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codeName="ThisWorkbook" hidePivotFieldList="1" defaultThemeVersion="166925"/>
  <mc:AlternateContent xmlns:mc="http://schemas.openxmlformats.org/markup-compatibility/2006">
    <mc:Choice Requires="x15">
      <x15ac:absPath xmlns:x15ac="http://schemas.microsoft.com/office/spreadsheetml/2010/11/ac" url="C:\Users\g0643\Documents\Excel Challenge\"/>
    </mc:Choice>
  </mc:AlternateContent>
  <xr:revisionPtr revIDLastSave="0" documentId="13_ncr:1_{BF845B60-5214-4EBC-B965-437287CB97D4}" xr6:coauthVersionLast="45" xr6:coauthVersionMax="45" xr10:uidLastSave="{00000000-0000-0000-0000-000000000000}"/>
  <bookViews>
    <workbookView xWindow="-108" yWindow="-108" windowWidth="23256" windowHeight="12576" activeTab="1" xr2:uid="{00000000-000D-0000-FFFF-FFFF00000000}"/>
  </bookViews>
  <sheets>
    <sheet name="Sheet2" sheetId="2" r:id="rId1"/>
    <sheet name="Sheet5" sheetId="5" r:id="rId2"/>
    <sheet name="Sheet7" sheetId="7" r:id="rId3"/>
    <sheet name="Sheet8" sheetId="8" r:id="rId4"/>
    <sheet name="Sheet8 (2)" sheetId="9" r:id="rId5"/>
    <sheet name="Data" sheetId="1" r:id="rId6"/>
  </sheets>
  <definedNames>
    <definedName name="_xlnm._FilterDatabase" localSheetId="5" hidden="1">Data!$B$1:$P$4115</definedName>
    <definedName name="_xlchart.v1.0" hidden="1">Sheet8!$F$5:$F$2186</definedName>
    <definedName name="_xlchart.v1.1" hidden="1">'Sheet8 (2)'!$F$5:$F$1536</definedName>
    <definedName name="Slicer_Category">#N/A</definedName>
    <definedName name="Slicer_country">#N/A</definedName>
  </definedNames>
  <calcPr calcId="191029"/>
  <pivotCaches>
    <pivotCache cacheId="33"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542" i="9" l="1"/>
  <c r="B1541" i="9"/>
  <c r="B1540" i="9"/>
  <c r="B1539" i="9"/>
  <c r="B1538" i="9"/>
  <c r="B1537" i="9"/>
  <c r="F1533" i="9"/>
  <c r="F1532" i="9"/>
  <c r="F1531" i="9"/>
  <c r="F1530" i="9"/>
  <c r="F1529" i="9"/>
  <c r="F1528" i="9"/>
  <c r="F1527" i="9"/>
  <c r="F1526" i="9"/>
  <c r="F1525" i="9"/>
  <c r="F1524" i="9"/>
  <c r="F1523" i="9"/>
  <c r="F1522" i="9"/>
  <c r="F1521" i="9"/>
  <c r="F1520" i="9"/>
  <c r="F1519" i="9"/>
  <c r="F1518" i="9"/>
  <c r="F1517" i="9"/>
  <c r="F1516" i="9"/>
  <c r="F1515" i="9"/>
  <c r="F1514" i="9"/>
  <c r="F1513" i="9"/>
  <c r="F1512" i="9"/>
  <c r="F1511" i="9"/>
  <c r="F1510" i="9"/>
  <c r="F1509" i="9"/>
  <c r="F1508" i="9"/>
  <c r="F1507" i="9"/>
  <c r="F1506" i="9"/>
  <c r="F1505" i="9"/>
  <c r="F1504" i="9"/>
  <c r="F1503" i="9"/>
  <c r="F1502" i="9"/>
  <c r="F1501" i="9"/>
  <c r="F1500" i="9"/>
  <c r="F1499" i="9"/>
  <c r="F1498" i="9"/>
  <c r="F1497" i="9"/>
  <c r="F1496" i="9"/>
  <c r="F1495" i="9"/>
  <c r="F1494" i="9"/>
  <c r="F1493" i="9"/>
  <c r="F1492" i="9"/>
  <c r="F1491" i="9"/>
  <c r="F1490" i="9"/>
  <c r="F1489" i="9"/>
  <c r="F1488" i="9"/>
  <c r="F1487" i="9"/>
  <c r="F1486" i="9"/>
  <c r="F1485" i="9"/>
  <c r="F1484" i="9"/>
  <c r="F1483" i="9"/>
  <c r="F1482" i="9"/>
  <c r="F1481" i="9"/>
  <c r="F1480" i="9"/>
  <c r="F1479" i="9"/>
  <c r="F1478" i="9"/>
  <c r="F1477" i="9"/>
  <c r="F1476" i="9"/>
  <c r="F1475" i="9"/>
  <c r="F1474" i="9"/>
  <c r="F1473" i="9"/>
  <c r="F1472" i="9"/>
  <c r="F1471" i="9"/>
  <c r="F1470" i="9"/>
  <c r="F1469" i="9"/>
  <c r="F1468" i="9"/>
  <c r="F1467" i="9"/>
  <c r="F1466" i="9"/>
  <c r="F1465" i="9"/>
  <c r="F1464" i="9"/>
  <c r="F1463" i="9"/>
  <c r="F1462" i="9"/>
  <c r="F1461" i="9"/>
  <c r="F1460" i="9"/>
  <c r="F1459" i="9"/>
  <c r="F1458" i="9"/>
  <c r="F1457" i="9"/>
  <c r="F1456" i="9"/>
  <c r="F1455" i="9"/>
  <c r="F1454" i="9"/>
  <c r="F1453" i="9"/>
  <c r="F1452" i="9"/>
  <c r="F1451" i="9"/>
  <c r="F1450" i="9"/>
  <c r="F1449" i="9"/>
  <c r="F1448" i="9"/>
  <c r="F1447" i="9"/>
  <c r="F1446" i="9"/>
  <c r="F1445" i="9"/>
  <c r="F1444" i="9"/>
  <c r="F1443" i="9"/>
  <c r="F1442" i="9"/>
  <c r="F1441" i="9"/>
  <c r="F1440" i="9"/>
  <c r="F1439" i="9"/>
  <c r="F1438" i="9"/>
  <c r="F1437" i="9"/>
  <c r="F1436" i="9"/>
  <c r="F1435" i="9"/>
  <c r="F1434" i="9"/>
  <c r="F1433" i="9"/>
  <c r="F1432" i="9"/>
  <c r="F1431" i="9"/>
  <c r="F1430" i="9"/>
  <c r="F1429" i="9"/>
  <c r="F1428" i="9"/>
  <c r="F1427" i="9"/>
  <c r="F1426" i="9"/>
  <c r="F1425" i="9"/>
  <c r="F1424" i="9"/>
  <c r="F1423" i="9"/>
  <c r="F1422" i="9"/>
  <c r="F1421" i="9"/>
  <c r="F1420" i="9"/>
  <c r="F1419" i="9"/>
  <c r="F1418" i="9"/>
  <c r="F1417" i="9"/>
  <c r="F1416" i="9"/>
  <c r="F1415" i="9"/>
  <c r="F1414" i="9"/>
  <c r="F1413" i="9"/>
  <c r="F1412" i="9"/>
  <c r="F1411" i="9"/>
  <c r="F1410" i="9"/>
  <c r="F1409" i="9"/>
  <c r="F1408" i="9"/>
  <c r="F1407" i="9"/>
  <c r="F1406" i="9"/>
  <c r="F1405" i="9"/>
  <c r="F1404" i="9"/>
  <c r="F1403" i="9"/>
  <c r="F1402" i="9"/>
  <c r="F1401" i="9"/>
  <c r="F1400" i="9"/>
  <c r="F1399" i="9"/>
  <c r="F1398" i="9"/>
  <c r="F1397" i="9"/>
  <c r="F1396" i="9"/>
  <c r="F1395" i="9"/>
  <c r="F1394" i="9"/>
  <c r="F1393" i="9"/>
  <c r="F1392" i="9"/>
  <c r="F1391" i="9"/>
  <c r="F1390" i="9"/>
  <c r="F1389" i="9"/>
  <c r="F1388" i="9"/>
  <c r="F1387" i="9"/>
  <c r="F1386" i="9"/>
  <c r="F1385" i="9"/>
  <c r="F1384" i="9"/>
  <c r="F1383" i="9"/>
  <c r="F1382" i="9"/>
  <c r="F1381" i="9"/>
  <c r="F1380" i="9"/>
  <c r="F1379" i="9"/>
  <c r="F1378" i="9"/>
  <c r="F1377" i="9"/>
  <c r="F1376" i="9"/>
  <c r="F1375" i="9"/>
  <c r="F1374" i="9"/>
  <c r="F1373" i="9"/>
  <c r="F1372" i="9"/>
  <c r="F1371" i="9"/>
  <c r="F1370" i="9"/>
  <c r="F1369" i="9"/>
  <c r="F1368" i="9"/>
  <c r="F1367" i="9"/>
  <c r="F1366" i="9"/>
  <c r="F1365" i="9"/>
  <c r="F1364" i="9"/>
  <c r="F1363" i="9"/>
  <c r="F1362" i="9"/>
  <c r="F1361" i="9"/>
  <c r="F1360" i="9"/>
  <c r="F1359" i="9"/>
  <c r="F1358" i="9"/>
  <c r="F1357" i="9"/>
  <c r="F1356" i="9"/>
  <c r="F1355" i="9"/>
  <c r="F1354" i="9"/>
  <c r="F1353" i="9"/>
  <c r="F1352" i="9"/>
  <c r="F1351" i="9"/>
  <c r="F1350" i="9"/>
  <c r="F1349" i="9"/>
  <c r="F1348" i="9"/>
  <c r="F1347" i="9"/>
  <c r="F1346" i="9"/>
  <c r="F1345" i="9"/>
  <c r="F1344" i="9"/>
  <c r="F1343" i="9"/>
  <c r="F1342" i="9"/>
  <c r="F1341" i="9"/>
  <c r="F1340" i="9"/>
  <c r="F1339" i="9"/>
  <c r="F1338" i="9"/>
  <c r="F1337" i="9"/>
  <c r="F1336" i="9"/>
  <c r="F1335" i="9"/>
  <c r="F1334" i="9"/>
  <c r="F1333" i="9"/>
  <c r="F1332" i="9"/>
  <c r="F1331" i="9"/>
  <c r="F1330" i="9"/>
  <c r="F1329" i="9"/>
  <c r="F1328" i="9"/>
  <c r="F1327" i="9"/>
  <c r="F1326" i="9"/>
  <c r="F1325" i="9"/>
  <c r="F1324" i="9"/>
  <c r="F1323" i="9"/>
  <c r="F1322" i="9"/>
  <c r="F1321" i="9"/>
  <c r="F1320" i="9"/>
  <c r="F1319" i="9"/>
  <c r="F1318" i="9"/>
  <c r="F1317" i="9"/>
  <c r="F1316" i="9"/>
  <c r="F1315" i="9"/>
  <c r="F1314" i="9"/>
  <c r="F1313" i="9"/>
  <c r="F1312" i="9"/>
  <c r="F1311" i="9"/>
  <c r="F1310" i="9"/>
  <c r="F1309" i="9"/>
  <c r="F1308" i="9"/>
  <c r="F1307" i="9"/>
  <c r="F1306" i="9"/>
  <c r="F1305" i="9"/>
  <c r="F1304" i="9"/>
  <c r="F1303" i="9"/>
  <c r="F1302" i="9"/>
  <c r="F1301" i="9"/>
  <c r="F1300" i="9"/>
  <c r="F1299" i="9"/>
  <c r="F1298" i="9"/>
  <c r="F1297" i="9"/>
  <c r="F1296" i="9"/>
  <c r="F1295" i="9"/>
  <c r="F1294" i="9"/>
  <c r="F1293" i="9"/>
  <c r="F1292" i="9"/>
  <c r="F1291" i="9"/>
  <c r="F1290" i="9"/>
  <c r="F1289" i="9"/>
  <c r="F1288" i="9"/>
  <c r="F1287" i="9"/>
  <c r="F1286" i="9"/>
  <c r="F1285" i="9"/>
  <c r="F1284" i="9"/>
  <c r="F1283" i="9"/>
  <c r="F1282" i="9"/>
  <c r="F1281" i="9"/>
  <c r="F1280" i="9"/>
  <c r="F1279" i="9"/>
  <c r="F1278" i="9"/>
  <c r="F1277" i="9"/>
  <c r="F1276" i="9"/>
  <c r="F1275" i="9"/>
  <c r="F1274" i="9"/>
  <c r="F1273" i="9"/>
  <c r="F1272" i="9"/>
  <c r="F1271" i="9"/>
  <c r="F1270" i="9"/>
  <c r="F1269" i="9"/>
  <c r="F1268" i="9"/>
  <c r="F1267" i="9"/>
  <c r="F1266" i="9"/>
  <c r="F1265" i="9"/>
  <c r="F1264" i="9"/>
  <c r="F1263" i="9"/>
  <c r="F1262" i="9"/>
  <c r="F1261" i="9"/>
  <c r="F1260" i="9"/>
  <c r="F1259" i="9"/>
  <c r="F1258" i="9"/>
  <c r="F1257" i="9"/>
  <c r="F1256" i="9"/>
  <c r="F1255" i="9"/>
  <c r="F1254" i="9"/>
  <c r="F1253" i="9"/>
  <c r="F1252" i="9"/>
  <c r="F1251" i="9"/>
  <c r="F1250" i="9"/>
  <c r="F1249" i="9"/>
  <c r="F1248" i="9"/>
  <c r="F1247" i="9"/>
  <c r="F1246" i="9"/>
  <c r="F1245" i="9"/>
  <c r="F1244" i="9"/>
  <c r="F1243" i="9"/>
  <c r="F1242" i="9"/>
  <c r="F1241" i="9"/>
  <c r="F1240" i="9"/>
  <c r="F1239" i="9"/>
  <c r="F1238" i="9"/>
  <c r="F1237" i="9"/>
  <c r="F1236" i="9"/>
  <c r="F1235" i="9"/>
  <c r="F1234" i="9"/>
  <c r="F1233" i="9"/>
  <c r="F1232" i="9"/>
  <c r="F1231" i="9"/>
  <c r="F1230" i="9"/>
  <c r="F1229" i="9"/>
  <c r="F1228" i="9"/>
  <c r="F1227" i="9"/>
  <c r="F1226" i="9"/>
  <c r="F1225" i="9"/>
  <c r="F1224" i="9"/>
  <c r="F1223" i="9"/>
  <c r="F1222" i="9"/>
  <c r="F1221" i="9"/>
  <c r="F1220" i="9"/>
  <c r="F1219" i="9"/>
  <c r="F1218" i="9"/>
  <c r="F1217" i="9"/>
  <c r="F1216" i="9"/>
  <c r="F1215" i="9"/>
  <c r="F1214" i="9"/>
  <c r="F1213" i="9"/>
  <c r="F1212" i="9"/>
  <c r="F1211" i="9"/>
  <c r="F1210" i="9"/>
  <c r="F1209" i="9"/>
  <c r="F1208" i="9"/>
  <c r="F1207" i="9"/>
  <c r="F1206" i="9"/>
  <c r="F1205" i="9"/>
  <c r="F1204" i="9"/>
  <c r="F1203" i="9"/>
  <c r="F1202" i="9"/>
  <c r="F1201" i="9"/>
  <c r="F1200" i="9"/>
  <c r="F1199" i="9"/>
  <c r="F1198" i="9"/>
  <c r="F1197" i="9"/>
  <c r="F1196" i="9"/>
  <c r="F1195" i="9"/>
  <c r="F1194" i="9"/>
  <c r="F1193" i="9"/>
  <c r="F1192" i="9"/>
  <c r="F1191" i="9"/>
  <c r="F1190" i="9"/>
  <c r="F1189" i="9"/>
  <c r="F1188" i="9"/>
  <c r="F1187" i="9"/>
  <c r="F1186" i="9"/>
  <c r="F1185" i="9"/>
  <c r="F1184" i="9"/>
  <c r="F1183" i="9"/>
  <c r="F1182" i="9"/>
  <c r="F1181" i="9"/>
  <c r="F1180" i="9"/>
  <c r="F1179" i="9"/>
  <c r="F1178" i="9"/>
  <c r="F1177" i="9"/>
  <c r="F1176" i="9"/>
  <c r="F1175" i="9"/>
  <c r="F1174" i="9"/>
  <c r="F1173" i="9"/>
  <c r="F1172" i="9"/>
  <c r="F1171" i="9"/>
  <c r="F1170" i="9"/>
  <c r="F1169" i="9"/>
  <c r="F1168" i="9"/>
  <c r="F1167" i="9"/>
  <c r="F1166" i="9"/>
  <c r="F1165" i="9"/>
  <c r="F1164" i="9"/>
  <c r="F1163" i="9"/>
  <c r="F1162" i="9"/>
  <c r="F1161" i="9"/>
  <c r="F1160" i="9"/>
  <c r="F1159" i="9"/>
  <c r="F1158" i="9"/>
  <c r="F1157" i="9"/>
  <c r="F1156" i="9"/>
  <c r="F1155" i="9"/>
  <c r="F1154" i="9"/>
  <c r="F1153" i="9"/>
  <c r="F1152" i="9"/>
  <c r="F1151" i="9"/>
  <c r="F1150" i="9"/>
  <c r="F1149" i="9"/>
  <c r="F1148" i="9"/>
  <c r="F1147" i="9"/>
  <c r="F1146" i="9"/>
  <c r="F1145" i="9"/>
  <c r="F1144" i="9"/>
  <c r="F1143" i="9"/>
  <c r="F1142" i="9"/>
  <c r="F1141" i="9"/>
  <c r="F1140" i="9"/>
  <c r="F1139" i="9"/>
  <c r="F1138" i="9"/>
  <c r="F1137" i="9"/>
  <c r="F1136" i="9"/>
  <c r="F1135" i="9"/>
  <c r="F1134" i="9"/>
  <c r="F1133" i="9"/>
  <c r="F1132" i="9"/>
  <c r="F1131" i="9"/>
  <c r="F1130" i="9"/>
  <c r="F1129" i="9"/>
  <c r="F1128" i="9"/>
  <c r="F1127" i="9"/>
  <c r="F1126" i="9"/>
  <c r="F1125" i="9"/>
  <c r="F1124" i="9"/>
  <c r="F1123" i="9"/>
  <c r="F1122" i="9"/>
  <c r="F1121" i="9"/>
  <c r="F1120" i="9"/>
  <c r="F1119" i="9"/>
  <c r="F1118" i="9"/>
  <c r="F1117" i="9"/>
  <c r="F1116" i="9"/>
  <c r="F1115" i="9"/>
  <c r="F1114" i="9"/>
  <c r="F1113" i="9"/>
  <c r="F1112" i="9"/>
  <c r="F1111" i="9"/>
  <c r="F1110" i="9"/>
  <c r="F1109" i="9"/>
  <c r="F1108" i="9"/>
  <c r="F1107" i="9"/>
  <c r="F1106" i="9"/>
  <c r="F1105" i="9"/>
  <c r="F1104" i="9"/>
  <c r="F1103" i="9"/>
  <c r="F1102" i="9"/>
  <c r="F1101" i="9"/>
  <c r="F1100" i="9"/>
  <c r="F1099" i="9"/>
  <c r="F1098" i="9"/>
  <c r="F1097" i="9"/>
  <c r="F1096" i="9"/>
  <c r="F1095" i="9"/>
  <c r="F1094" i="9"/>
  <c r="F1093" i="9"/>
  <c r="F1092" i="9"/>
  <c r="F1091" i="9"/>
  <c r="F1090" i="9"/>
  <c r="F1089" i="9"/>
  <c r="F1088" i="9"/>
  <c r="F1087" i="9"/>
  <c r="F1086" i="9"/>
  <c r="F1085" i="9"/>
  <c r="F1084" i="9"/>
  <c r="F1083" i="9"/>
  <c r="F1082" i="9"/>
  <c r="F1081" i="9"/>
  <c r="F1080" i="9"/>
  <c r="F1079" i="9"/>
  <c r="F1078" i="9"/>
  <c r="F1077" i="9"/>
  <c r="F1076" i="9"/>
  <c r="F1075" i="9"/>
  <c r="F1074" i="9"/>
  <c r="F1073" i="9"/>
  <c r="F1072" i="9"/>
  <c r="F1071" i="9"/>
  <c r="F1070" i="9"/>
  <c r="F1069" i="9"/>
  <c r="F1068" i="9"/>
  <c r="F1067" i="9"/>
  <c r="F1066" i="9"/>
  <c r="F1065" i="9"/>
  <c r="F1064" i="9"/>
  <c r="F1063" i="9"/>
  <c r="F1062" i="9"/>
  <c r="F1061" i="9"/>
  <c r="F1060" i="9"/>
  <c r="F1059" i="9"/>
  <c r="F1058" i="9"/>
  <c r="F1057" i="9"/>
  <c r="F1056" i="9"/>
  <c r="F1055" i="9"/>
  <c r="F1054" i="9"/>
  <c r="F1053" i="9"/>
  <c r="F1052" i="9"/>
  <c r="F1051" i="9"/>
  <c r="F1050" i="9"/>
  <c r="F1049" i="9"/>
  <c r="F1048" i="9"/>
  <c r="F1047" i="9"/>
  <c r="F1046" i="9"/>
  <c r="F1045" i="9"/>
  <c r="F1044" i="9"/>
  <c r="F1043" i="9"/>
  <c r="F1042" i="9"/>
  <c r="F1041" i="9"/>
  <c r="F1040" i="9"/>
  <c r="F1039" i="9"/>
  <c r="F1038" i="9"/>
  <c r="F1037" i="9"/>
  <c r="F1036" i="9"/>
  <c r="F1035" i="9"/>
  <c r="F1034" i="9"/>
  <c r="F1033" i="9"/>
  <c r="F1032" i="9"/>
  <c r="F1031" i="9"/>
  <c r="F1030" i="9"/>
  <c r="F1029" i="9"/>
  <c r="F1028" i="9"/>
  <c r="F1027" i="9"/>
  <c r="F1026" i="9"/>
  <c r="F1025" i="9"/>
  <c r="F1024" i="9"/>
  <c r="F1023" i="9"/>
  <c r="F1022" i="9"/>
  <c r="F1021" i="9"/>
  <c r="F1020" i="9"/>
  <c r="F1019" i="9"/>
  <c r="F1018" i="9"/>
  <c r="F1017" i="9"/>
  <c r="F1016" i="9"/>
  <c r="F1015" i="9"/>
  <c r="F1014" i="9"/>
  <c r="F1013" i="9"/>
  <c r="F1012" i="9"/>
  <c r="F1011" i="9"/>
  <c r="F1010" i="9"/>
  <c r="F1009" i="9"/>
  <c r="F1008" i="9"/>
  <c r="F1007" i="9"/>
  <c r="F1006" i="9"/>
  <c r="F1005" i="9"/>
  <c r="F1004" i="9"/>
  <c r="F1003" i="9"/>
  <c r="F1002" i="9"/>
  <c r="F1001" i="9"/>
  <c r="F1000" i="9"/>
  <c r="F999" i="9"/>
  <c r="F998" i="9"/>
  <c r="F997" i="9"/>
  <c r="F996" i="9"/>
  <c r="F995" i="9"/>
  <c r="F994" i="9"/>
  <c r="F993" i="9"/>
  <c r="F992" i="9"/>
  <c r="F991" i="9"/>
  <c r="F990" i="9"/>
  <c r="F989" i="9"/>
  <c r="F988" i="9"/>
  <c r="F987" i="9"/>
  <c r="F986" i="9"/>
  <c r="F985" i="9"/>
  <c r="F984" i="9"/>
  <c r="F983" i="9"/>
  <c r="F982" i="9"/>
  <c r="F981" i="9"/>
  <c r="F980" i="9"/>
  <c r="F979" i="9"/>
  <c r="F978" i="9"/>
  <c r="F977" i="9"/>
  <c r="F976" i="9"/>
  <c r="F975" i="9"/>
  <c r="F974" i="9"/>
  <c r="F973" i="9"/>
  <c r="F972" i="9"/>
  <c r="F971" i="9"/>
  <c r="F970" i="9"/>
  <c r="F969" i="9"/>
  <c r="F968" i="9"/>
  <c r="F967" i="9"/>
  <c r="F966" i="9"/>
  <c r="F965" i="9"/>
  <c r="F964" i="9"/>
  <c r="F963" i="9"/>
  <c r="F962" i="9"/>
  <c r="F961" i="9"/>
  <c r="F960" i="9"/>
  <c r="F959" i="9"/>
  <c r="F958" i="9"/>
  <c r="F957" i="9"/>
  <c r="F956" i="9"/>
  <c r="F955" i="9"/>
  <c r="F954" i="9"/>
  <c r="F953" i="9"/>
  <c r="F952" i="9"/>
  <c r="F951" i="9"/>
  <c r="F950" i="9"/>
  <c r="F949" i="9"/>
  <c r="F948" i="9"/>
  <c r="F947" i="9"/>
  <c r="F946" i="9"/>
  <c r="F945" i="9"/>
  <c r="F944" i="9"/>
  <c r="F943" i="9"/>
  <c r="F942" i="9"/>
  <c r="F941" i="9"/>
  <c r="F940" i="9"/>
  <c r="F939" i="9"/>
  <c r="F938" i="9"/>
  <c r="F937" i="9"/>
  <c r="F936" i="9"/>
  <c r="F935" i="9"/>
  <c r="F934" i="9"/>
  <c r="F933" i="9"/>
  <c r="F932" i="9"/>
  <c r="F931" i="9"/>
  <c r="F930" i="9"/>
  <c r="F929" i="9"/>
  <c r="F928" i="9"/>
  <c r="F927" i="9"/>
  <c r="F926" i="9"/>
  <c r="F925" i="9"/>
  <c r="F924" i="9"/>
  <c r="F923" i="9"/>
  <c r="F922" i="9"/>
  <c r="F921" i="9"/>
  <c r="F920" i="9"/>
  <c r="F919" i="9"/>
  <c r="F918" i="9"/>
  <c r="F917" i="9"/>
  <c r="F916" i="9"/>
  <c r="F915" i="9"/>
  <c r="F914" i="9"/>
  <c r="F913" i="9"/>
  <c r="F912" i="9"/>
  <c r="F911" i="9"/>
  <c r="F910" i="9"/>
  <c r="F909" i="9"/>
  <c r="F908" i="9"/>
  <c r="F907" i="9"/>
  <c r="F906" i="9"/>
  <c r="F905" i="9"/>
  <c r="F904" i="9"/>
  <c r="F903" i="9"/>
  <c r="F902" i="9"/>
  <c r="F901" i="9"/>
  <c r="F900" i="9"/>
  <c r="F899" i="9"/>
  <c r="F898" i="9"/>
  <c r="F897" i="9"/>
  <c r="F896" i="9"/>
  <c r="F895" i="9"/>
  <c r="F894" i="9"/>
  <c r="F893" i="9"/>
  <c r="F892" i="9"/>
  <c r="F891" i="9"/>
  <c r="F890" i="9"/>
  <c r="F889" i="9"/>
  <c r="F888" i="9"/>
  <c r="F887" i="9"/>
  <c r="F886" i="9"/>
  <c r="F885" i="9"/>
  <c r="F884" i="9"/>
  <c r="F883" i="9"/>
  <c r="F882" i="9"/>
  <c r="F881" i="9"/>
  <c r="F880" i="9"/>
  <c r="F879" i="9"/>
  <c r="F878" i="9"/>
  <c r="F877" i="9"/>
  <c r="F876" i="9"/>
  <c r="F875" i="9"/>
  <c r="F874" i="9"/>
  <c r="F873" i="9"/>
  <c r="F872" i="9"/>
  <c r="F871" i="9"/>
  <c r="F870" i="9"/>
  <c r="F869" i="9"/>
  <c r="F868" i="9"/>
  <c r="F867" i="9"/>
  <c r="F866" i="9"/>
  <c r="F865" i="9"/>
  <c r="F864" i="9"/>
  <c r="F863" i="9"/>
  <c r="F862" i="9"/>
  <c r="F861" i="9"/>
  <c r="F860" i="9"/>
  <c r="F859" i="9"/>
  <c r="F858" i="9"/>
  <c r="F857" i="9"/>
  <c r="F856" i="9"/>
  <c r="F855" i="9"/>
  <c r="F854" i="9"/>
  <c r="F853" i="9"/>
  <c r="F852" i="9"/>
  <c r="F851" i="9"/>
  <c r="F850" i="9"/>
  <c r="F849" i="9"/>
  <c r="F848" i="9"/>
  <c r="F847" i="9"/>
  <c r="F846" i="9"/>
  <c r="F845" i="9"/>
  <c r="F844" i="9"/>
  <c r="F843" i="9"/>
  <c r="F842" i="9"/>
  <c r="F841" i="9"/>
  <c r="F840" i="9"/>
  <c r="F839" i="9"/>
  <c r="F838" i="9"/>
  <c r="F837" i="9"/>
  <c r="F836" i="9"/>
  <c r="F835" i="9"/>
  <c r="F834" i="9"/>
  <c r="F833" i="9"/>
  <c r="F832" i="9"/>
  <c r="F831" i="9"/>
  <c r="F830" i="9"/>
  <c r="F829" i="9"/>
  <c r="F828" i="9"/>
  <c r="F827" i="9"/>
  <c r="F826" i="9"/>
  <c r="F825" i="9"/>
  <c r="F824" i="9"/>
  <c r="F823" i="9"/>
  <c r="F822" i="9"/>
  <c r="F821" i="9"/>
  <c r="F820" i="9"/>
  <c r="F819" i="9"/>
  <c r="F818" i="9"/>
  <c r="F817" i="9"/>
  <c r="F816" i="9"/>
  <c r="F815" i="9"/>
  <c r="F814" i="9"/>
  <c r="F813" i="9"/>
  <c r="F812" i="9"/>
  <c r="F811" i="9"/>
  <c r="F810" i="9"/>
  <c r="F809" i="9"/>
  <c r="F808" i="9"/>
  <c r="F807" i="9"/>
  <c r="F806" i="9"/>
  <c r="F805" i="9"/>
  <c r="F804" i="9"/>
  <c r="F803" i="9"/>
  <c r="F802" i="9"/>
  <c r="F801" i="9"/>
  <c r="F800" i="9"/>
  <c r="F799" i="9"/>
  <c r="F798" i="9"/>
  <c r="F797" i="9"/>
  <c r="F796" i="9"/>
  <c r="F795" i="9"/>
  <c r="F794" i="9"/>
  <c r="F793" i="9"/>
  <c r="F792" i="9"/>
  <c r="F791" i="9"/>
  <c r="F790" i="9"/>
  <c r="F789" i="9"/>
  <c r="F788" i="9"/>
  <c r="F787" i="9"/>
  <c r="F786" i="9"/>
  <c r="F785" i="9"/>
  <c r="F784" i="9"/>
  <c r="F783" i="9"/>
  <c r="F782" i="9"/>
  <c r="F781" i="9"/>
  <c r="F780" i="9"/>
  <c r="F779" i="9"/>
  <c r="F778" i="9"/>
  <c r="F777" i="9"/>
  <c r="F776" i="9"/>
  <c r="F775" i="9"/>
  <c r="F774" i="9"/>
  <c r="F773" i="9"/>
  <c r="F772" i="9"/>
  <c r="F771" i="9"/>
  <c r="F770" i="9"/>
  <c r="F769" i="9"/>
  <c r="F768" i="9"/>
  <c r="F767" i="9"/>
  <c r="F766" i="9"/>
  <c r="F765" i="9"/>
  <c r="F764" i="9"/>
  <c r="F763" i="9"/>
  <c r="F762" i="9"/>
  <c r="F761" i="9"/>
  <c r="F760" i="9"/>
  <c r="F759" i="9"/>
  <c r="F758" i="9"/>
  <c r="F757" i="9"/>
  <c r="F756" i="9"/>
  <c r="F755" i="9"/>
  <c r="F754" i="9"/>
  <c r="F753" i="9"/>
  <c r="F752" i="9"/>
  <c r="F751" i="9"/>
  <c r="F750" i="9"/>
  <c r="F749" i="9"/>
  <c r="F748" i="9"/>
  <c r="F747" i="9"/>
  <c r="F746" i="9"/>
  <c r="F745" i="9"/>
  <c r="F744" i="9"/>
  <c r="F743" i="9"/>
  <c r="F742" i="9"/>
  <c r="F741" i="9"/>
  <c r="F740" i="9"/>
  <c r="F739" i="9"/>
  <c r="F738" i="9"/>
  <c r="F737" i="9"/>
  <c r="F736" i="9"/>
  <c r="F735" i="9"/>
  <c r="F734" i="9"/>
  <c r="F733" i="9"/>
  <c r="F732" i="9"/>
  <c r="F731" i="9"/>
  <c r="F730" i="9"/>
  <c r="F729" i="9"/>
  <c r="F728" i="9"/>
  <c r="F727" i="9"/>
  <c r="F726" i="9"/>
  <c r="F725" i="9"/>
  <c r="F724" i="9"/>
  <c r="F723" i="9"/>
  <c r="F722" i="9"/>
  <c r="F721" i="9"/>
  <c r="F720" i="9"/>
  <c r="F719" i="9"/>
  <c r="F718" i="9"/>
  <c r="F717" i="9"/>
  <c r="F716" i="9"/>
  <c r="F715" i="9"/>
  <c r="F714" i="9"/>
  <c r="F713" i="9"/>
  <c r="F712" i="9"/>
  <c r="F711" i="9"/>
  <c r="F710" i="9"/>
  <c r="F709" i="9"/>
  <c r="F708" i="9"/>
  <c r="F707" i="9"/>
  <c r="F706" i="9"/>
  <c r="F705" i="9"/>
  <c r="F704" i="9"/>
  <c r="F703" i="9"/>
  <c r="F702" i="9"/>
  <c r="F701" i="9"/>
  <c r="F700" i="9"/>
  <c r="F699" i="9"/>
  <c r="F698" i="9"/>
  <c r="F697" i="9"/>
  <c r="F696" i="9"/>
  <c r="F695" i="9"/>
  <c r="F694" i="9"/>
  <c r="F693" i="9"/>
  <c r="F692" i="9"/>
  <c r="F691" i="9"/>
  <c r="F690" i="9"/>
  <c r="F689" i="9"/>
  <c r="F688" i="9"/>
  <c r="F687" i="9"/>
  <c r="F686" i="9"/>
  <c r="F685" i="9"/>
  <c r="F684" i="9"/>
  <c r="F683" i="9"/>
  <c r="F682" i="9"/>
  <c r="F681" i="9"/>
  <c r="F680" i="9"/>
  <c r="F679" i="9"/>
  <c r="F678" i="9"/>
  <c r="F677" i="9"/>
  <c r="F676" i="9"/>
  <c r="F675" i="9"/>
  <c r="F674" i="9"/>
  <c r="F673" i="9"/>
  <c r="F672" i="9"/>
  <c r="F671" i="9"/>
  <c r="F670" i="9"/>
  <c r="F669" i="9"/>
  <c r="F668" i="9"/>
  <c r="F667" i="9"/>
  <c r="F666" i="9"/>
  <c r="F665" i="9"/>
  <c r="F664" i="9"/>
  <c r="F663" i="9"/>
  <c r="F662" i="9"/>
  <c r="F661" i="9"/>
  <c r="F660" i="9"/>
  <c r="F659" i="9"/>
  <c r="F658" i="9"/>
  <c r="F657" i="9"/>
  <c r="F656" i="9"/>
  <c r="F655" i="9"/>
  <c r="F654" i="9"/>
  <c r="F653" i="9"/>
  <c r="F652" i="9"/>
  <c r="F651" i="9"/>
  <c r="F650" i="9"/>
  <c r="F649" i="9"/>
  <c r="F648" i="9"/>
  <c r="F647" i="9"/>
  <c r="F646" i="9"/>
  <c r="F645" i="9"/>
  <c r="F644" i="9"/>
  <c r="F643" i="9"/>
  <c r="F642" i="9"/>
  <c r="F641" i="9"/>
  <c r="F640" i="9"/>
  <c r="F639" i="9"/>
  <c r="F638" i="9"/>
  <c r="F637" i="9"/>
  <c r="F636" i="9"/>
  <c r="F635" i="9"/>
  <c r="F634" i="9"/>
  <c r="F633" i="9"/>
  <c r="F632" i="9"/>
  <c r="F631" i="9"/>
  <c r="F630" i="9"/>
  <c r="F629" i="9"/>
  <c r="F628" i="9"/>
  <c r="F627" i="9"/>
  <c r="F626" i="9"/>
  <c r="F625" i="9"/>
  <c r="F624" i="9"/>
  <c r="F623" i="9"/>
  <c r="F622" i="9"/>
  <c r="F621" i="9"/>
  <c r="F620" i="9"/>
  <c r="F619" i="9"/>
  <c r="F618" i="9"/>
  <c r="F617" i="9"/>
  <c r="F616" i="9"/>
  <c r="F615" i="9"/>
  <c r="F614" i="9"/>
  <c r="F613" i="9"/>
  <c r="F612" i="9"/>
  <c r="F611" i="9"/>
  <c r="F610" i="9"/>
  <c r="F609" i="9"/>
  <c r="F608" i="9"/>
  <c r="F607" i="9"/>
  <c r="F606" i="9"/>
  <c r="F605" i="9"/>
  <c r="F604" i="9"/>
  <c r="F603" i="9"/>
  <c r="F602" i="9"/>
  <c r="F601" i="9"/>
  <c r="F600" i="9"/>
  <c r="F599" i="9"/>
  <c r="F598" i="9"/>
  <c r="F597" i="9"/>
  <c r="F596" i="9"/>
  <c r="F595" i="9"/>
  <c r="F594" i="9"/>
  <c r="F593" i="9"/>
  <c r="F592" i="9"/>
  <c r="F591" i="9"/>
  <c r="F590" i="9"/>
  <c r="F589" i="9"/>
  <c r="F588" i="9"/>
  <c r="F587" i="9"/>
  <c r="F586" i="9"/>
  <c r="F585" i="9"/>
  <c r="F584" i="9"/>
  <c r="F583" i="9"/>
  <c r="F582" i="9"/>
  <c r="F581" i="9"/>
  <c r="F580" i="9"/>
  <c r="F579" i="9"/>
  <c r="F578" i="9"/>
  <c r="F577" i="9"/>
  <c r="F576" i="9"/>
  <c r="F575" i="9"/>
  <c r="F574" i="9"/>
  <c r="F573" i="9"/>
  <c r="F572" i="9"/>
  <c r="F571" i="9"/>
  <c r="F570" i="9"/>
  <c r="F569" i="9"/>
  <c r="F568" i="9"/>
  <c r="F567" i="9"/>
  <c r="F566" i="9"/>
  <c r="F565" i="9"/>
  <c r="F564" i="9"/>
  <c r="F563" i="9"/>
  <c r="F562" i="9"/>
  <c r="F561" i="9"/>
  <c r="F560" i="9"/>
  <c r="F559" i="9"/>
  <c r="F558" i="9"/>
  <c r="F557" i="9"/>
  <c r="F556" i="9"/>
  <c r="F555" i="9"/>
  <c r="F554" i="9"/>
  <c r="F553" i="9"/>
  <c r="F552" i="9"/>
  <c r="F551" i="9"/>
  <c r="F550" i="9"/>
  <c r="F549" i="9"/>
  <c r="F548" i="9"/>
  <c r="F547" i="9"/>
  <c r="F546" i="9"/>
  <c r="F545" i="9"/>
  <c r="F544" i="9"/>
  <c r="F543" i="9"/>
  <c r="F542" i="9"/>
  <c r="F541" i="9"/>
  <c r="F540" i="9"/>
  <c r="F539" i="9"/>
  <c r="F538" i="9"/>
  <c r="F537" i="9"/>
  <c r="F536" i="9"/>
  <c r="F535" i="9"/>
  <c r="F534" i="9"/>
  <c r="F533" i="9"/>
  <c r="F532" i="9"/>
  <c r="F531" i="9"/>
  <c r="F530" i="9"/>
  <c r="F529" i="9"/>
  <c r="F528" i="9"/>
  <c r="F527" i="9"/>
  <c r="F526" i="9"/>
  <c r="F525" i="9"/>
  <c r="F524" i="9"/>
  <c r="F523" i="9"/>
  <c r="F522" i="9"/>
  <c r="F521" i="9"/>
  <c r="F520" i="9"/>
  <c r="F519" i="9"/>
  <c r="F518" i="9"/>
  <c r="F517" i="9"/>
  <c r="F516" i="9"/>
  <c r="F515" i="9"/>
  <c r="F514" i="9"/>
  <c r="F513" i="9"/>
  <c r="F512" i="9"/>
  <c r="F511" i="9"/>
  <c r="F510" i="9"/>
  <c r="F509" i="9"/>
  <c r="F508" i="9"/>
  <c r="F507" i="9"/>
  <c r="F506" i="9"/>
  <c r="F505" i="9"/>
  <c r="F504" i="9"/>
  <c r="F503" i="9"/>
  <c r="F502" i="9"/>
  <c r="F501" i="9"/>
  <c r="F500" i="9"/>
  <c r="F499" i="9"/>
  <c r="F498" i="9"/>
  <c r="F497" i="9"/>
  <c r="F496" i="9"/>
  <c r="F495" i="9"/>
  <c r="F494" i="9"/>
  <c r="F493" i="9"/>
  <c r="F492" i="9"/>
  <c r="F491" i="9"/>
  <c r="F490" i="9"/>
  <c r="F489" i="9"/>
  <c r="F488" i="9"/>
  <c r="F487" i="9"/>
  <c r="F486" i="9"/>
  <c r="F485" i="9"/>
  <c r="F484" i="9"/>
  <c r="F483" i="9"/>
  <c r="F482" i="9"/>
  <c r="F481" i="9"/>
  <c r="F480" i="9"/>
  <c r="F479" i="9"/>
  <c r="F478" i="9"/>
  <c r="F477" i="9"/>
  <c r="F476" i="9"/>
  <c r="F475" i="9"/>
  <c r="F474" i="9"/>
  <c r="F473" i="9"/>
  <c r="F472" i="9"/>
  <c r="F471" i="9"/>
  <c r="F470" i="9"/>
  <c r="F469" i="9"/>
  <c r="F468" i="9"/>
  <c r="F467" i="9"/>
  <c r="F466" i="9"/>
  <c r="F465" i="9"/>
  <c r="F464" i="9"/>
  <c r="F463" i="9"/>
  <c r="F462" i="9"/>
  <c r="F461" i="9"/>
  <c r="F460" i="9"/>
  <c r="F459" i="9"/>
  <c r="F458" i="9"/>
  <c r="F457" i="9"/>
  <c r="F456" i="9"/>
  <c r="F455" i="9"/>
  <c r="F454" i="9"/>
  <c r="F453" i="9"/>
  <c r="F452" i="9"/>
  <c r="F451" i="9"/>
  <c r="F450" i="9"/>
  <c r="F449" i="9"/>
  <c r="F448" i="9"/>
  <c r="F447" i="9"/>
  <c r="F446" i="9"/>
  <c r="F445" i="9"/>
  <c r="F444" i="9"/>
  <c r="F443" i="9"/>
  <c r="F442" i="9"/>
  <c r="F441" i="9"/>
  <c r="F440" i="9"/>
  <c r="F439" i="9"/>
  <c r="F438" i="9"/>
  <c r="F437" i="9"/>
  <c r="F436" i="9"/>
  <c r="F435" i="9"/>
  <c r="F434" i="9"/>
  <c r="F433" i="9"/>
  <c r="F432" i="9"/>
  <c r="F431" i="9"/>
  <c r="F430" i="9"/>
  <c r="F429" i="9"/>
  <c r="F428" i="9"/>
  <c r="F427" i="9"/>
  <c r="F426" i="9"/>
  <c r="F425" i="9"/>
  <c r="F424" i="9"/>
  <c r="F423" i="9"/>
  <c r="F422" i="9"/>
  <c r="F421" i="9"/>
  <c r="F420" i="9"/>
  <c r="F419" i="9"/>
  <c r="F418" i="9"/>
  <c r="F417" i="9"/>
  <c r="F416" i="9"/>
  <c r="F415" i="9"/>
  <c r="F414" i="9"/>
  <c r="F413" i="9"/>
  <c r="F412" i="9"/>
  <c r="F411" i="9"/>
  <c r="F410" i="9"/>
  <c r="F409" i="9"/>
  <c r="F408" i="9"/>
  <c r="F407" i="9"/>
  <c r="F406" i="9"/>
  <c r="F405" i="9"/>
  <c r="F404" i="9"/>
  <c r="F403" i="9"/>
  <c r="F402" i="9"/>
  <c r="F401" i="9"/>
  <c r="F400" i="9"/>
  <c r="F399" i="9"/>
  <c r="F398" i="9"/>
  <c r="F397" i="9"/>
  <c r="F396" i="9"/>
  <c r="F395" i="9"/>
  <c r="F394" i="9"/>
  <c r="F393" i="9"/>
  <c r="F392" i="9"/>
  <c r="F391" i="9"/>
  <c r="F390" i="9"/>
  <c r="F389" i="9"/>
  <c r="F388" i="9"/>
  <c r="F387" i="9"/>
  <c r="F386" i="9"/>
  <c r="F385" i="9"/>
  <c r="F384" i="9"/>
  <c r="F383" i="9"/>
  <c r="F382" i="9"/>
  <c r="F381" i="9"/>
  <c r="F380" i="9"/>
  <c r="F379" i="9"/>
  <c r="F378" i="9"/>
  <c r="F377" i="9"/>
  <c r="F376" i="9"/>
  <c r="F375" i="9"/>
  <c r="F374" i="9"/>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6"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2" i="8"/>
  <c r="F803" i="8"/>
  <c r="F804" i="8"/>
  <c r="F805" i="8"/>
  <c r="F806" i="8"/>
  <c r="F807" i="8"/>
  <c r="F808" i="8"/>
  <c r="F809" i="8"/>
  <c r="F810" i="8"/>
  <c r="F811" i="8"/>
  <c r="F812"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001" i="8"/>
  <c r="F1002" i="8"/>
  <c r="F1003" i="8"/>
  <c r="F1004" i="8"/>
  <c r="F1005" i="8"/>
  <c r="F1006" i="8"/>
  <c r="F1007" i="8"/>
  <c r="F1008" i="8"/>
  <c r="F1009" i="8"/>
  <c r="F1010" i="8"/>
  <c r="F1011" i="8"/>
  <c r="F1012" i="8"/>
  <c r="F1013" i="8"/>
  <c r="F1014" i="8"/>
  <c r="F1015" i="8"/>
  <c r="F1016" i="8"/>
  <c r="F1017" i="8"/>
  <c r="F1018" i="8"/>
  <c r="F1019" i="8"/>
  <c r="F1020" i="8"/>
  <c r="F1021" i="8"/>
  <c r="F1022" i="8"/>
  <c r="F1023" i="8"/>
  <c r="F1024" i="8"/>
  <c r="F1025" i="8"/>
  <c r="F1026" i="8"/>
  <c r="F1027" i="8"/>
  <c r="F1028" i="8"/>
  <c r="F1029" i="8"/>
  <c r="F1030" i="8"/>
  <c r="F1031" i="8"/>
  <c r="F1032" i="8"/>
  <c r="F1033" i="8"/>
  <c r="F1034" i="8"/>
  <c r="F1035" i="8"/>
  <c r="F1036" i="8"/>
  <c r="F1037" i="8"/>
  <c r="F1038" i="8"/>
  <c r="F1039" i="8"/>
  <c r="F1040" i="8"/>
  <c r="F1041" i="8"/>
  <c r="F1042" i="8"/>
  <c r="F1043" i="8"/>
  <c r="F1044" i="8"/>
  <c r="F1045" i="8"/>
  <c r="F1046" i="8"/>
  <c r="F1047" i="8"/>
  <c r="F1048" i="8"/>
  <c r="F1049" i="8"/>
  <c r="F1050" i="8"/>
  <c r="F1051" i="8"/>
  <c r="F1052" i="8"/>
  <c r="F1053" i="8"/>
  <c r="F1054" i="8"/>
  <c r="F1055" i="8"/>
  <c r="F1056" i="8"/>
  <c r="F1057" i="8"/>
  <c r="F1058" i="8"/>
  <c r="F1059" i="8"/>
  <c r="F1060" i="8"/>
  <c r="F1061" i="8"/>
  <c r="F1062" i="8"/>
  <c r="F1063" i="8"/>
  <c r="F1064" i="8"/>
  <c r="F1065" i="8"/>
  <c r="F1066" i="8"/>
  <c r="F1067" i="8"/>
  <c r="F1068" i="8"/>
  <c r="F1069" i="8"/>
  <c r="F1070" i="8"/>
  <c r="F1071" i="8"/>
  <c r="F1072" i="8"/>
  <c r="F1073" i="8"/>
  <c r="F1074" i="8"/>
  <c r="F1075" i="8"/>
  <c r="F1076" i="8"/>
  <c r="F1077" i="8"/>
  <c r="F1078" i="8"/>
  <c r="F1079" i="8"/>
  <c r="F1080" i="8"/>
  <c r="F1081" i="8"/>
  <c r="F1082" i="8"/>
  <c r="F1083" i="8"/>
  <c r="F1084" i="8"/>
  <c r="F1085" i="8"/>
  <c r="F1086" i="8"/>
  <c r="F1087" i="8"/>
  <c r="F1088" i="8"/>
  <c r="F1089" i="8"/>
  <c r="F1090" i="8"/>
  <c r="F1091" i="8"/>
  <c r="F1092" i="8"/>
  <c r="F1093" i="8"/>
  <c r="F1094" i="8"/>
  <c r="F1095" i="8"/>
  <c r="F1096" i="8"/>
  <c r="F1097" i="8"/>
  <c r="F1098" i="8"/>
  <c r="F1099" i="8"/>
  <c r="F1100" i="8"/>
  <c r="F1101" i="8"/>
  <c r="F1102" i="8"/>
  <c r="F1103" i="8"/>
  <c r="F1104" i="8"/>
  <c r="F1105" i="8"/>
  <c r="F1106" i="8"/>
  <c r="F1107" i="8"/>
  <c r="F1108" i="8"/>
  <c r="F1109" i="8"/>
  <c r="F1110" i="8"/>
  <c r="F1111" i="8"/>
  <c r="F1112" i="8"/>
  <c r="F1113" i="8"/>
  <c r="F1114" i="8"/>
  <c r="F1115" i="8"/>
  <c r="F1116" i="8"/>
  <c r="F1117" i="8"/>
  <c r="F1118" i="8"/>
  <c r="F1119" i="8"/>
  <c r="F1120" i="8"/>
  <c r="F1121" i="8"/>
  <c r="F1122" i="8"/>
  <c r="F1123" i="8"/>
  <c r="F1124" i="8"/>
  <c r="F1125" i="8"/>
  <c r="F1126" i="8"/>
  <c r="F1127" i="8"/>
  <c r="F1128" i="8"/>
  <c r="F1129" i="8"/>
  <c r="F1130" i="8"/>
  <c r="F1131" i="8"/>
  <c r="F1132" i="8"/>
  <c r="F1133" i="8"/>
  <c r="F1134" i="8"/>
  <c r="F1135" i="8"/>
  <c r="F1136" i="8"/>
  <c r="F1137" i="8"/>
  <c r="F1138" i="8"/>
  <c r="F1139" i="8"/>
  <c r="F1140" i="8"/>
  <c r="F1141" i="8"/>
  <c r="F1142" i="8"/>
  <c r="F1143" i="8"/>
  <c r="F1144" i="8"/>
  <c r="F1145" i="8"/>
  <c r="F1146" i="8"/>
  <c r="F1147" i="8"/>
  <c r="F1148" i="8"/>
  <c r="F1149" i="8"/>
  <c r="F1150" i="8"/>
  <c r="F1151" i="8"/>
  <c r="F1152" i="8"/>
  <c r="F1153" i="8"/>
  <c r="F1154" i="8"/>
  <c r="F1155" i="8"/>
  <c r="F1156" i="8"/>
  <c r="F1157" i="8"/>
  <c r="F1158" i="8"/>
  <c r="F1159" i="8"/>
  <c r="F1160" i="8"/>
  <c r="F1161" i="8"/>
  <c r="F1162" i="8"/>
  <c r="F1163" i="8"/>
  <c r="F1164" i="8"/>
  <c r="F1165" i="8"/>
  <c r="F1166" i="8"/>
  <c r="F1167" i="8"/>
  <c r="F1168" i="8"/>
  <c r="F1169" i="8"/>
  <c r="F1170" i="8"/>
  <c r="F1171" i="8"/>
  <c r="F1172" i="8"/>
  <c r="F1173" i="8"/>
  <c r="F1174" i="8"/>
  <c r="F1175" i="8"/>
  <c r="F1176" i="8"/>
  <c r="F1177" i="8"/>
  <c r="F1178" i="8"/>
  <c r="F1179" i="8"/>
  <c r="F1180" i="8"/>
  <c r="F1181" i="8"/>
  <c r="F1182" i="8"/>
  <c r="F1183" i="8"/>
  <c r="F1184" i="8"/>
  <c r="F1185" i="8"/>
  <c r="F1186" i="8"/>
  <c r="F1187" i="8"/>
  <c r="F1188" i="8"/>
  <c r="F1189" i="8"/>
  <c r="F1190" i="8"/>
  <c r="F1191" i="8"/>
  <c r="F1192" i="8"/>
  <c r="F1193" i="8"/>
  <c r="F1194" i="8"/>
  <c r="F1195" i="8"/>
  <c r="F1196" i="8"/>
  <c r="F1197" i="8"/>
  <c r="F1198" i="8"/>
  <c r="F1199" i="8"/>
  <c r="F1200" i="8"/>
  <c r="F1201" i="8"/>
  <c r="F1202" i="8"/>
  <c r="F1203" i="8"/>
  <c r="F1204" i="8"/>
  <c r="F1205" i="8"/>
  <c r="F1206" i="8"/>
  <c r="F1207" i="8"/>
  <c r="F1208" i="8"/>
  <c r="F1209" i="8"/>
  <c r="F1210" i="8"/>
  <c r="F1211" i="8"/>
  <c r="F1212" i="8"/>
  <c r="F1213" i="8"/>
  <c r="F1214" i="8"/>
  <c r="F1215" i="8"/>
  <c r="F1216" i="8"/>
  <c r="F1217" i="8"/>
  <c r="F1218" i="8"/>
  <c r="F1219" i="8"/>
  <c r="F1220" i="8"/>
  <c r="F1221" i="8"/>
  <c r="F1222" i="8"/>
  <c r="F1223" i="8"/>
  <c r="F1224" i="8"/>
  <c r="F1225" i="8"/>
  <c r="F1226" i="8"/>
  <c r="F1227" i="8"/>
  <c r="F1228" i="8"/>
  <c r="F1229" i="8"/>
  <c r="F1230" i="8"/>
  <c r="F1231" i="8"/>
  <c r="F1232" i="8"/>
  <c r="F1233" i="8"/>
  <c r="F1234" i="8"/>
  <c r="F1235" i="8"/>
  <c r="F1236" i="8"/>
  <c r="F1237" i="8"/>
  <c r="F1238" i="8"/>
  <c r="F1239" i="8"/>
  <c r="F1240" i="8"/>
  <c r="F1241" i="8"/>
  <c r="F1242" i="8"/>
  <c r="F1243" i="8"/>
  <c r="F1244" i="8"/>
  <c r="F1245" i="8"/>
  <c r="F1246" i="8"/>
  <c r="F1247" i="8"/>
  <c r="F1248" i="8"/>
  <c r="F1249" i="8"/>
  <c r="F1250" i="8"/>
  <c r="F1251" i="8"/>
  <c r="F1252" i="8"/>
  <c r="F1253" i="8"/>
  <c r="F1254" i="8"/>
  <c r="F1255" i="8"/>
  <c r="F1256" i="8"/>
  <c r="F1257" i="8"/>
  <c r="F1258" i="8"/>
  <c r="F1259" i="8"/>
  <c r="F1260" i="8"/>
  <c r="F1261" i="8"/>
  <c r="F1262" i="8"/>
  <c r="F1263" i="8"/>
  <c r="F1264" i="8"/>
  <c r="F1265" i="8"/>
  <c r="F1266" i="8"/>
  <c r="F1267" i="8"/>
  <c r="F1268" i="8"/>
  <c r="F1269" i="8"/>
  <c r="F1270" i="8"/>
  <c r="F1271" i="8"/>
  <c r="F1272" i="8"/>
  <c r="F1273" i="8"/>
  <c r="F1274" i="8"/>
  <c r="F1275" i="8"/>
  <c r="F1276" i="8"/>
  <c r="F1277" i="8"/>
  <c r="F1278" i="8"/>
  <c r="F1279" i="8"/>
  <c r="F1280" i="8"/>
  <c r="F1281" i="8"/>
  <c r="F1282" i="8"/>
  <c r="F1283" i="8"/>
  <c r="F1284" i="8"/>
  <c r="F1285" i="8"/>
  <c r="F1286" i="8"/>
  <c r="F1287" i="8"/>
  <c r="F1288" i="8"/>
  <c r="F1289" i="8"/>
  <c r="F1290" i="8"/>
  <c r="F1291" i="8"/>
  <c r="F1292" i="8"/>
  <c r="F1293" i="8"/>
  <c r="F1294" i="8"/>
  <c r="F1295" i="8"/>
  <c r="F1296" i="8"/>
  <c r="F1297" i="8"/>
  <c r="F1298" i="8"/>
  <c r="F1299" i="8"/>
  <c r="F1300" i="8"/>
  <c r="F1301" i="8"/>
  <c r="F1302" i="8"/>
  <c r="F1303" i="8"/>
  <c r="F1304" i="8"/>
  <c r="F1305" i="8"/>
  <c r="F1306" i="8"/>
  <c r="F1307" i="8"/>
  <c r="F1308" i="8"/>
  <c r="F1309" i="8"/>
  <c r="F1310" i="8"/>
  <c r="F1311" i="8"/>
  <c r="F1312" i="8"/>
  <c r="F1313" i="8"/>
  <c r="F1314" i="8"/>
  <c r="F1315" i="8"/>
  <c r="F1316" i="8"/>
  <c r="F1317" i="8"/>
  <c r="F1318" i="8"/>
  <c r="F1319" i="8"/>
  <c r="F1320" i="8"/>
  <c r="F1321" i="8"/>
  <c r="F1322" i="8"/>
  <c r="F1323" i="8"/>
  <c r="F1324" i="8"/>
  <c r="F1325" i="8"/>
  <c r="F1326" i="8"/>
  <c r="F1327" i="8"/>
  <c r="F1328" i="8"/>
  <c r="F1329" i="8"/>
  <c r="F1330" i="8"/>
  <c r="F1331" i="8"/>
  <c r="F1332" i="8"/>
  <c r="F1333" i="8"/>
  <c r="F1334" i="8"/>
  <c r="F1335" i="8"/>
  <c r="F1336" i="8"/>
  <c r="F1337" i="8"/>
  <c r="F1338" i="8"/>
  <c r="F1339" i="8"/>
  <c r="F1340" i="8"/>
  <c r="F1341" i="8"/>
  <c r="F1342" i="8"/>
  <c r="F1343" i="8"/>
  <c r="F1344" i="8"/>
  <c r="F1345" i="8"/>
  <c r="F1346" i="8"/>
  <c r="F1347" i="8"/>
  <c r="F1348" i="8"/>
  <c r="F1349" i="8"/>
  <c r="F1350" i="8"/>
  <c r="F1351" i="8"/>
  <c r="F1352" i="8"/>
  <c r="F1353" i="8"/>
  <c r="F1354" i="8"/>
  <c r="F1355" i="8"/>
  <c r="F1356" i="8"/>
  <c r="F1357" i="8"/>
  <c r="F1358" i="8"/>
  <c r="F1359" i="8"/>
  <c r="F1360" i="8"/>
  <c r="F1361" i="8"/>
  <c r="F1362" i="8"/>
  <c r="F1363" i="8"/>
  <c r="F1364" i="8"/>
  <c r="F1365" i="8"/>
  <c r="F1366" i="8"/>
  <c r="F1367" i="8"/>
  <c r="F1368" i="8"/>
  <c r="F1369" i="8"/>
  <c r="F1370" i="8"/>
  <c r="F1371" i="8"/>
  <c r="F1372" i="8"/>
  <c r="F1373" i="8"/>
  <c r="F1374" i="8"/>
  <c r="F1375" i="8"/>
  <c r="F1376" i="8"/>
  <c r="F1377" i="8"/>
  <c r="F1378" i="8"/>
  <c r="F1379" i="8"/>
  <c r="F1380" i="8"/>
  <c r="F1381" i="8"/>
  <c r="F1382" i="8"/>
  <c r="F1383" i="8"/>
  <c r="F1384" i="8"/>
  <c r="F1385" i="8"/>
  <c r="F1386" i="8"/>
  <c r="F1387" i="8"/>
  <c r="F1388" i="8"/>
  <c r="F1389" i="8"/>
  <c r="F1390" i="8"/>
  <c r="F1391" i="8"/>
  <c r="F1392" i="8"/>
  <c r="F1393" i="8"/>
  <c r="F1394" i="8"/>
  <c r="F1395" i="8"/>
  <c r="F1396" i="8"/>
  <c r="F1397" i="8"/>
  <c r="F1398" i="8"/>
  <c r="F1399" i="8"/>
  <c r="F1400" i="8"/>
  <c r="F1401" i="8"/>
  <c r="F1402" i="8"/>
  <c r="F1403" i="8"/>
  <c r="F1404" i="8"/>
  <c r="F1405" i="8"/>
  <c r="F1406" i="8"/>
  <c r="F1407" i="8"/>
  <c r="F1408" i="8"/>
  <c r="F1409" i="8"/>
  <c r="F1410" i="8"/>
  <c r="F1411" i="8"/>
  <c r="F1412" i="8"/>
  <c r="F1413" i="8"/>
  <c r="F1414" i="8"/>
  <c r="F1415" i="8"/>
  <c r="F1416" i="8"/>
  <c r="F1417" i="8"/>
  <c r="F1418" i="8"/>
  <c r="F1419" i="8"/>
  <c r="F1420" i="8"/>
  <c r="F1421" i="8"/>
  <c r="F1422" i="8"/>
  <c r="F1423" i="8"/>
  <c r="F1424" i="8"/>
  <c r="F1425" i="8"/>
  <c r="F1426" i="8"/>
  <c r="F1427" i="8"/>
  <c r="F1428" i="8"/>
  <c r="F1429" i="8"/>
  <c r="F1430" i="8"/>
  <c r="F1431" i="8"/>
  <c r="F1432" i="8"/>
  <c r="F1433" i="8"/>
  <c r="F1434" i="8"/>
  <c r="F1435" i="8"/>
  <c r="F1436" i="8"/>
  <c r="F1437" i="8"/>
  <c r="F1438" i="8"/>
  <c r="F1439" i="8"/>
  <c r="F1440" i="8"/>
  <c r="F1441" i="8"/>
  <c r="F1442" i="8"/>
  <c r="F1443" i="8"/>
  <c r="F1444" i="8"/>
  <c r="F1445" i="8"/>
  <c r="F1446" i="8"/>
  <c r="F1447" i="8"/>
  <c r="F1448" i="8"/>
  <c r="F1449" i="8"/>
  <c r="F1450" i="8"/>
  <c r="F1451" i="8"/>
  <c r="F1452" i="8"/>
  <c r="F1453" i="8"/>
  <c r="F1454" i="8"/>
  <c r="F1455" i="8"/>
  <c r="F1456" i="8"/>
  <c r="F1457" i="8"/>
  <c r="F1458" i="8"/>
  <c r="F1459" i="8"/>
  <c r="F1460" i="8"/>
  <c r="F1461" i="8"/>
  <c r="F1462" i="8"/>
  <c r="F1463" i="8"/>
  <c r="F1464" i="8"/>
  <c r="F1465" i="8"/>
  <c r="F1466" i="8"/>
  <c r="F1467" i="8"/>
  <c r="F1468" i="8"/>
  <c r="F1469" i="8"/>
  <c r="F1470" i="8"/>
  <c r="F1471" i="8"/>
  <c r="F1472" i="8"/>
  <c r="F1473" i="8"/>
  <c r="F1474" i="8"/>
  <c r="F1475" i="8"/>
  <c r="F1476" i="8"/>
  <c r="F1477" i="8"/>
  <c r="F1478" i="8"/>
  <c r="F1479" i="8"/>
  <c r="F1480" i="8"/>
  <c r="F1481" i="8"/>
  <c r="F1482" i="8"/>
  <c r="F1483" i="8"/>
  <c r="F1484" i="8"/>
  <c r="F1485" i="8"/>
  <c r="F1486" i="8"/>
  <c r="F1487" i="8"/>
  <c r="F1488" i="8"/>
  <c r="F1489" i="8"/>
  <c r="F1490" i="8"/>
  <c r="F1491" i="8"/>
  <c r="F1492" i="8"/>
  <c r="F1493" i="8"/>
  <c r="F1494" i="8"/>
  <c r="F1495" i="8"/>
  <c r="F1496" i="8"/>
  <c r="F1497" i="8"/>
  <c r="F1498" i="8"/>
  <c r="F1499" i="8"/>
  <c r="F1500" i="8"/>
  <c r="F1501" i="8"/>
  <c r="F1502" i="8"/>
  <c r="F1503" i="8"/>
  <c r="F1504" i="8"/>
  <c r="F1505" i="8"/>
  <c r="F1506" i="8"/>
  <c r="F1507" i="8"/>
  <c r="F1508" i="8"/>
  <c r="F1509" i="8"/>
  <c r="F1510" i="8"/>
  <c r="F1511" i="8"/>
  <c r="F1512" i="8"/>
  <c r="F1513" i="8"/>
  <c r="F1514" i="8"/>
  <c r="F1515" i="8"/>
  <c r="F1516" i="8"/>
  <c r="F1517" i="8"/>
  <c r="F1518" i="8"/>
  <c r="F1519" i="8"/>
  <c r="F1520" i="8"/>
  <c r="F1521" i="8"/>
  <c r="F1522" i="8"/>
  <c r="F1523" i="8"/>
  <c r="F1524" i="8"/>
  <c r="F1525" i="8"/>
  <c r="F1526" i="8"/>
  <c r="F1527" i="8"/>
  <c r="F1528" i="8"/>
  <c r="F1529" i="8"/>
  <c r="F1530" i="8"/>
  <c r="F1531" i="8"/>
  <c r="F1532" i="8"/>
  <c r="F1533" i="8"/>
  <c r="F1534" i="8"/>
  <c r="F1535" i="8"/>
  <c r="F1536" i="8"/>
  <c r="F1537" i="8"/>
  <c r="F1538" i="8"/>
  <c r="F1539" i="8"/>
  <c r="F1540" i="8"/>
  <c r="F1541" i="8"/>
  <c r="F1542" i="8"/>
  <c r="F1543" i="8"/>
  <c r="F1544" i="8"/>
  <c r="F1545" i="8"/>
  <c r="F1546" i="8"/>
  <c r="F1547" i="8"/>
  <c r="F1548" i="8"/>
  <c r="F1549" i="8"/>
  <c r="F1550" i="8"/>
  <c r="F1551" i="8"/>
  <c r="F1552" i="8"/>
  <c r="F1553" i="8"/>
  <c r="F1554" i="8"/>
  <c r="F1555" i="8"/>
  <c r="F1556" i="8"/>
  <c r="F1557" i="8"/>
  <c r="F1558" i="8"/>
  <c r="F1559" i="8"/>
  <c r="F1560" i="8"/>
  <c r="F1561" i="8"/>
  <c r="F1562" i="8"/>
  <c r="F1563" i="8"/>
  <c r="F1564" i="8"/>
  <c r="F1565" i="8"/>
  <c r="F1566" i="8"/>
  <c r="F1567" i="8"/>
  <c r="F1568" i="8"/>
  <c r="F1569" i="8"/>
  <c r="F1570" i="8"/>
  <c r="F1571" i="8"/>
  <c r="F1572" i="8"/>
  <c r="F1573" i="8"/>
  <c r="F1574" i="8"/>
  <c r="F1575" i="8"/>
  <c r="F1576" i="8"/>
  <c r="F1577" i="8"/>
  <c r="F1578" i="8"/>
  <c r="F1579" i="8"/>
  <c r="F1580" i="8"/>
  <c r="F1581" i="8"/>
  <c r="F1582" i="8"/>
  <c r="F1583" i="8"/>
  <c r="F1584" i="8"/>
  <c r="F1585" i="8"/>
  <c r="F1586" i="8"/>
  <c r="F1587" i="8"/>
  <c r="F1588" i="8"/>
  <c r="F1589" i="8"/>
  <c r="F1590" i="8"/>
  <c r="F1591" i="8"/>
  <c r="F1592" i="8"/>
  <c r="F1593" i="8"/>
  <c r="F1594" i="8"/>
  <c r="F1595" i="8"/>
  <c r="F1596" i="8"/>
  <c r="F1597" i="8"/>
  <c r="F1598" i="8"/>
  <c r="F1599" i="8"/>
  <c r="F1600" i="8"/>
  <c r="F1601" i="8"/>
  <c r="F1602" i="8"/>
  <c r="F1603" i="8"/>
  <c r="F1604" i="8"/>
  <c r="F1605" i="8"/>
  <c r="F1606" i="8"/>
  <c r="F1607" i="8"/>
  <c r="F1608" i="8"/>
  <c r="F1609" i="8"/>
  <c r="F1610" i="8"/>
  <c r="F1611" i="8"/>
  <c r="F1612" i="8"/>
  <c r="F1613" i="8"/>
  <c r="F1614" i="8"/>
  <c r="F1615" i="8"/>
  <c r="F1616" i="8"/>
  <c r="F1617" i="8"/>
  <c r="F1618" i="8"/>
  <c r="F1619" i="8"/>
  <c r="F1620" i="8"/>
  <c r="F1621" i="8"/>
  <c r="F1622" i="8"/>
  <c r="F1623" i="8"/>
  <c r="F1624" i="8"/>
  <c r="F1625" i="8"/>
  <c r="F1626" i="8"/>
  <c r="F1627" i="8"/>
  <c r="F1628" i="8"/>
  <c r="F1629" i="8"/>
  <c r="F1630" i="8"/>
  <c r="F1631" i="8"/>
  <c r="F1632" i="8"/>
  <c r="F1633" i="8"/>
  <c r="F1634" i="8"/>
  <c r="F1635" i="8"/>
  <c r="F1636" i="8"/>
  <c r="F1637" i="8"/>
  <c r="F1638" i="8"/>
  <c r="F1639" i="8"/>
  <c r="F1640" i="8"/>
  <c r="F1641" i="8"/>
  <c r="F1642" i="8"/>
  <c r="F1643" i="8"/>
  <c r="F1644" i="8"/>
  <c r="F1645" i="8"/>
  <c r="F1646" i="8"/>
  <c r="F1647" i="8"/>
  <c r="F1648" i="8"/>
  <c r="F1649" i="8"/>
  <c r="F1650" i="8"/>
  <c r="F1651" i="8"/>
  <c r="F1652" i="8"/>
  <c r="F1653" i="8"/>
  <c r="F1654" i="8"/>
  <c r="F1655" i="8"/>
  <c r="F1656" i="8"/>
  <c r="F1657" i="8"/>
  <c r="F1658" i="8"/>
  <c r="F1659" i="8"/>
  <c r="F1660" i="8"/>
  <c r="F1661" i="8"/>
  <c r="F1662" i="8"/>
  <c r="F1663" i="8"/>
  <c r="F1664" i="8"/>
  <c r="F1665" i="8"/>
  <c r="F1666" i="8"/>
  <c r="F1667" i="8"/>
  <c r="F1668" i="8"/>
  <c r="F1669" i="8"/>
  <c r="F1670" i="8"/>
  <c r="F1671" i="8"/>
  <c r="F1672" i="8"/>
  <c r="F1673" i="8"/>
  <c r="F1674" i="8"/>
  <c r="F1675" i="8"/>
  <c r="F1676" i="8"/>
  <c r="F1677" i="8"/>
  <c r="F1678" i="8"/>
  <c r="F1679" i="8"/>
  <c r="F1680" i="8"/>
  <c r="F1681" i="8"/>
  <c r="F1682" i="8"/>
  <c r="F1683" i="8"/>
  <c r="F1684" i="8"/>
  <c r="F1685" i="8"/>
  <c r="F1686" i="8"/>
  <c r="F1687" i="8"/>
  <c r="F1688" i="8"/>
  <c r="F1689" i="8"/>
  <c r="F1690" i="8"/>
  <c r="F1691" i="8"/>
  <c r="F1692" i="8"/>
  <c r="F1693" i="8"/>
  <c r="F1694" i="8"/>
  <c r="F1695" i="8"/>
  <c r="F1696" i="8"/>
  <c r="F1697" i="8"/>
  <c r="F1698" i="8"/>
  <c r="F1699" i="8"/>
  <c r="F1700" i="8"/>
  <c r="F1701" i="8"/>
  <c r="F1702" i="8"/>
  <c r="F1703" i="8"/>
  <c r="F1704" i="8"/>
  <c r="F1705" i="8"/>
  <c r="F1706" i="8"/>
  <c r="F1707" i="8"/>
  <c r="F1708" i="8"/>
  <c r="F1709" i="8"/>
  <c r="F1710" i="8"/>
  <c r="F1711" i="8"/>
  <c r="F1712" i="8"/>
  <c r="F1713" i="8"/>
  <c r="F1714" i="8"/>
  <c r="F1715" i="8"/>
  <c r="F1716" i="8"/>
  <c r="F1717" i="8"/>
  <c r="F1718" i="8"/>
  <c r="F1719" i="8"/>
  <c r="F1720" i="8"/>
  <c r="F1721" i="8"/>
  <c r="F1722" i="8"/>
  <c r="F1723" i="8"/>
  <c r="F1724" i="8"/>
  <c r="F1725" i="8"/>
  <c r="F1726" i="8"/>
  <c r="F1727" i="8"/>
  <c r="F1728" i="8"/>
  <c r="F1729" i="8"/>
  <c r="F1730" i="8"/>
  <c r="F1731" i="8"/>
  <c r="F1732" i="8"/>
  <c r="F1733" i="8"/>
  <c r="F1734" i="8"/>
  <c r="F1735" i="8"/>
  <c r="F1736" i="8"/>
  <c r="F1737" i="8"/>
  <c r="F1738" i="8"/>
  <c r="F1739" i="8"/>
  <c r="F1740" i="8"/>
  <c r="F1741" i="8"/>
  <c r="F1742" i="8"/>
  <c r="F1743" i="8"/>
  <c r="F1744" i="8"/>
  <c r="F1745" i="8"/>
  <c r="F1746" i="8"/>
  <c r="F1747" i="8"/>
  <c r="F1748" i="8"/>
  <c r="F1749" i="8"/>
  <c r="F1750" i="8"/>
  <c r="F1751" i="8"/>
  <c r="F1752" i="8"/>
  <c r="F1753" i="8"/>
  <c r="F1754" i="8"/>
  <c r="F1755" i="8"/>
  <c r="F1756" i="8"/>
  <c r="F1757" i="8"/>
  <c r="F1758" i="8"/>
  <c r="F1759" i="8"/>
  <c r="F1760" i="8"/>
  <c r="F1761" i="8"/>
  <c r="F1762" i="8"/>
  <c r="F1763" i="8"/>
  <c r="F1764" i="8"/>
  <c r="F1765" i="8"/>
  <c r="F1766" i="8"/>
  <c r="F1767" i="8"/>
  <c r="F1768" i="8"/>
  <c r="F1769" i="8"/>
  <c r="F1770" i="8"/>
  <c r="F1771" i="8"/>
  <c r="F1772" i="8"/>
  <c r="F1773" i="8"/>
  <c r="F1774" i="8"/>
  <c r="F1775" i="8"/>
  <c r="F1776" i="8"/>
  <c r="F1777" i="8"/>
  <c r="F1778" i="8"/>
  <c r="F1779" i="8"/>
  <c r="F1780" i="8"/>
  <c r="F1781" i="8"/>
  <c r="F1782" i="8"/>
  <c r="F1783" i="8"/>
  <c r="F1784" i="8"/>
  <c r="F1785" i="8"/>
  <c r="F1786" i="8"/>
  <c r="F1787" i="8"/>
  <c r="F1788" i="8"/>
  <c r="F1789" i="8"/>
  <c r="F1790" i="8"/>
  <c r="F1791" i="8"/>
  <c r="F1792" i="8"/>
  <c r="F1793" i="8"/>
  <c r="F1794" i="8"/>
  <c r="F1795" i="8"/>
  <c r="F1796" i="8"/>
  <c r="F1797" i="8"/>
  <c r="F1798" i="8"/>
  <c r="F1799" i="8"/>
  <c r="F1800" i="8"/>
  <c r="F1801" i="8"/>
  <c r="F1802" i="8"/>
  <c r="F1803" i="8"/>
  <c r="F1804" i="8"/>
  <c r="F1805" i="8"/>
  <c r="F1806" i="8"/>
  <c r="F1807" i="8"/>
  <c r="F1808" i="8"/>
  <c r="F1809" i="8"/>
  <c r="F1810" i="8"/>
  <c r="F1811" i="8"/>
  <c r="F1812" i="8"/>
  <c r="F1813" i="8"/>
  <c r="F1814" i="8"/>
  <c r="F1815" i="8"/>
  <c r="F1816" i="8"/>
  <c r="F1817" i="8"/>
  <c r="F1818" i="8"/>
  <c r="F1819" i="8"/>
  <c r="F1820" i="8"/>
  <c r="F1821" i="8"/>
  <c r="F1822" i="8"/>
  <c r="F1823" i="8"/>
  <c r="F1824" i="8"/>
  <c r="F1825" i="8"/>
  <c r="F1826" i="8"/>
  <c r="F1827" i="8"/>
  <c r="F1828" i="8"/>
  <c r="F1829" i="8"/>
  <c r="F1830" i="8"/>
  <c r="F1831" i="8"/>
  <c r="F1832" i="8"/>
  <c r="F1833" i="8"/>
  <c r="F1834" i="8"/>
  <c r="F1835" i="8"/>
  <c r="F1836" i="8"/>
  <c r="F1837" i="8"/>
  <c r="F1838" i="8"/>
  <c r="F1839" i="8"/>
  <c r="F1840" i="8"/>
  <c r="F1841" i="8"/>
  <c r="F1842" i="8"/>
  <c r="F1843" i="8"/>
  <c r="F1844" i="8"/>
  <c r="F1845" i="8"/>
  <c r="F1846" i="8"/>
  <c r="F1847" i="8"/>
  <c r="F1848" i="8"/>
  <c r="F1849" i="8"/>
  <c r="F1850" i="8"/>
  <c r="F1851" i="8"/>
  <c r="F1852" i="8"/>
  <c r="F1853" i="8"/>
  <c r="F1854" i="8"/>
  <c r="F1855" i="8"/>
  <c r="F1856" i="8"/>
  <c r="F1857" i="8"/>
  <c r="F1858" i="8"/>
  <c r="F1859" i="8"/>
  <c r="F1860" i="8"/>
  <c r="F1861" i="8"/>
  <c r="F1862" i="8"/>
  <c r="F1863" i="8"/>
  <c r="F1864" i="8"/>
  <c r="F1865" i="8"/>
  <c r="F1866" i="8"/>
  <c r="F1867" i="8"/>
  <c r="F1868" i="8"/>
  <c r="F1869" i="8"/>
  <c r="F1870" i="8"/>
  <c r="F1871" i="8"/>
  <c r="F1872" i="8"/>
  <c r="F1873" i="8"/>
  <c r="F1874" i="8"/>
  <c r="F1875" i="8"/>
  <c r="F1876" i="8"/>
  <c r="F1877" i="8"/>
  <c r="F1878" i="8"/>
  <c r="F1879" i="8"/>
  <c r="F1880" i="8"/>
  <c r="F1881" i="8"/>
  <c r="F1882" i="8"/>
  <c r="F1883" i="8"/>
  <c r="F1884" i="8"/>
  <c r="F1885" i="8"/>
  <c r="F1886" i="8"/>
  <c r="F1887" i="8"/>
  <c r="F1888" i="8"/>
  <c r="F1889" i="8"/>
  <c r="F1890" i="8"/>
  <c r="F1891" i="8"/>
  <c r="F1892" i="8"/>
  <c r="F1893" i="8"/>
  <c r="F1894" i="8"/>
  <c r="F1895" i="8"/>
  <c r="F1896" i="8"/>
  <c r="F1897" i="8"/>
  <c r="F1898" i="8"/>
  <c r="F1899" i="8"/>
  <c r="F1900" i="8"/>
  <c r="F1901" i="8"/>
  <c r="F1902" i="8"/>
  <c r="F1903" i="8"/>
  <c r="F1904" i="8"/>
  <c r="F1905" i="8"/>
  <c r="F1906" i="8"/>
  <c r="F1907" i="8"/>
  <c r="F1908" i="8"/>
  <c r="F1909" i="8"/>
  <c r="F1910" i="8"/>
  <c r="F1911" i="8"/>
  <c r="F1912" i="8"/>
  <c r="F1913" i="8"/>
  <c r="F1914" i="8"/>
  <c r="F1915" i="8"/>
  <c r="F1916" i="8"/>
  <c r="F1917" i="8"/>
  <c r="F1918" i="8"/>
  <c r="F1919" i="8"/>
  <c r="F1920" i="8"/>
  <c r="F1921" i="8"/>
  <c r="F1922" i="8"/>
  <c r="F1923" i="8"/>
  <c r="F1924" i="8"/>
  <c r="F1925" i="8"/>
  <c r="F1926" i="8"/>
  <c r="F1927" i="8"/>
  <c r="F1928" i="8"/>
  <c r="F1929" i="8"/>
  <c r="F1930" i="8"/>
  <c r="F1931" i="8"/>
  <c r="F1932" i="8"/>
  <c r="F1933" i="8"/>
  <c r="F1934" i="8"/>
  <c r="F1935" i="8"/>
  <c r="F1936" i="8"/>
  <c r="F1937" i="8"/>
  <c r="F1938" i="8"/>
  <c r="F1939" i="8"/>
  <c r="F1940" i="8"/>
  <c r="F1941" i="8"/>
  <c r="F1942" i="8"/>
  <c r="F1943" i="8"/>
  <c r="F1944" i="8"/>
  <c r="F1945" i="8"/>
  <c r="F1946" i="8"/>
  <c r="F1947" i="8"/>
  <c r="F1948" i="8"/>
  <c r="F1949" i="8"/>
  <c r="F1950" i="8"/>
  <c r="F1951" i="8"/>
  <c r="F1952" i="8"/>
  <c r="F1953" i="8"/>
  <c r="F1954" i="8"/>
  <c r="F1955" i="8"/>
  <c r="F1956" i="8"/>
  <c r="F1957" i="8"/>
  <c r="F1958" i="8"/>
  <c r="F1959" i="8"/>
  <c r="F1960" i="8"/>
  <c r="F1961" i="8"/>
  <c r="F1962" i="8"/>
  <c r="F1963" i="8"/>
  <c r="F1964" i="8"/>
  <c r="F1965" i="8"/>
  <c r="F1966" i="8"/>
  <c r="F1967" i="8"/>
  <c r="F1968" i="8"/>
  <c r="F1969" i="8"/>
  <c r="F1970" i="8"/>
  <c r="F1971" i="8"/>
  <c r="F1972" i="8"/>
  <c r="F1973" i="8"/>
  <c r="F1974" i="8"/>
  <c r="F1975" i="8"/>
  <c r="F1976" i="8"/>
  <c r="F1977" i="8"/>
  <c r="F1978" i="8"/>
  <c r="F1979" i="8"/>
  <c r="F1980" i="8"/>
  <c r="F1981" i="8"/>
  <c r="F1982" i="8"/>
  <c r="F1983" i="8"/>
  <c r="F1984" i="8"/>
  <c r="F1985" i="8"/>
  <c r="F1986" i="8"/>
  <c r="F1987" i="8"/>
  <c r="F1988" i="8"/>
  <c r="F1989" i="8"/>
  <c r="F1990" i="8"/>
  <c r="F1991" i="8"/>
  <c r="F1992" i="8"/>
  <c r="F1993" i="8"/>
  <c r="F1994" i="8"/>
  <c r="F1995" i="8"/>
  <c r="F1996" i="8"/>
  <c r="F1997" i="8"/>
  <c r="F1998" i="8"/>
  <c r="F1999" i="8"/>
  <c r="F2000" i="8"/>
  <c r="F2001" i="8"/>
  <c r="F2002" i="8"/>
  <c r="F2003" i="8"/>
  <c r="F2004" i="8"/>
  <c r="F2005" i="8"/>
  <c r="F2006" i="8"/>
  <c r="F2007" i="8"/>
  <c r="F2008" i="8"/>
  <c r="F2009" i="8"/>
  <c r="F2010" i="8"/>
  <c r="F2011" i="8"/>
  <c r="F2012" i="8"/>
  <c r="F2013" i="8"/>
  <c r="F2014" i="8"/>
  <c r="F2015" i="8"/>
  <c r="F2016" i="8"/>
  <c r="F2017" i="8"/>
  <c r="F2018" i="8"/>
  <c r="F2019" i="8"/>
  <c r="F2020" i="8"/>
  <c r="F2021" i="8"/>
  <c r="F2022" i="8"/>
  <c r="F2023" i="8"/>
  <c r="F2024" i="8"/>
  <c r="F2025" i="8"/>
  <c r="F2026" i="8"/>
  <c r="F2027" i="8"/>
  <c r="F2028" i="8"/>
  <c r="F2029" i="8"/>
  <c r="F2030" i="8"/>
  <c r="F2031" i="8"/>
  <c r="F2032" i="8"/>
  <c r="F2033" i="8"/>
  <c r="F2034" i="8"/>
  <c r="F2035" i="8"/>
  <c r="F2036" i="8"/>
  <c r="F2037" i="8"/>
  <c r="F2038" i="8"/>
  <c r="F2039" i="8"/>
  <c r="F2040" i="8"/>
  <c r="F2041" i="8"/>
  <c r="F2042" i="8"/>
  <c r="F2043" i="8"/>
  <c r="F2044" i="8"/>
  <c r="F2045" i="8"/>
  <c r="F2046" i="8"/>
  <c r="F2047" i="8"/>
  <c r="F2048" i="8"/>
  <c r="F2049" i="8"/>
  <c r="F2050" i="8"/>
  <c r="F2051" i="8"/>
  <c r="F2052" i="8"/>
  <c r="F2053" i="8"/>
  <c r="F2054" i="8"/>
  <c r="F2055" i="8"/>
  <c r="F2056" i="8"/>
  <c r="F2057" i="8"/>
  <c r="F2058" i="8"/>
  <c r="F2059" i="8"/>
  <c r="F2060" i="8"/>
  <c r="F2061" i="8"/>
  <c r="F2062" i="8"/>
  <c r="F2063" i="8"/>
  <c r="F2064" i="8"/>
  <c r="F2065" i="8"/>
  <c r="F2066" i="8"/>
  <c r="F2067" i="8"/>
  <c r="F2068" i="8"/>
  <c r="F2069" i="8"/>
  <c r="F2070" i="8"/>
  <c r="F2071" i="8"/>
  <c r="F2072" i="8"/>
  <c r="F2073" i="8"/>
  <c r="F2074" i="8"/>
  <c r="F2075" i="8"/>
  <c r="F2076" i="8"/>
  <c r="F2077" i="8"/>
  <c r="F2078" i="8"/>
  <c r="F2079" i="8"/>
  <c r="F2080" i="8"/>
  <c r="F2081" i="8"/>
  <c r="F2082" i="8"/>
  <c r="F2083" i="8"/>
  <c r="F2084" i="8"/>
  <c r="F2085" i="8"/>
  <c r="F2086" i="8"/>
  <c r="F2087" i="8"/>
  <c r="F2088" i="8"/>
  <c r="F2089" i="8"/>
  <c r="F2090" i="8"/>
  <c r="F2091" i="8"/>
  <c r="F2092" i="8"/>
  <c r="F2093" i="8"/>
  <c r="F2094" i="8"/>
  <c r="F2095" i="8"/>
  <c r="F2096" i="8"/>
  <c r="F2097" i="8"/>
  <c r="F2098" i="8"/>
  <c r="F2099" i="8"/>
  <c r="F2100" i="8"/>
  <c r="F2101" i="8"/>
  <c r="F2102" i="8"/>
  <c r="F2103" i="8"/>
  <c r="F2104" i="8"/>
  <c r="F2105" i="8"/>
  <c r="F2106" i="8"/>
  <c r="F2107" i="8"/>
  <c r="F2108" i="8"/>
  <c r="F2109" i="8"/>
  <c r="F2110" i="8"/>
  <c r="F2111" i="8"/>
  <c r="F2112" i="8"/>
  <c r="F2113" i="8"/>
  <c r="F2114" i="8"/>
  <c r="F2115" i="8"/>
  <c r="F2116" i="8"/>
  <c r="F2117" i="8"/>
  <c r="F2118" i="8"/>
  <c r="F2119" i="8"/>
  <c r="F2120" i="8"/>
  <c r="F2121" i="8"/>
  <c r="F2122" i="8"/>
  <c r="F2123" i="8"/>
  <c r="F2124" i="8"/>
  <c r="F2125" i="8"/>
  <c r="F2126" i="8"/>
  <c r="F2127" i="8"/>
  <c r="F2128" i="8"/>
  <c r="F2129" i="8"/>
  <c r="F2130" i="8"/>
  <c r="F2131" i="8"/>
  <c r="F2132" i="8"/>
  <c r="F2133" i="8"/>
  <c r="F2134" i="8"/>
  <c r="F2135" i="8"/>
  <c r="F2136" i="8"/>
  <c r="F2137" i="8"/>
  <c r="F2138" i="8"/>
  <c r="F2139" i="8"/>
  <c r="F2140" i="8"/>
  <c r="F2141" i="8"/>
  <c r="F2142" i="8"/>
  <c r="F2143" i="8"/>
  <c r="F2144" i="8"/>
  <c r="F2145" i="8"/>
  <c r="F2146" i="8"/>
  <c r="F2147" i="8"/>
  <c r="F2148" i="8"/>
  <c r="F2149" i="8"/>
  <c r="F2150" i="8"/>
  <c r="F2151" i="8"/>
  <c r="F2152" i="8"/>
  <c r="F2153" i="8"/>
  <c r="F2154" i="8"/>
  <c r="F2155" i="8"/>
  <c r="F2156" i="8"/>
  <c r="F2157" i="8"/>
  <c r="F2158" i="8"/>
  <c r="F2159" i="8"/>
  <c r="F2160" i="8"/>
  <c r="F2161" i="8"/>
  <c r="F2162" i="8"/>
  <c r="F2163" i="8"/>
  <c r="F2164" i="8"/>
  <c r="F2165" i="8"/>
  <c r="F2166" i="8"/>
  <c r="F2167" i="8"/>
  <c r="F2168" i="8"/>
  <c r="F2169" i="8"/>
  <c r="F2170" i="8"/>
  <c r="F2171" i="8"/>
  <c r="F2172" i="8"/>
  <c r="F2173" i="8"/>
  <c r="F2174" i="8"/>
  <c r="F2175" i="8"/>
  <c r="F2176" i="8"/>
  <c r="F2177" i="8"/>
  <c r="F2178" i="8"/>
  <c r="F2179" i="8"/>
  <c r="F2180" i="8"/>
  <c r="F2181" i="8"/>
  <c r="F2182" i="8"/>
  <c r="F2183" i="8"/>
  <c r="F2184" i="8"/>
  <c r="F2185" i="8"/>
  <c r="F2186" i="8"/>
  <c r="F6" i="8"/>
  <c r="F7" i="8"/>
  <c r="F8" i="8"/>
  <c r="F9" i="8"/>
  <c r="F10" i="8"/>
  <c r="F11" i="8"/>
  <c r="F12" i="8"/>
  <c r="F13" i="8"/>
  <c r="F5" i="8"/>
  <c r="B2192" i="8"/>
  <c r="B2191" i="8"/>
  <c r="B2190" i="8"/>
  <c r="B2189" i="8"/>
  <c r="B2188" i="8"/>
  <c r="B2187" i="8"/>
  <c r="B13" i="7"/>
  <c r="B12" i="7"/>
  <c r="B11" i="7"/>
  <c r="B10" i="7"/>
  <c r="B9" i="7"/>
  <c r="B8" i="7"/>
  <c r="B7" i="7"/>
  <c r="B6" i="7"/>
  <c r="B5" i="7"/>
  <c r="B4" i="7"/>
  <c r="C13" i="7"/>
  <c r="C12" i="7"/>
  <c r="C11" i="7"/>
  <c r="C10" i="7"/>
  <c r="C9" i="7"/>
  <c r="C8" i="7"/>
  <c r="C7" i="7"/>
  <c r="C6" i="7"/>
  <c r="C5" i="7"/>
  <c r="D13" i="7"/>
  <c r="D12" i="7"/>
  <c r="D11" i="7"/>
  <c r="D10" i="7"/>
  <c r="D9" i="7"/>
  <c r="D8" i="7"/>
  <c r="D7" i="7"/>
  <c r="D6" i="7"/>
  <c r="D5" i="7"/>
  <c r="D4" i="7"/>
  <c r="C4" i="7"/>
  <c r="D3" i="7"/>
  <c r="C3" i="7"/>
  <c r="B2" i="7"/>
  <c r="B3" i="7"/>
  <c r="D2" i="7"/>
  <c r="C2" i="7"/>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E10" i="7" l="1"/>
  <c r="H10" i="7" s="1"/>
  <c r="E9" i="7"/>
  <c r="F9" i="7" s="1"/>
  <c r="E6" i="7"/>
  <c r="G6" i="7" s="1"/>
  <c r="E8" i="7"/>
  <c r="G8" i="7" s="1"/>
  <c r="E7" i="7"/>
  <c r="F7" i="7" s="1"/>
  <c r="E13" i="7"/>
  <c r="F13" i="7" s="1"/>
  <c r="E5" i="7"/>
  <c r="F5" i="7" s="1"/>
  <c r="E12" i="7"/>
  <c r="H12" i="7" s="1"/>
  <c r="E11" i="7"/>
  <c r="F11" i="7" s="1"/>
  <c r="E4" i="7"/>
  <c r="G4" i="7" s="1"/>
  <c r="E3" i="7"/>
  <c r="F3" i="7" s="1"/>
  <c r="E2" i="7"/>
  <c r="F10" i="7" l="1"/>
  <c r="G10" i="7"/>
  <c r="G9" i="7"/>
  <c r="H9" i="7"/>
  <c r="H6" i="7"/>
  <c r="F6" i="7"/>
  <c r="F12" i="7"/>
  <c r="G12" i="7"/>
  <c r="H11" i="7"/>
  <c r="G11" i="7"/>
  <c r="F8" i="7"/>
  <c r="H8" i="7"/>
  <c r="G7" i="7"/>
  <c r="H7" i="7"/>
  <c r="G5" i="7"/>
  <c r="H13" i="7"/>
  <c r="G13" i="7"/>
  <c r="H5" i="7"/>
  <c r="F4" i="7"/>
  <c r="H4" i="7"/>
  <c r="H3" i="7"/>
  <c r="G3" i="7"/>
  <c r="H2" i="7"/>
  <c r="G2" i="7"/>
  <c r="F2" i="7"/>
</calcChain>
</file>

<file path=xl/sharedStrings.xml><?xml version="1.0" encoding="utf-8"?>
<sst xmlns="http://schemas.openxmlformats.org/spreadsheetml/2006/main" count="36762" uniqueCount="8410">
  <si>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</si>
  <si>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</si>
  <si>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</si>
  <si>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</si>
  <si>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</si>
  <si>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</si>
  <si>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</si>
  <si>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</si>
  <si>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</si>
  <si>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</si>
  <si>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</si>
  <si>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</si>
  <si>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</si>
  <si>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</si>
  <si>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</si>
  <si>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</si>
  <si>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</si>
  <si>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</si>
  <si>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</si>
  <si>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</si>
  <si>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</si>
  <si>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</si>
  <si>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</si>
  <si>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</si>
  <si>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</si>
  <si>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</si>
  <si>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</si>
  <si>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</si>
  <si>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</si>
  <si>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</si>
  <si>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</si>
  <si>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</si>
  <si>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</si>
  <si>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</si>
  <si>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</si>
  <si>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</si>
  <si>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</si>
  <si>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</si>
  <si>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</si>
  <si>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</si>
  <si>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</si>
  <si>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</si>
  <si>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</si>
  <si>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</si>
  <si>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</si>
  <si>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</si>
  <si>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</si>
  <si>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</si>
  <si>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</si>
  <si>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</si>
  <si>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</si>
  <si>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</si>
  <si>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</si>
  <si>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</si>
  <si>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</si>
  <si>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</si>
  <si>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</si>
  <si>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</si>
  <si>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</si>
  <si>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</si>
  <si>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</si>
  <si>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</si>
  <si>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</si>
  <si>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</si>
  <si>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</si>
  <si>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</si>
  <si>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</si>
  <si>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</si>
  <si>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</si>
  <si>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</si>
  <si>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</si>
  <si>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</si>
  <si>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</si>
  <si>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</si>
  <si>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</si>
  <si>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</si>
  <si>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</si>
  <si>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</si>
  <si>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</si>
  <si>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</si>
  <si>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</si>
  <si>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</si>
  <si>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</si>
  <si>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</si>
  <si>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</si>
  <si>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</si>
  <si>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</si>
  <si>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</si>
  <si>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</si>
  <si>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</si>
  <si>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</si>
  <si>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</si>
  <si>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</si>
  <si>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</si>
  <si>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</si>
  <si>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</si>
  <si>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</si>
  <si>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</si>
  <si>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</si>
  <si>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</si>
  <si>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</si>
  <si>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</si>
  <si>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</si>
  <si>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</si>
  <si>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</si>
  <si>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</si>
  <si>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</si>
  <si>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</si>
  <si>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</si>
  <si>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</si>
  <si>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</si>
  <si>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</si>
  <si>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</si>
  <si>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</si>
  <si>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</si>
  <si>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</si>
  <si>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</si>
  <si>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</si>
  <si>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</si>
  <si>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</si>
  <si>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</si>
  <si>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</si>
  <si>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</si>
  <si>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</si>
  <si>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</si>
  <si>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</si>
  <si>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</si>
  <si>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</si>
  <si>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</si>
  <si>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</si>
  <si>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</si>
  <si>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</si>
  <si>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</si>
  <si>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</si>
  <si>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</si>
  <si>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</si>
  <si>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</si>
  <si>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</si>
  <si>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</si>
  <si>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</si>
  <si>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</si>
  <si>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</si>
  <si>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</si>
  <si>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</si>
  <si>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</si>
  <si>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</si>
  <si>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</si>
  <si>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</si>
  <si>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</si>
  <si>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</si>
  <si>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</si>
  <si>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</si>
  <si>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</si>
  <si>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</si>
  <si>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</si>
  <si>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</si>
  <si>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</si>
  <si>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</si>
  <si>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</si>
  <si>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</si>
  <si>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</si>
  <si>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</si>
  <si>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</si>
  <si>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</si>
  <si>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</si>
  <si>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</si>
  <si>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</si>
  <si>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</si>
  <si>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</si>
  <si>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</si>
  <si>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</si>
  <si>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</si>
  <si>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</si>
  <si>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</si>
  <si>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</si>
  <si>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</si>
  <si>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</si>
  <si>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</si>
  <si>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</si>
  <si>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</si>
  <si>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</si>
  <si>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</si>
  <si>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</si>
  <si>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</si>
  <si>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</si>
  <si>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</si>
  <si>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</si>
  <si>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</si>
  <si>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</si>
  <si>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</si>
  <si>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</si>
  <si>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</si>
  <si>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</si>
  <si>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</si>
  <si>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</si>
  <si>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</si>
  <si>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</si>
  <si>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</si>
  <si>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</si>
  <si>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</si>
  <si>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</si>
  <si>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</si>
  <si>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</si>
  <si>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</si>
  <si>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</si>
  <si>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</si>
  <si>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</si>
  <si>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</si>
  <si>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</si>
  <si>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</si>
  <si>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</si>
  <si>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</si>
  <si>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</si>
  <si>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</si>
  <si>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</si>
  <si>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</si>
  <si>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</si>
  <si>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</si>
  <si>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</si>
  <si>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</si>
  <si>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</si>
  <si>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</si>
  <si>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</si>
  <si>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</si>
  <si>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</si>
  <si>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</si>
  <si>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</si>
  <si>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</si>
  <si>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</si>
  <si>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</si>
  <si>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</si>
  <si>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</si>
  <si>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</si>
  <si>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</si>
  <si>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</si>
  <si>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</si>
  <si>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</si>
  <si>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</si>
  <si>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</si>
  <si>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</si>
  <si>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</si>
  <si>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</si>
  <si>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</si>
  <si>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</si>
  <si>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</si>
  <si>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</si>
  <si>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</si>
  <si>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</si>
  <si>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</si>
  <si>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</si>
  <si>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</si>
  <si>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</si>
  <si>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</si>
  <si>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</si>
  <si>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</si>
  <si>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</si>
  <si>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</si>
  <si>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</si>
  <si>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</si>
  <si>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</si>
  <si>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</si>
  <si>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</si>
  <si>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</si>
  <si>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</si>
  <si>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</si>
  <si>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</si>
  <si>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</si>
  <si>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</si>
  <si>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</si>
  <si>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</si>
  <si>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</si>
  <si>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</si>
  <si>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</si>
  <si>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</si>
  <si>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</si>
  <si>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</si>
  <si>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</si>
  <si>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</si>
  <si>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</si>
  <si>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</si>
  <si>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</si>
  <si>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</si>
  <si>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</si>
  <si>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</si>
  <si>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</si>
  <si>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</si>
  <si>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</si>
  <si>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</si>
  <si>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</si>
  <si>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</si>
  <si>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</si>
  <si>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</si>
  <si>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</si>
  <si>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</si>
  <si>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</si>
  <si>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</si>
  <si>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</si>
  <si>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</si>
  <si>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</si>
  <si>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</si>
  <si>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</si>
  <si>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</si>
  <si>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</si>
  <si>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</si>
  <si>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</si>
  <si>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</si>
  <si>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</si>
  <si>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</si>
  <si>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</si>
  <si>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</si>
  <si>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</si>
  <si>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</si>
  <si>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</si>
  <si>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</si>
  <si>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</si>
  <si>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</si>
  <si>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</si>
  <si>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</si>
  <si>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</si>
  <si>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</si>
  <si>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</si>
  <si>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</si>
  <si>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</si>
  <si>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</si>
  <si>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</si>
  <si>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</si>
  <si>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</si>
  <si>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</si>
  <si>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</si>
  <si>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</si>
  <si>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</si>
  <si>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</si>
  <si>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</si>
  <si>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</si>
  <si>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</si>
  <si>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</si>
  <si>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</si>
  <si>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</si>
  <si>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</si>
  <si>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</si>
  <si>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</si>
  <si>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</si>
  <si>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</si>
  <si>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</si>
  <si>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</si>
  <si>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</si>
  <si>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</si>
  <si>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</si>
  <si>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</si>
  <si>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</si>
  <si>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</si>
  <si>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</si>
  <si>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</si>
  <si>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</si>
  <si>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</si>
  <si>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</si>
  <si>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</si>
  <si>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</si>
  <si>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</si>
  <si>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</si>
  <si>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</si>
  <si>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</si>
  <si>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</si>
  <si>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</si>
  <si>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</si>
  <si>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</si>
  <si>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</si>
  <si>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</si>
  <si>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</si>
  <si>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</si>
  <si>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</si>
  <si>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</si>
  <si>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</si>
  <si>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</si>
  <si>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</si>
  <si>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</si>
  <si>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</si>
  <si>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</si>
  <si>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</si>
  <si>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</si>
  <si>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</si>
  <si>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</si>
  <si>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</si>
  <si>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</si>
  <si>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</si>
  <si>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</si>
  <si>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</si>
  <si>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</si>
  <si>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</si>
  <si>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</si>
  <si>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</si>
  <si>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</si>
  <si>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</si>
  <si>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</si>
  <si>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</si>
  <si>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</si>
  <si>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</si>
  <si>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</si>
  <si>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</si>
  <si>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</si>
  <si>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</si>
  <si>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</si>
  <si>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</si>
  <si>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</si>
  <si>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</si>
  <si>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</si>
  <si>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</si>
  <si>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</si>
  <si>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</si>
  <si>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</si>
  <si>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</si>
  <si>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</si>
  <si>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</si>
  <si>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</si>
  <si>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</si>
  <si>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</si>
  <si>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</si>
  <si>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</si>
  <si>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</si>
  <si>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</si>
  <si>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</si>
  <si>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</si>
  <si>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</si>
  <si>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</si>
  <si>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</si>
  <si>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</si>
  <si>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</si>
  <si>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</si>
  <si>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</si>
  <si>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</si>
  <si>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</si>
  <si>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</si>
  <si>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</si>
  <si>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</si>
  <si>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</si>
  <si>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</si>
  <si>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</si>
  <si>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</si>
  <si>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</si>
  <si>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</si>
  <si>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</si>
  <si>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</si>
  <si>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</si>
  <si>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</si>
  <si>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</si>
  <si>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</si>
  <si>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</si>
  <si>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</si>
  <si>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</si>
  <si>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</si>
  <si>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</si>
  <si>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</si>
  <si>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</si>
  <si>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</si>
  <si>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</si>
  <si>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</si>
  <si>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</si>
  <si>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</si>
  <si>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</si>
  <si>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</si>
  <si>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</si>
  <si>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</si>
  <si>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</si>
  <si>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</si>
  <si>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</si>
  <si>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</si>
  <si>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</si>
  <si>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</si>
  <si>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</si>
  <si>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</si>
  <si>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</si>
  <si>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</si>
  <si>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</si>
  <si>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</si>
  <si>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</si>
  <si>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</si>
  <si>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</si>
  <si>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</si>
  <si>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</si>
  <si>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</si>
  <si>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</si>
  <si>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</si>
  <si>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</si>
  <si>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</si>
  <si>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</si>
  <si>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</si>
  <si>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</si>
  <si>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</si>
  <si>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</si>
  <si>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</si>
  <si>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</si>
  <si>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</si>
  <si>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</si>
  <si>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</si>
  <si>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</si>
  <si>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</si>
  <si>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</si>
  <si>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</si>
  <si>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</si>
  <si>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</si>
  <si>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</si>
  <si>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</si>
  <si>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</si>
  <si>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</si>
  <si>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</si>
  <si>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</si>
  <si>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</si>
  <si>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</si>
  <si>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</si>
  <si>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</si>
  <si>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</si>
  <si>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</si>
  <si>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</si>
  <si>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</si>
  <si>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</si>
  <si>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</si>
  <si>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</si>
  <si>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</si>
  <si>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</si>
  <si>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</si>
  <si>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</si>
  <si>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</si>
  <si>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</si>
  <si>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</si>
  <si>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</si>
  <si>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</si>
  <si>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</si>
  <si>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</si>
  <si>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</si>
  <si>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</si>
  <si>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</si>
  <si>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</si>
  <si>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</si>
  <si>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</si>
  <si>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</si>
  <si>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</si>
  <si>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</si>
  <si>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</si>
  <si>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</si>
  <si>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</si>
  <si>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</si>
  <si>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</si>
  <si>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</si>
  <si>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</si>
  <si>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</si>
  <si>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</si>
  <si>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</si>
  <si>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</si>
  <si>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</si>
  <si>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</si>
  <si>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</si>
  <si>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</si>
  <si>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</si>
  <si>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</si>
  <si>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</si>
  <si>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</si>
  <si>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</si>
  <si>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</si>
  <si>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</si>
  <si>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</si>
  <si>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</si>
  <si>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</si>
  <si>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</si>
  <si>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</si>
  <si>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</si>
  <si>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</si>
  <si>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</si>
  <si>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</si>
  <si>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</si>
  <si>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</si>
  <si>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</si>
  <si>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</si>
  <si>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</si>
  <si>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</si>
  <si>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</si>
  <si>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</si>
  <si>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</si>
  <si>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</si>
  <si>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</si>
  <si>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</si>
  <si>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</si>
  <si>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</si>
  <si>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</si>
  <si>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</si>
  <si>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</si>
  <si>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</si>
  <si>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</si>
  <si>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</si>
  <si>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</si>
  <si>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</si>
  <si>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</si>
  <si>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</si>
  <si>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</si>
  <si>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</si>
  <si>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</si>
  <si>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</si>
  <si>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</si>
  <si>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</si>
  <si>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</si>
  <si>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</si>
  <si>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</si>
  <si>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</si>
  <si>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</si>
  <si>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</si>
  <si>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</si>
  <si>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</si>
  <si>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</si>
  <si>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</si>
  <si>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</si>
  <si>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</si>
  <si>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</si>
  <si>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</si>
  <si>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</si>
  <si>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</si>
  <si>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</si>
  <si>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</si>
  <si>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</si>
  <si>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</si>
  <si>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</si>
  <si>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</si>
  <si>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</si>
  <si>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</si>
  <si>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</si>
  <si>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</si>
  <si>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</si>
  <si>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</si>
  <si>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</si>
  <si>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</si>
  <si>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</si>
  <si>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</si>
  <si>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</si>
  <si>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</si>
  <si>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</si>
  <si>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</si>
  <si>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</si>
  <si>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</si>
  <si>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</si>
  <si>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</si>
  <si>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</si>
  <si>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</si>
  <si>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</si>
  <si>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</si>
  <si>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</si>
  <si>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</si>
  <si>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</si>
  <si>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</si>
  <si>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</si>
  <si>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</si>
  <si>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</si>
  <si>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</si>
  <si>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</si>
  <si>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</si>
  <si>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</si>
  <si>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</si>
  <si>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</si>
  <si>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</si>
  <si>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</si>
  <si>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</si>
  <si>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</si>
  <si>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</si>
  <si>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</si>
  <si>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</si>
  <si>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</si>
  <si>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</si>
  <si>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</si>
  <si>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</si>
  <si>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</si>
  <si>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</si>
  <si>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</si>
  <si>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</si>
  <si>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</si>
  <si>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</si>
  <si>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</si>
  <si>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</si>
  <si>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</si>
  <si>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</si>
  <si>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</si>
  <si>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</si>
  <si>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</si>
  <si>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</si>
  <si>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</si>
  <si>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</si>
  <si>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</si>
  <si>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</si>
  <si>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</si>
  <si>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</si>
  <si>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</si>
  <si>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</si>
  <si>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</si>
  <si>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</si>
  <si>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</si>
  <si>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</si>
  <si>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</si>
  <si>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</si>
  <si>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</si>
  <si>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</si>
  <si>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</si>
  <si>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</si>
  <si>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</si>
  <si>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</si>
  <si>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</si>
  <si>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</si>
  <si>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</si>
  <si>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</si>
  <si>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</si>
  <si>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</si>
  <si>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</si>
  <si>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</si>
  <si>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</si>
  <si>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</si>
  <si>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</si>
  <si>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</si>
  <si>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</si>
  <si>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</si>
  <si>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</si>
  <si>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</si>
  <si>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</si>
  <si>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</si>
  <si>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</si>
  <si>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</si>
  <si>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</si>
  <si>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</si>
  <si>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</si>
  <si>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</si>
  <si>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</si>
  <si>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</si>
  <si>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</si>
  <si>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</si>
  <si>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</si>
  <si>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</si>
  <si>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</si>
  <si>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</si>
  <si>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</si>
  <si>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</si>
  <si>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</si>
  <si>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</si>
  <si>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</si>
  <si>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</si>
  <si>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</si>
  <si>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</si>
  <si>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</si>
  <si>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</si>
  <si>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</si>
  <si>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</si>
  <si>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</si>
  <si>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</si>
  <si>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</si>
  <si>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</si>
  <si>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</si>
  <si>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</si>
  <si>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</si>
  <si>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</si>
  <si>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</si>
  <si>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</si>
  <si>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</si>
  <si>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</si>
  <si>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</si>
  <si>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</si>
  <si>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</si>
  <si>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</si>
  <si>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</si>
  <si>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</si>
  <si>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</si>
  <si>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</si>
  <si>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</si>
  <si>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</si>
  <si>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</si>
  <si>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</si>
  <si>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</si>
  <si>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</si>
  <si>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</si>
  <si>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</si>
  <si>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</si>
  <si>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</si>
  <si>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</si>
  <si>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</si>
  <si>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</si>
  <si>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</si>
  <si>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</si>
  <si>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</si>
  <si>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</si>
  <si>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</si>
  <si>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</si>
  <si>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</si>
  <si>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</si>
  <si>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</si>
  <si>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</si>
  <si>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</si>
  <si>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</si>
  <si>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</si>
  <si>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</si>
  <si>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</si>
  <si>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</si>
  <si>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</si>
  <si>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</si>
  <si>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</si>
  <si>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</si>
  <si>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</si>
  <si>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</si>
  <si>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</si>
  <si>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</si>
  <si>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</si>
  <si>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</si>
  <si>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</si>
  <si>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</si>
  <si>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</si>
  <si>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</si>
  <si>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</si>
  <si>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</si>
  <si>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</si>
  <si>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</si>
  <si>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</si>
  <si>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</si>
  <si>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</si>
  <si>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</si>
  <si>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</si>
  <si>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</si>
  <si>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</si>
  <si>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</si>
  <si>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</si>
  <si>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</si>
  <si>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</si>
  <si>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</si>
  <si>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</si>
  <si>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</si>
  <si>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</si>
  <si>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</si>
  <si>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</si>
  <si>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</si>
  <si>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</si>
  <si>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</si>
  <si>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</si>
  <si>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</si>
  <si>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</si>
  <si>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</si>
  <si>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</si>
  <si>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</si>
  <si>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</si>
  <si>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</si>
  <si>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</si>
  <si>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</si>
  <si>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</si>
  <si>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</si>
  <si>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</si>
  <si>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</si>
  <si>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</si>
  <si>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</si>
  <si>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</si>
  <si>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</si>
  <si>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</si>
  <si>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</si>
  <si>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</si>
  <si>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</si>
  <si>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</si>
  <si>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</si>
  <si>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</si>
  <si>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</si>
  <si>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</si>
  <si>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</si>
  <si>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</si>
  <si>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</si>
  <si>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</si>
  <si>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</si>
  <si>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</si>
  <si>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</si>
  <si>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</si>
  <si>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</si>
  <si>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</si>
  <si>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</si>
  <si>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</si>
  <si>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</si>
  <si>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</si>
  <si>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</si>
  <si>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</si>
  <si>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</si>
  <si>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</si>
  <si>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</si>
  <si>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</si>
  <si>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</si>
  <si>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</si>
  <si>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</si>
  <si>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</si>
  <si>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</si>
  <si>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</si>
  <si>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</si>
  <si>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</si>
  <si>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</si>
  <si>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</si>
  <si>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</si>
  <si>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</si>
  <si>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</si>
  <si>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</si>
  <si>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</si>
  <si>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</si>
  <si>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</si>
  <si>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</si>
  <si>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</si>
  <si>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</si>
  <si>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</si>
  <si>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</si>
  <si>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</si>
  <si>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</si>
  <si>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</si>
  <si>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</si>
  <si>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</si>
  <si>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</si>
  <si>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</si>
  <si>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</si>
  <si>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</si>
  <si>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</si>
  <si>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</si>
  <si>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</si>
  <si>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</si>
  <si>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</si>
  <si>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</si>
  <si>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</si>
  <si>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</si>
  <si>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</si>
  <si>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</si>
  <si>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</si>
  <si>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</si>
  <si>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</si>
  <si>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</si>
  <si>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</si>
  <si>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</si>
  <si>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</si>
  <si>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</si>
  <si>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</si>
  <si>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</si>
  <si>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</si>
  <si>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</si>
  <si>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</si>
  <si>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</si>
  <si>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</si>
  <si>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</si>
  <si>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</si>
  <si>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</si>
  <si>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</si>
  <si>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</si>
  <si>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</si>
  <si>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</si>
  <si>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</si>
  <si>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</si>
  <si>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</si>
  <si>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</si>
  <si>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</si>
  <si>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</si>
  <si>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</si>
  <si>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</si>
  <si>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</si>
  <si>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</si>
  <si>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</si>
  <si>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</si>
  <si>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</si>
  <si>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</si>
  <si>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</si>
  <si>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</si>
  <si>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</si>
  <si>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</si>
  <si>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</si>
  <si>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</si>
  <si>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</si>
  <si>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</si>
  <si>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</si>
  <si>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</si>
  <si>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</si>
  <si>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</si>
  <si>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</si>
  <si>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</si>
  <si>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</si>
  <si>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</si>
  <si>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</si>
  <si>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</si>
  <si>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</si>
  <si>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</si>
  <si>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</si>
  <si>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</si>
  <si>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</si>
  <si>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</si>
  <si>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</si>
  <si>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</si>
  <si>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</si>
  <si>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</si>
  <si>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</si>
  <si>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</si>
  <si>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</si>
  <si>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</si>
  <si>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</si>
  <si>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</si>
  <si>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</si>
  <si>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</si>
  <si>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</si>
  <si>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</si>
  <si>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</si>
  <si>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</si>
  <si>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</si>
  <si>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</si>
  <si>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</si>
  <si>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</si>
  <si>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</si>
  <si>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</si>
  <si>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</si>
  <si>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</si>
  <si>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</si>
  <si>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</si>
  <si>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</si>
  <si>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</si>
  <si>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</si>
  <si>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</si>
  <si>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</si>
  <si>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</si>
  <si>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</si>
  <si>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</si>
  <si>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</si>
  <si>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</si>
  <si>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</si>
  <si>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</si>
  <si>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</si>
  <si>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</si>
  <si>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</si>
  <si>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</si>
  <si>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</si>
  <si>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</si>
  <si>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</si>
  <si>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</si>
  <si>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</si>
  <si>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</si>
  <si>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</si>
  <si>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</si>
  <si>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</si>
  <si>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</si>
  <si>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</si>
  <si>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</si>
  <si>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</si>
  <si>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</si>
  <si>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</si>
  <si>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</si>
  <si>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</si>
  <si>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</si>
  <si>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</si>
  <si>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</si>
  <si>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</si>
  <si>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</si>
  <si>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</si>
  <si>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</si>
  <si>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</si>
  <si>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</si>
  <si>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</si>
  <si>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</si>
  <si>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</si>
  <si>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</si>
  <si>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</si>
  <si>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</si>
  <si>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</si>
  <si>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</si>
  <si>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</si>
  <si>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</si>
  <si>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</si>
  <si>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</si>
  <si>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</si>
  <si>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</si>
  <si>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</si>
  <si>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</si>
  <si>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</si>
  <si>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</si>
  <si>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</si>
  <si>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</si>
  <si>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</si>
  <si>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</si>
  <si>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</si>
  <si>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</si>
  <si>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</si>
  <si>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</si>
  <si>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</si>
  <si>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</si>
  <si>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</si>
  <si>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</si>
  <si>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</si>
  <si>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</si>
  <si>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</si>
  <si>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</si>
  <si>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</si>
  <si>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</si>
  <si>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</si>
  <si>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</si>
  <si>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</si>
  <si>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</si>
  <si>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</si>
  <si>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</si>
  <si>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</si>
  <si>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</si>
  <si>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</si>
  <si>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</si>
  <si>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</si>
  <si>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</si>
  <si>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</si>
  <si>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</si>
  <si>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</si>
  <si>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</si>
  <si>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</si>
  <si>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</si>
  <si>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</si>
  <si>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</si>
  <si>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</si>
  <si>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</si>
  <si>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</si>
  <si>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</si>
  <si>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</si>
  <si>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</si>
  <si>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</si>
  <si>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</si>
  <si>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</si>
  <si>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</si>
  <si>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</si>
  <si>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</si>
  <si>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</si>
  <si>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</si>
  <si>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</si>
  <si>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</si>
  <si>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</si>
  <si>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</si>
  <si>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</si>
  <si>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</si>
  <si>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</si>
  <si>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</si>
  <si>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</si>
  <si>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</si>
  <si>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</si>
  <si>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</si>
  <si>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</si>
  <si>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</si>
  <si>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</si>
  <si>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</si>
  <si>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</si>
  <si>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</si>
  <si>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</si>
  <si>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</si>
  <si>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</si>
  <si>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</si>
  <si>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</si>
  <si>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</si>
  <si>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</si>
  <si>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</si>
  <si>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</si>
  <si>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</si>
  <si>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</si>
  <si>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</si>
  <si>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</si>
  <si>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</si>
  <si>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</si>
  <si>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</si>
  <si>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</si>
  <si>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</si>
  <si>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</si>
  <si>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</si>
  <si>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</si>
  <si>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</si>
  <si>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</si>
  <si>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</si>
  <si>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</si>
  <si>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</si>
  <si>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</si>
  <si>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</si>
  <si>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</si>
  <si>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</si>
  <si>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</si>
  <si>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</si>
  <si>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</si>
  <si>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</si>
  <si>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</si>
  <si>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</si>
  <si>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</si>
  <si>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</si>
  <si>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</si>
  <si>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</si>
  <si>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</si>
  <si>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</si>
  <si>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</si>
  <si>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</si>
  <si>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</si>
  <si>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</si>
  <si>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</si>
  <si>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</si>
  <si>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</si>
  <si>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</si>
  <si>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</si>
  <si>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</si>
  <si>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</si>
  <si>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</si>
  <si>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</si>
  <si>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</si>
  <si>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</si>
  <si>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</si>
  <si>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</si>
  <si>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</si>
  <si>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</si>
  <si>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</si>
  <si>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</si>
  <si>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</si>
  <si>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</si>
  <si>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</si>
  <si>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</si>
  <si>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</si>
  <si>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</si>
  <si>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</si>
  <si>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</si>
  <si>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</si>
  <si>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</si>
  <si>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</si>
  <si>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</si>
  <si>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</si>
  <si>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</si>
  <si>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</si>
  <si>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</si>
  <si>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</si>
  <si>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</si>
  <si>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</si>
  <si>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</si>
  <si>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</si>
  <si>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</si>
  <si>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</si>
  <si>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</si>
  <si>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</si>
  <si>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</si>
  <si>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</si>
  <si>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</si>
  <si>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</si>
  <si>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</si>
  <si>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</si>
  <si>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</si>
  <si>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</si>
  <si>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</si>
  <si>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</si>
  <si>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</si>
  <si>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</si>
  <si>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</si>
  <si>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</si>
  <si>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</si>
  <si>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</si>
  <si>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</si>
  <si>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</si>
  <si>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</si>
  <si>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</si>
  <si>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</si>
  <si>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</si>
  <si>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</si>
  <si>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</si>
  <si>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</si>
  <si>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</si>
  <si>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</si>
  <si>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</si>
  <si>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</si>
  <si>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</si>
  <si>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</si>
  <si>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</si>
  <si>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</si>
  <si>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</si>
  <si>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</si>
  <si>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</si>
  <si>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</si>
  <si>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</si>
  <si>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</si>
  <si>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</si>
  <si>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</si>
  <si>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</si>
  <si>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</si>
  <si>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</si>
  <si>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</si>
  <si>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</si>
  <si>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</si>
  <si>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</si>
  <si>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</si>
  <si>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</si>
  <si>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</si>
  <si>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</si>
  <si>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</si>
  <si>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</si>
  <si>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</si>
  <si>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</si>
  <si>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</si>
  <si>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</si>
  <si>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</si>
  <si>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</si>
  <si>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</si>
  <si>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</si>
  <si>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</si>
  <si>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</si>
  <si>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</si>
  <si>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</si>
  <si>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</si>
  <si>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</si>
  <si>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</si>
  <si>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</si>
  <si>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</si>
  <si>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</si>
  <si>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</si>
  <si>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</si>
  <si>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</si>
  <si>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</si>
  <si>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</si>
  <si>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</si>
  <si>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</si>
  <si>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</si>
  <si>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</si>
  <si>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</si>
  <si>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</si>
  <si>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</si>
  <si>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</si>
  <si>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</si>
  <si>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</si>
  <si>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</si>
  <si>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</si>
  <si>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</si>
  <si>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</si>
  <si>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</si>
  <si>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</si>
  <si>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</si>
  <si>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</si>
  <si>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</si>
  <si>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</si>
  <si>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</si>
  <si>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</si>
  <si>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</si>
  <si>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</si>
  <si>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</si>
  <si>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</si>
  <si>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</si>
  <si>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</si>
  <si>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</si>
  <si>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</si>
  <si>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</si>
  <si>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</si>
  <si>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</si>
  <si>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</si>
  <si>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</si>
  <si>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</si>
  <si>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</si>
  <si>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</si>
  <si>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</si>
  <si>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</si>
  <si>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</si>
  <si>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</si>
  <si>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</si>
  <si>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</si>
  <si>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</si>
  <si>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</si>
  <si>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</si>
  <si>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</si>
  <si>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</si>
  <si>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</si>
  <si>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</si>
  <si>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</si>
  <si>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</si>
  <si>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</si>
  <si>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</si>
  <si>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</si>
  <si>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</si>
  <si>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</si>
  <si>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</si>
  <si>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</si>
  <si>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</si>
  <si>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</si>
  <si>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</si>
  <si>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</si>
  <si>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</si>
  <si>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</si>
  <si>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</si>
  <si>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</si>
  <si>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</si>
  <si>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</si>
  <si>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</si>
  <si>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</si>
  <si>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</si>
  <si>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</si>
  <si>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</si>
  <si>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</si>
  <si>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</si>
  <si>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</si>
  <si>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</si>
  <si>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</si>
  <si>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</si>
  <si>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</si>
  <si>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</si>
  <si>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</si>
  <si>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</si>
  <si>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</si>
  <si>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</si>
  <si>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</si>
  <si>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</si>
  <si>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</si>
  <si>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</si>
  <si>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</si>
  <si>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</si>
  <si>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</si>
  <si>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</si>
  <si>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</si>
  <si>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</si>
  <si>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</si>
  <si>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</si>
  <si>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</si>
  <si>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</si>
  <si>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</si>
  <si>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</si>
  <si>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</si>
  <si>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</si>
  <si>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</si>
  <si>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</si>
  <si>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</si>
  <si>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</si>
  <si>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</si>
  <si>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</si>
  <si>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</si>
  <si>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</si>
  <si>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</si>
  <si>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</si>
  <si>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</si>
  <si>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</si>
  <si>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</si>
  <si>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</si>
  <si>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</si>
  <si>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</si>
  <si>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</si>
  <si>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</si>
  <si>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</si>
  <si>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</si>
  <si>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</si>
  <si>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</si>
  <si>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</si>
  <si>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</si>
  <si>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</si>
  <si>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</si>
  <si>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</si>
  <si>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</si>
  <si>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</si>
  <si>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</si>
  <si>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</si>
  <si>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</si>
  <si>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</si>
  <si>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</si>
  <si>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</si>
  <si>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</si>
  <si>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</si>
  <si>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</si>
  <si>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</si>
  <si>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</si>
  <si>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</si>
  <si>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</si>
  <si>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</si>
  <si>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</si>
  <si>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</si>
  <si>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</si>
  <si>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</si>
  <si>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</si>
  <si>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</si>
  <si>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</si>
  <si>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</si>
  <si>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</si>
  <si>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</si>
  <si>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</si>
  <si>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</si>
  <si>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</si>
  <si>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</si>
  <si>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</si>
  <si>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</si>
  <si>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</si>
  <si>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</si>
  <si>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</si>
  <si>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</si>
  <si>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</si>
  <si>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</si>
  <si>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</si>
  <si>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</si>
  <si>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</si>
  <si>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</si>
  <si>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</si>
  <si>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</si>
  <si>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</si>
  <si>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</si>
  <si>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</si>
  <si>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</si>
  <si>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</si>
  <si>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</si>
  <si>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</si>
  <si>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</si>
  <si>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</si>
  <si>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</si>
  <si>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</si>
  <si>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</si>
  <si>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</si>
  <si>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</si>
  <si>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</si>
  <si>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</si>
  <si>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</si>
  <si>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</si>
  <si>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</si>
  <si>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</si>
  <si>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</si>
  <si>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</si>
  <si>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</si>
  <si>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</si>
  <si>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</si>
  <si>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</si>
  <si>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</si>
  <si>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</si>
  <si>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</si>
  <si>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</si>
  <si>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</si>
  <si>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</si>
  <si>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</si>
  <si>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</si>
  <si>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</si>
  <si>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</si>
  <si>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</si>
  <si>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</si>
  <si>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</si>
  <si>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</si>
  <si>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</si>
  <si>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</si>
  <si>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</si>
  <si>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</si>
  <si>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</si>
  <si>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</si>
  <si>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</si>
  <si>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</si>
  <si>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</si>
  <si>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</si>
  <si>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</si>
  <si>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</si>
  <si>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</si>
  <si>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</si>
  <si>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</si>
  <si>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</si>
  <si>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</si>
  <si>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</si>
  <si>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</si>
  <si>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</si>
  <si>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</si>
  <si>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</si>
  <si>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</si>
  <si>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</si>
  <si>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</si>
  <si>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</si>
  <si>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</si>
  <si>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</si>
  <si>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</si>
  <si>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</si>
  <si>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</si>
  <si>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</si>
  <si>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</si>
  <si>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</si>
  <si>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</si>
  <si>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</si>
  <si>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</si>
  <si>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</si>
  <si>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</si>
  <si>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</si>
  <si>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</si>
  <si>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</si>
  <si>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</si>
  <si>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</si>
  <si>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</si>
  <si>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</si>
  <si>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</si>
  <si>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</si>
  <si>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</si>
  <si>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</si>
  <si>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</si>
  <si>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</si>
  <si>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</si>
  <si>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</si>
  <si>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</si>
  <si>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</si>
  <si>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</si>
  <si>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</si>
  <si>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</si>
  <si>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</si>
  <si>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</si>
  <si>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</si>
  <si>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</si>
  <si>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</si>
  <si>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</si>
  <si>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</si>
  <si>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</si>
  <si>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</si>
  <si>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</si>
  <si>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</si>
  <si>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</si>
  <si>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</si>
  <si>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</si>
  <si>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</si>
  <si>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</si>
  <si>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</si>
  <si>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</si>
  <si>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</si>
  <si>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</si>
  <si>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</si>
  <si>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</si>
  <si>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</si>
  <si>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</si>
  <si>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</si>
  <si>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</si>
  <si>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</si>
  <si>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</si>
  <si>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</si>
  <si>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</si>
  <si>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</si>
  <si>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</si>
  <si>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</si>
  <si>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</si>
  <si>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</si>
  <si>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</si>
  <si>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</si>
  <si>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</si>
  <si>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</si>
  <si>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</si>
  <si>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</si>
  <si>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</si>
  <si>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</si>
  <si>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</si>
  <si>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</si>
  <si>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</si>
  <si>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</si>
  <si>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</si>
  <si>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</si>
  <si>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</si>
  <si>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</si>
  <si>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</si>
  <si>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</si>
  <si>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</si>
  <si>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</si>
  <si>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</si>
  <si>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</si>
  <si>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</si>
  <si>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</si>
  <si>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</si>
  <si>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</si>
  <si>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</si>
  <si>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</si>
  <si>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</si>
  <si>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</si>
  <si>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</si>
  <si>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</si>
  <si>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</si>
  <si>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</si>
  <si>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</si>
  <si>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</si>
  <si>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</si>
  <si>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</si>
  <si>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</si>
  <si>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</si>
  <si>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</si>
  <si>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</si>
  <si>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</si>
  <si>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</si>
  <si>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</si>
  <si>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</si>
  <si>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</si>
  <si>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</si>
  <si>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</si>
  <si>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</si>
  <si>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</si>
  <si>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</si>
  <si>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</si>
  <si>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</si>
  <si>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</si>
  <si>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</si>
  <si>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</si>
  <si>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</si>
  <si>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</si>
  <si>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</si>
  <si>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</si>
  <si>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</si>
  <si>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</si>
  <si>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</si>
  <si>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</si>
  <si>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</si>
  <si>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</si>
  <si>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</si>
  <si>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</si>
  <si>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</si>
  <si>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</si>
  <si>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</si>
  <si>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</si>
  <si>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</si>
  <si>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</si>
  <si>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</si>
  <si>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</si>
  <si>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</si>
  <si>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</si>
  <si>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</si>
  <si>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</si>
  <si>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</si>
  <si>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</si>
  <si>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</si>
  <si>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</si>
  <si>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</si>
  <si>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</si>
  <si>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</si>
  <si>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</si>
  <si>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</si>
  <si>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</si>
  <si>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</si>
  <si>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</si>
  <si>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</si>
  <si>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</si>
  <si>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</si>
  <si>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</si>
  <si>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</si>
  <si>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</si>
  <si>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</si>
  <si>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</si>
  <si>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</si>
  <si>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</si>
  <si>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</si>
  <si>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</si>
  <si>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</si>
  <si>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</si>
  <si>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</si>
  <si>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</si>
  <si>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</si>
  <si>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</si>
  <si>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</si>
  <si>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</si>
  <si>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</si>
  <si>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</si>
  <si>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</si>
  <si>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</si>
  <si>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</si>
  <si>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</si>
  <si>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</si>
  <si>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</si>
  <si>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</si>
  <si>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</si>
  <si>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</si>
  <si>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</si>
  <si>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</si>
  <si>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</si>
  <si>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</si>
  <si>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</si>
  <si>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</si>
  <si>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</si>
  <si>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</si>
  <si>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</si>
  <si>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</si>
  <si>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</si>
  <si>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</si>
  <si>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</si>
  <si>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</si>
  <si>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</si>
  <si>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</si>
  <si>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</si>
  <si>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</si>
  <si>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</si>
  <si>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</si>
  <si>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</si>
  <si>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</si>
  <si>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</si>
  <si>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</si>
  <si>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</si>
  <si>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</si>
  <si>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</si>
  <si>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</si>
  <si>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</si>
  <si>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</si>
  <si>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</si>
  <si>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</si>
  <si>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</si>
  <si>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</si>
  <si>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</si>
  <si>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</si>
  <si>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</si>
  <si>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</si>
  <si>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</si>
  <si>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</si>
  <si>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</si>
  <si>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</si>
  <si>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</si>
  <si>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</si>
  <si>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</si>
  <si>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</si>
  <si>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</si>
  <si>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</si>
  <si>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</si>
  <si>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</si>
  <si>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</si>
  <si>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</si>
  <si>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</si>
  <si>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</si>
  <si>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</si>
  <si>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</si>
  <si>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</si>
  <si>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</si>
  <si>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</si>
  <si>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</si>
  <si>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</si>
  <si>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</si>
  <si>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</si>
  <si>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</si>
  <si>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</si>
  <si>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</si>
  <si>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</si>
  <si>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</si>
  <si>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</si>
  <si>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</si>
  <si>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</si>
  <si>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</si>
  <si>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</si>
  <si>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</si>
  <si>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</si>
  <si>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</si>
  <si>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</si>
  <si>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</si>
  <si>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</si>
  <si>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</si>
  <si>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</si>
  <si>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</si>
  <si>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</si>
  <si>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</si>
  <si>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</si>
  <si>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</si>
  <si>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</si>
  <si>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</si>
  <si>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</si>
  <si>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</si>
  <si>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</si>
  <si>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</si>
  <si>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</si>
  <si>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</si>
  <si>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</si>
  <si>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</si>
  <si>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</si>
  <si>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</si>
  <si>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</si>
  <si>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</si>
  <si>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</si>
  <si>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</si>
  <si>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</si>
  <si>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</si>
  <si>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</si>
  <si>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</si>
  <si>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</si>
  <si>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</si>
  <si>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</si>
  <si>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</si>
  <si>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</si>
  <si>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</si>
  <si>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</si>
  <si>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</si>
  <si>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</si>
  <si>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</si>
  <si>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</si>
  <si>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</si>
  <si>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</si>
  <si>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</si>
  <si>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</si>
  <si>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</si>
  <si>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</si>
  <si>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</si>
  <si>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</si>
  <si>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</si>
  <si>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</si>
  <si>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</si>
  <si>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</si>
  <si>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</si>
  <si>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</si>
  <si>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</si>
  <si>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</si>
  <si>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</si>
  <si>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</si>
  <si>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</si>
  <si>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</si>
  <si>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</si>
  <si>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</si>
  <si>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</si>
  <si>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</si>
  <si>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</si>
  <si>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</si>
  <si>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</si>
  <si>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</si>
  <si>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</si>
  <si>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</si>
  <si>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</si>
  <si>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</si>
  <si>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</si>
  <si>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</si>
  <si>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</si>
  <si>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</si>
  <si>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</si>
  <si>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</si>
  <si>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</si>
  <si>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</si>
  <si>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</si>
  <si>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</si>
  <si>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</si>
  <si>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</si>
  <si>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</si>
  <si>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</si>
  <si>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</si>
  <si>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</si>
  <si>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</si>
  <si>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</si>
  <si>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</si>
  <si>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</si>
  <si>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</si>
  <si>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</si>
  <si>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</si>
  <si>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</si>
  <si>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</si>
  <si>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</si>
  <si>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</si>
  <si>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</si>
  <si>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</si>
  <si>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</si>
  <si>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</si>
  <si>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</si>
  <si>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</si>
  <si>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</si>
  <si>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</si>
  <si>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</si>
  <si>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</si>
  <si>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</si>
  <si>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</si>
  <si>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</si>
  <si>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</si>
  <si>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</si>
  <si>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</si>
  <si>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</si>
  <si>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</si>
  <si>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</si>
  <si>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</si>
  <si>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</si>
  <si>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</si>
  <si>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</si>
  <si>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</si>
  <si>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</si>
  <si>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</si>
  <si>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</si>
  <si>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</si>
  <si>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</si>
  <si>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</si>
  <si>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</si>
  <si>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</si>
  <si>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</si>
  <si>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</si>
  <si>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</si>
  <si>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</si>
  <si>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</si>
  <si>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</si>
  <si>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</si>
  <si>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</si>
  <si>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</si>
  <si>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</si>
  <si>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</si>
  <si>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</si>
  <si>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</si>
  <si>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</si>
  <si>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</si>
  <si>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</si>
  <si>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</si>
  <si>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</si>
  <si>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</si>
  <si>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</si>
  <si>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</si>
  <si>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</si>
  <si>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</si>
  <si>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</si>
  <si>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</si>
  <si>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</si>
  <si>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</si>
  <si>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</si>
  <si>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</si>
  <si>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</si>
  <si>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</si>
  <si>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</si>
  <si>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</si>
  <si>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</si>
  <si>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</si>
  <si>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</si>
  <si>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</si>
  <si>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</si>
  <si>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</si>
  <si>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</si>
  <si>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</si>
  <si>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</si>
  <si>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</si>
  <si>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</si>
  <si>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</si>
  <si>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</si>
  <si>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</si>
  <si>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</si>
  <si>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</si>
  <si>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</si>
  <si>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</si>
  <si>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</si>
  <si>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</si>
  <si>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</si>
  <si>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</si>
  <si>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</si>
  <si>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</si>
  <si>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</si>
  <si>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</si>
  <si>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</si>
  <si>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</si>
  <si>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</si>
  <si>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</si>
  <si>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</si>
  <si>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</si>
  <si>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</si>
  <si>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</si>
  <si>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</si>
  <si>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</si>
  <si>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</si>
  <si>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</si>
  <si>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</si>
  <si>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</si>
  <si>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</si>
  <si>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</si>
  <si>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</si>
  <si>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</si>
  <si>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</si>
  <si>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</si>
  <si>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</si>
  <si>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</si>
  <si>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</si>
  <si>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</si>
  <si>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</si>
  <si>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</si>
  <si>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</si>
  <si>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</si>
  <si>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</si>
  <si>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</si>
  <si>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</si>
  <si>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</si>
  <si>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</si>
  <si>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</si>
  <si>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</si>
  <si>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</si>
  <si>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</si>
  <si>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</si>
  <si>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</si>
  <si>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</si>
  <si>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</si>
  <si>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</si>
  <si>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</si>
  <si>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</si>
  <si>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</si>
  <si>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</si>
  <si>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</si>
  <si>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</si>
  <si>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</si>
  <si>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</si>
  <si>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</si>
  <si>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</si>
  <si>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</si>
  <si>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</si>
  <si>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</si>
  <si>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</si>
  <si>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</si>
  <si>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</si>
  <si>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</si>
  <si>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</si>
  <si>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</si>
  <si>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</si>
  <si>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</si>
  <si>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</si>
  <si>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</si>
  <si>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</si>
  <si>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</si>
  <si>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</si>
  <si>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</si>
  <si>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</si>
  <si>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</si>
  <si>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</si>
  <si>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</si>
  <si>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</si>
  <si>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</si>
  <si>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</si>
  <si>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</si>
  <si>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</si>
  <si>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</si>
  <si>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</si>
  <si>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</si>
  <si>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</si>
  <si>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</si>
  <si>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</si>
  <si>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</si>
  <si>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</si>
  <si>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</si>
  <si>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</si>
  <si>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</si>
  <si>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</si>
  <si>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</si>
  <si>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</si>
  <si>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</si>
  <si>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</si>
  <si>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</si>
  <si>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</si>
  <si>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</si>
  <si>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</si>
  <si>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</si>
  <si>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</si>
  <si>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</si>
  <si>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</si>
  <si>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</si>
  <si>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</si>
  <si>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</si>
  <si>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</si>
  <si>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</si>
  <si>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</si>
  <si>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</si>
  <si>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</si>
  <si>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</si>
  <si>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</si>
  <si>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</si>
  <si>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</si>
  <si>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</si>
  <si>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</si>
  <si>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</si>
  <si>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</si>
  <si>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</si>
  <si>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</si>
  <si>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</si>
  <si>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</si>
  <si>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</si>
  <si>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</si>
  <si>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</si>
  <si>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</si>
  <si>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</si>
  <si>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</si>
  <si>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</si>
  <si>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</si>
  <si>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</si>
  <si>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</si>
  <si>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</si>
  <si>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</si>
  <si>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</si>
  <si>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</si>
  <si>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</si>
  <si>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</si>
  <si>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</si>
  <si>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</si>
  <si>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</si>
  <si>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</si>
  <si>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</si>
  <si>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</si>
  <si>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</si>
  <si>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</si>
  <si>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</si>
  <si>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</si>
  <si>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</si>
  <si>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</si>
  <si>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</si>
  <si>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</si>
  <si>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</si>
  <si>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</si>
  <si>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</si>
  <si>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</si>
  <si>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</si>
  <si>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</si>
  <si>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</si>
  <si>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</si>
  <si>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</si>
  <si>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</si>
  <si>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</si>
  <si>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</si>
  <si>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</si>
  <si>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</si>
  <si>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</si>
  <si>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</si>
  <si>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</si>
  <si>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</si>
  <si>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</si>
  <si>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</si>
  <si>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</si>
  <si>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</si>
  <si>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</si>
  <si>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</si>
  <si>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</si>
  <si>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</si>
  <si>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</si>
  <si>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</si>
  <si>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</si>
  <si>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</si>
  <si>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</si>
  <si>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</si>
  <si>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</si>
  <si>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</si>
  <si>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</si>
  <si>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</si>
  <si>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</si>
  <si>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</si>
  <si>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</si>
  <si>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</si>
  <si>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</si>
  <si>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</si>
  <si>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</si>
  <si>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</si>
  <si>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</si>
  <si>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</si>
  <si>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</si>
  <si>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</si>
  <si>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</si>
  <si>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</si>
  <si>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</si>
  <si>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</si>
  <si>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</si>
  <si>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</si>
  <si>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</si>
  <si>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</si>
  <si>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</si>
  <si>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</si>
  <si>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</si>
  <si>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</si>
  <si>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</si>
  <si>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</si>
  <si>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</si>
  <si>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</si>
  <si>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</si>
  <si>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</si>
  <si>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</si>
  <si>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</si>
  <si>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</si>
  <si>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</si>
  <si>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</si>
  <si>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</si>
  <si>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</si>
  <si>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</si>
  <si>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</si>
  <si>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</si>
  <si>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</si>
  <si>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</si>
  <si>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</si>
  <si>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</si>
  <si>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</si>
  <si>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</si>
  <si>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</si>
  <si>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</si>
  <si>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</si>
  <si>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</si>
  <si>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</si>
  <si>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</si>
  <si>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</si>
  <si>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</si>
  <si>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</si>
  <si>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</si>
  <si>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</si>
  <si>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</si>
  <si>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</si>
  <si>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</si>
  <si>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</si>
  <si>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</si>
  <si>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</si>
  <si>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</si>
  <si>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</si>
  <si>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</si>
  <si>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</si>
  <si>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</si>
  <si>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</si>
  <si>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</si>
  <si>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</si>
  <si>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</si>
  <si>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</si>
  <si>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</si>
  <si>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</si>
  <si>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</si>
  <si>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</si>
  <si>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</si>
  <si>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</si>
  <si>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</si>
  <si>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</si>
  <si>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</si>
  <si>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</si>
  <si>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</si>
  <si>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</si>
  <si>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</si>
  <si>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</si>
  <si>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</si>
  <si>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</si>
  <si>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</si>
  <si>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</si>
  <si>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</si>
  <si>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</si>
  <si>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</si>
  <si>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</si>
  <si>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</si>
  <si>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</si>
  <si>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</si>
  <si>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</si>
  <si>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</si>
  <si>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</si>
  <si>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</si>
  <si>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</si>
  <si>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</si>
  <si>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</si>
  <si>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</si>
  <si>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</si>
  <si>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</si>
  <si>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</si>
  <si>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</si>
  <si>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</si>
  <si>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</si>
  <si>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</si>
  <si>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</si>
  <si>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</si>
  <si>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</si>
  <si>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</si>
  <si>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</si>
  <si>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</si>
  <si>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</si>
  <si>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</si>
  <si>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</si>
  <si>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</si>
  <si>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</si>
  <si>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</si>
  <si>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</si>
  <si>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</si>
  <si>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</si>
  <si>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</si>
  <si>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</si>
  <si>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</si>
  <si>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</si>
  <si>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</si>
  <si>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</si>
  <si>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</si>
  <si>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</si>
  <si>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</si>
  <si>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</si>
  <si>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</si>
  <si>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</si>
  <si>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</si>
  <si>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</si>
  <si>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</si>
  <si>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</si>
  <si>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</si>
  <si>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</si>
  <si>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</si>
  <si>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</si>
  <si>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</si>
  <si>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</si>
  <si>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</si>
  <si>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</si>
  <si>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</si>
  <si>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</si>
  <si>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</si>
  <si>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</si>
  <si>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</si>
  <si>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</si>
  <si>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</si>
  <si>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</si>
  <si>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</si>
  <si>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</si>
  <si>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</si>
  <si>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</si>
  <si>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</si>
  <si>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</si>
  <si>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</si>
  <si>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</si>
  <si>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</si>
  <si>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</si>
  <si>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</si>
  <si>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</si>
  <si>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</si>
  <si>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</si>
  <si>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</si>
  <si>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</si>
  <si>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</si>
  <si>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</si>
  <si>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</si>
  <si>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</si>
  <si>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</si>
  <si>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</si>
  <si>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</si>
  <si>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</si>
  <si>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</si>
  <si>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</si>
  <si>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</si>
  <si>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</si>
  <si>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</si>
  <si>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</si>
  <si>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</si>
  <si>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</si>
  <si>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</si>
  <si>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</si>
  <si>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</si>
  <si>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</si>
  <si>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</si>
  <si>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</si>
  <si>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</si>
  <si>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</si>
  <si>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</si>
  <si>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</si>
  <si>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</si>
  <si>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</si>
  <si>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</si>
  <si>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</si>
  <si>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</si>
  <si>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</si>
  <si>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</si>
  <si>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</si>
  <si>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</si>
  <si>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</si>
  <si>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</si>
  <si>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</si>
  <si>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</si>
  <si>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</si>
  <si>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</si>
  <si>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</si>
  <si>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</si>
  <si>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</si>
  <si>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</si>
  <si>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</si>
  <si>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</si>
  <si>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</si>
  <si>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</si>
  <si>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</si>
  <si>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</si>
  <si>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</si>
  <si>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</si>
  <si>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</si>
  <si>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</si>
  <si>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</si>
  <si>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</si>
  <si>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</si>
  <si>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</si>
  <si>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</si>
  <si>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</si>
  <si>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</si>
  <si>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</si>
  <si>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</si>
  <si>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</si>
  <si>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</si>
  <si>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</si>
  <si>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</si>
  <si>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</si>
  <si>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</si>
  <si>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</si>
  <si>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</si>
  <si>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</si>
  <si>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</si>
  <si>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</si>
  <si>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</si>
  <si>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</si>
  <si>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</si>
  <si>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</si>
  <si>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</si>
  <si>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</si>
  <si>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</si>
  <si>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</si>
  <si>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</si>
  <si>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</si>
  <si>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</si>
  <si>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</si>
  <si>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</si>
  <si>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</si>
  <si>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</si>
  <si>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</si>
  <si>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</si>
  <si>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</si>
  <si>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</si>
  <si>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</si>
  <si>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</si>
  <si>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</si>
  <si>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</si>
  <si>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</si>
  <si>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</si>
  <si>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</si>
  <si>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</si>
  <si>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</si>
  <si>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</si>
  <si>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</si>
  <si>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</si>
  <si>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</si>
  <si>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</si>
  <si>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</si>
  <si>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</si>
  <si>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</si>
  <si>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</si>
  <si>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</si>
  <si>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</si>
  <si>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</si>
  <si>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</si>
  <si>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</si>
  <si>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</si>
  <si>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</si>
  <si>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</si>
  <si>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</si>
  <si>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</si>
  <si>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</si>
  <si>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</si>
  <si>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</si>
  <si>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</si>
  <si>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</si>
  <si>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</si>
  <si>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</si>
  <si>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</si>
  <si>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</si>
  <si>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</si>
  <si>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</si>
  <si>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</si>
  <si>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</si>
  <si>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</si>
  <si>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</si>
  <si>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</si>
  <si>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</si>
  <si>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</si>
  <si>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</si>
  <si>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</si>
  <si>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</si>
  <si>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</si>
  <si>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</si>
  <si>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</si>
  <si>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</si>
  <si>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</si>
  <si>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</si>
  <si>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</si>
  <si>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</si>
  <si>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</si>
  <si>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</si>
  <si>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</si>
  <si>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</si>
  <si>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</si>
  <si>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</si>
  <si>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</si>
  <si>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</si>
  <si>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</si>
  <si>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</si>
  <si>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</si>
  <si>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</si>
  <si>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</si>
  <si>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</si>
  <si>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</si>
  <si>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</si>
  <si>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</si>
  <si>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</si>
  <si>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</si>
  <si>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</si>
  <si>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</si>
  <si>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</si>
  <si>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</si>
  <si>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</si>
  <si>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</si>
  <si>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</si>
  <si>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</si>
  <si>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</si>
  <si>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</si>
  <si>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</si>
  <si>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</si>
  <si>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</si>
  <si>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</si>
  <si>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</si>
  <si>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</si>
  <si>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</si>
  <si>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</si>
  <si>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</si>
  <si>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</si>
  <si>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</si>
  <si>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</si>
  <si>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</si>
  <si>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</si>
  <si>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</si>
  <si>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</si>
  <si>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</si>
  <si>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</si>
  <si>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</si>
  <si>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</si>
  <si>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</si>
  <si>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</si>
  <si>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</si>
  <si>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</si>
  <si>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</si>
  <si>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</si>
  <si>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</si>
  <si>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</si>
  <si>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</si>
  <si>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</si>
  <si>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</si>
  <si>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</si>
  <si>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</si>
  <si>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</si>
  <si>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</si>
  <si>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</si>
  <si>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</si>
  <si>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</si>
  <si>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</si>
  <si>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</si>
  <si>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</si>
  <si>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</si>
  <si>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</si>
  <si>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</si>
  <si>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</si>
  <si>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</si>
  <si>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</si>
  <si>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</si>
  <si>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</si>
  <si>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</si>
  <si>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</si>
  <si>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</si>
  <si>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</si>
  <si>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</si>
  <si>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</si>
  <si>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</si>
  <si>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</si>
  <si>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</si>
  <si>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</si>
  <si>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</si>
  <si>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</si>
  <si>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</si>
  <si>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</si>
  <si>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</si>
  <si>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</si>
  <si>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</si>
  <si>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</si>
  <si>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</si>
  <si>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</si>
  <si>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</si>
  <si>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</si>
  <si>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</si>
  <si>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</si>
  <si>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</si>
  <si>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</si>
  <si>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</si>
  <si>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</si>
  <si>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</si>
  <si>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</si>
  <si>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</si>
  <si>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</si>
  <si>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</si>
  <si>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</si>
  <si>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</si>
  <si>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</si>
  <si>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</si>
  <si>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</si>
  <si>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</si>
  <si>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</si>
  <si>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</si>
  <si>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</si>
  <si>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</si>
  <si>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</si>
  <si>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</si>
  <si>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</si>
  <si>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</si>
  <si>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</si>
  <si>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</si>
  <si>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</si>
  <si>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</si>
  <si>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</si>
  <si>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</si>
  <si>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</si>
  <si>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</si>
  <si>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</si>
  <si>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</si>
  <si>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</si>
  <si>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</si>
  <si>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</si>
  <si>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</si>
  <si>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</si>
  <si>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</si>
  <si>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</si>
  <si>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</si>
  <si>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</si>
  <si>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</si>
  <si>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</si>
  <si>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</si>
  <si>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</si>
  <si>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</si>
  <si>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</si>
  <si>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</si>
  <si>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</si>
  <si>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</si>
  <si>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</si>
  <si>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</si>
  <si>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</si>
  <si>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</si>
  <si>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</si>
  <si>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</si>
  <si>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</si>
  <si>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</si>
  <si>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</si>
  <si>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</si>
  <si>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</si>
  <si>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</si>
  <si>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</si>
  <si>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</si>
  <si>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</si>
  <si>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</si>
  <si>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</si>
  <si>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</si>
  <si>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</si>
  <si>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</si>
  <si>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</si>
  <si>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</si>
  <si>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</si>
  <si>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</si>
  <si>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</si>
  <si>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</si>
  <si>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</si>
  <si>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</si>
  <si>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</si>
  <si>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</si>
  <si>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</si>
  <si>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</si>
  <si>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</si>
  <si>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</si>
  <si>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</si>
  <si>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</si>
  <si>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</si>
  <si>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</si>
  <si>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</si>
  <si>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</si>
  <si>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</si>
  <si>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</si>
  <si>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</si>
  <si>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</si>
  <si>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</si>
  <si>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</si>
  <si>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</si>
  <si>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</si>
  <si>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</si>
  <si>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</si>
  <si>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</si>
  <si>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</si>
  <si>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</si>
  <si>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</si>
  <si>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</si>
  <si>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</si>
  <si>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</si>
  <si>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</si>
  <si>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</si>
  <si>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</si>
  <si>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</si>
  <si>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</si>
  <si>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</si>
  <si>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</si>
  <si>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</si>
  <si>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</si>
  <si>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</si>
  <si>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</si>
  <si>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</si>
  <si>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</si>
  <si>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</si>
  <si>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</si>
  <si>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</si>
  <si>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</si>
  <si>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</si>
  <si>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</si>
  <si>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</si>
  <si>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</si>
  <si>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</si>
  <si>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</si>
  <si>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</si>
  <si>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</si>
  <si>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</si>
  <si>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</si>
  <si>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</si>
  <si>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</si>
  <si>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</si>
  <si>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</si>
  <si>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</si>
  <si>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</si>
  <si>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</si>
  <si>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</si>
  <si>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</si>
  <si>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</si>
  <si>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</si>
  <si>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</si>
  <si>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</si>
  <si>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</si>
  <si>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</si>
  <si>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</si>
  <si>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</si>
  <si>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</si>
  <si>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</si>
  <si>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</si>
  <si>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</si>
  <si>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</si>
  <si>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</si>
  <si>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</si>
  <si>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</si>
  <si>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</si>
  <si>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</si>
  <si>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</si>
  <si>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</si>
  <si>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</si>
  <si>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</si>
  <si>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</si>
  <si>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</si>
  <si>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</si>
  <si>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</si>
  <si>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</si>
  <si>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</si>
  <si>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</si>
  <si>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</si>
  <si>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</si>
  <si>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</si>
  <si>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</si>
  <si>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</si>
  <si>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</si>
  <si>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</si>
  <si>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</si>
  <si>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</si>
  <si>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</si>
  <si>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</si>
  <si>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</si>
  <si>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</si>
  <si>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</si>
  <si>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</si>
  <si>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</si>
  <si>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</si>
  <si>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</si>
  <si>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</si>
  <si>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</si>
  <si>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</si>
  <si>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</si>
  <si>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</si>
  <si>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</si>
  <si>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</si>
  <si>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</si>
  <si>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</si>
  <si>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</si>
  <si>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</si>
  <si>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</si>
  <si>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</si>
  <si>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</si>
  <si>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</si>
  <si>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</si>
  <si>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</si>
  <si>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</si>
  <si>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</si>
  <si>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</si>
  <si>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</si>
  <si>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</si>
  <si>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</si>
  <si>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</si>
  <si>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</si>
  <si>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</si>
  <si>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</si>
  <si>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</si>
  <si>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</si>
  <si>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</si>
  <si>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</si>
  <si>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</si>
  <si>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</si>
  <si>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</si>
  <si>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</si>
  <si>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</si>
  <si>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</si>
  <si>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</si>
  <si>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</si>
  <si>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</si>
  <si>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</si>
  <si>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</si>
  <si>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</si>
  <si>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</si>
  <si>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</si>
  <si>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</si>
  <si>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</si>
  <si>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</si>
  <si>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</si>
  <si>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</si>
  <si>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</si>
  <si>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</si>
  <si>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</si>
  <si>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</si>
  <si>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</si>
  <si>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</si>
  <si>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</si>
  <si>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</si>
  <si>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</si>
  <si>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</si>
  <si>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</si>
  <si>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</si>
  <si>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</si>
  <si>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</si>
  <si>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</si>
  <si>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</si>
  <si>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</si>
  <si>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</si>
  <si>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</si>
  <si>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</si>
  <si>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</si>
  <si>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</si>
  <si>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</si>
  <si>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</si>
  <si>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</si>
  <si>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</si>
  <si>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</si>
  <si>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</si>
  <si>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</si>
  <si>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</si>
  <si>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</si>
  <si>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</si>
  <si>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</si>
  <si>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</si>
  <si>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</si>
  <si>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</si>
  <si>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</si>
  <si>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</si>
  <si>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</si>
  <si>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</si>
  <si>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</si>
  <si>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</si>
  <si>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</si>
  <si>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</si>
  <si>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</si>
  <si>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</si>
  <si>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</si>
  <si>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</si>
  <si>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</si>
  <si>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</si>
  <si>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</si>
  <si>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</si>
  <si>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</si>
  <si>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</si>
  <si>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</si>
  <si>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</si>
  <si>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</si>
  <si>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</si>
  <si>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</si>
  <si>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</si>
  <si>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</si>
  <si>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</si>
  <si>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</si>
  <si>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</si>
  <si>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</si>
  <si>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</si>
  <si>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</si>
  <si>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</si>
  <si>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</si>
  <si>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</si>
  <si>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</si>
  <si>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</si>
  <si>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</si>
  <si>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</si>
  <si>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</si>
  <si>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</si>
  <si>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</si>
  <si>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</si>
  <si>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</si>
  <si>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</si>
  <si>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</si>
  <si>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</si>
  <si>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</si>
  <si>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</si>
  <si>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</si>
  <si>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</si>
  <si>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</si>
  <si>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</si>
  <si>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</si>
  <si>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</si>
  <si>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</si>
  <si>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</si>
  <si>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</si>
  <si>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</si>
  <si>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</si>
  <si>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</si>
  <si>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</si>
  <si>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</si>
  <si>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</si>
  <si>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</si>
  <si>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</si>
  <si>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</si>
  <si>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</si>
  <si>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</si>
  <si>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</si>
  <si>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</si>
  <si>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</si>
  <si>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</si>
  <si>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</si>
  <si>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</si>
  <si>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</si>
  <si>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</si>
  <si>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</si>
  <si>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</si>
  <si>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</si>
  <si>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</si>
  <si>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</si>
  <si>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</si>
  <si>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</si>
  <si>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</si>
  <si>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</si>
  <si>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</si>
  <si>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</si>
  <si>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</si>
  <si>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</si>
  <si>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</si>
  <si>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</si>
  <si>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</si>
  <si>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</si>
  <si>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</si>
  <si>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</si>
  <si>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</si>
  <si>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</si>
  <si>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</si>
  <si>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</si>
  <si>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</si>
  <si>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</si>
  <si>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</si>
  <si>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</si>
  <si>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</si>
  <si>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</si>
  <si>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</si>
  <si>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</si>
  <si>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</si>
  <si>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</si>
  <si>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</si>
  <si>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</si>
  <si>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</si>
  <si>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</si>
  <si>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</si>
  <si>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</si>
  <si>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</si>
  <si>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</si>
  <si>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</si>
  <si>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</si>
  <si>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</si>
  <si>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</si>
  <si>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</si>
  <si>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</si>
  <si>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</si>
  <si>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</si>
  <si>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</si>
  <si>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</si>
  <si>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</si>
  <si>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</si>
  <si>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</si>
  <si>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</si>
  <si>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</si>
  <si>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</si>
  <si>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</si>
  <si>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</si>
  <si>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</si>
  <si>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</si>
  <si>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</si>
  <si>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</si>
  <si>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</si>
  <si>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</si>
  <si>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</si>
  <si>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</si>
  <si>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</si>
  <si>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</si>
  <si>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</si>
  <si>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</si>
  <si>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</si>
  <si>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</si>
  <si>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</si>
  <si>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</si>
  <si>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</si>
  <si>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</si>
  <si>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</si>
  <si>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</si>
  <si>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</si>
  <si>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</si>
  <si>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</si>
  <si>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</si>
  <si>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</si>
  <si>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</si>
  <si>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</si>
  <si>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</si>
  <si>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</si>
  <si>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</si>
  <si>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</si>
  <si>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</si>
  <si>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</si>
  <si>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</si>
  <si>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</si>
  <si>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</si>
  <si>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</si>
  <si>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</si>
  <si>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</si>
  <si>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</si>
  <si>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</si>
  <si>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</si>
  <si>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</si>
  <si>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</si>
  <si>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</si>
  <si>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</si>
  <si>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</si>
  <si>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</si>
  <si>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</si>
  <si>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</si>
  <si>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</si>
  <si>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</si>
  <si>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</si>
  <si>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</si>
  <si>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</si>
  <si>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</si>
  <si>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</si>
  <si>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</si>
  <si>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</si>
  <si>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</si>
  <si>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</si>
  <si>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</si>
  <si>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</si>
  <si>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</si>
  <si>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</si>
  <si>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</si>
  <si>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</si>
  <si>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</si>
  <si>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</si>
  <si>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</si>
  <si>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</si>
  <si>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</si>
  <si>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</si>
  <si>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</si>
  <si>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</si>
  <si>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</si>
  <si>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</si>
  <si>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</si>
  <si>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</si>
  <si>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</si>
  <si>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</si>
  <si>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</si>
  <si>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</si>
  <si>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</si>
  <si>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</si>
  <si>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</si>
  <si>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</si>
  <si>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</si>
  <si>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</si>
  <si>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</si>
  <si>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</si>
  <si>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</si>
  <si>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</si>
  <si>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</si>
  <si>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</si>
  <si>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</si>
  <si>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</si>
  <si>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</si>
  <si>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</si>
  <si>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</si>
  <si>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</si>
  <si>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</si>
  <si>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</si>
  <si>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</si>
  <si>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</si>
  <si>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</si>
  <si>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</si>
  <si>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</si>
  <si>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</si>
  <si>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</si>
  <si>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</si>
  <si>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</si>
  <si>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</si>
  <si>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</si>
  <si>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</si>
  <si>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</si>
  <si>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</si>
  <si>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</si>
  <si>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</si>
  <si>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</si>
  <si>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</si>
  <si>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</si>
  <si>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</si>
  <si>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</si>
  <si>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</si>
  <si>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</si>
  <si>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</si>
  <si>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</si>
  <si>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</si>
  <si>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</si>
  <si>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</si>
  <si>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</si>
  <si>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</si>
  <si>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</si>
  <si>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</si>
  <si>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</si>
  <si>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</si>
  <si>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</si>
  <si>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</si>
  <si>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</si>
  <si>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</si>
  <si>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</si>
  <si>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</si>
  <si>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</si>
  <si>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</si>
  <si>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</si>
  <si>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</si>
  <si>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</si>
  <si>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</si>
  <si>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</si>
  <si>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</si>
  <si>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</si>
  <si>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</si>
  <si>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</si>
  <si>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</si>
  <si>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</si>
  <si>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</si>
  <si>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</si>
  <si>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</si>
  <si>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</si>
  <si>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</si>
  <si>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</si>
  <si>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</si>
  <si>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</si>
  <si>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</si>
  <si>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</si>
  <si>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</si>
  <si>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</si>
  <si>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</si>
  <si>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</si>
  <si>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</si>
  <si>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</si>
  <si>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</si>
  <si>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</si>
  <si>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</si>
  <si>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</si>
  <si>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</si>
  <si>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</si>
  <si>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</si>
  <si>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</si>
  <si>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</si>
  <si>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</si>
  <si>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</si>
  <si>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</si>
  <si>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</si>
  <si>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</si>
  <si>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</si>
  <si>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</si>
  <si>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</si>
  <si>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</si>
  <si>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</si>
  <si>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</si>
  <si>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</si>
  <si>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</si>
  <si>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</si>
  <si>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</si>
  <si>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</si>
  <si>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</si>
  <si>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</si>
  <si>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</si>
  <si>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</si>
  <si>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</si>
  <si>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</si>
  <si>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</si>
  <si>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</si>
  <si>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</si>
  <si>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</si>
  <si>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</si>
  <si>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</si>
  <si>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</si>
  <si>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</si>
  <si>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</si>
  <si>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</si>
  <si>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</si>
  <si>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</si>
  <si>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</si>
  <si>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</si>
  <si>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</si>
  <si>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</si>
  <si>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</si>
  <si>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</si>
  <si>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</si>
  <si>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</si>
  <si>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</si>
  <si>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</si>
  <si>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</si>
  <si>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</si>
  <si>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</si>
  <si>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</si>
  <si>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</si>
  <si>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</si>
  <si>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</si>
  <si>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</si>
  <si>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</si>
  <si>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</si>
  <si>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</si>
  <si>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</si>
  <si>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</si>
  <si>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</si>
  <si>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</si>
  <si>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</si>
  <si>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</si>
  <si>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</si>
  <si>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</si>
  <si>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</si>
  <si>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</si>
  <si>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</si>
  <si>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</si>
  <si>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</si>
  <si>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</si>
  <si>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</si>
  <si>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</si>
  <si>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</si>
  <si>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</si>
  <si>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</si>
  <si>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</si>
  <si>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</si>
  <si>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</si>
  <si>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</si>
  <si>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</si>
  <si>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</si>
  <si>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</si>
  <si>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</si>
  <si>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</si>
  <si>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</si>
  <si>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</si>
  <si>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</si>
  <si>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</si>
  <si>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</si>
  <si>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</si>
  <si>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</si>
  <si>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</si>
  <si>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</si>
  <si>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</si>
  <si>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</si>
  <si>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</si>
  <si>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</si>
  <si>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</si>
  <si>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</si>
  <si>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</si>
  <si>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</si>
  <si>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</si>
  <si>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</si>
  <si>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</si>
  <si>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</si>
  <si>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</si>
  <si>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</si>
  <si>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</si>
  <si>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</si>
  <si>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</si>
  <si>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</si>
  <si>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</si>
  <si>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</si>
  <si>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</si>
  <si>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</si>
  <si>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</si>
  <si>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</si>
  <si>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</si>
  <si>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</si>
  <si>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</si>
  <si>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</si>
  <si>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</si>
  <si>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</si>
  <si>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</si>
  <si>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</si>
  <si>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</si>
  <si>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</si>
  <si>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</si>
  <si>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</si>
  <si>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</si>
  <si>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</si>
  <si>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</si>
  <si>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</si>
  <si>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</si>
  <si>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</si>
  <si>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</si>
  <si>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</si>
  <si>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</si>
  <si>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</si>
  <si>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</si>
  <si>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</si>
  <si>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</si>
  <si>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</si>
  <si>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</si>
  <si>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</si>
  <si>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</si>
  <si>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</si>
  <si>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</si>
  <si>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</si>
  <si>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</si>
  <si>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</si>
  <si>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</si>
  <si>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</si>
  <si>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</si>
  <si>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</si>
  <si>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</si>
  <si>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</si>
  <si>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</si>
  <si>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</si>
  <si>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</si>
  <si>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</si>
  <si>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</si>
  <si>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</si>
  <si>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</si>
  <si>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</si>
  <si>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</si>
  <si>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</si>
  <si>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</si>
  <si>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</si>
  <si>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</si>
  <si>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</si>
  <si>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</si>
  <si>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</si>
  <si>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</si>
  <si>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</si>
  <si>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</si>
  <si>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</si>
  <si>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</si>
  <si>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</si>
  <si>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</si>
  <si>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</si>
  <si>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</si>
  <si>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</si>
  <si>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</si>
  <si>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</si>
  <si>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</si>
  <si>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</si>
  <si>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</si>
  <si>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</si>
  <si>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</si>
  <si>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</si>
  <si>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</si>
  <si>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</si>
  <si>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</si>
  <si>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</si>
  <si>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</si>
  <si>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</si>
  <si>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</si>
  <si>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</si>
  <si>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</si>
  <si>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</si>
  <si>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</si>
  <si>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</si>
  <si>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</si>
  <si>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</si>
  <si>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</si>
  <si>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</si>
  <si>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</si>
  <si>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</si>
  <si>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</si>
  <si>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</si>
  <si>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</si>
  <si>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</si>
  <si>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</si>
  <si>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</si>
  <si>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</si>
  <si>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</si>
  <si>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</si>
  <si>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</si>
  <si>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</si>
  <si>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</si>
  <si>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</si>
  <si>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</si>
  <si>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</si>
  <si>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</si>
  <si>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</si>
  <si>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</si>
  <si>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</si>
  <si>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</si>
  <si>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</si>
  <si>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</si>
  <si>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</si>
  <si>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</si>
  <si>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</si>
  <si>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</si>
  <si>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</si>
  <si>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</si>
  <si>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</si>
  <si>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</si>
  <si>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</si>
  <si>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</si>
  <si>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</si>
  <si>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</si>
  <si>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</si>
  <si>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</si>
  <si>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</si>
  <si>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</si>
  <si>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</si>
  <si>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</si>
  <si>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</si>
  <si>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</si>
  <si>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</si>
  <si>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</si>
  <si>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</si>
  <si>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</si>
  <si>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</si>
  <si>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</si>
  <si>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</si>
  <si>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</si>
  <si>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</si>
  <si>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</si>
  <si>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</si>
  <si>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</si>
  <si>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</si>
  <si>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</si>
  <si>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</si>
  <si>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</si>
  <si>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</si>
  <si>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</si>
  <si>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</si>
  <si>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</si>
  <si>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</si>
  <si>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</si>
  <si>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</si>
  <si>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</si>
  <si>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</si>
  <si>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</si>
  <si>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</si>
  <si>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</si>
  <si>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</si>
  <si>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</si>
  <si>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</si>
  <si>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</si>
  <si>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</si>
  <si>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</si>
  <si>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</si>
  <si>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</si>
  <si>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</si>
  <si>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</si>
  <si>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</si>
  <si>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</si>
  <si>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</si>
  <si>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</si>
  <si>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</si>
  <si>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</si>
  <si>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</si>
  <si>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</si>
  <si>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</si>
  <si>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</si>
  <si>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</si>
  <si>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</si>
  <si>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</si>
  <si>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</si>
  <si>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</si>
  <si>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</si>
  <si>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</si>
  <si>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</si>
  <si>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</si>
  <si>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</si>
  <si>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</si>
  <si>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</si>
  <si>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</si>
  <si>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</si>
  <si>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</si>
  <si>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</si>
  <si>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</si>
  <si>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</si>
  <si>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</si>
  <si>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</si>
  <si>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</si>
  <si>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</si>
  <si>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</si>
  <si>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</si>
  <si>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</si>
  <si>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</si>
  <si>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</si>
  <si>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</si>
  <si>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</si>
  <si>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</si>
  <si>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</si>
  <si>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</si>
  <si>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</si>
  <si>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</si>
  <si>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</si>
  <si>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</si>
  <si>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</si>
  <si>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</si>
  <si>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</si>
  <si>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</si>
  <si>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</si>
  <si>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</si>
  <si>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</si>
  <si>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</si>
  <si>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</si>
  <si>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</si>
  <si>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</si>
  <si>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</si>
  <si>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</si>
  <si>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</si>
  <si>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</si>
  <si>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</si>
  <si>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</si>
  <si>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</si>
  <si>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</si>
  <si>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</si>
  <si>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</si>
  <si>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</si>
  <si>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</si>
  <si>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</si>
  <si>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</si>
  <si>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</si>
  <si>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</si>
  <si>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</si>
  <si>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</si>
  <si>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</si>
  <si>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</si>
  <si>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</si>
  <si>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</si>
  <si>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</si>
  <si>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</si>
  <si>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</si>
  <si>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</si>
  <si>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</si>
  <si>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</si>
  <si>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</si>
  <si>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</si>
  <si>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</si>
  <si>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</si>
  <si>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</si>
  <si>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</si>
  <si>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</si>
  <si>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</si>
  <si>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</si>
  <si>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</si>
  <si>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</si>
  <si>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</si>
  <si>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</si>
  <si>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</si>
  <si>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</si>
  <si>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</si>
  <si>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</si>
  <si>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</si>
  <si>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</si>
  <si>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</si>
  <si>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</si>
  <si>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</si>
  <si>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</si>
  <si>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</si>
  <si>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</si>
  <si>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</si>
  <si>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</si>
  <si>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</si>
  <si>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</si>
  <si>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</si>
  <si>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</si>
  <si>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</si>
  <si>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</si>
  <si>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</si>
  <si>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</si>
  <si>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</si>
  <si>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</si>
  <si>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</si>
  <si>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</si>
  <si>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</si>
  <si>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</si>
  <si>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</si>
  <si>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</si>
  <si>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</si>
  <si>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</si>
  <si>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</si>
  <si>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</si>
  <si>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</si>
  <si>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</si>
  <si>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</si>
  <si>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</si>
  <si>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</si>
  <si>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</si>
  <si>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</si>
  <si>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</si>
  <si>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</si>
  <si>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</si>
  <si>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</si>
  <si>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</si>
  <si>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</si>
  <si>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</si>
  <si>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</si>
  <si>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</si>
  <si>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</si>
  <si>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</si>
  <si>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</si>
  <si>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</si>
  <si>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</si>
  <si>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</si>
  <si>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</si>
  <si>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</si>
  <si>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</si>
  <si>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</si>
  <si>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</si>
  <si>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</si>
  <si>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</si>
  <si>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</si>
  <si>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</si>
  <si>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</si>
  <si>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</si>
  <si>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</si>
  <si>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</si>
  <si>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</si>
  <si>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</si>
  <si>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</si>
  <si>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</si>
  <si>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</si>
  <si>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</si>
  <si>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</si>
  <si>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</si>
  <si>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</si>
  <si>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</si>
  <si>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</si>
  <si>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</si>
  <si>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</si>
  <si>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</si>
  <si>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</si>
  <si>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</si>
  <si>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</si>
  <si>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</si>
  <si>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</si>
  <si>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</si>
  <si>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</si>
  <si>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</si>
  <si>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</si>
  <si>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</si>
  <si>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</si>
  <si>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</si>
  <si>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</si>
  <si>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</si>
  <si>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</si>
  <si>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</si>
  <si>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</si>
  <si>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</si>
  <si>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</si>
  <si>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</si>
  <si>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</si>
  <si>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</si>
  <si>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</si>
  <si>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</si>
  <si>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</si>
  <si>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</si>
  <si>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</si>
  <si>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</si>
  <si>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</si>
  <si>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</si>
  <si>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</si>
  <si>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</si>
  <si>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</si>
  <si>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</si>
  <si>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</si>
  <si>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</si>
  <si>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</si>
  <si>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</si>
  <si>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</si>
  <si>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</si>
  <si>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</si>
  <si>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</si>
  <si>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</si>
  <si>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</si>
  <si>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</si>
  <si>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</si>
  <si>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</si>
  <si>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</si>
  <si>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</si>
  <si>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</si>
  <si>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</si>
  <si>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</si>
  <si>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</si>
  <si>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</si>
  <si>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</si>
  <si>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</si>
  <si>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</si>
  <si>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</si>
  <si>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</si>
  <si>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</si>
  <si>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</si>
  <si>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</si>
  <si>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</si>
  <si>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</si>
  <si>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</si>
  <si>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</si>
  <si>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</si>
  <si>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</si>
  <si>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</si>
  <si>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</si>
  <si>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</si>
  <si>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</si>
  <si>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</si>
  <si>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</si>
  <si>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</si>
  <si>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</si>
  <si>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</si>
  <si>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</si>
  <si>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</si>
  <si>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</si>
  <si>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</si>
  <si>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</si>
  <si>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</si>
  <si>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</si>
  <si>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</si>
  <si>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</si>
  <si>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</si>
  <si>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</si>
  <si>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</si>
  <si>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</si>
  <si>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</si>
  <si>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</si>
  <si>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</si>
  <si>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</si>
  <si>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</si>
  <si>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</si>
  <si>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</si>
  <si>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</si>
  <si>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</si>
  <si>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</si>
  <si>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</si>
  <si>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</si>
  <si>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</si>
  <si>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</si>
  <si>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</si>
  <si>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</si>
  <si>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</si>
  <si>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</si>
  <si>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</si>
  <si>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</si>
  <si>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</si>
  <si>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</si>
  <si>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</si>
  <si>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</si>
  <si>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</si>
  <si>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</si>
  <si>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</si>
  <si>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</si>
  <si>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</si>
  <si>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</si>
  <si>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</si>
  <si>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</si>
  <si>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</si>
  <si>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</si>
  <si>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</si>
  <si>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</si>
  <si>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</si>
  <si>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</si>
  <si>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</si>
  <si>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</si>
  <si>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</si>
  <si>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</si>
  <si>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</si>
  <si>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</si>
  <si>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</si>
  <si>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</si>
  <si>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</si>
  <si>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</si>
  <si>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</si>
  <si>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</si>
  <si>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</si>
  <si>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</si>
  <si>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</si>
  <si>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</si>
  <si>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</si>
  <si>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</si>
  <si>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</si>
  <si>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</si>
  <si>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</si>
  <si>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</si>
  <si>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</si>
  <si>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</si>
  <si>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</si>
  <si>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</si>
  <si>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</si>
  <si>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</si>
  <si>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</si>
  <si>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</si>
  <si>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</si>
  <si>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</si>
  <si>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</si>
  <si>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</si>
  <si>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</si>
  <si>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</si>
  <si>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</si>
  <si>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</si>
  <si>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</si>
  <si>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</si>
  <si>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</si>
  <si>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</si>
  <si>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</si>
  <si>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</si>
  <si>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</si>
  <si>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</si>
  <si>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</si>
  <si>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</si>
  <si>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</si>
  <si>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</si>
  <si>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</si>
  <si>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</si>
  <si>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</si>
  <si>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</si>
  <si>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</si>
  <si>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</si>
  <si>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</si>
  <si>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</si>
  <si>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</si>
  <si>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</si>
  <si>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</si>
  <si>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</si>
  <si>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</si>
  <si>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</si>
  <si>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</si>
  <si>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</si>
  <si>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</si>
  <si>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</si>
  <si>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</si>
  <si>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</si>
  <si>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</si>
  <si>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</si>
  <si>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</si>
  <si>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</si>
  <si>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</si>
  <si>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</si>
  <si>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</si>
  <si>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</si>
  <si>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</si>
  <si>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</si>
  <si>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</si>
  <si>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</si>
  <si>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</si>
  <si>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</si>
  <si>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</si>
  <si>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</si>
  <si>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</si>
  <si>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</si>
  <si>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</si>
  <si>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</si>
  <si>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</si>
  <si>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</si>
  <si>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</si>
  <si>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</si>
  <si>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</si>
  <si>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</si>
  <si>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</si>
  <si>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</si>
  <si>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</si>
  <si>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</si>
  <si>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</si>
  <si>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</si>
  <si>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</si>
  <si>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</si>
  <si>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</si>
  <si>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</si>
  <si>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</si>
  <si>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</si>
  <si>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</si>
  <si>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</si>
  <si>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</si>
  <si>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</si>
  <si>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</si>
  <si>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</si>
  <si>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</si>
  <si>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</si>
  <si>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</si>
  <si>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</si>
  <si>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</si>
  <si>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</si>
  <si>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</si>
  <si>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</si>
  <si>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</si>
  <si>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</si>
  <si>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</si>
  <si>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</si>
  <si>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</si>
  <si>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</si>
  <si>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</si>
  <si>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</si>
  <si>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</si>
  <si>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</si>
  <si>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</si>
  <si>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</si>
  <si>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</si>
  <si>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</si>
  <si>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</si>
  <si>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</si>
  <si>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</si>
  <si>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</si>
  <si>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</si>
  <si>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</si>
  <si>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</si>
  <si>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</si>
  <si>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</si>
  <si>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</si>
  <si>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</si>
  <si>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</si>
  <si>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</si>
  <si>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</si>
  <si>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</si>
  <si>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</si>
  <si>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</si>
  <si>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</si>
  <si>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</si>
  <si>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</si>
  <si>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</si>
  <si>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</si>
  <si>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</si>
  <si>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</si>
  <si>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</si>
  <si>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</si>
  <si>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</si>
  <si>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</si>
  <si>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</si>
  <si>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</si>
  <si>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</si>
  <si>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</si>
  <si>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</si>
  <si>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</si>
  <si>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</si>
  <si>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</si>
  <si>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</si>
  <si>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</si>
  <si>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</si>
  <si>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</si>
  <si>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</si>
  <si>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</si>
  <si>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</si>
  <si>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</si>
  <si>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</si>
  <si>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</si>
  <si>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</si>
  <si>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</si>
  <si>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</si>
  <si>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</si>
  <si>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</si>
  <si>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</si>
  <si>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</si>
  <si>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</si>
  <si>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</si>
  <si>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</si>
  <si>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</si>
  <si>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</si>
  <si>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</si>
  <si>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</si>
  <si>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</si>
  <si>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</si>
  <si>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</si>
  <si>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</si>
  <si>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</si>
  <si>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</si>
  <si>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</si>
  <si>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</si>
  <si>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</si>
  <si>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</si>
  <si>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</si>
  <si>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</si>
  <si>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</si>
  <si>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</si>
  <si>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</si>
  <si>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</si>
  <si>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</si>
  <si>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</si>
  <si>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</si>
  <si>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</si>
  <si>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</si>
  <si>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</si>
  <si>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</si>
  <si>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</si>
  <si>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</si>
  <si>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</si>
  <si>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</si>
  <si>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</si>
  <si>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</si>
  <si>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</si>
  <si>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</si>
  <si>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</si>
  <si>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</si>
  <si>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</si>
  <si>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</si>
  <si>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</si>
  <si>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</si>
  <si>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</si>
  <si>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</si>
  <si>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</si>
  <si>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</si>
  <si>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</si>
  <si>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</si>
  <si>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</si>
  <si>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</si>
  <si>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</si>
  <si>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</si>
  <si>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</si>
  <si>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</si>
  <si>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</si>
  <si>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</si>
  <si>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</si>
  <si>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</si>
  <si>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</si>
  <si>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</si>
  <si>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</si>
  <si>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</si>
  <si>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</si>
  <si>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</si>
  <si>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</si>
  <si>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</si>
  <si>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</si>
  <si>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</si>
  <si>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</si>
  <si>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</si>
  <si>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</si>
  <si>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</si>
  <si>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</si>
  <si>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</si>
  <si>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</si>
  <si>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</si>
  <si>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</si>
  <si>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</si>
  <si>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</si>
  <si>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</si>
  <si>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</si>
  <si>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</si>
  <si>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</si>
  <si>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</si>
  <si>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</si>
  <si>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</si>
  <si>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</si>
  <si>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</si>
  <si>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</si>
  <si>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</si>
  <si>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</si>
  <si>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</si>
  <si>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</si>
  <si>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</si>
  <si>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</si>
  <si>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</si>
  <si>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</si>
  <si>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</si>
  <si>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</si>
  <si>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</si>
  <si>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</si>
  <si>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</si>
  <si>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</si>
  <si>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</si>
  <si>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</si>
  <si>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</si>
  <si>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</si>
  <si>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</si>
  <si>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</si>
  <si>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</si>
  <si>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</si>
  <si>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</si>
  <si>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</si>
  <si>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</si>
  <si>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</si>
  <si>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</si>
  <si>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</si>
  <si>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</si>
  <si>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</si>
  <si>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</si>
  <si>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</si>
  <si>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</si>
  <si>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</si>
  <si>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</si>
  <si>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</si>
  <si>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</si>
  <si>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</si>
  <si>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</si>
  <si>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</si>
  <si>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</si>
  <si>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</si>
  <si>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</si>
  <si>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</si>
  <si>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</si>
  <si>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</si>
  <si>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</si>
  <si>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</si>
  <si>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</si>
  <si>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</si>
  <si>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</si>
  <si>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</si>
  <si>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</si>
  <si>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</si>
  <si>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</si>
  <si>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</si>
  <si>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</si>
  <si>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</si>
  <si>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</si>
  <si>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</si>
  <si>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</si>
  <si>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</si>
  <si>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</si>
  <si>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</si>
  <si>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</si>
  <si>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</si>
  <si>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</si>
  <si>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</si>
  <si>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</si>
  <si>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</si>
  <si>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</si>
  <si>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</si>
  <si>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</si>
  <si>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</si>
  <si>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</si>
  <si>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</si>
  <si>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</si>
  <si>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</si>
  <si>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</si>
  <si>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</si>
  <si>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</si>
  <si>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</si>
  <si>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</si>
  <si>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</si>
  <si>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</si>
  <si>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</si>
  <si>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</si>
  <si>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</si>
  <si>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</si>
  <si>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</si>
  <si>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</si>
  <si>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</si>
  <si>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</si>
  <si>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</si>
  <si>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</si>
  <si>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</si>
  <si>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</si>
  <si>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</si>
  <si>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</si>
  <si>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</si>
  <si>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</si>
  <si>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</si>
  <si>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</si>
  <si>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</si>
  <si>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</si>
  <si>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</si>
  <si>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</si>
  <si>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</si>
  <si>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</si>
  <si>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</si>
  <si>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</si>
  <si>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</si>
  <si>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</si>
  <si>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</si>
  <si>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</si>
  <si>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</si>
  <si>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</si>
  <si>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</si>
  <si>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</si>
  <si>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</si>
  <si>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</si>
  <si>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</si>
  <si>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</si>
  <si>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</si>
  <si>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</si>
  <si>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</si>
  <si>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</si>
  <si>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</si>
  <si>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</si>
  <si>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</si>
  <si>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</si>
  <si>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</si>
  <si>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</si>
  <si>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</si>
  <si>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</si>
  <si>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</si>
  <si>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</si>
  <si>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</si>
  <si>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</si>
  <si>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</si>
  <si>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</si>
  <si>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</si>
  <si>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</si>
  <si>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</si>
  <si>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</si>
  <si>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</si>
  <si>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</si>
  <si>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</si>
  <si>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</si>
  <si>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</si>
  <si>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</si>
  <si>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</si>
  <si>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</si>
  <si>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</si>
  <si>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</si>
  <si>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</si>
  <si>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</si>
  <si>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</si>
  <si>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</si>
  <si>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</si>
  <si>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</si>
  <si>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</si>
  <si>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</si>
  <si>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</si>
  <si>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</si>
  <si>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</si>
  <si>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</si>
  <si>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</si>
  <si>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</si>
  <si>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</si>
  <si>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</si>
  <si>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</si>
  <si>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</si>
  <si>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</si>
  <si>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</si>
  <si>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</si>
  <si>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</si>
  <si>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</si>
  <si>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</si>
  <si>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</si>
  <si>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</si>
  <si>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</si>
  <si>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</si>
  <si>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</si>
  <si>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</si>
  <si>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</si>
  <si>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</si>
  <si>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</si>
  <si>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</si>
  <si>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</si>
  <si>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</si>
  <si>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</si>
  <si>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</si>
  <si>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</si>
  <si>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</si>
  <si>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</si>
  <si>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</si>
  <si>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</si>
  <si>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</si>
  <si>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</si>
  <si>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</si>
  <si>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</si>
  <si>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</si>
  <si>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</si>
  <si>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</si>
  <si>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</si>
  <si>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</si>
  <si>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</si>
  <si>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</si>
  <si>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</si>
  <si>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</si>
  <si>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</si>
  <si>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</si>
  <si>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</si>
  <si>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</si>
  <si>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</si>
  <si>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</si>
  <si>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</si>
  <si>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</si>
  <si>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</si>
  <si>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</si>
  <si>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</si>
  <si>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</si>
  <si>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</si>
  <si>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</si>
  <si>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</si>
  <si>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</si>
  <si>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</si>
  <si>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</si>
  <si>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</si>
  <si>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</si>
  <si>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</si>
  <si>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</si>
  <si>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</si>
  <si>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</si>
  <si>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</si>
  <si>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</si>
  <si>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</si>
  <si>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</si>
  <si>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</si>
  <si>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</si>
  <si>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</si>
  <si>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</si>
  <si>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</si>
  <si>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</si>
  <si>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</si>
  <si>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</si>
  <si>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</si>
  <si>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</si>
  <si>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</si>
  <si>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</si>
  <si>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</si>
  <si>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</si>
  <si>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</si>
  <si>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</si>
  <si>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</si>
  <si>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</si>
  <si>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</si>
  <si>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</si>
  <si>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</si>
  <si>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</si>
  <si>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</si>
  <si>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</si>
  <si>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</si>
  <si>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</si>
  <si>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</si>
  <si>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</si>
  <si>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</si>
  <si>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</si>
  <si>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</si>
  <si>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</si>
  <si>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</si>
  <si>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</si>
  <si>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</si>
  <si>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</si>
  <si>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</si>
  <si>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</si>
  <si>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</si>
  <si>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</si>
  <si>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</si>
  <si>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</si>
  <si>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</si>
  <si>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</si>
  <si>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</si>
  <si>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</si>
  <si>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</si>
  <si>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</si>
  <si>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</si>
  <si>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</si>
  <si>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</si>
  <si>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</si>
  <si>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</si>
  <si>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</si>
  <si>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</si>
  <si>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</si>
  <si>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</si>
  <si>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</si>
  <si>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</si>
  <si>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</si>
  <si>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</si>
  <si>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</si>
  <si>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</si>
  <si>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</si>
  <si>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</si>
  <si>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</si>
  <si>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</si>
  <si>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</si>
  <si>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</si>
  <si>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</si>
  <si>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</si>
  <si>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</si>
  <si>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</si>
  <si>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</si>
  <si>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</si>
  <si>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</si>
  <si>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</si>
  <si>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</si>
  <si>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</si>
  <si>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</si>
  <si>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</si>
  <si>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</si>
  <si>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</si>
  <si>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</si>
  <si>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</si>
  <si>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</si>
  <si>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</si>
  <si>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</si>
  <si>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</si>
  <si>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</si>
  <si>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</si>
  <si>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</si>
  <si>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</si>
  <si>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</si>
  <si>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</si>
  <si>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</si>
  <si>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</si>
  <si>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</si>
  <si>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</si>
  <si>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</si>
  <si>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</si>
  <si>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</si>
  <si>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</si>
  <si>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</si>
  <si>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</si>
  <si>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</si>
  <si>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</si>
  <si>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</si>
  <si>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</si>
  <si>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</si>
  <si>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</si>
  <si>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</si>
  <si>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</si>
  <si>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</si>
  <si>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</si>
  <si>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</si>
  <si>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</si>
  <si>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</si>
  <si>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</si>
  <si>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</si>
  <si>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</si>
  <si>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</si>
  <si>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</si>
  <si>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</si>
  <si>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</si>
  <si>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</si>
  <si>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</si>
  <si>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</si>
  <si>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</si>
  <si>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</si>
  <si>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</si>
  <si>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</si>
  <si>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</si>
  <si>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</si>
  <si>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</si>
  <si>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</si>
  <si>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</si>
  <si>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</si>
  <si>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</si>
  <si>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</si>
  <si>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</si>
  <si>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</si>
  <si>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</si>
  <si>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</si>
  <si>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</si>
  <si>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</si>
  <si>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</si>
  <si>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</si>
  <si>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</si>
  <si>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</si>
  <si>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</si>
  <si>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</si>
  <si>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</si>
  <si>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</si>
  <si>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</si>
  <si>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</si>
  <si>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</si>
  <si>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</si>
  <si>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</si>
  <si>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</si>
  <si>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</si>
  <si>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</si>
  <si>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</si>
  <si>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</si>
  <si>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</si>
  <si>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</si>
  <si>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</si>
  <si>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</si>
  <si>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</si>
  <si>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</si>
  <si>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</si>
  <si>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</si>
  <si>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</si>
  <si>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</si>
  <si>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</si>
  <si>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</si>
  <si>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</si>
  <si>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</si>
  <si>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</si>
  <si>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</si>
  <si>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</si>
  <si>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</si>
  <si>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</si>
  <si>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</si>
  <si>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</si>
  <si>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</si>
  <si>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</si>
  <si>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</si>
  <si>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</si>
  <si>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</si>
  <si>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</si>
  <si>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</si>
  <si>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</si>
  <si>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</si>
  <si>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</si>
  <si>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</si>
  <si>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</si>
  <si>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</si>
  <si>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</si>
  <si>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</si>
  <si>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</si>
  <si>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</si>
  <si>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</si>
  <si>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</si>
  <si>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</si>
  <si>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</si>
  <si>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</si>
  <si>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</si>
  <si>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</si>
  <si>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</si>
  <si>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</si>
  <si>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</si>
  <si>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</si>
  <si>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</si>
  <si>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</si>
  <si>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</si>
  <si>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</si>
  <si>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</si>
  <si>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</si>
  <si>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</si>
  <si>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</si>
  <si>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</si>
  <si>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</si>
  <si>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</si>
  <si>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</si>
  <si>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</si>
  <si>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</si>
  <si>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</si>
  <si>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</si>
  <si>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</si>
  <si>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</si>
  <si>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</si>
  <si>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</si>
  <si>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</si>
  <si>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</si>
  <si>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</si>
  <si>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</si>
  <si>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</si>
  <si>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</si>
  <si>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</si>
  <si>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</si>
  <si>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</si>
  <si>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</si>
  <si>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</si>
  <si>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</si>
  <si>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</si>
  <si>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</si>
  <si>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</si>
  <si>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</si>
  <si>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</si>
  <si>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</si>
  <si>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</si>
  <si>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</si>
  <si>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</si>
  <si>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</si>
  <si>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</si>
  <si>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</si>
  <si>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</si>
  <si>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</si>
  <si>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</si>
  <si>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</si>
  <si>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</si>
  <si>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</si>
  <si>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</si>
  <si>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</si>
  <si>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</si>
  <si>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</si>
  <si>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</si>
  <si>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</si>
  <si>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</si>
  <si>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</si>
  <si>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</si>
  <si>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</si>
  <si>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</si>
  <si>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</si>
  <si>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</si>
  <si>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</si>
  <si>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</si>
  <si>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</si>
  <si>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</si>
  <si>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</si>
  <si>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</si>
  <si>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</si>
  <si>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</si>
  <si>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</si>
  <si>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</si>
  <si>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</si>
  <si>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</si>
  <si>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</si>
  <si>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</si>
  <si>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</si>
  <si>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</si>
  <si>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</si>
  <si>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</si>
  <si>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</si>
  <si>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</si>
  <si>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</si>
  <si>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</si>
  <si>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</si>
  <si>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</si>
  <si>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</si>
  <si>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</si>
  <si>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</si>
  <si>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</si>
  <si>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</si>
  <si>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</si>
  <si>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</si>
  <si>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</si>
  <si>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</si>
  <si>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</si>
  <si>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</si>
  <si>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</si>
  <si>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</si>
  <si>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</si>
  <si>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</si>
  <si>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</si>
  <si>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</si>
  <si>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</si>
  <si>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</si>
  <si>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</si>
  <si>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</si>
  <si>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</si>
  <si>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</si>
  <si>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</si>
  <si>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</si>
  <si>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</si>
  <si>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</si>
  <si>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</si>
  <si>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</si>
  <si>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</si>
  <si>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</si>
  <si>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</si>
  <si>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</si>
  <si>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</si>
  <si>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</si>
  <si>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</si>
  <si>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</si>
  <si>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</si>
  <si>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</si>
  <si>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</si>
  <si>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</si>
  <si>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</si>
  <si>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</si>
  <si>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</si>
  <si>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</si>
  <si>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</si>
  <si>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</si>
  <si>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</si>
  <si>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</si>
  <si>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</si>
  <si>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</si>
  <si>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</si>
  <si>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</si>
  <si>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</si>
  <si>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</si>
  <si>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</si>
  <si>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</si>
  <si>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</si>
  <si>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</si>
  <si>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</si>
  <si>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</si>
  <si>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</si>
  <si>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</si>
  <si>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</si>
  <si>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</si>
  <si>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</si>
  <si>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</si>
  <si>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</si>
  <si>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</si>
  <si>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</si>
  <si>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</si>
  <si>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</si>
  <si>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</si>
  <si>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</si>
  <si>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</si>
  <si>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</si>
  <si>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</si>
  <si>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</si>
  <si>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</si>
  <si>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</si>
  <si>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</si>
  <si>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</si>
  <si>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</si>
  <si>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</si>
  <si>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</si>
  <si>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</si>
  <si>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</si>
  <si>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</si>
  <si>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</si>
  <si>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</si>
  <si>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</si>
  <si>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</si>
  <si>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</si>
  <si>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</si>
  <si>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</si>
  <si>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</si>
  <si>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</si>
  <si>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</si>
  <si>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</si>
  <si>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</si>
  <si>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</si>
  <si>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</si>
  <si>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</si>
  <si>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</si>
  <si>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</si>
  <si>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</si>
  <si>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</si>
  <si>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</si>
  <si>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</si>
  <si>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</si>
  <si>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</si>
  <si>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</si>
  <si>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</si>
  <si>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</si>
  <si>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</si>
  <si>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</si>
  <si>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</si>
  <si>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</si>
  <si>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</si>
  <si>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</si>
  <si>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</si>
  <si>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</si>
  <si>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</si>
  <si>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</si>
  <si>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</si>
  <si>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</si>
  <si>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</si>
  <si>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</si>
  <si>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</si>
  <si>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</si>
  <si>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</si>
  <si>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</si>
  <si>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</si>
  <si>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</si>
  <si>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</si>
  <si>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</si>
  <si>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</si>
  <si>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</si>
  <si>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</si>
  <si>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</si>
  <si>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</si>
  <si>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</si>
  <si>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</si>
  <si>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</si>
  <si>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</si>
  <si>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</si>
  <si>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</si>
  <si>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</si>
  <si>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</si>
  <si>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</si>
  <si>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</si>
  <si>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</si>
  <si>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</si>
  <si>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</si>
  <si>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</si>
  <si>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</si>
  <si>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</si>
  <si>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</si>
  <si>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</si>
  <si>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</si>
  <si>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</si>
  <si>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</si>
  <si>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</si>
  <si>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</si>
  <si>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</si>
  <si>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</si>
  <si>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</si>
  <si>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</si>
  <si>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</si>
  <si>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</si>
  <si>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</si>
  <si>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</si>
  <si>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</si>
  <si>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</si>
  <si>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</si>
  <si>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</si>
  <si>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</si>
  <si>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</si>
  <si>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</si>
  <si>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</si>
  <si>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</si>
  <si>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</si>
  <si>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</si>
  <si>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</si>
  <si>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</si>
  <si>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</si>
  <si>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</si>
  <si>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</si>
  <si>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</si>
  <si>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</si>
  <si>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</si>
  <si>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</si>
  <si>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</si>
  <si>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</si>
  <si>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</si>
  <si>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</si>
  <si>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</si>
  <si>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</si>
  <si>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</si>
  <si>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</si>
  <si>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</si>
  <si>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</si>
  <si>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</si>
  <si>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</si>
  <si>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</si>
  <si>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</si>
  <si>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</si>
  <si>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</si>
  <si>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</si>
  <si>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</si>
  <si>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</si>
  <si>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</si>
  <si>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</si>
  <si>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</si>
  <si>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</si>
  <si>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</si>
  <si>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</si>
  <si>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</si>
  <si>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</si>
  <si>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</si>
  <si>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</si>
  <si>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</si>
  <si>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</si>
  <si>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</si>
  <si>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</si>
  <si>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</si>
  <si>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</si>
  <si>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</si>
  <si>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</si>
  <si>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</si>
  <si>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</si>
  <si>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</si>
  <si>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</si>
  <si>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</si>
  <si>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</si>
  <si>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</si>
  <si>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</si>
  <si>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</si>
  <si>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</si>
  <si>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</si>
  <si>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</si>
  <si>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</si>
  <si>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</si>
  <si>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</si>
  <si>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</si>
  <si>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</si>
  <si>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</si>
  <si>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</si>
  <si>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</si>
  <si>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</si>
  <si>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</si>
  <si>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</si>
  <si>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</si>
  <si>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</si>
  <si>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</si>
  <si>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</si>
  <si>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</si>
  <si>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</si>
  <si>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</si>
  <si>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</si>
  <si>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</si>
  <si>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</si>
  <si>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</si>
  <si>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</si>
  <si>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</si>
  <si>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</si>
  <si>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</si>
  <si>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</si>
  <si>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</si>
  <si>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</si>
  <si>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</si>
  <si>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</si>
  <si>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</si>
  <si>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</si>
  <si>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</si>
  <si>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</si>
  <si>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</si>
  <si>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</si>
  <si>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</si>
  <si>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</si>
  <si>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</si>
  <si>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</si>
  <si>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</si>
  <si>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</si>
  <si>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</si>
  <si>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</si>
  <si>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</si>
  <si>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</si>
  <si>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</si>
  <si>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</si>
  <si>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</si>
  <si>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</si>
  <si>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</si>
  <si>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</si>
  <si>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</si>
  <si>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</si>
  <si>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</si>
  <si>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</si>
  <si>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</si>
  <si>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</si>
  <si>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</si>
  <si>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</si>
  <si>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</si>
  <si>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</si>
  <si>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</si>
  <si>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</si>
  <si>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</si>
  <si>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</si>
  <si>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</si>
  <si>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</si>
  <si>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</si>
  <si>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</si>
  <si>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</si>
  <si>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</si>
  <si>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</si>
  <si>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</si>
  <si>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</si>
  <si>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</si>
  <si>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</si>
  <si>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</si>
  <si>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</si>
  <si>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</si>
  <si>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</si>
  <si>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</si>
  <si>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</si>
  <si>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</si>
  <si>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</si>
  <si>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</si>
  <si>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</si>
  <si>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</si>
  <si>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</si>
  <si>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</si>
  <si>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</si>
  <si>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</si>
  <si>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</si>
  <si>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</si>
  <si>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</si>
  <si>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</si>
  <si>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</si>
  <si>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</si>
  <si>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</si>
  <si>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</si>
  <si>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</si>
  <si>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</si>
  <si>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</si>
  <si>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</si>
  <si>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</si>
  <si>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</si>
  <si>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</si>
  <si>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</si>
  <si>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</si>
  <si>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</si>
  <si>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</si>
  <si>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</si>
  <si>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</si>
  <si>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</si>
  <si>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</si>
  <si>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</si>
  <si>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</si>
  <si>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</si>
  <si>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</si>
  <si>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</si>
  <si>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</si>
  <si>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</si>
  <si>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</si>
  <si>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</si>
  <si>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</si>
  <si>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</si>
  <si>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</si>
  <si>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</si>
  <si>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</si>
  <si>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</si>
  <si>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</si>
  <si>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</si>
  <si>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</si>
  <si>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</si>
  <si>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</si>
  <si>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</si>
  <si>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</si>
  <si>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</si>
  <si>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</si>
  <si>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</si>
  <si>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</si>
  <si>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</si>
  <si>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</si>
  <si>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</si>
  <si>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</si>
  <si>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</si>
  <si>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</si>
  <si>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</si>
  <si>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</si>
  <si>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</si>
  <si>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</si>
  <si>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</si>
  <si>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</si>
  <si>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</si>
  <si>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</si>
  <si>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</si>
  <si>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</si>
  <si>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</si>
  <si>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</si>
  <si>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</si>
  <si>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</si>
  <si>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</si>
  <si>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</si>
  <si>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</si>
  <si>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</si>
  <si>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</si>
  <si>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</si>
  <si>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</si>
  <si>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</si>
  <si>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</si>
  <si>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</si>
  <si>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</si>
  <si>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</si>
  <si>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</si>
  <si>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</si>
  <si>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</si>
  <si>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</si>
  <si>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</si>
  <si>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</si>
  <si>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</si>
  <si>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</si>
  <si>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</si>
  <si>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</si>
  <si>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</si>
  <si>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</si>
  <si>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</si>
  <si>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</si>
  <si>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</si>
  <si>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</si>
  <si>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</si>
  <si>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</si>
  <si>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</si>
  <si>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</si>
  <si>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</si>
  <si>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</si>
  <si>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</si>
  <si>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</si>
  <si>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</si>
  <si>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</si>
  <si>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</si>
  <si>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</si>
  <si>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</si>
  <si>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</si>
  <si>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</si>
  <si>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</si>
  <si>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</si>
  <si>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</si>
  <si>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</si>
  <si>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</si>
  <si>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</si>
  <si>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</si>
  <si>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</si>
  <si>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</si>
  <si>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</si>
  <si>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</si>
  <si>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</si>
  <si>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</si>
  <si>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</si>
  <si>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</si>
  <si>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</si>
  <si>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</si>
  <si>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</si>
  <si>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</si>
  <si>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</si>
  <si>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</si>
  <si>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</si>
  <si>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</si>
  <si>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</si>
  <si>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</si>
  <si>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</si>
  <si>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</si>
  <si>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</si>
  <si>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</si>
  <si>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</si>
  <si>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</si>
  <si>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</si>
  <si>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</si>
  <si>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</si>
  <si>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</si>
  <si>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</si>
  <si>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</si>
  <si>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</si>
  <si>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</si>
  <si>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</si>
  <si>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</si>
  <si>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</si>
  <si>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</si>
  <si>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</si>
  <si>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</si>
  <si>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</si>
  <si>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</si>
  <si>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</si>
  <si>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</si>
  <si>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</si>
  <si>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</si>
  <si>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</si>
  <si>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</si>
  <si>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</si>
  <si>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</si>
  <si>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</si>
  <si>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</si>
  <si>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</si>
  <si>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</si>
  <si>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</si>
  <si>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</si>
  <si>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</si>
  <si>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</si>
  <si>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</si>
  <si>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</si>
  <si>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</si>
  <si>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</si>
  <si>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</si>
  <si>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</si>
  <si>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</si>
  <si>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</si>
  <si>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</si>
  <si>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</si>
  <si>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</si>
  <si>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</si>
  <si>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</si>
  <si>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</si>
  <si>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</si>
  <si>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</si>
  <si>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</si>
  <si>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</si>
  <si>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</si>
  <si>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</si>
  <si>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</si>
  <si>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</si>
  <si>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</si>
  <si>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</si>
  <si>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</si>
  <si>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</si>
  <si>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</si>
  <si>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</si>
  <si>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</si>
  <si>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</si>
  <si>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</si>
  <si>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</si>
  <si>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</si>
  <si>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</si>
  <si>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</si>
  <si>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</si>
  <si>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</si>
  <si>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</si>
  <si>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</si>
  <si>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</si>
  <si>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</si>
  <si>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</si>
  <si>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</si>
  <si>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</si>
  <si>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</si>
  <si>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</si>
  <si>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</si>
  <si>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</si>
  <si>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</si>
  <si>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</si>
  <si>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</si>
  <si>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</si>
  <si>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</si>
  <si>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</si>
  <si>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</si>
  <si>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</si>
  <si>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</si>
  <si>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</si>
  <si>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</si>
  <si>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</si>
  <si>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</si>
  <si>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</si>
  <si>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</si>
  <si>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</si>
  <si>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</si>
  <si>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</si>
  <si>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</si>
  <si>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</si>
  <si>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</si>
  <si>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</si>
  <si>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</si>
  <si>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</si>
  <si>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</si>
  <si>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</si>
  <si>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</si>
  <si>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</si>
  <si>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</si>
  <si>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</si>
  <si>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</si>
  <si>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</si>
  <si>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</si>
  <si>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</si>
  <si>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</si>
  <si>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</si>
  <si>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</si>
  <si>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</si>
  <si>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</si>
  <si>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</si>
  <si>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</si>
  <si>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</si>
  <si>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</si>
  <si>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</si>
  <si>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</si>
  <si>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</si>
  <si>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</si>
  <si>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</si>
  <si>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</si>
  <si>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</si>
  <si>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</si>
  <si>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</si>
  <si>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</si>
  <si>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</si>
  <si>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</si>
  <si>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</si>
  <si>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</si>
  <si>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</si>
  <si>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</si>
  <si>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</si>
  <si>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</si>
  <si>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</si>
  <si>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</si>
  <si>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</si>
  <si>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</si>
  <si>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</si>
  <si>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</si>
  <si>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</si>
  <si>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</si>
  <si>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</si>
  <si>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</si>
  <si>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</si>
  <si>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</si>
  <si>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</si>
  <si>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</si>
  <si>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</si>
  <si>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</si>
  <si>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</si>
  <si>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</si>
  <si>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</si>
  <si>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</si>
  <si>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</si>
  <si>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</si>
  <si>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</si>
  <si>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</si>
  <si>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</si>
  <si>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</si>
  <si>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</si>
  <si>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</si>
  <si>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</si>
  <si>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</si>
  <si>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</si>
  <si>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</si>
  <si>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</si>
  <si>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</si>
  <si>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</si>
  <si>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</si>
  <si>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</si>
  <si>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</si>
  <si>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</si>
  <si>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</si>
  <si>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</si>
  <si>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</si>
  <si>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</si>
  <si>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</si>
  <si>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</si>
  <si>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</si>
  <si>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</si>
  <si>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</si>
  <si>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</si>
  <si>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</si>
  <si>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</si>
  <si>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</si>
  <si>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</si>
  <si>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</si>
  <si>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</si>
  <si>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</si>
  <si>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</si>
  <si>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</si>
  <si>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</si>
  <si>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</si>
  <si>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</si>
  <si>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</si>
  <si>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</si>
  <si>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</si>
  <si>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</si>
  <si>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</si>
  <si>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</si>
  <si>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</si>
  <si>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</si>
  <si>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</si>
  <si>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</si>
  <si>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</si>
  <si>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</si>
  <si>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</si>
  <si>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</si>
  <si>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</si>
  <si>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</si>
  <si>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</si>
  <si>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</si>
  <si>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</si>
  <si>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</si>
  <si>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</si>
  <si>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</si>
  <si>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</si>
  <si>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</si>
  <si>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</si>
  <si>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</si>
  <si>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</si>
  <si>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</si>
  <si>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</si>
  <si>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</si>
  <si>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</si>
  <si>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</si>
  <si>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</si>
  <si>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</si>
  <si>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</si>
  <si>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</si>
  <si>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</si>
  <si>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</si>
  <si>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</si>
  <si>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</si>
  <si>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</si>
  <si>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</si>
  <si>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</si>
  <si>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</si>
  <si>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</si>
  <si>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</si>
  <si>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</si>
  <si>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</si>
  <si>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</si>
  <si>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</si>
  <si>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</si>
  <si>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</si>
  <si>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</si>
  <si>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</si>
  <si>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</si>
  <si>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</si>
  <si>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</si>
  <si>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</si>
  <si>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</si>
  <si>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</si>
  <si>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</si>
  <si>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</si>
  <si>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</si>
  <si>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</si>
  <si>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</si>
  <si>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</si>
  <si>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</si>
  <si>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</si>
  <si>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</si>
  <si>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</si>
  <si>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</si>
  <si>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</si>
  <si>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</si>
  <si>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</si>
  <si>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</si>
  <si>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</si>
  <si>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</si>
  <si>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</si>
  <si>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</si>
  <si>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</si>
  <si>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</si>
  <si>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</si>
  <si>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</si>
  <si>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</si>
  <si>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</si>
  <si>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</si>
  <si>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</si>
  <si>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</si>
  <si>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</si>
  <si>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</si>
  <si>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</si>
  <si>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</si>
  <si>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</si>
  <si>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</si>
  <si>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</si>
  <si>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</si>
  <si>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</si>
  <si>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</si>
  <si>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</si>
  <si>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</si>
  <si>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</si>
  <si>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</si>
  <si>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</si>
  <si>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</si>
  <si>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</si>
  <si>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</si>
  <si>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</si>
  <si>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</si>
  <si>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</si>
  <si>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</si>
  <si>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</si>
  <si>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</si>
  <si>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</si>
  <si>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</si>
  <si>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</si>
  <si>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</si>
  <si>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</si>
  <si>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</si>
  <si>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</si>
  <si>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</si>
  <si>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</si>
  <si>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</si>
  <si>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</si>
  <si>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</si>
  <si>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</si>
  <si>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</si>
  <si>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</si>
  <si>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</si>
  <si>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</si>
  <si>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</si>
  <si>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</si>
  <si>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</si>
  <si>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</si>
  <si>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</si>
  <si>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</si>
  <si>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</si>
  <si>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</si>
  <si>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</si>
  <si>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</si>
  <si>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</si>
  <si>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</si>
  <si>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</si>
  <si>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</si>
  <si>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</si>
  <si>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</si>
  <si>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</si>
  <si>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</si>
  <si>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</si>
  <si>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</si>
  <si>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</si>
  <si>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</si>
  <si>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</si>
  <si>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</si>
  <si>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</si>
  <si>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</si>
  <si>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</si>
  <si>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</si>
  <si>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</si>
  <si>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</si>
  <si>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</si>
  <si>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</si>
  <si>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</si>
  <si>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</si>
  <si>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</si>
  <si>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</si>
  <si>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</si>
  <si>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</si>
  <si>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</si>
  <si>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</si>
  <si>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</si>
  <si>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</si>
  <si>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</si>
  <si>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</si>
  <si>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</si>
  <si>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</si>
  <si>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</si>
  <si>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</si>
  <si>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</si>
  <si>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</si>
  <si>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</si>
  <si>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</si>
  <si>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</si>
  <si>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</si>
  <si>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</si>
  <si>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</si>
  <si>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</si>
  <si>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</si>
  <si>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</si>
  <si>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</si>
  <si>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</si>
  <si>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</si>
  <si>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</si>
  <si>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</si>
  <si>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</si>
  <si>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</si>
  <si>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</si>
  <si>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</si>
  <si>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</si>
  <si>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</si>
  <si>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</si>
  <si>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</si>
  <si>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</si>
  <si>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</si>
  <si>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</si>
  <si>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</si>
  <si>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</si>
  <si>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</si>
  <si>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</si>
  <si>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</si>
  <si>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</si>
  <si>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</si>
  <si>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</si>
  <si>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</si>
  <si>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</si>
  <si>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</si>
  <si>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</si>
  <si>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</si>
  <si>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</si>
  <si>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</si>
  <si>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</si>
  <si>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</si>
  <si>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</si>
  <si>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</si>
  <si>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</si>
  <si>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</si>
  <si>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</si>
  <si>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</si>
  <si>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</si>
  <si>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</si>
  <si>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</si>
  <si>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</si>
  <si>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</si>
  <si>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</si>
  <si>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</si>
  <si>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</si>
  <si>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</si>
  <si>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</si>
  <si>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</si>
  <si>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</si>
  <si>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</si>
  <si>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</si>
  <si>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</si>
  <si>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</si>
  <si>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</si>
  <si>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</si>
  <si>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</si>
  <si>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</si>
  <si>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</si>
  <si>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</si>
  <si>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</si>
  <si>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</si>
  <si>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</si>
  <si>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</si>
  <si>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</si>
  <si>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</si>
  <si>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</si>
  <si>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</si>
  <si>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</si>
  <si>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</si>
  <si>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</si>
  <si>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</si>
  <si>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</si>
  <si>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</si>
  <si>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</si>
  <si>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</si>
  <si>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</si>
  <si>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</si>
  <si>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</si>
  <si>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</si>
  <si>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</si>
  <si>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</si>
  <si>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</si>
  <si>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</si>
  <si>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</si>
  <si>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</si>
  <si>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</si>
  <si>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</si>
  <si>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</si>
  <si>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</si>
  <si>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</si>
  <si>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</si>
  <si>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</si>
  <si>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</si>
  <si>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</si>
  <si>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</si>
  <si>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</si>
  <si>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</si>
  <si>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</si>
  <si>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</si>
  <si>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</si>
  <si>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</si>
  <si>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</si>
  <si>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</si>
  <si>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</si>
  <si>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</si>
  <si>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</si>
  <si>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</si>
  <si>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</si>
  <si>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</si>
  <si>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</si>
  <si>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</si>
  <si>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</si>
  <si>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</si>
  <si>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</si>
  <si>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</si>
  <si>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</si>
  <si>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</si>
  <si>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</si>
  <si>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</si>
  <si>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</si>
  <si>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</si>
  <si>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</si>
  <si>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</si>
  <si>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</si>
  <si>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</si>
  <si>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</si>
  <si>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</si>
  <si>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</si>
  <si>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</si>
  <si>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</si>
  <si>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</si>
  <si>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</si>
  <si>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</si>
  <si>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</si>
  <si>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</si>
  <si>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</si>
  <si>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</si>
  <si>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</si>
  <si>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</si>
  <si>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</si>
  <si>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</si>
  <si>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</si>
  <si>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</si>
  <si>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</si>
  <si>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</si>
  <si>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</si>
  <si>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</si>
  <si>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</si>
  <si>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</si>
  <si>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</si>
  <si>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</si>
  <si>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</si>
  <si>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</si>
  <si>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</si>
  <si>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</si>
  <si>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</si>
  <si>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</si>
  <si>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</si>
  <si>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</si>
  <si>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</si>
  <si>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</si>
  <si>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</si>
  <si>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</si>
  <si>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</si>
  <si>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</si>
  <si>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</si>
  <si>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</si>
  <si>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</si>
  <si>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</si>
  <si>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</si>
  <si>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</si>
  <si>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</si>
  <si>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</si>
  <si>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</si>
  <si>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</si>
  <si>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</si>
  <si>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</si>
  <si>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</si>
  <si>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</si>
  <si>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</si>
  <si>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</si>
  <si>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</si>
  <si>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</si>
  <si>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</si>
  <si>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</si>
  <si>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</si>
  <si>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</si>
  <si>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</si>
  <si>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</si>
  <si>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</si>
  <si>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</si>
  <si>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</si>
  <si>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</si>
  <si>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</si>
  <si>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</si>
  <si>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</si>
  <si>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</si>
  <si>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</si>
  <si>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</si>
  <si>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</si>
  <si>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</si>
  <si>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</si>
  <si>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</si>
  <si>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</si>
  <si>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</si>
  <si>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</si>
  <si>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</si>
  <si>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</si>
  <si>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</si>
  <si>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</si>
  <si>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</si>
  <si>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</si>
  <si>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</si>
  <si>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</si>
  <si>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</si>
  <si>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</si>
  <si>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</si>
  <si>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</si>
  <si>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</si>
  <si>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</si>
  <si>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</si>
  <si>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</si>
  <si>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</si>
  <si>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</si>
  <si>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</si>
  <si>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</si>
  <si>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</si>
  <si>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</si>
  <si>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</si>
  <si>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</si>
  <si>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</si>
  <si>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</si>
  <si>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</si>
  <si>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</si>
  <si>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</si>
  <si>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</si>
  <si>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</si>
  <si>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</si>
  <si>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</si>
  <si>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</si>
  <si>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</si>
  <si>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</si>
  <si>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</si>
  <si>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</si>
  <si>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</si>
  <si>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</si>
  <si>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</si>
  <si>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</si>
  <si>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</si>
  <si>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</si>
  <si>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</si>
  <si>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</si>
  <si>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</si>
  <si>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</si>
  <si>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</si>
  <si>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</si>
  <si>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</si>
  <si>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</si>
  <si>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</si>
  <si>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</si>
  <si>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</si>
  <si>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</si>
  <si>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</si>
  <si>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</si>
  <si>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</si>
  <si>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</si>
  <si>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</si>
  <si>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</si>
  <si>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</si>
  <si>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</si>
  <si>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</si>
  <si>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</si>
  <si>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</si>
  <si>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</si>
  <si>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</si>
  <si>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</si>
  <si>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</si>
  <si>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</si>
  <si>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</si>
  <si>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</si>
  <si>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</si>
  <si>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</si>
  <si>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</si>
  <si>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</si>
  <si>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</si>
  <si>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</si>
  <si>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</si>
  <si>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</si>
  <si>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</si>
  <si>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</si>
  <si>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</si>
  <si>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</si>
  <si>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</si>
  <si>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</si>
  <si>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</si>
  <si>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</si>
  <si>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</si>
  <si>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</si>
  <si>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</si>
  <si>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</si>
  <si>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</si>
  <si>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</si>
  <si>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</si>
  <si>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</si>
  <si>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</si>
  <si>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</si>
  <si>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</si>
  <si>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</si>
  <si>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</si>
  <si>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</si>
  <si>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</si>
  <si>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</si>
  <si>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</si>
  <si>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</si>
  <si>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</si>
  <si>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</si>
  <si>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</si>
  <si>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</si>
  <si>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</si>
  <si>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</si>
  <si>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</si>
  <si>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</si>
  <si>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</si>
  <si>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</si>
  <si>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</si>
  <si>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</si>
  <si>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</si>
  <si>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</si>
  <si>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</si>
  <si>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</si>
  <si>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</si>
  <si>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</si>
  <si>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</si>
  <si>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</si>
  <si>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</si>
  <si>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</si>
  <si>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</si>
  <si>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</si>
  <si>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</si>
  <si>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</si>
  <si>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</si>
  <si>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</si>
  <si>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</si>
  <si>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</si>
  <si>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</si>
  <si>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</si>
  <si>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</si>
  <si>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</si>
  <si>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</si>
  <si>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</si>
  <si>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</si>
  <si>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</si>
  <si>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</si>
  <si>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</si>
  <si>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</si>
  <si>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</si>
  <si>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</si>
  <si>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</si>
  <si>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</si>
  <si>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</si>
  <si>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</si>
  <si>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</si>
  <si>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</si>
  <si>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</si>
  <si>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</si>
  <si>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</si>
  <si>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</si>
  <si>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</si>
  <si>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</si>
  <si>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</si>
  <si>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</si>
  <si>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</si>
  <si>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</si>
  <si>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</si>
  <si>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</si>
  <si>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</si>
  <si>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</si>
  <si>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</si>
  <si>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</si>
  <si>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</si>
  <si>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</si>
  <si>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</si>
  <si>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</si>
  <si>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</si>
  <si>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</si>
  <si>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</si>
  <si>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</si>
  <si>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</si>
  <si>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</si>
  <si>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</si>
  <si>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</si>
  <si>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</si>
  <si>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</si>
  <si>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</si>
  <si>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</si>
  <si>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</si>
  <si>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</si>
  <si>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</si>
  <si>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</si>
  <si>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</si>
  <si>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</si>
  <si>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</si>
  <si>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</si>
  <si>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</si>
  <si>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</si>
  <si>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</si>
  <si>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</si>
  <si>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</si>
  <si>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</si>
  <si>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</si>
  <si>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</si>
  <si>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</si>
  <si>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</si>
  <si>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</si>
  <si>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</si>
  <si>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</si>
  <si>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</si>
  <si>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</si>
  <si>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</si>
  <si>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</si>
  <si>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</si>
  <si>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</si>
  <si>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</si>
  <si>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</si>
  <si>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</si>
  <si>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</si>
  <si>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</si>
  <si>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</si>
  <si>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</si>
  <si>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</si>
  <si>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</si>
  <si>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</si>
  <si>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</si>
  <si>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</si>
  <si>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</si>
  <si>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</si>
  <si>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</si>
  <si>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</si>
  <si>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</si>
  <si>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</si>
  <si>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</si>
  <si>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</si>
  <si>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</si>
  <si>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</si>
  <si>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</si>
  <si>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</si>
  <si>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</si>
  <si>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</si>
  <si>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</si>
  <si>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</si>
  <si>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</si>
  <si>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</si>
  <si>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</si>
  <si>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</si>
  <si>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</si>
  <si>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</si>
  <si>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</si>
  <si>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</si>
  <si>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</si>
  <si>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</si>
  <si>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</si>
  <si>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</si>
  <si>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</si>
  <si>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</si>
  <si>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</si>
  <si>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</si>
  <si>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</si>
  <si>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</si>
  <si>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</si>
  <si>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</si>
  <si>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</si>
  <si>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</si>
  <si>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</si>
  <si>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</si>
  <si>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</si>
  <si>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</si>
  <si>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</si>
  <si>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</si>
  <si>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</si>
  <si>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</si>
  <si>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</si>
  <si>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</si>
  <si>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</si>
  <si>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</si>
  <si>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</si>
  <si>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</si>
  <si>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</si>
  <si>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</si>
  <si>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</si>
  <si>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</si>
  <si>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</si>
  <si>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</si>
  <si>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</si>
  <si>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</si>
  <si>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</si>
  <si>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</si>
  <si>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</si>
  <si>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</si>
  <si>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</si>
  <si>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</si>
  <si>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</si>
  <si>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</si>
  <si>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</si>
  <si>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</si>
  <si>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</si>
  <si>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</si>
  <si>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</si>
  <si>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</si>
  <si>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</si>
  <si>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</si>
  <si>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</si>
  <si>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</si>
  <si>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</si>
  <si>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</si>
  <si>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</si>
  <si>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</si>
  <si>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</si>
  <si>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</si>
  <si>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</si>
  <si>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</si>
  <si>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</si>
  <si>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</si>
  <si>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</si>
  <si>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</si>
  <si>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</si>
  <si>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</si>
  <si>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</si>
  <si>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</si>
  <si>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</si>
  <si>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</si>
  <si>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</si>
  <si>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</si>
  <si>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</si>
  <si>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</si>
  <si>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</si>
  <si>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</si>
  <si>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</si>
  <si>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</si>
  <si>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</si>
  <si>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</si>
  <si>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</si>
  <si>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</si>
  <si>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</si>
  <si>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</si>
  <si>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</si>
  <si>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</si>
  <si>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</si>
  <si>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</si>
  <si>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</si>
  <si>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</si>
  <si>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</si>
  <si>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</si>
  <si>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</si>
  <si>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</si>
  <si>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</si>
  <si>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</si>
  <si>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</si>
  <si>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</si>
  <si>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</si>
  <si>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</si>
  <si>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</si>
  <si>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</si>
  <si>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</si>
  <si>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</si>
  <si>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</si>
  <si>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</si>
  <si>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</si>
  <si>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</si>
  <si>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</si>
  <si>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</si>
  <si>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</si>
  <si>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</si>
  <si>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</si>
  <si>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</si>
  <si>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</si>
  <si>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</si>
  <si>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</si>
  <si>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</si>
  <si>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</si>
  <si>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</si>
  <si>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</si>
  <si>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</si>
  <si>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</si>
  <si>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</si>
  <si>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</si>
  <si>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</si>
  <si>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</si>
  <si>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</si>
  <si>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</si>
  <si>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</si>
  <si>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</si>
  <si>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</si>
  <si>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</si>
  <si>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</si>
  <si>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</si>
  <si>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</si>
  <si>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</si>
  <si>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</si>
  <si>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</si>
  <si>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</si>
  <si>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</si>
  <si>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</si>
  <si>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</si>
  <si>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</si>
  <si>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</si>
  <si>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</si>
  <si>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</si>
  <si>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</si>
  <si>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</si>
  <si>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</si>
  <si>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</si>
  <si>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</si>
  <si>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</si>
  <si>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</si>
  <si>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</si>
  <si>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</si>
  <si>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</si>
  <si>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</si>
  <si>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</si>
  <si>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</si>
  <si>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</si>
  <si>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</si>
  <si>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</si>
  <si>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</si>
  <si>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</si>
  <si>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</si>
  <si>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</si>
  <si>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</si>
  <si>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</si>
  <si>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</si>
  <si>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</si>
  <si>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</si>
  <si>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</si>
  <si>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</si>
  <si>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</si>
  <si>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</si>
  <si>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</si>
  <si>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</si>
  <si>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</si>
  <si>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</si>
  <si>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</si>
  <si>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</si>
  <si>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</si>
  <si>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</si>
  <si>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</si>
  <si>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</si>
  <si>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</si>
  <si>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</si>
  <si>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</si>
  <si>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</si>
  <si>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</si>
  <si>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</si>
  <si>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</si>
  <si>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</si>
  <si>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</si>
  <si>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</si>
  <si>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</si>
  <si>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</si>
  <si>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</si>
  <si>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</si>
  <si>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</si>
  <si>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</si>
  <si>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</si>
  <si>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</si>
  <si>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</si>
  <si>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</si>
  <si>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</si>
  <si>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</si>
  <si>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</si>
  <si>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</si>
  <si>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</si>
  <si>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</si>
  <si>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</si>
  <si>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</si>
  <si>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</si>
  <si>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</si>
  <si>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</si>
  <si>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</si>
  <si>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</si>
  <si>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</si>
  <si>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</si>
  <si>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</si>
  <si>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</si>
  <si>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</si>
  <si>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</si>
  <si>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</si>
  <si>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</si>
  <si>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</si>
  <si>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</si>
  <si>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</si>
  <si>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</si>
  <si>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</si>
  <si>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</si>
  <si>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</si>
  <si>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</si>
  <si>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</si>
  <si>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</si>
  <si>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</si>
  <si>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</si>
  <si>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</si>
  <si>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</si>
  <si>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</si>
  <si>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</si>
  <si>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</si>
  <si>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</si>
  <si>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</si>
  <si>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</si>
  <si>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</si>
  <si>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</si>
  <si>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</si>
  <si>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</si>
  <si>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</si>
  <si>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</si>
  <si>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</si>
  <si>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</si>
  <si>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</si>
  <si>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</si>
  <si>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</si>
  <si>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</si>
  <si>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</si>
  <si>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</si>
  <si>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</si>
  <si>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</si>
  <si>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</si>
  <si>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</si>
  <si>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</si>
  <si>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</si>
  <si>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</si>
  <si>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</si>
  <si>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</si>
  <si>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</si>
  <si>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</si>
  <si>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</si>
  <si>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</si>
  <si>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</si>
  <si>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</si>
  <si>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</si>
  <si>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</si>
  <si>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</si>
  <si>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</si>
  <si>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</si>
  <si>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</si>
  <si>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</si>
  <si>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</si>
  <si>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</si>
  <si>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</si>
  <si>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</si>
  <si>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</si>
  <si>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</si>
  <si>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</si>
  <si>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</si>
  <si>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</si>
  <si>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</si>
  <si>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</si>
  <si>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</si>
  <si>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</si>
  <si>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</si>
  <si>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</si>
  <si>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</si>
  <si>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</si>
  <si>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</si>
  <si>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</si>
  <si>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</si>
  <si>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</si>
  <si>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</si>
  <si>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</si>
  <si>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</si>
  <si>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</si>
  <si>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</si>
  <si>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</si>
  <si>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</si>
  <si>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</si>
  <si>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</si>
  <si>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</si>
  <si>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</si>
  <si>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</si>
  <si>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</si>
  <si>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</si>
  <si>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</si>
  <si>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</si>
  <si>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</si>
  <si>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</si>
  <si>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</si>
  <si>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</si>
  <si>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</si>
  <si>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</si>
  <si>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</si>
  <si>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</si>
  <si>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</si>
  <si>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</si>
  <si>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</si>
  <si>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</si>
  <si>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</si>
  <si>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</si>
  <si>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</si>
  <si>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</si>
  <si>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</si>
  <si>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</si>
  <si>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</si>
  <si>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</si>
  <si>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</si>
  <si>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</si>
  <si>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</si>
  <si>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</si>
  <si>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</si>
  <si>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</si>
  <si>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</si>
  <si>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</si>
  <si>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</si>
  <si>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</si>
  <si>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</si>
  <si>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</si>
  <si>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</si>
  <si>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</si>
  <si>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</si>
  <si>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</si>
  <si>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</si>
  <si>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</si>
  <si>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</si>
  <si>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</si>
  <si>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</si>
  <si>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</si>
  <si>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</si>
  <si>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</si>
  <si>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</si>
  <si>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</si>
  <si>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</si>
  <si>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</si>
  <si>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</si>
  <si>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</si>
  <si>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</si>
  <si>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</si>
  <si>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</si>
  <si>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</si>
  <si>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</si>
  <si>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</si>
  <si>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</si>
  <si>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</si>
  <si>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</si>
  <si>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</si>
  <si>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</si>
  <si>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</si>
  <si>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</si>
  <si>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</si>
  <si>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</si>
  <si>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</si>
  <si>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</si>
  <si>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</si>
  <si>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</si>
  <si>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</si>
  <si>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</si>
  <si>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</si>
  <si>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</si>
  <si>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</si>
  <si>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</si>
  <si>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</si>
  <si>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</si>
  <si>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</si>
  <si>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</si>
  <si>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</si>
  <si>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</si>
  <si>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</si>
  <si>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</si>
  <si>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</si>
  <si>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</si>
  <si>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</si>
  <si>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</si>
  <si>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</si>
  <si>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</si>
  <si>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</si>
  <si>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</si>
  <si>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</si>
  <si>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</si>
  <si>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</si>
  <si>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</si>
  <si>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</si>
  <si>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</si>
  <si>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</si>
  <si>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</si>
  <si>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</si>
  <si>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</si>
  <si>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</si>
  <si>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</si>
  <si>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</si>
  <si>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</si>
  <si>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</si>
  <si>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</si>
  <si>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</si>
  <si>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</si>
  <si>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</si>
  <si>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</si>
  <si>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</si>
  <si>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</si>
  <si>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</si>
  <si>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</si>
  <si>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</si>
  <si>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</si>
  <si>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</si>
  <si>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</si>
  <si>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</si>
  <si>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</si>
  <si>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</si>
  <si>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</si>
  <si>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</si>
  <si>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</si>
  <si>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</si>
  <si>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</si>
  <si>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</si>
  <si>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</si>
  <si>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</si>
  <si>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</si>
  <si>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</si>
  <si>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</si>
  <si>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</si>
  <si>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</si>
  <si>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</si>
  <si>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</si>
  <si>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</si>
  <si>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</si>
  <si>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</si>
  <si>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</si>
  <si>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</si>
  <si>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</si>
  <si>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</si>
  <si>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</si>
  <si>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</si>
  <si>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</si>
  <si>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</si>
  <si>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</si>
  <si>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</si>
  <si>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</si>
  <si>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</si>
  <si>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</si>
  <si>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</si>
  <si>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</si>
  <si>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</si>
  <si>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</si>
  <si>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</si>
  <si>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</si>
  <si>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</si>
  <si>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</si>
  <si>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</si>
  <si>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</si>
  <si>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</si>
  <si>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</si>
  <si>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</si>
  <si>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</si>
  <si>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</si>
  <si>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</si>
  <si>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</si>
  <si>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</si>
  <si>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</si>
  <si>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</si>
  <si>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</si>
  <si>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</si>
  <si>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</si>
  <si>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</si>
  <si>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</si>
  <si>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</si>
  <si>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</si>
  <si>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</si>
  <si>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</si>
  <si>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</si>
  <si>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</si>
  <si>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</si>
  <si>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</si>
  <si>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</si>
  <si>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</si>
  <si>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</si>
  <si>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</si>
  <si>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</si>
  <si>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</si>
  <si>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</si>
  <si>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</si>
  <si>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</si>
  <si>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</si>
  <si>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</si>
  <si>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</si>
  <si>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</si>
  <si>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</si>
  <si>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</si>
  <si>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</si>
  <si>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</si>
  <si>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</si>
  <si>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</si>
  <si>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</si>
  <si>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</si>
  <si>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</si>
  <si>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</si>
  <si>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</si>
  <si>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</si>
  <si>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</si>
  <si>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</si>
  <si>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</si>
  <si>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</si>
  <si>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</si>
  <si>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</si>
  <si>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</si>
  <si>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</si>
  <si>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</si>
  <si>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</si>
  <si>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</si>
  <si>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</si>
  <si>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</si>
  <si>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</si>
  <si>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</si>
  <si>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</si>
  <si>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</si>
  <si>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</si>
  <si>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</si>
  <si>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</si>
  <si>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</si>
  <si>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</si>
  <si>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</si>
  <si>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</si>
  <si>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</si>
  <si>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</si>
  <si>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</si>
  <si>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</si>
  <si>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</si>
  <si>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</si>
  <si>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</si>
  <si>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</si>
  <si>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</si>
  <si>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</si>
  <si>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</si>
  <si>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</si>
  <si>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</si>
  <si>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</si>
  <si>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</si>
  <si>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</si>
  <si>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</si>
  <si>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</si>
  <si>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</si>
  <si>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</si>
  <si>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</si>
  <si>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</si>
  <si>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</si>
  <si>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</si>
  <si>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</si>
  <si>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</si>
  <si>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</si>
  <si>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</si>
  <si>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</si>
  <si>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</si>
  <si>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</si>
  <si>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</si>
  <si>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</si>
  <si>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</si>
  <si>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</si>
  <si>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</si>
  <si>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</si>
  <si>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</si>
  <si>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</si>
  <si>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</si>
  <si>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</si>
  <si>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</si>
  <si>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</si>
  <si>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</si>
  <si>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</si>
  <si>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</si>
  <si>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</si>
  <si>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</si>
  <si>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</si>
  <si>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</si>
  <si>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</si>
  <si>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</si>
  <si>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</si>
  <si>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</si>
  <si>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</si>
  <si>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</si>
  <si>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</si>
  <si>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</si>
  <si>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</si>
  <si>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</si>
  <si>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</si>
  <si>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</si>
  <si>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</si>
  <si>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</si>
  <si>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</si>
  <si>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</si>
  <si>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</si>
  <si>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</si>
  <si>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</si>
  <si>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</si>
  <si>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</si>
  <si>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</si>
  <si>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</si>
  <si>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</si>
  <si>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</si>
  <si>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</si>
  <si>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</si>
  <si>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</si>
  <si>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</si>
  <si>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</si>
  <si>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</si>
  <si>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</si>
  <si>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</si>
  <si>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</si>
  <si>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</si>
  <si>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</si>
  <si>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</si>
  <si>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</si>
  <si>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</si>
  <si>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</si>
  <si>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</si>
  <si>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</si>
  <si>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</si>
  <si>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</si>
  <si>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</si>
  <si>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</si>
  <si>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</si>
  <si>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</si>
  <si>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</si>
  <si>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</si>
  <si>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</si>
  <si>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</si>
  <si>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</si>
  <si>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</si>
  <si>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</si>
  <si>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</si>
  <si>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</si>
  <si>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</si>
  <si>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</si>
  <si>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</si>
  <si>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</si>
  <si>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</si>
  <si>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</si>
  <si>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</si>
  <si>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</si>
  <si>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</si>
  <si>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</si>
  <si>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</si>
  <si>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</si>
  <si>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</si>
  <si>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</si>
  <si>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</si>
  <si>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</si>
  <si>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</si>
  <si>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</si>
  <si>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</si>
  <si>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</si>
  <si>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</si>
  <si>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</si>
  <si>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</si>
  <si>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</si>
  <si>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</si>
  <si>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</si>
  <si>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</si>
  <si>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</si>
  <si>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</si>
  <si>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</si>
  <si>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</si>
  <si>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</si>
  <si>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</si>
  <si>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</si>
  <si>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</si>
  <si>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</si>
  <si>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</si>
  <si>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</si>
  <si>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</si>
  <si>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</si>
  <si>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</si>
  <si>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</si>
  <si>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</si>
  <si>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</si>
  <si>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</si>
  <si>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</si>
  <si>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</si>
  <si>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</si>
  <si>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</si>
  <si>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</si>
  <si>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</si>
  <si>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</si>
  <si>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</si>
  <si>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</si>
  <si>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</si>
  <si>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</si>
  <si>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</si>
  <si>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</si>
  <si>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</si>
  <si>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</si>
  <si>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</si>
  <si>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</si>
  <si>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</si>
  <si>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</si>
  <si>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</si>
  <si>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</si>
  <si>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</si>
  <si>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</si>
  <si>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</si>
  <si>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</si>
  <si>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</si>
  <si>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</si>
  <si>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</si>
  <si>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</si>
  <si>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</si>
  <si>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</si>
  <si>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</si>
  <si>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</si>
  <si>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</si>
  <si>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</si>
  <si>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</si>
  <si>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</si>
  <si>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</si>
  <si>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</si>
  <si>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</si>
  <si>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</si>
  <si>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</si>
  <si>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</si>
  <si>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</si>
  <si>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</si>
  <si>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</si>
  <si>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</si>
  <si>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</si>
  <si>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</si>
  <si>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</si>
  <si>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</si>
  <si>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</si>
  <si>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</si>
  <si>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</si>
  <si>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</si>
  <si>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</si>
  <si>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</si>
  <si>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</si>
  <si>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</si>
  <si>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</si>
  <si>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</si>
  <si>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</si>
  <si>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</si>
  <si>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</si>
  <si>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</si>
  <si>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</si>
  <si>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</si>
  <si>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</si>
  <si>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</si>
  <si>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</si>
  <si>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</si>
  <si>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</si>
  <si>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</si>
  <si>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</si>
  <si>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</si>
  <si>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</si>
  <si>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</si>
  <si>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</si>
  <si>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</si>
  <si>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</si>
  <si>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</si>
  <si>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</si>
  <si>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</si>
  <si>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</si>
  <si>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</si>
  <si>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</si>
  <si>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</si>
  <si>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</si>
  <si>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</si>
  <si>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</si>
  <si>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</si>
  <si>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</si>
  <si>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</si>
  <si>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</si>
  <si>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</si>
  <si>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</si>
  <si>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</si>
  <si>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</si>
  <si>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</si>
  <si>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</si>
  <si>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</si>
  <si>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</si>
  <si>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</si>
  <si>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</si>
  <si>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</si>
  <si>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</si>
  <si>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</si>
  <si>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</si>
  <si>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</si>
  <si>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</si>
  <si>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</si>
  <si>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</si>
  <si>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</si>
  <si>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</si>
  <si>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</si>
  <si>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</si>
  <si>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</si>
  <si>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</si>
  <si>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</si>
  <si>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</si>
  <si>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</si>
  <si>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</si>
  <si>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</si>
  <si>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</si>
  <si>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</si>
  <si>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</si>
  <si>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</si>
  <si>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</si>
  <si>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</si>
  <si>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</si>
  <si>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</si>
  <si>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</si>
  <si>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</si>
  <si>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</si>
  <si>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</si>
  <si>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</si>
  <si>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</si>
  <si>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</si>
  <si>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</si>
  <si>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</si>
  <si>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</si>
  <si>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</si>
  <si>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</si>
  <si>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</si>
  <si>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</si>
  <si>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</si>
  <si>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</si>
  <si>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</si>
  <si>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</si>
  <si>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</si>
  <si>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</si>
  <si>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</si>
  <si>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</si>
  <si>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</si>
  <si>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</si>
  <si>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</si>
  <si>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</si>
  <si>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</si>
  <si>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</si>
  <si>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</si>
  <si>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</si>
  <si>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</si>
  <si>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</si>
  <si>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</si>
  <si>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</si>
  <si>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</si>
  <si>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</si>
  <si>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</si>
  <si>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</si>
  <si>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</si>
  <si>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</si>
  <si>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</si>
  <si>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</si>
  <si>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</si>
  <si>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</si>
  <si>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</si>
  <si>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</si>
  <si>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</si>
  <si>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</si>
  <si>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</si>
  <si>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</si>
  <si>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</si>
  <si>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</si>
  <si>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</si>
  <si>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</si>
  <si>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</si>
  <si>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</si>
  <si>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</si>
  <si>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</si>
  <si>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</si>
  <si>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</si>
  <si>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</si>
  <si>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</si>
  <si>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</si>
  <si>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</si>
  <si>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</si>
  <si>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</si>
  <si>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</si>
  <si>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</si>
  <si>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</si>
  <si>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</si>
  <si>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</si>
  <si>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</si>
  <si>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</si>
  <si>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</si>
  <si>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</si>
  <si>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</si>
  <si>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</si>
  <si>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</si>
  <si>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</si>
  <si>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</si>
  <si>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</si>
  <si>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</si>
  <si>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</si>
  <si>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</si>
  <si>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</si>
  <si>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</si>
  <si>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</si>
  <si>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</si>
  <si>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</si>
  <si>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</si>
  <si>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</si>
  <si>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</si>
  <si>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</si>
  <si>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</si>
  <si>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</si>
  <si>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</si>
  <si>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</si>
  <si>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</si>
  <si>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</si>
  <si>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</si>
  <si>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</si>
  <si>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</si>
  <si>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</si>
  <si>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</si>
  <si>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</si>
  <si>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</si>
  <si>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</si>
  <si>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</si>
  <si>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</si>
  <si>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</si>
  <si>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</si>
  <si>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</si>
  <si>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</si>
  <si>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</si>
  <si>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</si>
  <si>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</si>
  <si>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</si>
  <si>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</si>
  <si>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</si>
  <si>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</si>
  <si>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</si>
  <si>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</si>
  <si>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</si>
  <si>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</si>
  <si>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</si>
  <si>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</si>
  <si>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</si>
  <si>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</si>
  <si>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</si>
  <si>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</si>
  <si>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</si>
  <si>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</si>
  <si>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</si>
  <si>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</si>
  <si>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</si>
  <si>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</si>
  <si>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</si>
  <si>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</si>
  <si>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</si>
  <si>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</si>
  <si>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</si>
  <si>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</si>
  <si>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</si>
  <si>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</si>
  <si>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</si>
  <si>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</si>
  <si>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</si>
  <si>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</si>
  <si>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</si>
  <si>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</si>
  <si>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</si>
  <si>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</si>
  <si>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</si>
  <si>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</si>
  <si>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</si>
  <si>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</si>
  <si>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</si>
  <si>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</si>
  <si>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</si>
  <si>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</si>
  <si>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</si>
  <si>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</si>
  <si>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</si>
  <si>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</si>
  <si>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</si>
  <si>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</si>
  <si>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</si>
  <si>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</si>
  <si>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</si>
  <si>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</si>
  <si>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</si>
  <si>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</si>
  <si>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</si>
  <si>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</si>
  <si>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</si>
  <si>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</si>
  <si>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</si>
  <si>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</si>
  <si>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</si>
  <si>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</si>
  <si>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</si>
  <si>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</si>
  <si>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</si>
  <si>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</si>
  <si>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</si>
  <si>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</si>
  <si>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</si>
  <si>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</si>
  <si>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</si>
  <si>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</si>
  <si>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</si>
  <si>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</si>
  <si>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</si>
  <si>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</si>
  <si>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</si>
  <si>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</si>
  <si>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</si>
  <si>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</si>
  <si>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</si>
  <si>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</si>
  <si>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</si>
  <si>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</si>
  <si>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</si>
  <si>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</si>
  <si>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</si>
  <si>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</si>
  <si>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</si>
  <si>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</si>
  <si>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</si>
  <si>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</si>
  <si>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</si>
  <si>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</si>
  <si>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</si>
  <si>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</si>
  <si>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</si>
  <si>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</si>
  <si>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</si>
  <si>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</si>
  <si>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</si>
  <si>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</si>
  <si>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</si>
  <si>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</si>
  <si>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</si>
  <si>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</si>
  <si>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</si>
  <si>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</si>
  <si>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</si>
  <si>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</si>
  <si>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</si>
  <si>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</si>
  <si>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</si>
  <si>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</si>
  <si>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</si>
  <si>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</si>
  <si>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</si>
  <si>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</si>
  <si>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</si>
  <si>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</si>
  <si>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</si>
  <si>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</si>
  <si>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</si>
  <si>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</si>
  <si>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</si>
  <si>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</si>
  <si>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</si>
  <si>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</si>
  <si>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</si>
  <si>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</si>
  <si>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</si>
  <si>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</si>
  <si>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</si>
  <si>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</si>
  <si>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</si>
  <si>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</si>
  <si>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</si>
  <si>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</si>
  <si>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</si>
  <si>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</si>
  <si>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</si>
  <si>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</si>
  <si>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</si>
  <si>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</si>
  <si>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</si>
  <si>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</si>
  <si>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</si>
  <si>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</si>
  <si>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</si>
  <si>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</si>
  <si>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</si>
  <si>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</si>
  <si>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</si>
  <si>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</si>
  <si>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</si>
  <si>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</si>
  <si>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</si>
  <si>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</si>
  <si>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</si>
  <si>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</si>
  <si>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</si>
  <si>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</si>
  <si>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</si>
  <si>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</si>
  <si>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</si>
  <si>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</si>
  <si>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</si>
  <si>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</si>
  <si>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</si>
  <si>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</si>
  <si>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</si>
  <si>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</si>
  <si>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</si>
  <si>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</si>
  <si>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</si>
  <si>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</si>
  <si>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</si>
  <si>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</si>
  <si>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</si>
  <si>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</si>
  <si>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</si>
  <si>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</si>
  <si>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</si>
  <si>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</si>
  <si>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</si>
  <si>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</si>
  <si>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</si>
  <si>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</si>
  <si>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</si>
  <si>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</si>
  <si>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</si>
  <si>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</si>
  <si>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</si>
  <si>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</si>
  <si>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</si>
  <si>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</si>
  <si>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</si>
  <si>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</si>
  <si>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</si>
  <si>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</si>
  <si>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</si>
  <si>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</si>
  <si>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</si>
  <si>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</si>
  <si>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</si>
  <si>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</si>
  <si>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</si>
  <si>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</si>
  <si>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</si>
  <si>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</si>
  <si>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</si>
  <si>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</si>
  <si>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</si>
  <si>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</si>
  <si>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</si>
  <si>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</si>
  <si>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</si>
  <si>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</si>
  <si>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</si>
  <si>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</si>
  <si>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</si>
  <si>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</si>
  <si>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</si>
  <si>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</si>
  <si>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</si>
  <si>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</si>
  <si>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</si>
  <si>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</si>
  <si>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</si>
  <si>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</si>
  <si>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</si>
  <si>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</si>
  <si>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</si>
  <si>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</si>
  <si>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</si>
  <si>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</si>
  <si>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</si>
  <si>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</si>
  <si>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</si>
  <si>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</si>
  <si>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</si>
  <si>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</si>
  <si>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</si>
  <si>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</si>
  <si>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</si>
  <si>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</si>
  <si>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</si>
  <si>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</si>
  <si>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</si>
  <si>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</si>
  <si>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</si>
  <si>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</si>
  <si>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</si>
  <si>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</si>
  <si>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</si>
  <si>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</si>
  <si>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</si>
  <si>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</si>
  <si>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</si>
  <si>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</si>
  <si>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</si>
  <si>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</si>
  <si>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</si>
  <si>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</si>
  <si>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</si>
  <si>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</si>
  <si>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</si>
  <si>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</si>
  <si>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</si>
  <si>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</si>
  <si>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</si>
  <si>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</si>
  <si>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</si>
  <si>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</si>
  <si>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</si>
  <si>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</si>
  <si>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</si>
  <si>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</si>
  <si>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</si>
  <si>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</si>
  <si>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</si>
  <si>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</si>
  <si>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</si>
  <si>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</si>
  <si>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</si>
  <si>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</si>
  <si>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</si>
  <si>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</si>
  <si>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</si>
  <si>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</si>
  <si>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</si>
  <si>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</si>
  <si>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</si>
  <si>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</si>
  <si>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</si>
  <si>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</si>
  <si>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</si>
  <si>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</si>
  <si>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</si>
  <si>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</si>
  <si>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</si>
  <si>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</si>
  <si>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</si>
  <si>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</si>
  <si>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</si>
  <si>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</si>
  <si>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</si>
  <si>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</si>
  <si>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</si>
  <si>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</si>
  <si>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</si>
  <si>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</si>
  <si>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</si>
  <si>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</si>
  <si>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</si>
  <si>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</si>
  <si>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</si>
  <si>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</si>
  <si>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</si>
  <si>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</si>
  <si>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</si>
  <si>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</si>
  <si>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</si>
  <si>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</si>
  <si>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</si>
  <si>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</si>
  <si>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</si>
  <si>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</si>
  <si>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</si>
  <si>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</si>
  <si>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</si>
  <si>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</si>
  <si>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</si>
  <si>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</si>
  <si>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</si>
  <si>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</si>
  <si>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</si>
  <si>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</si>
  <si>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</si>
  <si>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</si>
  <si>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</si>
  <si>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</si>
  <si>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</si>
  <si>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</si>
  <si>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</si>
  <si>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</si>
  <si>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</si>
  <si>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</si>
  <si>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</si>
  <si>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</si>
  <si>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</si>
  <si>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</si>
  <si>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</si>
  <si>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</si>
  <si>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</si>
  <si>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</si>
  <si>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</si>
  <si>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</si>
  <si>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</si>
  <si>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</si>
  <si>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</si>
  <si>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</si>
  <si>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</si>
  <si>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</si>
  <si>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</si>
  <si>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</si>
  <si>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</si>
  <si>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</si>
  <si>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</si>
  <si>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</si>
  <si>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</si>
  <si>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</si>
  <si>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</si>
  <si>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</si>
  <si>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</si>
  <si>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</si>
  <si>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</si>
  <si>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</si>
  <si>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</si>
  <si>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</si>
  <si>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</si>
  <si>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</si>
  <si>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</si>
  <si>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</si>
  <si>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</si>
  <si>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</si>
  <si>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</si>
  <si>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</si>
  <si>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</si>
  <si>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</si>
  <si>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</si>
  <si>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</si>
  <si>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</si>
  <si>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</si>
  <si>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</si>
  <si>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</si>
  <si>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</si>
  <si>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</si>
  <si>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</si>
  <si>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</si>
  <si>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</si>
  <si>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</si>
  <si>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</si>
  <si>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</si>
  <si>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</si>
  <si>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</si>
  <si>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</si>
  <si>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</si>
  <si>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</si>
  <si>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</si>
  <si>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</si>
  <si>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</si>
  <si>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</si>
  <si>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</si>
  <si>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</si>
  <si>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</si>
  <si>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</si>
  <si>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</si>
  <si>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</si>
  <si>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</si>
  <si>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</si>
  <si>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</si>
  <si>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</si>
  <si>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</si>
  <si>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</si>
  <si>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</si>
  <si>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</si>
  <si>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</si>
  <si>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</si>
  <si>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</si>
  <si>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</si>
  <si>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</si>
  <si>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</si>
  <si>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</si>
  <si>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</si>
  <si>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</si>
  <si>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</si>
  <si>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</si>
  <si>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</si>
  <si>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</si>
  <si>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</si>
  <si>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</si>
  <si>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</si>
  <si>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</si>
  <si>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</si>
  <si>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</si>
  <si>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</si>
  <si>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</si>
  <si>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</si>
  <si>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</si>
  <si>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</si>
  <si>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</si>
  <si>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</si>
  <si>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</si>
  <si>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</si>
  <si>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</si>
  <si>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</si>
  <si>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</si>
  <si>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</si>
  <si>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</si>
  <si>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</si>
  <si>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</si>
  <si>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</si>
  <si>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</si>
  <si>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</si>
  <si>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</si>
  <si>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</si>
  <si>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</si>
  <si>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</si>
  <si>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</si>
  <si>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</si>
  <si>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</si>
  <si>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</si>
  <si>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</si>
  <si>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</si>
  <si>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</si>
  <si>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</si>
  <si>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</si>
  <si>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</si>
  <si>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</si>
  <si>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</si>
  <si>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</si>
  <si>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</si>
  <si>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</si>
  <si>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</si>
  <si>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</si>
  <si>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</si>
  <si>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</si>
  <si>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</si>
  <si>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</si>
  <si>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</si>
  <si>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</si>
  <si>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</si>
  <si>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</si>
  <si>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</si>
  <si>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</si>
  <si>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</si>
  <si>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</si>
  <si>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</si>
  <si>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</si>
  <si>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</si>
  <si>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</si>
  <si>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</si>
  <si>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</si>
  <si>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</si>
  <si>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</si>
  <si>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</si>
  <si>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</si>
  <si>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</si>
  <si>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</si>
  <si>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</si>
  <si>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</si>
  <si>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</si>
  <si>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</si>
  <si>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</si>
  <si>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</si>
  <si>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</si>
  <si>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</si>
  <si>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</si>
  <si>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</si>
  <si>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</si>
  <si>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</si>
  <si>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</si>
  <si>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</si>
  <si>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</si>
  <si>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</si>
  <si>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</si>
  <si>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</si>
  <si>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</si>
  <si>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</si>
  <si>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</si>
  <si>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</si>
  <si>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</si>
  <si>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</si>
  <si>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</si>
  <si>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</si>
  <si>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</si>
  <si>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</si>
  <si>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</si>
  <si>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</si>
  <si>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</si>
  <si>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</si>
  <si>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</si>
  <si>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</si>
  <si>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</si>
  <si>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</si>
  <si>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</si>
  <si>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</si>
  <si>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</si>
  <si>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</si>
  <si>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</si>
  <si>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</si>
  <si>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</si>
  <si>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</si>
  <si>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</si>
  <si>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</si>
  <si>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</si>
  <si>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</si>
  <si>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</si>
  <si>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</si>
  <si>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</si>
  <si>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</si>
  <si>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</si>
  <si>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</si>
  <si>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</si>
  <si>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</si>
  <si>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</si>
  <si>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</si>
  <si>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</si>
  <si>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</si>
  <si>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</si>
  <si>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</si>
  <si>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</si>
  <si>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</si>
  <si>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</si>
  <si>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</si>
  <si>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</si>
  <si>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</si>
  <si>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</si>
  <si>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</si>
  <si>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</si>
  <si>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</si>
  <si>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</si>
  <si>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</si>
  <si>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</si>
  <si>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</si>
  <si>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</si>
  <si>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</si>
  <si>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</si>
  <si>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</si>
  <si>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</si>
  <si>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</si>
  <si>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</si>
  <si>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</si>
  <si>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</si>
  <si>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</si>
  <si>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</si>
  <si>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</si>
  <si>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</si>
  <si>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</si>
  <si>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</si>
  <si>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</si>
  <si>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</si>
  <si>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</si>
  <si>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</si>
  <si>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</si>
  <si>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</si>
  <si>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</si>
  <si>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</si>
  <si>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</si>
  <si>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</si>
  <si>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</si>
  <si>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</si>
  <si>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</si>
  <si>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</si>
  <si>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</si>
  <si>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</si>
  <si>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</si>
  <si>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</si>
  <si>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</si>
  <si>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</si>
  <si>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</si>
  <si>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</si>
  <si>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</si>
  <si>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</si>
  <si>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</si>
  <si>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</si>
  <si>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</si>
  <si>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</si>
  <si>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</si>
  <si>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</si>
  <si>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</si>
  <si>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</si>
  <si>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</si>
  <si>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</si>
  <si>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</si>
  <si>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</si>
  <si>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</si>
  <si>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</si>
  <si>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</si>
  <si>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</si>
  <si>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</si>
  <si>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</si>
  <si>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</si>
  <si>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</si>
  <si>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</si>
  <si>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</si>
  <si>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</si>
  <si>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</si>
  <si>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</si>
  <si>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</si>
  <si>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</si>
  <si>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</si>
  <si>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</si>
  <si>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</si>
  <si>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</si>
  <si>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</si>
  <si>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</si>
  <si>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</si>
  <si>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</si>
  <si>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</si>
  <si>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</si>
  <si>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</si>
  <si>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</si>
  <si>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</si>
  <si>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</si>
  <si>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</si>
  <si>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</si>
  <si>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</si>
  <si>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</si>
  <si>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</si>
  <si>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</si>
  <si>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</si>
  <si>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</si>
  <si>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</si>
  <si>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</si>
  <si>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</si>
  <si>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</si>
  <si>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</si>
  <si>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</si>
  <si>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</si>
  <si>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</si>
  <si>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</si>
  <si>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</si>
  <si>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</si>
  <si>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</si>
  <si>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</si>
  <si>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</si>
  <si>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</si>
  <si>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</si>
  <si>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</si>
  <si>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</si>
  <si>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</si>
  <si>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</si>
  <si>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</si>
  <si>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</si>
  <si>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</si>
  <si>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</si>
  <si>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</si>
  <si>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</si>
  <si>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</si>
  <si>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</si>
  <si>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</si>
  <si>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</si>
  <si>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</si>
  <si>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</si>
  <si>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</si>
  <si>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</si>
  <si>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</si>
  <si>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</si>
  <si>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</si>
  <si>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</si>
  <si>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</si>
  <si>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</si>
  <si>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</si>
  <si>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</si>
  <si>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</si>
  <si>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</si>
  <si>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</si>
  <si>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</si>
  <si>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</si>
  <si>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</si>
  <si>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</si>
  <si>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</si>
  <si>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</si>
  <si>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</si>
  <si>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</si>
  <si>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</si>
  <si>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</si>
  <si>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</si>
  <si>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</si>
  <si>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</si>
  <si>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</si>
  <si>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</si>
  <si>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</si>
  <si>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</si>
  <si>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</si>
  <si>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</si>
  <si>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</si>
  <si>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</si>
  <si>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</si>
  <si>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</si>
  <si>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</si>
  <si>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</si>
  <si>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</si>
  <si>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</si>
  <si>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</si>
  <si>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</si>
  <si>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</si>
  <si>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</si>
  <si>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</si>
  <si>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</si>
  <si>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</si>
  <si>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</si>
  <si>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</si>
  <si>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</si>
  <si>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</si>
  <si>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</si>
  <si>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</si>
  <si>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</si>
  <si>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</si>
  <si>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</si>
  <si>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</si>
  <si>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</si>
  <si>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</si>
  <si>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</si>
  <si>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</si>
  <si>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</si>
  <si>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</si>
  <si>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</si>
  <si>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</si>
  <si>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</si>
  <si>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</si>
  <si>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</si>
  <si>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</si>
  <si>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</si>
  <si>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</si>
  <si>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</si>
  <si>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</si>
  <si>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</si>
  <si>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</si>
  <si>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</si>
  <si>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</si>
  <si>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</si>
  <si>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</si>
  <si>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</si>
  <si>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</si>
  <si>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</si>
  <si>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</si>
  <si>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</si>
  <si>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</si>
  <si>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</si>
  <si>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</si>
  <si>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</si>
  <si>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</si>
  <si>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</si>
  <si>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</si>
  <si>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</si>
  <si>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</si>
  <si>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</si>
  <si>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</si>
  <si>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</si>
  <si>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</si>
  <si>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</si>
  <si>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</si>
  <si>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</si>
  <si>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</si>
  <si>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</si>
  <si>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</si>
  <si>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</si>
  <si>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</si>
  <si>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</si>
  <si>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</si>
  <si>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</si>
  <si>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</si>
  <si>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</si>
  <si>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</si>
  <si>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</si>
  <si>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</si>
  <si>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</si>
  <si>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</si>
  <si>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</si>
  <si>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</si>
  <si>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</si>
  <si>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</si>
  <si>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</si>
  <si>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</si>
  <si>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</si>
  <si>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</si>
  <si>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</si>
  <si>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</si>
  <si>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</si>
  <si>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</si>
  <si>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</si>
  <si>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</si>
  <si>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</si>
  <si>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</si>
  <si>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</si>
  <si>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</si>
  <si>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</si>
  <si>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</si>
  <si>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</si>
  <si>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</si>
  <si>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</si>
  <si>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</si>
  <si>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</si>
  <si>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</si>
  <si>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</si>
  <si>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</si>
  <si>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</si>
  <si>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</si>
  <si>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</si>
  <si>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</si>
  <si>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</si>
  <si>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</si>
  <si>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</si>
  <si>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</si>
  <si>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</si>
  <si>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</si>
  <si>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</si>
  <si>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</si>
  <si>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</si>
  <si>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</si>
  <si>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</si>
  <si>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</si>
  <si>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</si>
  <si>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</si>
  <si>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</si>
  <si>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</si>
  <si>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</si>
  <si>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</si>
  <si>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</si>
  <si>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</si>
  <si>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</si>
  <si>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</si>
  <si>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</si>
  <si>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</si>
  <si>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</si>
  <si>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</si>
  <si>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</si>
  <si>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</si>
  <si>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</si>
  <si>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</si>
  <si>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</si>
  <si>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</si>
  <si>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</si>
  <si>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</si>
  <si>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</si>
  <si>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</si>
  <si>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</si>
  <si>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</si>
  <si>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</si>
  <si>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</si>
  <si>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</si>
  <si>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</si>
  <si>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</si>
  <si>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</si>
  <si>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</si>
  <si>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</si>
  <si>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</si>
  <si>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</si>
  <si>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</si>
  <si>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</si>
  <si>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</si>
  <si>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</si>
  <si>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</si>
  <si>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</si>
  <si>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</si>
  <si>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</si>
  <si>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</si>
  <si>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</si>
  <si>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</si>
  <si>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</si>
  <si>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</si>
  <si>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</si>
  <si>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</si>
  <si>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</si>
  <si>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</si>
  <si>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</si>
  <si>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</si>
  <si>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</si>
  <si>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</si>
  <si>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</si>
  <si>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</si>
  <si>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</si>
  <si>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</si>
  <si>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</si>
  <si>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</si>
  <si>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</si>
  <si>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</si>
  <si>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</si>
  <si>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</si>
  <si>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</si>
  <si>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</si>
  <si>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</si>
  <si>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</si>
  <si>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</si>
  <si>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</si>
  <si>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</si>
  <si>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</si>
  <si>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</si>
  <si>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</si>
  <si>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</si>
  <si>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</si>
  <si>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</si>
  <si>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</si>
  <si>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</si>
  <si>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</si>
  <si>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</si>
  <si>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</si>
  <si>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</si>
  <si>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</si>
  <si>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</si>
  <si>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</si>
  <si>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</si>
  <si>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</si>
  <si>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</si>
  <si>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</si>
  <si>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</si>
  <si>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</si>
  <si>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</si>
  <si>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</si>
  <si>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</si>
  <si>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</si>
  <si>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</si>
  <si>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</si>
  <si>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</si>
  <si>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</si>
  <si>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</si>
  <si>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</si>
  <si>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</si>
  <si>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</si>
  <si>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</si>
  <si>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</si>
  <si>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</si>
  <si>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</si>
  <si>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</si>
  <si>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</si>
  <si>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</si>
  <si>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</si>
  <si>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</si>
  <si>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</si>
  <si>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</si>
  <si>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</si>
  <si>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</si>
  <si>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</si>
  <si>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</si>
  <si>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</si>
  <si>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</si>
  <si>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</si>
  <si>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</si>
  <si>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</si>
  <si>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</si>
  <si>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</si>
  <si>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</si>
  <si>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</si>
  <si>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</si>
  <si>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</si>
  <si>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</si>
  <si>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</si>
  <si>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</si>
  <si>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</si>
  <si>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</si>
  <si>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</si>
  <si>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</si>
  <si>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</si>
  <si>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</si>
  <si>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</si>
  <si>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</si>
  <si>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</si>
  <si>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</si>
  <si>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</si>
  <si>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</si>
  <si>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</si>
  <si>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</si>
  <si>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</si>
  <si>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</si>
  <si>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</si>
  <si>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</si>
  <si>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</si>
  <si>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</si>
  <si>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</si>
  <si>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</si>
  <si>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</si>
  <si>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</si>
  <si>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</si>
  <si>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</si>
  <si>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</si>
  <si>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</si>
  <si>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</si>
  <si>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</si>
  <si>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</si>
  <si>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</si>
  <si>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</si>
  <si>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</si>
  <si>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</si>
  <si>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</si>
  <si>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</si>
  <si>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</si>
  <si>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</si>
  <si>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</si>
  <si>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</si>
  <si>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</si>
  <si>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</si>
  <si>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</si>
  <si>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</si>
  <si>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</si>
  <si>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</si>
  <si>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</si>
  <si>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</si>
  <si>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</si>
  <si>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</si>
  <si>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</si>
  <si>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</si>
  <si>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</si>
  <si>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</si>
  <si>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</si>
  <si>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</si>
  <si>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</si>
  <si>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</si>
  <si>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</si>
  <si>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</si>
  <si>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</si>
  <si>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</si>
  <si>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</si>
  <si>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</si>
  <si>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</si>
  <si>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</si>
  <si>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</si>
  <si>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</si>
  <si>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</si>
  <si>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</si>
  <si>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</si>
  <si>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</si>
  <si>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</si>
  <si>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</si>
  <si>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</si>
  <si>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</si>
  <si>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</si>
  <si>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</si>
  <si>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</si>
  <si>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</si>
  <si>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</si>
  <si>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</si>
  <si>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</si>
  <si>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</si>
  <si>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</si>
  <si>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</si>
  <si>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</si>
  <si>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</si>
  <si>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</si>
  <si>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</si>
  <si>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</si>
  <si>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</si>
  <si>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</si>
  <si>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</si>
  <si>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</si>
  <si>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</si>
  <si>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</si>
  <si>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</si>
  <si>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</si>
  <si>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</si>
  <si>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</si>
  <si>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</si>
  <si>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</si>
  <si>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</si>
  <si>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</si>
  <si>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</si>
  <si>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</si>
  <si>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</si>
  <si>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</si>
  <si>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</si>
  <si>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</si>
  <si>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</si>
  <si>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</si>
  <si>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</si>
  <si>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</si>
  <si>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</si>
  <si>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</si>
  <si>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</si>
  <si>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</si>
  <si>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</si>
  <si>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</si>
  <si>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</si>
  <si>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</si>
  <si>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</si>
  <si>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</si>
  <si>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</si>
  <si>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</si>
  <si>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</si>
  <si>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</si>
  <si>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</si>
  <si>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</si>
  <si>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</si>
  <si>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</si>
  <si>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</si>
  <si>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</si>
  <si>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</si>
  <si>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</si>
  <si>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</si>
  <si>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</si>
  <si>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</si>
  <si>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</si>
  <si>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</si>
  <si>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</si>
  <si>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</si>
  <si>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</si>
  <si>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</si>
  <si>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</si>
  <si>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</si>
  <si>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</si>
  <si>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</si>
  <si>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</si>
  <si>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</si>
  <si>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</si>
  <si>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</si>
  <si>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</si>
  <si>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</si>
  <si>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</si>
  <si>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</si>
  <si>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</si>
  <si>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</si>
  <si>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</si>
  <si>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</si>
  <si>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</si>
  <si>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</si>
  <si>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</si>
  <si>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</si>
  <si>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</si>
  <si>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</si>
  <si>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</si>
  <si>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</si>
  <si>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</si>
  <si>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</si>
  <si>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</si>
  <si>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</si>
  <si>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</si>
  <si>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</si>
  <si>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</si>
  <si>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</si>
  <si>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</si>
  <si>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</si>
  <si>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</si>
  <si>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</si>
  <si>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</si>
  <si>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</si>
  <si>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</si>
  <si>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</si>
  <si>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</si>
  <si>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</si>
  <si>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</si>
  <si>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</si>
  <si>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</si>
  <si>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</si>
  <si>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</si>
  <si>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</si>
  <si>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</si>
  <si>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</si>
  <si>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</si>
  <si>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</si>
  <si>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</si>
  <si>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</si>
  <si>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</si>
  <si>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</si>
  <si>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</si>
  <si>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</si>
  <si>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</si>
  <si>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</si>
  <si>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</si>
  <si>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</si>
  <si>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</si>
  <si>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</si>
  <si>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</si>
  <si>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</si>
  <si>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</si>
  <si>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</si>
  <si>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</si>
  <si>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</si>
  <si>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</si>
  <si>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</si>
  <si>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</si>
  <si>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</si>
  <si>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</si>
  <si>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</si>
  <si>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</si>
  <si>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</si>
  <si>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</si>
  <si>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</si>
  <si>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</si>
  <si>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</si>
  <si>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</si>
  <si>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</si>
  <si>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</si>
  <si>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</si>
  <si>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</si>
  <si>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</si>
  <si>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</si>
  <si>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</si>
  <si>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</si>
  <si>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</si>
  <si>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</si>
  <si>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</si>
  <si>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</si>
  <si>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</si>
  <si>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</si>
  <si>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</si>
  <si>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</si>
  <si>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</si>
  <si>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</si>
  <si>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</si>
  <si>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</si>
  <si>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</si>
  <si>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</si>
  <si>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</si>
  <si>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</si>
  <si>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</si>
  <si>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</si>
  <si>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</si>
  <si>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</si>
  <si>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</si>
  <si>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</si>
  <si>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</si>
  <si>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</si>
  <si>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</si>
  <si>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</si>
  <si>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</si>
  <si>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</si>
  <si>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</si>
  <si>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</si>
  <si>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</si>
  <si>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</si>
  <si>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</si>
  <si>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</si>
  <si>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</si>
  <si>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</si>
  <si>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</si>
  <si>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</si>
  <si>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</si>
  <si>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</si>
  <si>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</si>
  <si>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</si>
  <si>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</si>
  <si>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</si>
  <si>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</si>
  <si>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</si>
  <si>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</si>
  <si>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</si>
  <si>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</si>
  <si>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</si>
  <si>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</si>
  <si>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</si>
  <si>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</si>
  <si>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</si>
  <si>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</si>
  <si>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</si>
  <si>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</si>
  <si>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</si>
  <si>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</si>
  <si>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</si>
  <si>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</si>
  <si>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</si>
  <si>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</si>
  <si>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</si>
  <si>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</si>
  <si>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</si>
  <si>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</si>
  <si>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</si>
  <si>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</si>
  <si>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</si>
  <si>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</si>
  <si>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</si>
  <si>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</si>
  <si>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</si>
  <si>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</si>
  <si>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</si>
  <si>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</si>
  <si>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</si>
  <si>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</si>
  <si>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</si>
  <si>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</si>
  <si>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</si>
  <si>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</si>
  <si>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</si>
  <si>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</si>
  <si>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</si>
  <si>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</si>
  <si>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</si>
  <si>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</si>
  <si>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</si>
  <si>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</si>
  <si>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</si>
  <si>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</si>
  <si>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</si>
  <si>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</si>
  <si>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</si>
  <si>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</si>
  <si>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</si>
  <si>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</si>
  <si>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</si>
  <si>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</si>
  <si>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</si>
  <si>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</si>
  <si>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</si>
  <si>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</si>
  <si>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</si>
  <si>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</si>
  <si>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</si>
  <si>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</si>
  <si>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</si>
  <si>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</si>
  <si>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</si>
  <si>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</si>
  <si>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</si>
  <si>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</si>
  <si>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</si>
  <si>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</si>
  <si>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</si>
  <si>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</si>
  <si>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</si>
  <si>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</si>
  <si>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</si>
  <si>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</si>
  <si>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</si>
  <si>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</si>
  <si>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</si>
  <si>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</si>
  <si>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</si>
  <si>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</si>
  <si>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</si>
  <si>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</si>
  <si>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</si>
  <si>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</si>
  <si>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</si>
  <si>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</si>
  <si>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</si>
  <si>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</si>
  <si>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</si>
  <si>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</si>
  <si>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</si>
  <si>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</si>
  <si>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</si>
  <si>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</si>
  <si>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</si>
  <si>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</si>
  <si>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</si>
  <si>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</si>
  <si>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</si>
  <si>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</si>
  <si>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</si>
  <si>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</si>
  <si>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</si>
  <si>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</si>
  <si>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</si>
  <si>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</si>
  <si>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</si>
  <si>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</si>
  <si>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</si>
  <si>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</si>
  <si>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</si>
  <si>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</si>
  <si>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</si>
  <si>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</si>
  <si>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</si>
  <si>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</si>
  <si>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</si>
  <si>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</si>
  <si>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</si>
  <si>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</si>
  <si>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</si>
  <si>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</si>
  <si>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</si>
  <si>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</si>
  <si>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</si>
  <si>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</si>
  <si>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</si>
  <si>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</si>
  <si>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</si>
  <si>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</si>
  <si>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</si>
  <si>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</si>
  <si>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</si>
  <si>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</si>
  <si>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</si>
  <si>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</si>
  <si>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</si>
  <si>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</si>
  <si>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</si>
  <si>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</si>
  <si>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</si>
  <si>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</si>
  <si>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</si>
  <si>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</si>
  <si>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</si>
  <si>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</si>
  <si>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</si>
  <si>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</si>
  <si>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</si>
  <si>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</si>
  <si>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</si>
  <si>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</si>
  <si>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</si>
  <si>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</si>
  <si>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</si>
  <si>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</si>
  <si>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</si>
  <si>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</si>
  <si>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</si>
  <si>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</si>
  <si>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</si>
  <si>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</si>
  <si>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</si>
  <si>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</si>
  <si>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</si>
  <si>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</si>
  <si>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</si>
  <si>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Qtr3</t>
  </si>
  <si>
    <t>Aug</t>
  </si>
  <si>
    <t>Sep</t>
  </si>
  <si>
    <t>Qtr4</t>
  </si>
  <si>
    <t>Oct</t>
  </si>
  <si>
    <t>Nov</t>
  </si>
  <si>
    <t>Dec</t>
  </si>
  <si>
    <t>Qtr1</t>
  </si>
  <si>
    <t>Jan</t>
  </si>
  <si>
    <t>Feb</t>
  </si>
  <si>
    <t>Mar</t>
  </si>
  <si>
    <t>Qtr2</t>
  </si>
  <si>
    <t>Apr</t>
  </si>
  <si>
    <t>May</t>
  </si>
  <si>
    <t>Jun</t>
  </si>
  <si>
    <t>Jul</t>
  </si>
  <si>
    <t>Years</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</si>
  <si>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</si>
  <si>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</si>
  <si>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</si>
  <si>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</si>
  <si>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</si>
  <si>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</si>
  <si>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</si>
  <si>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</si>
  <si>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</si>
  <si>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</si>
  <si>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</si>
  <si>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</si>
  <si>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</si>
  <si>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</si>
  <si>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</si>
  <si>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</si>
  <si>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</si>
  <si>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</si>
  <si>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</si>
  <si>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Sum of backers_count</t>
  </si>
  <si>
    <t>Mean</t>
  </si>
  <si>
    <t>Median</t>
  </si>
  <si>
    <t>Minimum</t>
  </si>
  <si>
    <t>Maximum</t>
  </si>
  <si>
    <t>Variance</t>
  </si>
  <si>
    <t>Standard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</si>
</sst>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8"/>
      <color theme="1"/>
      <name val="Consolas"/>
      <family val="3"/>
    </font>
    <font>
      <sz val="8"/>
      <color theme="1"/>
      <name val="Times New Roman"/>
      <family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1" applyNumberFormat="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14" fontId="0" fillId="0" borderId="0" xfId="0" applyNumberFormat="1" applyAlignment="1">
      <alignment horizontal="left" indent="1"/>
    </xf>
    <xf numFmtId="0" fontId="3" fillId="0" borderId="0" xfId="0" applyFont="1" applyAlignment="1">
      <alignment vertical="center"/>
    </xf>
    <xf numFmtId="0" fontId="4" fillId="0" borderId="0" xfId="0" applyFont="1" applyAlignment="1">
      <alignment vertical="center"/>
    </xf>
    <xf numFmtId="0" fontId="0" fillId="0" borderId="0" xfId="0" applyAlignment="1">
      <alignment horizontal="center"/>
    </xf>
    <xf numFmtId="164" fontId="0" fillId="0" borderId="0" xfId="1" applyNumberFormat="1" applyFont="1" applyAlignment="1">
      <alignment horizontal="center"/>
    </xf>
    <xf numFmtId="3" fontId="0" fillId="0" borderId="0" xfId="0" applyNumberFormat="1"/>
    <xf numFmtId="0" fontId="0" fillId="0" borderId="0" xfId="0" applyAlignment="1">
      <alignment horizontal="right"/>
    </xf>
    <xf numFmtId="3" fontId="0" fillId="2" borderId="0" xfId="0" applyNumberFormat="1" applyFill="1"/>
  </cellXfs>
  <cellStyles count="2">
    <cellStyle name="Normal" xfId="0" builtinId="0"/>
    <cellStyle name="Percent" xfId="1" builtinId="5"/>
  </cellStyles>
  <dxfs count="8">
    <dxf>
      <fill>
        <patternFill>
          <bgColor rgb="FFFF0000"/>
        </patternFill>
      </fill>
    </dxf>
    <dxf>
      <font>
        <color rgb="FF006100"/>
      </font>
      <fill>
        <patternFill>
          <bgColor rgb="FFC6EFCE"/>
        </patternFill>
      </fill>
    </dxf>
    <dxf>
      <fill>
        <patternFill>
          <bgColor rgb="FF00B0F0"/>
        </patternFill>
      </fill>
    </dxf>
    <dxf>
      <font>
        <color rgb="FF006100"/>
      </font>
      <fill>
        <patternFill>
          <bgColor rgb="FFC6EFCE"/>
        </patternFill>
      </fill>
    </dxf>
    <dxf>
      <fill>
        <patternFill>
          <bgColor rgb="FFFF0000"/>
        </patternFill>
      </fill>
    </dxf>
    <dxf>
      <font>
        <color rgb="FF9C0006"/>
      </font>
      <fill>
        <patternFill>
          <bgColor rgb="FFFFC7CE"/>
        </patternFill>
      </fill>
    </dxf>
    <dxf>
      <font>
        <color rgb="FF9C5700"/>
      </font>
      <fill>
        <patternFill>
          <bgColor rgb="FFFFEB9C"/>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Sheet2!$B$4:$B$5</c:f>
              <c:strCache>
                <c:ptCount val="1"/>
                <c:pt idx="0">
                  <c:v>canceled</c:v>
                </c:pt>
              </c:strCache>
            </c:strRef>
          </c:tx>
          <c:spPr>
            <a:solidFill>
              <a:schemeClr val="accent1"/>
            </a:solidFill>
            <a:ln>
              <a:noFill/>
            </a:ln>
            <a:effectLst/>
          </c:spPr>
          <c:invertIfNegative val="0"/>
          <c:cat>
            <c:strRef>
              <c:f>Sheet2!$A$6:$A$47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Sheet2!$B$6:$B$47</c:f>
              <c:numCache>
                <c:formatCode>General</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0-7BF7-4FC0-BD52-7CBD42AACF3E}"/>
            </c:ext>
          </c:extLst>
        </c:ser>
        <c:ser>
          <c:idx val="1"/>
          <c:order val="1"/>
          <c:tx>
            <c:strRef>
              <c:f>Sheet2!$C$4:$C$5</c:f>
              <c:strCache>
                <c:ptCount val="1"/>
                <c:pt idx="0">
                  <c:v>failed</c:v>
                </c:pt>
              </c:strCache>
            </c:strRef>
          </c:tx>
          <c:spPr>
            <a:solidFill>
              <a:schemeClr val="accent2"/>
            </a:solidFill>
            <a:ln>
              <a:noFill/>
            </a:ln>
            <a:effectLst/>
          </c:spPr>
          <c:invertIfNegative val="0"/>
          <c:cat>
            <c:strRef>
              <c:f>Sheet2!$A$6:$A$47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Sheet2!$C$6:$C$47</c:f>
              <c:numCache>
                <c:formatCode>General</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7-7BF7-4FC0-BD52-7CBD42AACF3E}"/>
            </c:ext>
          </c:extLst>
        </c:ser>
        <c:ser>
          <c:idx val="2"/>
          <c:order val="2"/>
          <c:tx>
            <c:strRef>
              <c:f>Sheet2!$D$4:$D$5</c:f>
              <c:strCache>
                <c:ptCount val="1"/>
                <c:pt idx="0">
                  <c:v>live</c:v>
                </c:pt>
              </c:strCache>
            </c:strRef>
          </c:tx>
          <c:spPr>
            <a:solidFill>
              <a:schemeClr val="accent3"/>
            </a:solidFill>
            <a:ln>
              <a:noFill/>
            </a:ln>
            <a:effectLst/>
          </c:spPr>
          <c:invertIfNegative val="0"/>
          <c:cat>
            <c:strRef>
              <c:f>Sheet2!$A$6:$A$47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Sheet2!$D$6:$D$47</c:f>
              <c:numCache>
                <c:formatCode>General</c:formatCode>
                <c:ptCount val="41"/>
                <c:pt idx="0">
                  <c:v>19</c:v>
                </c:pt>
                <c:pt idx="3">
                  <c:v>5</c:v>
                </c:pt>
                <c:pt idx="15">
                  <c:v>20</c:v>
                </c:pt>
                <c:pt idx="29">
                  <c:v>6</c:v>
                </c:pt>
              </c:numCache>
            </c:numRef>
          </c:val>
          <c:extLst>
            <c:ext xmlns:c16="http://schemas.microsoft.com/office/drawing/2014/chart" uri="{C3380CC4-5D6E-409C-BE32-E72D297353CC}">
              <c16:uniqueId val="{00000008-7BF7-4FC0-BD52-7CBD42AACF3E}"/>
            </c:ext>
          </c:extLst>
        </c:ser>
        <c:ser>
          <c:idx val="3"/>
          <c:order val="3"/>
          <c:tx>
            <c:strRef>
              <c:f>Sheet2!$E$4:$E$5</c:f>
              <c:strCache>
                <c:ptCount val="1"/>
                <c:pt idx="0">
                  <c:v>successful</c:v>
                </c:pt>
              </c:strCache>
            </c:strRef>
          </c:tx>
          <c:spPr>
            <a:solidFill>
              <a:schemeClr val="accent4"/>
            </a:solidFill>
            <a:ln>
              <a:noFill/>
            </a:ln>
            <a:effectLst/>
          </c:spPr>
          <c:invertIfNegative val="0"/>
          <c:cat>
            <c:strRef>
              <c:f>Sheet2!$A$6:$A$47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Sheet2!$E$6:$E$47</c:f>
              <c:numCache>
                <c:formatCode>General</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9-7BF7-4FC0-BD52-7CBD42AACF3E}"/>
            </c:ext>
          </c:extLst>
        </c:ser>
        <c:dLbls>
          <c:showLegendKey val="0"/>
          <c:showVal val="0"/>
          <c:showCatName val="0"/>
          <c:showSerName val="0"/>
          <c:showPercent val="0"/>
          <c:showBubbleSize val="0"/>
        </c:dLbls>
        <c:gapWidth val="150"/>
        <c:overlap val="100"/>
        <c:axId val="261662255"/>
        <c:axId val="1799831999"/>
      </c:barChart>
      <c:catAx>
        <c:axId val="26166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831999"/>
        <c:crosses val="autoZero"/>
        <c:auto val="1"/>
        <c:lblAlgn val="ctr"/>
        <c:lblOffset val="100"/>
        <c:noMultiLvlLbl val="0"/>
      </c:catAx>
      <c:valAx>
        <c:axId val="1799831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6622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[StarterBook.xlsx]Sheet5!PivotTable3</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Sheet5!$B$4:$B$5</c:f>
              <c:strCache>
                <c:ptCount val="1"/>
                <c:pt idx="0">
                  <c:v>canceled</c:v>
                </c:pt>
              </c:strCache>
            </c:strRef>
          </c:tx>
          <c:spPr>
            <a:ln w="28575" cap="rnd">
              <a:solidFill>
                <a:schemeClr val="accent1"/>
              </a:solidFill>
              <a:round/>
            </a:ln>
            <a:effectLst/>
          </c:spPr>
          <c:marker>
            <c:symbol val="none"/>
          </c:marker>
          <c:cat>
            <c:multiLvlStrRef>
              <c:f>Sheet5!$A$6:$A$22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Sheet5!$B$6:$B$22</c:f>
              <c:numCache>
                <c:formatCode>General</c:formatCode>
                <c:ptCount val="12"/>
                <c:pt idx="0">
                  <c:v>1</c:v>
                </c:pt>
                <c:pt idx="1">
                  <c:v>1</c:v>
                </c:pt>
                <c:pt idx="3">
                  <c:v>3</c:v>
                </c:pt>
                <c:pt idx="4">
                  <c:v>4</c:v>
                </c:pt>
                <c:pt idx="6">
                  <c:v>1</c:v>
                </c:pt>
                <c:pt idx="7">
                  <c:v>4</c:v>
                </c:pt>
                <c:pt idx="8">
                  <c:v>3</c:v>
                </c:pt>
                <c:pt idx="9">
                  <c:v>3</c:v>
                </c:pt>
              </c:numCache>
            </c:numRef>
          </c:val>
          <c:smooth val="0"/>
          <c:extLst>
            <c:ext xmlns:c16="http://schemas.microsoft.com/office/drawing/2014/chart" uri="{C3380CC4-5D6E-409C-BE32-E72D297353CC}">
              <c16:uniqueId val="{00000000-8698-466F-A70E-184D8C8CC4E6}"/>
            </c:ext>
          </c:extLst>
        </c:ser>
        <c:ser>
          <c:idx val="1"/>
          <c:order val="1"/>
          <c:tx>
            <c:strRef>
              <c:f>Sheet5!$C$4:$C$5</c:f>
              <c:strCache>
                <c:ptCount val="1"/>
                <c:pt idx="0">
                  <c:v>failed</c:v>
                </c:pt>
              </c:strCache>
            </c:strRef>
          </c:tx>
          <c:spPr>
            <a:ln w="28575" cap="rnd">
              <a:solidFill>
                <a:schemeClr val="accent2"/>
              </a:solidFill>
              <a:round/>
            </a:ln>
            <a:effectLst/>
          </c:spPr>
          <c:marker>
            <c:symbol val="none"/>
          </c:marker>
          <c:cat>
            <c:multiLvlStrRef>
              <c:f>Sheet5!$A$6:$A$22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Sheet5!$C$6:$C$22</c:f>
              <c:numCache>
                <c:formatCode>General</c:formatCode>
                <c:ptCount val="12"/>
                <c:pt idx="0">
                  <c:v>6</c:v>
                </c:pt>
                <c:pt idx="1">
                  <c:v>13</c:v>
                </c:pt>
                <c:pt idx="2">
                  <c:v>21</c:v>
                </c:pt>
                <c:pt idx="3">
                  <c:v>6</c:v>
                </c:pt>
                <c:pt idx="4">
                  <c:v>11</c:v>
                </c:pt>
                <c:pt idx="5">
                  <c:v>13</c:v>
                </c:pt>
                <c:pt idx="6">
                  <c:v>7</c:v>
                </c:pt>
                <c:pt idx="7">
                  <c:v>20</c:v>
                </c:pt>
                <c:pt idx="8">
                  <c:v>13</c:v>
                </c:pt>
                <c:pt idx="9">
                  <c:v>11</c:v>
                </c:pt>
                <c:pt idx="10">
                  <c:v>10</c:v>
                </c:pt>
                <c:pt idx="11">
                  <c:v>9</c:v>
                </c:pt>
              </c:numCache>
            </c:numRef>
          </c:val>
          <c:smooth val="0"/>
          <c:extLst>
            <c:ext xmlns:c16="http://schemas.microsoft.com/office/drawing/2014/chart" uri="{C3380CC4-5D6E-409C-BE32-E72D297353CC}">
              <c16:uniqueId val="{00000001-8698-466F-A70E-184D8C8CC4E6}"/>
            </c:ext>
          </c:extLst>
        </c:ser>
        <c:ser>
          <c:idx val="2"/>
          <c:order val="2"/>
          <c:tx>
            <c:strRef>
              <c:f>Sheet5!$D$4:$D$5</c:f>
              <c:strCache>
                <c:ptCount val="1"/>
                <c:pt idx="0">
                  <c:v>live</c:v>
                </c:pt>
              </c:strCache>
            </c:strRef>
          </c:tx>
          <c:spPr>
            <a:ln w="28575" cap="rnd">
              <a:solidFill>
                <a:schemeClr val="accent3"/>
              </a:solidFill>
              <a:round/>
            </a:ln>
            <a:effectLst/>
          </c:spPr>
          <c:marker>
            <c:symbol val="none"/>
          </c:marker>
          <c:cat>
            <c:multiLvlStrRef>
              <c:f>Sheet5!$A$6:$A$22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Sheet5!$D$6:$D$22</c:f>
              <c:numCache>
                <c:formatCode>General</c:formatCode>
                <c:ptCount val="12"/>
                <c:pt idx="2">
                  <c:v>3</c:v>
                </c:pt>
                <c:pt idx="3">
                  <c:v>3</c:v>
                </c:pt>
              </c:numCache>
            </c:numRef>
          </c:val>
          <c:smooth val="0"/>
          <c:extLst>
            <c:ext xmlns:c16="http://schemas.microsoft.com/office/drawing/2014/chart" uri="{C3380CC4-5D6E-409C-BE32-E72D297353CC}">
              <c16:uniqueId val="{00000004-8698-466F-A70E-184D8C8CC4E6}"/>
            </c:ext>
          </c:extLst>
        </c:ser>
        <c:ser>
          <c:idx val="3"/>
          <c:order val="3"/>
          <c:tx>
            <c:strRef>
              <c:f>Sheet5!$E$4:$E$5</c:f>
              <c:strCache>
                <c:ptCount val="1"/>
                <c:pt idx="0">
                  <c:v>successful</c:v>
                </c:pt>
              </c:strCache>
            </c:strRef>
          </c:tx>
          <c:spPr>
            <a:ln w="28575" cap="rnd">
              <a:solidFill>
                <a:schemeClr val="accent4"/>
              </a:solidFill>
              <a:round/>
            </a:ln>
            <a:effectLst/>
          </c:spPr>
          <c:marker>
            <c:symbol val="none"/>
          </c:marker>
          <c:cat>
            <c:multiLvlStrRef>
              <c:f>Sheet5!$A$6:$A$22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Sheet5!$E$6:$E$22</c:f>
              <c:numCache>
                <c:formatCode>General</c:formatCode>
                <c:ptCount val="12"/>
                <c:pt idx="0">
                  <c:v>1</c:v>
                </c:pt>
                <c:pt idx="1">
                  <c:v>3</c:v>
                </c:pt>
                <c:pt idx="2">
                  <c:v>6</c:v>
                </c:pt>
                <c:pt idx="3">
                  <c:v>1</c:v>
                </c:pt>
                <c:pt idx="4">
                  <c:v>2</c:v>
                </c:pt>
                <c:pt idx="5">
                  <c:v>5</c:v>
                </c:pt>
                <c:pt idx="6">
                  <c:v>2</c:v>
                </c:pt>
                <c:pt idx="7">
                  <c:v>4</c:v>
                </c:pt>
                <c:pt idx="8">
                  <c:v>1</c:v>
                </c:pt>
                <c:pt idx="9">
                  <c:v>2</c:v>
                </c:pt>
                <c:pt idx="10">
                  <c:v>4</c:v>
                </c:pt>
                <c:pt idx="11">
                  <c:v>3</c:v>
                </c:pt>
              </c:numCache>
            </c:numRef>
          </c:val>
          <c:smooth val="0"/>
          <c:extLst>
            <c:ext xmlns:c16="http://schemas.microsoft.com/office/drawing/2014/chart" uri="{C3380CC4-5D6E-409C-BE32-E72D297353CC}">
              <c16:uniqueId val="{00000005-8698-466F-A70E-184D8C8CC4E6}"/>
            </c:ext>
          </c:extLst>
        </c:ser>
        <c:dLbls>
          <c:showLegendKey val="0"/>
          <c:showVal val="0"/>
          <c:showCatName val="0"/>
          <c:showSerName val="0"/>
          <c:showPercent val="0"/>
          <c:showBubbleSize val="0"/>
        </c:dLbls>
        <c:smooth val="0"/>
        <c:axId val="24065887"/>
        <c:axId val="256116223"/>
      </c:lineChart>
      <c:catAx>
        <c:axId val="2406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116223"/>
        <c:crosses val="autoZero"/>
        <c:auto val="1"/>
        <c:lblAlgn val="ctr"/>
        <c:lblOffset val="100"/>
        <c:noMultiLvlLbl val="0"/>
      </c:catAx>
      <c:valAx>
        <c:axId val="256116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6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Sheet7!$F$1</c:f>
              <c:strCache>
                <c:ptCount val="1"/>
                <c:pt idx="0">
                  <c:v>Percentage Successful</c:v>
                </c:pt>
              </c:strCache>
            </c:strRef>
          </c:tx>
          <c:spPr>
            <a:ln w="28575" cap="rnd">
              <a:solidFill>
                <a:schemeClr val="accent1"/>
              </a:solidFill>
              <a:round/>
            </a:ln>
            <a:effectLst/>
          </c:spPr>
          <c:marker>
            <c:symbol val="none"/>
          </c:marker>
          <c:cat>
            <c:strRef>
              <c:f>Sheet7!$A$2:$A$13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Sheet7!$F$2:$F$13</c:f>
              <c:numCache>
                <c:formatCode>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7AFB-4BA9-9FB6-09243F96A3E0}"/>
            </c:ext>
          </c:extLst>
        </c:ser>
        <c:ser>
          <c:idx val="1"/>
          <c:order val="1"/>
          <c:tx>
            <c:strRef>
              <c:f>Sheet7!$G$1</c:f>
              <c:strCache>
                <c:ptCount val="1"/>
                <c:pt idx="0">
                  <c:v>Percentage Failed</c:v>
                </c:pt>
              </c:strCache>
            </c:strRef>
          </c:tx>
          <c:spPr>
            <a:ln w="28575" cap="rnd">
              <a:solidFill>
                <a:schemeClr val="accent2"/>
              </a:solidFill>
              <a:round/>
            </a:ln>
            <a:effectLst/>
          </c:spPr>
          <c:marker>
            <c:symbol val="none"/>
          </c:marker>
          <c:cat>
            <c:strRef>
              <c:f>Sheet7!$A$2:$A$13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Sheet7!$G$2:$G$13</c:f>
              <c:numCache>
                <c:formatCode>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7AFB-4BA9-9FB6-09243F96A3E0}"/>
            </c:ext>
          </c:extLst>
        </c:ser>
        <c:ser>
          <c:idx val="2"/>
          <c:order val="2"/>
          <c:tx>
            <c:strRef>
              <c:f>Sheet7!$H$1</c:f>
              <c:strCache>
                <c:ptCount val="1"/>
                <c:pt idx="0">
                  <c:v>Percentage Canceled</c:v>
                </c:pt>
              </c:strCache>
            </c:strRef>
          </c:tx>
          <c:spPr>
            <a:ln w="28575" cap="rnd">
              <a:solidFill>
                <a:schemeClr val="accent3"/>
              </a:solidFill>
              <a:round/>
            </a:ln>
            <a:effectLst/>
          </c:spPr>
          <c:marker>
            <c:symbol val="none"/>
          </c:marker>
          <c:cat>
            <c:strRef>
              <c:f>Sheet7!$A$2:$A$13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Sheet7!$H$2:$H$13</c:f>
              <c:numCache>
                <c:formatCode>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7AFB-4BA9-9FB6-09243F96A3E0}"/>
            </c:ext>
          </c:extLst>
        </c:ser>
        <c:dLbls>
          <c:showLegendKey val="0"/>
          <c:showVal val="0"/>
          <c:showCatName val="0"/>
          <c:showSerName val="0"/>
          <c:showPercent val="0"/>
          <c:showBubbleSize val="0"/>
        </c:dLbls>
        <c:smooth val="0"/>
        <c:axId val="260341231"/>
        <c:axId val="256109983"/>
      </c:lineChart>
      <c:catAx>
        <c:axId val="26034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109983"/>
        <c:crosses val="autoZero"/>
        <c:auto val="1"/>
        <c:lblAlgn val="ctr"/>
        <c:lblOffset val="100"/>
        <c:noMultiLvlLbl val="0"/>
      </c:catAx>
      <c:valAx>
        <c:axId val="2561099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3412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clusteredColumn" uniqueId="{23069F0B-AEA9-45FD-9F40-C70A7DBB0F4F}">
          <cx:dataId val="0"/>
          <cx:layoutPr>
            <cx:binning intervalClosed="r">
              <cx:binSize val="1"/>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clusteredColumn" uniqueId="{23069F0B-AEA9-45FD-9F40-C70A7DBB0F4F}">
          <cx:dataId val="0"/>
          <cx:layoutPr>
            <cx:binning intervalClosed="r">
              <cx:binSize val="1"/>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6</xdr:col>
      <xdr:colOff>259080</xdr:colOff>
      <xdr:row>2</xdr:row>
      <xdr:rowOff>171450</xdr:rowOff>
    </xdr:from>
    <xdr:to>
      <xdr:col>15</xdr:col>
      <xdr:colOff>518160</xdr:colOff>
      <xdr:row>23</xdr:row>
      <xdr:rowOff>175260</xdr:rowOff>
    </xdr:to>
    <xdr:graphicFrame macro="">
      <xdr:nvGraphicFramePr>
        <xdr:cNvPr id="2" name="Chart 1">
          <a:extLst>
            <a:ext uri="{FF2B5EF4-FFF2-40B4-BE49-F238E27FC236}">
              <a16:creationId xmlns:a16="http://schemas.microsoft.com/office/drawing/2014/main" id="{58025233-8914-45D9-9EAB-96D9492D4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327660</xdr:colOff>
      <xdr:row>3</xdr:row>
      <xdr:rowOff>15240</xdr:rowOff>
    </xdr:from>
    <xdr:to>
      <xdr:col>20</xdr:col>
      <xdr:colOff>297180</xdr:colOff>
      <xdr:row>23</xdr:row>
      <xdr:rowOff>175260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3194C66A-E0BD-4091-9EB6-B8F5837AB17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1818620" y="563880"/>
              <a:ext cx="1188720" cy="3817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571500</xdr:colOff>
      <xdr:row>3</xdr:row>
      <xdr:rowOff>15240</xdr:rowOff>
    </xdr:from>
    <xdr:to>
      <xdr:col>18</xdr:col>
      <xdr:colOff>281940</xdr:colOff>
      <xdr:row>23</xdr:row>
      <xdr:rowOff>175260</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0DD30943-19B3-4C11-AFD5-EE61DBB9D16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233660" y="563880"/>
              <a:ext cx="1539240" cy="3817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502920</xdr:colOff>
      <xdr:row>4</xdr:row>
      <xdr:rowOff>80010</xdr:rowOff>
    </xdr:from>
    <xdr:to>
      <xdr:col>14</xdr:col>
      <xdr:colOff>198120</xdr:colOff>
      <xdr:row>19</xdr:row>
      <xdr:rowOff>80010</xdr:rowOff>
    </xdr:to>
    <xdr:graphicFrame macro="">
      <xdr:nvGraphicFramePr>
        <xdr:cNvPr id="2" name="Chart 1">
          <a:extLst>
            <a:ext uri="{FF2B5EF4-FFF2-40B4-BE49-F238E27FC236}">
              <a16:creationId xmlns:a16="http://schemas.microsoft.com/office/drawing/2014/main" id="{68DBB1D4-E5B6-41E4-B60F-032E284C0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472440</xdr:colOff>
      <xdr:row>0</xdr:row>
      <xdr:rowOff>179070</xdr:rowOff>
    </xdr:from>
    <xdr:to>
      <xdr:col>16</xdr:col>
      <xdr:colOff>167640</xdr:colOff>
      <xdr:row>15</xdr:row>
      <xdr:rowOff>179070</xdr:rowOff>
    </xdr:to>
    <xdr:graphicFrame macro="">
      <xdr:nvGraphicFramePr>
        <xdr:cNvPr id="2" name="Chart 1">
          <a:extLst>
            <a:ext uri="{FF2B5EF4-FFF2-40B4-BE49-F238E27FC236}">
              <a16:creationId xmlns:a16="http://schemas.microsoft.com/office/drawing/2014/main" id="{5A4C5929-86EF-403C-9DB6-324676D9B5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171450</xdr:colOff>
      <xdr:row>2187</xdr:row>
      <xdr:rowOff>87630</xdr:rowOff>
    </xdr:from>
    <xdr:to>
      <xdr:col>10</xdr:col>
      <xdr:colOff>518160</xdr:colOff>
      <xdr:row>2202</xdr:row>
      <xdr:rowOff>87630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3FC19C2-CE70-47C4-92BD-CFDEC8FC0C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83730" y="400046190"/>
              <a:ext cx="525399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171450</xdr:colOff>
      <xdr:row>1537</xdr:row>
      <xdr:rowOff>87630</xdr:rowOff>
    </xdr:from>
    <xdr:to>
      <xdr:col>10</xdr:col>
      <xdr:colOff>518160</xdr:colOff>
      <xdr:row>1552</xdr:row>
      <xdr:rowOff>87630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5439FE5-FBFD-4B52-A35C-EAC0B057D7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83730" y="400046190"/>
              <a:ext cx="525399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ret Douglass" refreshedDate="43892.839117476855" createdVersion="6" refreshedVersion="6" minRefreshableVersion="3" recordCount="4114" xr:uid="{87DDD7B4-A9F9-46A8-8416-17C41C01010C}">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fieldGroup base="3">
        <rangePr autoStart="0" startNum="0" endNum="100000000" groupInterval="1000"/>
        <groupItems count="100002">
          <s v="&lt;0"/>
          <s v="0-1000"/>
          <s v="1000-2000"/>
          <s v="2000-3000"/>
          <s v="3000-4000"/>
          <s v="4000-5000"/>
          <s v="5000-6000"/>
          <s v="6000-7000"/>
          <s v="7000-8000"/>
          <s v="8000-9000"/>
          <s v="9000-10000"/>
          <s v="10000-11000"/>
          <s v="11000-12000"/>
          <s v="12000-13000"/>
          <s v="13000-14000"/>
          <s v="14000-15000"/>
          <s v="15000-16000"/>
          <s v="16000-17000"/>
          <s v="17000-18000"/>
          <s v="18000-19000"/>
          <s v="19000-20000"/>
          <s v="20000-21000"/>
          <s v="21000-22000"/>
          <s v="22000-23000"/>
          <s v="23000-24000"/>
          <s v="24000-25000"/>
          <s v="25000-26000"/>
          <s v="26000-27000"/>
          <s v="27000-28000"/>
          <s v="28000-29000"/>
          <s v="29000-30000"/>
          <s v="30000-31000"/>
          <s v="31000-32000"/>
          <s v="32000-33000"/>
          <s v="33000-34000"/>
          <s v="34000-35000"/>
          <s v="35000-36000"/>
          <s v="36000-37000"/>
          <s v="37000-38000"/>
          <s v="38000-39000"/>
          <s v="39000-40000"/>
          <s v="40000-41000"/>
          <s v="41000-42000"/>
          <s v="42000-43000"/>
          <s v="43000-44000"/>
          <s v="44000-45000"/>
          <s v="45000-46000"/>
          <s v="46000-47000"/>
          <s v="47000-48000"/>
          <s v="48000-49000"/>
          <s v="49000-50000"/>
          <s v="50000-51000"/>
          <s v="51000-52000"/>
          <s v="52000-53000"/>
          <s v="53000-54000"/>
          <s v="54000-55000"/>
          <s v="55000-56000"/>
          <s v="56000-57000"/>
          <s v="57000-58000"/>
          <s v="58000-59000"/>
          <s v="59000-60000"/>
          <s v="60000-61000"/>
          <s v="61000-62000"/>
          <s v="62000-63000"/>
          <s v="63000-64000"/>
          <s v="64000-65000"/>
          <s v="65000-66000"/>
          <s v="66000-67000"/>
          <s v="67000-68000"/>
          <s v="68000-69000"/>
          <s v="69000-70000"/>
          <s v="70000-71000"/>
          <s v="71000-72000"/>
          <s v="72000-73000"/>
          <s v="73000-74000"/>
          <s v="74000-75000"/>
          <s v="75000-76000"/>
          <s v="76000-77000"/>
          <s v="77000-78000"/>
          <s v="78000-79000"/>
          <s v="79000-80000"/>
          <s v="80000-81000"/>
          <s v="81000-82000"/>
          <s v="82000-83000"/>
          <s v="83000-84000"/>
          <s v="84000-85000"/>
          <s v="85000-86000"/>
          <s v="86000-87000"/>
          <s v="87000-88000"/>
          <s v="88000-89000"/>
          <s v="89000-90000"/>
          <s v="90000-91000"/>
          <s v="91000-92000"/>
          <s v="92000-93000"/>
          <s v="93000-94000"/>
          <s v="94000-95000"/>
          <s v="95000-96000"/>
          <s v="96000-97000"/>
          <s v="97000-98000"/>
          <s v="98000-99000"/>
          <s v="99000-100000"/>
          <s v="100000-101000"/>
          <s v="101000-102000"/>
          <s v="102000-103000"/>
          <s v="103000-104000"/>
          <s v="104000-105000"/>
          <s v="105000-106000"/>
          <s v="106000-107000"/>
          <s v="107000-108000"/>
          <s v="108000-109000"/>
          <s v="109000-110000"/>
          <s v="110000-111000"/>
          <s v="111000-112000"/>
          <s v="112000-113000"/>
          <s v="113000-114000"/>
          <s v="114000-115000"/>
          <s v="115000-116000"/>
          <s v="116000-117000"/>
          <s v="117000-118000"/>
          <s v="118000-119000"/>
          <s v="119000-120000"/>
          <s v="120000-121000"/>
          <s v="121000-122000"/>
          <s v="122000-123000"/>
          <s v="123000-124000"/>
          <s v="124000-125000"/>
          <s v="125000-126000"/>
          <s v="126000-127000"/>
          <s v="127000-128000"/>
          <s v="128000-129000"/>
          <s v="129000-130000"/>
          <s v="130000-131000"/>
          <s v="131000-132000"/>
          <s v="132000-133000"/>
          <s v="133000-134000"/>
          <s v="134000-135000"/>
          <s v="135000-136000"/>
          <s v="136000-137000"/>
          <s v="137000-138000"/>
          <s v="138000-139000"/>
          <s v="139000-140000"/>
          <s v="140000-141000"/>
          <s v="141000-142000"/>
          <s v="142000-143000"/>
          <s v="143000-144000"/>
          <s v="144000-145000"/>
          <s v="145000-146000"/>
          <s v="146000-147000"/>
          <s v="147000-148000"/>
          <s v="148000-149000"/>
          <s v="149000-150000"/>
          <s v="150000-151000"/>
          <s v="151000-152000"/>
          <s v="152000-153000"/>
          <s v="153000-154000"/>
          <s v="154000-155000"/>
          <s v="155000-156000"/>
          <s v="156000-157000"/>
          <s v="157000-158000"/>
          <s v="158000-159000"/>
          <s v="159000-160000"/>
          <s v="160000-161000"/>
          <s v="161000-162000"/>
          <s v="162000-163000"/>
          <s v="163000-164000"/>
          <s v="164000-165000"/>
          <s v="165000-166000"/>
          <s v="166000-167000"/>
          <s v="167000-168000"/>
          <s v="168000-169000"/>
          <s v="169000-170000"/>
          <s v="170000-171000"/>
          <s v="171000-172000"/>
          <s v="172000-173000"/>
          <s v="173000-174000"/>
          <s v="174000-175000"/>
          <s v="175000-176000"/>
          <s v="176000-177000"/>
          <s v="177000-178000"/>
          <s v="178000-179000"/>
          <s v="179000-180000"/>
          <s v="180000-181000"/>
          <s v="181000-182000"/>
          <s v="182000-183000"/>
          <s v="183000-184000"/>
          <s v="184000-185000"/>
          <s v="185000-186000"/>
          <s v="186000-187000"/>
          <s v="187000-188000"/>
          <s v="188000-189000"/>
          <s v="189000-190000"/>
          <s v="190000-191000"/>
          <s v="191000-192000"/>
          <s v="192000-193000"/>
          <s v="193000-194000"/>
          <s v="194000-195000"/>
          <s v="195000-196000"/>
          <s v="196000-197000"/>
          <s v="197000-198000"/>
          <s v="198000-199000"/>
          <s v="199000-200000"/>
          <s v="200000-201000"/>
          <s v="201000-202000"/>
          <s v="202000-203000"/>
          <s v="203000-204000"/>
          <s v="204000-205000"/>
          <s v="205000-206000"/>
          <s v="206000-207000"/>
          <s v="207000-208000"/>
          <s v="208000-209000"/>
          <s v="209000-210000"/>
          <s v="210000-211000"/>
          <s v="211000-212000"/>
          <s v="212000-213000"/>
          <s v="213000-214000"/>
          <s v="214000-215000"/>
          <s v="215000-216000"/>
          <s v="216000-217000"/>
          <s v="217000-218000"/>
          <s v="218000-219000"/>
          <s v="219000-220000"/>
          <s v="220000-221000"/>
          <s v="221000-222000"/>
          <s v="222000-223000"/>
          <s v="223000-224000"/>
          <s v="224000-225000"/>
          <s v="225000-226000"/>
          <s v="226000-227000"/>
          <s v="227000-228000"/>
          <s v="228000-229000"/>
          <s v="229000-230000"/>
          <s v="230000-231000"/>
          <s v="231000-232000"/>
          <s v="232000-233000"/>
          <s v="233000-234000"/>
          <s v="234000-235000"/>
          <s v="235000-236000"/>
          <s v="236000-237000"/>
          <s v="237000-238000"/>
          <s v="238000-239000"/>
          <s v="239000-240000"/>
          <s v="240000-241000"/>
          <s v="241000-242000"/>
          <s v="242000-243000"/>
          <s v="243000-244000"/>
          <s v="244000-245000"/>
          <s v="245000-246000"/>
          <s v="246000-247000"/>
          <s v="247000-248000"/>
          <s v="248000-249000"/>
          <s v="249000-250000"/>
          <s v="250000-251000"/>
          <s v="251000-252000"/>
          <s v="252000-253000"/>
          <s v="253000-254000"/>
          <s v="254000-255000"/>
          <s v="255000-256000"/>
          <s v="256000-257000"/>
          <s v="257000-258000"/>
          <s v="258000-259000"/>
          <s v="259000-260000"/>
          <s v="260000-261000"/>
          <s v="261000-262000"/>
          <s v="262000-263000"/>
          <s v="263000-264000"/>
          <s v="264000-265000"/>
          <s v="265000-266000"/>
          <s v="266000-267000"/>
          <s v="267000-268000"/>
          <s v="268000-269000"/>
          <s v="269000-270000"/>
          <s v="270000-271000"/>
          <s v="271000-272000"/>
          <s v="272000-273000"/>
          <s v="273000-274000"/>
          <s v="274000-275000"/>
          <s v="275000-276000"/>
          <s v="276000-277000"/>
          <s v="277000-278000"/>
          <s v="278000-279000"/>
          <s v="279000-280000"/>
          <s v="280000-281000"/>
          <s v="281000-282000"/>
          <s v="282000-283000"/>
          <s v="283000-284000"/>
          <s v="284000-285000"/>
          <s v="285000-286000"/>
          <s v="286000-287000"/>
          <s v="287000-288000"/>
          <s v="288000-289000"/>
          <s v="289000-290000"/>
          <s v="290000-291000"/>
          <s v="291000-292000"/>
          <s v="292000-293000"/>
          <s v="293000-294000"/>
          <s v="294000-295000"/>
          <s v="295000-296000"/>
          <s v="296000-297000"/>
          <s v="297000-298000"/>
          <s v="298000-299000"/>
          <s v="299000-300000"/>
          <s v="300000-301000"/>
          <s v="301000-302000"/>
          <s v="302000-303000"/>
          <s v="303000-304000"/>
          <s v="304000-305000"/>
          <s v="305000-306000"/>
          <s v="306000-307000"/>
          <s v="307000-308000"/>
          <s v="308000-309000"/>
          <s v="309000-310000"/>
          <s v="310000-311000"/>
          <s v="311000-312000"/>
          <s v="312000-313000"/>
          <s v="313000-314000"/>
          <s v="314000-315000"/>
          <s v="315000-316000"/>
          <s v="316000-317000"/>
          <s v="317000-318000"/>
          <s v="318000-319000"/>
          <s v="319000-320000"/>
          <s v="320000-321000"/>
          <s v="321000-322000"/>
          <s v="322000-323000"/>
          <s v="323000-324000"/>
          <s v="324000-325000"/>
          <s v="325000-326000"/>
          <s v="326000-327000"/>
          <s v="327000-328000"/>
          <s v="328000-329000"/>
          <s v="329000-330000"/>
          <s v="330000-331000"/>
          <s v="331000-332000"/>
          <s v="332000-333000"/>
          <s v="333000-334000"/>
          <s v="334000-335000"/>
          <s v="335000-336000"/>
          <s v="336000-337000"/>
          <s v="337000-338000"/>
          <s v="338000-339000"/>
          <s v="339000-340000"/>
          <s v="340000-341000"/>
          <s v="341000-342000"/>
          <s v="342000-343000"/>
          <s v="343000-344000"/>
          <s v="344000-345000"/>
          <s v="345000-346000"/>
          <s v="346000-347000"/>
          <s v="347000-348000"/>
          <s v="348000-349000"/>
          <s v="349000-350000"/>
          <s v="350000-351000"/>
          <s v="351000-352000"/>
          <s v="352000-353000"/>
          <s v="353000-354000"/>
          <s v="354000-355000"/>
          <s v="355000-356000"/>
          <s v="356000-357000"/>
          <s v="357000-358000"/>
          <s v="358000-359000"/>
          <s v="359000-360000"/>
          <s v="360000-361000"/>
          <s v="361000-362000"/>
          <s v="362000-363000"/>
          <s v="363000-364000"/>
          <s v="364000-365000"/>
          <s v="365000-366000"/>
          <s v="366000-367000"/>
          <s v="367000-368000"/>
          <s v="368000-369000"/>
          <s v="369000-370000"/>
          <s v="370000-371000"/>
          <s v="371000-372000"/>
          <s v="372000-373000"/>
          <s v="373000-374000"/>
          <s v="374000-375000"/>
          <s v="375000-376000"/>
          <s v="376000-377000"/>
          <s v="377000-378000"/>
          <s v="378000-379000"/>
          <s v="379000-380000"/>
          <s v="380000-381000"/>
          <s v="381000-382000"/>
          <s v="382000-383000"/>
          <s v="383000-384000"/>
          <s v="384000-385000"/>
          <s v="385000-386000"/>
          <s v="386000-387000"/>
          <s v="387000-388000"/>
          <s v="388000-389000"/>
          <s v="389000-390000"/>
          <s v="390000-391000"/>
          <s v="391000-392000"/>
          <s v="392000-393000"/>
          <s v="393000-394000"/>
          <s v="394000-395000"/>
          <s v="395000-396000"/>
          <s v="396000-397000"/>
          <s v="397000-398000"/>
          <s v="398000-399000"/>
          <s v="399000-400000"/>
          <s v="400000-401000"/>
          <s v="401000-402000"/>
          <s v="402000-403000"/>
          <s v="403000-404000"/>
          <s v="404000-405000"/>
          <s v="405000-406000"/>
          <s v="406000-407000"/>
          <s v="407000-408000"/>
          <s v="408000-409000"/>
          <s v="409000-410000"/>
          <s v="410000-411000"/>
          <s v="411000-412000"/>
          <s v="412000-413000"/>
          <s v="413000-414000"/>
          <s v="414000-415000"/>
          <s v="415000-416000"/>
          <s v="416000-417000"/>
          <s v="417000-418000"/>
          <s v="418000-419000"/>
          <s v="419000-420000"/>
          <s v="420000-421000"/>
          <s v="421000-422000"/>
          <s v="422000-423000"/>
          <s v="423000-424000"/>
          <s v="424000-425000"/>
          <s v="425000-426000"/>
          <s v="426000-427000"/>
          <s v="427000-428000"/>
          <s v="428000-429000"/>
          <s v="429000-430000"/>
          <s v="430000-431000"/>
          <s v="431000-432000"/>
          <s v="432000-433000"/>
          <s v="433000-434000"/>
          <s v="434000-435000"/>
          <s v="435000-436000"/>
          <s v="436000-437000"/>
          <s v="437000-438000"/>
          <s v="438000-439000"/>
          <s v="439000-440000"/>
          <s v="440000-441000"/>
          <s v="441000-442000"/>
          <s v="442000-443000"/>
          <s v="443000-444000"/>
          <s v="444000-445000"/>
          <s v="445000-446000"/>
          <s v="446000-447000"/>
          <s v="447000-448000"/>
          <s v="448000-449000"/>
          <s v="449000-450000"/>
          <s v="450000-451000"/>
          <s v="451000-452000"/>
          <s v="452000-453000"/>
          <s v="453000-454000"/>
          <s v="454000-455000"/>
          <s v="455000-456000"/>
          <s v="456000-457000"/>
          <s v="457000-458000"/>
          <s v="458000-459000"/>
          <s v="459000-460000"/>
          <s v="460000-461000"/>
          <s v="461000-462000"/>
          <s v="462000-463000"/>
          <s v="463000-464000"/>
          <s v="464000-465000"/>
          <s v="465000-466000"/>
          <s v="466000-467000"/>
          <s v="467000-468000"/>
          <s v="468000-469000"/>
          <s v="469000-470000"/>
          <s v="470000-471000"/>
          <s v="471000-472000"/>
          <s v="472000-473000"/>
          <s v="473000-474000"/>
          <s v="474000-475000"/>
          <s v="475000-476000"/>
          <s v="476000-477000"/>
          <s v="477000-478000"/>
          <s v="478000-479000"/>
          <s v="479000-480000"/>
          <s v="480000-481000"/>
          <s v="481000-482000"/>
          <s v="482000-483000"/>
          <s v="483000-484000"/>
          <s v="484000-485000"/>
          <s v="485000-486000"/>
          <s v="486000-487000"/>
          <s v="487000-488000"/>
          <s v="488000-489000"/>
          <s v="489000-490000"/>
          <s v="490000-491000"/>
          <s v="491000-492000"/>
          <s v="492000-493000"/>
          <s v="493000-494000"/>
          <s v="494000-495000"/>
          <s v="495000-496000"/>
          <s v="496000-497000"/>
          <s v="497000-498000"/>
          <s v="498000-499000"/>
          <s v="499000-500000"/>
          <s v="500000-501000"/>
          <s v="501000-502000"/>
          <s v="502000-503000"/>
          <s v="503000-504000"/>
          <s v="504000-505000"/>
          <s v="505000-506000"/>
          <s v="506000-507000"/>
          <s v="507000-508000"/>
          <s v="508000-509000"/>
          <s v="509000-510000"/>
          <s v="510000-511000"/>
          <s v="511000-512000"/>
          <s v="512000-513000"/>
          <s v="513000-514000"/>
          <s v="514000-515000"/>
          <s v="515000-516000"/>
          <s v="516000-517000"/>
          <s v="517000-518000"/>
          <s v="518000-519000"/>
          <s v="519000-520000"/>
          <s v="520000-521000"/>
          <s v="521000-522000"/>
          <s v="522000-523000"/>
          <s v="523000-524000"/>
          <s v="524000-525000"/>
          <s v="525000-526000"/>
          <s v="526000-527000"/>
          <s v="527000-528000"/>
          <s v="528000-529000"/>
          <s v="529000-530000"/>
          <s v="530000-531000"/>
          <s v="531000-532000"/>
          <s v="532000-533000"/>
          <s v="533000-534000"/>
          <s v="534000-535000"/>
          <s v="535000-536000"/>
          <s v="536000-537000"/>
          <s v="537000-538000"/>
          <s v="538000-539000"/>
          <s v="539000-540000"/>
          <s v="540000-541000"/>
          <s v="541000-542000"/>
          <s v="542000-543000"/>
          <s v="543000-544000"/>
          <s v="544000-545000"/>
          <s v="545000-546000"/>
          <s v="546000-547000"/>
          <s v="547000-548000"/>
          <s v="548000-549000"/>
          <s v="549000-550000"/>
          <s v="550000-551000"/>
          <s v="551000-552000"/>
          <s v="552000-553000"/>
          <s v="553000-554000"/>
          <s v="554000-555000"/>
          <s v="555000-556000"/>
          <s v="556000-557000"/>
          <s v="557000-558000"/>
          <s v="558000-559000"/>
          <s v="559000-560000"/>
          <s v="560000-561000"/>
          <s v="561000-562000"/>
          <s v="562000-563000"/>
          <s v="563000-564000"/>
          <s v="564000-565000"/>
          <s v="565000-566000"/>
          <s v="566000-567000"/>
          <s v="567000-568000"/>
          <s v="568000-569000"/>
          <s v="569000-570000"/>
          <s v="570000-571000"/>
          <s v="571000-572000"/>
          <s v="572000-573000"/>
          <s v="573000-574000"/>
          <s v="574000-575000"/>
          <s v="575000-576000"/>
          <s v="576000-577000"/>
          <s v="577000-578000"/>
          <s v="578000-579000"/>
          <s v="579000-580000"/>
          <s v="580000-581000"/>
          <s v="581000-582000"/>
          <s v="582000-583000"/>
          <s v="583000-584000"/>
          <s v="584000-585000"/>
          <s v="585000-586000"/>
          <s v="586000-587000"/>
          <s v="587000-588000"/>
          <s v="588000-589000"/>
          <s v="589000-590000"/>
          <s v="590000-591000"/>
          <s v="591000-592000"/>
          <s v="592000-593000"/>
          <s v="593000-594000"/>
          <s v="594000-595000"/>
          <s v="595000-596000"/>
          <s v="596000-597000"/>
          <s v="597000-598000"/>
          <s v="598000-599000"/>
          <s v="599000-600000"/>
          <s v="600000-601000"/>
          <s v="601000-602000"/>
          <s v="602000-603000"/>
          <s v="603000-604000"/>
          <s v="604000-605000"/>
          <s v="605000-606000"/>
          <s v="606000-607000"/>
          <s v="607000-608000"/>
          <s v="608000-609000"/>
          <s v="609000-610000"/>
          <s v="610000-611000"/>
          <s v="611000-612000"/>
          <s v="612000-613000"/>
          <s v="613000-614000"/>
          <s v="614000-615000"/>
          <s v="615000-616000"/>
          <s v="616000-617000"/>
          <s v="617000-618000"/>
          <s v="618000-619000"/>
          <s v="619000-620000"/>
          <s v="620000-621000"/>
          <s v="621000-622000"/>
          <s v="622000-623000"/>
          <s v="623000-624000"/>
          <s v="624000-625000"/>
          <s v="625000-626000"/>
          <s v="626000-627000"/>
          <s v="627000-628000"/>
          <s v="628000-629000"/>
          <s v="629000-630000"/>
          <s v="630000-631000"/>
          <s v="631000-632000"/>
          <s v="632000-633000"/>
          <s v="633000-634000"/>
          <s v="634000-635000"/>
          <s v="635000-636000"/>
          <s v="636000-637000"/>
          <s v="637000-638000"/>
          <s v="638000-639000"/>
          <s v="639000-640000"/>
          <s v="640000-641000"/>
          <s v="641000-642000"/>
          <s v="642000-643000"/>
          <s v="643000-644000"/>
          <s v="644000-645000"/>
          <s v="645000-646000"/>
          <s v="646000-647000"/>
          <s v="647000-648000"/>
          <s v="648000-649000"/>
          <s v="649000-650000"/>
          <s v="650000-651000"/>
          <s v="651000-652000"/>
          <s v="652000-653000"/>
          <s v="653000-654000"/>
          <s v="654000-655000"/>
          <s v="655000-656000"/>
          <s v="656000-657000"/>
          <s v="657000-658000"/>
          <s v="658000-659000"/>
          <s v="659000-660000"/>
          <s v="660000-661000"/>
          <s v="661000-662000"/>
          <s v="662000-663000"/>
          <s v="663000-664000"/>
          <s v="664000-665000"/>
          <s v="665000-666000"/>
          <s v="666000-667000"/>
          <s v="667000-668000"/>
          <s v="668000-669000"/>
          <s v="669000-670000"/>
          <s v="670000-671000"/>
          <s v="671000-672000"/>
          <s v="672000-673000"/>
          <s v="673000-674000"/>
          <s v="674000-675000"/>
          <s v="675000-676000"/>
          <s v="676000-677000"/>
          <s v="677000-678000"/>
          <s v="678000-679000"/>
          <s v="679000-680000"/>
          <s v="680000-681000"/>
          <s v="681000-682000"/>
          <s v="682000-683000"/>
          <s v="683000-684000"/>
          <s v="684000-685000"/>
          <s v="685000-686000"/>
          <s v="686000-687000"/>
          <s v="687000-688000"/>
          <s v="688000-689000"/>
          <s v="689000-690000"/>
          <s v="690000-691000"/>
          <s v="691000-692000"/>
          <s v="692000-693000"/>
          <s v="693000-694000"/>
          <s v="694000-695000"/>
          <s v="695000-696000"/>
          <s v="696000-697000"/>
          <s v="697000-698000"/>
          <s v="698000-699000"/>
          <s v="699000-700000"/>
          <s v="700000-701000"/>
          <s v="701000-702000"/>
          <s v="702000-703000"/>
          <s v="703000-704000"/>
          <s v="704000-705000"/>
          <s v="705000-706000"/>
          <s v="706000-707000"/>
          <s v="707000-708000"/>
          <s v="708000-709000"/>
          <s v="709000-710000"/>
          <s v="710000-711000"/>
          <s v="711000-712000"/>
          <s v="712000-713000"/>
          <s v="713000-714000"/>
          <s v="714000-715000"/>
          <s v="715000-716000"/>
          <s v="716000-717000"/>
          <s v="717000-718000"/>
          <s v="718000-719000"/>
          <s v="719000-720000"/>
          <s v="720000-721000"/>
          <s v="721000-722000"/>
          <s v="722000-723000"/>
          <s v="723000-724000"/>
          <s v="724000-725000"/>
          <s v="725000-726000"/>
          <s v="726000-727000"/>
          <s v="727000-728000"/>
          <s v="728000-729000"/>
          <s v="729000-730000"/>
          <s v="730000-731000"/>
          <s v="731000-732000"/>
          <s v="732000-733000"/>
          <s v="733000-734000"/>
          <s v="734000-735000"/>
          <s v="735000-736000"/>
          <s v="736000-737000"/>
          <s v="737000-738000"/>
          <s v="738000-739000"/>
          <s v="739000-740000"/>
          <s v="740000-741000"/>
          <s v="741000-742000"/>
          <s v="742000-743000"/>
          <s v="743000-744000"/>
          <s v="744000-745000"/>
          <s v="745000-746000"/>
          <s v="746000-747000"/>
          <s v="747000-748000"/>
          <s v="748000-749000"/>
          <s v="749000-750000"/>
          <s v="750000-751000"/>
          <s v="751000-752000"/>
          <s v="752000-753000"/>
          <s v="753000-754000"/>
          <s v="754000-755000"/>
          <s v="755000-756000"/>
          <s v="756000-757000"/>
          <s v="757000-758000"/>
          <s v="758000-759000"/>
          <s v="759000-760000"/>
          <s v="760000-761000"/>
          <s v="761000-762000"/>
          <s v="762000-763000"/>
          <s v="763000-764000"/>
          <s v="764000-765000"/>
          <s v="765000-766000"/>
          <s v="766000-767000"/>
          <s v="767000-768000"/>
          <s v="768000-769000"/>
          <s v="769000-770000"/>
          <s v="770000-771000"/>
          <s v="771000-772000"/>
          <s v="772000-773000"/>
          <s v="773000-774000"/>
          <s v="774000-775000"/>
          <s v="775000-776000"/>
          <s v="776000-777000"/>
          <s v="777000-778000"/>
          <s v="778000-779000"/>
          <s v="779000-780000"/>
          <s v="780000-781000"/>
          <s v="781000-782000"/>
          <s v="782000-783000"/>
          <s v="783000-784000"/>
          <s v="784000-785000"/>
          <s v="785000-786000"/>
          <s v="786000-787000"/>
          <s v="787000-788000"/>
          <s v="788000-789000"/>
          <s v="789000-790000"/>
          <s v="790000-791000"/>
          <s v="791000-792000"/>
          <s v="792000-793000"/>
          <s v="793000-794000"/>
          <s v="794000-795000"/>
          <s v="795000-796000"/>
          <s v="796000-797000"/>
          <s v="797000-798000"/>
          <s v="798000-799000"/>
          <s v="799000-800000"/>
          <s v="800000-801000"/>
          <s v="801000-802000"/>
          <s v="802000-803000"/>
          <s v="803000-804000"/>
          <s v="804000-805000"/>
          <s v="805000-806000"/>
          <s v="806000-807000"/>
          <s v="807000-808000"/>
          <s v="808000-809000"/>
          <s v="809000-810000"/>
          <s v="810000-811000"/>
          <s v="811000-812000"/>
          <s v="812000-813000"/>
          <s v="813000-814000"/>
          <s v="814000-815000"/>
          <s v="815000-816000"/>
          <s v="816000-817000"/>
          <s v="817000-818000"/>
          <s v="818000-819000"/>
          <s v="819000-820000"/>
          <s v="820000-821000"/>
          <s v="821000-822000"/>
          <s v="822000-823000"/>
          <s v="823000-824000"/>
          <s v="824000-825000"/>
          <s v="825000-826000"/>
          <s v="826000-827000"/>
          <s v="827000-828000"/>
          <s v="828000-829000"/>
          <s v="829000-830000"/>
          <s v="830000-831000"/>
          <s v="831000-832000"/>
          <s v="832000-833000"/>
          <s v="833000-834000"/>
          <s v="834000-835000"/>
          <s v="835000-836000"/>
          <s v="836000-837000"/>
          <s v="837000-838000"/>
          <s v="838000-839000"/>
          <s v="839000-840000"/>
          <s v="840000-841000"/>
          <s v="841000-842000"/>
          <s v="842000-843000"/>
          <s v="843000-844000"/>
          <s v="844000-845000"/>
          <s v="845000-846000"/>
          <s v="846000-847000"/>
          <s v="847000-848000"/>
          <s v="848000-849000"/>
          <s v="849000-850000"/>
          <s v="850000-851000"/>
          <s v="851000-852000"/>
          <s v="852000-853000"/>
          <s v="853000-854000"/>
          <s v="854000-855000"/>
          <s v="855000-856000"/>
          <s v="856000-857000"/>
          <s v="857000-858000"/>
          <s v="858000-859000"/>
          <s v="859000-860000"/>
          <s v="860000-861000"/>
          <s v="861000-862000"/>
          <s v="862000-863000"/>
          <s v="863000-864000"/>
          <s v="864000-865000"/>
          <s v="865000-866000"/>
          <s v="866000-867000"/>
          <s v="867000-868000"/>
          <s v="868000-869000"/>
          <s v="869000-870000"/>
          <s v="870000-871000"/>
          <s v="871000-872000"/>
          <s v="872000-873000"/>
          <s v="873000-874000"/>
          <s v="874000-875000"/>
          <s v="875000-876000"/>
          <s v="876000-877000"/>
          <s v="877000-878000"/>
          <s v="878000-879000"/>
          <s v="879000-880000"/>
          <s v="880000-881000"/>
          <s v="881000-882000"/>
          <s v="882000-883000"/>
          <s v="883000-884000"/>
          <s v="884000-885000"/>
          <s v="885000-886000"/>
          <s v="886000-887000"/>
          <s v="887000-888000"/>
          <s v="888000-889000"/>
          <s v="889000-890000"/>
          <s v="890000-891000"/>
          <s v="891000-892000"/>
          <s v="892000-893000"/>
          <s v="893000-894000"/>
          <s v="894000-895000"/>
          <s v="895000-896000"/>
          <s v="896000-897000"/>
          <s v="897000-898000"/>
          <s v="898000-899000"/>
          <s v="899000-900000"/>
          <s v="900000-901000"/>
          <s v="901000-902000"/>
          <s v="902000-903000"/>
          <s v="903000-904000"/>
          <s v="904000-905000"/>
          <s v="905000-906000"/>
          <s v="906000-907000"/>
          <s v="907000-908000"/>
          <s v="908000-909000"/>
          <s v="909000-910000"/>
          <s v="910000-911000"/>
          <s v="911000-912000"/>
          <s v="912000-913000"/>
          <s v="913000-914000"/>
          <s v="914000-915000"/>
          <s v="915000-916000"/>
          <s v="916000-917000"/>
          <s v="917000-918000"/>
          <s v="918000-919000"/>
          <s v="919000-920000"/>
          <s v="920000-921000"/>
          <s v="921000-922000"/>
          <s v="922000-923000"/>
          <s v="923000-924000"/>
          <s v="924000-925000"/>
          <s v="925000-926000"/>
          <s v="926000-927000"/>
          <s v="927000-928000"/>
          <s v="928000-929000"/>
          <s v="929000-930000"/>
          <s v="930000-931000"/>
          <s v="931000-932000"/>
          <s v="932000-933000"/>
          <s v="933000-934000"/>
          <s v="934000-935000"/>
          <s v="935000-936000"/>
          <s v="936000-937000"/>
          <s v="937000-938000"/>
          <s v="938000-939000"/>
          <s v="939000-940000"/>
          <s v="940000-941000"/>
          <s v="941000-942000"/>
          <s v="942000-943000"/>
          <s v="943000-944000"/>
          <s v="944000-945000"/>
          <s v="945000-946000"/>
          <s v="946000-947000"/>
          <s v="947000-948000"/>
          <s v="948000-949000"/>
          <s v="949000-950000"/>
          <s v="950000-951000"/>
          <s v="951000-952000"/>
          <s v="952000-953000"/>
          <s v="953000-954000"/>
          <s v="954000-955000"/>
          <s v="955000-956000"/>
          <s v="956000-957000"/>
          <s v="957000-958000"/>
          <s v="958000-959000"/>
          <s v="959000-960000"/>
          <s v="960000-961000"/>
          <s v="961000-962000"/>
          <s v="962000-963000"/>
          <s v="963000-964000"/>
          <s v="964000-965000"/>
          <s v="965000-966000"/>
          <s v="966000-967000"/>
          <s v="967000-968000"/>
          <s v="968000-969000"/>
          <s v="969000-970000"/>
          <s v="970000-971000"/>
          <s v="971000-972000"/>
          <s v="972000-973000"/>
          <s v="973000-974000"/>
          <s v="974000-975000"/>
          <s v="975000-976000"/>
          <s v="976000-977000"/>
          <s v="977000-978000"/>
          <s v="978000-979000"/>
          <s v="979000-980000"/>
          <s v="980000-981000"/>
          <s v="981000-982000"/>
          <s v="982000-983000"/>
          <s v="983000-984000"/>
          <s v="984000-985000"/>
          <s v="985000-986000"/>
          <s v="986000-987000"/>
          <s v="987000-988000"/>
          <s v="988000-989000"/>
          <s v="989000-990000"/>
          <s v="990000-991000"/>
          <s v="991000-992000"/>
          <s v="992000-993000"/>
          <s v="993000-994000"/>
          <s v="994000-995000"/>
          <s v="995000-996000"/>
          <s v="996000-997000"/>
          <s v="997000-998000"/>
          <s v="998000-999000"/>
          <s v="999000-1000000"/>
          <s v="1000000-1001000"/>
          <s v="1001000-1002000"/>
          <s v="1002000-1003000"/>
          <s v="1003000-1004000"/>
          <s v="1004000-1005000"/>
          <s v="1005000-1006000"/>
          <s v="1006000-1007000"/>
          <s v="1007000-1008000"/>
          <s v="1008000-1009000"/>
          <s v="1009000-1010000"/>
          <s v="1010000-1011000"/>
          <s v="1011000-1012000"/>
          <s v="1012000-1013000"/>
          <s v="1013000-1014000"/>
          <s v="1014000-1015000"/>
          <s v="1015000-1016000"/>
          <s v="1016000-1017000"/>
          <s v="1017000-1018000"/>
          <s v="1018000-1019000"/>
          <s v="1019000-1020000"/>
          <s v="1020000-1021000"/>
          <s v="1021000-1022000"/>
          <s v="1022000-1023000"/>
          <s v="1023000-1024000"/>
          <s v="1024000-1025000"/>
          <s v="1025000-1026000"/>
          <s v="1026000-1027000"/>
          <s v="1027000-1028000"/>
          <s v="1028000-1029000"/>
          <s v="1029000-1030000"/>
          <s v="1030000-1031000"/>
          <s v="1031000-1032000"/>
          <s v="1032000-1033000"/>
          <s v="1033000-1034000"/>
          <s v="1034000-1035000"/>
          <s v="1035000-1036000"/>
          <s v="1036000-1037000"/>
          <s v="1037000-1038000"/>
          <s v="1038000-1039000"/>
          <s v="1039000-1040000"/>
          <s v="1040000-1041000"/>
          <s v="1041000-1042000"/>
          <s v="1042000-1043000"/>
          <s v="1043000-1044000"/>
          <s v="1044000-1045000"/>
          <s v="1045000-1046000"/>
          <s v="1046000-1047000"/>
          <s v="1047000-1048000"/>
          <s v="1048000-1049000"/>
          <s v="1049000-1050000"/>
          <s v="1050000-1051000"/>
          <s v="1051000-1052000"/>
          <s v="1052000-1053000"/>
          <s v="1053000-1054000"/>
          <s v="1054000-1055000"/>
          <s v="1055000-1056000"/>
          <s v="1056000-1057000"/>
          <s v="1057000-1058000"/>
          <s v="1058000-1059000"/>
          <s v="1059000-1060000"/>
          <s v="1060000-1061000"/>
          <s v="1061000-1062000"/>
          <s v="1062000-1063000"/>
          <s v="1063000-1064000"/>
          <s v="1064000-1065000"/>
          <s v="1065000-1066000"/>
          <s v="1066000-1067000"/>
          <s v="1067000-1068000"/>
          <s v="1068000-1069000"/>
          <s v="1069000-1070000"/>
          <s v="1070000-1071000"/>
          <s v="1071000-1072000"/>
          <s v="1072000-1073000"/>
          <s v="1073000-1074000"/>
          <s v="1074000-1075000"/>
          <s v="1075000-1076000"/>
          <s v="1076000-1077000"/>
          <s v="1077000-1078000"/>
          <s v="1078000-1079000"/>
          <s v="1079000-1080000"/>
          <s v="1080000-1081000"/>
          <s v="1081000-1082000"/>
          <s v="1082000-1083000"/>
          <s v="1083000-1084000"/>
          <s v="1084000-1085000"/>
          <s v="1085000-1086000"/>
          <s v="1086000-1087000"/>
          <s v="1087000-1088000"/>
          <s v="1088000-1089000"/>
          <s v="1089000-1090000"/>
          <s v="1090000-1091000"/>
          <s v="1091000-1092000"/>
          <s v="1092000-1093000"/>
          <s v="1093000-1094000"/>
          <s v="1094000-1095000"/>
          <s v="1095000-1096000"/>
          <s v="1096000-1097000"/>
          <s v="1097000-1098000"/>
          <s v="1098000-1099000"/>
          <s v="1099000-1100000"/>
          <s v="1100000-1101000"/>
          <s v="1101000-1102000"/>
          <s v="1102000-1103000"/>
          <s v="1103000-1104000"/>
          <s v="1104000-1105000"/>
          <s v="1105000-1106000"/>
          <s v="1106000-1107000"/>
          <s v="1107000-1108000"/>
          <s v="1108000-1109000"/>
          <s v="1109000-1110000"/>
          <s v="1110000-1111000"/>
          <s v="1111000-1112000"/>
          <s v="1112000-1113000"/>
          <s v="1113000-1114000"/>
          <s v="1114000-1115000"/>
          <s v="1115000-1116000"/>
          <s v="1116000-1117000"/>
          <s v="1117000-1118000"/>
          <s v="1118000-1119000"/>
          <s v="1119000-1120000"/>
          <s v="1120000-1121000"/>
          <s v="1121000-1122000"/>
          <s v="1122000-1123000"/>
          <s v="1123000-1124000"/>
          <s v="1124000-1125000"/>
          <s v="1125000-1126000"/>
          <s v="1126000-1127000"/>
          <s v="1127000-1128000"/>
          <s v="1128000-1129000"/>
          <s v="1129000-1130000"/>
          <s v="1130000-1131000"/>
          <s v="1131000-1132000"/>
          <s v="1132000-1133000"/>
          <s v="1133000-1134000"/>
          <s v="1134000-1135000"/>
          <s v="1135000-1136000"/>
          <s v="1136000-1137000"/>
          <s v="1137000-1138000"/>
          <s v="1138000-1139000"/>
          <s v="1139000-1140000"/>
          <s v="1140000-1141000"/>
          <s v="1141000-1142000"/>
          <s v="1142000-1143000"/>
          <s v="1143000-1144000"/>
          <s v="1144000-1145000"/>
          <s v="1145000-1146000"/>
          <s v="1146000-1147000"/>
          <s v="1147000-1148000"/>
          <s v="1148000-1149000"/>
          <s v="1149000-1150000"/>
          <s v="1150000-1151000"/>
          <s v="1151000-1152000"/>
          <s v="1152000-1153000"/>
          <s v="1153000-1154000"/>
          <s v="1154000-1155000"/>
          <s v="1155000-1156000"/>
          <s v="1156000-1157000"/>
          <s v="1157000-1158000"/>
          <s v="1158000-1159000"/>
          <s v="1159000-1160000"/>
          <s v="1160000-1161000"/>
          <s v="1161000-1162000"/>
          <s v="1162000-1163000"/>
          <s v="1163000-1164000"/>
          <s v="1164000-1165000"/>
          <s v="1165000-1166000"/>
          <s v="1166000-1167000"/>
          <s v="1167000-1168000"/>
          <s v="1168000-1169000"/>
          <s v="1169000-1170000"/>
          <s v="1170000-1171000"/>
          <s v="1171000-1172000"/>
          <s v="1172000-1173000"/>
          <s v="1173000-1174000"/>
          <s v="1174000-1175000"/>
          <s v="1175000-1176000"/>
          <s v="1176000-1177000"/>
          <s v="1177000-1178000"/>
          <s v="1178000-1179000"/>
          <s v="1179000-1180000"/>
          <s v="1180000-1181000"/>
          <s v="1181000-1182000"/>
          <s v="1182000-1183000"/>
          <s v="1183000-1184000"/>
          <s v="1184000-1185000"/>
          <s v="1185000-1186000"/>
          <s v="1186000-1187000"/>
          <s v="1187000-1188000"/>
          <s v="1188000-1189000"/>
          <s v="1189000-1190000"/>
          <s v="1190000-1191000"/>
          <s v="1191000-1192000"/>
          <s v="1192000-1193000"/>
          <s v="1193000-1194000"/>
          <s v="1194000-1195000"/>
          <s v="1195000-1196000"/>
          <s v="1196000-1197000"/>
          <s v="1197000-1198000"/>
          <s v="1198000-1199000"/>
          <s v="1199000-1200000"/>
          <s v="1200000-1201000"/>
          <s v="1201000-1202000"/>
          <s v="1202000-1203000"/>
          <s v="1203000-1204000"/>
          <s v="1204000-1205000"/>
          <s v="1205000-1206000"/>
          <s v="1206000-1207000"/>
          <s v="1207000-1208000"/>
          <s v="1208000-1209000"/>
          <s v="1209000-1210000"/>
          <s v="1210000-1211000"/>
          <s v="1211000-1212000"/>
          <s v="1212000-1213000"/>
          <s v="1213000-1214000"/>
          <s v="1214000-1215000"/>
          <s v="1215000-1216000"/>
          <s v="1216000-1217000"/>
          <s v="1217000-1218000"/>
          <s v="1218000-1219000"/>
          <s v="1219000-1220000"/>
          <s v="1220000-1221000"/>
          <s v="1221000-1222000"/>
          <s v="1222000-1223000"/>
          <s v="1223000-1224000"/>
          <s v="1224000-1225000"/>
          <s v="1225000-1226000"/>
          <s v="1226000-1227000"/>
          <s v="1227000-1228000"/>
          <s v="1228000-1229000"/>
          <s v="1229000-1230000"/>
          <s v="1230000-1231000"/>
          <s v="1231000-1232000"/>
          <s v="1232000-1233000"/>
          <s v="1233000-1234000"/>
          <s v="1234000-1235000"/>
          <s v="1235000-1236000"/>
          <s v="1236000-1237000"/>
          <s v="1237000-1238000"/>
          <s v="1238000-1239000"/>
          <s v="1239000-1240000"/>
          <s v="1240000-1241000"/>
          <s v="1241000-1242000"/>
          <s v="1242000-1243000"/>
          <s v="1243000-1244000"/>
          <s v="1244000-1245000"/>
          <s v="1245000-1246000"/>
          <s v="1246000-1247000"/>
          <s v="1247000-1248000"/>
          <s v="1248000-1249000"/>
          <s v="1249000-1250000"/>
          <s v="1250000-1251000"/>
          <s v="1251000-1252000"/>
          <s v="1252000-1253000"/>
          <s v="1253000-1254000"/>
          <s v="1254000-1255000"/>
          <s v="1255000-1256000"/>
          <s v="1256000-1257000"/>
          <s v="1257000-1258000"/>
          <s v="1258000-1259000"/>
          <s v="1259000-1260000"/>
          <s v="1260000-1261000"/>
          <s v="1261000-1262000"/>
          <s v="1262000-1263000"/>
          <s v="1263000-1264000"/>
          <s v="1264000-1265000"/>
          <s v="1265000-1266000"/>
          <s v="1266000-1267000"/>
          <s v="1267000-1268000"/>
          <s v="1268000-1269000"/>
          <s v="1269000-1270000"/>
          <s v="1270000-1271000"/>
          <s v="1271000-1272000"/>
          <s v="1272000-1273000"/>
          <s v="1273000-1274000"/>
          <s v="1274000-1275000"/>
          <s v="1275000-1276000"/>
          <s v="1276000-1277000"/>
          <s v="1277000-1278000"/>
          <s v="1278000-1279000"/>
          <s v="1279000-1280000"/>
          <s v="1280000-1281000"/>
          <s v="1281000-1282000"/>
          <s v="1282000-1283000"/>
          <s v="1283000-1284000"/>
          <s v="1284000-1285000"/>
          <s v="1285000-1286000"/>
          <s v="1286000-1287000"/>
          <s v="1287000-1288000"/>
          <s v="1288000-1289000"/>
          <s v="1289000-1290000"/>
          <s v="1290000-1291000"/>
          <s v="1291000-1292000"/>
          <s v="1292000-1293000"/>
          <s v="1293000-1294000"/>
          <s v="1294000-1295000"/>
          <s v="1295000-1296000"/>
          <s v="1296000-1297000"/>
          <s v="1297000-1298000"/>
          <s v="1298000-1299000"/>
          <s v="1299000-1300000"/>
          <s v="1300000-1301000"/>
          <s v="1301000-1302000"/>
          <s v="1302000-1303000"/>
          <s v="1303000-1304000"/>
          <s v="1304000-1305000"/>
          <s v="1305000-1306000"/>
          <s v="1306000-1307000"/>
          <s v="1307000-1308000"/>
          <s v="1308000-1309000"/>
          <s v="1309000-1310000"/>
          <s v="1310000-1311000"/>
          <s v="1311000-1312000"/>
          <s v="1312000-1313000"/>
          <s v="1313000-1314000"/>
          <s v="1314000-1315000"/>
          <s v="1315000-1316000"/>
          <s v="1316000-1317000"/>
          <s v="1317000-1318000"/>
          <s v="1318000-1319000"/>
          <s v="1319000-1320000"/>
          <s v="1320000-1321000"/>
          <s v="1321000-1322000"/>
          <s v="1322000-1323000"/>
          <s v="1323000-1324000"/>
          <s v="1324000-1325000"/>
          <s v="1325000-1326000"/>
          <s v="1326000-1327000"/>
          <s v="1327000-1328000"/>
          <s v="1328000-1329000"/>
          <s v="1329000-1330000"/>
          <s v="1330000-1331000"/>
          <s v="1331000-1332000"/>
          <s v="1332000-1333000"/>
          <s v="1333000-1334000"/>
          <s v="1334000-1335000"/>
          <s v="1335000-1336000"/>
          <s v="1336000-1337000"/>
          <s v="1337000-1338000"/>
          <s v="1338000-1339000"/>
          <s v="1339000-1340000"/>
          <s v="1340000-1341000"/>
          <s v="1341000-1342000"/>
          <s v="1342000-1343000"/>
          <s v="1343000-1344000"/>
          <s v="1344000-1345000"/>
          <s v="1345000-1346000"/>
          <s v="1346000-1347000"/>
          <s v="1347000-1348000"/>
          <s v="1348000-1349000"/>
          <s v="1349000-1350000"/>
          <s v="1350000-1351000"/>
          <s v="1351000-1352000"/>
          <s v="1352000-1353000"/>
          <s v="1353000-1354000"/>
          <s v="1354000-1355000"/>
          <s v="1355000-1356000"/>
          <s v="1356000-1357000"/>
          <s v="1357000-1358000"/>
          <s v="1358000-1359000"/>
          <s v="1359000-1360000"/>
          <s v="1360000-1361000"/>
          <s v="1361000-1362000"/>
          <s v="1362000-1363000"/>
          <s v="1363000-1364000"/>
          <s v="1364000-1365000"/>
          <s v="1365000-1366000"/>
          <s v="1366000-1367000"/>
          <s v="1367000-1368000"/>
          <s v="1368000-1369000"/>
          <s v="1369000-1370000"/>
          <s v="1370000-1371000"/>
          <s v="1371000-1372000"/>
          <s v="1372000-1373000"/>
          <s v="1373000-1374000"/>
          <s v="1374000-1375000"/>
          <s v="1375000-1376000"/>
          <s v="1376000-1377000"/>
          <s v="1377000-1378000"/>
          <s v="1378000-1379000"/>
          <s v="1379000-1380000"/>
          <s v="1380000-1381000"/>
          <s v="1381000-1382000"/>
          <s v="1382000-1383000"/>
          <s v="1383000-1384000"/>
          <s v="1384000-1385000"/>
          <s v="1385000-1386000"/>
          <s v="1386000-1387000"/>
          <s v="1387000-1388000"/>
          <s v="1388000-1389000"/>
          <s v="1389000-1390000"/>
          <s v="1390000-1391000"/>
          <s v="1391000-1392000"/>
          <s v="1392000-1393000"/>
          <s v="1393000-1394000"/>
          <s v="1394000-1395000"/>
          <s v="1395000-1396000"/>
          <s v="1396000-1397000"/>
          <s v="1397000-1398000"/>
          <s v="1398000-1399000"/>
          <s v="1399000-1400000"/>
          <s v="1400000-1401000"/>
          <s v="1401000-1402000"/>
          <s v="1402000-1403000"/>
          <s v="1403000-1404000"/>
          <s v="1404000-1405000"/>
          <s v="1405000-1406000"/>
          <s v="1406000-1407000"/>
          <s v="1407000-1408000"/>
          <s v="1408000-1409000"/>
          <s v="1409000-1410000"/>
          <s v="1410000-1411000"/>
          <s v="1411000-1412000"/>
          <s v="1412000-1413000"/>
          <s v="1413000-1414000"/>
          <s v="1414000-1415000"/>
          <s v="1415000-1416000"/>
          <s v="1416000-1417000"/>
          <s v="1417000-1418000"/>
          <s v="1418000-1419000"/>
          <s v="1419000-1420000"/>
          <s v="1420000-1421000"/>
          <s v="1421000-1422000"/>
          <s v="1422000-1423000"/>
          <s v="1423000-1424000"/>
          <s v="1424000-1425000"/>
          <s v="1425000-1426000"/>
          <s v="1426000-1427000"/>
          <s v="1427000-1428000"/>
          <s v="1428000-1429000"/>
          <s v="1429000-1430000"/>
          <s v="1430000-1431000"/>
          <s v="1431000-1432000"/>
          <s v="1432000-1433000"/>
          <s v="1433000-1434000"/>
          <s v="1434000-1435000"/>
          <s v="1435000-1436000"/>
          <s v="1436000-1437000"/>
          <s v="1437000-1438000"/>
          <s v="1438000-1439000"/>
          <s v="1439000-1440000"/>
          <s v="1440000-1441000"/>
          <s v="1441000-1442000"/>
          <s v="1442000-1443000"/>
          <s v="1443000-1444000"/>
          <s v="1444000-1445000"/>
          <s v="1445000-1446000"/>
          <s v="1446000-1447000"/>
          <s v="1447000-1448000"/>
          <s v="1448000-1449000"/>
          <s v="1449000-1450000"/>
          <s v="1450000-1451000"/>
          <s v="1451000-1452000"/>
          <s v="1452000-1453000"/>
          <s v="1453000-1454000"/>
          <s v="1454000-1455000"/>
          <s v="1455000-1456000"/>
          <s v="1456000-1457000"/>
          <s v="1457000-1458000"/>
          <s v="1458000-1459000"/>
          <s v="1459000-1460000"/>
          <s v="1460000-1461000"/>
          <s v="1461000-1462000"/>
          <s v="1462000-1463000"/>
          <s v="1463000-1464000"/>
          <s v="1464000-1465000"/>
          <s v="1465000-1466000"/>
          <s v="1466000-1467000"/>
          <s v="1467000-1468000"/>
          <s v="1468000-1469000"/>
          <s v="1469000-1470000"/>
          <s v="1470000-1471000"/>
          <s v="1471000-1472000"/>
          <s v="1472000-1473000"/>
          <s v="1473000-1474000"/>
          <s v="1474000-1475000"/>
          <s v="1475000-1476000"/>
          <s v="1476000-1477000"/>
          <s v="1477000-1478000"/>
          <s v="1478000-1479000"/>
          <s v="1479000-1480000"/>
          <s v="1480000-1481000"/>
          <s v="1481000-1482000"/>
          <s v="1482000-1483000"/>
          <s v="1483000-1484000"/>
          <s v="1484000-1485000"/>
          <s v="1485000-1486000"/>
          <s v="1486000-1487000"/>
          <s v="1487000-1488000"/>
          <s v="1488000-1489000"/>
          <s v="1489000-1490000"/>
          <s v="1490000-1491000"/>
          <s v="1491000-1492000"/>
          <s v="1492000-1493000"/>
          <s v="1493000-1494000"/>
          <s v="1494000-1495000"/>
          <s v="1495000-1496000"/>
          <s v="1496000-1497000"/>
          <s v="1497000-1498000"/>
          <s v="1498000-1499000"/>
          <s v="1499000-1500000"/>
          <s v="1500000-1501000"/>
          <s v="1501000-1502000"/>
          <s v="1502000-1503000"/>
          <s v="1503000-1504000"/>
          <s v="1504000-1505000"/>
          <s v="1505000-1506000"/>
          <s v="1506000-1507000"/>
          <s v="1507000-1508000"/>
          <s v="1508000-1509000"/>
          <s v="1509000-1510000"/>
          <s v="1510000-1511000"/>
          <s v="1511000-1512000"/>
          <s v="1512000-1513000"/>
          <s v="1513000-1514000"/>
          <s v="1514000-1515000"/>
          <s v="1515000-1516000"/>
          <s v="1516000-1517000"/>
          <s v="1517000-1518000"/>
          <s v="1518000-1519000"/>
          <s v="1519000-1520000"/>
          <s v="1520000-1521000"/>
          <s v="1521000-1522000"/>
          <s v="1522000-1523000"/>
          <s v="1523000-1524000"/>
          <s v="1524000-1525000"/>
          <s v="1525000-1526000"/>
          <s v="1526000-1527000"/>
          <s v="1527000-1528000"/>
          <s v="1528000-1529000"/>
          <s v="1529000-1530000"/>
          <s v="1530000-1531000"/>
          <s v="1531000-1532000"/>
          <s v="1532000-1533000"/>
          <s v="1533000-1534000"/>
          <s v="1534000-1535000"/>
          <s v="1535000-1536000"/>
          <s v="1536000-1537000"/>
          <s v="1537000-1538000"/>
          <s v="1538000-1539000"/>
          <s v="1539000-1540000"/>
          <s v="1540000-1541000"/>
          <s v="1541000-1542000"/>
          <s v="1542000-1543000"/>
          <s v="1543000-1544000"/>
          <s v="1544000-1545000"/>
          <s v="1545000-1546000"/>
          <s v="1546000-1547000"/>
          <s v="1547000-1548000"/>
          <s v="1548000-1549000"/>
          <s v="1549000-1550000"/>
          <s v="1550000-1551000"/>
          <s v="1551000-1552000"/>
          <s v="1552000-1553000"/>
          <s v="1553000-1554000"/>
          <s v="1554000-1555000"/>
          <s v="1555000-1556000"/>
          <s v="1556000-1557000"/>
          <s v="1557000-1558000"/>
          <s v="1558000-1559000"/>
          <s v="1559000-1560000"/>
          <s v="1560000-1561000"/>
          <s v="1561000-1562000"/>
          <s v="1562000-1563000"/>
          <s v="1563000-1564000"/>
          <s v="1564000-1565000"/>
          <s v="1565000-1566000"/>
          <s v="1566000-1567000"/>
          <s v="1567000-1568000"/>
          <s v="1568000-1569000"/>
          <s v="1569000-1570000"/>
          <s v="1570000-1571000"/>
          <s v="1571000-1572000"/>
          <s v="1572000-1573000"/>
          <s v="1573000-1574000"/>
          <s v="1574000-1575000"/>
          <s v="1575000-1576000"/>
          <s v="1576000-1577000"/>
          <s v="1577000-1578000"/>
          <s v="1578000-1579000"/>
          <s v="1579000-1580000"/>
          <s v="1580000-1581000"/>
          <s v="1581000-1582000"/>
          <s v="1582000-1583000"/>
          <s v="1583000-1584000"/>
          <s v="1584000-1585000"/>
          <s v="1585000-1586000"/>
          <s v="1586000-1587000"/>
          <s v="1587000-1588000"/>
          <s v="1588000-1589000"/>
          <s v="1589000-1590000"/>
          <s v="1590000-1591000"/>
          <s v="1591000-1592000"/>
          <s v="1592000-1593000"/>
          <s v="1593000-1594000"/>
          <s v="1594000-1595000"/>
          <s v="1595000-1596000"/>
          <s v="1596000-1597000"/>
          <s v="1597000-1598000"/>
          <s v="1598000-1599000"/>
          <s v="1599000-1600000"/>
          <s v="1600000-1601000"/>
          <s v="1601000-1602000"/>
          <s v="1602000-1603000"/>
          <s v="1603000-1604000"/>
          <s v="1604000-1605000"/>
          <s v="1605000-1606000"/>
          <s v="1606000-1607000"/>
          <s v="1607000-1608000"/>
          <s v="1608000-1609000"/>
          <s v="1609000-1610000"/>
          <s v="1610000-1611000"/>
          <s v="1611000-1612000"/>
          <s v="1612000-1613000"/>
          <s v="1613000-1614000"/>
          <s v="1614000-1615000"/>
          <s v="1615000-1616000"/>
          <s v="1616000-1617000"/>
          <s v="1617000-1618000"/>
          <s v="1618000-1619000"/>
          <s v="1619000-1620000"/>
          <s v="1620000-1621000"/>
          <s v="1621000-1622000"/>
          <s v="1622000-1623000"/>
          <s v="1623000-1624000"/>
          <s v="1624000-1625000"/>
          <s v="1625000-1626000"/>
          <s v="1626000-1627000"/>
          <s v="1627000-1628000"/>
          <s v="1628000-1629000"/>
          <s v="1629000-1630000"/>
          <s v="1630000-1631000"/>
          <s v="1631000-1632000"/>
          <s v="1632000-1633000"/>
          <s v="1633000-1634000"/>
          <s v="1634000-1635000"/>
          <s v="1635000-1636000"/>
          <s v="1636000-1637000"/>
          <s v="1637000-1638000"/>
          <s v="1638000-1639000"/>
          <s v="1639000-1640000"/>
          <s v="1640000-1641000"/>
          <s v="1641000-1642000"/>
          <s v="1642000-1643000"/>
          <s v="1643000-1644000"/>
          <s v="1644000-1645000"/>
          <s v="1645000-1646000"/>
          <s v="1646000-1647000"/>
          <s v="1647000-1648000"/>
          <s v="1648000-1649000"/>
          <s v="1649000-1650000"/>
          <s v="1650000-1651000"/>
          <s v="1651000-1652000"/>
          <s v="1652000-1653000"/>
          <s v="1653000-1654000"/>
          <s v="1654000-1655000"/>
          <s v="1655000-1656000"/>
          <s v="1656000-1657000"/>
          <s v="1657000-1658000"/>
          <s v="1658000-1659000"/>
          <s v="1659000-1660000"/>
          <s v="1660000-1661000"/>
          <s v="1661000-1662000"/>
          <s v="1662000-1663000"/>
          <s v="1663000-1664000"/>
          <s v="1664000-1665000"/>
          <s v="1665000-1666000"/>
          <s v="1666000-1667000"/>
          <s v="1667000-1668000"/>
          <s v="1668000-1669000"/>
          <s v="1669000-1670000"/>
          <s v="1670000-1671000"/>
          <s v="1671000-1672000"/>
          <s v="1672000-1673000"/>
          <s v="1673000-1674000"/>
          <s v="1674000-1675000"/>
          <s v="1675000-1676000"/>
          <s v="1676000-1677000"/>
          <s v="1677000-1678000"/>
          <s v="1678000-1679000"/>
          <s v="1679000-1680000"/>
          <s v="1680000-1681000"/>
          <s v="1681000-1682000"/>
          <s v="1682000-1683000"/>
          <s v="1683000-1684000"/>
          <s v="1684000-1685000"/>
          <s v="1685000-1686000"/>
          <s v="1686000-1687000"/>
          <s v="1687000-1688000"/>
          <s v="1688000-1689000"/>
          <s v="1689000-1690000"/>
          <s v="1690000-1691000"/>
          <s v="1691000-1692000"/>
          <s v="1692000-1693000"/>
          <s v="1693000-1694000"/>
          <s v="1694000-1695000"/>
          <s v="1695000-1696000"/>
          <s v="1696000-1697000"/>
          <s v="1697000-1698000"/>
          <s v="1698000-1699000"/>
          <s v="1699000-1700000"/>
          <s v="1700000-1701000"/>
          <s v="1701000-1702000"/>
          <s v="1702000-1703000"/>
          <s v="1703000-1704000"/>
          <s v="1704000-1705000"/>
          <s v="1705000-1706000"/>
          <s v="1706000-1707000"/>
          <s v="1707000-1708000"/>
          <s v="1708000-1709000"/>
          <s v="1709000-1710000"/>
          <s v="1710000-1711000"/>
          <s v="1711000-1712000"/>
          <s v="1712000-1713000"/>
          <s v="1713000-1714000"/>
          <s v="1714000-1715000"/>
          <s v="1715000-1716000"/>
          <s v="1716000-1717000"/>
          <s v="1717000-1718000"/>
          <s v="1718000-1719000"/>
          <s v="1719000-1720000"/>
          <s v="1720000-1721000"/>
          <s v="1721000-1722000"/>
          <s v="1722000-1723000"/>
          <s v="1723000-1724000"/>
          <s v="1724000-1725000"/>
          <s v="1725000-1726000"/>
          <s v="1726000-1727000"/>
          <s v="1727000-1728000"/>
          <s v="1728000-1729000"/>
          <s v="1729000-1730000"/>
          <s v="1730000-1731000"/>
          <s v="1731000-1732000"/>
          <s v="1732000-1733000"/>
          <s v="1733000-1734000"/>
          <s v="1734000-1735000"/>
          <s v="1735000-1736000"/>
          <s v="1736000-1737000"/>
          <s v="1737000-1738000"/>
          <s v="1738000-1739000"/>
          <s v="1739000-1740000"/>
          <s v="1740000-1741000"/>
          <s v="1741000-1742000"/>
          <s v="1742000-1743000"/>
          <s v="1743000-1744000"/>
          <s v="1744000-1745000"/>
          <s v="1745000-1746000"/>
          <s v="1746000-1747000"/>
          <s v="1747000-1748000"/>
          <s v="1748000-1749000"/>
          <s v="1749000-1750000"/>
          <s v="1750000-1751000"/>
          <s v="1751000-1752000"/>
          <s v="1752000-1753000"/>
          <s v="1753000-1754000"/>
          <s v="1754000-1755000"/>
          <s v="1755000-1756000"/>
          <s v="1756000-1757000"/>
          <s v="1757000-1758000"/>
          <s v="1758000-1759000"/>
          <s v="1759000-1760000"/>
          <s v="1760000-1761000"/>
          <s v="1761000-1762000"/>
          <s v="1762000-1763000"/>
          <s v="1763000-1764000"/>
          <s v="1764000-1765000"/>
          <s v="1765000-1766000"/>
          <s v="1766000-1767000"/>
          <s v="1767000-1768000"/>
          <s v="1768000-1769000"/>
          <s v="1769000-1770000"/>
          <s v="1770000-1771000"/>
          <s v="1771000-1772000"/>
          <s v="1772000-1773000"/>
          <s v="1773000-1774000"/>
          <s v="1774000-1775000"/>
          <s v="1775000-1776000"/>
          <s v="1776000-1777000"/>
          <s v="1777000-1778000"/>
          <s v="1778000-1779000"/>
          <s v="1779000-1780000"/>
          <s v="1780000-1781000"/>
          <s v="1781000-1782000"/>
          <s v="1782000-1783000"/>
          <s v="1783000-1784000"/>
          <s v="1784000-1785000"/>
          <s v="1785000-1786000"/>
          <s v="1786000-1787000"/>
          <s v="1787000-1788000"/>
          <s v="1788000-1789000"/>
          <s v="1789000-1790000"/>
          <s v="1790000-1791000"/>
          <s v="1791000-1792000"/>
          <s v="1792000-1793000"/>
          <s v="1793000-1794000"/>
          <s v="1794000-1795000"/>
          <s v="1795000-1796000"/>
          <s v="1796000-1797000"/>
          <s v="1797000-1798000"/>
          <s v="1798000-1799000"/>
          <s v="1799000-1800000"/>
          <s v="1800000-1801000"/>
          <s v="1801000-1802000"/>
          <s v="1802000-1803000"/>
          <s v="1803000-1804000"/>
          <s v="1804000-1805000"/>
          <s v="1805000-1806000"/>
          <s v="1806000-1807000"/>
          <s v="1807000-1808000"/>
          <s v="1808000-1809000"/>
          <s v="1809000-1810000"/>
          <s v="1810000-1811000"/>
          <s v="1811000-1812000"/>
          <s v="1812000-1813000"/>
          <s v="1813000-1814000"/>
          <s v="1814000-1815000"/>
          <s v="1815000-1816000"/>
          <s v="1816000-1817000"/>
          <s v="1817000-1818000"/>
          <s v="1818000-1819000"/>
          <s v="1819000-1820000"/>
          <s v="1820000-1821000"/>
          <s v="1821000-1822000"/>
          <s v="1822000-1823000"/>
          <s v="1823000-1824000"/>
          <s v="1824000-1825000"/>
          <s v="1825000-1826000"/>
          <s v="1826000-1827000"/>
          <s v="1827000-1828000"/>
          <s v="1828000-1829000"/>
          <s v="1829000-1830000"/>
          <s v="1830000-1831000"/>
          <s v="1831000-1832000"/>
          <s v="1832000-1833000"/>
          <s v="1833000-1834000"/>
          <s v="1834000-1835000"/>
          <s v="1835000-1836000"/>
          <s v="1836000-1837000"/>
          <s v="1837000-1838000"/>
          <s v="1838000-1839000"/>
          <s v="1839000-1840000"/>
          <s v="1840000-1841000"/>
          <s v="1841000-1842000"/>
          <s v="1842000-1843000"/>
          <s v="1843000-1844000"/>
          <s v="1844000-1845000"/>
          <s v="1845000-1846000"/>
          <s v="1846000-1847000"/>
          <s v="1847000-1848000"/>
          <s v="1848000-1849000"/>
          <s v="1849000-1850000"/>
          <s v="1850000-1851000"/>
          <s v="1851000-1852000"/>
          <s v="1852000-1853000"/>
          <s v="1853000-1854000"/>
          <s v="1854000-1855000"/>
          <s v="1855000-1856000"/>
          <s v="1856000-1857000"/>
          <s v="1857000-1858000"/>
          <s v="1858000-1859000"/>
          <s v="1859000-1860000"/>
          <s v="1860000-1861000"/>
          <s v="1861000-1862000"/>
          <s v="1862000-1863000"/>
          <s v="1863000-1864000"/>
          <s v="1864000-1865000"/>
          <s v="1865000-1866000"/>
          <s v="1866000-1867000"/>
          <s v="1867000-1868000"/>
          <s v="1868000-1869000"/>
          <s v="1869000-1870000"/>
          <s v="1870000-1871000"/>
          <s v="1871000-1872000"/>
          <s v="1872000-1873000"/>
          <s v="1873000-1874000"/>
          <s v="1874000-1875000"/>
          <s v="1875000-1876000"/>
          <s v="1876000-1877000"/>
          <s v="1877000-1878000"/>
          <s v="1878000-1879000"/>
          <s v="1879000-1880000"/>
          <s v="1880000-1881000"/>
          <s v="1881000-1882000"/>
          <s v="1882000-1883000"/>
          <s v="1883000-1884000"/>
          <s v="1884000-1885000"/>
          <s v="1885000-1886000"/>
          <s v="1886000-1887000"/>
          <s v="1887000-1888000"/>
          <s v="1888000-1889000"/>
          <s v="1889000-1890000"/>
          <s v="1890000-1891000"/>
          <s v="1891000-1892000"/>
          <s v="1892000-1893000"/>
          <s v="1893000-1894000"/>
          <s v="1894000-1895000"/>
          <s v="1895000-1896000"/>
          <s v="1896000-1897000"/>
          <s v="1897000-1898000"/>
          <s v="1898000-1899000"/>
          <s v="1899000-1900000"/>
          <s v="1900000-1901000"/>
          <s v="1901000-1902000"/>
          <s v="1902000-1903000"/>
          <s v="1903000-1904000"/>
          <s v="1904000-1905000"/>
          <s v="1905000-1906000"/>
          <s v="1906000-1907000"/>
          <s v="1907000-1908000"/>
          <s v="1908000-1909000"/>
          <s v="1909000-1910000"/>
          <s v="1910000-1911000"/>
          <s v="1911000-1912000"/>
          <s v="1912000-1913000"/>
          <s v="1913000-1914000"/>
          <s v="1914000-1915000"/>
          <s v="1915000-1916000"/>
          <s v="1916000-1917000"/>
          <s v="1917000-1918000"/>
          <s v="1918000-1919000"/>
          <s v="1919000-1920000"/>
          <s v="1920000-1921000"/>
          <s v="1921000-1922000"/>
          <s v="1922000-1923000"/>
          <s v="1923000-1924000"/>
          <s v="1924000-1925000"/>
          <s v="1925000-1926000"/>
          <s v="1926000-1927000"/>
          <s v="1927000-1928000"/>
          <s v="1928000-1929000"/>
          <s v="1929000-1930000"/>
          <s v="1930000-1931000"/>
          <s v="1931000-1932000"/>
          <s v="1932000-1933000"/>
          <s v="1933000-1934000"/>
          <s v="1934000-1935000"/>
          <s v="1935000-1936000"/>
          <s v="1936000-1937000"/>
          <s v="1937000-1938000"/>
          <s v="1938000-1939000"/>
          <s v="1939000-1940000"/>
          <s v="1940000-1941000"/>
          <s v="1941000-1942000"/>
          <s v="1942000-1943000"/>
          <s v="1943000-1944000"/>
          <s v="1944000-1945000"/>
          <s v="1945000-1946000"/>
          <s v="1946000-1947000"/>
          <s v="1947000-1948000"/>
          <s v="1948000-1949000"/>
          <s v="1949000-1950000"/>
          <s v="1950000-1951000"/>
          <s v="1951000-1952000"/>
          <s v="1952000-1953000"/>
          <s v="1953000-1954000"/>
          <s v="1954000-1955000"/>
          <s v="1955000-1956000"/>
          <s v="1956000-1957000"/>
          <s v="1957000-1958000"/>
          <s v="1958000-1959000"/>
          <s v="1959000-1960000"/>
          <s v="1960000-1961000"/>
          <s v="1961000-1962000"/>
          <s v="1962000-1963000"/>
          <s v="1963000-1964000"/>
          <s v="1964000-1965000"/>
          <s v="1965000-1966000"/>
          <s v="1966000-1967000"/>
          <s v="1967000-1968000"/>
          <s v="1968000-1969000"/>
          <s v="1969000-1970000"/>
          <s v="1970000-1971000"/>
          <s v="1971000-1972000"/>
          <s v="1972000-1973000"/>
          <s v="1973000-1974000"/>
          <s v="1974000-1975000"/>
          <s v="1975000-1976000"/>
          <s v="1976000-1977000"/>
          <s v="1977000-1978000"/>
          <s v="1978000-1979000"/>
          <s v="1979000-1980000"/>
          <s v="1980000-1981000"/>
          <s v="1981000-1982000"/>
          <s v="1982000-1983000"/>
          <s v="1983000-1984000"/>
          <s v="1984000-1985000"/>
          <s v="1985000-1986000"/>
          <s v="1986000-1987000"/>
          <s v="1987000-1988000"/>
          <s v="1988000-1989000"/>
          <s v="1989000-1990000"/>
          <s v="1990000-1991000"/>
          <s v="1991000-1992000"/>
          <s v="1992000-1993000"/>
          <s v="1993000-1994000"/>
          <s v="1994000-1995000"/>
          <s v="1995000-1996000"/>
          <s v="1996000-1997000"/>
          <s v="1997000-1998000"/>
          <s v="1998000-1999000"/>
          <s v="1999000-2000000"/>
          <s v="2000000-2001000"/>
          <s v="2001000-2002000"/>
          <s v="2002000-2003000"/>
          <s v="2003000-2004000"/>
          <s v="2004000-2005000"/>
          <s v="2005000-2006000"/>
          <s v="2006000-2007000"/>
          <s v="2007000-2008000"/>
          <s v="2008000-2009000"/>
          <s v="2009000-2010000"/>
          <s v="2010000-2011000"/>
          <s v="2011000-2012000"/>
          <s v="2012000-2013000"/>
          <s v="2013000-2014000"/>
          <s v="2014000-2015000"/>
          <s v="2015000-2016000"/>
          <s v="2016000-2017000"/>
          <s v="2017000-2018000"/>
          <s v="2018000-2019000"/>
          <s v="2019000-2020000"/>
          <s v="2020000-2021000"/>
          <s v="2021000-2022000"/>
          <s v="2022000-2023000"/>
          <s v="2023000-2024000"/>
          <s v="2024000-2025000"/>
          <s v="2025000-2026000"/>
          <s v="2026000-2027000"/>
          <s v="2027000-2028000"/>
          <s v="2028000-2029000"/>
          <s v="2029000-2030000"/>
          <s v="2030000-2031000"/>
          <s v="2031000-2032000"/>
          <s v="2032000-2033000"/>
          <s v="2033000-2034000"/>
          <s v="2034000-2035000"/>
          <s v="2035000-2036000"/>
          <s v="2036000-2037000"/>
          <s v="2037000-2038000"/>
          <s v="2038000-2039000"/>
          <s v="2039000-2040000"/>
          <s v="2040000-2041000"/>
          <s v="2041000-2042000"/>
          <s v="2042000-2043000"/>
          <s v="2043000-2044000"/>
          <s v="2044000-2045000"/>
          <s v="2045000-2046000"/>
          <s v="2046000-2047000"/>
          <s v="2047000-2048000"/>
          <s v="2048000-2049000"/>
          <s v="2049000-2050000"/>
          <s v="2050000-2051000"/>
          <s v="2051000-2052000"/>
          <s v="2052000-2053000"/>
          <s v="2053000-2054000"/>
          <s v="2054000-2055000"/>
          <s v="2055000-2056000"/>
          <s v="2056000-2057000"/>
          <s v="2057000-2058000"/>
          <s v="2058000-2059000"/>
          <s v="2059000-2060000"/>
          <s v="2060000-2061000"/>
          <s v="2061000-2062000"/>
          <s v="2062000-2063000"/>
          <s v="2063000-2064000"/>
          <s v="2064000-2065000"/>
          <s v="2065000-2066000"/>
          <s v="2066000-2067000"/>
          <s v="2067000-2068000"/>
          <s v="2068000-2069000"/>
          <s v="2069000-2070000"/>
          <s v="2070000-2071000"/>
          <s v="2071000-2072000"/>
          <s v="2072000-2073000"/>
          <s v="2073000-2074000"/>
          <s v="2074000-2075000"/>
          <s v="2075000-2076000"/>
          <s v="2076000-2077000"/>
          <s v="2077000-2078000"/>
          <s v="2078000-2079000"/>
          <s v="2079000-2080000"/>
          <s v="2080000-2081000"/>
          <s v="2081000-2082000"/>
          <s v="2082000-2083000"/>
          <s v="2083000-2084000"/>
          <s v="2084000-2085000"/>
          <s v="2085000-2086000"/>
          <s v="2086000-2087000"/>
          <s v="2087000-2088000"/>
          <s v="2088000-2089000"/>
          <s v="2089000-2090000"/>
          <s v="2090000-2091000"/>
          <s v="2091000-2092000"/>
          <s v="2092000-2093000"/>
          <s v="2093000-2094000"/>
          <s v="2094000-2095000"/>
          <s v="2095000-2096000"/>
          <s v="2096000-2097000"/>
          <s v="2097000-2098000"/>
          <s v="2098000-2099000"/>
          <s v="2099000-2100000"/>
          <s v="2100000-2101000"/>
          <s v="2101000-2102000"/>
          <s v="2102000-2103000"/>
          <s v="2103000-2104000"/>
          <s v="2104000-2105000"/>
          <s v="2105000-2106000"/>
          <s v="2106000-2107000"/>
          <s v="2107000-2108000"/>
          <s v="2108000-2109000"/>
          <s v="2109000-2110000"/>
          <s v="2110000-2111000"/>
          <s v="2111000-2112000"/>
          <s v="2112000-2113000"/>
          <s v="2113000-2114000"/>
          <s v="2114000-2115000"/>
          <s v="2115000-2116000"/>
          <s v="2116000-2117000"/>
          <s v="2117000-2118000"/>
          <s v="2118000-2119000"/>
          <s v="2119000-2120000"/>
          <s v="2120000-2121000"/>
          <s v="2121000-2122000"/>
          <s v="2122000-2123000"/>
          <s v="2123000-2124000"/>
          <s v="2124000-2125000"/>
          <s v="2125000-2126000"/>
          <s v="2126000-2127000"/>
          <s v="2127000-2128000"/>
          <s v="2128000-2129000"/>
          <s v="2129000-2130000"/>
          <s v="2130000-2131000"/>
          <s v="2131000-2132000"/>
          <s v="2132000-2133000"/>
          <s v="2133000-2134000"/>
          <s v="2134000-2135000"/>
          <s v="2135000-2136000"/>
          <s v="2136000-2137000"/>
          <s v="2137000-2138000"/>
          <s v="2138000-2139000"/>
          <s v="2139000-2140000"/>
          <s v="2140000-2141000"/>
          <s v="2141000-2142000"/>
          <s v="2142000-2143000"/>
          <s v="2143000-2144000"/>
          <s v="2144000-2145000"/>
          <s v="2145000-2146000"/>
          <s v="2146000-2147000"/>
          <s v="2147000-2148000"/>
          <s v="2148000-2149000"/>
          <s v="2149000-2150000"/>
          <s v="2150000-2151000"/>
          <s v="2151000-2152000"/>
          <s v="2152000-2153000"/>
          <s v="2153000-2154000"/>
          <s v="2154000-2155000"/>
          <s v="2155000-2156000"/>
          <s v="2156000-2157000"/>
          <s v="2157000-2158000"/>
          <s v="2158000-2159000"/>
          <s v="2159000-2160000"/>
          <s v="2160000-2161000"/>
          <s v="2161000-2162000"/>
          <s v="2162000-2163000"/>
          <s v="2163000-2164000"/>
          <s v="2164000-2165000"/>
          <s v="2165000-2166000"/>
          <s v="2166000-2167000"/>
          <s v="2167000-2168000"/>
          <s v="2168000-2169000"/>
          <s v="2169000-2170000"/>
          <s v="2170000-2171000"/>
          <s v="2171000-2172000"/>
          <s v="2172000-2173000"/>
          <s v="2173000-2174000"/>
          <s v="2174000-2175000"/>
          <s v="2175000-2176000"/>
          <s v="2176000-2177000"/>
          <s v="2177000-2178000"/>
          <s v="2178000-2179000"/>
          <s v="2179000-2180000"/>
          <s v="2180000-2181000"/>
          <s v="2181000-2182000"/>
          <s v="2182000-2183000"/>
          <s v="2183000-2184000"/>
          <s v="2184000-2185000"/>
          <s v="2185000-2186000"/>
          <s v="2186000-2187000"/>
          <s v="2187000-2188000"/>
          <s v="2188000-2189000"/>
          <s v="2189000-2190000"/>
          <s v="2190000-2191000"/>
          <s v="2191000-2192000"/>
          <s v="2192000-2193000"/>
          <s v="2193000-2194000"/>
          <s v="2194000-2195000"/>
          <s v="2195000-2196000"/>
          <s v="2196000-2197000"/>
          <s v="2197000-2198000"/>
          <s v="2198000-2199000"/>
          <s v="2199000-2200000"/>
          <s v="2200000-2201000"/>
          <s v="2201000-2202000"/>
          <s v="2202000-2203000"/>
          <s v="2203000-2204000"/>
          <s v="2204000-2205000"/>
          <s v="2205000-2206000"/>
          <s v="2206000-2207000"/>
          <s v="2207000-2208000"/>
          <s v="2208000-2209000"/>
          <s v="2209000-2210000"/>
          <s v="2210000-2211000"/>
          <s v="2211000-2212000"/>
          <s v="2212000-2213000"/>
          <s v="2213000-2214000"/>
          <s v="2214000-2215000"/>
          <s v="2215000-2216000"/>
          <s v="2216000-2217000"/>
          <s v="2217000-2218000"/>
          <s v="2218000-2219000"/>
          <s v="2219000-2220000"/>
          <s v="2220000-2221000"/>
          <s v="2221000-2222000"/>
          <s v="2222000-2223000"/>
          <s v="2223000-2224000"/>
          <s v="2224000-2225000"/>
          <s v="2225000-2226000"/>
          <s v="2226000-2227000"/>
          <s v="2227000-2228000"/>
          <s v="2228000-2229000"/>
          <s v="2229000-2230000"/>
          <s v="2230000-2231000"/>
          <s v="2231000-2232000"/>
          <s v="2232000-2233000"/>
          <s v="2233000-2234000"/>
          <s v="2234000-2235000"/>
          <s v="2235000-2236000"/>
          <s v="2236000-2237000"/>
          <s v="2237000-2238000"/>
          <s v="2238000-2239000"/>
          <s v="2239000-2240000"/>
          <s v="2240000-2241000"/>
          <s v="2241000-2242000"/>
          <s v="2242000-2243000"/>
          <s v="2243000-2244000"/>
          <s v="2244000-2245000"/>
          <s v="2245000-2246000"/>
          <s v="2246000-2247000"/>
          <s v="2247000-2248000"/>
          <s v="2248000-2249000"/>
          <s v="2249000-2250000"/>
          <s v="2250000-2251000"/>
          <s v="2251000-2252000"/>
          <s v="2252000-2253000"/>
          <s v="2253000-2254000"/>
          <s v="2254000-2255000"/>
          <s v="2255000-2256000"/>
          <s v="2256000-2257000"/>
          <s v="2257000-2258000"/>
          <s v="2258000-2259000"/>
          <s v="2259000-2260000"/>
          <s v="2260000-2261000"/>
          <s v="2261000-2262000"/>
          <s v="2262000-2263000"/>
          <s v="2263000-2264000"/>
          <s v="2264000-2265000"/>
          <s v="2265000-2266000"/>
          <s v="2266000-2267000"/>
          <s v="2267000-2268000"/>
          <s v="2268000-2269000"/>
          <s v="2269000-2270000"/>
          <s v="2270000-2271000"/>
          <s v="2271000-2272000"/>
          <s v="2272000-2273000"/>
          <s v="2273000-2274000"/>
          <s v="2274000-2275000"/>
          <s v="2275000-2276000"/>
          <s v="2276000-2277000"/>
          <s v="2277000-2278000"/>
          <s v="2278000-2279000"/>
          <s v="2279000-2280000"/>
          <s v="2280000-2281000"/>
          <s v="2281000-2282000"/>
          <s v="2282000-2283000"/>
          <s v="2283000-2284000"/>
          <s v="2284000-2285000"/>
          <s v="2285000-2286000"/>
          <s v="2286000-2287000"/>
          <s v="2287000-2288000"/>
          <s v="2288000-2289000"/>
          <s v="2289000-2290000"/>
          <s v="2290000-2291000"/>
          <s v="2291000-2292000"/>
          <s v="2292000-2293000"/>
          <s v="2293000-2294000"/>
          <s v="2294000-2295000"/>
          <s v="2295000-2296000"/>
          <s v="2296000-2297000"/>
          <s v="2297000-2298000"/>
          <s v="2298000-2299000"/>
          <s v="2299000-2300000"/>
          <s v="2300000-2301000"/>
          <s v="2301000-2302000"/>
          <s v="2302000-2303000"/>
          <s v="2303000-2304000"/>
          <s v="2304000-2305000"/>
          <s v="2305000-2306000"/>
          <s v="2306000-2307000"/>
          <s v="2307000-2308000"/>
          <s v="2308000-2309000"/>
          <s v="2309000-2310000"/>
          <s v="2310000-2311000"/>
          <s v="2311000-2312000"/>
          <s v="2312000-2313000"/>
          <s v="2313000-2314000"/>
          <s v="2314000-2315000"/>
          <s v="2315000-2316000"/>
          <s v="2316000-2317000"/>
          <s v="2317000-2318000"/>
          <s v="2318000-2319000"/>
          <s v="2319000-2320000"/>
          <s v="2320000-2321000"/>
          <s v="2321000-2322000"/>
          <s v="2322000-2323000"/>
          <s v="2323000-2324000"/>
          <s v="2324000-2325000"/>
          <s v="2325000-2326000"/>
          <s v="2326000-2327000"/>
          <s v="2327000-2328000"/>
          <s v="2328000-2329000"/>
          <s v="2329000-2330000"/>
          <s v="2330000-2331000"/>
          <s v="2331000-2332000"/>
          <s v="2332000-2333000"/>
          <s v="2333000-2334000"/>
          <s v="2334000-2335000"/>
          <s v="2335000-2336000"/>
          <s v="2336000-2337000"/>
          <s v="2337000-2338000"/>
          <s v="2338000-2339000"/>
          <s v="2339000-2340000"/>
          <s v="2340000-2341000"/>
          <s v="2341000-2342000"/>
          <s v="2342000-2343000"/>
          <s v="2343000-2344000"/>
          <s v="2344000-2345000"/>
          <s v="2345000-2346000"/>
          <s v="2346000-2347000"/>
          <s v="2347000-2348000"/>
          <s v="2348000-2349000"/>
          <s v="2349000-2350000"/>
          <s v="2350000-2351000"/>
          <s v="2351000-2352000"/>
          <s v="2352000-2353000"/>
          <s v="2353000-2354000"/>
          <s v="2354000-2355000"/>
          <s v="2355000-2356000"/>
          <s v="2356000-2357000"/>
          <s v="2357000-2358000"/>
          <s v="2358000-2359000"/>
          <s v="2359000-2360000"/>
          <s v="2360000-2361000"/>
          <s v="2361000-2362000"/>
          <s v="2362000-2363000"/>
          <s v="2363000-2364000"/>
          <s v="2364000-2365000"/>
          <s v="2365000-2366000"/>
          <s v="2366000-2367000"/>
          <s v="2367000-2368000"/>
          <s v="2368000-2369000"/>
          <s v="2369000-2370000"/>
          <s v="2370000-2371000"/>
          <s v="2371000-2372000"/>
          <s v="2372000-2373000"/>
          <s v="2373000-2374000"/>
          <s v="2374000-2375000"/>
          <s v="2375000-2376000"/>
          <s v="2376000-2377000"/>
          <s v="2377000-2378000"/>
          <s v="2378000-2379000"/>
          <s v="2379000-2380000"/>
          <s v="2380000-2381000"/>
          <s v="2381000-2382000"/>
          <s v="2382000-2383000"/>
          <s v="2383000-2384000"/>
          <s v="2384000-2385000"/>
          <s v="2385000-2386000"/>
          <s v="2386000-2387000"/>
          <s v="2387000-2388000"/>
          <s v="2388000-2389000"/>
          <s v="2389000-2390000"/>
          <s v="2390000-2391000"/>
          <s v="2391000-2392000"/>
          <s v="2392000-2393000"/>
          <s v="2393000-2394000"/>
          <s v="2394000-2395000"/>
          <s v="2395000-2396000"/>
          <s v="2396000-2397000"/>
          <s v="2397000-2398000"/>
          <s v="2398000-2399000"/>
          <s v="2399000-2400000"/>
          <s v="2400000-2401000"/>
          <s v="2401000-2402000"/>
          <s v="2402000-2403000"/>
          <s v="2403000-2404000"/>
          <s v="2404000-2405000"/>
          <s v="2405000-2406000"/>
          <s v="2406000-2407000"/>
          <s v="2407000-2408000"/>
          <s v="2408000-2409000"/>
          <s v="2409000-2410000"/>
          <s v="2410000-2411000"/>
          <s v="2411000-2412000"/>
          <s v="2412000-2413000"/>
          <s v="2413000-2414000"/>
          <s v="2414000-2415000"/>
          <s v="2415000-2416000"/>
          <s v="2416000-2417000"/>
          <s v="2417000-2418000"/>
          <s v="2418000-2419000"/>
          <s v="2419000-2420000"/>
          <s v="2420000-2421000"/>
          <s v="2421000-2422000"/>
          <s v="2422000-2423000"/>
          <s v="2423000-2424000"/>
          <s v="2424000-2425000"/>
          <s v="2425000-2426000"/>
          <s v="2426000-2427000"/>
          <s v="2427000-2428000"/>
          <s v="2428000-2429000"/>
          <s v="2429000-2430000"/>
          <s v="2430000-2431000"/>
          <s v="2431000-2432000"/>
          <s v="2432000-2433000"/>
          <s v="2433000-2434000"/>
          <s v="2434000-2435000"/>
          <s v="2435000-2436000"/>
          <s v="2436000-2437000"/>
          <s v="2437000-2438000"/>
          <s v="2438000-2439000"/>
          <s v="2439000-2440000"/>
          <s v="2440000-2441000"/>
          <s v="2441000-2442000"/>
          <s v="2442000-2443000"/>
          <s v="2443000-2444000"/>
          <s v="2444000-2445000"/>
          <s v="2445000-2446000"/>
          <s v="2446000-2447000"/>
          <s v="2447000-2448000"/>
          <s v="2448000-2449000"/>
          <s v="2449000-2450000"/>
          <s v="2450000-2451000"/>
          <s v="2451000-2452000"/>
          <s v="2452000-2453000"/>
          <s v="2453000-2454000"/>
          <s v="2454000-2455000"/>
          <s v="2455000-2456000"/>
          <s v="2456000-2457000"/>
          <s v="2457000-2458000"/>
          <s v="2458000-2459000"/>
          <s v="2459000-2460000"/>
          <s v="2460000-2461000"/>
          <s v="2461000-2462000"/>
          <s v="2462000-2463000"/>
          <s v="2463000-2464000"/>
          <s v="2464000-2465000"/>
          <s v="2465000-2466000"/>
          <s v="2466000-2467000"/>
          <s v="2467000-2468000"/>
          <s v="2468000-2469000"/>
          <s v="2469000-2470000"/>
          <s v="2470000-2471000"/>
          <s v="2471000-2472000"/>
          <s v="2472000-2473000"/>
          <s v="2473000-2474000"/>
          <s v="2474000-2475000"/>
          <s v="2475000-2476000"/>
          <s v="2476000-2477000"/>
          <s v="2477000-2478000"/>
          <s v="2478000-2479000"/>
          <s v="2479000-2480000"/>
          <s v="2480000-2481000"/>
          <s v="2481000-2482000"/>
          <s v="2482000-2483000"/>
          <s v="2483000-2484000"/>
          <s v="2484000-2485000"/>
          <s v="2485000-2486000"/>
          <s v="2486000-2487000"/>
          <s v="2487000-2488000"/>
          <s v="2488000-2489000"/>
          <s v="2489000-2490000"/>
          <s v="2490000-2491000"/>
          <s v="2491000-2492000"/>
          <s v="2492000-2493000"/>
          <s v="2493000-2494000"/>
          <s v="2494000-2495000"/>
          <s v="2495000-2496000"/>
          <s v="2496000-2497000"/>
          <s v="2497000-2498000"/>
          <s v="2498000-2499000"/>
          <s v="2499000-2500000"/>
          <s v="2500000-2501000"/>
          <s v="2501000-2502000"/>
          <s v="2502000-2503000"/>
          <s v="2503000-2504000"/>
          <s v="2504000-2505000"/>
          <s v="2505000-2506000"/>
          <s v="2506000-2507000"/>
          <s v="2507000-2508000"/>
          <s v="2508000-2509000"/>
          <s v="2509000-2510000"/>
          <s v="2510000-2511000"/>
          <s v="2511000-2512000"/>
          <s v="2512000-2513000"/>
          <s v="2513000-2514000"/>
          <s v="2514000-2515000"/>
          <s v="2515000-2516000"/>
          <s v="2516000-2517000"/>
          <s v="2517000-2518000"/>
          <s v="2518000-2519000"/>
          <s v="2519000-2520000"/>
          <s v="2520000-2521000"/>
          <s v="2521000-2522000"/>
          <s v="2522000-2523000"/>
          <s v="2523000-2524000"/>
          <s v="2524000-2525000"/>
          <s v="2525000-2526000"/>
          <s v="2526000-2527000"/>
          <s v="2527000-2528000"/>
          <s v="2528000-2529000"/>
          <s v="2529000-2530000"/>
          <s v="2530000-2531000"/>
          <s v="2531000-2532000"/>
          <s v="2532000-2533000"/>
          <s v="2533000-2534000"/>
          <s v="2534000-2535000"/>
          <s v="2535000-2536000"/>
          <s v="2536000-2537000"/>
          <s v="2537000-2538000"/>
          <s v="2538000-2539000"/>
          <s v="2539000-2540000"/>
          <s v="2540000-2541000"/>
          <s v="2541000-2542000"/>
          <s v="2542000-2543000"/>
          <s v="2543000-2544000"/>
          <s v="2544000-2545000"/>
          <s v="2545000-2546000"/>
          <s v="2546000-2547000"/>
          <s v="2547000-2548000"/>
          <s v="2548000-2549000"/>
          <s v="2549000-2550000"/>
          <s v="2550000-2551000"/>
          <s v="2551000-2552000"/>
          <s v="2552000-2553000"/>
          <s v="2553000-2554000"/>
          <s v="2554000-2555000"/>
          <s v="2555000-2556000"/>
          <s v="2556000-2557000"/>
          <s v="2557000-2558000"/>
          <s v="2558000-2559000"/>
          <s v="2559000-2560000"/>
          <s v="2560000-2561000"/>
          <s v="2561000-2562000"/>
          <s v="2562000-2563000"/>
          <s v="2563000-2564000"/>
          <s v="2564000-2565000"/>
          <s v="2565000-2566000"/>
          <s v="2566000-2567000"/>
          <s v="2567000-2568000"/>
          <s v="2568000-2569000"/>
          <s v="2569000-2570000"/>
          <s v="2570000-2571000"/>
          <s v="2571000-2572000"/>
          <s v="2572000-2573000"/>
          <s v="2573000-2574000"/>
          <s v="2574000-2575000"/>
          <s v="2575000-2576000"/>
          <s v="2576000-2577000"/>
          <s v="2577000-2578000"/>
          <s v="2578000-2579000"/>
          <s v="2579000-2580000"/>
          <s v="2580000-2581000"/>
          <s v="2581000-2582000"/>
          <s v="2582000-2583000"/>
          <s v="2583000-2584000"/>
          <s v="2584000-2585000"/>
          <s v="2585000-2586000"/>
          <s v="2586000-2587000"/>
          <s v="2587000-2588000"/>
          <s v="2588000-2589000"/>
          <s v="2589000-2590000"/>
          <s v="2590000-2591000"/>
          <s v="2591000-2592000"/>
          <s v="2592000-2593000"/>
          <s v="2593000-2594000"/>
          <s v="2594000-2595000"/>
          <s v="2595000-2596000"/>
          <s v="2596000-2597000"/>
          <s v="2597000-2598000"/>
          <s v="2598000-2599000"/>
          <s v="2599000-2600000"/>
          <s v="2600000-2601000"/>
          <s v="2601000-2602000"/>
          <s v="2602000-2603000"/>
          <s v="2603000-2604000"/>
          <s v="2604000-2605000"/>
          <s v="2605000-2606000"/>
          <s v="2606000-2607000"/>
          <s v="2607000-2608000"/>
          <s v="2608000-2609000"/>
          <s v="2609000-2610000"/>
          <s v="2610000-2611000"/>
          <s v="2611000-2612000"/>
          <s v="2612000-2613000"/>
          <s v="2613000-2614000"/>
          <s v="2614000-2615000"/>
          <s v="2615000-2616000"/>
          <s v="2616000-2617000"/>
          <s v="2617000-2618000"/>
          <s v="2618000-2619000"/>
          <s v="2619000-2620000"/>
          <s v="2620000-2621000"/>
          <s v="2621000-2622000"/>
          <s v="2622000-2623000"/>
          <s v="2623000-2624000"/>
          <s v="2624000-2625000"/>
          <s v="2625000-2626000"/>
          <s v="2626000-2627000"/>
          <s v="2627000-2628000"/>
          <s v="2628000-2629000"/>
          <s v="2629000-2630000"/>
          <s v="2630000-2631000"/>
          <s v="2631000-2632000"/>
          <s v="2632000-2633000"/>
          <s v="2633000-2634000"/>
          <s v="2634000-2635000"/>
          <s v="2635000-2636000"/>
          <s v="2636000-2637000"/>
          <s v="2637000-2638000"/>
          <s v="2638000-2639000"/>
          <s v="2639000-2640000"/>
          <s v="2640000-2641000"/>
          <s v="2641000-2642000"/>
          <s v="2642000-2643000"/>
          <s v="2643000-2644000"/>
          <s v="2644000-2645000"/>
          <s v="2645000-2646000"/>
          <s v="2646000-2647000"/>
          <s v="2647000-2648000"/>
          <s v="2648000-2649000"/>
          <s v="2649000-2650000"/>
          <s v="2650000-2651000"/>
          <s v="2651000-2652000"/>
          <s v="2652000-2653000"/>
          <s v="2653000-2654000"/>
          <s v="2654000-2655000"/>
          <s v="2655000-2656000"/>
          <s v="2656000-2657000"/>
          <s v="2657000-2658000"/>
          <s v="2658000-2659000"/>
          <s v="2659000-2660000"/>
          <s v="2660000-2661000"/>
          <s v="2661000-2662000"/>
          <s v="2662000-2663000"/>
          <s v="2663000-2664000"/>
          <s v="2664000-2665000"/>
          <s v="2665000-2666000"/>
          <s v="2666000-2667000"/>
          <s v="2667000-2668000"/>
          <s v="2668000-2669000"/>
          <s v="2669000-2670000"/>
          <s v="2670000-2671000"/>
          <s v="2671000-2672000"/>
          <s v="2672000-2673000"/>
          <s v="2673000-2674000"/>
          <s v="2674000-2675000"/>
          <s v="2675000-2676000"/>
          <s v="2676000-2677000"/>
          <s v="2677000-2678000"/>
          <s v="2678000-2679000"/>
          <s v="2679000-2680000"/>
          <s v="2680000-2681000"/>
          <s v="2681000-2682000"/>
          <s v="2682000-2683000"/>
          <s v="2683000-2684000"/>
          <s v="2684000-2685000"/>
          <s v="2685000-2686000"/>
          <s v="2686000-2687000"/>
          <s v="2687000-2688000"/>
          <s v="2688000-2689000"/>
          <s v="2689000-2690000"/>
          <s v="2690000-2691000"/>
          <s v="2691000-2692000"/>
          <s v="2692000-2693000"/>
          <s v="2693000-2694000"/>
          <s v="2694000-2695000"/>
          <s v="2695000-2696000"/>
          <s v="2696000-2697000"/>
          <s v="2697000-2698000"/>
          <s v="2698000-2699000"/>
          <s v="2699000-2700000"/>
          <s v="2700000-2701000"/>
          <s v="2701000-2702000"/>
          <s v="2702000-2703000"/>
          <s v="2703000-2704000"/>
          <s v="2704000-2705000"/>
          <s v="2705000-2706000"/>
          <s v="2706000-2707000"/>
          <s v="2707000-2708000"/>
          <s v="2708000-2709000"/>
          <s v="2709000-2710000"/>
          <s v="2710000-2711000"/>
          <s v="2711000-2712000"/>
          <s v="2712000-2713000"/>
          <s v="2713000-2714000"/>
          <s v="2714000-2715000"/>
          <s v="2715000-2716000"/>
          <s v="2716000-2717000"/>
          <s v="2717000-2718000"/>
          <s v="2718000-2719000"/>
          <s v="2719000-2720000"/>
          <s v="2720000-2721000"/>
          <s v="2721000-2722000"/>
          <s v="2722000-2723000"/>
          <s v="2723000-2724000"/>
          <s v="2724000-2725000"/>
          <s v="2725000-2726000"/>
          <s v="2726000-2727000"/>
          <s v="2727000-2728000"/>
          <s v="2728000-2729000"/>
          <s v="2729000-2730000"/>
          <s v="2730000-2731000"/>
          <s v="2731000-2732000"/>
          <s v="2732000-2733000"/>
          <s v="2733000-2734000"/>
          <s v="2734000-2735000"/>
          <s v="2735000-2736000"/>
          <s v="2736000-2737000"/>
          <s v="2737000-2738000"/>
          <s v="2738000-2739000"/>
          <s v="2739000-2740000"/>
          <s v="2740000-2741000"/>
          <s v="2741000-2742000"/>
          <s v="2742000-2743000"/>
          <s v="2743000-2744000"/>
          <s v="2744000-2745000"/>
          <s v="2745000-2746000"/>
          <s v="2746000-2747000"/>
          <s v="2747000-2748000"/>
          <s v="2748000-2749000"/>
          <s v="2749000-2750000"/>
          <s v="2750000-2751000"/>
          <s v="2751000-2752000"/>
          <s v="2752000-2753000"/>
          <s v="2753000-2754000"/>
          <s v="2754000-2755000"/>
          <s v="2755000-2756000"/>
          <s v="2756000-2757000"/>
          <s v="2757000-2758000"/>
          <s v="2758000-2759000"/>
          <s v="2759000-2760000"/>
          <s v="2760000-2761000"/>
          <s v="2761000-2762000"/>
          <s v="2762000-2763000"/>
          <s v="2763000-2764000"/>
          <s v="2764000-2765000"/>
          <s v="2765000-2766000"/>
          <s v="2766000-2767000"/>
          <s v="2767000-2768000"/>
          <s v="2768000-2769000"/>
          <s v="2769000-2770000"/>
          <s v="2770000-2771000"/>
          <s v="2771000-2772000"/>
          <s v="2772000-2773000"/>
          <s v="2773000-2774000"/>
          <s v="2774000-2775000"/>
          <s v="2775000-2776000"/>
          <s v="2776000-2777000"/>
          <s v="2777000-2778000"/>
          <s v="2778000-2779000"/>
          <s v="2779000-2780000"/>
          <s v="2780000-2781000"/>
          <s v="2781000-2782000"/>
          <s v="2782000-2783000"/>
          <s v="2783000-2784000"/>
          <s v="2784000-2785000"/>
          <s v="2785000-2786000"/>
          <s v="2786000-2787000"/>
          <s v="2787000-2788000"/>
          <s v="2788000-2789000"/>
          <s v="2789000-2790000"/>
          <s v="2790000-2791000"/>
          <s v="2791000-2792000"/>
          <s v="2792000-2793000"/>
          <s v="2793000-2794000"/>
          <s v="2794000-2795000"/>
          <s v="2795000-2796000"/>
          <s v="2796000-2797000"/>
          <s v="2797000-2798000"/>
          <s v="2798000-2799000"/>
          <s v="2799000-2800000"/>
          <s v="2800000-2801000"/>
          <s v="2801000-2802000"/>
          <s v="2802000-2803000"/>
          <s v="2803000-2804000"/>
          <s v="2804000-2805000"/>
          <s v="2805000-2806000"/>
          <s v="2806000-2807000"/>
          <s v="2807000-2808000"/>
          <s v="2808000-2809000"/>
          <s v="2809000-2810000"/>
          <s v="2810000-2811000"/>
          <s v="2811000-2812000"/>
          <s v="2812000-2813000"/>
          <s v="2813000-2814000"/>
          <s v="2814000-2815000"/>
          <s v="2815000-2816000"/>
          <s v="2816000-2817000"/>
          <s v="2817000-2818000"/>
          <s v="2818000-2819000"/>
          <s v="2819000-2820000"/>
          <s v="2820000-2821000"/>
          <s v="2821000-2822000"/>
          <s v="2822000-2823000"/>
          <s v="2823000-2824000"/>
          <s v="2824000-2825000"/>
          <s v="2825000-2826000"/>
          <s v="2826000-2827000"/>
          <s v="2827000-2828000"/>
          <s v="2828000-2829000"/>
          <s v="2829000-2830000"/>
          <s v="2830000-2831000"/>
          <s v="2831000-2832000"/>
          <s v="2832000-2833000"/>
          <s v="2833000-2834000"/>
          <s v="2834000-2835000"/>
          <s v="2835000-2836000"/>
          <s v="2836000-2837000"/>
          <s v="2837000-2838000"/>
          <s v="2838000-2839000"/>
          <s v="2839000-2840000"/>
          <s v="2840000-2841000"/>
          <s v="2841000-2842000"/>
          <s v="2842000-2843000"/>
          <s v="2843000-2844000"/>
          <s v="2844000-2845000"/>
          <s v="2845000-2846000"/>
          <s v="2846000-2847000"/>
          <s v="2847000-2848000"/>
          <s v="2848000-2849000"/>
          <s v="2849000-2850000"/>
          <s v="2850000-2851000"/>
          <s v="2851000-2852000"/>
          <s v="2852000-2853000"/>
          <s v="2853000-2854000"/>
          <s v="2854000-2855000"/>
          <s v="2855000-2856000"/>
          <s v="2856000-2857000"/>
          <s v="2857000-2858000"/>
          <s v="2858000-2859000"/>
          <s v="2859000-2860000"/>
          <s v="2860000-2861000"/>
          <s v="2861000-2862000"/>
          <s v="2862000-2863000"/>
          <s v="2863000-2864000"/>
          <s v="2864000-2865000"/>
          <s v="2865000-2866000"/>
          <s v="2866000-2867000"/>
          <s v="2867000-2868000"/>
          <s v="2868000-2869000"/>
          <s v="2869000-2870000"/>
          <s v="2870000-2871000"/>
          <s v="2871000-2872000"/>
          <s v="2872000-2873000"/>
          <s v="2873000-2874000"/>
          <s v="2874000-2875000"/>
          <s v="2875000-2876000"/>
          <s v="2876000-2877000"/>
          <s v="2877000-2878000"/>
          <s v="2878000-2879000"/>
          <s v="2879000-2880000"/>
          <s v="2880000-2881000"/>
          <s v="2881000-2882000"/>
          <s v="2882000-2883000"/>
          <s v="2883000-2884000"/>
          <s v="2884000-2885000"/>
          <s v="2885000-2886000"/>
          <s v="2886000-2887000"/>
          <s v="2887000-2888000"/>
          <s v="2888000-2889000"/>
          <s v="2889000-2890000"/>
          <s v="2890000-2891000"/>
          <s v="2891000-2892000"/>
          <s v="2892000-2893000"/>
          <s v="2893000-2894000"/>
          <s v="2894000-2895000"/>
          <s v="2895000-2896000"/>
          <s v="2896000-2897000"/>
          <s v="2897000-2898000"/>
          <s v="2898000-2899000"/>
          <s v="2899000-2900000"/>
          <s v="2900000-2901000"/>
          <s v="2901000-2902000"/>
          <s v="2902000-2903000"/>
          <s v="2903000-2904000"/>
          <s v="2904000-2905000"/>
          <s v="2905000-2906000"/>
          <s v="2906000-2907000"/>
          <s v="2907000-2908000"/>
          <s v="2908000-2909000"/>
          <s v="2909000-2910000"/>
          <s v="2910000-2911000"/>
          <s v="2911000-2912000"/>
          <s v="2912000-2913000"/>
          <s v="2913000-2914000"/>
          <s v="2914000-2915000"/>
          <s v="2915000-2916000"/>
          <s v="2916000-2917000"/>
          <s v="2917000-2918000"/>
          <s v="2918000-2919000"/>
          <s v="2919000-2920000"/>
          <s v="2920000-2921000"/>
          <s v="2921000-2922000"/>
          <s v="2922000-2923000"/>
          <s v="2923000-2924000"/>
          <s v="2924000-2925000"/>
          <s v="2925000-2926000"/>
          <s v="2926000-2927000"/>
          <s v="2927000-2928000"/>
          <s v="2928000-2929000"/>
          <s v="2929000-2930000"/>
          <s v="2930000-2931000"/>
          <s v="2931000-2932000"/>
          <s v="2932000-2933000"/>
          <s v="2933000-2934000"/>
          <s v="2934000-2935000"/>
          <s v="2935000-2936000"/>
          <s v="2936000-2937000"/>
          <s v="2937000-2938000"/>
          <s v="2938000-2939000"/>
          <s v="2939000-2940000"/>
          <s v="2940000-2941000"/>
          <s v="2941000-2942000"/>
          <s v="2942000-2943000"/>
          <s v="2943000-2944000"/>
          <s v="2944000-2945000"/>
          <s v="2945000-2946000"/>
          <s v="2946000-2947000"/>
          <s v="2947000-2948000"/>
          <s v="2948000-2949000"/>
          <s v="2949000-2950000"/>
          <s v="2950000-2951000"/>
          <s v="2951000-2952000"/>
          <s v="2952000-2953000"/>
          <s v="2953000-2954000"/>
          <s v="2954000-2955000"/>
          <s v="2955000-2956000"/>
          <s v="2956000-2957000"/>
          <s v="2957000-2958000"/>
          <s v="2958000-2959000"/>
          <s v="2959000-2960000"/>
          <s v="2960000-2961000"/>
          <s v="2961000-2962000"/>
          <s v="2962000-2963000"/>
          <s v="2963000-2964000"/>
          <s v="2964000-2965000"/>
          <s v="2965000-2966000"/>
          <s v="2966000-2967000"/>
          <s v="2967000-2968000"/>
          <s v="2968000-2969000"/>
          <s v="2969000-2970000"/>
          <s v="2970000-2971000"/>
          <s v="2971000-2972000"/>
          <s v="2972000-2973000"/>
          <s v="2973000-2974000"/>
          <s v="2974000-2975000"/>
          <s v="2975000-2976000"/>
          <s v="2976000-2977000"/>
          <s v="2977000-2978000"/>
          <s v="2978000-2979000"/>
          <s v="2979000-2980000"/>
          <s v="2980000-2981000"/>
          <s v="2981000-2982000"/>
          <s v="2982000-2983000"/>
          <s v="2983000-2984000"/>
          <s v="2984000-2985000"/>
          <s v="2985000-2986000"/>
          <s v="2986000-2987000"/>
          <s v="2987000-2988000"/>
          <s v="2988000-2989000"/>
          <s v="2989000-2990000"/>
          <s v="2990000-2991000"/>
          <s v="2991000-2992000"/>
          <s v="2992000-2993000"/>
          <s v="2993000-2994000"/>
          <s v="2994000-2995000"/>
          <s v="2995000-2996000"/>
          <s v="2996000-2997000"/>
          <s v="2997000-2998000"/>
          <s v="2998000-2999000"/>
          <s v="2999000-3000000"/>
          <s v="3000000-3001000"/>
          <s v="3001000-3002000"/>
          <s v="3002000-3003000"/>
          <s v="3003000-3004000"/>
          <s v="3004000-3005000"/>
          <s v="3005000-3006000"/>
          <s v="3006000-3007000"/>
          <s v="3007000-3008000"/>
          <s v="3008000-3009000"/>
          <s v="3009000-3010000"/>
          <s v="3010000-3011000"/>
          <s v="3011000-3012000"/>
          <s v="3012000-3013000"/>
          <s v="3013000-3014000"/>
          <s v="3014000-3015000"/>
          <s v="3015000-3016000"/>
          <s v="3016000-3017000"/>
          <s v="3017000-3018000"/>
          <s v="3018000-3019000"/>
          <s v="3019000-3020000"/>
          <s v="3020000-3021000"/>
          <s v="3021000-3022000"/>
          <s v="3022000-3023000"/>
          <s v="3023000-3024000"/>
          <s v="3024000-3025000"/>
          <s v="3025000-3026000"/>
          <s v="3026000-3027000"/>
          <s v="3027000-3028000"/>
          <s v="3028000-3029000"/>
          <s v="3029000-3030000"/>
          <s v="3030000-3031000"/>
          <s v="3031000-3032000"/>
          <s v="3032000-3033000"/>
          <s v="3033000-3034000"/>
          <s v="3034000-3035000"/>
          <s v="3035000-3036000"/>
          <s v="3036000-3037000"/>
          <s v="3037000-3038000"/>
          <s v="3038000-3039000"/>
          <s v="3039000-3040000"/>
          <s v="3040000-3041000"/>
          <s v="3041000-3042000"/>
          <s v="3042000-3043000"/>
          <s v="3043000-3044000"/>
          <s v="3044000-3045000"/>
          <s v="3045000-3046000"/>
          <s v="3046000-3047000"/>
          <s v="3047000-3048000"/>
          <s v="3048000-3049000"/>
          <s v="3049000-3050000"/>
          <s v="3050000-3051000"/>
          <s v="3051000-3052000"/>
          <s v="3052000-3053000"/>
          <s v="3053000-3054000"/>
          <s v="3054000-3055000"/>
          <s v="3055000-3056000"/>
          <s v="3056000-3057000"/>
          <s v="3057000-3058000"/>
          <s v="3058000-3059000"/>
          <s v="3059000-3060000"/>
          <s v="3060000-3061000"/>
          <s v="3061000-3062000"/>
          <s v="3062000-3063000"/>
          <s v="3063000-3064000"/>
          <s v="3064000-3065000"/>
          <s v="3065000-3066000"/>
          <s v="3066000-3067000"/>
          <s v="3067000-3068000"/>
          <s v="3068000-3069000"/>
          <s v="3069000-3070000"/>
          <s v="3070000-3071000"/>
          <s v="3071000-3072000"/>
          <s v="3072000-3073000"/>
          <s v="3073000-3074000"/>
          <s v="3074000-3075000"/>
          <s v="3075000-3076000"/>
          <s v="3076000-3077000"/>
          <s v="3077000-3078000"/>
          <s v="3078000-3079000"/>
          <s v="3079000-3080000"/>
          <s v="3080000-3081000"/>
          <s v="3081000-3082000"/>
          <s v="3082000-3083000"/>
          <s v="3083000-3084000"/>
          <s v="3084000-3085000"/>
          <s v="3085000-3086000"/>
          <s v="3086000-3087000"/>
          <s v="3087000-3088000"/>
          <s v="3088000-3089000"/>
          <s v="3089000-3090000"/>
          <s v="3090000-3091000"/>
          <s v="3091000-3092000"/>
          <s v="3092000-3093000"/>
          <s v="3093000-3094000"/>
          <s v="3094000-3095000"/>
          <s v="3095000-3096000"/>
          <s v="3096000-3097000"/>
          <s v="3097000-3098000"/>
          <s v="3098000-3099000"/>
          <s v="3099000-3100000"/>
          <s v="3100000-3101000"/>
          <s v="3101000-3102000"/>
          <s v="3102000-3103000"/>
          <s v="3103000-3104000"/>
          <s v="3104000-3105000"/>
          <s v="3105000-3106000"/>
          <s v="3106000-3107000"/>
          <s v="3107000-3108000"/>
          <s v="3108000-3109000"/>
          <s v="3109000-3110000"/>
          <s v="3110000-3111000"/>
          <s v="3111000-3112000"/>
          <s v="3112000-3113000"/>
          <s v="3113000-3114000"/>
          <s v="3114000-3115000"/>
          <s v="3115000-3116000"/>
          <s v="3116000-3117000"/>
          <s v="3117000-3118000"/>
          <s v="3118000-3119000"/>
          <s v="3119000-3120000"/>
          <s v="3120000-3121000"/>
          <s v="3121000-3122000"/>
          <s v="3122000-3123000"/>
          <s v="3123000-3124000"/>
          <s v="3124000-3125000"/>
          <s v="3125000-3126000"/>
          <s v="3126000-3127000"/>
          <s v="3127000-3128000"/>
          <s v="3128000-3129000"/>
          <s v="3129000-3130000"/>
          <s v="3130000-3131000"/>
          <s v="3131000-3132000"/>
          <s v="3132000-3133000"/>
          <s v="3133000-3134000"/>
          <s v="3134000-3135000"/>
          <s v="3135000-3136000"/>
          <s v="3136000-3137000"/>
          <s v="3137000-3138000"/>
          <s v="3138000-3139000"/>
          <s v="3139000-3140000"/>
          <s v="3140000-3141000"/>
          <s v="3141000-3142000"/>
          <s v="3142000-3143000"/>
          <s v="3143000-3144000"/>
          <s v="3144000-3145000"/>
          <s v="3145000-3146000"/>
          <s v="3146000-3147000"/>
          <s v="3147000-3148000"/>
          <s v="3148000-3149000"/>
          <s v="3149000-3150000"/>
          <s v="3150000-3151000"/>
          <s v="3151000-3152000"/>
          <s v="3152000-3153000"/>
          <s v="3153000-3154000"/>
          <s v="3154000-3155000"/>
          <s v="3155000-3156000"/>
          <s v="3156000-3157000"/>
          <s v="3157000-3158000"/>
          <s v="3158000-3159000"/>
          <s v="3159000-3160000"/>
          <s v="3160000-3161000"/>
          <s v="3161000-3162000"/>
          <s v="3162000-3163000"/>
          <s v="3163000-3164000"/>
          <s v="3164000-3165000"/>
          <s v="3165000-3166000"/>
          <s v="3166000-3167000"/>
          <s v="3167000-3168000"/>
          <s v="3168000-3169000"/>
          <s v="3169000-3170000"/>
          <s v="3170000-3171000"/>
          <s v="3171000-3172000"/>
          <s v="3172000-3173000"/>
          <s v="3173000-3174000"/>
          <s v="3174000-3175000"/>
          <s v="3175000-3176000"/>
          <s v="3176000-3177000"/>
          <s v="3177000-3178000"/>
          <s v="3178000-3179000"/>
          <s v="3179000-3180000"/>
          <s v="3180000-3181000"/>
          <s v="3181000-3182000"/>
          <s v="3182000-3183000"/>
          <s v="3183000-3184000"/>
          <s v="3184000-3185000"/>
          <s v="3185000-3186000"/>
          <s v="3186000-3187000"/>
          <s v="3187000-3188000"/>
          <s v="3188000-3189000"/>
          <s v="3189000-3190000"/>
          <s v="3190000-3191000"/>
          <s v="3191000-3192000"/>
          <s v="3192000-3193000"/>
          <s v="3193000-3194000"/>
          <s v="3194000-3195000"/>
          <s v="3195000-3196000"/>
          <s v="3196000-3197000"/>
          <s v="3197000-3198000"/>
          <s v="3198000-3199000"/>
          <s v="3199000-3200000"/>
          <s v="3200000-3201000"/>
          <s v="3201000-3202000"/>
          <s v="3202000-3203000"/>
          <s v="3203000-3204000"/>
          <s v="3204000-3205000"/>
          <s v="3205000-3206000"/>
          <s v="3206000-3207000"/>
          <s v="3207000-3208000"/>
          <s v="3208000-3209000"/>
          <s v="3209000-3210000"/>
          <s v="3210000-3211000"/>
          <s v="3211000-3212000"/>
          <s v="3212000-3213000"/>
          <s v="3213000-3214000"/>
          <s v="3214000-3215000"/>
          <s v="3215000-3216000"/>
          <s v="3216000-3217000"/>
          <s v="3217000-3218000"/>
          <s v="3218000-3219000"/>
          <s v="3219000-3220000"/>
          <s v="3220000-3221000"/>
          <s v="3221000-3222000"/>
          <s v="3222000-3223000"/>
          <s v="3223000-3224000"/>
          <s v="3224000-3225000"/>
          <s v="3225000-3226000"/>
          <s v="3226000-3227000"/>
          <s v="3227000-3228000"/>
          <s v="3228000-3229000"/>
          <s v="3229000-3230000"/>
          <s v="3230000-3231000"/>
          <s v="3231000-3232000"/>
          <s v="3232000-3233000"/>
          <s v="3233000-3234000"/>
          <s v="3234000-3235000"/>
          <s v="3235000-3236000"/>
          <s v="3236000-3237000"/>
          <s v="3237000-3238000"/>
          <s v="3238000-3239000"/>
          <s v="3239000-3240000"/>
          <s v="3240000-3241000"/>
          <s v="3241000-3242000"/>
          <s v="3242000-3243000"/>
          <s v="3243000-3244000"/>
          <s v="3244000-3245000"/>
          <s v="3245000-3246000"/>
          <s v="3246000-3247000"/>
          <s v="3247000-3248000"/>
          <s v="3248000-3249000"/>
          <s v="3249000-3250000"/>
          <s v="3250000-3251000"/>
          <s v="3251000-3252000"/>
          <s v="3252000-3253000"/>
          <s v="3253000-3254000"/>
          <s v="3254000-3255000"/>
          <s v="3255000-3256000"/>
          <s v="3256000-3257000"/>
          <s v="3257000-3258000"/>
          <s v="3258000-3259000"/>
          <s v="3259000-3260000"/>
          <s v="3260000-3261000"/>
          <s v="3261000-3262000"/>
          <s v="3262000-3263000"/>
          <s v="3263000-3264000"/>
          <s v="3264000-3265000"/>
          <s v="3265000-3266000"/>
          <s v="3266000-3267000"/>
          <s v="3267000-3268000"/>
          <s v="3268000-3269000"/>
          <s v="3269000-3270000"/>
          <s v="3270000-3271000"/>
          <s v="3271000-3272000"/>
          <s v="3272000-3273000"/>
          <s v="3273000-3274000"/>
          <s v="3274000-3275000"/>
          <s v="3275000-3276000"/>
          <s v="3276000-3277000"/>
          <s v="3277000-3278000"/>
          <s v="3278000-3279000"/>
          <s v="3279000-3280000"/>
          <s v="3280000-3281000"/>
          <s v="3281000-3282000"/>
          <s v="3282000-3283000"/>
          <s v="3283000-3284000"/>
          <s v="3284000-3285000"/>
          <s v="3285000-3286000"/>
          <s v="3286000-3287000"/>
          <s v="3287000-3288000"/>
          <s v="3288000-3289000"/>
          <s v="3289000-3290000"/>
          <s v="3290000-3291000"/>
          <s v="3291000-3292000"/>
          <s v="3292000-3293000"/>
          <s v="3293000-3294000"/>
          <s v="3294000-3295000"/>
          <s v="3295000-3296000"/>
          <s v="3296000-3297000"/>
          <s v="3297000-3298000"/>
          <s v="3298000-3299000"/>
          <s v="3299000-3300000"/>
          <s v="3300000-3301000"/>
          <s v="3301000-3302000"/>
          <s v="3302000-3303000"/>
          <s v="3303000-3304000"/>
          <s v="3304000-3305000"/>
          <s v="3305000-3306000"/>
          <s v="3306000-3307000"/>
          <s v="3307000-3308000"/>
          <s v="3308000-3309000"/>
          <s v="3309000-3310000"/>
          <s v="3310000-3311000"/>
          <s v="3311000-3312000"/>
          <s v="3312000-3313000"/>
          <s v="3313000-3314000"/>
          <s v="3314000-3315000"/>
          <s v="3315000-3316000"/>
          <s v="3316000-3317000"/>
          <s v="3317000-3318000"/>
          <s v="3318000-3319000"/>
          <s v="3319000-3320000"/>
          <s v="3320000-3321000"/>
          <s v="3321000-3322000"/>
          <s v="3322000-3323000"/>
          <s v="3323000-3324000"/>
          <s v="3324000-3325000"/>
          <s v="3325000-3326000"/>
          <s v="3326000-3327000"/>
          <s v="3327000-3328000"/>
          <s v="3328000-3329000"/>
          <s v="3329000-3330000"/>
          <s v="3330000-3331000"/>
          <s v="3331000-3332000"/>
          <s v="3332000-3333000"/>
          <s v="3333000-3334000"/>
          <s v="3334000-3335000"/>
          <s v="3335000-3336000"/>
          <s v="3336000-3337000"/>
          <s v="3337000-3338000"/>
          <s v="3338000-3339000"/>
          <s v="3339000-3340000"/>
          <s v="3340000-3341000"/>
          <s v="3341000-3342000"/>
          <s v="3342000-3343000"/>
          <s v="3343000-3344000"/>
          <s v="3344000-3345000"/>
          <s v="3345000-3346000"/>
          <s v="3346000-3347000"/>
          <s v="3347000-3348000"/>
          <s v="3348000-3349000"/>
          <s v="3349000-3350000"/>
          <s v="3350000-3351000"/>
          <s v="3351000-3352000"/>
          <s v="3352000-3353000"/>
          <s v="3353000-3354000"/>
          <s v="3354000-3355000"/>
          <s v="3355000-3356000"/>
          <s v="3356000-3357000"/>
          <s v="3357000-3358000"/>
          <s v="3358000-3359000"/>
          <s v="3359000-3360000"/>
          <s v="3360000-3361000"/>
          <s v="3361000-3362000"/>
          <s v="3362000-3363000"/>
          <s v="3363000-3364000"/>
          <s v="3364000-3365000"/>
          <s v="3365000-3366000"/>
          <s v="3366000-3367000"/>
          <s v="3367000-3368000"/>
          <s v="3368000-3369000"/>
          <s v="3369000-3370000"/>
          <s v="3370000-3371000"/>
          <s v="3371000-3372000"/>
          <s v="3372000-3373000"/>
          <s v="3373000-3374000"/>
          <s v="3374000-3375000"/>
          <s v="3375000-3376000"/>
          <s v="3376000-3377000"/>
          <s v="3377000-3378000"/>
          <s v="3378000-3379000"/>
          <s v="3379000-3380000"/>
          <s v="3380000-3381000"/>
          <s v="3381000-3382000"/>
          <s v="3382000-3383000"/>
          <s v="3383000-3384000"/>
          <s v="3384000-3385000"/>
          <s v="3385000-3386000"/>
          <s v="3386000-3387000"/>
          <s v="3387000-3388000"/>
          <s v="3388000-3389000"/>
          <s v="3389000-3390000"/>
          <s v="3390000-3391000"/>
          <s v="3391000-3392000"/>
          <s v="3392000-3393000"/>
          <s v="3393000-3394000"/>
          <s v="3394000-3395000"/>
          <s v="3395000-3396000"/>
          <s v="3396000-3397000"/>
          <s v="3397000-3398000"/>
          <s v="3398000-3399000"/>
          <s v="3399000-3400000"/>
          <s v="3400000-3401000"/>
          <s v="3401000-3402000"/>
          <s v="3402000-3403000"/>
          <s v="3403000-3404000"/>
          <s v="3404000-3405000"/>
          <s v="3405000-3406000"/>
          <s v="3406000-3407000"/>
          <s v="3407000-3408000"/>
          <s v="3408000-3409000"/>
          <s v="3409000-3410000"/>
          <s v="3410000-3411000"/>
          <s v="3411000-3412000"/>
          <s v="3412000-3413000"/>
          <s v="3413000-3414000"/>
          <s v="3414000-3415000"/>
          <s v="3415000-3416000"/>
          <s v="3416000-3417000"/>
          <s v="3417000-3418000"/>
          <s v="3418000-3419000"/>
          <s v="3419000-3420000"/>
          <s v="3420000-3421000"/>
          <s v="3421000-3422000"/>
          <s v="3422000-3423000"/>
          <s v="3423000-3424000"/>
          <s v="3424000-3425000"/>
          <s v="3425000-3426000"/>
          <s v="3426000-3427000"/>
          <s v="3427000-3428000"/>
          <s v="3428000-3429000"/>
          <s v="3429000-3430000"/>
          <s v="3430000-3431000"/>
          <s v="3431000-3432000"/>
          <s v="3432000-3433000"/>
          <s v="3433000-3434000"/>
          <s v="3434000-3435000"/>
          <s v="3435000-3436000"/>
          <s v="3436000-3437000"/>
          <s v="3437000-3438000"/>
          <s v="3438000-3439000"/>
          <s v="3439000-3440000"/>
          <s v="3440000-3441000"/>
          <s v="3441000-3442000"/>
          <s v="3442000-3443000"/>
          <s v="3443000-3444000"/>
          <s v="3444000-3445000"/>
          <s v="3445000-3446000"/>
          <s v="3446000-3447000"/>
          <s v="3447000-3448000"/>
          <s v="3448000-3449000"/>
          <s v="3449000-3450000"/>
          <s v="3450000-3451000"/>
          <s v="3451000-3452000"/>
          <s v="3452000-3453000"/>
          <s v="3453000-3454000"/>
          <s v="3454000-3455000"/>
          <s v="3455000-3456000"/>
          <s v="3456000-3457000"/>
          <s v="3457000-3458000"/>
          <s v="3458000-3459000"/>
          <s v="3459000-3460000"/>
          <s v="3460000-3461000"/>
          <s v="3461000-3462000"/>
          <s v="3462000-3463000"/>
          <s v="3463000-3464000"/>
          <s v="3464000-3465000"/>
          <s v="3465000-3466000"/>
          <s v="3466000-3467000"/>
          <s v="3467000-3468000"/>
          <s v="3468000-3469000"/>
          <s v="3469000-3470000"/>
          <s v="3470000-3471000"/>
          <s v="3471000-3472000"/>
          <s v="3472000-3473000"/>
          <s v="3473000-3474000"/>
          <s v="3474000-3475000"/>
          <s v="3475000-3476000"/>
          <s v="3476000-3477000"/>
          <s v="3477000-3478000"/>
          <s v="3478000-3479000"/>
          <s v="3479000-3480000"/>
          <s v="3480000-3481000"/>
          <s v="3481000-3482000"/>
          <s v="3482000-3483000"/>
          <s v="3483000-3484000"/>
          <s v="3484000-3485000"/>
          <s v="3485000-3486000"/>
          <s v="3486000-3487000"/>
          <s v="3487000-3488000"/>
          <s v="3488000-3489000"/>
          <s v="3489000-3490000"/>
          <s v="3490000-3491000"/>
          <s v="3491000-3492000"/>
          <s v="3492000-3493000"/>
          <s v="3493000-3494000"/>
          <s v="3494000-3495000"/>
          <s v="3495000-3496000"/>
          <s v="3496000-3497000"/>
          <s v="3497000-3498000"/>
          <s v="3498000-3499000"/>
          <s v="3499000-3500000"/>
          <s v="3500000-3501000"/>
          <s v="3501000-3502000"/>
          <s v="3502000-3503000"/>
          <s v="3503000-3504000"/>
          <s v="3504000-3505000"/>
          <s v="3505000-3506000"/>
          <s v="3506000-3507000"/>
          <s v="3507000-3508000"/>
          <s v="3508000-3509000"/>
          <s v="3509000-3510000"/>
          <s v="3510000-3511000"/>
          <s v="3511000-3512000"/>
          <s v="3512000-3513000"/>
          <s v="3513000-3514000"/>
          <s v="3514000-3515000"/>
          <s v="3515000-3516000"/>
          <s v="3516000-3517000"/>
          <s v="3517000-3518000"/>
          <s v="3518000-3519000"/>
          <s v="3519000-3520000"/>
          <s v="3520000-3521000"/>
          <s v="3521000-3522000"/>
          <s v="3522000-3523000"/>
          <s v="3523000-3524000"/>
          <s v="3524000-3525000"/>
          <s v="3525000-3526000"/>
          <s v="3526000-3527000"/>
          <s v="3527000-3528000"/>
          <s v="3528000-3529000"/>
          <s v="3529000-3530000"/>
          <s v="3530000-3531000"/>
          <s v="3531000-3532000"/>
          <s v="3532000-3533000"/>
          <s v="3533000-3534000"/>
          <s v="3534000-3535000"/>
          <s v="3535000-3536000"/>
          <s v="3536000-3537000"/>
          <s v="3537000-3538000"/>
          <s v="3538000-3539000"/>
          <s v="3539000-3540000"/>
          <s v="3540000-3541000"/>
          <s v="3541000-3542000"/>
          <s v="3542000-3543000"/>
          <s v="3543000-3544000"/>
          <s v="3544000-3545000"/>
          <s v="3545000-3546000"/>
          <s v="3546000-3547000"/>
          <s v="3547000-3548000"/>
          <s v="3548000-3549000"/>
          <s v="3549000-3550000"/>
          <s v="3550000-3551000"/>
          <s v="3551000-3552000"/>
          <s v="3552000-3553000"/>
          <s v="3553000-3554000"/>
          <s v="3554000-3555000"/>
          <s v="3555000-3556000"/>
          <s v="3556000-3557000"/>
          <s v="3557000-3558000"/>
          <s v="3558000-3559000"/>
          <s v="3559000-3560000"/>
          <s v="3560000-3561000"/>
          <s v="3561000-3562000"/>
          <s v="3562000-3563000"/>
          <s v="3563000-3564000"/>
          <s v="3564000-3565000"/>
          <s v="3565000-3566000"/>
          <s v="3566000-3567000"/>
          <s v="3567000-3568000"/>
          <s v="3568000-3569000"/>
          <s v="3569000-3570000"/>
          <s v="3570000-3571000"/>
          <s v="3571000-3572000"/>
          <s v="3572000-3573000"/>
          <s v="3573000-3574000"/>
          <s v="3574000-3575000"/>
          <s v="3575000-3576000"/>
          <s v="3576000-3577000"/>
          <s v="3577000-3578000"/>
          <s v="3578000-3579000"/>
          <s v="3579000-3580000"/>
          <s v="3580000-3581000"/>
          <s v="3581000-3582000"/>
          <s v="3582000-3583000"/>
          <s v="3583000-3584000"/>
          <s v="3584000-3585000"/>
          <s v="3585000-3586000"/>
          <s v="3586000-3587000"/>
          <s v="3587000-3588000"/>
          <s v="3588000-3589000"/>
          <s v="3589000-3590000"/>
          <s v="3590000-3591000"/>
          <s v="3591000-3592000"/>
          <s v="3592000-3593000"/>
          <s v="3593000-3594000"/>
          <s v="3594000-3595000"/>
          <s v="3595000-3596000"/>
          <s v="3596000-3597000"/>
          <s v="3597000-3598000"/>
          <s v="3598000-3599000"/>
          <s v="3599000-3600000"/>
          <s v="3600000-3601000"/>
          <s v="3601000-3602000"/>
          <s v="3602000-3603000"/>
          <s v="3603000-3604000"/>
          <s v="3604000-3605000"/>
          <s v="3605000-3606000"/>
          <s v="3606000-3607000"/>
          <s v="3607000-3608000"/>
          <s v="3608000-3609000"/>
          <s v="3609000-3610000"/>
          <s v="3610000-3611000"/>
          <s v="3611000-3612000"/>
          <s v="3612000-3613000"/>
          <s v="3613000-3614000"/>
          <s v="3614000-3615000"/>
          <s v="3615000-3616000"/>
          <s v="3616000-3617000"/>
          <s v="3617000-3618000"/>
          <s v="3618000-3619000"/>
          <s v="3619000-3620000"/>
          <s v="3620000-3621000"/>
          <s v="3621000-3622000"/>
          <s v="3622000-3623000"/>
          <s v="3623000-3624000"/>
          <s v="3624000-3625000"/>
          <s v="3625000-3626000"/>
          <s v="3626000-3627000"/>
          <s v="3627000-3628000"/>
          <s v="3628000-3629000"/>
          <s v="3629000-3630000"/>
          <s v="3630000-3631000"/>
          <s v="3631000-3632000"/>
          <s v="3632000-3633000"/>
          <s v="3633000-3634000"/>
          <s v="3634000-3635000"/>
          <s v="3635000-3636000"/>
          <s v="3636000-3637000"/>
          <s v="3637000-3638000"/>
          <s v="3638000-3639000"/>
          <s v="3639000-3640000"/>
          <s v="3640000-3641000"/>
          <s v="3641000-3642000"/>
          <s v="3642000-3643000"/>
          <s v="3643000-3644000"/>
          <s v="3644000-3645000"/>
          <s v="3645000-3646000"/>
          <s v="3646000-3647000"/>
          <s v="3647000-3648000"/>
          <s v="3648000-3649000"/>
          <s v="3649000-3650000"/>
          <s v="3650000-3651000"/>
          <s v="3651000-3652000"/>
          <s v="3652000-3653000"/>
          <s v="3653000-3654000"/>
          <s v="3654000-3655000"/>
          <s v="3655000-3656000"/>
          <s v="3656000-3657000"/>
          <s v="3657000-3658000"/>
          <s v="3658000-3659000"/>
          <s v="3659000-3660000"/>
          <s v="3660000-3661000"/>
          <s v="3661000-3662000"/>
          <s v="3662000-3663000"/>
          <s v="3663000-3664000"/>
          <s v="3664000-3665000"/>
          <s v="3665000-3666000"/>
          <s v="3666000-3667000"/>
          <s v="3667000-3668000"/>
          <s v="3668000-3669000"/>
          <s v="3669000-3670000"/>
          <s v="3670000-3671000"/>
          <s v="3671000-3672000"/>
          <s v="3672000-3673000"/>
          <s v="3673000-3674000"/>
          <s v="3674000-3675000"/>
          <s v="3675000-3676000"/>
          <s v="3676000-3677000"/>
          <s v="3677000-3678000"/>
          <s v="3678000-3679000"/>
          <s v="3679000-3680000"/>
          <s v="3680000-3681000"/>
          <s v="3681000-3682000"/>
          <s v="3682000-3683000"/>
          <s v="3683000-3684000"/>
          <s v="3684000-3685000"/>
          <s v="3685000-3686000"/>
          <s v="3686000-3687000"/>
          <s v="3687000-3688000"/>
          <s v="3688000-3689000"/>
          <s v="3689000-3690000"/>
          <s v="3690000-3691000"/>
          <s v="3691000-3692000"/>
          <s v="3692000-3693000"/>
          <s v="3693000-3694000"/>
          <s v="3694000-3695000"/>
          <s v="3695000-3696000"/>
          <s v="3696000-3697000"/>
          <s v="3697000-3698000"/>
          <s v="3698000-3699000"/>
          <s v="3699000-3700000"/>
          <s v="3700000-3701000"/>
          <s v="3701000-3702000"/>
          <s v="3702000-3703000"/>
          <s v="3703000-3704000"/>
          <s v="3704000-3705000"/>
          <s v="3705000-3706000"/>
          <s v="3706000-3707000"/>
          <s v="3707000-3708000"/>
          <s v="3708000-3709000"/>
          <s v="3709000-3710000"/>
          <s v="3710000-3711000"/>
          <s v="3711000-3712000"/>
          <s v="3712000-3713000"/>
          <s v="3713000-3714000"/>
          <s v="3714000-3715000"/>
          <s v="3715000-3716000"/>
          <s v="3716000-3717000"/>
          <s v="3717000-3718000"/>
          <s v="3718000-3719000"/>
          <s v="3719000-3720000"/>
          <s v="3720000-3721000"/>
          <s v="3721000-3722000"/>
          <s v="3722000-3723000"/>
          <s v="3723000-3724000"/>
          <s v="3724000-3725000"/>
          <s v="3725000-3726000"/>
          <s v="3726000-3727000"/>
          <s v="3727000-3728000"/>
          <s v="3728000-3729000"/>
          <s v="3729000-3730000"/>
          <s v="3730000-3731000"/>
          <s v="3731000-3732000"/>
          <s v="3732000-3733000"/>
          <s v="3733000-3734000"/>
          <s v="3734000-3735000"/>
          <s v="3735000-3736000"/>
          <s v="3736000-3737000"/>
          <s v="3737000-3738000"/>
          <s v="3738000-3739000"/>
          <s v="3739000-3740000"/>
          <s v="3740000-3741000"/>
          <s v="3741000-3742000"/>
          <s v="3742000-3743000"/>
          <s v="3743000-3744000"/>
          <s v="3744000-3745000"/>
          <s v="3745000-3746000"/>
          <s v="3746000-3747000"/>
          <s v="3747000-3748000"/>
          <s v="3748000-3749000"/>
          <s v="3749000-3750000"/>
          <s v="3750000-3751000"/>
          <s v="3751000-3752000"/>
          <s v="3752000-3753000"/>
          <s v="3753000-3754000"/>
          <s v="3754000-3755000"/>
          <s v="3755000-3756000"/>
          <s v="3756000-3757000"/>
          <s v="3757000-3758000"/>
          <s v="3758000-3759000"/>
          <s v="3759000-3760000"/>
          <s v="3760000-3761000"/>
          <s v="3761000-3762000"/>
          <s v="3762000-3763000"/>
          <s v="3763000-3764000"/>
          <s v="3764000-3765000"/>
          <s v="3765000-3766000"/>
          <s v="3766000-3767000"/>
          <s v="3767000-3768000"/>
          <s v="3768000-3769000"/>
          <s v="3769000-3770000"/>
          <s v="3770000-3771000"/>
          <s v="3771000-3772000"/>
          <s v="3772000-3773000"/>
          <s v="3773000-3774000"/>
          <s v="3774000-3775000"/>
          <s v="3775000-3776000"/>
          <s v="3776000-3777000"/>
          <s v="3777000-3778000"/>
          <s v="3778000-3779000"/>
          <s v="3779000-3780000"/>
          <s v="3780000-3781000"/>
          <s v="3781000-3782000"/>
          <s v="3782000-3783000"/>
          <s v="3783000-3784000"/>
          <s v="3784000-3785000"/>
          <s v="3785000-3786000"/>
          <s v="3786000-3787000"/>
          <s v="3787000-3788000"/>
          <s v="3788000-3789000"/>
          <s v="3789000-3790000"/>
          <s v="3790000-3791000"/>
          <s v="3791000-3792000"/>
          <s v="3792000-3793000"/>
          <s v="3793000-3794000"/>
          <s v="3794000-3795000"/>
          <s v="3795000-3796000"/>
          <s v="3796000-3797000"/>
          <s v="3797000-3798000"/>
          <s v="3798000-3799000"/>
          <s v="3799000-3800000"/>
          <s v="3800000-3801000"/>
          <s v="3801000-3802000"/>
          <s v="3802000-3803000"/>
          <s v="3803000-3804000"/>
          <s v="3804000-3805000"/>
          <s v="3805000-3806000"/>
          <s v="3806000-3807000"/>
          <s v="3807000-3808000"/>
          <s v="3808000-3809000"/>
          <s v="3809000-3810000"/>
          <s v="3810000-3811000"/>
          <s v="3811000-3812000"/>
          <s v="3812000-3813000"/>
          <s v="3813000-3814000"/>
          <s v="3814000-3815000"/>
          <s v="3815000-3816000"/>
          <s v="3816000-3817000"/>
          <s v="3817000-3818000"/>
          <s v="3818000-3819000"/>
          <s v="3819000-3820000"/>
          <s v="3820000-3821000"/>
          <s v="3821000-3822000"/>
          <s v="3822000-3823000"/>
          <s v="3823000-3824000"/>
          <s v="3824000-3825000"/>
          <s v="3825000-3826000"/>
          <s v="3826000-3827000"/>
          <s v="3827000-3828000"/>
          <s v="3828000-3829000"/>
          <s v="3829000-3830000"/>
          <s v="3830000-3831000"/>
          <s v="3831000-3832000"/>
          <s v="3832000-3833000"/>
          <s v="3833000-3834000"/>
          <s v="3834000-3835000"/>
          <s v="3835000-3836000"/>
          <s v="3836000-3837000"/>
          <s v="3837000-3838000"/>
          <s v="3838000-3839000"/>
          <s v="3839000-3840000"/>
          <s v="3840000-3841000"/>
          <s v="3841000-3842000"/>
          <s v="3842000-3843000"/>
          <s v="3843000-3844000"/>
          <s v="3844000-3845000"/>
          <s v="3845000-3846000"/>
          <s v="3846000-3847000"/>
          <s v="3847000-3848000"/>
          <s v="3848000-3849000"/>
          <s v="3849000-3850000"/>
          <s v="3850000-3851000"/>
          <s v="3851000-3852000"/>
          <s v="3852000-3853000"/>
          <s v="3853000-3854000"/>
          <s v="3854000-3855000"/>
          <s v="3855000-3856000"/>
          <s v="3856000-3857000"/>
          <s v="3857000-3858000"/>
          <s v="3858000-3859000"/>
          <s v="3859000-3860000"/>
          <s v="3860000-3861000"/>
          <s v="3861000-3862000"/>
          <s v="3862000-3863000"/>
          <s v="3863000-3864000"/>
          <s v="3864000-3865000"/>
          <s v="3865000-3866000"/>
          <s v="3866000-3867000"/>
          <s v="3867000-3868000"/>
          <s v="3868000-3869000"/>
          <s v="3869000-3870000"/>
          <s v="3870000-3871000"/>
          <s v="3871000-3872000"/>
          <s v="3872000-3873000"/>
          <s v="3873000-3874000"/>
          <s v="3874000-3875000"/>
          <s v="3875000-3876000"/>
          <s v="3876000-3877000"/>
          <s v="3877000-3878000"/>
          <s v="3878000-3879000"/>
          <s v="3879000-3880000"/>
          <s v="3880000-3881000"/>
          <s v="3881000-3882000"/>
          <s v="3882000-3883000"/>
          <s v="3883000-3884000"/>
          <s v="3884000-3885000"/>
          <s v="3885000-3886000"/>
          <s v="3886000-3887000"/>
          <s v="3887000-3888000"/>
          <s v="3888000-3889000"/>
          <s v="3889000-3890000"/>
          <s v="3890000-3891000"/>
          <s v="3891000-3892000"/>
          <s v="3892000-3893000"/>
          <s v="3893000-3894000"/>
          <s v="3894000-3895000"/>
          <s v="3895000-3896000"/>
          <s v="3896000-3897000"/>
          <s v="3897000-3898000"/>
          <s v="3898000-3899000"/>
          <s v="3899000-3900000"/>
          <s v="3900000-3901000"/>
          <s v="3901000-3902000"/>
          <s v="3902000-3903000"/>
          <s v="3903000-3904000"/>
          <s v="3904000-3905000"/>
          <s v="3905000-3906000"/>
          <s v="3906000-3907000"/>
          <s v="3907000-3908000"/>
          <s v="3908000-3909000"/>
          <s v="3909000-3910000"/>
          <s v="3910000-3911000"/>
          <s v="3911000-3912000"/>
          <s v="3912000-3913000"/>
          <s v="3913000-3914000"/>
          <s v="3914000-3915000"/>
          <s v="3915000-3916000"/>
          <s v="3916000-3917000"/>
          <s v="3917000-3918000"/>
          <s v="3918000-3919000"/>
          <s v="3919000-3920000"/>
          <s v="3920000-3921000"/>
          <s v="3921000-3922000"/>
          <s v="3922000-3923000"/>
          <s v="3923000-3924000"/>
          <s v="3924000-3925000"/>
          <s v="3925000-3926000"/>
          <s v="3926000-3927000"/>
          <s v="3927000-3928000"/>
          <s v="3928000-3929000"/>
          <s v="3929000-3930000"/>
          <s v="3930000-3931000"/>
          <s v="3931000-3932000"/>
          <s v="3932000-3933000"/>
          <s v="3933000-3934000"/>
          <s v="3934000-3935000"/>
          <s v="3935000-3936000"/>
          <s v="3936000-3937000"/>
          <s v="3937000-3938000"/>
          <s v="3938000-3939000"/>
          <s v="3939000-3940000"/>
          <s v="3940000-3941000"/>
          <s v="3941000-3942000"/>
          <s v="3942000-3943000"/>
          <s v="3943000-3944000"/>
          <s v="3944000-3945000"/>
          <s v="3945000-3946000"/>
          <s v="3946000-3947000"/>
          <s v="3947000-3948000"/>
          <s v="3948000-3949000"/>
          <s v="3949000-3950000"/>
          <s v="3950000-3951000"/>
          <s v="3951000-3952000"/>
          <s v="3952000-3953000"/>
          <s v="3953000-3954000"/>
          <s v="3954000-3955000"/>
          <s v="3955000-3956000"/>
          <s v="3956000-3957000"/>
          <s v="3957000-3958000"/>
          <s v="3958000-3959000"/>
          <s v="3959000-3960000"/>
          <s v="3960000-3961000"/>
          <s v="3961000-3962000"/>
          <s v="3962000-3963000"/>
          <s v="3963000-3964000"/>
          <s v="3964000-3965000"/>
          <s v="3965000-3966000"/>
          <s v="3966000-3967000"/>
          <s v="3967000-3968000"/>
          <s v="3968000-3969000"/>
          <s v="3969000-3970000"/>
          <s v="3970000-3971000"/>
          <s v="3971000-3972000"/>
          <s v="3972000-3973000"/>
          <s v="3973000-3974000"/>
          <s v="3974000-3975000"/>
          <s v="3975000-3976000"/>
          <s v="3976000-3977000"/>
          <s v="3977000-3978000"/>
          <s v="3978000-3979000"/>
          <s v="3979000-3980000"/>
          <s v="3980000-3981000"/>
          <s v="3981000-3982000"/>
          <s v="3982000-3983000"/>
          <s v="3983000-3984000"/>
          <s v="3984000-3985000"/>
          <s v="3985000-3986000"/>
          <s v="3986000-3987000"/>
          <s v="3987000-3988000"/>
          <s v="3988000-3989000"/>
          <s v="3989000-3990000"/>
          <s v="3990000-3991000"/>
          <s v="3991000-3992000"/>
          <s v="3992000-3993000"/>
          <s v="3993000-3994000"/>
          <s v="3994000-3995000"/>
          <s v="3995000-3996000"/>
          <s v="3996000-3997000"/>
          <s v="3997000-3998000"/>
          <s v="3998000-3999000"/>
          <s v="3999000-4000000"/>
          <s v="4000000-4001000"/>
          <s v="4001000-4002000"/>
          <s v="4002000-4003000"/>
          <s v="4003000-4004000"/>
          <s v="4004000-4005000"/>
          <s v="4005000-4006000"/>
          <s v="4006000-4007000"/>
          <s v="4007000-4008000"/>
          <s v="4008000-4009000"/>
          <s v="4009000-4010000"/>
          <s v="4010000-4011000"/>
          <s v="4011000-4012000"/>
          <s v="4012000-4013000"/>
          <s v="4013000-4014000"/>
          <s v="4014000-4015000"/>
          <s v="4015000-4016000"/>
          <s v="4016000-4017000"/>
          <s v="4017000-4018000"/>
          <s v="4018000-4019000"/>
          <s v="4019000-4020000"/>
          <s v="4020000-4021000"/>
          <s v="4021000-4022000"/>
          <s v="4022000-4023000"/>
          <s v="4023000-4024000"/>
          <s v="4024000-4025000"/>
          <s v="4025000-4026000"/>
          <s v="4026000-4027000"/>
          <s v="4027000-4028000"/>
          <s v="4028000-4029000"/>
          <s v="4029000-4030000"/>
          <s v="4030000-4031000"/>
          <s v="4031000-4032000"/>
          <s v="4032000-4033000"/>
          <s v="4033000-4034000"/>
          <s v="4034000-4035000"/>
          <s v="4035000-4036000"/>
          <s v="4036000-4037000"/>
          <s v="4037000-4038000"/>
          <s v="4038000-4039000"/>
          <s v="4039000-4040000"/>
          <s v="4040000-4041000"/>
          <s v="4041000-4042000"/>
          <s v="4042000-4043000"/>
          <s v="4043000-4044000"/>
          <s v="4044000-4045000"/>
          <s v="4045000-4046000"/>
          <s v="4046000-4047000"/>
          <s v="4047000-4048000"/>
          <s v="4048000-4049000"/>
          <s v="4049000-4050000"/>
          <s v="4050000-4051000"/>
          <s v="4051000-4052000"/>
          <s v="4052000-4053000"/>
          <s v="4053000-4054000"/>
          <s v="4054000-4055000"/>
          <s v="4055000-4056000"/>
          <s v="4056000-4057000"/>
          <s v="4057000-4058000"/>
          <s v="4058000-4059000"/>
          <s v="4059000-4060000"/>
          <s v="4060000-4061000"/>
          <s v="4061000-4062000"/>
          <s v="4062000-4063000"/>
          <s v="4063000-4064000"/>
          <s v="4064000-4065000"/>
          <s v="4065000-4066000"/>
          <s v="4066000-4067000"/>
          <s v="4067000-4068000"/>
          <s v="4068000-4069000"/>
          <s v="4069000-4070000"/>
          <s v="4070000-4071000"/>
          <s v="4071000-4072000"/>
          <s v="4072000-4073000"/>
          <s v="4073000-4074000"/>
          <s v="4074000-4075000"/>
          <s v="4075000-4076000"/>
          <s v="4076000-4077000"/>
          <s v="4077000-4078000"/>
          <s v="4078000-4079000"/>
          <s v="4079000-4080000"/>
          <s v="4080000-4081000"/>
          <s v="4081000-4082000"/>
          <s v="4082000-4083000"/>
          <s v="4083000-4084000"/>
          <s v="4084000-4085000"/>
          <s v="4085000-4086000"/>
          <s v="4086000-4087000"/>
          <s v="4087000-4088000"/>
          <s v="4088000-4089000"/>
          <s v="4089000-4090000"/>
          <s v="4090000-4091000"/>
          <s v="4091000-4092000"/>
          <s v="4092000-4093000"/>
          <s v="4093000-4094000"/>
          <s v="4094000-4095000"/>
          <s v="4095000-4096000"/>
          <s v="4096000-4097000"/>
          <s v="4097000-4098000"/>
          <s v="4098000-4099000"/>
          <s v="4099000-4100000"/>
          <s v="4100000-4101000"/>
          <s v="4101000-4102000"/>
          <s v="4102000-4103000"/>
          <s v="4103000-4104000"/>
          <s v="4104000-4105000"/>
          <s v="4105000-4106000"/>
          <s v="4106000-4107000"/>
          <s v="4107000-4108000"/>
          <s v="4108000-4109000"/>
          <s v="4109000-4110000"/>
          <s v="4110000-4111000"/>
          <s v="4111000-4112000"/>
          <s v="4112000-4113000"/>
          <s v="4113000-4114000"/>
          <s v="4114000-4115000"/>
          <s v="4115000-4116000"/>
          <s v="4116000-4117000"/>
          <s v="4117000-4118000"/>
          <s v="4118000-4119000"/>
          <s v="4119000-4120000"/>
          <s v="4120000-4121000"/>
          <s v="4121000-4122000"/>
          <s v="4122000-4123000"/>
          <s v="4123000-4124000"/>
          <s v="4124000-4125000"/>
          <s v="4125000-4126000"/>
          <s v="4126000-4127000"/>
          <s v="4127000-4128000"/>
          <s v="4128000-4129000"/>
          <s v="4129000-4130000"/>
          <s v="4130000-4131000"/>
          <s v="4131000-4132000"/>
          <s v="4132000-4133000"/>
          <s v="4133000-4134000"/>
          <s v="4134000-4135000"/>
          <s v="4135000-4136000"/>
          <s v="4136000-4137000"/>
          <s v="4137000-4138000"/>
          <s v="4138000-4139000"/>
          <s v="4139000-4140000"/>
          <s v="4140000-4141000"/>
          <s v="4141000-4142000"/>
          <s v="4142000-4143000"/>
          <s v="4143000-4144000"/>
          <s v="4144000-4145000"/>
          <s v="4145000-4146000"/>
          <s v="4146000-4147000"/>
          <s v="4147000-4148000"/>
          <s v="4148000-4149000"/>
          <s v="4149000-4150000"/>
          <s v="4150000-4151000"/>
          <s v="4151000-4152000"/>
          <s v="4152000-4153000"/>
          <s v="4153000-4154000"/>
          <s v="4154000-4155000"/>
          <s v="4155000-4156000"/>
          <s v="4156000-4157000"/>
          <s v="4157000-4158000"/>
          <s v="4158000-4159000"/>
          <s v="4159000-4160000"/>
          <s v="4160000-4161000"/>
          <s v="4161000-4162000"/>
          <s v="4162000-4163000"/>
          <s v="4163000-4164000"/>
          <s v="4164000-4165000"/>
          <s v="4165000-4166000"/>
          <s v="4166000-4167000"/>
          <s v="4167000-4168000"/>
          <s v="4168000-4169000"/>
          <s v="4169000-4170000"/>
          <s v="4170000-4171000"/>
          <s v="4171000-4172000"/>
          <s v="4172000-4173000"/>
          <s v="4173000-4174000"/>
          <s v="4174000-4175000"/>
          <s v="4175000-4176000"/>
          <s v="4176000-4177000"/>
          <s v="4177000-4178000"/>
          <s v="4178000-4179000"/>
          <s v="4179000-4180000"/>
          <s v="4180000-4181000"/>
          <s v="4181000-4182000"/>
          <s v="4182000-4183000"/>
          <s v="4183000-4184000"/>
          <s v="4184000-4185000"/>
          <s v="4185000-4186000"/>
          <s v="4186000-4187000"/>
          <s v="4187000-4188000"/>
          <s v="4188000-4189000"/>
          <s v="4189000-4190000"/>
          <s v="4190000-4191000"/>
          <s v="4191000-4192000"/>
          <s v="4192000-4193000"/>
          <s v="4193000-4194000"/>
          <s v="4194000-4195000"/>
          <s v="4195000-4196000"/>
          <s v="4196000-4197000"/>
          <s v="4197000-4198000"/>
          <s v="4198000-4199000"/>
          <s v="4199000-4200000"/>
          <s v="4200000-4201000"/>
          <s v="4201000-4202000"/>
          <s v="4202000-4203000"/>
          <s v="4203000-4204000"/>
          <s v="4204000-4205000"/>
          <s v="4205000-4206000"/>
          <s v="4206000-4207000"/>
          <s v="4207000-4208000"/>
          <s v="4208000-4209000"/>
          <s v="4209000-4210000"/>
          <s v="4210000-4211000"/>
          <s v="4211000-4212000"/>
          <s v="4212000-4213000"/>
          <s v="4213000-4214000"/>
          <s v="4214000-4215000"/>
          <s v="4215000-4216000"/>
          <s v="4216000-4217000"/>
          <s v="4217000-4218000"/>
          <s v="4218000-4219000"/>
          <s v="4219000-4220000"/>
          <s v="4220000-4221000"/>
          <s v="4221000-4222000"/>
          <s v="4222000-4223000"/>
          <s v="4223000-4224000"/>
          <s v="4224000-4225000"/>
          <s v="4225000-4226000"/>
          <s v="4226000-4227000"/>
          <s v="4227000-4228000"/>
          <s v="4228000-4229000"/>
          <s v="4229000-4230000"/>
          <s v="4230000-4231000"/>
          <s v="4231000-4232000"/>
          <s v="4232000-4233000"/>
          <s v="4233000-4234000"/>
          <s v="4234000-4235000"/>
          <s v="4235000-4236000"/>
          <s v="4236000-4237000"/>
          <s v="4237000-4238000"/>
          <s v="4238000-4239000"/>
          <s v="4239000-4240000"/>
          <s v="4240000-4241000"/>
          <s v="4241000-4242000"/>
          <s v="4242000-4243000"/>
          <s v="4243000-4244000"/>
          <s v="4244000-4245000"/>
          <s v="4245000-4246000"/>
          <s v="4246000-4247000"/>
          <s v="4247000-4248000"/>
          <s v="4248000-4249000"/>
          <s v="4249000-4250000"/>
          <s v="4250000-4251000"/>
          <s v="4251000-4252000"/>
          <s v="4252000-4253000"/>
          <s v="4253000-4254000"/>
          <s v="4254000-4255000"/>
          <s v="4255000-4256000"/>
          <s v="4256000-4257000"/>
          <s v="4257000-4258000"/>
          <s v="4258000-4259000"/>
          <s v="4259000-4260000"/>
          <s v="4260000-4261000"/>
          <s v="4261000-4262000"/>
          <s v="4262000-4263000"/>
          <s v="4263000-4264000"/>
          <s v="4264000-4265000"/>
          <s v="4265000-4266000"/>
          <s v="4266000-4267000"/>
          <s v="4267000-4268000"/>
          <s v="4268000-4269000"/>
          <s v="4269000-4270000"/>
          <s v="4270000-4271000"/>
          <s v="4271000-4272000"/>
          <s v="4272000-4273000"/>
          <s v="4273000-4274000"/>
          <s v="4274000-4275000"/>
          <s v="4275000-4276000"/>
          <s v="4276000-4277000"/>
          <s v="4277000-4278000"/>
          <s v="4278000-4279000"/>
          <s v="4279000-4280000"/>
          <s v="4280000-4281000"/>
          <s v="4281000-4282000"/>
          <s v="4282000-4283000"/>
          <s v="4283000-4284000"/>
          <s v="4284000-4285000"/>
          <s v="4285000-4286000"/>
          <s v="4286000-4287000"/>
          <s v="4287000-4288000"/>
          <s v="4288000-4289000"/>
          <s v="4289000-4290000"/>
          <s v="4290000-4291000"/>
          <s v="4291000-4292000"/>
          <s v="4292000-4293000"/>
          <s v="4293000-4294000"/>
          <s v="4294000-4295000"/>
          <s v="4295000-4296000"/>
          <s v="4296000-4297000"/>
          <s v="4297000-4298000"/>
          <s v="4298000-4299000"/>
          <s v="4299000-4300000"/>
          <s v="4300000-4301000"/>
          <s v="4301000-4302000"/>
          <s v="4302000-4303000"/>
          <s v="4303000-4304000"/>
          <s v="4304000-4305000"/>
          <s v="4305000-4306000"/>
          <s v="4306000-4307000"/>
          <s v="4307000-4308000"/>
          <s v="4308000-4309000"/>
          <s v="4309000-4310000"/>
          <s v="4310000-4311000"/>
          <s v="4311000-4312000"/>
          <s v="4312000-4313000"/>
          <s v="4313000-4314000"/>
          <s v="4314000-4315000"/>
          <s v="4315000-4316000"/>
          <s v="4316000-4317000"/>
          <s v="4317000-4318000"/>
          <s v="4318000-4319000"/>
          <s v="4319000-4320000"/>
          <s v="4320000-4321000"/>
          <s v="4321000-4322000"/>
          <s v="4322000-4323000"/>
          <s v="4323000-4324000"/>
          <s v="4324000-4325000"/>
          <s v="4325000-4326000"/>
          <s v="4326000-4327000"/>
          <s v="4327000-4328000"/>
          <s v="4328000-4329000"/>
          <s v="4329000-4330000"/>
          <s v="4330000-4331000"/>
          <s v="4331000-4332000"/>
          <s v="4332000-4333000"/>
          <s v="4333000-4334000"/>
          <s v="4334000-4335000"/>
          <s v="4335000-4336000"/>
          <s v="4336000-4337000"/>
          <s v="4337000-4338000"/>
          <s v="4338000-4339000"/>
          <s v="4339000-4340000"/>
          <s v="4340000-4341000"/>
          <s v="4341000-4342000"/>
          <s v="4342000-4343000"/>
          <s v="4343000-4344000"/>
          <s v="4344000-4345000"/>
          <s v="4345000-4346000"/>
          <s v="4346000-4347000"/>
          <s v="4347000-4348000"/>
          <s v="4348000-4349000"/>
          <s v="4349000-4350000"/>
          <s v="4350000-4351000"/>
          <s v="4351000-4352000"/>
          <s v="4352000-4353000"/>
          <s v="4353000-4354000"/>
          <s v="4354000-4355000"/>
          <s v="4355000-4356000"/>
          <s v="4356000-4357000"/>
          <s v="4357000-4358000"/>
          <s v="4358000-4359000"/>
          <s v="4359000-4360000"/>
          <s v="4360000-4361000"/>
          <s v="4361000-4362000"/>
          <s v="4362000-4363000"/>
          <s v="4363000-4364000"/>
          <s v="4364000-4365000"/>
          <s v="4365000-4366000"/>
          <s v="4366000-4367000"/>
          <s v="4367000-4368000"/>
          <s v="4368000-4369000"/>
          <s v="4369000-4370000"/>
          <s v="4370000-4371000"/>
          <s v="4371000-4372000"/>
          <s v="4372000-4373000"/>
          <s v="4373000-4374000"/>
          <s v="4374000-4375000"/>
          <s v="4375000-4376000"/>
          <s v="4376000-4377000"/>
          <s v="4377000-4378000"/>
          <s v="4378000-4379000"/>
          <s v="4379000-4380000"/>
          <s v="4380000-4381000"/>
          <s v="4381000-4382000"/>
          <s v="4382000-4383000"/>
          <s v="4383000-4384000"/>
          <s v="4384000-4385000"/>
          <s v="4385000-4386000"/>
          <s v="4386000-4387000"/>
          <s v="4387000-4388000"/>
          <s v="4388000-4389000"/>
          <s v="4389000-4390000"/>
          <s v="4390000-4391000"/>
          <s v="4391000-4392000"/>
          <s v="4392000-4393000"/>
          <s v="4393000-4394000"/>
          <s v="4394000-4395000"/>
          <s v="4395000-4396000"/>
          <s v="4396000-4397000"/>
          <s v="4397000-4398000"/>
          <s v="4398000-4399000"/>
          <s v="4399000-4400000"/>
          <s v="4400000-4401000"/>
          <s v="4401000-4402000"/>
          <s v="4402000-4403000"/>
          <s v="4403000-4404000"/>
          <s v="4404000-4405000"/>
          <s v="4405000-4406000"/>
          <s v="4406000-4407000"/>
          <s v="4407000-4408000"/>
          <s v="4408000-4409000"/>
          <s v="4409000-4410000"/>
          <s v="4410000-4411000"/>
          <s v="4411000-4412000"/>
          <s v="4412000-4413000"/>
          <s v="4413000-4414000"/>
          <s v="4414000-4415000"/>
          <s v="4415000-4416000"/>
          <s v="4416000-4417000"/>
          <s v="4417000-4418000"/>
          <s v="4418000-4419000"/>
          <s v="4419000-4420000"/>
          <s v="4420000-4421000"/>
          <s v="4421000-4422000"/>
          <s v="4422000-4423000"/>
          <s v="4423000-4424000"/>
          <s v="4424000-4425000"/>
          <s v="4425000-4426000"/>
          <s v="4426000-4427000"/>
          <s v="4427000-4428000"/>
          <s v="4428000-4429000"/>
          <s v="4429000-4430000"/>
          <s v="4430000-4431000"/>
          <s v="4431000-4432000"/>
          <s v="4432000-4433000"/>
          <s v="4433000-4434000"/>
          <s v="4434000-4435000"/>
          <s v="4435000-4436000"/>
          <s v="4436000-4437000"/>
          <s v="4437000-4438000"/>
          <s v="4438000-4439000"/>
          <s v="4439000-4440000"/>
          <s v="4440000-4441000"/>
          <s v="4441000-4442000"/>
          <s v="4442000-4443000"/>
          <s v="4443000-4444000"/>
          <s v="4444000-4445000"/>
          <s v="4445000-4446000"/>
          <s v="4446000-4447000"/>
          <s v="4447000-4448000"/>
          <s v="4448000-4449000"/>
          <s v="4449000-4450000"/>
          <s v="4450000-4451000"/>
          <s v="4451000-4452000"/>
          <s v="4452000-4453000"/>
          <s v="4453000-4454000"/>
          <s v="4454000-4455000"/>
          <s v="4455000-4456000"/>
          <s v="4456000-4457000"/>
          <s v="4457000-4458000"/>
          <s v="4458000-4459000"/>
          <s v="4459000-4460000"/>
          <s v="4460000-4461000"/>
          <s v="4461000-4462000"/>
          <s v="4462000-4463000"/>
          <s v="4463000-4464000"/>
          <s v="4464000-4465000"/>
          <s v="4465000-4466000"/>
          <s v="4466000-4467000"/>
          <s v="4467000-4468000"/>
          <s v="4468000-4469000"/>
          <s v="4469000-4470000"/>
          <s v="4470000-4471000"/>
          <s v="4471000-4472000"/>
          <s v="4472000-4473000"/>
          <s v="4473000-4474000"/>
          <s v="4474000-4475000"/>
          <s v="4475000-4476000"/>
          <s v="4476000-4477000"/>
          <s v="4477000-4478000"/>
          <s v="4478000-4479000"/>
          <s v="4479000-4480000"/>
          <s v="4480000-4481000"/>
          <s v="4481000-4482000"/>
          <s v="4482000-4483000"/>
          <s v="4483000-4484000"/>
          <s v="4484000-4485000"/>
          <s v="4485000-4486000"/>
          <s v="4486000-4487000"/>
          <s v="4487000-4488000"/>
          <s v="4488000-4489000"/>
          <s v="4489000-4490000"/>
          <s v="4490000-4491000"/>
          <s v="4491000-4492000"/>
          <s v="4492000-4493000"/>
          <s v="4493000-4494000"/>
          <s v="4494000-4495000"/>
          <s v="4495000-4496000"/>
          <s v="4496000-4497000"/>
          <s v="4497000-4498000"/>
          <s v="4498000-4499000"/>
          <s v="4499000-4500000"/>
          <s v="4500000-4501000"/>
          <s v="4501000-4502000"/>
          <s v="4502000-4503000"/>
          <s v="4503000-4504000"/>
          <s v="4504000-4505000"/>
          <s v="4505000-4506000"/>
          <s v="4506000-4507000"/>
          <s v="4507000-4508000"/>
          <s v="4508000-4509000"/>
          <s v="4509000-4510000"/>
          <s v="4510000-4511000"/>
          <s v="4511000-4512000"/>
          <s v="4512000-4513000"/>
          <s v="4513000-4514000"/>
          <s v="4514000-4515000"/>
          <s v="4515000-4516000"/>
          <s v="4516000-4517000"/>
          <s v="4517000-4518000"/>
          <s v="4518000-4519000"/>
          <s v="4519000-4520000"/>
          <s v="4520000-4521000"/>
          <s v="4521000-4522000"/>
          <s v="4522000-4523000"/>
          <s v="4523000-4524000"/>
          <s v="4524000-4525000"/>
          <s v="4525000-4526000"/>
          <s v="4526000-4527000"/>
          <s v="4527000-4528000"/>
          <s v="4528000-4529000"/>
          <s v="4529000-4530000"/>
          <s v="4530000-4531000"/>
          <s v="4531000-4532000"/>
          <s v="4532000-4533000"/>
          <s v="4533000-4534000"/>
          <s v="4534000-4535000"/>
          <s v="4535000-4536000"/>
          <s v="4536000-4537000"/>
          <s v="4537000-4538000"/>
          <s v="4538000-4539000"/>
          <s v="4539000-4540000"/>
          <s v="4540000-4541000"/>
          <s v="4541000-4542000"/>
          <s v="4542000-4543000"/>
          <s v="4543000-4544000"/>
          <s v="4544000-4545000"/>
          <s v="4545000-4546000"/>
          <s v="4546000-4547000"/>
          <s v="4547000-4548000"/>
          <s v="4548000-4549000"/>
          <s v="4549000-4550000"/>
          <s v="4550000-4551000"/>
          <s v="4551000-4552000"/>
          <s v="4552000-4553000"/>
          <s v="4553000-4554000"/>
          <s v="4554000-4555000"/>
          <s v="4555000-4556000"/>
          <s v="4556000-4557000"/>
          <s v="4557000-4558000"/>
          <s v="4558000-4559000"/>
          <s v="4559000-4560000"/>
          <s v="4560000-4561000"/>
          <s v="4561000-4562000"/>
          <s v="4562000-4563000"/>
          <s v="4563000-4564000"/>
          <s v="4564000-4565000"/>
          <s v="4565000-4566000"/>
          <s v="4566000-4567000"/>
          <s v="4567000-4568000"/>
          <s v="4568000-4569000"/>
          <s v="4569000-4570000"/>
          <s v="4570000-4571000"/>
          <s v="4571000-4572000"/>
          <s v="4572000-4573000"/>
          <s v="4573000-4574000"/>
          <s v="4574000-4575000"/>
          <s v="4575000-4576000"/>
          <s v="4576000-4577000"/>
          <s v="4577000-4578000"/>
          <s v="4578000-4579000"/>
          <s v="4579000-4580000"/>
          <s v="4580000-4581000"/>
          <s v="4581000-4582000"/>
          <s v="4582000-4583000"/>
          <s v="4583000-4584000"/>
          <s v="4584000-4585000"/>
          <s v="4585000-4586000"/>
          <s v="4586000-4587000"/>
          <s v="4587000-4588000"/>
          <s v="4588000-4589000"/>
          <s v="4589000-4590000"/>
          <s v="4590000-4591000"/>
          <s v="4591000-4592000"/>
          <s v="4592000-4593000"/>
          <s v="4593000-4594000"/>
          <s v="4594000-4595000"/>
          <s v="4595000-4596000"/>
          <s v="4596000-4597000"/>
          <s v="4597000-4598000"/>
          <s v="4598000-4599000"/>
          <s v="4599000-4600000"/>
          <s v="4600000-4601000"/>
          <s v="4601000-4602000"/>
          <s v="4602000-4603000"/>
          <s v="4603000-4604000"/>
          <s v="4604000-4605000"/>
          <s v="4605000-4606000"/>
          <s v="4606000-4607000"/>
          <s v="4607000-4608000"/>
          <s v="4608000-4609000"/>
          <s v="4609000-4610000"/>
          <s v="4610000-4611000"/>
          <s v="4611000-4612000"/>
          <s v="4612000-4613000"/>
          <s v="4613000-4614000"/>
          <s v="4614000-4615000"/>
          <s v="4615000-4616000"/>
          <s v="4616000-4617000"/>
          <s v="4617000-4618000"/>
          <s v="4618000-4619000"/>
          <s v="4619000-4620000"/>
          <s v="4620000-4621000"/>
          <s v="4621000-4622000"/>
          <s v="4622000-4623000"/>
          <s v="4623000-4624000"/>
          <s v="4624000-4625000"/>
          <s v="4625000-4626000"/>
          <s v="4626000-4627000"/>
          <s v="4627000-4628000"/>
          <s v="4628000-4629000"/>
          <s v="4629000-4630000"/>
          <s v="4630000-4631000"/>
          <s v="4631000-4632000"/>
          <s v="4632000-4633000"/>
          <s v="4633000-4634000"/>
          <s v="4634000-4635000"/>
          <s v="4635000-4636000"/>
          <s v="4636000-4637000"/>
          <s v="4637000-4638000"/>
          <s v="4638000-4639000"/>
          <s v="4639000-4640000"/>
          <s v="4640000-4641000"/>
          <s v="4641000-4642000"/>
          <s v="4642000-4643000"/>
          <s v="4643000-4644000"/>
          <s v="4644000-4645000"/>
          <s v="4645000-4646000"/>
          <s v="4646000-4647000"/>
          <s v="4647000-4648000"/>
          <s v="4648000-4649000"/>
          <s v="4649000-4650000"/>
          <s v="4650000-4651000"/>
          <s v="4651000-4652000"/>
          <s v="4652000-4653000"/>
          <s v="4653000-4654000"/>
          <s v="4654000-4655000"/>
          <s v="4655000-4656000"/>
          <s v="4656000-4657000"/>
          <s v="4657000-4658000"/>
          <s v="4658000-4659000"/>
          <s v="4659000-4660000"/>
          <s v="4660000-4661000"/>
          <s v="4661000-4662000"/>
          <s v="4662000-4663000"/>
          <s v="4663000-4664000"/>
          <s v="4664000-4665000"/>
          <s v="4665000-4666000"/>
          <s v="4666000-4667000"/>
          <s v="4667000-4668000"/>
          <s v="4668000-4669000"/>
          <s v="4669000-4670000"/>
          <s v="4670000-4671000"/>
          <s v="4671000-4672000"/>
          <s v="4672000-4673000"/>
          <s v="4673000-4674000"/>
          <s v="4674000-4675000"/>
          <s v="4675000-4676000"/>
          <s v="4676000-4677000"/>
          <s v="4677000-4678000"/>
          <s v="4678000-4679000"/>
          <s v="4679000-4680000"/>
          <s v="4680000-4681000"/>
          <s v="4681000-4682000"/>
          <s v="4682000-4683000"/>
          <s v="4683000-4684000"/>
          <s v="4684000-4685000"/>
          <s v="4685000-4686000"/>
          <s v="4686000-4687000"/>
          <s v="4687000-4688000"/>
          <s v="4688000-4689000"/>
          <s v="4689000-4690000"/>
          <s v="4690000-4691000"/>
          <s v="4691000-4692000"/>
          <s v="4692000-4693000"/>
          <s v="4693000-4694000"/>
          <s v="4694000-4695000"/>
          <s v="4695000-4696000"/>
          <s v="4696000-4697000"/>
          <s v="4697000-4698000"/>
          <s v="4698000-4699000"/>
          <s v="4699000-4700000"/>
          <s v="4700000-4701000"/>
          <s v="4701000-4702000"/>
          <s v="4702000-4703000"/>
          <s v="4703000-4704000"/>
          <s v="4704000-4705000"/>
          <s v="4705000-4706000"/>
          <s v="4706000-4707000"/>
          <s v="4707000-4708000"/>
          <s v="4708000-4709000"/>
          <s v="4709000-4710000"/>
          <s v="4710000-4711000"/>
          <s v="4711000-4712000"/>
          <s v="4712000-4713000"/>
          <s v="4713000-4714000"/>
          <s v="4714000-4715000"/>
          <s v="4715000-4716000"/>
          <s v="4716000-4717000"/>
          <s v="4717000-4718000"/>
          <s v="4718000-4719000"/>
          <s v="4719000-4720000"/>
          <s v="4720000-4721000"/>
          <s v="4721000-4722000"/>
          <s v="4722000-4723000"/>
          <s v="4723000-4724000"/>
          <s v="4724000-4725000"/>
          <s v="4725000-4726000"/>
          <s v="4726000-4727000"/>
          <s v="4727000-4728000"/>
          <s v="4728000-4729000"/>
          <s v="4729000-4730000"/>
          <s v="4730000-4731000"/>
          <s v="4731000-4732000"/>
          <s v="4732000-4733000"/>
          <s v="4733000-4734000"/>
          <s v="4734000-4735000"/>
          <s v="4735000-4736000"/>
          <s v="4736000-4737000"/>
          <s v="4737000-4738000"/>
          <s v="4738000-4739000"/>
          <s v="4739000-4740000"/>
          <s v="4740000-4741000"/>
          <s v="4741000-4742000"/>
          <s v="4742000-4743000"/>
          <s v="4743000-4744000"/>
          <s v="4744000-4745000"/>
          <s v="4745000-4746000"/>
          <s v="4746000-4747000"/>
          <s v="4747000-4748000"/>
          <s v="4748000-4749000"/>
          <s v="4749000-4750000"/>
          <s v="4750000-4751000"/>
          <s v="4751000-4752000"/>
          <s v="4752000-4753000"/>
          <s v="4753000-4754000"/>
          <s v="4754000-4755000"/>
          <s v="4755000-4756000"/>
          <s v="4756000-4757000"/>
          <s v="4757000-4758000"/>
          <s v="4758000-4759000"/>
          <s v="4759000-4760000"/>
          <s v="4760000-4761000"/>
          <s v="4761000-4762000"/>
          <s v="4762000-4763000"/>
          <s v="4763000-4764000"/>
          <s v="4764000-4765000"/>
          <s v="4765000-4766000"/>
          <s v="4766000-4767000"/>
          <s v="4767000-4768000"/>
          <s v="4768000-4769000"/>
          <s v="4769000-4770000"/>
          <s v="4770000-4771000"/>
          <s v="4771000-4772000"/>
          <s v="4772000-4773000"/>
          <s v="4773000-4774000"/>
          <s v="4774000-4775000"/>
          <s v="4775000-4776000"/>
          <s v="4776000-4777000"/>
          <s v="4777000-4778000"/>
          <s v="4778000-4779000"/>
          <s v="4779000-4780000"/>
          <s v="4780000-4781000"/>
          <s v="4781000-4782000"/>
          <s v="4782000-4783000"/>
          <s v="4783000-4784000"/>
          <s v="4784000-4785000"/>
          <s v="4785000-4786000"/>
          <s v="4786000-4787000"/>
          <s v="4787000-4788000"/>
          <s v="4788000-4789000"/>
          <s v="4789000-4790000"/>
          <s v="4790000-4791000"/>
          <s v="4791000-4792000"/>
          <s v="4792000-4793000"/>
          <s v="4793000-4794000"/>
          <s v="4794000-4795000"/>
          <s v="4795000-4796000"/>
          <s v="4796000-4797000"/>
          <s v="4797000-4798000"/>
          <s v="4798000-4799000"/>
          <s v="4799000-4800000"/>
          <s v="4800000-4801000"/>
          <s v="4801000-4802000"/>
          <s v="4802000-4803000"/>
          <s v="4803000-4804000"/>
          <s v="4804000-4805000"/>
          <s v="4805000-4806000"/>
          <s v="4806000-4807000"/>
          <s v="4807000-4808000"/>
          <s v="4808000-4809000"/>
          <s v="4809000-4810000"/>
          <s v="4810000-4811000"/>
          <s v="4811000-4812000"/>
          <s v="4812000-4813000"/>
          <s v="4813000-4814000"/>
          <s v="4814000-4815000"/>
          <s v="4815000-4816000"/>
          <s v="4816000-4817000"/>
          <s v="4817000-4818000"/>
          <s v="4818000-4819000"/>
          <s v="4819000-4820000"/>
          <s v="4820000-4821000"/>
          <s v="4821000-4822000"/>
          <s v="4822000-4823000"/>
          <s v="4823000-4824000"/>
          <s v="4824000-4825000"/>
          <s v="4825000-4826000"/>
          <s v="4826000-4827000"/>
          <s v="4827000-4828000"/>
          <s v="4828000-4829000"/>
          <s v="4829000-4830000"/>
          <s v="4830000-4831000"/>
          <s v="4831000-4832000"/>
          <s v="4832000-4833000"/>
          <s v="4833000-4834000"/>
          <s v="4834000-4835000"/>
          <s v="4835000-4836000"/>
          <s v="4836000-4837000"/>
          <s v="4837000-4838000"/>
          <s v="4838000-4839000"/>
          <s v="4839000-4840000"/>
          <s v="4840000-4841000"/>
          <s v="4841000-4842000"/>
          <s v="4842000-4843000"/>
          <s v="4843000-4844000"/>
          <s v="4844000-4845000"/>
          <s v="4845000-4846000"/>
          <s v="4846000-4847000"/>
          <s v="4847000-4848000"/>
          <s v="4848000-4849000"/>
          <s v="4849000-4850000"/>
          <s v="4850000-4851000"/>
          <s v="4851000-4852000"/>
          <s v="4852000-4853000"/>
          <s v="4853000-4854000"/>
          <s v="4854000-4855000"/>
          <s v="4855000-4856000"/>
          <s v="4856000-4857000"/>
          <s v="4857000-4858000"/>
          <s v="4858000-4859000"/>
          <s v="4859000-4860000"/>
          <s v="4860000-4861000"/>
          <s v="4861000-4862000"/>
          <s v="4862000-4863000"/>
          <s v="4863000-4864000"/>
          <s v="4864000-4865000"/>
          <s v="4865000-4866000"/>
          <s v="4866000-4867000"/>
          <s v="4867000-4868000"/>
          <s v="4868000-4869000"/>
          <s v="4869000-4870000"/>
          <s v="4870000-4871000"/>
          <s v="4871000-4872000"/>
          <s v="4872000-4873000"/>
          <s v="4873000-4874000"/>
          <s v="4874000-4875000"/>
          <s v="4875000-4876000"/>
          <s v="4876000-4877000"/>
          <s v="4877000-4878000"/>
          <s v="4878000-4879000"/>
          <s v="4879000-4880000"/>
          <s v="4880000-4881000"/>
          <s v="4881000-4882000"/>
          <s v="4882000-4883000"/>
          <s v="4883000-4884000"/>
          <s v="4884000-4885000"/>
          <s v="4885000-4886000"/>
          <s v="4886000-4887000"/>
          <s v="4887000-4888000"/>
          <s v="4888000-4889000"/>
          <s v="4889000-4890000"/>
          <s v="4890000-4891000"/>
          <s v="4891000-4892000"/>
          <s v="4892000-4893000"/>
          <s v="4893000-4894000"/>
          <s v="4894000-4895000"/>
          <s v="4895000-4896000"/>
          <s v="4896000-4897000"/>
          <s v="4897000-4898000"/>
          <s v="4898000-4899000"/>
          <s v="4899000-4900000"/>
          <s v="4900000-4901000"/>
          <s v="4901000-4902000"/>
          <s v="4902000-4903000"/>
          <s v="4903000-4904000"/>
          <s v="4904000-4905000"/>
          <s v="4905000-4906000"/>
          <s v="4906000-4907000"/>
          <s v="4907000-4908000"/>
          <s v="4908000-4909000"/>
          <s v="4909000-4910000"/>
          <s v="4910000-4911000"/>
          <s v="4911000-4912000"/>
          <s v="4912000-4913000"/>
          <s v="4913000-4914000"/>
          <s v="4914000-4915000"/>
          <s v="4915000-4916000"/>
          <s v="4916000-4917000"/>
          <s v="4917000-4918000"/>
          <s v="4918000-4919000"/>
          <s v="4919000-4920000"/>
          <s v="4920000-4921000"/>
          <s v="4921000-4922000"/>
          <s v="4922000-4923000"/>
          <s v="4923000-4924000"/>
          <s v="4924000-4925000"/>
          <s v="4925000-4926000"/>
          <s v="4926000-4927000"/>
          <s v="4927000-4928000"/>
          <s v="4928000-4929000"/>
          <s v="4929000-4930000"/>
          <s v="4930000-4931000"/>
          <s v="4931000-4932000"/>
          <s v="4932000-4933000"/>
          <s v="4933000-4934000"/>
          <s v="4934000-4935000"/>
          <s v="4935000-4936000"/>
          <s v="4936000-4937000"/>
          <s v="4937000-4938000"/>
          <s v="4938000-4939000"/>
          <s v="4939000-4940000"/>
          <s v="4940000-4941000"/>
          <s v="4941000-4942000"/>
          <s v="4942000-4943000"/>
          <s v="4943000-4944000"/>
          <s v="4944000-4945000"/>
          <s v="4945000-4946000"/>
          <s v="4946000-4947000"/>
          <s v="4947000-4948000"/>
          <s v="4948000-4949000"/>
          <s v="4949000-4950000"/>
          <s v="4950000-4951000"/>
          <s v="4951000-4952000"/>
          <s v="4952000-4953000"/>
          <s v="4953000-4954000"/>
          <s v="4954000-4955000"/>
          <s v="4955000-4956000"/>
          <s v="4956000-4957000"/>
          <s v="4957000-4958000"/>
          <s v="4958000-4959000"/>
          <s v="4959000-4960000"/>
          <s v="4960000-4961000"/>
          <s v="4961000-4962000"/>
          <s v="4962000-4963000"/>
          <s v="4963000-4964000"/>
          <s v="4964000-4965000"/>
          <s v="4965000-4966000"/>
          <s v="4966000-4967000"/>
          <s v="4967000-4968000"/>
          <s v="4968000-4969000"/>
          <s v="4969000-4970000"/>
          <s v="4970000-4971000"/>
          <s v="4971000-4972000"/>
          <s v="4972000-4973000"/>
          <s v="4973000-4974000"/>
          <s v="4974000-4975000"/>
          <s v="4975000-4976000"/>
          <s v="4976000-4977000"/>
          <s v="4977000-4978000"/>
          <s v="4978000-4979000"/>
          <s v="4979000-4980000"/>
          <s v="4980000-4981000"/>
          <s v="4981000-4982000"/>
          <s v="4982000-4983000"/>
          <s v="4983000-4984000"/>
          <s v="4984000-4985000"/>
          <s v="4985000-4986000"/>
          <s v="4986000-4987000"/>
          <s v="4987000-4988000"/>
          <s v="4988000-4989000"/>
          <s v="4989000-4990000"/>
          <s v="4990000-4991000"/>
          <s v="4991000-4992000"/>
          <s v="4992000-4993000"/>
          <s v="4993000-4994000"/>
          <s v="4994000-4995000"/>
          <s v="4995000-4996000"/>
          <s v="4996000-4997000"/>
          <s v="4997000-4998000"/>
          <s v="4998000-4999000"/>
          <s v="4999000-5000000"/>
          <s v="5000000-5001000"/>
          <s v="5001000-5002000"/>
          <s v="5002000-5003000"/>
          <s v="5003000-5004000"/>
          <s v="5004000-5005000"/>
          <s v="5005000-5006000"/>
          <s v="5006000-5007000"/>
          <s v="5007000-5008000"/>
          <s v="5008000-5009000"/>
          <s v="5009000-5010000"/>
          <s v="5010000-5011000"/>
          <s v="5011000-5012000"/>
          <s v="5012000-5013000"/>
          <s v="5013000-5014000"/>
          <s v="5014000-5015000"/>
          <s v="5015000-5016000"/>
          <s v="5016000-5017000"/>
          <s v="5017000-5018000"/>
          <s v="5018000-5019000"/>
          <s v="5019000-5020000"/>
          <s v="5020000-5021000"/>
          <s v="5021000-5022000"/>
          <s v="5022000-5023000"/>
          <s v="5023000-5024000"/>
          <s v="5024000-5025000"/>
          <s v="5025000-5026000"/>
          <s v="5026000-5027000"/>
          <s v="5027000-5028000"/>
          <s v="5028000-5029000"/>
          <s v="5029000-5030000"/>
          <s v="5030000-5031000"/>
          <s v="5031000-5032000"/>
          <s v="5032000-5033000"/>
          <s v="5033000-5034000"/>
          <s v="5034000-5035000"/>
          <s v="5035000-5036000"/>
          <s v="5036000-5037000"/>
          <s v="5037000-5038000"/>
          <s v="5038000-5039000"/>
          <s v="5039000-5040000"/>
          <s v="5040000-5041000"/>
          <s v="5041000-5042000"/>
          <s v="5042000-5043000"/>
          <s v="5043000-5044000"/>
          <s v="5044000-5045000"/>
          <s v="5045000-5046000"/>
          <s v="5046000-5047000"/>
          <s v="5047000-5048000"/>
          <s v="5048000-5049000"/>
          <s v="5049000-5050000"/>
          <s v="5050000-5051000"/>
          <s v="5051000-5052000"/>
          <s v="5052000-5053000"/>
          <s v="5053000-5054000"/>
          <s v="5054000-5055000"/>
          <s v="5055000-5056000"/>
          <s v="5056000-5057000"/>
          <s v="5057000-5058000"/>
          <s v="5058000-5059000"/>
          <s v="5059000-5060000"/>
          <s v="5060000-5061000"/>
          <s v="5061000-5062000"/>
          <s v="5062000-5063000"/>
          <s v="5063000-5064000"/>
          <s v="5064000-5065000"/>
          <s v="5065000-5066000"/>
          <s v="5066000-5067000"/>
          <s v="5067000-5068000"/>
          <s v="5068000-5069000"/>
          <s v="5069000-5070000"/>
          <s v="5070000-5071000"/>
          <s v="5071000-5072000"/>
          <s v="5072000-5073000"/>
          <s v="5073000-5074000"/>
          <s v="5074000-5075000"/>
          <s v="5075000-5076000"/>
          <s v="5076000-5077000"/>
          <s v="5077000-5078000"/>
          <s v="5078000-5079000"/>
          <s v="5079000-5080000"/>
          <s v="5080000-5081000"/>
          <s v="5081000-5082000"/>
          <s v="5082000-5083000"/>
          <s v="5083000-5084000"/>
          <s v="5084000-5085000"/>
          <s v="5085000-5086000"/>
          <s v="5086000-5087000"/>
          <s v="5087000-5088000"/>
          <s v="5088000-5089000"/>
          <s v="5089000-5090000"/>
          <s v="5090000-5091000"/>
          <s v="5091000-5092000"/>
          <s v="5092000-5093000"/>
          <s v="5093000-5094000"/>
          <s v="5094000-5095000"/>
          <s v="5095000-5096000"/>
          <s v="5096000-5097000"/>
          <s v="5097000-5098000"/>
          <s v="5098000-5099000"/>
          <s v="5099000-5100000"/>
          <s v="5100000-5101000"/>
          <s v="5101000-5102000"/>
          <s v="5102000-5103000"/>
          <s v="5103000-5104000"/>
          <s v="5104000-5105000"/>
          <s v="5105000-5106000"/>
          <s v="5106000-5107000"/>
          <s v="5107000-5108000"/>
          <s v="5108000-5109000"/>
          <s v="5109000-5110000"/>
          <s v="5110000-5111000"/>
          <s v="5111000-5112000"/>
          <s v="5112000-5113000"/>
          <s v="5113000-5114000"/>
          <s v="5114000-5115000"/>
          <s v="5115000-5116000"/>
          <s v="5116000-5117000"/>
          <s v="5117000-5118000"/>
          <s v="5118000-5119000"/>
          <s v="5119000-5120000"/>
          <s v="5120000-5121000"/>
          <s v="5121000-5122000"/>
          <s v="5122000-5123000"/>
          <s v="5123000-5124000"/>
          <s v="5124000-5125000"/>
          <s v="5125000-5126000"/>
          <s v="5126000-5127000"/>
          <s v="5127000-5128000"/>
          <s v="5128000-5129000"/>
          <s v="5129000-5130000"/>
          <s v="5130000-5131000"/>
          <s v="5131000-5132000"/>
          <s v="5132000-5133000"/>
          <s v="5133000-5134000"/>
          <s v="5134000-5135000"/>
          <s v="5135000-5136000"/>
          <s v="5136000-5137000"/>
          <s v="5137000-5138000"/>
          <s v="5138000-5139000"/>
          <s v="5139000-5140000"/>
          <s v="5140000-5141000"/>
          <s v="5141000-5142000"/>
          <s v="5142000-5143000"/>
          <s v="5143000-5144000"/>
          <s v="5144000-5145000"/>
          <s v="5145000-5146000"/>
          <s v="5146000-5147000"/>
          <s v="5147000-5148000"/>
          <s v="5148000-5149000"/>
          <s v="5149000-5150000"/>
          <s v="5150000-5151000"/>
          <s v="5151000-5152000"/>
          <s v="5152000-5153000"/>
          <s v="5153000-5154000"/>
          <s v="5154000-5155000"/>
          <s v="5155000-5156000"/>
          <s v="5156000-5157000"/>
          <s v="5157000-5158000"/>
          <s v="5158000-5159000"/>
          <s v="5159000-5160000"/>
          <s v="5160000-5161000"/>
          <s v="5161000-5162000"/>
          <s v="5162000-5163000"/>
          <s v="5163000-5164000"/>
          <s v="5164000-5165000"/>
          <s v="5165000-5166000"/>
          <s v="5166000-5167000"/>
          <s v="5167000-5168000"/>
          <s v="5168000-5169000"/>
          <s v="5169000-5170000"/>
          <s v="5170000-5171000"/>
          <s v="5171000-5172000"/>
          <s v="5172000-5173000"/>
          <s v="5173000-5174000"/>
          <s v="5174000-5175000"/>
          <s v="5175000-5176000"/>
          <s v="5176000-5177000"/>
          <s v="5177000-5178000"/>
          <s v="5178000-5179000"/>
          <s v="5179000-5180000"/>
          <s v="5180000-5181000"/>
          <s v="5181000-5182000"/>
          <s v="5182000-5183000"/>
          <s v="5183000-5184000"/>
          <s v="5184000-5185000"/>
          <s v="5185000-5186000"/>
          <s v="5186000-5187000"/>
          <s v="5187000-5188000"/>
          <s v="5188000-5189000"/>
          <s v="5189000-5190000"/>
          <s v="5190000-5191000"/>
          <s v="5191000-5192000"/>
          <s v="5192000-5193000"/>
          <s v="5193000-5194000"/>
          <s v="5194000-5195000"/>
          <s v="5195000-5196000"/>
          <s v="5196000-5197000"/>
          <s v="5197000-5198000"/>
          <s v="5198000-5199000"/>
          <s v="5199000-5200000"/>
          <s v="5200000-5201000"/>
          <s v="5201000-5202000"/>
          <s v="5202000-5203000"/>
          <s v="5203000-5204000"/>
          <s v="5204000-5205000"/>
          <s v="5205000-5206000"/>
          <s v="5206000-5207000"/>
          <s v="5207000-5208000"/>
          <s v="5208000-5209000"/>
          <s v="5209000-5210000"/>
          <s v="5210000-5211000"/>
          <s v="5211000-5212000"/>
          <s v="5212000-5213000"/>
          <s v="5213000-5214000"/>
          <s v="5214000-5215000"/>
          <s v="5215000-5216000"/>
          <s v="5216000-5217000"/>
          <s v="5217000-5218000"/>
          <s v="5218000-5219000"/>
          <s v="5219000-5220000"/>
          <s v="5220000-5221000"/>
          <s v="5221000-5222000"/>
          <s v="5222000-5223000"/>
          <s v="5223000-5224000"/>
          <s v="5224000-5225000"/>
          <s v="5225000-5226000"/>
          <s v="5226000-5227000"/>
          <s v="5227000-5228000"/>
          <s v="5228000-5229000"/>
          <s v="5229000-5230000"/>
          <s v="5230000-5231000"/>
          <s v="5231000-5232000"/>
          <s v="5232000-5233000"/>
          <s v="5233000-5234000"/>
          <s v="5234000-5235000"/>
          <s v="5235000-5236000"/>
          <s v="5236000-5237000"/>
          <s v="5237000-5238000"/>
          <s v="5238000-5239000"/>
          <s v="5239000-5240000"/>
          <s v="5240000-5241000"/>
          <s v="5241000-5242000"/>
          <s v="5242000-5243000"/>
          <s v="5243000-5244000"/>
          <s v="5244000-5245000"/>
          <s v="5245000-5246000"/>
          <s v="5246000-5247000"/>
          <s v="5247000-5248000"/>
          <s v="5248000-5249000"/>
          <s v="5249000-5250000"/>
          <s v="5250000-5251000"/>
          <s v="5251000-5252000"/>
          <s v="5252000-5253000"/>
          <s v="5253000-5254000"/>
          <s v="5254000-5255000"/>
          <s v="5255000-5256000"/>
          <s v="5256000-5257000"/>
          <s v="5257000-5258000"/>
          <s v="5258000-5259000"/>
          <s v="5259000-5260000"/>
          <s v="5260000-5261000"/>
          <s v="5261000-5262000"/>
          <s v="5262000-5263000"/>
          <s v="5263000-5264000"/>
          <s v="5264000-5265000"/>
          <s v="5265000-5266000"/>
          <s v="5266000-5267000"/>
          <s v="5267000-5268000"/>
          <s v="5268000-5269000"/>
          <s v="5269000-5270000"/>
          <s v="5270000-5271000"/>
          <s v="5271000-5272000"/>
          <s v="5272000-5273000"/>
          <s v="5273000-5274000"/>
          <s v="5274000-5275000"/>
          <s v="5275000-5276000"/>
          <s v="5276000-5277000"/>
          <s v="5277000-5278000"/>
          <s v="5278000-5279000"/>
          <s v="5279000-5280000"/>
          <s v="5280000-5281000"/>
          <s v="5281000-5282000"/>
          <s v="5282000-5283000"/>
          <s v="5283000-5284000"/>
          <s v="5284000-5285000"/>
          <s v="5285000-5286000"/>
          <s v="5286000-5287000"/>
          <s v="5287000-5288000"/>
          <s v="5288000-5289000"/>
          <s v="5289000-5290000"/>
          <s v="5290000-5291000"/>
          <s v="5291000-5292000"/>
          <s v="5292000-5293000"/>
          <s v="5293000-5294000"/>
          <s v="5294000-5295000"/>
          <s v="5295000-5296000"/>
          <s v="5296000-5297000"/>
          <s v="5297000-5298000"/>
          <s v="5298000-5299000"/>
          <s v="5299000-5300000"/>
          <s v="5300000-5301000"/>
          <s v="5301000-5302000"/>
          <s v="5302000-5303000"/>
          <s v="5303000-5304000"/>
          <s v="5304000-5305000"/>
          <s v="5305000-5306000"/>
          <s v="5306000-5307000"/>
          <s v="5307000-5308000"/>
          <s v="5308000-5309000"/>
          <s v="5309000-5310000"/>
          <s v="5310000-5311000"/>
          <s v="5311000-5312000"/>
          <s v="5312000-5313000"/>
          <s v="5313000-5314000"/>
          <s v="5314000-5315000"/>
          <s v="5315000-5316000"/>
          <s v="5316000-5317000"/>
          <s v="5317000-5318000"/>
          <s v="5318000-5319000"/>
          <s v="5319000-5320000"/>
          <s v="5320000-5321000"/>
          <s v="5321000-5322000"/>
          <s v="5322000-5323000"/>
          <s v="5323000-5324000"/>
          <s v="5324000-5325000"/>
          <s v="5325000-5326000"/>
          <s v="5326000-5327000"/>
          <s v="5327000-5328000"/>
          <s v="5328000-5329000"/>
          <s v="5329000-5330000"/>
          <s v="5330000-5331000"/>
          <s v="5331000-5332000"/>
          <s v="5332000-5333000"/>
          <s v="5333000-5334000"/>
          <s v="5334000-5335000"/>
          <s v="5335000-5336000"/>
          <s v="5336000-5337000"/>
          <s v="5337000-5338000"/>
          <s v="5338000-5339000"/>
          <s v="5339000-5340000"/>
          <s v="5340000-5341000"/>
          <s v="5341000-5342000"/>
          <s v="5342000-5343000"/>
          <s v="5343000-5344000"/>
          <s v="5344000-5345000"/>
          <s v="5345000-5346000"/>
          <s v="5346000-5347000"/>
          <s v="5347000-5348000"/>
          <s v="5348000-5349000"/>
          <s v="5349000-5350000"/>
          <s v="5350000-5351000"/>
          <s v="5351000-5352000"/>
          <s v="5352000-5353000"/>
          <s v="5353000-5354000"/>
          <s v="5354000-5355000"/>
          <s v="5355000-5356000"/>
          <s v="5356000-5357000"/>
          <s v="5357000-5358000"/>
          <s v="5358000-5359000"/>
          <s v="5359000-5360000"/>
          <s v="5360000-5361000"/>
          <s v="5361000-5362000"/>
          <s v="5362000-5363000"/>
          <s v="5363000-5364000"/>
          <s v="5364000-5365000"/>
          <s v="5365000-5366000"/>
          <s v="5366000-5367000"/>
          <s v="5367000-5368000"/>
          <s v="5368000-5369000"/>
          <s v="5369000-5370000"/>
          <s v="5370000-5371000"/>
          <s v="5371000-5372000"/>
          <s v="5372000-5373000"/>
          <s v="5373000-5374000"/>
          <s v="5374000-5375000"/>
          <s v="5375000-5376000"/>
          <s v="5376000-5377000"/>
          <s v="5377000-5378000"/>
          <s v="5378000-5379000"/>
          <s v="5379000-5380000"/>
          <s v="5380000-5381000"/>
          <s v="5381000-5382000"/>
          <s v="5382000-5383000"/>
          <s v="5383000-5384000"/>
          <s v="5384000-5385000"/>
          <s v="5385000-5386000"/>
          <s v="5386000-5387000"/>
          <s v="5387000-5388000"/>
          <s v="5388000-5389000"/>
          <s v="5389000-5390000"/>
          <s v="5390000-5391000"/>
          <s v="5391000-5392000"/>
          <s v="5392000-5393000"/>
          <s v="5393000-5394000"/>
          <s v="5394000-5395000"/>
          <s v="5395000-5396000"/>
          <s v="5396000-5397000"/>
          <s v="5397000-5398000"/>
          <s v="5398000-5399000"/>
          <s v="5399000-5400000"/>
          <s v="5400000-5401000"/>
          <s v="5401000-5402000"/>
          <s v="5402000-5403000"/>
          <s v="5403000-5404000"/>
          <s v="5404000-5405000"/>
          <s v="5405000-5406000"/>
          <s v="5406000-5407000"/>
          <s v="5407000-5408000"/>
          <s v="5408000-5409000"/>
          <s v="5409000-5410000"/>
          <s v="5410000-5411000"/>
          <s v="5411000-5412000"/>
          <s v="5412000-5413000"/>
          <s v="5413000-5414000"/>
          <s v="5414000-5415000"/>
          <s v="5415000-5416000"/>
          <s v="5416000-5417000"/>
          <s v="5417000-5418000"/>
          <s v="5418000-5419000"/>
          <s v="5419000-5420000"/>
          <s v="5420000-5421000"/>
          <s v="5421000-5422000"/>
          <s v="5422000-5423000"/>
          <s v="5423000-5424000"/>
          <s v="5424000-5425000"/>
          <s v="5425000-5426000"/>
          <s v="5426000-5427000"/>
          <s v="5427000-5428000"/>
          <s v="5428000-5429000"/>
          <s v="5429000-5430000"/>
          <s v="5430000-5431000"/>
          <s v="5431000-5432000"/>
          <s v="5432000-5433000"/>
          <s v="5433000-5434000"/>
          <s v="5434000-5435000"/>
          <s v="5435000-5436000"/>
          <s v="5436000-5437000"/>
          <s v="5437000-5438000"/>
          <s v="5438000-5439000"/>
          <s v="5439000-5440000"/>
          <s v="5440000-5441000"/>
          <s v="5441000-5442000"/>
          <s v="5442000-5443000"/>
          <s v="5443000-5444000"/>
          <s v="5444000-5445000"/>
          <s v="5445000-5446000"/>
          <s v="5446000-5447000"/>
          <s v="5447000-5448000"/>
          <s v="5448000-5449000"/>
          <s v="5449000-5450000"/>
          <s v="5450000-5451000"/>
          <s v="5451000-5452000"/>
          <s v="5452000-5453000"/>
          <s v="5453000-5454000"/>
          <s v="5454000-5455000"/>
          <s v="5455000-5456000"/>
          <s v="5456000-5457000"/>
          <s v="5457000-5458000"/>
          <s v="5458000-5459000"/>
          <s v="5459000-5460000"/>
          <s v="5460000-5461000"/>
          <s v="5461000-5462000"/>
          <s v="5462000-5463000"/>
          <s v="5463000-5464000"/>
          <s v="5464000-5465000"/>
          <s v="5465000-5466000"/>
          <s v="5466000-5467000"/>
          <s v="5467000-5468000"/>
          <s v="5468000-5469000"/>
          <s v="5469000-5470000"/>
          <s v="5470000-5471000"/>
          <s v="5471000-5472000"/>
          <s v="5472000-5473000"/>
          <s v="5473000-5474000"/>
          <s v="5474000-5475000"/>
          <s v="5475000-5476000"/>
          <s v="5476000-5477000"/>
          <s v="5477000-5478000"/>
          <s v="5478000-5479000"/>
          <s v="5479000-5480000"/>
          <s v="5480000-5481000"/>
          <s v="5481000-5482000"/>
          <s v="5482000-5483000"/>
          <s v="5483000-5484000"/>
          <s v="5484000-5485000"/>
          <s v="5485000-5486000"/>
          <s v="5486000-5487000"/>
          <s v="5487000-5488000"/>
          <s v="5488000-5489000"/>
          <s v="5489000-5490000"/>
          <s v="5490000-5491000"/>
          <s v="5491000-5492000"/>
          <s v="5492000-5493000"/>
          <s v="5493000-5494000"/>
          <s v="5494000-5495000"/>
          <s v="5495000-5496000"/>
          <s v="5496000-5497000"/>
          <s v="5497000-5498000"/>
          <s v="5498000-5499000"/>
          <s v="5499000-5500000"/>
          <s v="5500000-5501000"/>
          <s v="5501000-5502000"/>
          <s v="5502000-5503000"/>
          <s v="5503000-5504000"/>
          <s v="5504000-5505000"/>
          <s v="5505000-5506000"/>
          <s v="5506000-5507000"/>
          <s v="5507000-5508000"/>
          <s v="5508000-5509000"/>
          <s v="5509000-5510000"/>
          <s v="5510000-5511000"/>
          <s v="5511000-5512000"/>
          <s v="5512000-5513000"/>
          <s v="5513000-5514000"/>
          <s v="5514000-5515000"/>
          <s v="5515000-5516000"/>
          <s v="5516000-5517000"/>
          <s v="5517000-5518000"/>
          <s v="5518000-5519000"/>
          <s v="5519000-5520000"/>
          <s v="5520000-5521000"/>
          <s v="5521000-5522000"/>
          <s v="5522000-5523000"/>
          <s v="5523000-5524000"/>
          <s v="5524000-5525000"/>
          <s v="5525000-5526000"/>
          <s v="5526000-5527000"/>
          <s v="5527000-5528000"/>
          <s v="5528000-5529000"/>
          <s v="5529000-5530000"/>
          <s v="5530000-5531000"/>
          <s v="5531000-5532000"/>
          <s v="5532000-5533000"/>
          <s v="5533000-5534000"/>
          <s v="5534000-5535000"/>
          <s v="5535000-5536000"/>
          <s v="5536000-5537000"/>
          <s v="5537000-5538000"/>
          <s v="5538000-5539000"/>
          <s v="5539000-5540000"/>
          <s v="5540000-5541000"/>
          <s v="5541000-5542000"/>
          <s v="5542000-5543000"/>
          <s v="5543000-5544000"/>
          <s v="5544000-5545000"/>
          <s v="5545000-5546000"/>
          <s v="5546000-5547000"/>
          <s v="5547000-5548000"/>
          <s v="5548000-5549000"/>
          <s v="5549000-5550000"/>
          <s v="5550000-5551000"/>
          <s v="5551000-5552000"/>
          <s v="5552000-5553000"/>
          <s v="5553000-5554000"/>
          <s v="5554000-5555000"/>
          <s v="5555000-5556000"/>
          <s v="5556000-5557000"/>
          <s v="5557000-5558000"/>
          <s v="5558000-5559000"/>
          <s v="5559000-5560000"/>
          <s v="5560000-5561000"/>
          <s v="5561000-5562000"/>
          <s v="5562000-5563000"/>
          <s v="5563000-5564000"/>
          <s v="5564000-5565000"/>
          <s v="5565000-5566000"/>
          <s v="5566000-5567000"/>
          <s v="5567000-5568000"/>
          <s v="5568000-5569000"/>
          <s v="5569000-5570000"/>
          <s v="5570000-5571000"/>
          <s v="5571000-5572000"/>
          <s v="5572000-5573000"/>
          <s v="5573000-5574000"/>
          <s v="5574000-5575000"/>
          <s v="5575000-5576000"/>
          <s v="5576000-5577000"/>
          <s v="5577000-5578000"/>
          <s v="5578000-5579000"/>
          <s v="5579000-5580000"/>
          <s v="5580000-5581000"/>
          <s v="5581000-5582000"/>
          <s v="5582000-5583000"/>
          <s v="5583000-5584000"/>
          <s v="5584000-5585000"/>
          <s v="5585000-5586000"/>
          <s v="5586000-5587000"/>
          <s v="5587000-5588000"/>
          <s v="5588000-5589000"/>
          <s v="5589000-5590000"/>
          <s v="5590000-5591000"/>
          <s v="5591000-5592000"/>
          <s v="5592000-5593000"/>
          <s v="5593000-5594000"/>
          <s v="5594000-5595000"/>
          <s v="5595000-5596000"/>
          <s v="5596000-5597000"/>
          <s v="5597000-5598000"/>
          <s v="5598000-5599000"/>
          <s v="5599000-5600000"/>
          <s v="5600000-5601000"/>
          <s v="5601000-5602000"/>
          <s v="5602000-5603000"/>
          <s v="5603000-5604000"/>
          <s v="5604000-5605000"/>
          <s v="5605000-5606000"/>
          <s v="5606000-5607000"/>
          <s v="5607000-5608000"/>
          <s v="5608000-5609000"/>
          <s v="5609000-5610000"/>
          <s v="5610000-5611000"/>
          <s v="5611000-5612000"/>
          <s v="5612000-5613000"/>
          <s v="5613000-5614000"/>
          <s v="5614000-5615000"/>
          <s v="5615000-5616000"/>
          <s v="5616000-5617000"/>
          <s v="5617000-5618000"/>
          <s v="5618000-5619000"/>
          <s v="5619000-5620000"/>
          <s v="5620000-5621000"/>
          <s v="5621000-5622000"/>
          <s v="5622000-5623000"/>
          <s v="5623000-5624000"/>
          <s v="5624000-5625000"/>
          <s v="5625000-5626000"/>
          <s v="5626000-5627000"/>
          <s v="5627000-5628000"/>
          <s v="5628000-5629000"/>
          <s v="5629000-5630000"/>
          <s v="5630000-5631000"/>
          <s v="5631000-5632000"/>
          <s v="5632000-5633000"/>
          <s v="5633000-5634000"/>
          <s v="5634000-5635000"/>
          <s v="5635000-5636000"/>
          <s v="5636000-5637000"/>
          <s v="5637000-5638000"/>
          <s v="5638000-5639000"/>
          <s v="5639000-5640000"/>
          <s v="5640000-5641000"/>
          <s v="5641000-5642000"/>
          <s v="5642000-5643000"/>
          <s v="5643000-5644000"/>
          <s v="5644000-5645000"/>
          <s v="5645000-5646000"/>
          <s v="5646000-5647000"/>
          <s v="5647000-5648000"/>
          <s v="5648000-5649000"/>
          <s v="5649000-5650000"/>
          <s v="5650000-5651000"/>
          <s v="5651000-5652000"/>
          <s v="5652000-5653000"/>
          <s v="5653000-5654000"/>
          <s v="5654000-5655000"/>
          <s v="5655000-5656000"/>
          <s v="5656000-5657000"/>
          <s v="5657000-5658000"/>
          <s v="5658000-5659000"/>
          <s v="5659000-5660000"/>
          <s v="5660000-5661000"/>
          <s v="5661000-5662000"/>
          <s v="5662000-5663000"/>
          <s v="5663000-5664000"/>
          <s v="5664000-5665000"/>
          <s v="5665000-5666000"/>
          <s v="5666000-5667000"/>
          <s v="5667000-5668000"/>
          <s v="5668000-5669000"/>
          <s v="5669000-5670000"/>
          <s v="5670000-5671000"/>
          <s v="5671000-5672000"/>
          <s v="5672000-5673000"/>
          <s v="5673000-5674000"/>
          <s v="5674000-5675000"/>
          <s v="5675000-5676000"/>
          <s v="5676000-5677000"/>
          <s v="5677000-5678000"/>
          <s v="5678000-5679000"/>
          <s v="5679000-5680000"/>
          <s v="5680000-5681000"/>
          <s v="5681000-5682000"/>
          <s v="5682000-5683000"/>
          <s v="5683000-5684000"/>
          <s v="5684000-5685000"/>
          <s v="5685000-5686000"/>
          <s v="5686000-5687000"/>
          <s v="5687000-5688000"/>
          <s v="5688000-5689000"/>
          <s v="5689000-5690000"/>
          <s v="5690000-5691000"/>
          <s v="5691000-5692000"/>
          <s v="5692000-5693000"/>
          <s v="5693000-5694000"/>
          <s v="5694000-5695000"/>
          <s v="5695000-5696000"/>
          <s v="5696000-5697000"/>
          <s v="5697000-5698000"/>
          <s v="5698000-5699000"/>
          <s v="5699000-5700000"/>
          <s v="5700000-5701000"/>
          <s v="5701000-5702000"/>
          <s v="5702000-5703000"/>
          <s v="5703000-5704000"/>
          <s v="5704000-5705000"/>
          <s v="5705000-5706000"/>
          <s v="5706000-5707000"/>
          <s v="5707000-5708000"/>
          <s v="5708000-5709000"/>
          <s v="5709000-5710000"/>
          <s v="5710000-5711000"/>
          <s v="5711000-5712000"/>
          <s v="5712000-5713000"/>
          <s v="5713000-5714000"/>
          <s v="5714000-5715000"/>
          <s v="5715000-5716000"/>
          <s v="5716000-5717000"/>
          <s v="5717000-5718000"/>
          <s v="5718000-5719000"/>
          <s v="5719000-5720000"/>
          <s v="5720000-5721000"/>
          <s v="5721000-5722000"/>
          <s v="5722000-5723000"/>
          <s v="5723000-5724000"/>
          <s v="5724000-5725000"/>
          <s v="5725000-5726000"/>
          <s v="5726000-5727000"/>
          <s v="5727000-5728000"/>
          <s v="5728000-5729000"/>
          <s v="5729000-5730000"/>
          <s v="5730000-5731000"/>
          <s v="5731000-5732000"/>
          <s v="5732000-5733000"/>
          <s v="5733000-5734000"/>
          <s v="5734000-5735000"/>
          <s v="5735000-5736000"/>
          <s v="5736000-5737000"/>
          <s v="5737000-5738000"/>
          <s v="5738000-5739000"/>
          <s v="5739000-5740000"/>
          <s v="5740000-5741000"/>
          <s v="5741000-5742000"/>
          <s v="5742000-5743000"/>
          <s v="5743000-5744000"/>
          <s v="5744000-5745000"/>
          <s v="5745000-5746000"/>
          <s v="5746000-5747000"/>
          <s v="5747000-5748000"/>
          <s v="5748000-5749000"/>
          <s v="5749000-5750000"/>
          <s v="5750000-5751000"/>
          <s v="5751000-5752000"/>
          <s v="5752000-5753000"/>
          <s v="5753000-5754000"/>
          <s v="5754000-5755000"/>
          <s v="5755000-5756000"/>
          <s v="5756000-5757000"/>
          <s v="5757000-5758000"/>
          <s v="5758000-5759000"/>
          <s v="5759000-5760000"/>
          <s v="5760000-5761000"/>
          <s v="5761000-5762000"/>
          <s v="5762000-5763000"/>
          <s v="5763000-5764000"/>
          <s v="5764000-5765000"/>
          <s v="5765000-5766000"/>
          <s v="5766000-5767000"/>
          <s v="5767000-5768000"/>
          <s v="5768000-5769000"/>
          <s v="5769000-5770000"/>
          <s v="5770000-5771000"/>
          <s v="5771000-5772000"/>
          <s v="5772000-5773000"/>
          <s v="5773000-5774000"/>
          <s v="5774000-5775000"/>
          <s v="5775000-5776000"/>
          <s v="5776000-5777000"/>
          <s v="5777000-5778000"/>
          <s v="5778000-5779000"/>
          <s v="5779000-5780000"/>
          <s v="5780000-5781000"/>
          <s v="5781000-5782000"/>
          <s v="5782000-5783000"/>
          <s v="5783000-5784000"/>
          <s v="5784000-5785000"/>
          <s v="5785000-5786000"/>
          <s v="5786000-5787000"/>
          <s v="5787000-5788000"/>
          <s v="5788000-5789000"/>
          <s v="5789000-5790000"/>
          <s v="5790000-5791000"/>
          <s v="5791000-5792000"/>
          <s v="5792000-5793000"/>
          <s v="5793000-5794000"/>
          <s v="5794000-5795000"/>
          <s v="5795000-5796000"/>
          <s v="5796000-5797000"/>
          <s v="5797000-5798000"/>
          <s v="5798000-5799000"/>
          <s v="5799000-5800000"/>
          <s v="5800000-5801000"/>
          <s v="5801000-5802000"/>
          <s v="5802000-5803000"/>
          <s v="5803000-5804000"/>
          <s v="5804000-5805000"/>
          <s v="5805000-5806000"/>
          <s v="5806000-5807000"/>
          <s v="5807000-5808000"/>
          <s v="5808000-5809000"/>
          <s v="5809000-5810000"/>
          <s v="5810000-5811000"/>
          <s v="5811000-5812000"/>
          <s v="5812000-5813000"/>
          <s v="5813000-5814000"/>
          <s v="5814000-5815000"/>
          <s v="5815000-5816000"/>
          <s v="5816000-5817000"/>
          <s v="5817000-5818000"/>
          <s v="5818000-5819000"/>
          <s v="5819000-5820000"/>
          <s v="5820000-5821000"/>
          <s v="5821000-5822000"/>
          <s v="5822000-5823000"/>
          <s v="5823000-5824000"/>
          <s v="5824000-5825000"/>
          <s v="5825000-5826000"/>
          <s v="5826000-5827000"/>
          <s v="5827000-5828000"/>
          <s v="5828000-5829000"/>
          <s v="5829000-5830000"/>
          <s v="5830000-5831000"/>
          <s v="5831000-5832000"/>
          <s v="5832000-5833000"/>
          <s v="5833000-5834000"/>
          <s v="5834000-5835000"/>
          <s v="5835000-5836000"/>
          <s v="5836000-5837000"/>
          <s v="5837000-5838000"/>
          <s v="5838000-5839000"/>
          <s v="5839000-5840000"/>
          <s v="5840000-5841000"/>
          <s v="5841000-5842000"/>
          <s v="5842000-5843000"/>
          <s v="5843000-5844000"/>
          <s v="5844000-5845000"/>
          <s v="5845000-5846000"/>
          <s v="5846000-5847000"/>
          <s v="5847000-5848000"/>
          <s v="5848000-5849000"/>
          <s v="5849000-5850000"/>
          <s v="5850000-5851000"/>
          <s v="5851000-5852000"/>
          <s v="5852000-5853000"/>
          <s v="5853000-5854000"/>
          <s v="5854000-5855000"/>
          <s v="5855000-5856000"/>
          <s v="5856000-5857000"/>
          <s v="5857000-5858000"/>
          <s v="5858000-5859000"/>
          <s v="5859000-5860000"/>
          <s v="5860000-5861000"/>
          <s v="5861000-5862000"/>
          <s v="5862000-5863000"/>
          <s v="5863000-5864000"/>
          <s v="5864000-5865000"/>
          <s v="5865000-5866000"/>
          <s v="5866000-5867000"/>
          <s v="5867000-5868000"/>
          <s v="5868000-5869000"/>
          <s v="5869000-5870000"/>
          <s v="5870000-5871000"/>
          <s v="5871000-5872000"/>
          <s v="5872000-5873000"/>
          <s v="5873000-5874000"/>
          <s v="5874000-5875000"/>
          <s v="5875000-5876000"/>
          <s v="5876000-5877000"/>
          <s v="5877000-5878000"/>
          <s v="5878000-5879000"/>
          <s v="5879000-5880000"/>
          <s v="5880000-5881000"/>
          <s v="5881000-5882000"/>
          <s v="5882000-5883000"/>
          <s v="5883000-5884000"/>
          <s v="5884000-5885000"/>
          <s v="5885000-5886000"/>
          <s v="5886000-5887000"/>
          <s v="5887000-5888000"/>
          <s v="5888000-5889000"/>
          <s v="5889000-5890000"/>
          <s v="5890000-5891000"/>
          <s v="5891000-5892000"/>
          <s v="5892000-5893000"/>
          <s v="5893000-5894000"/>
          <s v="5894000-5895000"/>
          <s v="5895000-5896000"/>
          <s v="5896000-5897000"/>
          <s v="5897000-5898000"/>
          <s v="5898000-5899000"/>
          <s v="5899000-5900000"/>
          <s v="5900000-5901000"/>
          <s v="5901000-5902000"/>
          <s v="5902000-5903000"/>
          <s v="5903000-5904000"/>
          <s v="5904000-5905000"/>
          <s v="5905000-5906000"/>
          <s v="5906000-5907000"/>
          <s v="5907000-5908000"/>
          <s v="5908000-5909000"/>
          <s v="5909000-5910000"/>
          <s v="5910000-5911000"/>
          <s v="5911000-5912000"/>
          <s v="5912000-5913000"/>
          <s v="5913000-5914000"/>
          <s v="5914000-5915000"/>
          <s v="5915000-5916000"/>
          <s v="5916000-5917000"/>
          <s v="5917000-5918000"/>
          <s v="5918000-5919000"/>
          <s v="5919000-5920000"/>
          <s v="5920000-5921000"/>
          <s v="5921000-5922000"/>
          <s v="5922000-5923000"/>
          <s v="5923000-5924000"/>
          <s v="5924000-5925000"/>
          <s v="5925000-5926000"/>
          <s v="5926000-5927000"/>
          <s v="5927000-5928000"/>
          <s v="5928000-5929000"/>
          <s v="5929000-5930000"/>
          <s v="5930000-5931000"/>
          <s v="5931000-5932000"/>
          <s v="5932000-5933000"/>
          <s v="5933000-5934000"/>
          <s v="5934000-5935000"/>
          <s v="5935000-5936000"/>
          <s v="5936000-5937000"/>
          <s v="5937000-5938000"/>
          <s v="5938000-5939000"/>
          <s v="5939000-5940000"/>
          <s v="5940000-5941000"/>
          <s v="5941000-5942000"/>
          <s v="5942000-5943000"/>
          <s v="5943000-5944000"/>
          <s v="5944000-5945000"/>
          <s v="5945000-5946000"/>
          <s v="5946000-5947000"/>
          <s v="5947000-5948000"/>
          <s v="5948000-5949000"/>
          <s v="5949000-5950000"/>
          <s v="5950000-5951000"/>
          <s v="5951000-5952000"/>
          <s v="5952000-5953000"/>
          <s v="5953000-5954000"/>
          <s v="5954000-5955000"/>
          <s v="5955000-5956000"/>
          <s v="5956000-5957000"/>
          <s v="5957000-5958000"/>
          <s v="5958000-5959000"/>
          <s v="5959000-5960000"/>
          <s v="5960000-5961000"/>
          <s v="5961000-5962000"/>
          <s v="5962000-5963000"/>
          <s v="5963000-5964000"/>
          <s v="5964000-5965000"/>
          <s v="5965000-5966000"/>
          <s v="5966000-5967000"/>
          <s v="5967000-5968000"/>
          <s v="5968000-5969000"/>
          <s v="5969000-5970000"/>
          <s v="5970000-5971000"/>
          <s v="5971000-5972000"/>
          <s v="5972000-5973000"/>
          <s v="5973000-5974000"/>
          <s v="5974000-5975000"/>
          <s v="5975000-5976000"/>
          <s v="5976000-5977000"/>
          <s v="5977000-5978000"/>
          <s v="5978000-5979000"/>
          <s v="5979000-5980000"/>
          <s v="5980000-5981000"/>
          <s v="5981000-5982000"/>
          <s v="5982000-5983000"/>
          <s v="5983000-5984000"/>
          <s v="5984000-5985000"/>
          <s v="5985000-5986000"/>
          <s v="5986000-5987000"/>
          <s v="5987000-5988000"/>
          <s v="5988000-5989000"/>
          <s v="5989000-5990000"/>
          <s v="5990000-5991000"/>
          <s v="5991000-5992000"/>
          <s v="5992000-5993000"/>
          <s v="5993000-5994000"/>
          <s v="5994000-5995000"/>
          <s v="5995000-5996000"/>
          <s v="5996000-5997000"/>
          <s v="5997000-5998000"/>
          <s v="5998000-5999000"/>
          <s v="5999000-6000000"/>
          <s v="6000000-6001000"/>
          <s v="6001000-6002000"/>
          <s v="6002000-6003000"/>
          <s v="6003000-6004000"/>
          <s v="6004000-6005000"/>
          <s v="6005000-6006000"/>
          <s v="6006000-6007000"/>
          <s v="6007000-6008000"/>
          <s v="6008000-6009000"/>
          <s v="6009000-6010000"/>
          <s v="6010000-6011000"/>
          <s v="6011000-6012000"/>
          <s v="6012000-6013000"/>
          <s v="6013000-6014000"/>
          <s v="6014000-6015000"/>
          <s v="6015000-6016000"/>
          <s v="6016000-6017000"/>
          <s v="6017000-6018000"/>
          <s v="6018000-6019000"/>
          <s v="6019000-6020000"/>
          <s v="6020000-6021000"/>
          <s v="6021000-6022000"/>
          <s v="6022000-6023000"/>
          <s v="6023000-6024000"/>
          <s v="6024000-6025000"/>
          <s v="6025000-6026000"/>
          <s v="6026000-6027000"/>
          <s v="6027000-6028000"/>
          <s v="6028000-6029000"/>
          <s v="6029000-6030000"/>
          <s v="6030000-6031000"/>
          <s v="6031000-6032000"/>
          <s v="6032000-6033000"/>
          <s v="6033000-6034000"/>
          <s v="6034000-6035000"/>
          <s v="6035000-6036000"/>
          <s v="6036000-6037000"/>
          <s v="6037000-6038000"/>
          <s v="6038000-6039000"/>
          <s v="6039000-6040000"/>
          <s v="6040000-6041000"/>
          <s v="6041000-6042000"/>
          <s v="6042000-6043000"/>
          <s v="6043000-6044000"/>
          <s v="6044000-6045000"/>
          <s v="6045000-6046000"/>
          <s v="6046000-6047000"/>
          <s v="6047000-6048000"/>
          <s v="6048000-6049000"/>
          <s v="6049000-6050000"/>
          <s v="6050000-6051000"/>
          <s v="6051000-6052000"/>
          <s v="6052000-6053000"/>
          <s v="6053000-6054000"/>
          <s v="6054000-6055000"/>
          <s v="6055000-6056000"/>
          <s v="6056000-6057000"/>
          <s v="6057000-6058000"/>
          <s v="6058000-6059000"/>
          <s v="6059000-6060000"/>
          <s v="6060000-6061000"/>
          <s v="6061000-6062000"/>
          <s v="6062000-6063000"/>
          <s v="6063000-6064000"/>
          <s v="6064000-6065000"/>
          <s v="6065000-6066000"/>
          <s v="6066000-6067000"/>
          <s v="6067000-6068000"/>
          <s v="6068000-6069000"/>
          <s v="6069000-6070000"/>
          <s v="6070000-6071000"/>
          <s v="6071000-6072000"/>
          <s v="6072000-6073000"/>
          <s v="6073000-6074000"/>
          <s v="6074000-6075000"/>
          <s v="6075000-6076000"/>
          <s v="6076000-6077000"/>
          <s v="6077000-6078000"/>
          <s v="6078000-6079000"/>
          <s v="6079000-6080000"/>
          <s v="6080000-6081000"/>
          <s v="6081000-6082000"/>
          <s v="6082000-6083000"/>
          <s v="6083000-6084000"/>
          <s v="6084000-6085000"/>
          <s v="6085000-6086000"/>
          <s v="6086000-6087000"/>
          <s v="6087000-6088000"/>
          <s v="6088000-6089000"/>
          <s v="6089000-6090000"/>
          <s v="6090000-6091000"/>
          <s v="6091000-6092000"/>
          <s v="6092000-6093000"/>
          <s v="6093000-6094000"/>
          <s v="6094000-6095000"/>
          <s v="6095000-6096000"/>
          <s v="6096000-6097000"/>
          <s v="6097000-6098000"/>
          <s v="6098000-6099000"/>
          <s v="6099000-6100000"/>
          <s v="6100000-6101000"/>
          <s v="6101000-6102000"/>
          <s v="6102000-6103000"/>
          <s v="6103000-6104000"/>
          <s v="6104000-6105000"/>
          <s v="6105000-6106000"/>
          <s v="6106000-6107000"/>
          <s v="6107000-6108000"/>
          <s v="6108000-6109000"/>
          <s v="6109000-6110000"/>
          <s v="6110000-6111000"/>
          <s v="6111000-6112000"/>
          <s v="6112000-6113000"/>
          <s v="6113000-6114000"/>
          <s v="6114000-6115000"/>
          <s v="6115000-6116000"/>
          <s v="6116000-6117000"/>
          <s v="6117000-6118000"/>
          <s v="6118000-6119000"/>
          <s v="6119000-6120000"/>
          <s v="6120000-6121000"/>
          <s v="6121000-6122000"/>
          <s v="6122000-6123000"/>
          <s v="6123000-6124000"/>
          <s v="6124000-6125000"/>
          <s v="6125000-6126000"/>
          <s v="6126000-6127000"/>
          <s v="6127000-6128000"/>
          <s v="6128000-6129000"/>
          <s v="6129000-6130000"/>
          <s v="6130000-6131000"/>
          <s v="6131000-6132000"/>
          <s v="6132000-6133000"/>
          <s v="6133000-6134000"/>
          <s v="6134000-6135000"/>
          <s v="6135000-6136000"/>
          <s v="6136000-6137000"/>
          <s v="6137000-6138000"/>
          <s v="6138000-6139000"/>
          <s v="6139000-6140000"/>
          <s v="6140000-6141000"/>
          <s v="6141000-6142000"/>
          <s v="6142000-6143000"/>
          <s v="6143000-6144000"/>
          <s v="6144000-6145000"/>
          <s v="6145000-6146000"/>
          <s v="6146000-6147000"/>
          <s v="6147000-6148000"/>
          <s v="6148000-6149000"/>
          <s v="6149000-6150000"/>
          <s v="6150000-6151000"/>
          <s v="6151000-6152000"/>
          <s v="6152000-6153000"/>
          <s v="6153000-6154000"/>
          <s v="6154000-6155000"/>
          <s v="6155000-6156000"/>
          <s v="6156000-6157000"/>
          <s v="6157000-6158000"/>
          <s v="6158000-6159000"/>
          <s v="6159000-6160000"/>
          <s v="6160000-6161000"/>
          <s v="6161000-6162000"/>
          <s v="6162000-6163000"/>
          <s v="6163000-6164000"/>
          <s v="6164000-6165000"/>
          <s v="6165000-6166000"/>
          <s v="6166000-6167000"/>
          <s v="6167000-6168000"/>
          <s v="6168000-6169000"/>
          <s v="6169000-6170000"/>
          <s v="6170000-6171000"/>
          <s v="6171000-6172000"/>
          <s v="6172000-6173000"/>
          <s v="6173000-6174000"/>
          <s v="6174000-6175000"/>
          <s v="6175000-6176000"/>
          <s v="6176000-6177000"/>
          <s v="6177000-6178000"/>
          <s v="6178000-6179000"/>
          <s v="6179000-6180000"/>
          <s v="6180000-6181000"/>
          <s v="6181000-6182000"/>
          <s v="6182000-6183000"/>
          <s v="6183000-6184000"/>
          <s v="6184000-6185000"/>
          <s v="6185000-6186000"/>
          <s v="6186000-6187000"/>
          <s v="6187000-6188000"/>
          <s v="6188000-6189000"/>
          <s v="6189000-6190000"/>
          <s v="6190000-6191000"/>
          <s v="6191000-6192000"/>
          <s v="6192000-6193000"/>
          <s v="6193000-6194000"/>
          <s v="6194000-6195000"/>
          <s v="6195000-6196000"/>
          <s v="6196000-6197000"/>
          <s v="6197000-6198000"/>
          <s v="6198000-6199000"/>
          <s v="6199000-6200000"/>
          <s v="6200000-6201000"/>
          <s v="6201000-6202000"/>
          <s v="6202000-6203000"/>
          <s v="6203000-6204000"/>
          <s v="6204000-6205000"/>
          <s v="6205000-6206000"/>
          <s v="6206000-6207000"/>
          <s v="6207000-6208000"/>
          <s v="6208000-6209000"/>
          <s v="6209000-6210000"/>
          <s v="6210000-6211000"/>
          <s v="6211000-6212000"/>
          <s v="6212000-6213000"/>
          <s v="6213000-6214000"/>
          <s v="6214000-6215000"/>
          <s v="6215000-6216000"/>
          <s v="6216000-6217000"/>
          <s v="6217000-6218000"/>
          <s v="6218000-6219000"/>
          <s v="6219000-6220000"/>
          <s v="6220000-6221000"/>
          <s v="6221000-6222000"/>
          <s v="6222000-6223000"/>
          <s v="6223000-6224000"/>
          <s v="6224000-6225000"/>
          <s v="6225000-6226000"/>
          <s v="6226000-6227000"/>
          <s v="6227000-6228000"/>
          <s v="6228000-6229000"/>
          <s v="6229000-6230000"/>
          <s v="6230000-6231000"/>
          <s v="6231000-6232000"/>
          <s v="6232000-6233000"/>
          <s v="6233000-6234000"/>
          <s v="6234000-6235000"/>
          <s v="6235000-6236000"/>
          <s v="6236000-6237000"/>
          <s v="6237000-6238000"/>
          <s v="6238000-6239000"/>
          <s v="6239000-6240000"/>
          <s v="6240000-6241000"/>
          <s v="6241000-6242000"/>
          <s v="6242000-6243000"/>
          <s v="6243000-6244000"/>
          <s v="6244000-6245000"/>
          <s v="6245000-6246000"/>
          <s v="6246000-6247000"/>
          <s v="6247000-6248000"/>
          <s v="6248000-6249000"/>
          <s v="6249000-6250000"/>
          <s v="6250000-6251000"/>
          <s v="6251000-6252000"/>
          <s v="6252000-6253000"/>
          <s v="6253000-6254000"/>
          <s v="6254000-6255000"/>
          <s v="6255000-6256000"/>
          <s v="6256000-6257000"/>
          <s v="6257000-6258000"/>
          <s v="6258000-6259000"/>
          <s v="6259000-6260000"/>
          <s v="6260000-6261000"/>
          <s v="6261000-6262000"/>
          <s v="6262000-6263000"/>
          <s v="6263000-6264000"/>
          <s v="6264000-6265000"/>
          <s v="6265000-6266000"/>
          <s v="6266000-6267000"/>
          <s v="6267000-6268000"/>
          <s v="6268000-6269000"/>
          <s v="6269000-6270000"/>
          <s v="6270000-6271000"/>
          <s v="6271000-6272000"/>
          <s v="6272000-6273000"/>
          <s v="6273000-6274000"/>
          <s v="6274000-6275000"/>
          <s v="6275000-6276000"/>
          <s v="6276000-6277000"/>
          <s v="6277000-6278000"/>
          <s v="6278000-6279000"/>
          <s v="6279000-6280000"/>
          <s v="6280000-6281000"/>
          <s v="6281000-6282000"/>
          <s v="6282000-6283000"/>
          <s v="6283000-6284000"/>
          <s v="6284000-6285000"/>
          <s v="6285000-6286000"/>
          <s v="6286000-6287000"/>
          <s v="6287000-6288000"/>
          <s v="6288000-6289000"/>
          <s v="6289000-6290000"/>
          <s v="6290000-6291000"/>
          <s v="6291000-6292000"/>
          <s v="6292000-6293000"/>
          <s v="6293000-6294000"/>
          <s v="6294000-6295000"/>
          <s v="6295000-6296000"/>
          <s v="6296000-6297000"/>
          <s v="6297000-6298000"/>
          <s v="6298000-6299000"/>
          <s v="6299000-6300000"/>
          <s v="6300000-6301000"/>
          <s v="6301000-6302000"/>
          <s v="6302000-6303000"/>
          <s v="6303000-6304000"/>
          <s v="6304000-6305000"/>
          <s v="6305000-6306000"/>
          <s v="6306000-6307000"/>
          <s v="6307000-6308000"/>
          <s v="6308000-6309000"/>
          <s v="6309000-6310000"/>
          <s v="6310000-6311000"/>
          <s v="6311000-6312000"/>
          <s v="6312000-6313000"/>
          <s v="6313000-6314000"/>
          <s v="6314000-6315000"/>
          <s v="6315000-6316000"/>
          <s v="6316000-6317000"/>
          <s v="6317000-6318000"/>
          <s v="6318000-6319000"/>
          <s v="6319000-6320000"/>
          <s v="6320000-6321000"/>
          <s v="6321000-6322000"/>
          <s v="6322000-6323000"/>
          <s v="6323000-6324000"/>
          <s v="6324000-6325000"/>
          <s v="6325000-6326000"/>
          <s v="6326000-6327000"/>
          <s v="6327000-6328000"/>
          <s v="6328000-6329000"/>
          <s v="6329000-6330000"/>
          <s v="6330000-6331000"/>
          <s v="6331000-6332000"/>
          <s v="6332000-6333000"/>
          <s v="6333000-6334000"/>
          <s v="6334000-6335000"/>
          <s v="6335000-6336000"/>
          <s v="6336000-6337000"/>
          <s v="6337000-6338000"/>
          <s v="6338000-6339000"/>
          <s v="6339000-6340000"/>
          <s v="6340000-6341000"/>
          <s v="6341000-6342000"/>
          <s v="6342000-6343000"/>
          <s v="6343000-6344000"/>
          <s v="6344000-6345000"/>
          <s v="6345000-6346000"/>
          <s v="6346000-6347000"/>
          <s v="6347000-6348000"/>
          <s v="6348000-6349000"/>
          <s v="6349000-6350000"/>
          <s v="6350000-6351000"/>
          <s v="6351000-6352000"/>
          <s v="6352000-6353000"/>
          <s v="6353000-6354000"/>
          <s v="6354000-6355000"/>
          <s v="6355000-6356000"/>
          <s v="6356000-6357000"/>
          <s v="6357000-6358000"/>
          <s v="6358000-6359000"/>
          <s v="6359000-6360000"/>
          <s v="6360000-6361000"/>
          <s v="6361000-6362000"/>
          <s v="6362000-6363000"/>
          <s v="6363000-6364000"/>
          <s v="6364000-6365000"/>
          <s v="6365000-6366000"/>
          <s v="6366000-6367000"/>
          <s v="6367000-6368000"/>
          <s v="6368000-6369000"/>
          <s v="6369000-6370000"/>
          <s v="6370000-6371000"/>
          <s v="6371000-6372000"/>
          <s v="6372000-6373000"/>
          <s v="6373000-6374000"/>
          <s v="6374000-6375000"/>
          <s v="6375000-6376000"/>
          <s v="6376000-6377000"/>
          <s v="6377000-6378000"/>
          <s v="6378000-6379000"/>
          <s v="6379000-6380000"/>
          <s v="6380000-6381000"/>
          <s v="6381000-6382000"/>
          <s v="6382000-6383000"/>
          <s v="6383000-6384000"/>
          <s v="6384000-6385000"/>
          <s v="6385000-6386000"/>
          <s v="6386000-6387000"/>
          <s v="6387000-6388000"/>
          <s v="6388000-6389000"/>
          <s v="6389000-6390000"/>
          <s v="6390000-6391000"/>
          <s v="6391000-6392000"/>
          <s v="6392000-6393000"/>
          <s v="6393000-6394000"/>
          <s v="6394000-6395000"/>
          <s v="6395000-6396000"/>
          <s v="6396000-6397000"/>
          <s v="6397000-6398000"/>
          <s v="6398000-6399000"/>
          <s v="6399000-6400000"/>
          <s v="6400000-6401000"/>
          <s v="6401000-6402000"/>
          <s v="6402000-6403000"/>
          <s v="6403000-6404000"/>
          <s v="6404000-6405000"/>
          <s v="6405000-6406000"/>
          <s v="6406000-6407000"/>
          <s v="6407000-6408000"/>
          <s v="6408000-6409000"/>
          <s v="6409000-6410000"/>
          <s v="6410000-6411000"/>
          <s v="6411000-6412000"/>
          <s v="6412000-6413000"/>
          <s v="6413000-6414000"/>
          <s v="6414000-6415000"/>
          <s v="6415000-6416000"/>
          <s v="6416000-6417000"/>
          <s v="6417000-6418000"/>
          <s v="6418000-6419000"/>
          <s v="6419000-6420000"/>
          <s v="6420000-6421000"/>
          <s v="6421000-6422000"/>
          <s v="6422000-6423000"/>
          <s v="6423000-6424000"/>
          <s v="6424000-6425000"/>
          <s v="6425000-6426000"/>
          <s v="6426000-6427000"/>
          <s v="6427000-6428000"/>
          <s v="6428000-6429000"/>
          <s v="6429000-6430000"/>
          <s v="6430000-6431000"/>
          <s v="6431000-6432000"/>
          <s v="6432000-6433000"/>
          <s v="6433000-6434000"/>
          <s v="6434000-6435000"/>
          <s v="6435000-6436000"/>
          <s v="6436000-6437000"/>
          <s v="6437000-6438000"/>
          <s v="6438000-6439000"/>
          <s v="6439000-6440000"/>
          <s v="6440000-6441000"/>
          <s v="6441000-6442000"/>
          <s v="6442000-6443000"/>
          <s v="6443000-6444000"/>
          <s v="6444000-6445000"/>
          <s v="6445000-6446000"/>
          <s v="6446000-6447000"/>
          <s v="6447000-6448000"/>
          <s v="6448000-6449000"/>
          <s v="6449000-6450000"/>
          <s v="6450000-6451000"/>
          <s v="6451000-6452000"/>
          <s v="6452000-6453000"/>
          <s v="6453000-6454000"/>
          <s v="6454000-6455000"/>
          <s v="6455000-6456000"/>
          <s v="6456000-6457000"/>
          <s v="6457000-6458000"/>
          <s v="6458000-6459000"/>
          <s v="6459000-6460000"/>
          <s v="6460000-6461000"/>
          <s v="6461000-6462000"/>
          <s v="6462000-6463000"/>
          <s v="6463000-6464000"/>
          <s v="6464000-6465000"/>
          <s v="6465000-6466000"/>
          <s v="6466000-6467000"/>
          <s v="6467000-6468000"/>
          <s v="6468000-6469000"/>
          <s v="6469000-6470000"/>
          <s v="6470000-6471000"/>
          <s v="6471000-6472000"/>
          <s v="6472000-6473000"/>
          <s v="6473000-6474000"/>
          <s v="6474000-6475000"/>
          <s v="6475000-6476000"/>
          <s v="6476000-6477000"/>
          <s v="6477000-6478000"/>
          <s v="6478000-6479000"/>
          <s v="6479000-6480000"/>
          <s v="6480000-6481000"/>
          <s v="6481000-6482000"/>
          <s v="6482000-6483000"/>
          <s v="6483000-6484000"/>
          <s v="6484000-6485000"/>
          <s v="6485000-6486000"/>
          <s v="6486000-6487000"/>
          <s v="6487000-6488000"/>
          <s v="6488000-6489000"/>
          <s v="6489000-6490000"/>
          <s v="6490000-6491000"/>
          <s v="6491000-6492000"/>
          <s v="6492000-6493000"/>
          <s v="6493000-6494000"/>
          <s v="6494000-6495000"/>
          <s v="6495000-6496000"/>
          <s v="6496000-6497000"/>
          <s v="6497000-6498000"/>
          <s v="6498000-6499000"/>
          <s v="6499000-6500000"/>
          <s v="6500000-6501000"/>
          <s v="6501000-6502000"/>
          <s v="6502000-6503000"/>
          <s v="6503000-6504000"/>
          <s v="6504000-6505000"/>
          <s v="6505000-6506000"/>
          <s v="6506000-6507000"/>
          <s v="6507000-6508000"/>
          <s v="6508000-6509000"/>
          <s v="6509000-6510000"/>
          <s v="6510000-6511000"/>
          <s v="6511000-6512000"/>
          <s v="6512000-6513000"/>
          <s v="6513000-6514000"/>
          <s v="6514000-6515000"/>
          <s v="6515000-6516000"/>
          <s v="6516000-6517000"/>
          <s v="6517000-6518000"/>
          <s v="6518000-6519000"/>
          <s v="6519000-6520000"/>
          <s v="6520000-6521000"/>
          <s v="6521000-6522000"/>
          <s v="6522000-6523000"/>
          <s v="6523000-6524000"/>
          <s v="6524000-6525000"/>
          <s v="6525000-6526000"/>
          <s v="6526000-6527000"/>
          <s v="6527000-6528000"/>
          <s v="6528000-6529000"/>
          <s v="6529000-6530000"/>
          <s v="6530000-6531000"/>
          <s v="6531000-6532000"/>
          <s v="6532000-6533000"/>
          <s v="6533000-6534000"/>
          <s v="6534000-6535000"/>
          <s v="6535000-6536000"/>
          <s v="6536000-6537000"/>
          <s v="6537000-6538000"/>
          <s v="6538000-6539000"/>
          <s v="6539000-6540000"/>
          <s v="6540000-6541000"/>
          <s v="6541000-6542000"/>
          <s v="6542000-6543000"/>
          <s v="6543000-6544000"/>
          <s v="6544000-6545000"/>
          <s v="6545000-6546000"/>
          <s v="6546000-6547000"/>
          <s v="6547000-6548000"/>
          <s v="6548000-6549000"/>
          <s v="6549000-6550000"/>
          <s v="6550000-6551000"/>
          <s v="6551000-6552000"/>
          <s v="6552000-6553000"/>
          <s v="6553000-6554000"/>
          <s v="6554000-6555000"/>
          <s v="6555000-6556000"/>
          <s v="6556000-6557000"/>
          <s v="6557000-6558000"/>
          <s v="6558000-6559000"/>
          <s v="6559000-6560000"/>
          <s v="6560000-6561000"/>
          <s v="6561000-6562000"/>
          <s v="6562000-6563000"/>
          <s v="6563000-6564000"/>
          <s v="6564000-6565000"/>
          <s v="6565000-6566000"/>
          <s v="6566000-6567000"/>
          <s v="6567000-6568000"/>
          <s v="6568000-6569000"/>
          <s v="6569000-6570000"/>
          <s v="6570000-6571000"/>
          <s v="6571000-6572000"/>
          <s v="6572000-6573000"/>
          <s v="6573000-6574000"/>
          <s v="6574000-6575000"/>
          <s v="6575000-6576000"/>
          <s v="6576000-6577000"/>
          <s v="6577000-6578000"/>
          <s v="6578000-6579000"/>
          <s v="6579000-6580000"/>
          <s v="6580000-6581000"/>
          <s v="6581000-6582000"/>
          <s v="6582000-6583000"/>
          <s v="6583000-6584000"/>
          <s v="6584000-6585000"/>
          <s v="6585000-6586000"/>
          <s v="6586000-6587000"/>
          <s v="6587000-6588000"/>
          <s v="6588000-6589000"/>
          <s v="6589000-6590000"/>
          <s v="6590000-6591000"/>
          <s v="6591000-6592000"/>
          <s v="6592000-6593000"/>
          <s v="6593000-6594000"/>
          <s v="6594000-6595000"/>
          <s v="6595000-6596000"/>
          <s v="6596000-6597000"/>
          <s v="6597000-6598000"/>
          <s v="6598000-6599000"/>
          <s v="6599000-6600000"/>
          <s v="6600000-6601000"/>
          <s v="6601000-6602000"/>
          <s v="6602000-6603000"/>
          <s v="6603000-6604000"/>
          <s v="6604000-6605000"/>
          <s v="6605000-6606000"/>
          <s v="6606000-6607000"/>
          <s v="6607000-6608000"/>
          <s v="6608000-6609000"/>
          <s v="6609000-6610000"/>
          <s v="6610000-6611000"/>
          <s v="6611000-6612000"/>
          <s v="6612000-6613000"/>
          <s v="6613000-6614000"/>
          <s v="6614000-6615000"/>
          <s v="6615000-6616000"/>
          <s v="6616000-6617000"/>
          <s v="6617000-6618000"/>
          <s v="6618000-6619000"/>
          <s v="6619000-6620000"/>
          <s v="6620000-6621000"/>
          <s v="6621000-6622000"/>
          <s v="6622000-6623000"/>
          <s v="6623000-6624000"/>
          <s v="6624000-6625000"/>
          <s v="6625000-6626000"/>
          <s v="6626000-6627000"/>
          <s v="6627000-6628000"/>
          <s v="6628000-6629000"/>
          <s v="6629000-6630000"/>
          <s v="6630000-6631000"/>
          <s v="6631000-6632000"/>
          <s v="6632000-6633000"/>
          <s v="6633000-6634000"/>
          <s v="6634000-6635000"/>
          <s v="6635000-6636000"/>
          <s v="6636000-6637000"/>
          <s v="6637000-6638000"/>
          <s v="6638000-6639000"/>
          <s v="6639000-6640000"/>
          <s v="6640000-6641000"/>
          <s v="6641000-6642000"/>
          <s v="6642000-6643000"/>
          <s v="6643000-6644000"/>
          <s v="6644000-6645000"/>
          <s v="6645000-6646000"/>
          <s v="6646000-6647000"/>
          <s v="6647000-6648000"/>
          <s v="6648000-6649000"/>
          <s v="6649000-6650000"/>
          <s v="6650000-6651000"/>
          <s v="6651000-6652000"/>
          <s v="6652000-6653000"/>
          <s v="6653000-6654000"/>
          <s v="6654000-6655000"/>
          <s v="6655000-6656000"/>
          <s v="6656000-6657000"/>
          <s v="6657000-6658000"/>
          <s v="6658000-6659000"/>
          <s v="6659000-6660000"/>
          <s v="6660000-6661000"/>
          <s v="6661000-6662000"/>
          <s v="6662000-6663000"/>
          <s v="6663000-6664000"/>
          <s v="6664000-6665000"/>
          <s v="6665000-6666000"/>
          <s v="6666000-6667000"/>
          <s v="6667000-6668000"/>
          <s v="6668000-6669000"/>
          <s v="6669000-6670000"/>
          <s v="6670000-6671000"/>
          <s v="6671000-6672000"/>
          <s v="6672000-6673000"/>
          <s v="6673000-6674000"/>
          <s v="6674000-6675000"/>
          <s v="6675000-6676000"/>
          <s v="6676000-6677000"/>
          <s v="6677000-6678000"/>
          <s v="6678000-6679000"/>
          <s v="6679000-6680000"/>
          <s v="6680000-6681000"/>
          <s v="6681000-6682000"/>
          <s v="6682000-6683000"/>
          <s v="6683000-6684000"/>
          <s v="6684000-6685000"/>
          <s v="6685000-6686000"/>
          <s v="6686000-6687000"/>
          <s v="6687000-6688000"/>
          <s v="6688000-6689000"/>
          <s v="6689000-6690000"/>
          <s v="6690000-6691000"/>
          <s v="6691000-6692000"/>
          <s v="6692000-6693000"/>
          <s v="6693000-6694000"/>
          <s v="6694000-6695000"/>
          <s v="6695000-6696000"/>
          <s v="6696000-6697000"/>
          <s v="6697000-6698000"/>
          <s v="6698000-6699000"/>
          <s v="6699000-6700000"/>
          <s v="6700000-6701000"/>
          <s v="6701000-6702000"/>
          <s v="6702000-6703000"/>
          <s v="6703000-6704000"/>
          <s v="6704000-6705000"/>
          <s v="6705000-6706000"/>
          <s v="6706000-6707000"/>
          <s v="6707000-6708000"/>
          <s v="6708000-6709000"/>
          <s v="6709000-6710000"/>
          <s v="6710000-6711000"/>
          <s v="6711000-6712000"/>
          <s v="6712000-6713000"/>
          <s v="6713000-6714000"/>
          <s v="6714000-6715000"/>
          <s v="6715000-6716000"/>
          <s v="6716000-6717000"/>
          <s v="6717000-6718000"/>
          <s v="6718000-6719000"/>
          <s v="6719000-6720000"/>
          <s v="6720000-6721000"/>
          <s v="6721000-6722000"/>
          <s v="6722000-6723000"/>
          <s v="6723000-6724000"/>
          <s v="6724000-6725000"/>
          <s v="6725000-6726000"/>
          <s v="6726000-6727000"/>
          <s v="6727000-6728000"/>
          <s v="6728000-6729000"/>
          <s v="6729000-6730000"/>
          <s v="6730000-6731000"/>
          <s v="6731000-6732000"/>
          <s v="6732000-6733000"/>
          <s v="6733000-6734000"/>
          <s v="6734000-6735000"/>
          <s v="6735000-6736000"/>
          <s v="6736000-6737000"/>
          <s v="6737000-6738000"/>
          <s v="6738000-6739000"/>
          <s v="6739000-6740000"/>
          <s v="6740000-6741000"/>
          <s v="6741000-6742000"/>
          <s v="6742000-6743000"/>
          <s v="6743000-6744000"/>
          <s v="6744000-6745000"/>
          <s v="6745000-6746000"/>
          <s v="6746000-6747000"/>
          <s v="6747000-6748000"/>
          <s v="6748000-6749000"/>
          <s v="6749000-6750000"/>
          <s v="6750000-6751000"/>
          <s v="6751000-6752000"/>
          <s v="6752000-6753000"/>
          <s v="6753000-6754000"/>
          <s v="6754000-6755000"/>
          <s v="6755000-6756000"/>
          <s v="6756000-6757000"/>
          <s v="6757000-6758000"/>
          <s v="6758000-6759000"/>
          <s v="6759000-6760000"/>
          <s v="6760000-6761000"/>
          <s v="6761000-6762000"/>
          <s v="6762000-6763000"/>
          <s v="6763000-6764000"/>
          <s v="6764000-6765000"/>
          <s v="6765000-6766000"/>
          <s v="6766000-6767000"/>
          <s v="6767000-6768000"/>
          <s v="6768000-6769000"/>
          <s v="6769000-6770000"/>
          <s v="6770000-6771000"/>
          <s v="6771000-6772000"/>
          <s v="6772000-6773000"/>
          <s v="6773000-6774000"/>
          <s v="6774000-6775000"/>
          <s v="6775000-6776000"/>
          <s v="6776000-6777000"/>
          <s v="6777000-6778000"/>
          <s v="6778000-6779000"/>
          <s v="6779000-6780000"/>
          <s v="6780000-6781000"/>
          <s v="6781000-6782000"/>
          <s v="6782000-6783000"/>
          <s v="6783000-6784000"/>
          <s v="6784000-6785000"/>
          <s v="6785000-6786000"/>
          <s v="6786000-6787000"/>
          <s v="6787000-6788000"/>
          <s v="6788000-6789000"/>
          <s v="6789000-6790000"/>
          <s v="6790000-6791000"/>
          <s v="6791000-6792000"/>
          <s v="6792000-6793000"/>
          <s v="6793000-6794000"/>
          <s v="6794000-6795000"/>
          <s v="6795000-6796000"/>
          <s v="6796000-6797000"/>
          <s v="6797000-6798000"/>
          <s v="6798000-6799000"/>
          <s v="6799000-6800000"/>
          <s v="6800000-6801000"/>
          <s v="6801000-6802000"/>
          <s v="6802000-6803000"/>
          <s v="6803000-6804000"/>
          <s v="6804000-6805000"/>
          <s v="6805000-6806000"/>
          <s v="6806000-6807000"/>
          <s v="6807000-6808000"/>
          <s v="6808000-6809000"/>
          <s v="6809000-6810000"/>
          <s v="6810000-6811000"/>
          <s v="6811000-6812000"/>
          <s v="6812000-6813000"/>
          <s v="6813000-6814000"/>
          <s v="6814000-6815000"/>
          <s v="6815000-6816000"/>
          <s v="6816000-6817000"/>
          <s v="6817000-6818000"/>
          <s v="6818000-6819000"/>
          <s v="6819000-6820000"/>
          <s v="6820000-6821000"/>
          <s v="6821000-6822000"/>
          <s v="6822000-6823000"/>
          <s v="6823000-6824000"/>
          <s v="6824000-6825000"/>
          <s v="6825000-6826000"/>
          <s v="6826000-6827000"/>
          <s v="6827000-6828000"/>
          <s v="6828000-6829000"/>
          <s v="6829000-6830000"/>
          <s v="6830000-6831000"/>
          <s v="6831000-6832000"/>
          <s v="6832000-6833000"/>
          <s v="6833000-6834000"/>
          <s v="6834000-6835000"/>
          <s v="6835000-6836000"/>
          <s v="6836000-6837000"/>
          <s v="6837000-6838000"/>
          <s v="6838000-6839000"/>
          <s v="6839000-6840000"/>
          <s v="6840000-6841000"/>
          <s v="6841000-6842000"/>
          <s v="6842000-6843000"/>
          <s v="6843000-6844000"/>
          <s v="6844000-6845000"/>
          <s v="6845000-6846000"/>
          <s v="6846000-6847000"/>
          <s v="6847000-6848000"/>
          <s v="6848000-6849000"/>
          <s v="6849000-6850000"/>
          <s v="6850000-6851000"/>
          <s v="6851000-6852000"/>
          <s v="6852000-6853000"/>
          <s v="6853000-6854000"/>
          <s v="6854000-6855000"/>
          <s v="6855000-6856000"/>
          <s v="6856000-6857000"/>
          <s v="6857000-6858000"/>
          <s v="6858000-6859000"/>
          <s v="6859000-6860000"/>
          <s v="6860000-6861000"/>
          <s v="6861000-6862000"/>
          <s v="6862000-6863000"/>
          <s v="6863000-6864000"/>
          <s v="6864000-6865000"/>
          <s v="6865000-6866000"/>
          <s v="6866000-6867000"/>
          <s v="6867000-6868000"/>
          <s v="6868000-6869000"/>
          <s v="6869000-6870000"/>
          <s v="6870000-6871000"/>
          <s v="6871000-6872000"/>
          <s v="6872000-6873000"/>
          <s v="6873000-6874000"/>
          <s v="6874000-6875000"/>
          <s v="6875000-6876000"/>
          <s v="6876000-6877000"/>
          <s v="6877000-6878000"/>
          <s v="6878000-6879000"/>
          <s v="6879000-6880000"/>
          <s v="6880000-6881000"/>
          <s v="6881000-6882000"/>
          <s v="6882000-6883000"/>
          <s v="6883000-6884000"/>
          <s v="6884000-6885000"/>
          <s v="6885000-6886000"/>
          <s v="6886000-6887000"/>
          <s v="6887000-6888000"/>
          <s v="6888000-6889000"/>
          <s v="6889000-6890000"/>
          <s v="6890000-6891000"/>
          <s v="6891000-6892000"/>
          <s v="6892000-6893000"/>
          <s v="6893000-6894000"/>
          <s v="6894000-6895000"/>
          <s v="6895000-6896000"/>
          <s v="6896000-6897000"/>
          <s v="6897000-6898000"/>
          <s v="6898000-6899000"/>
          <s v="6899000-6900000"/>
          <s v="6900000-6901000"/>
          <s v="6901000-6902000"/>
          <s v="6902000-6903000"/>
          <s v="6903000-6904000"/>
          <s v="6904000-6905000"/>
          <s v="6905000-6906000"/>
          <s v="6906000-6907000"/>
          <s v="6907000-6908000"/>
          <s v="6908000-6909000"/>
          <s v="6909000-6910000"/>
          <s v="6910000-6911000"/>
          <s v="6911000-6912000"/>
          <s v="6912000-6913000"/>
          <s v="6913000-6914000"/>
          <s v="6914000-6915000"/>
          <s v="6915000-6916000"/>
          <s v="6916000-6917000"/>
          <s v="6917000-6918000"/>
          <s v="6918000-6919000"/>
          <s v="6919000-6920000"/>
          <s v="6920000-6921000"/>
          <s v="6921000-6922000"/>
          <s v="6922000-6923000"/>
          <s v="6923000-6924000"/>
          <s v="6924000-6925000"/>
          <s v="6925000-6926000"/>
          <s v="6926000-6927000"/>
          <s v="6927000-6928000"/>
          <s v="6928000-6929000"/>
          <s v="6929000-6930000"/>
          <s v="6930000-6931000"/>
          <s v="6931000-6932000"/>
          <s v="6932000-6933000"/>
          <s v="6933000-6934000"/>
          <s v="6934000-6935000"/>
          <s v="6935000-6936000"/>
          <s v="6936000-6937000"/>
          <s v="6937000-6938000"/>
          <s v="6938000-6939000"/>
          <s v="6939000-6940000"/>
          <s v="6940000-6941000"/>
          <s v="6941000-6942000"/>
          <s v="6942000-6943000"/>
          <s v="6943000-6944000"/>
          <s v="6944000-6945000"/>
          <s v="6945000-6946000"/>
          <s v="6946000-6947000"/>
          <s v="6947000-6948000"/>
          <s v="6948000-6949000"/>
          <s v="6949000-6950000"/>
          <s v="6950000-6951000"/>
          <s v="6951000-6952000"/>
          <s v="6952000-6953000"/>
          <s v="6953000-6954000"/>
          <s v="6954000-6955000"/>
          <s v="6955000-6956000"/>
          <s v="6956000-6957000"/>
          <s v="6957000-6958000"/>
          <s v="6958000-6959000"/>
          <s v="6959000-6960000"/>
          <s v="6960000-6961000"/>
          <s v="6961000-6962000"/>
          <s v="6962000-6963000"/>
          <s v="6963000-6964000"/>
          <s v="6964000-6965000"/>
          <s v="6965000-6966000"/>
          <s v="6966000-6967000"/>
          <s v="6967000-6968000"/>
          <s v="6968000-6969000"/>
          <s v="6969000-6970000"/>
          <s v="6970000-6971000"/>
          <s v="6971000-6972000"/>
          <s v="6972000-6973000"/>
          <s v="6973000-6974000"/>
          <s v="6974000-6975000"/>
          <s v="6975000-6976000"/>
          <s v="6976000-6977000"/>
          <s v="6977000-6978000"/>
          <s v="6978000-6979000"/>
          <s v="6979000-6980000"/>
          <s v="6980000-6981000"/>
          <s v="6981000-6982000"/>
          <s v="6982000-6983000"/>
          <s v="6983000-6984000"/>
          <s v="6984000-6985000"/>
          <s v="6985000-6986000"/>
          <s v="6986000-6987000"/>
          <s v="6987000-6988000"/>
          <s v="6988000-6989000"/>
          <s v="6989000-6990000"/>
          <s v="6990000-6991000"/>
          <s v="6991000-6992000"/>
          <s v="6992000-6993000"/>
          <s v="6993000-6994000"/>
          <s v="6994000-6995000"/>
          <s v="6995000-6996000"/>
          <s v="6996000-6997000"/>
          <s v="6997000-6998000"/>
          <s v="6998000-6999000"/>
          <s v="6999000-7000000"/>
          <s v="7000000-7001000"/>
          <s v="7001000-7002000"/>
          <s v="7002000-7003000"/>
          <s v="7003000-7004000"/>
          <s v="7004000-7005000"/>
          <s v="7005000-7006000"/>
          <s v="7006000-7007000"/>
          <s v="7007000-7008000"/>
          <s v="7008000-7009000"/>
          <s v="7009000-7010000"/>
          <s v="7010000-7011000"/>
          <s v="7011000-7012000"/>
          <s v="7012000-7013000"/>
          <s v="7013000-7014000"/>
          <s v="7014000-7015000"/>
          <s v="7015000-7016000"/>
          <s v="7016000-7017000"/>
          <s v="7017000-7018000"/>
          <s v="7018000-7019000"/>
          <s v="7019000-7020000"/>
          <s v="7020000-7021000"/>
          <s v="7021000-7022000"/>
          <s v="7022000-7023000"/>
          <s v="7023000-7024000"/>
          <s v="7024000-7025000"/>
          <s v="7025000-7026000"/>
          <s v="7026000-7027000"/>
          <s v="7027000-7028000"/>
          <s v="7028000-7029000"/>
          <s v="7029000-7030000"/>
          <s v="7030000-7031000"/>
          <s v="7031000-7032000"/>
          <s v="7032000-7033000"/>
          <s v="7033000-7034000"/>
          <s v="7034000-7035000"/>
          <s v="7035000-7036000"/>
          <s v="7036000-7037000"/>
          <s v="7037000-7038000"/>
          <s v="7038000-7039000"/>
          <s v="7039000-7040000"/>
          <s v="7040000-7041000"/>
          <s v="7041000-7042000"/>
          <s v="7042000-7043000"/>
          <s v="7043000-7044000"/>
          <s v="7044000-7045000"/>
          <s v="7045000-7046000"/>
          <s v="7046000-7047000"/>
          <s v="7047000-7048000"/>
          <s v="7048000-7049000"/>
          <s v="7049000-7050000"/>
          <s v="7050000-7051000"/>
          <s v="7051000-7052000"/>
          <s v="7052000-7053000"/>
          <s v="7053000-7054000"/>
          <s v="7054000-7055000"/>
          <s v="7055000-7056000"/>
          <s v="7056000-7057000"/>
          <s v="7057000-7058000"/>
          <s v="7058000-7059000"/>
          <s v="7059000-7060000"/>
          <s v="7060000-7061000"/>
          <s v="7061000-7062000"/>
          <s v="7062000-7063000"/>
          <s v="7063000-7064000"/>
          <s v="7064000-7065000"/>
          <s v="7065000-7066000"/>
          <s v="7066000-7067000"/>
          <s v="7067000-7068000"/>
          <s v="7068000-7069000"/>
          <s v="7069000-7070000"/>
          <s v="7070000-7071000"/>
          <s v="7071000-7072000"/>
          <s v="7072000-7073000"/>
          <s v="7073000-7074000"/>
          <s v="7074000-7075000"/>
          <s v="7075000-7076000"/>
          <s v="7076000-7077000"/>
          <s v="7077000-7078000"/>
          <s v="7078000-7079000"/>
          <s v="7079000-7080000"/>
          <s v="7080000-7081000"/>
          <s v="7081000-7082000"/>
          <s v="7082000-7083000"/>
          <s v="7083000-7084000"/>
          <s v="7084000-7085000"/>
          <s v="7085000-7086000"/>
          <s v="7086000-7087000"/>
          <s v="7087000-7088000"/>
          <s v="7088000-7089000"/>
          <s v="7089000-7090000"/>
          <s v="7090000-7091000"/>
          <s v="7091000-7092000"/>
          <s v="7092000-7093000"/>
          <s v="7093000-7094000"/>
          <s v="7094000-7095000"/>
          <s v="7095000-7096000"/>
          <s v="7096000-7097000"/>
          <s v="7097000-7098000"/>
          <s v="7098000-7099000"/>
          <s v="7099000-7100000"/>
          <s v="7100000-7101000"/>
          <s v="7101000-7102000"/>
          <s v="7102000-7103000"/>
          <s v="7103000-7104000"/>
          <s v="7104000-7105000"/>
          <s v="7105000-7106000"/>
          <s v="7106000-7107000"/>
          <s v="7107000-7108000"/>
          <s v="7108000-7109000"/>
          <s v="7109000-7110000"/>
          <s v="7110000-7111000"/>
          <s v="7111000-7112000"/>
          <s v="7112000-7113000"/>
          <s v="7113000-7114000"/>
          <s v="7114000-7115000"/>
          <s v="7115000-7116000"/>
          <s v="7116000-7117000"/>
          <s v="7117000-7118000"/>
          <s v="7118000-7119000"/>
          <s v="7119000-7120000"/>
          <s v="7120000-7121000"/>
          <s v="7121000-7122000"/>
          <s v="7122000-7123000"/>
          <s v="7123000-7124000"/>
          <s v="7124000-7125000"/>
          <s v="7125000-7126000"/>
          <s v="7126000-7127000"/>
          <s v="7127000-7128000"/>
          <s v="7128000-7129000"/>
          <s v="7129000-7130000"/>
          <s v="7130000-7131000"/>
          <s v="7131000-7132000"/>
          <s v="7132000-7133000"/>
          <s v="7133000-7134000"/>
          <s v="7134000-7135000"/>
          <s v="7135000-7136000"/>
          <s v="7136000-7137000"/>
          <s v="7137000-7138000"/>
          <s v="7138000-7139000"/>
          <s v="7139000-7140000"/>
          <s v="7140000-7141000"/>
          <s v="7141000-7142000"/>
          <s v="7142000-7143000"/>
          <s v="7143000-7144000"/>
          <s v="7144000-7145000"/>
          <s v="7145000-7146000"/>
          <s v="7146000-7147000"/>
          <s v="7147000-7148000"/>
          <s v="7148000-7149000"/>
          <s v="7149000-7150000"/>
          <s v="7150000-7151000"/>
          <s v="7151000-7152000"/>
          <s v="7152000-7153000"/>
          <s v="7153000-7154000"/>
          <s v="7154000-7155000"/>
          <s v="7155000-7156000"/>
          <s v="7156000-7157000"/>
          <s v="7157000-7158000"/>
          <s v="7158000-7159000"/>
          <s v="7159000-7160000"/>
          <s v="7160000-7161000"/>
          <s v="7161000-7162000"/>
          <s v="7162000-7163000"/>
          <s v="7163000-7164000"/>
          <s v="7164000-7165000"/>
          <s v="7165000-7166000"/>
          <s v="7166000-7167000"/>
          <s v="7167000-7168000"/>
          <s v="7168000-7169000"/>
          <s v="7169000-7170000"/>
          <s v="7170000-7171000"/>
          <s v="7171000-7172000"/>
          <s v="7172000-7173000"/>
          <s v="7173000-7174000"/>
          <s v="7174000-7175000"/>
          <s v="7175000-7176000"/>
          <s v="7176000-7177000"/>
          <s v="7177000-7178000"/>
          <s v="7178000-7179000"/>
          <s v="7179000-7180000"/>
          <s v="7180000-7181000"/>
          <s v="7181000-7182000"/>
          <s v="7182000-7183000"/>
          <s v="7183000-7184000"/>
          <s v="7184000-7185000"/>
          <s v="7185000-7186000"/>
          <s v="7186000-7187000"/>
          <s v="7187000-7188000"/>
          <s v="7188000-7189000"/>
          <s v="7189000-7190000"/>
          <s v="7190000-7191000"/>
          <s v="7191000-7192000"/>
          <s v="7192000-7193000"/>
          <s v="7193000-7194000"/>
          <s v="7194000-7195000"/>
          <s v="7195000-7196000"/>
          <s v="7196000-7197000"/>
          <s v="7197000-7198000"/>
          <s v="7198000-7199000"/>
          <s v="7199000-7200000"/>
          <s v="7200000-7201000"/>
          <s v="7201000-7202000"/>
          <s v="7202000-7203000"/>
          <s v="7203000-7204000"/>
          <s v="7204000-7205000"/>
          <s v="7205000-7206000"/>
          <s v="7206000-7207000"/>
          <s v="7207000-7208000"/>
          <s v="7208000-7209000"/>
          <s v="7209000-7210000"/>
          <s v="7210000-7211000"/>
          <s v="7211000-7212000"/>
          <s v="7212000-7213000"/>
          <s v="7213000-7214000"/>
          <s v="7214000-7215000"/>
          <s v="7215000-7216000"/>
          <s v="7216000-7217000"/>
          <s v="7217000-7218000"/>
          <s v="7218000-7219000"/>
          <s v="7219000-7220000"/>
          <s v="7220000-7221000"/>
          <s v="7221000-7222000"/>
          <s v="7222000-7223000"/>
          <s v="7223000-7224000"/>
          <s v="7224000-7225000"/>
          <s v="7225000-7226000"/>
          <s v="7226000-7227000"/>
          <s v="7227000-7228000"/>
          <s v="7228000-7229000"/>
          <s v="7229000-7230000"/>
          <s v="7230000-7231000"/>
          <s v="7231000-7232000"/>
          <s v="7232000-7233000"/>
          <s v="7233000-7234000"/>
          <s v="7234000-7235000"/>
          <s v="7235000-7236000"/>
          <s v="7236000-7237000"/>
          <s v="7237000-7238000"/>
          <s v="7238000-7239000"/>
          <s v="7239000-7240000"/>
          <s v="7240000-7241000"/>
          <s v="7241000-7242000"/>
          <s v="7242000-7243000"/>
          <s v="7243000-7244000"/>
          <s v="7244000-7245000"/>
          <s v="7245000-7246000"/>
          <s v="7246000-7247000"/>
          <s v="7247000-7248000"/>
          <s v="7248000-7249000"/>
          <s v="7249000-7250000"/>
          <s v="7250000-7251000"/>
          <s v="7251000-7252000"/>
          <s v="7252000-7253000"/>
          <s v="7253000-7254000"/>
          <s v="7254000-7255000"/>
          <s v="7255000-7256000"/>
          <s v="7256000-7257000"/>
          <s v="7257000-7258000"/>
          <s v="7258000-7259000"/>
          <s v="7259000-7260000"/>
          <s v="7260000-7261000"/>
          <s v="7261000-7262000"/>
          <s v="7262000-7263000"/>
          <s v="7263000-7264000"/>
          <s v="7264000-7265000"/>
          <s v="7265000-7266000"/>
          <s v="7266000-7267000"/>
          <s v="7267000-7268000"/>
          <s v="7268000-7269000"/>
          <s v="7269000-7270000"/>
          <s v="7270000-7271000"/>
          <s v="7271000-7272000"/>
          <s v="7272000-7273000"/>
          <s v="7273000-7274000"/>
          <s v="7274000-7275000"/>
          <s v="7275000-7276000"/>
          <s v="7276000-7277000"/>
          <s v="7277000-7278000"/>
          <s v="7278000-7279000"/>
          <s v="7279000-7280000"/>
          <s v="7280000-7281000"/>
          <s v="7281000-7282000"/>
          <s v="7282000-7283000"/>
          <s v="7283000-7284000"/>
          <s v="7284000-7285000"/>
          <s v="7285000-7286000"/>
          <s v="7286000-7287000"/>
          <s v="7287000-7288000"/>
          <s v="7288000-7289000"/>
          <s v="7289000-7290000"/>
          <s v="7290000-7291000"/>
          <s v="7291000-7292000"/>
          <s v="7292000-7293000"/>
          <s v="7293000-7294000"/>
          <s v="7294000-7295000"/>
          <s v="7295000-7296000"/>
          <s v="7296000-7297000"/>
          <s v="7297000-7298000"/>
          <s v="7298000-7299000"/>
          <s v="7299000-7300000"/>
          <s v="7300000-7301000"/>
          <s v="7301000-7302000"/>
          <s v="7302000-7303000"/>
          <s v="7303000-7304000"/>
          <s v="7304000-7305000"/>
          <s v="7305000-7306000"/>
          <s v="7306000-7307000"/>
          <s v="7307000-7308000"/>
          <s v="7308000-7309000"/>
          <s v="7309000-7310000"/>
          <s v="7310000-7311000"/>
          <s v="7311000-7312000"/>
          <s v="7312000-7313000"/>
          <s v="7313000-7314000"/>
          <s v="7314000-7315000"/>
          <s v="7315000-7316000"/>
          <s v="7316000-7317000"/>
          <s v="7317000-7318000"/>
          <s v="7318000-7319000"/>
          <s v="7319000-7320000"/>
          <s v="7320000-7321000"/>
          <s v="7321000-7322000"/>
          <s v="7322000-7323000"/>
          <s v="7323000-7324000"/>
          <s v="7324000-7325000"/>
          <s v="7325000-7326000"/>
          <s v="7326000-7327000"/>
          <s v="7327000-7328000"/>
          <s v="7328000-7329000"/>
          <s v="7329000-7330000"/>
          <s v="7330000-7331000"/>
          <s v="7331000-7332000"/>
          <s v="7332000-7333000"/>
          <s v="7333000-7334000"/>
          <s v="7334000-7335000"/>
          <s v="7335000-7336000"/>
          <s v="7336000-7337000"/>
          <s v="7337000-7338000"/>
          <s v="7338000-7339000"/>
          <s v="7339000-7340000"/>
          <s v="7340000-7341000"/>
          <s v="7341000-7342000"/>
          <s v="7342000-7343000"/>
          <s v="7343000-7344000"/>
          <s v="7344000-7345000"/>
          <s v="7345000-7346000"/>
          <s v="7346000-7347000"/>
          <s v="7347000-7348000"/>
          <s v="7348000-7349000"/>
          <s v="7349000-7350000"/>
          <s v="7350000-7351000"/>
          <s v="7351000-7352000"/>
          <s v="7352000-7353000"/>
          <s v="7353000-7354000"/>
          <s v="7354000-7355000"/>
          <s v="7355000-7356000"/>
          <s v="7356000-7357000"/>
          <s v="7357000-7358000"/>
          <s v="7358000-7359000"/>
          <s v="7359000-7360000"/>
          <s v="7360000-7361000"/>
          <s v="7361000-7362000"/>
          <s v="7362000-7363000"/>
          <s v="7363000-7364000"/>
          <s v="7364000-7365000"/>
          <s v="7365000-7366000"/>
          <s v="7366000-7367000"/>
          <s v="7367000-7368000"/>
          <s v="7368000-7369000"/>
          <s v="7369000-7370000"/>
          <s v="7370000-7371000"/>
          <s v="7371000-7372000"/>
          <s v="7372000-7373000"/>
          <s v="7373000-7374000"/>
          <s v="7374000-7375000"/>
          <s v="7375000-7376000"/>
          <s v="7376000-7377000"/>
          <s v="7377000-7378000"/>
          <s v="7378000-7379000"/>
          <s v="7379000-7380000"/>
          <s v="7380000-7381000"/>
          <s v="7381000-7382000"/>
          <s v="7382000-7383000"/>
          <s v="7383000-7384000"/>
          <s v="7384000-7385000"/>
          <s v="7385000-7386000"/>
          <s v="7386000-7387000"/>
          <s v="7387000-7388000"/>
          <s v="7388000-7389000"/>
          <s v="7389000-7390000"/>
          <s v="7390000-7391000"/>
          <s v="7391000-7392000"/>
          <s v="7392000-7393000"/>
          <s v="7393000-7394000"/>
          <s v="7394000-7395000"/>
          <s v="7395000-7396000"/>
          <s v="7396000-7397000"/>
          <s v="7397000-7398000"/>
          <s v="7398000-7399000"/>
          <s v="7399000-7400000"/>
          <s v="7400000-7401000"/>
          <s v="7401000-7402000"/>
          <s v="7402000-7403000"/>
          <s v="7403000-7404000"/>
          <s v="7404000-7405000"/>
          <s v="7405000-7406000"/>
          <s v="7406000-7407000"/>
          <s v="7407000-7408000"/>
          <s v="7408000-7409000"/>
          <s v="7409000-7410000"/>
          <s v="7410000-7411000"/>
          <s v="7411000-7412000"/>
          <s v="7412000-7413000"/>
          <s v="7413000-7414000"/>
          <s v="7414000-7415000"/>
          <s v="7415000-7416000"/>
          <s v="7416000-7417000"/>
          <s v="7417000-7418000"/>
          <s v="7418000-7419000"/>
          <s v="7419000-7420000"/>
          <s v="7420000-7421000"/>
          <s v="7421000-7422000"/>
          <s v="7422000-7423000"/>
          <s v="7423000-7424000"/>
          <s v="7424000-7425000"/>
          <s v="7425000-7426000"/>
          <s v="7426000-7427000"/>
          <s v="7427000-7428000"/>
          <s v="7428000-7429000"/>
          <s v="7429000-7430000"/>
          <s v="7430000-7431000"/>
          <s v="7431000-7432000"/>
          <s v="7432000-7433000"/>
          <s v="7433000-7434000"/>
          <s v="7434000-7435000"/>
          <s v="7435000-7436000"/>
          <s v="7436000-7437000"/>
          <s v="7437000-7438000"/>
          <s v="7438000-7439000"/>
          <s v="7439000-7440000"/>
          <s v="7440000-7441000"/>
          <s v="7441000-7442000"/>
          <s v="7442000-7443000"/>
          <s v="7443000-7444000"/>
          <s v="7444000-7445000"/>
          <s v="7445000-7446000"/>
          <s v="7446000-7447000"/>
          <s v="7447000-7448000"/>
          <s v="7448000-7449000"/>
          <s v="7449000-7450000"/>
          <s v="7450000-7451000"/>
          <s v="7451000-7452000"/>
          <s v="7452000-7453000"/>
          <s v="7453000-7454000"/>
          <s v="7454000-7455000"/>
          <s v="7455000-7456000"/>
          <s v="7456000-7457000"/>
          <s v="7457000-7458000"/>
          <s v="7458000-7459000"/>
          <s v="7459000-7460000"/>
          <s v="7460000-7461000"/>
          <s v="7461000-7462000"/>
          <s v="7462000-7463000"/>
          <s v="7463000-7464000"/>
          <s v="7464000-7465000"/>
          <s v="7465000-7466000"/>
          <s v="7466000-7467000"/>
          <s v="7467000-7468000"/>
          <s v="7468000-7469000"/>
          <s v="7469000-7470000"/>
          <s v="7470000-7471000"/>
          <s v="7471000-7472000"/>
          <s v="7472000-7473000"/>
          <s v="7473000-7474000"/>
          <s v="7474000-7475000"/>
          <s v="7475000-7476000"/>
          <s v="7476000-7477000"/>
          <s v="7477000-7478000"/>
          <s v="7478000-7479000"/>
          <s v="7479000-7480000"/>
          <s v="7480000-7481000"/>
          <s v="7481000-7482000"/>
          <s v="7482000-7483000"/>
          <s v="7483000-7484000"/>
          <s v="7484000-7485000"/>
          <s v="7485000-7486000"/>
          <s v="7486000-7487000"/>
          <s v="7487000-7488000"/>
          <s v="7488000-7489000"/>
          <s v="7489000-7490000"/>
          <s v="7490000-7491000"/>
          <s v="7491000-7492000"/>
          <s v="7492000-7493000"/>
          <s v="7493000-7494000"/>
          <s v="7494000-7495000"/>
          <s v="7495000-7496000"/>
          <s v="7496000-7497000"/>
          <s v="7497000-7498000"/>
          <s v="7498000-7499000"/>
          <s v="7499000-7500000"/>
          <s v="7500000-7501000"/>
          <s v="7501000-7502000"/>
          <s v="7502000-7503000"/>
          <s v="7503000-7504000"/>
          <s v="7504000-7505000"/>
          <s v="7505000-7506000"/>
          <s v="7506000-7507000"/>
          <s v="7507000-7508000"/>
          <s v="7508000-7509000"/>
          <s v="7509000-7510000"/>
          <s v="7510000-7511000"/>
          <s v="7511000-7512000"/>
          <s v="7512000-7513000"/>
          <s v="7513000-7514000"/>
          <s v="7514000-7515000"/>
          <s v="7515000-7516000"/>
          <s v="7516000-7517000"/>
          <s v="7517000-7518000"/>
          <s v="7518000-7519000"/>
          <s v="7519000-7520000"/>
          <s v="7520000-7521000"/>
          <s v="7521000-7522000"/>
          <s v="7522000-7523000"/>
          <s v="7523000-7524000"/>
          <s v="7524000-7525000"/>
          <s v="7525000-7526000"/>
          <s v="7526000-7527000"/>
          <s v="7527000-7528000"/>
          <s v="7528000-7529000"/>
          <s v="7529000-7530000"/>
          <s v="7530000-7531000"/>
          <s v="7531000-7532000"/>
          <s v="7532000-7533000"/>
          <s v="7533000-7534000"/>
          <s v="7534000-7535000"/>
          <s v="7535000-7536000"/>
          <s v="7536000-7537000"/>
          <s v="7537000-7538000"/>
          <s v="7538000-7539000"/>
          <s v="7539000-7540000"/>
          <s v="7540000-7541000"/>
          <s v="7541000-7542000"/>
          <s v="7542000-7543000"/>
          <s v="7543000-7544000"/>
          <s v="7544000-7545000"/>
          <s v="7545000-7546000"/>
          <s v="7546000-7547000"/>
          <s v="7547000-7548000"/>
          <s v="7548000-7549000"/>
          <s v="7549000-7550000"/>
          <s v="7550000-7551000"/>
          <s v="7551000-7552000"/>
          <s v="7552000-7553000"/>
          <s v="7553000-7554000"/>
          <s v="7554000-7555000"/>
          <s v="7555000-7556000"/>
          <s v="7556000-7557000"/>
          <s v="7557000-7558000"/>
          <s v="7558000-7559000"/>
          <s v="7559000-7560000"/>
          <s v="7560000-7561000"/>
          <s v="7561000-7562000"/>
          <s v="7562000-7563000"/>
          <s v="7563000-7564000"/>
          <s v="7564000-7565000"/>
          <s v="7565000-7566000"/>
          <s v="7566000-7567000"/>
          <s v="7567000-7568000"/>
          <s v="7568000-7569000"/>
          <s v="7569000-7570000"/>
          <s v="7570000-7571000"/>
          <s v="7571000-7572000"/>
          <s v="7572000-7573000"/>
          <s v="7573000-7574000"/>
          <s v="7574000-7575000"/>
          <s v="7575000-7576000"/>
          <s v="7576000-7577000"/>
          <s v="7577000-7578000"/>
          <s v="7578000-7579000"/>
          <s v="7579000-7580000"/>
          <s v="7580000-7581000"/>
          <s v="7581000-7582000"/>
          <s v="7582000-7583000"/>
          <s v="7583000-7584000"/>
          <s v="7584000-7585000"/>
          <s v="7585000-7586000"/>
          <s v="7586000-7587000"/>
          <s v="7587000-7588000"/>
          <s v="7588000-7589000"/>
          <s v="7589000-7590000"/>
          <s v="7590000-7591000"/>
          <s v="7591000-7592000"/>
          <s v="7592000-7593000"/>
          <s v="7593000-7594000"/>
          <s v="7594000-7595000"/>
          <s v="7595000-7596000"/>
          <s v="7596000-7597000"/>
          <s v="7597000-7598000"/>
          <s v="7598000-7599000"/>
          <s v="7599000-7600000"/>
          <s v="7600000-7601000"/>
          <s v="7601000-7602000"/>
          <s v="7602000-7603000"/>
          <s v="7603000-7604000"/>
          <s v="7604000-7605000"/>
          <s v="7605000-7606000"/>
          <s v="7606000-7607000"/>
          <s v="7607000-7608000"/>
          <s v="7608000-7609000"/>
          <s v="7609000-7610000"/>
          <s v="7610000-7611000"/>
          <s v="7611000-7612000"/>
          <s v="7612000-7613000"/>
          <s v="7613000-7614000"/>
          <s v="7614000-7615000"/>
          <s v="7615000-7616000"/>
          <s v="7616000-7617000"/>
          <s v="7617000-7618000"/>
          <s v="7618000-7619000"/>
          <s v="7619000-7620000"/>
          <s v="7620000-7621000"/>
          <s v="7621000-7622000"/>
          <s v="7622000-7623000"/>
          <s v="7623000-7624000"/>
          <s v="7624000-7625000"/>
          <s v="7625000-7626000"/>
          <s v="7626000-7627000"/>
          <s v="7627000-7628000"/>
          <s v="7628000-7629000"/>
          <s v="7629000-7630000"/>
          <s v="7630000-7631000"/>
          <s v="7631000-7632000"/>
          <s v="7632000-7633000"/>
          <s v="7633000-7634000"/>
          <s v="7634000-7635000"/>
          <s v="7635000-7636000"/>
          <s v="7636000-7637000"/>
          <s v="7637000-7638000"/>
          <s v="7638000-7639000"/>
          <s v="7639000-7640000"/>
          <s v="7640000-7641000"/>
          <s v="7641000-7642000"/>
          <s v="7642000-7643000"/>
          <s v="7643000-7644000"/>
          <s v="7644000-7645000"/>
          <s v="7645000-7646000"/>
          <s v="7646000-7647000"/>
          <s v="7647000-7648000"/>
          <s v="7648000-7649000"/>
          <s v="7649000-7650000"/>
          <s v="7650000-7651000"/>
          <s v="7651000-7652000"/>
          <s v="7652000-7653000"/>
          <s v="7653000-7654000"/>
          <s v="7654000-7655000"/>
          <s v="7655000-7656000"/>
          <s v="7656000-7657000"/>
          <s v="7657000-7658000"/>
          <s v="7658000-7659000"/>
          <s v="7659000-7660000"/>
          <s v="7660000-7661000"/>
          <s v="7661000-7662000"/>
          <s v="7662000-7663000"/>
          <s v="7663000-7664000"/>
          <s v="7664000-7665000"/>
          <s v="7665000-7666000"/>
          <s v="7666000-7667000"/>
          <s v="7667000-7668000"/>
          <s v="7668000-7669000"/>
          <s v="7669000-7670000"/>
          <s v="7670000-7671000"/>
          <s v="7671000-7672000"/>
          <s v="7672000-7673000"/>
          <s v="7673000-7674000"/>
          <s v="7674000-7675000"/>
          <s v="7675000-7676000"/>
          <s v="7676000-7677000"/>
          <s v="7677000-7678000"/>
          <s v="7678000-7679000"/>
          <s v="7679000-7680000"/>
          <s v="7680000-7681000"/>
          <s v="7681000-7682000"/>
          <s v="7682000-7683000"/>
          <s v="7683000-7684000"/>
          <s v="7684000-7685000"/>
          <s v="7685000-7686000"/>
          <s v="7686000-7687000"/>
          <s v="7687000-7688000"/>
          <s v="7688000-7689000"/>
          <s v="7689000-7690000"/>
          <s v="7690000-7691000"/>
          <s v="7691000-7692000"/>
          <s v="7692000-7693000"/>
          <s v="7693000-7694000"/>
          <s v="7694000-7695000"/>
          <s v="7695000-7696000"/>
          <s v="7696000-7697000"/>
          <s v="7697000-7698000"/>
          <s v="7698000-7699000"/>
          <s v="7699000-7700000"/>
          <s v="7700000-7701000"/>
          <s v="7701000-7702000"/>
          <s v="7702000-7703000"/>
          <s v="7703000-7704000"/>
          <s v="7704000-7705000"/>
          <s v="7705000-7706000"/>
          <s v="7706000-7707000"/>
          <s v="7707000-7708000"/>
          <s v="7708000-7709000"/>
          <s v="7709000-7710000"/>
          <s v="7710000-7711000"/>
          <s v="7711000-7712000"/>
          <s v="7712000-7713000"/>
          <s v="7713000-7714000"/>
          <s v="7714000-7715000"/>
          <s v="7715000-7716000"/>
          <s v="7716000-7717000"/>
          <s v="7717000-7718000"/>
          <s v="7718000-7719000"/>
          <s v="7719000-7720000"/>
          <s v="7720000-7721000"/>
          <s v="7721000-7722000"/>
          <s v="7722000-7723000"/>
          <s v="7723000-7724000"/>
          <s v="7724000-7725000"/>
          <s v="7725000-7726000"/>
          <s v="7726000-7727000"/>
          <s v="7727000-7728000"/>
          <s v="7728000-7729000"/>
          <s v="7729000-7730000"/>
          <s v="7730000-7731000"/>
          <s v="7731000-7732000"/>
          <s v="7732000-7733000"/>
          <s v="7733000-7734000"/>
          <s v="7734000-7735000"/>
          <s v="7735000-7736000"/>
          <s v="7736000-7737000"/>
          <s v="7737000-7738000"/>
          <s v="7738000-7739000"/>
          <s v="7739000-7740000"/>
          <s v="7740000-7741000"/>
          <s v="7741000-7742000"/>
          <s v="7742000-7743000"/>
          <s v="7743000-7744000"/>
          <s v="7744000-7745000"/>
          <s v="7745000-7746000"/>
          <s v="7746000-7747000"/>
          <s v="7747000-7748000"/>
          <s v="7748000-7749000"/>
          <s v="7749000-7750000"/>
          <s v="7750000-7751000"/>
          <s v="7751000-7752000"/>
          <s v="7752000-7753000"/>
          <s v="7753000-7754000"/>
          <s v="7754000-7755000"/>
          <s v="7755000-7756000"/>
          <s v="7756000-7757000"/>
          <s v="7757000-7758000"/>
          <s v="7758000-7759000"/>
          <s v="7759000-7760000"/>
          <s v="7760000-7761000"/>
          <s v="7761000-7762000"/>
          <s v="7762000-7763000"/>
          <s v="7763000-7764000"/>
          <s v="7764000-7765000"/>
          <s v="7765000-7766000"/>
          <s v="7766000-7767000"/>
          <s v="7767000-7768000"/>
          <s v="7768000-7769000"/>
          <s v="7769000-7770000"/>
          <s v="7770000-7771000"/>
          <s v="7771000-7772000"/>
          <s v="7772000-7773000"/>
          <s v="7773000-7774000"/>
          <s v="7774000-7775000"/>
          <s v="7775000-7776000"/>
          <s v="7776000-7777000"/>
          <s v="7777000-7778000"/>
          <s v="7778000-7779000"/>
          <s v="7779000-7780000"/>
          <s v="7780000-7781000"/>
          <s v="7781000-7782000"/>
          <s v="7782000-7783000"/>
          <s v="7783000-7784000"/>
          <s v="7784000-7785000"/>
          <s v="7785000-7786000"/>
          <s v="7786000-7787000"/>
          <s v="7787000-7788000"/>
          <s v="7788000-7789000"/>
          <s v="7789000-7790000"/>
          <s v="7790000-7791000"/>
          <s v="7791000-7792000"/>
          <s v="7792000-7793000"/>
          <s v="7793000-7794000"/>
          <s v="7794000-7795000"/>
          <s v="7795000-7796000"/>
          <s v="7796000-7797000"/>
          <s v="7797000-7798000"/>
          <s v="7798000-7799000"/>
          <s v="7799000-7800000"/>
          <s v="7800000-7801000"/>
          <s v="7801000-7802000"/>
          <s v="7802000-7803000"/>
          <s v="7803000-7804000"/>
          <s v="7804000-7805000"/>
          <s v="7805000-7806000"/>
          <s v="7806000-7807000"/>
          <s v="7807000-7808000"/>
          <s v="7808000-7809000"/>
          <s v="7809000-7810000"/>
          <s v="7810000-7811000"/>
          <s v="7811000-7812000"/>
          <s v="7812000-7813000"/>
          <s v="7813000-7814000"/>
          <s v="7814000-7815000"/>
          <s v="7815000-7816000"/>
          <s v="7816000-7817000"/>
          <s v="7817000-7818000"/>
          <s v="7818000-7819000"/>
          <s v="7819000-7820000"/>
          <s v="7820000-7821000"/>
          <s v="7821000-7822000"/>
          <s v="7822000-7823000"/>
          <s v="7823000-7824000"/>
          <s v="7824000-7825000"/>
          <s v="7825000-7826000"/>
          <s v="7826000-7827000"/>
          <s v="7827000-7828000"/>
          <s v="7828000-7829000"/>
          <s v="7829000-7830000"/>
          <s v="7830000-7831000"/>
          <s v="7831000-7832000"/>
          <s v="7832000-7833000"/>
          <s v="7833000-7834000"/>
          <s v="7834000-7835000"/>
          <s v="7835000-7836000"/>
          <s v="7836000-7837000"/>
          <s v="7837000-7838000"/>
          <s v="7838000-7839000"/>
          <s v="7839000-7840000"/>
          <s v="7840000-7841000"/>
          <s v="7841000-7842000"/>
          <s v="7842000-7843000"/>
          <s v="7843000-7844000"/>
          <s v="7844000-7845000"/>
          <s v="7845000-7846000"/>
          <s v="7846000-7847000"/>
          <s v="7847000-7848000"/>
          <s v="7848000-7849000"/>
          <s v="7849000-7850000"/>
          <s v="7850000-7851000"/>
          <s v="7851000-7852000"/>
          <s v="7852000-7853000"/>
          <s v="7853000-7854000"/>
          <s v="7854000-7855000"/>
          <s v="7855000-7856000"/>
          <s v="7856000-7857000"/>
          <s v="7857000-7858000"/>
          <s v="7858000-7859000"/>
          <s v="7859000-7860000"/>
          <s v="7860000-7861000"/>
          <s v="7861000-7862000"/>
          <s v="7862000-7863000"/>
          <s v="7863000-7864000"/>
          <s v="7864000-7865000"/>
          <s v="7865000-7866000"/>
          <s v="7866000-7867000"/>
          <s v="7867000-7868000"/>
          <s v="7868000-7869000"/>
          <s v="7869000-7870000"/>
          <s v="7870000-7871000"/>
          <s v="7871000-7872000"/>
          <s v="7872000-7873000"/>
          <s v="7873000-7874000"/>
          <s v="7874000-7875000"/>
          <s v="7875000-7876000"/>
          <s v="7876000-7877000"/>
          <s v="7877000-7878000"/>
          <s v="7878000-7879000"/>
          <s v="7879000-7880000"/>
          <s v="7880000-7881000"/>
          <s v="7881000-7882000"/>
          <s v="7882000-7883000"/>
          <s v="7883000-7884000"/>
          <s v="7884000-7885000"/>
          <s v="7885000-7886000"/>
          <s v="7886000-7887000"/>
          <s v="7887000-7888000"/>
          <s v="7888000-7889000"/>
          <s v="7889000-7890000"/>
          <s v="7890000-7891000"/>
          <s v="7891000-7892000"/>
          <s v="7892000-7893000"/>
          <s v="7893000-7894000"/>
          <s v="7894000-7895000"/>
          <s v="7895000-7896000"/>
          <s v="7896000-7897000"/>
          <s v="7897000-7898000"/>
          <s v="7898000-7899000"/>
          <s v="7899000-7900000"/>
          <s v="7900000-7901000"/>
          <s v="7901000-7902000"/>
          <s v="7902000-7903000"/>
          <s v="7903000-7904000"/>
          <s v="7904000-7905000"/>
          <s v="7905000-7906000"/>
          <s v="7906000-7907000"/>
          <s v="7907000-7908000"/>
          <s v="7908000-7909000"/>
          <s v="7909000-7910000"/>
          <s v="7910000-7911000"/>
          <s v="7911000-7912000"/>
          <s v="7912000-7913000"/>
          <s v="7913000-7914000"/>
          <s v="7914000-7915000"/>
          <s v="7915000-7916000"/>
          <s v="7916000-7917000"/>
          <s v="7917000-7918000"/>
          <s v="7918000-7919000"/>
          <s v="7919000-7920000"/>
          <s v="7920000-7921000"/>
          <s v="7921000-7922000"/>
          <s v="7922000-7923000"/>
          <s v="7923000-7924000"/>
          <s v="7924000-7925000"/>
          <s v="7925000-7926000"/>
          <s v="7926000-7927000"/>
          <s v="7927000-7928000"/>
          <s v="7928000-7929000"/>
          <s v="7929000-7930000"/>
          <s v="7930000-7931000"/>
          <s v="7931000-7932000"/>
          <s v="7932000-7933000"/>
          <s v="7933000-7934000"/>
          <s v="7934000-7935000"/>
          <s v="7935000-7936000"/>
          <s v="7936000-7937000"/>
          <s v="7937000-7938000"/>
          <s v="7938000-7939000"/>
          <s v="7939000-7940000"/>
          <s v="7940000-7941000"/>
          <s v="7941000-7942000"/>
          <s v="7942000-7943000"/>
          <s v="7943000-7944000"/>
          <s v="7944000-7945000"/>
          <s v="7945000-7946000"/>
          <s v="7946000-7947000"/>
          <s v="7947000-7948000"/>
          <s v="7948000-7949000"/>
          <s v="7949000-7950000"/>
          <s v="7950000-7951000"/>
          <s v="7951000-7952000"/>
          <s v="7952000-7953000"/>
          <s v="7953000-7954000"/>
          <s v="7954000-7955000"/>
          <s v="7955000-7956000"/>
          <s v="7956000-7957000"/>
          <s v="7957000-7958000"/>
          <s v="7958000-7959000"/>
          <s v="7959000-7960000"/>
          <s v="7960000-7961000"/>
          <s v="7961000-7962000"/>
          <s v="7962000-7963000"/>
          <s v="7963000-7964000"/>
          <s v="7964000-7965000"/>
          <s v="7965000-7966000"/>
          <s v="7966000-7967000"/>
          <s v="7967000-7968000"/>
          <s v="7968000-7969000"/>
          <s v="7969000-7970000"/>
          <s v="7970000-7971000"/>
          <s v="7971000-7972000"/>
          <s v="7972000-7973000"/>
          <s v="7973000-7974000"/>
          <s v="7974000-7975000"/>
          <s v="7975000-7976000"/>
          <s v="7976000-7977000"/>
          <s v="7977000-7978000"/>
          <s v="7978000-7979000"/>
          <s v="7979000-7980000"/>
          <s v="7980000-7981000"/>
          <s v="7981000-7982000"/>
          <s v="7982000-7983000"/>
          <s v="7983000-7984000"/>
          <s v="7984000-7985000"/>
          <s v="7985000-7986000"/>
          <s v="7986000-7987000"/>
          <s v="7987000-7988000"/>
          <s v="7988000-7989000"/>
          <s v="7989000-7990000"/>
          <s v="7990000-7991000"/>
          <s v="7991000-7992000"/>
          <s v="7992000-7993000"/>
          <s v="7993000-7994000"/>
          <s v="7994000-7995000"/>
          <s v="7995000-7996000"/>
          <s v="7996000-7997000"/>
          <s v="7997000-7998000"/>
          <s v="7998000-7999000"/>
          <s v="7999000-8000000"/>
          <s v="8000000-8001000"/>
          <s v="8001000-8002000"/>
          <s v="8002000-8003000"/>
          <s v="8003000-8004000"/>
          <s v="8004000-8005000"/>
          <s v="8005000-8006000"/>
          <s v="8006000-8007000"/>
          <s v="8007000-8008000"/>
          <s v="8008000-8009000"/>
          <s v="8009000-8010000"/>
          <s v="8010000-8011000"/>
          <s v="8011000-8012000"/>
          <s v="8012000-8013000"/>
          <s v="8013000-8014000"/>
          <s v="8014000-8015000"/>
          <s v="8015000-8016000"/>
          <s v="8016000-8017000"/>
          <s v="8017000-8018000"/>
          <s v="8018000-8019000"/>
          <s v="8019000-8020000"/>
          <s v="8020000-8021000"/>
          <s v="8021000-8022000"/>
          <s v="8022000-8023000"/>
          <s v="8023000-8024000"/>
          <s v="8024000-8025000"/>
          <s v="8025000-8026000"/>
          <s v="8026000-8027000"/>
          <s v="8027000-8028000"/>
          <s v="8028000-8029000"/>
          <s v="8029000-8030000"/>
          <s v="8030000-8031000"/>
          <s v="8031000-8032000"/>
          <s v="8032000-8033000"/>
          <s v="8033000-8034000"/>
          <s v="8034000-8035000"/>
          <s v="8035000-8036000"/>
          <s v="8036000-8037000"/>
          <s v="8037000-8038000"/>
          <s v="8038000-8039000"/>
          <s v="8039000-8040000"/>
          <s v="8040000-8041000"/>
          <s v="8041000-8042000"/>
          <s v="8042000-8043000"/>
          <s v="8043000-8044000"/>
          <s v="8044000-8045000"/>
          <s v="8045000-8046000"/>
          <s v="8046000-8047000"/>
          <s v="8047000-8048000"/>
          <s v="8048000-8049000"/>
          <s v="8049000-8050000"/>
          <s v="8050000-8051000"/>
          <s v="8051000-8052000"/>
          <s v="8052000-8053000"/>
          <s v="8053000-8054000"/>
          <s v="8054000-8055000"/>
          <s v="8055000-8056000"/>
          <s v="8056000-8057000"/>
          <s v="8057000-8058000"/>
          <s v="8058000-8059000"/>
          <s v="8059000-8060000"/>
          <s v="8060000-8061000"/>
          <s v="8061000-8062000"/>
          <s v="8062000-8063000"/>
          <s v="8063000-8064000"/>
          <s v="8064000-8065000"/>
          <s v="8065000-8066000"/>
          <s v="8066000-8067000"/>
          <s v="8067000-8068000"/>
          <s v="8068000-8069000"/>
          <s v="8069000-8070000"/>
          <s v="8070000-8071000"/>
          <s v="8071000-8072000"/>
          <s v="8072000-8073000"/>
          <s v="8073000-8074000"/>
          <s v="8074000-8075000"/>
          <s v="8075000-8076000"/>
          <s v="8076000-8077000"/>
          <s v="8077000-8078000"/>
          <s v="8078000-8079000"/>
          <s v="8079000-8080000"/>
          <s v="8080000-8081000"/>
          <s v="8081000-8082000"/>
          <s v="8082000-8083000"/>
          <s v="8083000-8084000"/>
          <s v="8084000-8085000"/>
          <s v="8085000-8086000"/>
          <s v="8086000-8087000"/>
          <s v="8087000-8088000"/>
          <s v="8088000-8089000"/>
          <s v="8089000-8090000"/>
          <s v="8090000-8091000"/>
          <s v="8091000-8092000"/>
          <s v="8092000-8093000"/>
          <s v="8093000-8094000"/>
          <s v="8094000-8095000"/>
          <s v="8095000-8096000"/>
          <s v="8096000-8097000"/>
          <s v="8097000-8098000"/>
          <s v="8098000-8099000"/>
          <s v="8099000-8100000"/>
          <s v="8100000-8101000"/>
          <s v="8101000-8102000"/>
          <s v="8102000-8103000"/>
          <s v="8103000-8104000"/>
          <s v="8104000-8105000"/>
          <s v="8105000-8106000"/>
          <s v="8106000-8107000"/>
          <s v="8107000-8108000"/>
          <s v="8108000-8109000"/>
          <s v="8109000-8110000"/>
          <s v="8110000-8111000"/>
          <s v="8111000-8112000"/>
          <s v="8112000-8113000"/>
          <s v="8113000-8114000"/>
          <s v="8114000-8115000"/>
          <s v="8115000-8116000"/>
          <s v="8116000-8117000"/>
          <s v="8117000-8118000"/>
          <s v="8118000-8119000"/>
          <s v="8119000-8120000"/>
          <s v="8120000-8121000"/>
          <s v="8121000-8122000"/>
          <s v="8122000-8123000"/>
          <s v="8123000-8124000"/>
          <s v="8124000-8125000"/>
          <s v="8125000-8126000"/>
          <s v="8126000-8127000"/>
          <s v="8127000-8128000"/>
          <s v="8128000-8129000"/>
          <s v="8129000-8130000"/>
          <s v="8130000-8131000"/>
          <s v="8131000-8132000"/>
          <s v="8132000-8133000"/>
          <s v="8133000-8134000"/>
          <s v="8134000-8135000"/>
          <s v="8135000-8136000"/>
          <s v="8136000-8137000"/>
          <s v="8137000-8138000"/>
          <s v="8138000-8139000"/>
          <s v="8139000-8140000"/>
          <s v="8140000-8141000"/>
          <s v="8141000-8142000"/>
          <s v="8142000-8143000"/>
          <s v="8143000-8144000"/>
          <s v="8144000-8145000"/>
          <s v="8145000-8146000"/>
          <s v="8146000-8147000"/>
          <s v="8147000-8148000"/>
          <s v="8148000-8149000"/>
          <s v="8149000-8150000"/>
          <s v="8150000-8151000"/>
          <s v="8151000-8152000"/>
          <s v="8152000-8153000"/>
          <s v="8153000-8154000"/>
          <s v="8154000-8155000"/>
          <s v="8155000-8156000"/>
          <s v="8156000-8157000"/>
          <s v="8157000-8158000"/>
          <s v="8158000-8159000"/>
          <s v="8159000-8160000"/>
          <s v="8160000-8161000"/>
          <s v="8161000-8162000"/>
          <s v="8162000-8163000"/>
          <s v="8163000-8164000"/>
          <s v="8164000-8165000"/>
          <s v="8165000-8166000"/>
          <s v="8166000-8167000"/>
          <s v="8167000-8168000"/>
          <s v="8168000-8169000"/>
          <s v="8169000-8170000"/>
          <s v="8170000-8171000"/>
          <s v="8171000-8172000"/>
          <s v="8172000-8173000"/>
          <s v="8173000-8174000"/>
          <s v="8174000-8175000"/>
          <s v="8175000-8176000"/>
          <s v="8176000-8177000"/>
          <s v="8177000-8178000"/>
          <s v="8178000-8179000"/>
          <s v="8179000-8180000"/>
          <s v="8180000-8181000"/>
          <s v="8181000-8182000"/>
          <s v="8182000-8183000"/>
          <s v="8183000-8184000"/>
          <s v="8184000-8185000"/>
          <s v="8185000-8186000"/>
          <s v="8186000-8187000"/>
          <s v="8187000-8188000"/>
          <s v="8188000-8189000"/>
          <s v="8189000-8190000"/>
          <s v="8190000-8191000"/>
          <s v="8191000-8192000"/>
          <s v="8192000-8193000"/>
          <s v="8193000-8194000"/>
          <s v="8194000-8195000"/>
          <s v="8195000-8196000"/>
          <s v="8196000-8197000"/>
          <s v="8197000-8198000"/>
          <s v="8198000-8199000"/>
          <s v="8199000-8200000"/>
          <s v="8200000-8201000"/>
          <s v="8201000-8202000"/>
          <s v="8202000-8203000"/>
          <s v="8203000-8204000"/>
          <s v="8204000-8205000"/>
          <s v="8205000-8206000"/>
          <s v="8206000-8207000"/>
          <s v="8207000-8208000"/>
          <s v="8208000-8209000"/>
          <s v="8209000-8210000"/>
          <s v="8210000-8211000"/>
          <s v="8211000-8212000"/>
          <s v="8212000-8213000"/>
          <s v="8213000-8214000"/>
          <s v="8214000-8215000"/>
          <s v="8215000-8216000"/>
          <s v="8216000-8217000"/>
          <s v="8217000-8218000"/>
          <s v="8218000-8219000"/>
          <s v="8219000-8220000"/>
          <s v="8220000-8221000"/>
          <s v="8221000-8222000"/>
          <s v="8222000-8223000"/>
          <s v="8223000-8224000"/>
          <s v="8224000-8225000"/>
          <s v="8225000-8226000"/>
          <s v="8226000-8227000"/>
          <s v="8227000-8228000"/>
          <s v="8228000-8229000"/>
          <s v="8229000-8230000"/>
          <s v="8230000-8231000"/>
          <s v="8231000-8232000"/>
          <s v="8232000-8233000"/>
          <s v="8233000-8234000"/>
          <s v="8234000-8235000"/>
          <s v="8235000-8236000"/>
          <s v="8236000-8237000"/>
          <s v="8237000-8238000"/>
          <s v="8238000-8239000"/>
          <s v="8239000-8240000"/>
          <s v="8240000-8241000"/>
          <s v="8241000-8242000"/>
          <s v="8242000-8243000"/>
          <s v="8243000-8244000"/>
          <s v="8244000-8245000"/>
          <s v="8245000-8246000"/>
          <s v="8246000-8247000"/>
          <s v="8247000-8248000"/>
          <s v="8248000-8249000"/>
          <s v="8249000-8250000"/>
          <s v="8250000-8251000"/>
          <s v="8251000-8252000"/>
          <s v="8252000-8253000"/>
          <s v="8253000-8254000"/>
          <s v="8254000-8255000"/>
          <s v="8255000-8256000"/>
          <s v="8256000-8257000"/>
          <s v="8257000-8258000"/>
          <s v="8258000-8259000"/>
          <s v="8259000-8260000"/>
          <s v="8260000-8261000"/>
          <s v="8261000-8262000"/>
          <s v="8262000-8263000"/>
          <s v="8263000-8264000"/>
          <s v="8264000-8265000"/>
          <s v="8265000-8266000"/>
          <s v="8266000-8267000"/>
          <s v="8267000-8268000"/>
          <s v="8268000-8269000"/>
          <s v="8269000-8270000"/>
          <s v="8270000-8271000"/>
          <s v="8271000-8272000"/>
          <s v="8272000-8273000"/>
          <s v="8273000-8274000"/>
          <s v="8274000-8275000"/>
          <s v="8275000-8276000"/>
          <s v="8276000-8277000"/>
          <s v="8277000-8278000"/>
          <s v="8278000-8279000"/>
          <s v="8279000-8280000"/>
          <s v="8280000-8281000"/>
          <s v="8281000-8282000"/>
          <s v="8282000-8283000"/>
          <s v="8283000-8284000"/>
          <s v="8284000-8285000"/>
          <s v="8285000-8286000"/>
          <s v="8286000-8287000"/>
          <s v="8287000-8288000"/>
          <s v="8288000-8289000"/>
          <s v="8289000-8290000"/>
          <s v="8290000-8291000"/>
          <s v="8291000-8292000"/>
          <s v="8292000-8293000"/>
          <s v="8293000-8294000"/>
          <s v="8294000-8295000"/>
          <s v="8295000-8296000"/>
          <s v="8296000-8297000"/>
          <s v="8297000-8298000"/>
          <s v="8298000-8299000"/>
          <s v="8299000-8300000"/>
          <s v="8300000-8301000"/>
          <s v="8301000-8302000"/>
          <s v="8302000-8303000"/>
          <s v="8303000-8304000"/>
          <s v="8304000-8305000"/>
          <s v="8305000-8306000"/>
          <s v="8306000-8307000"/>
          <s v="8307000-8308000"/>
          <s v="8308000-8309000"/>
          <s v="8309000-8310000"/>
          <s v="8310000-8311000"/>
          <s v="8311000-8312000"/>
          <s v="8312000-8313000"/>
          <s v="8313000-8314000"/>
          <s v="8314000-8315000"/>
          <s v="8315000-8316000"/>
          <s v="8316000-8317000"/>
          <s v="8317000-8318000"/>
          <s v="8318000-8319000"/>
          <s v="8319000-8320000"/>
          <s v="8320000-8321000"/>
          <s v="8321000-8322000"/>
          <s v="8322000-8323000"/>
          <s v="8323000-8324000"/>
          <s v="8324000-8325000"/>
          <s v="8325000-8326000"/>
          <s v="8326000-8327000"/>
          <s v="8327000-8328000"/>
          <s v="8328000-8329000"/>
          <s v="8329000-8330000"/>
          <s v="8330000-8331000"/>
          <s v="8331000-8332000"/>
          <s v="8332000-8333000"/>
          <s v="8333000-8334000"/>
          <s v="8334000-8335000"/>
          <s v="8335000-8336000"/>
          <s v="8336000-8337000"/>
          <s v="8337000-8338000"/>
          <s v="8338000-8339000"/>
          <s v="8339000-8340000"/>
          <s v="8340000-8341000"/>
          <s v="8341000-8342000"/>
          <s v="8342000-8343000"/>
          <s v="8343000-8344000"/>
          <s v="8344000-8345000"/>
          <s v="8345000-8346000"/>
          <s v="8346000-8347000"/>
          <s v="8347000-8348000"/>
          <s v="8348000-8349000"/>
          <s v="8349000-8350000"/>
          <s v="8350000-8351000"/>
          <s v="8351000-8352000"/>
          <s v="8352000-8353000"/>
          <s v="8353000-8354000"/>
          <s v="8354000-8355000"/>
          <s v="8355000-8356000"/>
          <s v="8356000-8357000"/>
          <s v="8357000-8358000"/>
          <s v="8358000-8359000"/>
          <s v="8359000-8360000"/>
          <s v="8360000-8361000"/>
          <s v="8361000-8362000"/>
          <s v="8362000-8363000"/>
          <s v="8363000-8364000"/>
          <s v="8364000-8365000"/>
          <s v="8365000-8366000"/>
          <s v="8366000-8367000"/>
          <s v="8367000-8368000"/>
          <s v="8368000-8369000"/>
          <s v="8369000-8370000"/>
          <s v="8370000-8371000"/>
          <s v="8371000-8372000"/>
          <s v="8372000-8373000"/>
          <s v="8373000-8374000"/>
          <s v="8374000-8375000"/>
          <s v="8375000-8376000"/>
          <s v="8376000-8377000"/>
          <s v="8377000-8378000"/>
          <s v="8378000-8379000"/>
          <s v="8379000-8380000"/>
          <s v="8380000-8381000"/>
          <s v="8381000-8382000"/>
          <s v="8382000-8383000"/>
          <s v="8383000-8384000"/>
          <s v="8384000-8385000"/>
          <s v="8385000-8386000"/>
          <s v="8386000-8387000"/>
          <s v="8387000-8388000"/>
          <s v="8388000-8389000"/>
          <s v="8389000-8390000"/>
          <s v="8390000-8391000"/>
          <s v="8391000-8392000"/>
          <s v="8392000-8393000"/>
          <s v="8393000-8394000"/>
          <s v="8394000-8395000"/>
          <s v="8395000-8396000"/>
          <s v="8396000-8397000"/>
          <s v="8397000-8398000"/>
          <s v="8398000-8399000"/>
          <s v="8399000-8400000"/>
          <s v="8400000-8401000"/>
          <s v="8401000-8402000"/>
          <s v="8402000-8403000"/>
          <s v="8403000-8404000"/>
          <s v="8404000-8405000"/>
          <s v="8405000-8406000"/>
          <s v="8406000-8407000"/>
          <s v="8407000-8408000"/>
          <s v="8408000-8409000"/>
          <s v="8409000-8410000"/>
          <s v="8410000-8411000"/>
          <s v="8411000-8412000"/>
          <s v="8412000-8413000"/>
          <s v="8413000-8414000"/>
          <s v="8414000-8415000"/>
          <s v="8415000-8416000"/>
          <s v="8416000-8417000"/>
          <s v="8417000-8418000"/>
          <s v="8418000-8419000"/>
          <s v="8419000-8420000"/>
          <s v="8420000-8421000"/>
          <s v="8421000-8422000"/>
          <s v="8422000-8423000"/>
          <s v="8423000-8424000"/>
          <s v="8424000-8425000"/>
          <s v="8425000-8426000"/>
          <s v="8426000-8427000"/>
          <s v="8427000-8428000"/>
          <s v="8428000-8429000"/>
          <s v="8429000-8430000"/>
          <s v="8430000-8431000"/>
          <s v="8431000-8432000"/>
          <s v="8432000-8433000"/>
          <s v="8433000-8434000"/>
          <s v="8434000-8435000"/>
          <s v="8435000-8436000"/>
          <s v="8436000-8437000"/>
          <s v="8437000-8438000"/>
          <s v="8438000-8439000"/>
          <s v="8439000-8440000"/>
          <s v="8440000-8441000"/>
          <s v="8441000-8442000"/>
          <s v="8442000-8443000"/>
          <s v="8443000-8444000"/>
          <s v="8444000-8445000"/>
          <s v="8445000-8446000"/>
          <s v="8446000-8447000"/>
          <s v="8447000-8448000"/>
          <s v="8448000-8449000"/>
          <s v="8449000-8450000"/>
          <s v="8450000-8451000"/>
          <s v="8451000-8452000"/>
          <s v="8452000-8453000"/>
          <s v="8453000-8454000"/>
          <s v="8454000-8455000"/>
          <s v="8455000-8456000"/>
          <s v="8456000-8457000"/>
          <s v="8457000-8458000"/>
          <s v="8458000-8459000"/>
          <s v="8459000-8460000"/>
          <s v="8460000-8461000"/>
          <s v="8461000-8462000"/>
          <s v="8462000-8463000"/>
          <s v="8463000-8464000"/>
          <s v="8464000-8465000"/>
          <s v="8465000-8466000"/>
          <s v="8466000-8467000"/>
          <s v="8467000-8468000"/>
          <s v="8468000-8469000"/>
          <s v="8469000-8470000"/>
          <s v="8470000-8471000"/>
          <s v="8471000-8472000"/>
          <s v="8472000-8473000"/>
          <s v="8473000-8474000"/>
          <s v="8474000-8475000"/>
          <s v="8475000-8476000"/>
          <s v="8476000-8477000"/>
          <s v="8477000-8478000"/>
          <s v="8478000-8479000"/>
          <s v="8479000-8480000"/>
          <s v="8480000-8481000"/>
          <s v="8481000-8482000"/>
          <s v="8482000-8483000"/>
          <s v="8483000-8484000"/>
          <s v="8484000-8485000"/>
          <s v="8485000-8486000"/>
          <s v="8486000-8487000"/>
          <s v="8487000-8488000"/>
          <s v="8488000-8489000"/>
          <s v="8489000-8490000"/>
          <s v="8490000-8491000"/>
          <s v="8491000-8492000"/>
          <s v="8492000-8493000"/>
          <s v="8493000-8494000"/>
          <s v="8494000-8495000"/>
          <s v="8495000-8496000"/>
          <s v="8496000-8497000"/>
          <s v="8497000-8498000"/>
          <s v="8498000-8499000"/>
          <s v="8499000-8500000"/>
          <s v="8500000-8501000"/>
          <s v="8501000-8502000"/>
          <s v="8502000-8503000"/>
          <s v="8503000-8504000"/>
          <s v="8504000-8505000"/>
          <s v="8505000-8506000"/>
          <s v="8506000-8507000"/>
          <s v="8507000-8508000"/>
          <s v="8508000-8509000"/>
          <s v="8509000-8510000"/>
          <s v="8510000-8511000"/>
          <s v="8511000-8512000"/>
          <s v="8512000-8513000"/>
          <s v="8513000-8514000"/>
          <s v="8514000-8515000"/>
          <s v="8515000-8516000"/>
          <s v="8516000-8517000"/>
          <s v="8517000-8518000"/>
          <s v="8518000-8519000"/>
          <s v="8519000-8520000"/>
          <s v="8520000-8521000"/>
          <s v="8521000-8522000"/>
          <s v="8522000-8523000"/>
          <s v="8523000-8524000"/>
          <s v="8524000-8525000"/>
          <s v="8525000-8526000"/>
          <s v="8526000-8527000"/>
          <s v="8527000-8528000"/>
          <s v="8528000-8529000"/>
          <s v="8529000-8530000"/>
          <s v="8530000-8531000"/>
          <s v="8531000-8532000"/>
          <s v="8532000-8533000"/>
          <s v="8533000-8534000"/>
          <s v="8534000-8535000"/>
          <s v="8535000-8536000"/>
          <s v="8536000-8537000"/>
          <s v="8537000-8538000"/>
          <s v="8538000-8539000"/>
          <s v="8539000-8540000"/>
          <s v="8540000-8541000"/>
          <s v="8541000-8542000"/>
          <s v="8542000-8543000"/>
          <s v="8543000-8544000"/>
          <s v="8544000-8545000"/>
          <s v="8545000-8546000"/>
          <s v="8546000-8547000"/>
          <s v="8547000-8548000"/>
          <s v="8548000-8549000"/>
          <s v="8549000-8550000"/>
          <s v="8550000-8551000"/>
          <s v="8551000-8552000"/>
          <s v="8552000-8553000"/>
          <s v="8553000-8554000"/>
          <s v="8554000-8555000"/>
          <s v="8555000-8556000"/>
          <s v="8556000-8557000"/>
          <s v="8557000-8558000"/>
          <s v="8558000-8559000"/>
          <s v="8559000-8560000"/>
          <s v="8560000-8561000"/>
          <s v="8561000-8562000"/>
          <s v="8562000-8563000"/>
          <s v="8563000-8564000"/>
          <s v="8564000-8565000"/>
          <s v="8565000-8566000"/>
          <s v="8566000-8567000"/>
          <s v="8567000-8568000"/>
          <s v="8568000-8569000"/>
          <s v="8569000-8570000"/>
          <s v="8570000-8571000"/>
          <s v="8571000-8572000"/>
          <s v="8572000-8573000"/>
          <s v="8573000-8574000"/>
          <s v="8574000-8575000"/>
          <s v="8575000-8576000"/>
          <s v="8576000-8577000"/>
          <s v="8577000-8578000"/>
          <s v="8578000-8579000"/>
          <s v="8579000-8580000"/>
          <s v="8580000-8581000"/>
          <s v="8581000-8582000"/>
          <s v="8582000-8583000"/>
          <s v="8583000-8584000"/>
          <s v="8584000-8585000"/>
          <s v="8585000-8586000"/>
          <s v="8586000-8587000"/>
          <s v="8587000-8588000"/>
          <s v="8588000-8589000"/>
          <s v="8589000-8590000"/>
          <s v="8590000-8591000"/>
          <s v="8591000-8592000"/>
          <s v="8592000-8593000"/>
          <s v="8593000-8594000"/>
          <s v="8594000-8595000"/>
          <s v="8595000-8596000"/>
          <s v="8596000-8597000"/>
          <s v="8597000-8598000"/>
          <s v="8598000-8599000"/>
          <s v="8599000-8600000"/>
          <s v="8600000-8601000"/>
          <s v="8601000-8602000"/>
          <s v="8602000-8603000"/>
          <s v="8603000-8604000"/>
          <s v="8604000-8605000"/>
          <s v="8605000-8606000"/>
          <s v="8606000-8607000"/>
          <s v="8607000-8608000"/>
          <s v="8608000-8609000"/>
          <s v="8609000-8610000"/>
          <s v="8610000-8611000"/>
          <s v="8611000-8612000"/>
          <s v="8612000-8613000"/>
          <s v="8613000-8614000"/>
          <s v="8614000-8615000"/>
          <s v="8615000-8616000"/>
          <s v="8616000-8617000"/>
          <s v="8617000-8618000"/>
          <s v="8618000-8619000"/>
          <s v="8619000-8620000"/>
          <s v="8620000-8621000"/>
          <s v="8621000-8622000"/>
          <s v="8622000-8623000"/>
          <s v="8623000-8624000"/>
          <s v="8624000-8625000"/>
          <s v="8625000-8626000"/>
          <s v="8626000-8627000"/>
          <s v="8627000-8628000"/>
          <s v="8628000-8629000"/>
          <s v="8629000-8630000"/>
          <s v="8630000-8631000"/>
          <s v="8631000-8632000"/>
          <s v="8632000-8633000"/>
          <s v="8633000-8634000"/>
          <s v="8634000-8635000"/>
          <s v="8635000-8636000"/>
          <s v="8636000-8637000"/>
          <s v="8637000-8638000"/>
          <s v="8638000-8639000"/>
          <s v="8639000-8640000"/>
          <s v="8640000-8641000"/>
          <s v="8641000-8642000"/>
          <s v="8642000-8643000"/>
          <s v="8643000-8644000"/>
          <s v="8644000-8645000"/>
          <s v="8645000-8646000"/>
          <s v="8646000-8647000"/>
          <s v="8647000-8648000"/>
          <s v="8648000-8649000"/>
          <s v="8649000-8650000"/>
          <s v="8650000-8651000"/>
          <s v="8651000-8652000"/>
          <s v="8652000-8653000"/>
          <s v="8653000-8654000"/>
          <s v="8654000-8655000"/>
          <s v="8655000-8656000"/>
          <s v="8656000-8657000"/>
          <s v="8657000-8658000"/>
          <s v="8658000-8659000"/>
          <s v="8659000-8660000"/>
          <s v="8660000-8661000"/>
          <s v="8661000-8662000"/>
          <s v="8662000-8663000"/>
          <s v="8663000-8664000"/>
          <s v="8664000-8665000"/>
          <s v="8665000-8666000"/>
          <s v="8666000-8667000"/>
          <s v="8667000-8668000"/>
          <s v="8668000-8669000"/>
          <s v="8669000-8670000"/>
          <s v="8670000-8671000"/>
          <s v="8671000-8672000"/>
          <s v="8672000-8673000"/>
          <s v="8673000-8674000"/>
          <s v="8674000-8675000"/>
          <s v="8675000-8676000"/>
          <s v="8676000-8677000"/>
          <s v="8677000-8678000"/>
          <s v="8678000-8679000"/>
          <s v="8679000-8680000"/>
          <s v="8680000-8681000"/>
          <s v="8681000-8682000"/>
          <s v="8682000-8683000"/>
          <s v="8683000-8684000"/>
          <s v="8684000-8685000"/>
          <s v="8685000-8686000"/>
          <s v="8686000-8687000"/>
          <s v="8687000-8688000"/>
          <s v="8688000-8689000"/>
          <s v="8689000-8690000"/>
          <s v="8690000-8691000"/>
          <s v="8691000-8692000"/>
          <s v="8692000-8693000"/>
          <s v="8693000-8694000"/>
          <s v="8694000-8695000"/>
          <s v="8695000-8696000"/>
          <s v="8696000-8697000"/>
          <s v="8697000-8698000"/>
          <s v="8698000-8699000"/>
          <s v="8699000-8700000"/>
          <s v="8700000-8701000"/>
          <s v="8701000-8702000"/>
          <s v="8702000-8703000"/>
          <s v="8703000-8704000"/>
          <s v="8704000-8705000"/>
          <s v="8705000-8706000"/>
          <s v="8706000-8707000"/>
          <s v="8707000-8708000"/>
          <s v="8708000-8709000"/>
          <s v="8709000-8710000"/>
          <s v="8710000-8711000"/>
          <s v="8711000-8712000"/>
          <s v="8712000-8713000"/>
          <s v="8713000-8714000"/>
          <s v="8714000-8715000"/>
          <s v="8715000-8716000"/>
          <s v="8716000-8717000"/>
          <s v="8717000-8718000"/>
          <s v="8718000-8719000"/>
          <s v="8719000-8720000"/>
          <s v="8720000-8721000"/>
          <s v="8721000-8722000"/>
          <s v="8722000-8723000"/>
          <s v="8723000-8724000"/>
          <s v="8724000-8725000"/>
          <s v="8725000-8726000"/>
          <s v="8726000-8727000"/>
          <s v="8727000-8728000"/>
          <s v="8728000-8729000"/>
          <s v="8729000-8730000"/>
          <s v="8730000-8731000"/>
          <s v="8731000-8732000"/>
          <s v="8732000-8733000"/>
          <s v="8733000-8734000"/>
          <s v="8734000-8735000"/>
          <s v="8735000-8736000"/>
          <s v="8736000-8737000"/>
          <s v="8737000-8738000"/>
          <s v="8738000-8739000"/>
          <s v="8739000-8740000"/>
          <s v="8740000-8741000"/>
          <s v="8741000-8742000"/>
          <s v="8742000-8743000"/>
          <s v="8743000-8744000"/>
          <s v="8744000-8745000"/>
          <s v="8745000-8746000"/>
          <s v="8746000-8747000"/>
          <s v="8747000-8748000"/>
          <s v="8748000-8749000"/>
          <s v="8749000-8750000"/>
          <s v="8750000-8751000"/>
          <s v="8751000-8752000"/>
          <s v="8752000-8753000"/>
          <s v="8753000-8754000"/>
          <s v="8754000-8755000"/>
          <s v="8755000-8756000"/>
          <s v="8756000-8757000"/>
          <s v="8757000-8758000"/>
          <s v="8758000-8759000"/>
          <s v="8759000-8760000"/>
          <s v="8760000-8761000"/>
          <s v="8761000-8762000"/>
          <s v="8762000-8763000"/>
          <s v="8763000-8764000"/>
          <s v="8764000-8765000"/>
          <s v="8765000-8766000"/>
          <s v="8766000-8767000"/>
          <s v="8767000-8768000"/>
          <s v="8768000-8769000"/>
          <s v="8769000-8770000"/>
          <s v="8770000-8771000"/>
          <s v="8771000-8772000"/>
          <s v="8772000-8773000"/>
          <s v="8773000-8774000"/>
          <s v="8774000-8775000"/>
          <s v="8775000-8776000"/>
          <s v="8776000-8777000"/>
          <s v="8777000-8778000"/>
          <s v="8778000-8779000"/>
          <s v="8779000-8780000"/>
          <s v="8780000-8781000"/>
          <s v="8781000-8782000"/>
          <s v="8782000-8783000"/>
          <s v="8783000-8784000"/>
          <s v="8784000-8785000"/>
          <s v="8785000-8786000"/>
          <s v="8786000-8787000"/>
          <s v="8787000-8788000"/>
          <s v="8788000-8789000"/>
          <s v="8789000-8790000"/>
          <s v="8790000-8791000"/>
          <s v="8791000-8792000"/>
          <s v="8792000-8793000"/>
          <s v="8793000-8794000"/>
          <s v="8794000-8795000"/>
          <s v="8795000-8796000"/>
          <s v="8796000-8797000"/>
          <s v="8797000-8798000"/>
          <s v="8798000-8799000"/>
          <s v="8799000-8800000"/>
          <s v="8800000-8801000"/>
          <s v="8801000-8802000"/>
          <s v="8802000-8803000"/>
          <s v="8803000-8804000"/>
          <s v="8804000-8805000"/>
          <s v="8805000-8806000"/>
          <s v="8806000-8807000"/>
          <s v="8807000-8808000"/>
          <s v="8808000-8809000"/>
          <s v="8809000-8810000"/>
          <s v="8810000-8811000"/>
          <s v="8811000-8812000"/>
          <s v="8812000-8813000"/>
          <s v="8813000-8814000"/>
          <s v="8814000-8815000"/>
          <s v="8815000-8816000"/>
          <s v="8816000-8817000"/>
          <s v="8817000-8818000"/>
          <s v="8818000-8819000"/>
          <s v="8819000-8820000"/>
          <s v="8820000-8821000"/>
          <s v="8821000-8822000"/>
          <s v="8822000-8823000"/>
          <s v="8823000-8824000"/>
          <s v="8824000-8825000"/>
          <s v="8825000-8826000"/>
          <s v="8826000-8827000"/>
          <s v="8827000-8828000"/>
          <s v="8828000-8829000"/>
          <s v="8829000-8830000"/>
          <s v="8830000-8831000"/>
          <s v="8831000-8832000"/>
          <s v="8832000-8833000"/>
          <s v="8833000-8834000"/>
          <s v="8834000-8835000"/>
          <s v="8835000-8836000"/>
          <s v="8836000-8837000"/>
          <s v="8837000-8838000"/>
          <s v="8838000-8839000"/>
          <s v="8839000-8840000"/>
          <s v="8840000-8841000"/>
          <s v="8841000-8842000"/>
          <s v="8842000-8843000"/>
          <s v="8843000-8844000"/>
          <s v="8844000-8845000"/>
          <s v="8845000-8846000"/>
          <s v="8846000-8847000"/>
          <s v="8847000-8848000"/>
          <s v="8848000-8849000"/>
          <s v="8849000-8850000"/>
          <s v="8850000-8851000"/>
          <s v="8851000-8852000"/>
          <s v="8852000-8853000"/>
          <s v="8853000-8854000"/>
          <s v="8854000-8855000"/>
          <s v="8855000-8856000"/>
          <s v="8856000-8857000"/>
          <s v="8857000-8858000"/>
          <s v="8858000-8859000"/>
          <s v="8859000-8860000"/>
          <s v="8860000-8861000"/>
          <s v="8861000-8862000"/>
          <s v="8862000-8863000"/>
          <s v="8863000-8864000"/>
          <s v="8864000-8865000"/>
          <s v="8865000-8866000"/>
          <s v="8866000-8867000"/>
          <s v="8867000-8868000"/>
          <s v="8868000-8869000"/>
          <s v="8869000-8870000"/>
          <s v="8870000-8871000"/>
          <s v="8871000-8872000"/>
          <s v="8872000-8873000"/>
          <s v="8873000-8874000"/>
          <s v="8874000-8875000"/>
          <s v="8875000-8876000"/>
          <s v="8876000-8877000"/>
          <s v="8877000-8878000"/>
          <s v="8878000-8879000"/>
          <s v="8879000-8880000"/>
          <s v="8880000-8881000"/>
          <s v="8881000-8882000"/>
          <s v="8882000-8883000"/>
          <s v="8883000-8884000"/>
          <s v="8884000-8885000"/>
          <s v="8885000-8886000"/>
          <s v="8886000-8887000"/>
          <s v="8887000-8888000"/>
          <s v="8888000-8889000"/>
          <s v="8889000-8890000"/>
          <s v="8890000-8891000"/>
          <s v="8891000-8892000"/>
          <s v="8892000-8893000"/>
          <s v="8893000-8894000"/>
          <s v="8894000-8895000"/>
          <s v="8895000-8896000"/>
          <s v="8896000-8897000"/>
          <s v="8897000-8898000"/>
          <s v="8898000-8899000"/>
          <s v="8899000-8900000"/>
          <s v="8900000-8901000"/>
          <s v="8901000-8902000"/>
          <s v="8902000-8903000"/>
          <s v="8903000-8904000"/>
          <s v="8904000-8905000"/>
          <s v="8905000-8906000"/>
          <s v="8906000-8907000"/>
          <s v="8907000-8908000"/>
          <s v="8908000-8909000"/>
          <s v="8909000-8910000"/>
          <s v="8910000-8911000"/>
          <s v="8911000-8912000"/>
          <s v="8912000-8913000"/>
          <s v="8913000-8914000"/>
          <s v="8914000-8915000"/>
          <s v="8915000-8916000"/>
          <s v="8916000-8917000"/>
          <s v="8917000-8918000"/>
          <s v="8918000-8919000"/>
          <s v="8919000-8920000"/>
          <s v="8920000-8921000"/>
          <s v="8921000-8922000"/>
          <s v="8922000-8923000"/>
          <s v="8923000-8924000"/>
          <s v="8924000-8925000"/>
          <s v="8925000-8926000"/>
          <s v="8926000-8927000"/>
          <s v="8927000-8928000"/>
          <s v="8928000-8929000"/>
          <s v="8929000-8930000"/>
          <s v="8930000-8931000"/>
          <s v="8931000-8932000"/>
          <s v="8932000-8933000"/>
          <s v="8933000-8934000"/>
          <s v="8934000-8935000"/>
          <s v="8935000-8936000"/>
          <s v="8936000-8937000"/>
          <s v="8937000-8938000"/>
          <s v="8938000-8939000"/>
          <s v="8939000-8940000"/>
          <s v="8940000-8941000"/>
          <s v="8941000-8942000"/>
          <s v="8942000-8943000"/>
          <s v="8943000-8944000"/>
          <s v="8944000-8945000"/>
          <s v="8945000-8946000"/>
          <s v="8946000-8947000"/>
          <s v="8947000-8948000"/>
          <s v="8948000-8949000"/>
          <s v="8949000-8950000"/>
          <s v="8950000-8951000"/>
          <s v="8951000-8952000"/>
          <s v="8952000-8953000"/>
          <s v="8953000-8954000"/>
          <s v="8954000-8955000"/>
          <s v="8955000-8956000"/>
          <s v="8956000-8957000"/>
          <s v="8957000-8958000"/>
          <s v="8958000-8959000"/>
          <s v="8959000-8960000"/>
          <s v="8960000-8961000"/>
          <s v="8961000-8962000"/>
          <s v="8962000-8963000"/>
          <s v="8963000-8964000"/>
          <s v="8964000-8965000"/>
          <s v="8965000-8966000"/>
          <s v="8966000-8967000"/>
          <s v="8967000-8968000"/>
          <s v="8968000-8969000"/>
          <s v="8969000-8970000"/>
          <s v="8970000-8971000"/>
          <s v="8971000-8972000"/>
          <s v="8972000-8973000"/>
          <s v="8973000-8974000"/>
          <s v="8974000-8975000"/>
          <s v="8975000-8976000"/>
          <s v="8976000-8977000"/>
          <s v="8977000-8978000"/>
          <s v="8978000-8979000"/>
          <s v="8979000-8980000"/>
          <s v="8980000-8981000"/>
          <s v="8981000-8982000"/>
          <s v="8982000-8983000"/>
          <s v="8983000-8984000"/>
          <s v="8984000-8985000"/>
          <s v="8985000-8986000"/>
          <s v="8986000-8987000"/>
          <s v="8987000-8988000"/>
          <s v="8988000-8989000"/>
          <s v="8989000-8990000"/>
          <s v="8990000-8991000"/>
          <s v="8991000-8992000"/>
          <s v="8992000-8993000"/>
          <s v="8993000-8994000"/>
          <s v="8994000-8995000"/>
          <s v="8995000-8996000"/>
          <s v="8996000-8997000"/>
          <s v="8997000-8998000"/>
          <s v="8998000-8999000"/>
          <s v="8999000-9000000"/>
          <s v="9000000-9001000"/>
          <s v="9001000-9002000"/>
          <s v="9002000-9003000"/>
          <s v="9003000-9004000"/>
          <s v="9004000-9005000"/>
          <s v="9005000-9006000"/>
          <s v="9006000-9007000"/>
          <s v="9007000-9008000"/>
          <s v="9008000-9009000"/>
          <s v="9009000-9010000"/>
          <s v="9010000-9011000"/>
          <s v="9011000-9012000"/>
          <s v="9012000-9013000"/>
          <s v="9013000-9014000"/>
          <s v="9014000-9015000"/>
          <s v="9015000-9016000"/>
          <s v="9016000-9017000"/>
          <s v="9017000-9018000"/>
          <s v="9018000-9019000"/>
          <s v="9019000-9020000"/>
          <s v="9020000-9021000"/>
          <s v="9021000-9022000"/>
          <s v="9022000-9023000"/>
          <s v="9023000-9024000"/>
          <s v="9024000-9025000"/>
          <s v="9025000-9026000"/>
          <s v="9026000-9027000"/>
          <s v="9027000-9028000"/>
          <s v="9028000-9029000"/>
          <s v="9029000-9030000"/>
          <s v="9030000-9031000"/>
          <s v="9031000-9032000"/>
          <s v="9032000-9033000"/>
          <s v="9033000-9034000"/>
          <s v="9034000-9035000"/>
          <s v="9035000-9036000"/>
          <s v="9036000-9037000"/>
          <s v="9037000-9038000"/>
          <s v="9038000-9039000"/>
          <s v="9039000-9040000"/>
          <s v="9040000-9041000"/>
          <s v="9041000-9042000"/>
          <s v="9042000-9043000"/>
          <s v="9043000-9044000"/>
          <s v="9044000-9045000"/>
          <s v="9045000-9046000"/>
          <s v="9046000-9047000"/>
          <s v="9047000-9048000"/>
          <s v="9048000-9049000"/>
          <s v="9049000-9050000"/>
          <s v="9050000-9051000"/>
          <s v="9051000-9052000"/>
          <s v="9052000-9053000"/>
          <s v="9053000-9054000"/>
          <s v="9054000-9055000"/>
          <s v="9055000-9056000"/>
          <s v="9056000-9057000"/>
          <s v="9057000-9058000"/>
          <s v="9058000-9059000"/>
          <s v="9059000-9060000"/>
          <s v="9060000-9061000"/>
          <s v="9061000-9062000"/>
          <s v="9062000-9063000"/>
          <s v="9063000-9064000"/>
          <s v="9064000-9065000"/>
          <s v="9065000-9066000"/>
          <s v="9066000-9067000"/>
          <s v="9067000-9068000"/>
          <s v="9068000-9069000"/>
          <s v="9069000-9070000"/>
          <s v="9070000-9071000"/>
          <s v="9071000-9072000"/>
          <s v="9072000-9073000"/>
          <s v="9073000-9074000"/>
          <s v="9074000-9075000"/>
          <s v="9075000-9076000"/>
          <s v="9076000-9077000"/>
          <s v="9077000-9078000"/>
          <s v="9078000-9079000"/>
          <s v="9079000-9080000"/>
          <s v="9080000-9081000"/>
          <s v="9081000-9082000"/>
          <s v="9082000-9083000"/>
          <s v="9083000-9084000"/>
          <s v="9084000-9085000"/>
          <s v="9085000-9086000"/>
          <s v="9086000-9087000"/>
          <s v="9087000-9088000"/>
          <s v="9088000-9089000"/>
          <s v="9089000-9090000"/>
          <s v="9090000-9091000"/>
          <s v="9091000-9092000"/>
          <s v="9092000-9093000"/>
          <s v="9093000-9094000"/>
          <s v="9094000-9095000"/>
          <s v="9095000-9096000"/>
          <s v="9096000-9097000"/>
          <s v="9097000-9098000"/>
          <s v="9098000-9099000"/>
          <s v="9099000-9100000"/>
          <s v="9100000-9101000"/>
          <s v="9101000-9102000"/>
          <s v="9102000-9103000"/>
          <s v="9103000-9104000"/>
          <s v="9104000-9105000"/>
          <s v="9105000-9106000"/>
          <s v="9106000-9107000"/>
          <s v="9107000-9108000"/>
          <s v="9108000-9109000"/>
          <s v="9109000-9110000"/>
          <s v="9110000-9111000"/>
          <s v="9111000-9112000"/>
          <s v="9112000-9113000"/>
          <s v="9113000-9114000"/>
          <s v="9114000-9115000"/>
          <s v="9115000-9116000"/>
          <s v="9116000-9117000"/>
          <s v="9117000-9118000"/>
          <s v="9118000-9119000"/>
          <s v="9119000-9120000"/>
          <s v="9120000-9121000"/>
          <s v="9121000-9122000"/>
          <s v="9122000-9123000"/>
          <s v="9123000-9124000"/>
          <s v="9124000-9125000"/>
          <s v="9125000-9126000"/>
          <s v="9126000-9127000"/>
          <s v="9127000-9128000"/>
          <s v="9128000-9129000"/>
          <s v="9129000-9130000"/>
          <s v="9130000-9131000"/>
          <s v="9131000-9132000"/>
          <s v="9132000-9133000"/>
          <s v="9133000-9134000"/>
          <s v="9134000-9135000"/>
          <s v="9135000-9136000"/>
          <s v="9136000-9137000"/>
          <s v="9137000-9138000"/>
          <s v="9138000-9139000"/>
          <s v="9139000-9140000"/>
          <s v="9140000-9141000"/>
          <s v="9141000-9142000"/>
          <s v="9142000-9143000"/>
          <s v="9143000-9144000"/>
          <s v="9144000-9145000"/>
          <s v="9145000-9146000"/>
          <s v="9146000-9147000"/>
          <s v="9147000-9148000"/>
          <s v="9148000-9149000"/>
          <s v="9149000-9150000"/>
          <s v="9150000-9151000"/>
          <s v="9151000-9152000"/>
          <s v="9152000-9153000"/>
          <s v="9153000-9154000"/>
          <s v="9154000-9155000"/>
          <s v="9155000-9156000"/>
          <s v="9156000-9157000"/>
          <s v="9157000-9158000"/>
          <s v="9158000-9159000"/>
          <s v="9159000-9160000"/>
          <s v="9160000-9161000"/>
          <s v="9161000-9162000"/>
          <s v="9162000-9163000"/>
          <s v="9163000-9164000"/>
          <s v="9164000-9165000"/>
          <s v="9165000-9166000"/>
          <s v="9166000-9167000"/>
          <s v="9167000-9168000"/>
          <s v="9168000-9169000"/>
          <s v="9169000-9170000"/>
          <s v="9170000-9171000"/>
          <s v="9171000-9172000"/>
          <s v="9172000-9173000"/>
          <s v="9173000-9174000"/>
          <s v="9174000-9175000"/>
          <s v="9175000-9176000"/>
          <s v="9176000-9177000"/>
          <s v="9177000-9178000"/>
          <s v="9178000-9179000"/>
          <s v="9179000-9180000"/>
          <s v="9180000-9181000"/>
          <s v="9181000-9182000"/>
          <s v="9182000-9183000"/>
          <s v="9183000-9184000"/>
          <s v="9184000-9185000"/>
          <s v="9185000-9186000"/>
          <s v="9186000-9187000"/>
          <s v="9187000-9188000"/>
          <s v="9188000-9189000"/>
          <s v="9189000-9190000"/>
          <s v="9190000-9191000"/>
          <s v="9191000-9192000"/>
          <s v="9192000-9193000"/>
          <s v="9193000-9194000"/>
          <s v="9194000-9195000"/>
          <s v="9195000-9196000"/>
          <s v="9196000-9197000"/>
          <s v="9197000-9198000"/>
          <s v="9198000-9199000"/>
          <s v="9199000-9200000"/>
          <s v="9200000-9201000"/>
          <s v="9201000-9202000"/>
          <s v="9202000-9203000"/>
          <s v="9203000-9204000"/>
          <s v="9204000-9205000"/>
          <s v="9205000-9206000"/>
          <s v="9206000-9207000"/>
          <s v="9207000-9208000"/>
          <s v="9208000-9209000"/>
          <s v="9209000-9210000"/>
          <s v="9210000-9211000"/>
          <s v="9211000-9212000"/>
          <s v="9212000-9213000"/>
          <s v="9213000-9214000"/>
          <s v="9214000-9215000"/>
          <s v="9215000-9216000"/>
          <s v="9216000-9217000"/>
          <s v="9217000-9218000"/>
          <s v="9218000-9219000"/>
          <s v="9219000-9220000"/>
          <s v="9220000-9221000"/>
          <s v="9221000-9222000"/>
          <s v="9222000-9223000"/>
          <s v="9223000-9224000"/>
          <s v="9224000-9225000"/>
          <s v="9225000-9226000"/>
          <s v="9226000-9227000"/>
          <s v="9227000-9228000"/>
          <s v="9228000-9229000"/>
          <s v="9229000-9230000"/>
          <s v="9230000-9231000"/>
          <s v="9231000-9232000"/>
          <s v="9232000-9233000"/>
          <s v="9233000-9234000"/>
          <s v="9234000-9235000"/>
          <s v="9235000-9236000"/>
          <s v="9236000-9237000"/>
          <s v="9237000-9238000"/>
          <s v="9238000-9239000"/>
          <s v="9239000-9240000"/>
          <s v="9240000-9241000"/>
          <s v="9241000-9242000"/>
          <s v="9242000-9243000"/>
          <s v="9243000-9244000"/>
          <s v="9244000-9245000"/>
          <s v="9245000-9246000"/>
          <s v="9246000-9247000"/>
          <s v="9247000-9248000"/>
          <s v="9248000-9249000"/>
          <s v="9249000-9250000"/>
          <s v="9250000-9251000"/>
          <s v="9251000-9252000"/>
          <s v="9252000-9253000"/>
          <s v="9253000-9254000"/>
          <s v="9254000-9255000"/>
          <s v="9255000-9256000"/>
          <s v="9256000-9257000"/>
          <s v="9257000-9258000"/>
          <s v="9258000-9259000"/>
          <s v="9259000-9260000"/>
          <s v="9260000-9261000"/>
          <s v="9261000-9262000"/>
          <s v="9262000-9263000"/>
          <s v="9263000-9264000"/>
          <s v="9264000-9265000"/>
          <s v="9265000-9266000"/>
          <s v="9266000-9267000"/>
          <s v="9267000-9268000"/>
          <s v="9268000-9269000"/>
          <s v="9269000-9270000"/>
          <s v="9270000-9271000"/>
          <s v="9271000-9272000"/>
          <s v="9272000-9273000"/>
          <s v="9273000-9274000"/>
          <s v="9274000-9275000"/>
          <s v="9275000-9276000"/>
          <s v="9276000-9277000"/>
          <s v="9277000-9278000"/>
          <s v="9278000-9279000"/>
          <s v="9279000-9280000"/>
          <s v="9280000-9281000"/>
          <s v="9281000-9282000"/>
          <s v="9282000-9283000"/>
          <s v="9283000-9284000"/>
          <s v="9284000-9285000"/>
          <s v="9285000-9286000"/>
          <s v="9286000-9287000"/>
          <s v="9287000-9288000"/>
          <s v="9288000-9289000"/>
          <s v="9289000-9290000"/>
          <s v="9290000-9291000"/>
          <s v="9291000-9292000"/>
          <s v="9292000-9293000"/>
          <s v="9293000-9294000"/>
          <s v="9294000-9295000"/>
          <s v="9295000-9296000"/>
          <s v="9296000-9297000"/>
          <s v="9297000-9298000"/>
          <s v="9298000-9299000"/>
          <s v="9299000-9300000"/>
          <s v="9300000-9301000"/>
          <s v="9301000-9302000"/>
          <s v="9302000-9303000"/>
          <s v="9303000-9304000"/>
          <s v="9304000-9305000"/>
          <s v="9305000-9306000"/>
          <s v="9306000-9307000"/>
          <s v="9307000-9308000"/>
          <s v="9308000-9309000"/>
          <s v="9309000-9310000"/>
          <s v="9310000-9311000"/>
          <s v="9311000-9312000"/>
          <s v="9312000-9313000"/>
          <s v="9313000-9314000"/>
          <s v="9314000-9315000"/>
          <s v="9315000-9316000"/>
          <s v="9316000-9317000"/>
          <s v="9317000-9318000"/>
          <s v="9318000-9319000"/>
          <s v="9319000-9320000"/>
          <s v="9320000-9321000"/>
          <s v="9321000-9322000"/>
          <s v="9322000-9323000"/>
          <s v="9323000-9324000"/>
          <s v="9324000-9325000"/>
          <s v="9325000-9326000"/>
          <s v="9326000-9327000"/>
          <s v="9327000-9328000"/>
          <s v="9328000-9329000"/>
          <s v="9329000-9330000"/>
          <s v="9330000-9331000"/>
          <s v="9331000-9332000"/>
          <s v="9332000-9333000"/>
          <s v="9333000-9334000"/>
          <s v="9334000-9335000"/>
          <s v="9335000-9336000"/>
          <s v="9336000-9337000"/>
          <s v="9337000-9338000"/>
          <s v="9338000-9339000"/>
          <s v="9339000-9340000"/>
          <s v="9340000-9341000"/>
          <s v="9341000-9342000"/>
          <s v="9342000-9343000"/>
          <s v="9343000-9344000"/>
          <s v="9344000-9345000"/>
          <s v="9345000-9346000"/>
          <s v="9346000-9347000"/>
          <s v="9347000-9348000"/>
          <s v="9348000-9349000"/>
          <s v="9349000-9350000"/>
          <s v="9350000-9351000"/>
          <s v="9351000-9352000"/>
          <s v="9352000-9353000"/>
          <s v="9353000-9354000"/>
          <s v="9354000-9355000"/>
          <s v="9355000-9356000"/>
          <s v="9356000-9357000"/>
          <s v="9357000-9358000"/>
          <s v="9358000-9359000"/>
          <s v="9359000-9360000"/>
          <s v="9360000-9361000"/>
          <s v="9361000-9362000"/>
          <s v="9362000-9363000"/>
          <s v="9363000-9364000"/>
          <s v="9364000-9365000"/>
          <s v="9365000-9366000"/>
          <s v="9366000-9367000"/>
          <s v="9367000-9368000"/>
          <s v="9368000-9369000"/>
          <s v="9369000-9370000"/>
          <s v="9370000-9371000"/>
          <s v="9371000-9372000"/>
          <s v="9372000-9373000"/>
          <s v="9373000-9374000"/>
          <s v="9374000-9375000"/>
          <s v="9375000-9376000"/>
          <s v="9376000-9377000"/>
          <s v="9377000-9378000"/>
          <s v="9378000-9379000"/>
          <s v="9379000-9380000"/>
          <s v="9380000-9381000"/>
          <s v="9381000-9382000"/>
          <s v="9382000-9383000"/>
          <s v="9383000-9384000"/>
          <s v="9384000-9385000"/>
          <s v="9385000-9386000"/>
          <s v="9386000-9387000"/>
          <s v="9387000-9388000"/>
          <s v="9388000-9389000"/>
          <s v="9389000-9390000"/>
          <s v="9390000-9391000"/>
          <s v="9391000-9392000"/>
          <s v="9392000-9393000"/>
          <s v="9393000-9394000"/>
          <s v="9394000-9395000"/>
          <s v="9395000-9396000"/>
          <s v="9396000-9397000"/>
          <s v="9397000-9398000"/>
          <s v="9398000-9399000"/>
          <s v="9399000-9400000"/>
          <s v="9400000-9401000"/>
          <s v="9401000-9402000"/>
          <s v="9402000-9403000"/>
          <s v="9403000-9404000"/>
          <s v="9404000-9405000"/>
          <s v="9405000-9406000"/>
          <s v="9406000-9407000"/>
          <s v="9407000-9408000"/>
          <s v="9408000-9409000"/>
          <s v="9409000-9410000"/>
          <s v="9410000-9411000"/>
          <s v="9411000-9412000"/>
          <s v="9412000-9413000"/>
          <s v="9413000-9414000"/>
          <s v="9414000-9415000"/>
          <s v="9415000-9416000"/>
          <s v="9416000-9417000"/>
          <s v="9417000-9418000"/>
          <s v="9418000-9419000"/>
          <s v="9419000-9420000"/>
          <s v="9420000-9421000"/>
          <s v="9421000-9422000"/>
          <s v="9422000-9423000"/>
          <s v="9423000-9424000"/>
          <s v="9424000-9425000"/>
          <s v="9425000-9426000"/>
          <s v="9426000-9427000"/>
          <s v="9427000-9428000"/>
          <s v="9428000-9429000"/>
          <s v="9429000-9430000"/>
          <s v="9430000-9431000"/>
          <s v="9431000-9432000"/>
          <s v="9432000-9433000"/>
          <s v="9433000-9434000"/>
          <s v="9434000-9435000"/>
          <s v="9435000-9436000"/>
          <s v="9436000-9437000"/>
          <s v="9437000-9438000"/>
          <s v="9438000-9439000"/>
          <s v="9439000-9440000"/>
          <s v="9440000-9441000"/>
          <s v="9441000-9442000"/>
          <s v="9442000-9443000"/>
          <s v="9443000-9444000"/>
          <s v="9444000-9445000"/>
          <s v="9445000-9446000"/>
          <s v="9446000-9447000"/>
          <s v="9447000-9448000"/>
          <s v="9448000-9449000"/>
          <s v="9449000-9450000"/>
          <s v="9450000-9451000"/>
          <s v="9451000-9452000"/>
          <s v="9452000-9453000"/>
          <s v="9453000-9454000"/>
          <s v="9454000-9455000"/>
          <s v="9455000-9456000"/>
          <s v="9456000-9457000"/>
          <s v="9457000-9458000"/>
          <s v="9458000-9459000"/>
          <s v="9459000-9460000"/>
          <s v="9460000-9461000"/>
          <s v="9461000-9462000"/>
          <s v="9462000-9463000"/>
          <s v="9463000-9464000"/>
          <s v="9464000-9465000"/>
          <s v="9465000-9466000"/>
          <s v="9466000-9467000"/>
          <s v="9467000-9468000"/>
          <s v="9468000-9469000"/>
          <s v="9469000-9470000"/>
          <s v="9470000-9471000"/>
          <s v="9471000-9472000"/>
          <s v="9472000-9473000"/>
          <s v="9473000-9474000"/>
          <s v="9474000-9475000"/>
          <s v="9475000-9476000"/>
          <s v="9476000-9477000"/>
          <s v="9477000-9478000"/>
          <s v="9478000-9479000"/>
          <s v="9479000-9480000"/>
          <s v="9480000-9481000"/>
          <s v="9481000-9482000"/>
          <s v="9482000-9483000"/>
          <s v="9483000-9484000"/>
          <s v="9484000-9485000"/>
          <s v="9485000-9486000"/>
          <s v="9486000-9487000"/>
          <s v="9487000-9488000"/>
          <s v="9488000-9489000"/>
          <s v="9489000-9490000"/>
          <s v="9490000-9491000"/>
          <s v="9491000-9492000"/>
          <s v="9492000-9493000"/>
          <s v="9493000-9494000"/>
          <s v="9494000-9495000"/>
          <s v="9495000-9496000"/>
          <s v="9496000-9497000"/>
          <s v="9497000-9498000"/>
          <s v="9498000-9499000"/>
          <s v="9499000-9500000"/>
          <s v="9500000-9501000"/>
          <s v="9501000-9502000"/>
          <s v="9502000-9503000"/>
          <s v="9503000-9504000"/>
          <s v="9504000-9505000"/>
          <s v="9505000-9506000"/>
          <s v="9506000-9507000"/>
          <s v="9507000-9508000"/>
          <s v="9508000-9509000"/>
          <s v="9509000-9510000"/>
          <s v="9510000-9511000"/>
          <s v="9511000-9512000"/>
          <s v="9512000-9513000"/>
          <s v="9513000-9514000"/>
          <s v="9514000-9515000"/>
          <s v="9515000-9516000"/>
          <s v="9516000-9517000"/>
          <s v="9517000-9518000"/>
          <s v="9518000-9519000"/>
          <s v="9519000-9520000"/>
          <s v="9520000-9521000"/>
          <s v="9521000-9522000"/>
          <s v="9522000-9523000"/>
          <s v="9523000-9524000"/>
          <s v="9524000-9525000"/>
          <s v="9525000-9526000"/>
          <s v="9526000-9527000"/>
          <s v="9527000-9528000"/>
          <s v="9528000-9529000"/>
          <s v="9529000-9530000"/>
          <s v="9530000-9531000"/>
          <s v="9531000-9532000"/>
          <s v="9532000-9533000"/>
          <s v="9533000-9534000"/>
          <s v="9534000-9535000"/>
          <s v="9535000-9536000"/>
          <s v="9536000-9537000"/>
          <s v="9537000-9538000"/>
          <s v="9538000-9539000"/>
          <s v="9539000-9540000"/>
          <s v="9540000-9541000"/>
          <s v="9541000-9542000"/>
          <s v="9542000-9543000"/>
          <s v="9543000-9544000"/>
          <s v="9544000-9545000"/>
          <s v="9545000-9546000"/>
          <s v="9546000-9547000"/>
          <s v="9547000-9548000"/>
          <s v="9548000-9549000"/>
          <s v="9549000-9550000"/>
          <s v="9550000-9551000"/>
          <s v="9551000-9552000"/>
          <s v="9552000-9553000"/>
          <s v="9553000-9554000"/>
          <s v="9554000-9555000"/>
          <s v="9555000-9556000"/>
          <s v="9556000-9557000"/>
          <s v="9557000-9558000"/>
          <s v="9558000-9559000"/>
          <s v="9559000-9560000"/>
          <s v="9560000-9561000"/>
          <s v="9561000-9562000"/>
          <s v="9562000-9563000"/>
          <s v="9563000-9564000"/>
          <s v="9564000-9565000"/>
          <s v="9565000-9566000"/>
          <s v="9566000-9567000"/>
          <s v="9567000-9568000"/>
          <s v="9568000-9569000"/>
          <s v="9569000-9570000"/>
          <s v="9570000-9571000"/>
          <s v="9571000-9572000"/>
          <s v="9572000-9573000"/>
          <s v="9573000-9574000"/>
          <s v="9574000-9575000"/>
          <s v="9575000-9576000"/>
          <s v="9576000-9577000"/>
          <s v="9577000-9578000"/>
          <s v="9578000-9579000"/>
          <s v="9579000-9580000"/>
          <s v="9580000-9581000"/>
          <s v="9581000-9582000"/>
          <s v="9582000-9583000"/>
          <s v="9583000-9584000"/>
          <s v="9584000-9585000"/>
          <s v="9585000-9586000"/>
          <s v="9586000-9587000"/>
          <s v="9587000-9588000"/>
          <s v="9588000-9589000"/>
          <s v="9589000-9590000"/>
          <s v="9590000-9591000"/>
          <s v="9591000-9592000"/>
          <s v="9592000-9593000"/>
          <s v="9593000-9594000"/>
          <s v="9594000-9595000"/>
          <s v="9595000-9596000"/>
          <s v="9596000-9597000"/>
          <s v="9597000-9598000"/>
          <s v="9598000-9599000"/>
          <s v="9599000-9600000"/>
          <s v="9600000-9601000"/>
          <s v="9601000-9602000"/>
          <s v="9602000-9603000"/>
          <s v="9603000-9604000"/>
          <s v="9604000-9605000"/>
          <s v="9605000-9606000"/>
          <s v="9606000-9607000"/>
          <s v="9607000-9608000"/>
          <s v="9608000-9609000"/>
          <s v="9609000-9610000"/>
          <s v="9610000-9611000"/>
          <s v="9611000-9612000"/>
          <s v="9612000-9613000"/>
          <s v="9613000-9614000"/>
          <s v="9614000-9615000"/>
          <s v="9615000-9616000"/>
          <s v="9616000-9617000"/>
          <s v="9617000-9618000"/>
          <s v="9618000-9619000"/>
          <s v="9619000-9620000"/>
          <s v="9620000-9621000"/>
          <s v="9621000-9622000"/>
          <s v="9622000-9623000"/>
          <s v="9623000-9624000"/>
          <s v="9624000-9625000"/>
          <s v="9625000-9626000"/>
          <s v="9626000-9627000"/>
          <s v="9627000-9628000"/>
          <s v="9628000-9629000"/>
          <s v="9629000-9630000"/>
          <s v="9630000-9631000"/>
          <s v="9631000-9632000"/>
          <s v="9632000-9633000"/>
          <s v="9633000-9634000"/>
          <s v="9634000-9635000"/>
          <s v="9635000-9636000"/>
          <s v="9636000-9637000"/>
          <s v="9637000-9638000"/>
          <s v="9638000-9639000"/>
          <s v="9639000-9640000"/>
          <s v="9640000-9641000"/>
          <s v="9641000-9642000"/>
          <s v="9642000-9643000"/>
          <s v="9643000-9644000"/>
          <s v="9644000-9645000"/>
          <s v="9645000-9646000"/>
          <s v="9646000-9647000"/>
          <s v="9647000-9648000"/>
          <s v="9648000-9649000"/>
          <s v="9649000-9650000"/>
          <s v="9650000-9651000"/>
          <s v="9651000-9652000"/>
          <s v="9652000-9653000"/>
          <s v="9653000-9654000"/>
          <s v="9654000-9655000"/>
          <s v="9655000-9656000"/>
          <s v="9656000-9657000"/>
          <s v="9657000-9658000"/>
          <s v="9658000-9659000"/>
          <s v="9659000-9660000"/>
          <s v="9660000-9661000"/>
          <s v="9661000-9662000"/>
          <s v="9662000-9663000"/>
          <s v="9663000-9664000"/>
          <s v="9664000-9665000"/>
          <s v="9665000-9666000"/>
          <s v="9666000-9667000"/>
          <s v="9667000-9668000"/>
          <s v="9668000-9669000"/>
          <s v="9669000-9670000"/>
          <s v="9670000-9671000"/>
          <s v="9671000-9672000"/>
          <s v="9672000-9673000"/>
          <s v="9673000-9674000"/>
          <s v="9674000-9675000"/>
          <s v="9675000-9676000"/>
          <s v="9676000-9677000"/>
          <s v="9677000-9678000"/>
          <s v="9678000-9679000"/>
          <s v="9679000-9680000"/>
          <s v="9680000-9681000"/>
          <s v="9681000-9682000"/>
          <s v="9682000-9683000"/>
          <s v="9683000-9684000"/>
          <s v="9684000-9685000"/>
          <s v="9685000-9686000"/>
          <s v="9686000-9687000"/>
          <s v="9687000-9688000"/>
          <s v="9688000-9689000"/>
          <s v="9689000-9690000"/>
          <s v="9690000-9691000"/>
          <s v="9691000-9692000"/>
          <s v="9692000-9693000"/>
          <s v="9693000-9694000"/>
          <s v="9694000-9695000"/>
          <s v="9695000-9696000"/>
          <s v="9696000-9697000"/>
          <s v="9697000-9698000"/>
          <s v="9698000-9699000"/>
          <s v="9699000-9700000"/>
          <s v="9700000-9701000"/>
          <s v="9701000-9702000"/>
          <s v="9702000-9703000"/>
          <s v="9703000-9704000"/>
          <s v="9704000-9705000"/>
          <s v="9705000-9706000"/>
          <s v="9706000-9707000"/>
          <s v="9707000-9708000"/>
          <s v="9708000-9709000"/>
          <s v="9709000-9710000"/>
          <s v="9710000-9711000"/>
          <s v="9711000-9712000"/>
          <s v="9712000-9713000"/>
          <s v="9713000-9714000"/>
          <s v="9714000-9715000"/>
          <s v="9715000-9716000"/>
          <s v="9716000-9717000"/>
          <s v="9717000-9718000"/>
          <s v="9718000-9719000"/>
          <s v="9719000-9720000"/>
          <s v="9720000-9721000"/>
          <s v="9721000-9722000"/>
          <s v="9722000-9723000"/>
          <s v="9723000-9724000"/>
          <s v="9724000-9725000"/>
          <s v="9725000-9726000"/>
          <s v="9726000-9727000"/>
          <s v="9727000-9728000"/>
          <s v="9728000-9729000"/>
          <s v="9729000-9730000"/>
          <s v="9730000-9731000"/>
          <s v="9731000-9732000"/>
          <s v="9732000-9733000"/>
          <s v="9733000-9734000"/>
          <s v="9734000-9735000"/>
          <s v="9735000-9736000"/>
          <s v="9736000-9737000"/>
          <s v="9737000-9738000"/>
          <s v="9738000-9739000"/>
          <s v="9739000-9740000"/>
          <s v="9740000-9741000"/>
          <s v="9741000-9742000"/>
          <s v="9742000-9743000"/>
          <s v="9743000-9744000"/>
          <s v="9744000-9745000"/>
          <s v="9745000-9746000"/>
          <s v="9746000-9747000"/>
          <s v="9747000-9748000"/>
          <s v="9748000-9749000"/>
          <s v="9749000-9750000"/>
          <s v="9750000-9751000"/>
          <s v="9751000-9752000"/>
          <s v="9752000-9753000"/>
          <s v="9753000-9754000"/>
          <s v="9754000-9755000"/>
          <s v="9755000-9756000"/>
          <s v="9756000-9757000"/>
          <s v="9757000-9758000"/>
          <s v="9758000-9759000"/>
          <s v="9759000-9760000"/>
          <s v="9760000-9761000"/>
          <s v="9761000-9762000"/>
          <s v="9762000-9763000"/>
          <s v="9763000-9764000"/>
          <s v="9764000-9765000"/>
          <s v="9765000-9766000"/>
          <s v="9766000-9767000"/>
          <s v="9767000-9768000"/>
          <s v="9768000-9769000"/>
          <s v="9769000-9770000"/>
          <s v="9770000-9771000"/>
          <s v="9771000-9772000"/>
          <s v="9772000-9773000"/>
          <s v="9773000-9774000"/>
          <s v="9774000-9775000"/>
          <s v="9775000-9776000"/>
          <s v="9776000-9777000"/>
          <s v="9777000-9778000"/>
          <s v="9778000-9779000"/>
          <s v="9779000-9780000"/>
          <s v="9780000-9781000"/>
          <s v="9781000-9782000"/>
          <s v="9782000-9783000"/>
          <s v="9783000-9784000"/>
          <s v="9784000-9785000"/>
          <s v="9785000-9786000"/>
          <s v="9786000-9787000"/>
          <s v="9787000-9788000"/>
          <s v="9788000-9789000"/>
          <s v="9789000-9790000"/>
          <s v="9790000-9791000"/>
          <s v="9791000-9792000"/>
          <s v="9792000-9793000"/>
          <s v="9793000-9794000"/>
          <s v="9794000-9795000"/>
          <s v="9795000-9796000"/>
          <s v="9796000-9797000"/>
          <s v="9797000-9798000"/>
          <s v="9798000-9799000"/>
          <s v="9799000-9800000"/>
          <s v="9800000-9801000"/>
          <s v="9801000-9802000"/>
          <s v="9802000-9803000"/>
          <s v="9803000-9804000"/>
          <s v="9804000-9805000"/>
          <s v="9805000-9806000"/>
          <s v="9806000-9807000"/>
          <s v="9807000-9808000"/>
          <s v="9808000-9809000"/>
          <s v="9809000-9810000"/>
          <s v="9810000-9811000"/>
          <s v="9811000-9812000"/>
          <s v="9812000-9813000"/>
          <s v="9813000-9814000"/>
          <s v="9814000-9815000"/>
          <s v="9815000-9816000"/>
          <s v="9816000-9817000"/>
          <s v="9817000-9818000"/>
          <s v="9818000-9819000"/>
          <s v="9819000-9820000"/>
          <s v="9820000-9821000"/>
          <s v="9821000-9822000"/>
          <s v="9822000-9823000"/>
          <s v="9823000-9824000"/>
          <s v="9824000-9825000"/>
          <s v="9825000-9826000"/>
          <s v="9826000-9827000"/>
          <s v="9827000-9828000"/>
          <s v="9828000-9829000"/>
          <s v="9829000-9830000"/>
          <s v="9830000-9831000"/>
          <s v="9831000-9832000"/>
          <s v="9832000-9833000"/>
          <s v="9833000-9834000"/>
          <s v="9834000-9835000"/>
          <s v="9835000-9836000"/>
          <s v="9836000-9837000"/>
          <s v="9837000-9838000"/>
          <s v="9838000-9839000"/>
          <s v="9839000-9840000"/>
          <s v="9840000-9841000"/>
          <s v="9841000-9842000"/>
          <s v="9842000-9843000"/>
          <s v="9843000-9844000"/>
          <s v="9844000-9845000"/>
          <s v="9845000-9846000"/>
          <s v="9846000-9847000"/>
          <s v="9847000-9848000"/>
          <s v="9848000-9849000"/>
          <s v="9849000-9850000"/>
          <s v="9850000-9851000"/>
          <s v="9851000-9852000"/>
          <s v="9852000-9853000"/>
          <s v="9853000-9854000"/>
          <s v="9854000-9855000"/>
          <s v="9855000-9856000"/>
          <s v="9856000-9857000"/>
          <s v="9857000-9858000"/>
          <s v="9858000-9859000"/>
          <s v="9859000-9860000"/>
          <s v="9860000-9861000"/>
          <s v="9861000-9862000"/>
          <s v="9862000-9863000"/>
          <s v="9863000-9864000"/>
          <s v="9864000-9865000"/>
          <s v="9865000-9866000"/>
          <s v="9866000-9867000"/>
          <s v="9867000-9868000"/>
          <s v="9868000-9869000"/>
          <s v="9869000-9870000"/>
          <s v="9870000-9871000"/>
          <s v="9871000-9872000"/>
          <s v="9872000-9873000"/>
          <s v="9873000-9874000"/>
          <s v="9874000-9875000"/>
          <s v="9875000-9876000"/>
          <s v="9876000-9877000"/>
          <s v="9877000-9878000"/>
          <s v="9878000-9879000"/>
          <s v="9879000-9880000"/>
          <s v="9880000-9881000"/>
          <s v="9881000-9882000"/>
          <s v="9882000-9883000"/>
          <s v="9883000-9884000"/>
          <s v="9884000-9885000"/>
          <s v="9885000-9886000"/>
          <s v="9886000-9887000"/>
          <s v="9887000-9888000"/>
          <s v="9888000-9889000"/>
          <s v="9889000-9890000"/>
          <s v="9890000-9891000"/>
          <s v="9891000-9892000"/>
          <s v="9892000-9893000"/>
          <s v="9893000-9894000"/>
          <s v="9894000-9895000"/>
          <s v="9895000-9896000"/>
          <s v="9896000-9897000"/>
          <s v="9897000-9898000"/>
          <s v="9898000-9899000"/>
          <s v="9899000-9900000"/>
          <s v="9900000-9901000"/>
          <s v="9901000-9902000"/>
          <s v="9902000-9903000"/>
          <s v="9903000-9904000"/>
          <s v="9904000-9905000"/>
          <s v="9905000-9906000"/>
          <s v="9906000-9907000"/>
          <s v="9907000-9908000"/>
          <s v="9908000-9909000"/>
          <s v="9909000-9910000"/>
          <s v="9910000-9911000"/>
          <s v="9911000-9912000"/>
          <s v="9912000-9913000"/>
          <s v="9913000-9914000"/>
          <s v="9914000-9915000"/>
          <s v="9915000-9916000"/>
          <s v="9916000-9917000"/>
          <s v="9917000-9918000"/>
          <s v="9918000-9919000"/>
          <s v="9919000-9920000"/>
          <s v="9920000-9921000"/>
          <s v="9921000-9922000"/>
          <s v="9922000-9923000"/>
          <s v="9923000-9924000"/>
          <s v="9924000-9925000"/>
          <s v="9925000-9926000"/>
          <s v="9926000-9927000"/>
          <s v="9927000-9928000"/>
          <s v="9928000-9929000"/>
          <s v="9929000-9930000"/>
          <s v="9930000-9931000"/>
          <s v="9931000-9932000"/>
          <s v="9932000-9933000"/>
          <s v="9933000-9934000"/>
          <s v="9934000-9935000"/>
          <s v="9935000-9936000"/>
          <s v="9936000-9937000"/>
          <s v="9937000-9938000"/>
          <s v="9938000-9939000"/>
          <s v="9939000-9940000"/>
          <s v="9940000-9941000"/>
          <s v="9941000-9942000"/>
          <s v="9942000-9943000"/>
          <s v="9943000-9944000"/>
          <s v="9944000-9945000"/>
          <s v="9945000-9946000"/>
          <s v="9946000-9947000"/>
          <s v="9947000-9948000"/>
          <s v="9948000-9949000"/>
          <s v="9949000-9950000"/>
          <s v="9950000-9951000"/>
          <s v="9951000-9952000"/>
          <s v="9952000-9953000"/>
          <s v="9953000-9954000"/>
          <s v="9954000-9955000"/>
          <s v="9955000-9956000"/>
          <s v="9956000-9957000"/>
          <s v="9957000-9958000"/>
          <s v="9958000-9959000"/>
          <s v="9959000-9960000"/>
          <s v="9960000-9961000"/>
          <s v="9961000-9962000"/>
          <s v="9962000-9963000"/>
          <s v="9963000-9964000"/>
          <s v="9964000-9965000"/>
          <s v="9965000-9966000"/>
          <s v="9966000-9967000"/>
          <s v="9967000-9968000"/>
          <s v="9968000-9969000"/>
          <s v="9969000-9970000"/>
          <s v="9970000-9971000"/>
          <s v="9971000-9972000"/>
          <s v="9972000-9973000"/>
          <s v="9973000-9974000"/>
          <s v="9974000-9975000"/>
          <s v="9975000-9976000"/>
          <s v="9976000-9977000"/>
          <s v="9977000-9978000"/>
          <s v="9978000-9979000"/>
          <s v="9979000-9980000"/>
          <s v="9980000-9981000"/>
          <s v="9981000-9982000"/>
          <s v="9982000-9983000"/>
          <s v="9983000-9984000"/>
          <s v="9984000-9985000"/>
          <s v="9985000-9986000"/>
          <s v="9986000-9987000"/>
          <s v="9987000-9988000"/>
          <s v="9988000-9989000"/>
          <s v="9989000-9990000"/>
          <s v="9990000-9991000"/>
          <s v="9991000-9992000"/>
          <s v="9992000-9993000"/>
          <s v="9993000-9994000"/>
          <s v="9994000-9995000"/>
          <s v="9995000-9996000"/>
          <s v="9996000-9997000"/>
          <s v="9997000-9998000"/>
          <s v="9998000-9999000"/>
          <s v="9999000-10000000"/>
          <s v="10000000-10001000"/>
          <s v="10001000-10002000"/>
          <s v="10002000-10003000"/>
          <s v="10003000-10004000"/>
          <s v="10004000-10005000"/>
          <s v="10005000-10006000"/>
          <s v="10006000-10007000"/>
          <s v="10007000-10008000"/>
          <s v="10008000-10009000"/>
          <s v="10009000-10010000"/>
          <s v="10010000-10011000"/>
          <s v="10011000-10012000"/>
          <s v="10012000-10013000"/>
          <s v="10013000-10014000"/>
          <s v="10014000-10015000"/>
          <s v="10015000-10016000"/>
          <s v="10016000-10017000"/>
          <s v="10017000-10018000"/>
          <s v="10018000-10019000"/>
          <s v="10019000-10020000"/>
          <s v="10020000-10021000"/>
          <s v="10021000-10022000"/>
          <s v="10022000-10023000"/>
          <s v="10023000-10024000"/>
          <s v="10024000-10025000"/>
          <s v="10025000-10026000"/>
          <s v="10026000-10027000"/>
          <s v="10027000-10028000"/>
          <s v="10028000-10029000"/>
          <s v="10029000-10030000"/>
          <s v="10030000-10031000"/>
          <s v="10031000-10032000"/>
          <s v="10032000-10033000"/>
          <s v="10033000-10034000"/>
          <s v="10034000-10035000"/>
          <s v="10035000-10036000"/>
          <s v="10036000-10037000"/>
          <s v="10037000-10038000"/>
          <s v="10038000-10039000"/>
          <s v="10039000-10040000"/>
          <s v="10040000-10041000"/>
          <s v="10041000-10042000"/>
          <s v="10042000-10043000"/>
          <s v="10043000-10044000"/>
          <s v="10044000-10045000"/>
          <s v="10045000-10046000"/>
          <s v="10046000-10047000"/>
          <s v="10047000-10048000"/>
          <s v="10048000-10049000"/>
          <s v="10049000-10050000"/>
          <s v="10050000-10051000"/>
          <s v="10051000-10052000"/>
          <s v="10052000-10053000"/>
          <s v="10053000-10054000"/>
          <s v="10054000-10055000"/>
          <s v="10055000-10056000"/>
          <s v="10056000-10057000"/>
          <s v="10057000-10058000"/>
          <s v="10058000-10059000"/>
          <s v="10059000-10060000"/>
          <s v="10060000-10061000"/>
          <s v="10061000-10062000"/>
          <s v="10062000-10063000"/>
          <s v="10063000-10064000"/>
          <s v="10064000-10065000"/>
          <s v="10065000-10066000"/>
          <s v="10066000-10067000"/>
          <s v="10067000-10068000"/>
          <s v="10068000-10069000"/>
          <s v="10069000-10070000"/>
          <s v="10070000-10071000"/>
          <s v="10071000-10072000"/>
          <s v="10072000-10073000"/>
          <s v="10073000-10074000"/>
          <s v="10074000-10075000"/>
          <s v="10075000-10076000"/>
          <s v="10076000-10077000"/>
          <s v="10077000-10078000"/>
          <s v="10078000-10079000"/>
          <s v="10079000-10080000"/>
          <s v="10080000-10081000"/>
          <s v="10081000-10082000"/>
          <s v="10082000-10083000"/>
          <s v="10083000-10084000"/>
          <s v="10084000-10085000"/>
          <s v="10085000-10086000"/>
          <s v="10086000-10087000"/>
          <s v="10087000-10088000"/>
          <s v="10088000-10089000"/>
          <s v="10089000-10090000"/>
          <s v="10090000-10091000"/>
          <s v="10091000-10092000"/>
          <s v="10092000-10093000"/>
          <s v="10093000-10094000"/>
          <s v="10094000-10095000"/>
          <s v="10095000-10096000"/>
          <s v="10096000-10097000"/>
          <s v="10097000-10098000"/>
          <s v="10098000-10099000"/>
          <s v="10099000-10100000"/>
          <s v="10100000-10101000"/>
          <s v="10101000-10102000"/>
          <s v="10102000-10103000"/>
          <s v="10103000-10104000"/>
          <s v="10104000-10105000"/>
          <s v="10105000-10106000"/>
          <s v="10106000-10107000"/>
          <s v="10107000-10108000"/>
          <s v="10108000-10109000"/>
          <s v="10109000-10110000"/>
          <s v="10110000-10111000"/>
          <s v="10111000-10112000"/>
          <s v="10112000-10113000"/>
          <s v="10113000-10114000"/>
          <s v="10114000-10115000"/>
          <s v="10115000-10116000"/>
          <s v="10116000-10117000"/>
          <s v="10117000-10118000"/>
          <s v="10118000-10119000"/>
          <s v="10119000-10120000"/>
          <s v="10120000-10121000"/>
          <s v="10121000-10122000"/>
          <s v="10122000-10123000"/>
          <s v="10123000-10124000"/>
          <s v="10124000-10125000"/>
          <s v="10125000-10126000"/>
          <s v="10126000-10127000"/>
          <s v="10127000-10128000"/>
          <s v="10128000-10129000"/>
          <s v="10129000-10130000"/>
          <s v="10130000-10131000"/>
          <s v="10131000-10132000"/>
          <s v="10132000-10133000"/>
          <s v="10133000-10134000"/>
          <s v="10134000-10135000"/>
          <s v="10135000-10136000"/>
          <s v="10136000-10137000"/>
          <s v="10137000-10138000"/>
          <s v="10138000-10139000"/>
          <s v="10139000-10140000"/>
          <s v="10140000-10141000"/>
          <s v="10141000-10142000"/>
          <s v="10142000-10143000"/>
          <s v="10143000-10144000"/>
          <s v="10144000-10145000"/>
          <s v="10145000-10146000"/>
          <s v="10146000-10147000"/>
          <s v="10147000-10148000"/>
          <s v="10148000-10149000"/>
          <s v="10149000-10150000"/>
          <s v="10150000-10151000"/>
          <s v="10151000-10152000"/>
          <s v="10152000-10153000"/>
          <s v="10153000-10154000"/>
          <s v="10154000-10155000"/>
          <s v="10155000-10156000"/>
          <s v="10156000-10157000"/>
          <s v="10157000-10158000"/>
          <s v="10158000-10159000"/>
          <s v="10159000-10160000"/>
          <s v="10160000-10161000"/>
          <s v="10161000-10162000"/>
          <s v="10162000-10163000"/>
          <s v="10163000-10164000"/>
          <s v="10164000-10165000"/>
          <s v="10165000-10166000"/>
          <s v="10166000-10167000"/>
          <s v="10167000-10168000"/>
          <s v="10168000-10169000"/>
          <s v="10169000-10170000"/>
          <s v="10170000-10171000"/>
          <s v="10171000-10172000"/>
          <s v="10172000-10173000"/>
          <s v="10173000-10174000"/>
          <s v="10174000-10175000"/>
          <s v="10175000-10176000"/>
          <s v="10176000-10177000"/>
          <s v="10177000-10178000"/>
          <s v="10178000-10179000"/>
          <s v="10179000-10180000"/>
          <s v="10180000-10181000"/>
          <s v="10181000-10182000"/>
          <s v="10182000-10183000"/>
          <s v="10183000-10184000"/>
          <s v="10184000-10185000"/>
          <s v="10185000-10186000"/>
          <s v="10186000-10187000"/>
          <s v="10187000-10188000"/>
          <s v="10188000-10189000"/>
          <s v="10189000-10190000"/>
          <s v="10190000-10191000"/>
          <s v="10191000-10192000"/>
          <s v="10192000-10193000"/>
          <s v="10193000-10194000"/>
          <s v="10194000-10195000"/>
          <s v="10195000-10196000"/>
          <s v="10196000-10197000"/>
          <s v="10197000-10198000"/>
          <s v="10198000-10199000"/>
          <s v="10199000-10200000"/>
          <s v="10200000-10201000"/>
          <s v="10201000-10202000"/>
          <s v="10202000-10203000"/>
          <s v="10203000-10204000"/>
          <s v="10204000-10205000"/>
          <s v="10205000-10206000"/>
          <s v="10206000-10207000"/>
          <s v="10207000-10208000"/>
          <s v="10208000-10209000"/>
          <s v="10209000-10210000"/>
          <s v="10210000-10211000"/>
          <s v="10211000-10212000"/>
          <s v="10212000-10213000"/>
          <s v="10213000-10214000"/>
          <s v="10214000-10215000"/>
          <s v="10215000-10216000"/>
          <s v="10216000-10217000"/>
          <s v="10217000-10218000"/>
          <s v="10218000-10219000"/>
          <s v="10219000-10220000"/>
          <s v="10220000-10221000"/>
          <s v="10221000-10222000"/>
          <s v="10222000-10223000"/>
          <s v="10223000-10224000"/>
          <s v="10224000-10225000"/>
          <s v="10225000-10226000"/>
          <s v="10226000-10227000"/>
          <s v="10227000-10228000"/>
          <s v="10228000-10229000"/>
          <s v="10229000-10230000"/>
          <s v="10230000-10231000"/>
          <s v="10231000-10232000"/>
          <s v="10232000-10233000"/>
          <s v="10233000-10234000"/>
          <s v="10234000-10235000"/>
          <s v="10235000-10236000"/>
          <s v="10236000-10237000"/>
          <s v="10237000-10238000"/>
          <s v="10238000-10239000"/>
          <s v="10239000-10240000"/>
          <s v="10240000-10241000"/>
          <s v="10241000-10242000"/>
          <s v="10242000-10243000"/>
          <s v="10243000-10244000"/>
          <s v="10244000-10245000"/>
          <s v="10245000-10246000"/>
          <s v="10246000-10247000"/>
          <s v="10247000-10248000"/>
          <s v="10248000-10249000"/>
          <s v="10249000-10250000"/>
          <s v="10250000-10251000"/>
          <s v="10251000-10252000"/>
          <s v="10252000-10253000"/>
          <s v="10253000-10254000"/>
          <s v="10254000-10255000"/>
          <s v="10255000-10256000"/>
          <s v="10256000-10257000"/>
          <s v="10257000-10258000"/>
          <s v="10258000-10259000"/>
          <s v="10259000-10260000"/>
          <s v="10260000-10261000"/>
          <s v="10261000-10262000"/>
          <s v="10262000-10263000"/>
          <s v="10263000-10264000"/>
          <s v="10264000-10265000"/>
          <s v="10265000-10266000"/>
          <s v="10266000-10267000"/>
          <s v="10267000-10268000"/>
          <s v="10268000-10269000"/>
          <s v="10269000-10270000"/>
          <s v="10270000-10271000"/>
          <s v="10271000-10272000"/>
          <s v="10272000-10273000"/>
          <s v="10273000-10274000"/>
          <s v="10274000-10275000"/>
          <s v="10275000-10276000"/>
          <s v="10276000-10277000"/>
          <s v="10277000-10278000"/>
          <s v="10278000-10279000"/>
          <s v="10279000-10280000"/>
          <s v="10280000-10281000"/>
          <s v="10281000-10282000"/>
          <s v="10282000-10283000"/>
          <s v="10283000-10284000"/>
          <s v="10284000-10285000"/>
          <s v="10285000-10286000"/>
          <s v="10286000-10287000"/>
          <s v="10287000-10288000"/>
          <s v="10288000-10289000"/>
          <s v="10289000-10290000"/>
          <s v="10290000-10291000"/>
          <s v="10291000-10292000"/>
          <s v="10292000-10293000"/>
          <s v="10293000-10294000"/>
          <s v="10294000-10295000"/>
          <s v="10295000-10296000"/>
          <s v="10296000-10297000"/>
          <s v="10297000-10298000"/>
          <s v="10298000-10299000"/>
          <s v="10299000-10300000"/>
          <s v="10300000-10301000"/>
          <s v="10301000-10302000"/>
          <s v="10302000-10303000"/>
          <s v="10303000-10304000"/>
          <s v="10304000-10305000"/>
          <s v="10305000-10306000"/>
          <s v="10306000-10307000"/>
          <s v="10307000-10308000"/>
          <s v="10308000-10309000"/>
          <s v="10309000-10310000"/>
          <s v="10310000-10311000"/>
          <s v="10311000-10312000"/>
          <s v="10312000-10313000"/>
          <s v="10313000-10314000"/>
          <s v="10314000-10315000"/>
          <s v="10315000-10316000"/>
          <s v="10316000-10317000"/>
          <s v="10317000-10318000"/>
          <s v="10318000-10319000"/>
          <s v="10319000-10320000"/>
          <s v="10320000-10321000"/>
          <s v="10321000-10322000"/>
          <s v="10322000-10323000"/>
          <s v="10323000-10324000"/>
          <s v="10324000-10325000"/>
          <s v="10325000-10326000"/>
          <s v="10326000-10327000"/>
          <s v="10327000-10328000"/>
          <s v="10328000-10329000"/>
          <s v="10329000-10330000"/>
          <s v="10330000-10331000"/>
          <s v="10331000-10332000"/>
          <s v="10332000-10333000"/>
          <s v="10333000-10334000"/>
          <s v="10334000-10335000"/>
          <s v="10335000-10336000"/>
          <s v="10336000-10337000"/>
          <s v="10337000-10338000"/>
          <s v="10338000-10339000"/>
          <s v="10339000-10340000"/>
          <s v="10340000-10341000"/>
          <s v="10341000-10342000"/>
          <s v="10342000-10343000"/>
          <s v="10343000-10344000"/>
          <s v="10344000-10345000"/>
          <s v="10345000-10346000"/>
          <s v="10346000-10347000"/>
          <s v="10347000-10348000"/>
          <s v="10348000-10349000"/>
          <s v="10349000-10350000"/>
          <s v="10350000-10351000"/>
          <s v="10351000-10352000"/>
          <s v="10352000-10353000"/>
          <s v="10353000-10354000"/>
          <s v="10354000-10355000"/>
          <s v="10355000-10356000"/>
          <s v="10356000-10357000"/>
          <s v="10357000-10358000"/>
          <s v="10358000-10359000"/>
          <s v="10359000-10360000"/>
          <s v="10360000-10361000"/>
          <s v="10361000-10362000"/>
          <s v="10362000-10363000"/>
          <s v="10363000-10364000"/>
          <s v="10364000-10365000"/>
          <s v="10365000-10366000"/>
          <s v="10366000-10367000"/>
          <s v="10367000-10368000"/>
          <s v="10368000-10369000"/>
          <s v="10369000-10370000"/>
          <s v="10370000-10371000"/>
          <s v="10371000-10372000"/>
          <s v="10372000-10373000"/>
          <s v="10373000-10374000"/>
          <s v="10374000-10375000"/>
          <s v="10375000-10376000"/>
          <s v="10376000-10377000"/>
          <s v="10377000-10378000"/>
          <s v="10378000-10379000"/>
          <s v="10379000-10380000"/>
          <s v="10380000-10381000"/>
          <s v="10381000-10382000"/>
          <s v="10382000-10383000"/>
          <s v="10383000-10384000"/>
          <s v="10384000-10385000"/>
          <s v="10385000-10386000"/>
          <s v="10386000-10387000"/>
          <s v="10387000-10388000"/>
          <s v="10388000-10389000"/>
          <s v="10389000-10390000"/>
          <s v="10390000-10391000"/>
          <s v="10391000-10392000"/>
          <s v="10392000-10393000"/>
          <s v="10393000-10394000"/>
          <s v="10394000-10395000"/>
          <s v="10395000-10396000"/>
          <s v="10396000-10397000"/>
          <s v="10397000-10398000"/>
          <s v="10398000-10399000"/>
          <s v="10399000-10400000"/>
          <s v="10400000-10401000"/>
          <s v="10401000-10402000"/>
          <s v="10402000-10403000"/>
          <s v="10403000-10404000"/>
          <s v="10404000-10405000"/>
          <s v="10405000-10406000"/>
          <s v="10406000-10407000"/>
          <s v="10407000-10408000"/>
          <s v="10408000-10409000"/>
          <s v="10409000-10410000"/>
          <s v="10410000-10411000"/>
          <s v="10411000-10412000"/>
          <s v="10412000-10413000"/>
          <s v="10413000-10414000"/>
          <s v="10414000-10415000"/>
          <s v="10415000-10416000"/>
          <s v="10416000-10417000"/>
          <s v="10417000-10418000"/>
          <s v="10418000-10419000"/>
          <s v="10419000-10420000"/>
          <s v="10420000-10421000"/>
          <s v="10421000-10422000"/>
          <s v="10422000-10423000"/>
          <s v="10423000-10424000"/>
          <s v="10424000-10425000"/>
          <s v="10425000-10426000"/>
          <s v="10426000-10427000"/>
          <s v="10427000-10428000"/>
          <s v="10428000-10429000"/>
          <s v="10429000-10430000"/>
          <s v="10430000-10431000"/>
          <s v="10431000-10432000"/>
          <s v="10432000-10433000"/>
          <s v="10433000-10434000"/>
          <s v="10434000-10435000"/>
          <s v="10435000-10436000"/>
          <s v="10436000-10437000"/>
          <s v="10437000-10438000"/>
          <s v="10438000-10439000"/>
          <s v="10439000-10440000"/>
          <s v="10440000-10441000"/>
          <s v="10441000-10442000"/>
          <s v="10442000-10443000"/>
          <s v="10443000-10444000"/>
          <s v="10444000-10445000"/>
          <s v="10445000-10446000"/>
          <s v="10446000-10447000"/>
          <s v="10447000-10448000"/>
          <s v="10448000-10449000"/>
          <s v="10449000-10450000"/>
          <s v="10450000-10451000"/>
          <s v="10451000-10452000"/>
          <s v="10452000-10453000"/>
          <s v="10453000-10454000"/>
          <s v="10454000-10455000"/>
          <s v="10455000-10456000"/>
          <s v="10456000-10457000"/>
          <s v="10457000-10458000"/>
          <s v="10458000-10459000"/>
          <s v="10459000-10460000"/>
          <s v="10460000-10461000"/>
          <s v="10461000-10462000"/>
          <s v="10462000-10463000"/>
          <s v="10463000-10464000"/>
          <s v="10464000-10465000"/>
          <s v="10465000-10466000"/>
          <s v="10466000-10467000"/>
          <s v="10467000-10468000"/>
          <s v="10468000-10469000"/>
          <s v="10469000-10470000"/>
          <s v="10470000-10471000"/>
          <s v="10471000-10472000"/>
          <s v="10472000-10473000"/>
          <s v="10473000-10474000"/>
          <s v="10474000-10475000"/>
          <s v="10475000-10476000"/>
          <s v="10476000-10477000"/>
          <s v="10477000-10478000"/>
          <s v="10478000-10479000"/>
          <s v="10479000-10480000"/>
          <s v="10480000-10481000"/>
          <s v="10481000-10482000"/>
          <s v="10482000-10483000"/>
          <s v="10483000-10484000"/>
          <s v="10484000-10485000"/>
          <s v="10485000-10486000"/>
          <s v="10486000-10487000"/>
          <s v="10487000-10488000"/>
          <s v="10488000-10489000"/>
          <s v="10489000-10490000"/>
          <s v="10490000-10491000"/>
          <s v="10491000-10492000"/>
          <s v="10492000-10493000"/>
          <s v="10493000-10494000"/>
          <s v="10494000-10495000"/>
          <s v="10495000-10496000"/>
          <s v="10496000-10497000"/>
          <s v="10497000-10498000"/>
          <s v="10498000-10499000"/>
          <s v="10499000-10500000"/>
          <s v="10500000-10501000"/>
          <s v="10501000-10502000"/>
          <s v="10502000-10503000"/>
          <s v="10503000-10504000"/>
          <s v="10504000-10505000"/>
          <s v="10505000-10506000"/>
          <s v="10506000-10507000"/>
          <s v="10507000-10508000"/>
          <s v="10508000-10509000"/>
          <s v="10509000-10510000"/>
          <s v="10510000-10511000"/>
          <s v="10511000-10512000"/>
          <s v="10512000-10513000"/>
          <s v="10513000-10514000"/>
          <s v="10514000-10515000"/>
          <s v="10515000-10516000"/>
          <s v="10516000-10517000"/>
          <s v="10517000-10518000"/>
          <s v="10518000-10519000"/>
          <s v="10519000-10520000"/>
          <s v="10520000-10521000"/>
          <s v="10521000-10522000"/>
          <s v="10522000-10523000"/>
          <s v="10523000-10524000"/>
          <s v="10524000-10525000"/>
          <s v="10525000-10526000"/>
          <s v="10526000-10527000"/>
          <s v="10527000-10528000"/>
          <s v="10528000-10529000"/>
          <s v="10529000-10530000"/>
          <s v="10530000-10531000"/>
          <s v="10531000-10532000"/>
          <s v="10532000-10533000"/>
          <s v="10533000-10534000"/>
          <s v="10534000-10535000"/>
          <s v="10535000-10536000"/>
          <s v="10536000-10537000"/>
          <s v="10537000-10538000"/>
          <s v="10538000-10539000"/>
          <s v="10539000-10540000"/>
          <s v="10540000-10541000"/>
          <s v="10541000-10542000"/>
          <s v="10542000-10543000"/>
          <s v="10543000-10544000"/>
          <s v="10544000-10545000"/>
          <s v="10545000-10546000"/>
          <s v="10546000-10547000"/>
          <s v="10547000-10548000"/>
          <s v="10548000-10549000"/>
          <s v="10549000-10550000"/>
          <s v="10550000-10551000"/>
          <s v="10551000-10552000"/>
          <s v="10552000-10553000"/>
          <s v="10553000-10554000"/>
          <s v="10554000-10555000"/>
          <s v="10555000-10556000"/>
          <s v="10556000-10557000"/>
          <s v="10557000-10558000"/>
          <s v="10558000-10559000"/>
          <s v="10559000-10560000"/>
          <s v="10560000-10561000"/>
          <s v="10561000-10562000"/>
          <s v="10562000-10563000"/>
          <s v="10563000-10564000"/>
          <s v="10564000-10565000"/>
          <s v="10565000-10566000"/>
          <s v="10566000-10567000"/>
          <s v="10567000-10568000"/>
          <s v="10568000-10569000"/>
          <s v="10569000-10570000"/>
          <s v="10570000-10571000"/>
          <s v="10571000-10572000"/>
          <s v="10572000-10573000"/>
          <s v="10573000-10574000"/>
          <s v="10574000-10575000"/>
          <s v="10575000-10576000"/>
          <s v="10576000-10577000"/>
          <s v="10577000-10578000"/>
          <s v="10578000-10579000"/>
          <s v="10579000-10580000"/>
          <s v="10580000-10581000"/>
          <s v="10581000-10582000"/>
          <s v="10582000-10583000"/>
          <s v="10583000-10584000"/>
          <s v="10584000-10585000"/>
          <s v="10585000-10586000"/>
          <s v="10586000-10587000"/>
          <s v="10587000-10588000"/>
          <s v="10588000-10589000"/>
          <s v="10589000-10590000"/>
          <s v="10590000-10591000"/>
          <s v="10591000-10592000"/>
          <s v="10592000-10593000"/>
          <s v="10593000-10594000"/>
          <s v="10594000-10595000"/>
          <s v="10595000-10596000"/>
          <s v="10596000-10597000"/>
          <s v="10597000-10598000"/>
          <s v="10598000-10599000"/>
          <s v="10599000-10600000"/>
          <s v="10600000-10601000"/>
          <s v="10601000-10602000"/>
          <s v="10602000-10603000"/>
          <s v="10603000-10604000"/>
          <s v="10604000-10605000"/>
          <s v="10605000-10606000"/>
          <s v="10606000-10607000"/>
          <s v="10607000-10608000"/>
          <s v="10608000-10609000"/>
          <s v="10609000-10610000"/>
          <s v="10610000-10611000"/>
          <s v="10611000-10612000"/>
          <s v="10612000-10613000"/>
          <s v="10613000-10614000"/>
          <s v="10614000-10615000"/>
          <s v="10615000-10616000"/>
          <s v="10616000-10617000"/>
          <s v="10617000-10618000"/>
          <s v="10618000-10619000"/>
          <s v="10619000-10620000"/>
          <s v="10620000-10621000"/>
          <s v="10621000-10622000"/>
          <s v="10622000-10623000"/>
          <s v="10623000-10624000"/>
          <s v="10624000-10625000"/>
          <s v="10625000-10626000"/>
          <s v="10626000-10627000"/>
          <s v="10627000-10628000"/>
          <s v="10628000-10629000"/>
          <s v="10629000-10630000"/>
          <s v="10630000-10631000"/>
          <s v="10631000-10632000"/>
          <s v="10632000-10633000"/>
          <s v="10633000-10634000"/>
          <s v="10634000-10635000"/>
          <s v="10635000-10636000"/>
          <s v="10636000-10637000"/>
          <s v="10637000-10638000"/>
          <s v="10638000-10639000"/>
          <s v="10639000-10640000"/>
          <s v="10640000-10641000"/>
          <s v="10641000-10642000"/>
          <s v="10642000-10643000"/>
          <s v="10643000-10644000"/>
          <s v="10644000-10645000"/>
          <s v="10645000-10646000"/>
          <s v="10646000-10647000"/>
          <s v="10647000-10648000"/>
          <s v="10648000-10649000"/>
          <s v="10649000-10650000"/>
          <s v="10650000-10651000"/>
          <s v="10651000-10652000"/>
          <s v="10652000-10653000"/>
          <s v="10653000-10654000"/>
          <s v="10654000-10655000"/>
          <s v="10655000-10656000"/>
          <s v="10656000-10657000"/>
          <s v="10657000-10658000"/>
          <s v="10658000-10659000"/>
          <s v="10659000-10660000"/>
          <s v="10660000-10661000"/>
          <s v="10661000-10662000"/>
          <s v="10662000-10663000"/>
          <s v="10663000-10664000"/>
          <s v="10664000-10665000"/>
          <s v="10665000-10666000"/>
          <s v="10666000-10667000"/>
          <s v="10667000-10668000"/>
          <s v="10668000-10669000"/>
          <s v="10669000-10670000"/>
          <s v="10670000-10671000"/>
          <s v="10671000-10672000"/>
          <s v="10672000-10673000"/>
          <s v="10673000-10674000"/>
          <s v="10674000-10675000"/>
          <s v="10675000-10676000"/>
          <s v="10676000-10677000"/>
          <s v="10677000-10678000"/>
          <s v="10678000-10679000"/>
          <s v="10679000-10680000"/>
          <s v="10680000-10681000"/>
          <s v="10681000-10682000"/>
          <s v="10682000-10683000"/>
          <s v="10683000-10684000"/>
          <s v="10684000-10685000"/>
          <s v="10685000-10686000"/>
          <s v="10686000-10687000"/>
          <s v="10687000-10688000"/>
          <s v="10688000-10689000"/>
          <s v="10689000-10690000"/>
          <s v="10690000-10691000"/>
          <s v="10691000-10692000"/>
          <s v="10692000-10693000"/>
          <s v="10693000-10694000"/>
          <s v="10694000-10695000"/>
          <s v="10695000-10696000"/>
          <s v="10696000-10697000"/>
          <s v="10697000-10698000"/>
          <s v="10698000-10699000"/>
          <s v="10699000-10700000"/>
          <s v="10700000-10701000"/>
          <s v="10701000-10702000"/>
          <s v="10702000-10703000"/>
          <s v="10703000-10704000"/>
          <s v="10704000-10705000"/>
          <s v="10705000-10706000"/>
          <s v="10706000-10707000"/>
          <s v="10707000-10708000"/>
          <s v="10708000-10709000"/>
          <s v="10709000-10710000"/>
          <s v="10710000-10711000"/>
          <s v="10711000-10712000"/>
          <s v="10712000-10713000"/>
          <s v="10713000-10714000"/>
          <s v="10714000-10715000"/>
          <s v="10715000-10716000"/>
          <s v="10716000-10717000"/>
          <s v="10717000-10718000"/>
          <s v="10718000-10719000"/>
          <s v="10719000-10720000"/>
          <s v="10720000-10721000"/>
          <s v="10721000-10722000"/>
          <s v="10722000-10723000"/>
          <s v="10723000-10724000"/>
          <s v="10724000-10725000"/>
          <s v="10725000-10726000"/>
          <s v="10726000-10727000"/>
          <s v="10727000-10728000"/>
          <s v="10728000-10729000"/>
          <s v="10729000-10730000"/>
          <s v="10730000-10731000"/>
          <s v="10731000-10732000"/>
          <s v="10732000-10733000"/>
          <s v="10733000-10734000"/>
          <s v="10734000-10735000"/>
          <s v="10735000-10736000"/>
          <s v="10736000-10737000"/>
          <s v="10737000-10738000"/>
          <s v="10738000-10739000"/>
          <s v="10739000-10740000"/>
          <s v="10740000-10741000"/>
          <s v="10741000-10742000"/>
          <s v="10742000-10743000"/>
          <s v="10743000-10744000"/>
          <s v="10744000-10745000"/>
          <s v="10745000-10746000"/>
          <s v="10746000-10747000"/>
          <s v="10747000-10748000"/>
          <s v="10748000-10749000"/>
          <s v="10749000-10750000"/>
          <s v="10750000-10751000"/>
          <s v="10751000-10752000"/>
          <s v="10752000-10753000"/>
          <s v="10753000-10754000"/>
          <s v="10754000-10755000"/>
          <s v="10755000-10756000"/>
          <s v="10756000-10757000"/>
          <s v="10757000-10758000"/>
          <s v="10758000-10759000"/>
          <s v="10759000-10760000"/>
          <s v="10760000-10761000"/>
          <s v="10761000-10762000"/>
          <s v="10762000-10763000"/>
          <s v="10763000-10764000"/>
          <s v="10764000-10765000"/>
          <s v="10765000-10766000"/>
          <s v="10766000-10767000"/>
          <s v="10767000-10768000"/>
          <s v="10768000-10769000"/>
          <s v="10769000-10770000"/>
          <s v="10770000-10771000"/>
          <s v="10771000-10772000"/>
          <s v="10772000-10773000"/>
          <s v="10773000-10774000"/>
          <s v="10774000-10775000"/>
          <s v="10775000-10776000"/>
          <s v="10776000-10777000"/>
          <s v="10777000-10778000"/>
          <s v="10778000-10779000"/>
          <s v="10779000-10780000"/>
          <s v="10780000-10781000"/>
          <s v="10781000-10782000"/>
          <s v="10782000-10783000"/>
          <s v="10783000-10784000"/>
          <s v="10784000-10785000"/>
          <s v="10785000-10786000"/>
          <s v="10786000-10787000"/>
          <s v="10787000-10788000"/>
          <s v="10788000-10789000"/>
          <s v="10789000-10790000"/>
          <s v="10790000-10791000"/>
          <s v="10791000-10792000"/>
          <s v="10792000-10793000"/>
          <s v="10793000-10794000"/>
          <s v="10794000-10795000"/>
          <s v="10795000-10796000"/>
          <s v="10796000-10797000"/>
          <s v="10797000-10798000"/>
          <s v="10798000-10799000"/>
          <s v="10799000-10800000"/>
          <s v="10800000-10801000"/>
          <s v="10801000-10802000"/>
          <s v="10802000-10803000"/>
          <s v="10803000-10804000"/>
          <s v="10804000-10805000"/>
          <s v="10805000-10806000"/>
          <s v="10806000-10807000"/>
          <s v="10807000-10808000"/>
          <s v="10808000-10809000"/>
          <s v="10809000-10810000"/>
          <s v="10810000-10811000"/>
          <s v="10811000-10812000"/>
          <s v="10812000-10813000"/>
          <s v="10813000-10814000"/>
          <s v="10814000-10815000"/>
          <s v="10815000-10816000"/>
          <s v="10816000-10817000"/>
          <s v="10817000-10818000"/>
          <s v="10818000-10819000"/>
          <s v="10819000-10820000"/>
          <s v="10820000-10821000"/>
          <s v="10821000-10822000"/>
          <s v="10822000-10823000"/>
          <s v="10823000-10824000"/>
          <s v="10824000-10825000"/>
          <s v="10825000-10826000"/>
          <s v="10826000-10827000"/>
          <s v="10827000-10828000"/>
          <s v="10828000-10829000"/>
          <s v="10829000-10830000"/>
          <s v="10830000-10831000"/>
          <s v="10831000-10832000"/>
          <s v="10832000-10833000"/>
          <s v="10833000-10834000"/>
          <s v="10834000-10835000"/>
          <s v="10835000-10836000"/>
          <s v="10836000-10837000"/>
          <s v="10837000-10838000"/>
          <s v="10838000-10839000"/>
          <s v="10839000-10840000"/>
          <s v="10840000-10841000"/>
          <s v="10841000-10842000"/>
          <s v="10842000-10843000"/>
          <s v="10843000-10844000"/>
          <s v="10844000-10845000"/>
          <s v="10845000-10846000"/>
          <s v="10846000-10847000"/>
          <s v="10847000-10848000"/>
          <s v="10848000-10849000"/>
          <s v="10849000-10850000"/>
          <s v="10850000-10851000"/>
          <s v="10851000-10852000"/>
          <s v="10852000-10853000"/>
          <s v="10853000-10854000"/>
          <s v="10854000-10855000"/>
          <s v="10855000-10856000"/>
          <s v="10856000-10857000"/>
          <s v="10857000-10858000"/>
          <s v="10858000-10859000"/>
          <s v="10859000-10860000"/>
          <s v="10860000-10861000"/>
          <s v="10861000-10862000"/>
          <s v="10862000-10863000"/>
          <s v="10863000-10864000"/>
          <s v="10864000-10865000"/>
          <s v="10865000-10866000"/>
          <s v="10866000-10867000"/>
          <s v="10867000-10868000"/>
          <s v="10868000-10869000"/>
          <s v="10869000-10870000"/>
          <s v="10870000-10871000"/>
          <s v="10871000-10872000"/>
          <s v="10872000-10873000"/>
          <s v="10873000-10874000"/>
          <s v="10874000-10875000"/>
          <s v="10875000-10876000"/>
          <s v="10876000-10877000"/>
          <s v="10877000-10878000"/>
          <s v="10878000-10879000"/>
          <s v="10879000-10880000"/>
          <s v="10880000-10881000"/>
          <s v="10881000-10882000"/>
          <s v="10882000-10883000"/>
          <s v="10883000-10884000"/>
          <s v="10884000-10885000"/>
          <s v="10885000-10886000"/>
          <s v="10886000-10887000"/>
          <s v="10887000-10888000"/>
          <s v="10888000-10889000"/>
          <s v="10889000-10890000"/>
          <s v="10890000-10891000"/>
          <s v="10891000-10892000"/>
          <s v="10892000-10893000"/>
          <s v="10893000-10894000"/>
          <s v="10894000-10895000"/>
          <s v="10895000-10896000"/>
          <s v="10896000-10897000"/>
          <s v="10897000-10898000"/>
          <s v="10898000-10899000"/>
          <s v="10899000-10900000"/>
          <s v="10900000-10901000"/>
          <s v="10901000-10902000"/>
          <s v="10902000-10903000"/>
          <s v="10903000-10904000"/>
          <s v="10904000-10905000"/>
          <s v="10905000-10906000"/>
          <s v="10906000-10907000"/>
          <s v="10907000-10908000"/>
          <s v="10908000-10909000"/>
          <s v="10909000-10910000"/>
          <s v="10910000-10911000"/>
          <s v="10911000-10912000"/>
          <s v="10912000-10913000"/>
          <s v="10913000-10914000"/>
          <s v="10914000-10915000"/>
          <s v="10915000-10916000"/>
          <s v="10916000-10917000"/>
          <s v="10917000-10918000"/>
          <s v="10918000-10919000"/>
          <s v="10919000-10920000"/>
          <s v="10920000-10921000"/>
          <s v="10921000-10922000"/>
          <s v="10922000-10923000"/>
          <s v="10923000-10924000"/>
          <s v="10924000-10925000"/>
          <s v="10925000-10926000"/>
          <s v="10926000-10927000"/>
          <s v="10927000-10928000"/>
          <s v="10928000-10929000"/>
          <s v="10929000-10930000"/>
          <s v="10930000-10931000"/>
          <s v="10931000-10932000"/>
          <s v="10932000-10933000"/>
          <s v="10933000-10934000"/>
          <s v="10934000-10935000"/>
          <s v="10935000-10936000"/>
          <s v="10936000-10937000"/>
          <s v="10937000-10938000"/>
          <s v="10938000-10939000"/>
          <s v="10939000-10940000"/>
          <s v="10940000-10941000"/>
          <s v="10941000-10942000"/>
          <s v="10942000-10943000"/>
          <s v="10943000-10944000"/>
          <s v="10944000-10945000"/>
          <s v="10945000-10946000"/>
          <s v="10946000-10947000"/>
          <s v="10947000-10948000"/>
          <s v="10948000-10949000"/>
          <s v="10949000-10950000"/>
          <s v="10950000-10951000"/>
          <s v="10951000-10952000"/>
          <s v="10952000-10953000"/>
          <s v="10953000-10954000"/>
          <s v="10954000-10955000"/>
          <s v="10955000-10956000"/>
          <s v="10956000-10957000"/>
          <s v="10957000-10958000"/>
          <s v="10958000-10959000"/>
          <s v="10959000-10960000"/>
          <s v="10960000-10961000"/>
          <s v="10961000-10962000"/>
          <s v="10962000-10963000"/>
          <s v="10963000-10964000"/>
          <s v="10964000-10965000"/>
          <s v="10965000-10966000"/>
          <s v="10966000-10967000"/>
          <s v="10967000-10968000"/>
          <s v="10968000-10969000"/>
          <s v="10969000-10970000"/>
          <s v="10970000-10971000"/>
          <s v="10971000-10972000"/>
          <s v="10972000-10973000"/>
          <s v="10973000-10974000"/>
          <s v="10974000-10975000"/>
          <s v="10975000-10976000"/>
          <s v="10976000-10977000"/>
          <s v="10977000-10978000"/>
          <s v="10978000-10979000"/>
          <s v="10979000-10980000"/>
          <s v="10980000-10981000"/>
          <s v="10981000-10982000"/>
          <s v="10982000-10983000"/>
          <s v="10983000-10984000"/>
          <s v="10984000-10985000"/>
          <s v="10985000-10986000"/>
          <s v="10986000-10987000"/>
          <s v="10987000-10988000"/>
          <s v="10988000-10989000"/>
          <s v="10989000-10990000"/>
          <s v="10990000-10991000"/>
          <s v="10991000-10992000"/>
          <s v="10992000-10993000"/>
          <s v="10993000-10994000"/>
          <s v="10994000-10995000"/>
          <s v="10995000-10996000"/>
          <s v="10996000-10997000"/>
          <s v="10997000-10998000"/>
          <s v="10998000-10999000"/>
          <s v="10999000-11000000"/>
          <s v="11000000-11001000"/>
          <s v="11001000-11002000"/>
          <s v="11002000-11003000"/>
          <s v="11003000-11004000"/>
          <s v="11004000-11005000"/>
          <s v="11005000-11006000"/>
          <s v="11006000-11007000"/>
          <s v="11007000-11008000"/>
          <s v="11008000-11009000"/>
          <s v="11009000-11010000"/>
          <s v="11010000-11011000"/>
          <s v="11011000-11012000"/>
          <s v="11012000-11013000"/>
          <s v="11013000-11014000"/>
          <s v="11014000-11015000"/>
          <s v="11015000-11016000"/>
          <s v="11016000-11017000"/>
          <s v="11017000-11018000"/>
          <s v="11018000-11019000"/>
          <s v="11019000-11020000"/>
          <s v="11020000-11021000"/>
          <s v="11021000-11022000"/>
          <s v="11022000-11023000"/>
          <s v="11023000-11024000"/>
          <s v="11024000-11025000"/>
          <s v="11025000-11026000"/>
          <s v="11026000-11027000"/>
          <s v="11027000-11028000"/>
          <s v="11028000-11029000"/>
          <s v="11029000-11030000"/>
          <s v="11030000-11031000"/>
          <s v="11031000-11032000"/>
          <s v="11032000-11033000"/>
          <s v="11033000-11034000"/>
          <s v="11034000-11035000"/>
          <s v="11035000-11036000"/>
          <s v="11036000-11037000"/>
          <s v="11037000-11038000"/>
          <s v="11038000-11039000"/>
          <s v="11039000-11040000"/>
          <s v="11040000-11041000"/>
          <s v="11041000-11042000"/>
          <s v="11042000-11043000"/>
          <s v="11043000-11044000"/>
          <s v="11044000-11045000"/>
          <s v="11045000-11046000"/>
          <s v="11046000-11047000"/>
          <s v="11047000-11048000"/>
          <s v="11048000-11049000"/>
          <s v="11049000-11050000"/>
          <s v="11050000-11051000"/>
          <s v="11051000-11052000"/>
          <s v="11052000-11053000"/>
          <s v="11053000-11054000"/>
          <s v="11054000-11055000"/>
          <s v="11055000-11056000"/>
          <s v="11056000-11057000"/>
          <s v="11057000-11058000"/>
          <s v="11058000-11059000"/>
          <s v="11059000-11060000"/>
          <s v="11060000-11061000"/>
          <s v="11061000-11062000"/>
          <s v="11062000-11063000"/>
          <s v="11063000-11064000"/>
          <s v="11064000-11065000"/>
          <s v="11065000-11066000"/>
          <s v="11066000-11067000"/>
          <s v="11067000-11068000"/>
          <s v="11068000-11069000"/>
          <s v="11069000-11070000"/>
          <s v="11070000-11071000"/>
          <s v="11071000-11072000"/>
          <s v="11072000-11073000"/>
          <s v="11073000-11074000"/>
          <s v="11074000-11075000"/>
          <s v="11075000-11076000"/>
          <s v="11076000-11077000"/>
          <s v="11077000-11078000"/>
          <s v="11078000-11079000"/>
          <s v="11079000-11080000"/>
          <s v="11080000-11081000"/>
          <s v="11081000-11082000"/>
          <s v="11082000-11083000"/>
          <s v="11083000-11084000"/>
          <s v="11084000-11085000"/>
          <s v="11085000-11086000"/>
          <s v="11086000-11087000"/>
          <s v="11087000-11088000"/>
          <s v="11088000-11089000"/>
          <s v="11089000-11090000"/>
          <s v="11090000-11091000"/>
          <s v="11091000-11092000"/>
          <s v="11092000-11093000"/>
          <s v="11093000-11094000"/>
          <s v="11094000-11095000"/>
          <s v="11095000-11096000"/>
          <s v="11096000-11097000"/>
          <s v="11097000-11098000"/>
          <s v="11098000-11099000"/>
          <s v="11099000-11100000"/>
          <s v="11100000-11101000"/>
          <s v="11101000-11102000"/>
          <s v="11102000-11103000"/>
          <s v="11103000-11104000"/>
          <s v="11104000-11105000"/>
          <s v="11105000-11106000"/>
          <s v="11106000-11107000"/>
          <s v="11107000-11108000"/>
          <s v="11108000-11109000"/>
          <s v="11109000-11110000"/>
          <s v="11110000-11111000"/>
          <s v="11111000-11112000"/>
          <s v="11112000-11113000"/>
          <s v="11113000-11114000"/>
          <s v="11114000-11115000"/>
          <s v="11115000-11116000"/>
          <s v="11116000-11117000"/>
          <s v="11117000-11118000"/>
          <s v="11118000-11119000"/>
          <s v="11119000-11120000"/>
          <s v="11120000-11121000"/>
          <s v="11121000-11122000"/>
          <s v="11122000-11123000"/>
          <s v="11123000-11124000"/>
          <s v="11124000-11125000"/>
          <s v="11125000-11126000"/>
          <s v="11126000-11127000"/>
          <s v="11127000-11128000"/>
          <s v="11128000-11129000"/>
          <s v="11129000-11130000"/>
          <s v="11130000-11131000"/>
          <s v="11131000-11132000"/>
          <s v="11132000-11133000"/>
          <s v="11133000-11134000"/>
          <s v="11134000-11135000"/>
          <s v="11135000-11136000"/>
          <s v="11136000-11137000"/>
          <s v="11137000-11138000"/>
          <s v="11138000-11139000"/>
          <s v="11139000-11140000"/>
          <s v="11140000-11141000"/>
          <s v="11141000-11142000"/>
          <s v="11142000-11143000"/>
          <s v="11143000-11144000"/>
          <s v="11144000-11145000"/>
          <s v="11145000-11146000"/>
          <s v="11146000-11147000"/>
          <s v="11147000-11148000"/>
          <s v="11148000-11149000"/>
          <s v="11149000-11150000"/>
          <s v="11150000-11151000"/>
          <s v="11151000-11152000"/>
          <s v="11152000-11153000"/>
          <s v="11153000-11154000"/>
          <s v="11154000-11155000"/>
          <s v="11155000-11156000"/>
          <s v="11156000-11157000"/>
          <s v="11157000-11158000"/>
          <s v="11158000-11159000"/>
          <s v="11159000-11160000"/>
          <s v="11160000-11161000"/>
          <s v="11161000-11162000"/>
          <s v="11162000-11163000"/>
          <s v="11163000-11164000"/>
          <s v="11164000-11165000"/>
          <s v="11165000-11166000"/>
          <s v="11166000-11167000"/>
          <s v="11167000-11168000"/>
          <s v="11168000-11169000"/>
          <s v="11169000-11170000"/>
          <s v="11170000-11171000"/>
          <s v="11171000-11172000"/>
          <s v="11172000-11173000"/>
          <s v="11173000-11174000"/>
          <s v="11174000-11175000"/>
          <s v="11175000-11176000"/>
          <s v="11176000-11177000"/>
          <s v="11177000-11178000"/>
          <s v="11178000-11179000"/>
          <s v="11179000-11180000"/>
          <s v="11180000-11181000"/>
          <s v="11181000-11182000"/>
          <s v="11182000-11183000"/>
          <s v="11183000-11184000"/>
          <s v="11184000-11185000"/>
          <s v="11185000-11186000"/>
          <s v="11186000-11187000"/>
          <s v="11187000-11188000"/>
          <s v="11188000-11189000"/>
          <s v="11189000-11190000"/>
          <s v="11190000-11191000"/>
          <s v="11191000-11192000"/>
          <s v="11192000-11193000"/>
          <s v="11193000-11194000"/>
          <s v="11194000-11195000"/>
          <s v="11195000-11196000"/>
          <s v="11196000-11197000"/>
          <s v="11197000-11198000"/>
          <s v="11198000-11199000"/>
          <s v="11199000-11200000"/>
          <s v="11200000-11201000"/>
          <s v="11201000-11202000"/>
          <s v="11202000-11203000"/>
          <s v="11203000-11204000"/>
          <s v="11204000-11205000"/>
          <s v="11205000-11206000"/>
          <s v="11206000-11207000"/>
          <s v="11207000-11208000"/>
          <s v="11208000-11209000"/>
          <s v="11209000-11210000"/>
          <s v="11210000-11211000"/>
          <s v="11211000-11212000"/>
          <s v="11212000-11213000"/>
          <s v="11213000-11214000"/>
          <s v="11214000-11215000"/>
          <s v="11215000-11216000"/>
          <s v="11216000-11217000"/>
          <s v="11217000-11218000"/>
          <s v="11218000-11219000"/>
          <s v="11219000-11220000"/>
          <s v="11220000-11221000"/>
          <s v="11221000-11222000"/>
          <s v="11222000-11223000"/>
          <s v="11223000-11224000"/>
          <s v="11224000-11225000"/>
          <s v="11225000-11226000"/>
          <s v="11226000-11227000"/>
          <s v="11227000-11228000"/>
          <s v="11228000-11229000"/>
          <s v="11229000-11230000"/>
          <s v="11230000-11231000"/>
          <s v="11231000-11232000"/>
          <s v="11232000-11233000"/>
          <s v="11233000-11234000"/>
          <s v="11234000-11235000"/>
          <s v="11235000-11236000"/>
          <s v="11236000-11237000"/>
          <s v="11237000-11238000"/>
          <s v="11238000-11239000"/>
          <s v="11239000-11240000"/>
          <s v="11240000-11241000"/>
          <s v="11241000-11242000"/>
          <s v="11242000-11243000"/>
          <s v="11243000-11244000"/>
          <s v="11244000-11245000"/>
          <s v="11245000-11246000"/>
          <s v="11246000-11247000"/>
          <s v="11247000-11248000"/>
          <s v="11248000-11249000"/>
          <s v="11249000-11250000"/>
          <s v="11250000-11251000"/>
          <s v="11251000-11252000"/>
          <s v="11252000-11253000"/>
          <s v="11253000-11254000"/>
          <s v="11254000-11255000"/>
          <s v="11255000-11256000"/>
          <s v="11256000-11257000"/>
          <s v="11257000-11258000"/>
          <s v="11258000-11259000"/>
          <s v="11259000-11260000"/>
          <s v="11260000-11261000"/>
          <s v="11261000-11262000"/>
          <s v="11262000-11263000"/>
          <s v="11263000-11264000"/>
          <s v="11264000-11265000"/>
          <s v="11265000-11266000"/>
          <s v="11266000-11267000"/>
          <s v="11267000-11268000"/>
          <s v="11268000-11269000"/>
          <s v="11269000-11270000"/>
          <s v="11270000-11271000"/>
          <s v="11271000-11272000"/>
          <s v="11272000-11273000"/>
          <s v="11273000-11274000"/>
          <s v="11274000-11275000"/>
          <s v="11275000-11276000"/>
          <s v="11276000-11277000"/>
          <s v="11277000-11278000"/>
          <s v="11278000-11279000"/>
          <s v="11279000-11280000"/>
          <s v="11280000-11281000"/>
          <s v="11281000-11282000"/>
          <s v="11282000-11283000"/>
          <s v="11283000-11284000"/>
          <s v="11284000-11285000"/>
          <s v="11285000-11286000"/>
          <s v="11286000-11287000"/>
          <s v="11287000-11288000"/>
          <s v="11288000-11289000"/>
          <s v="11289000-11290000"/>
          <s v="11290000-11291000"/>
          <s v="11291000-11292000"/>
          <s v="11292000-11293000"/>
          <s v="11293000-11294000"/>
          <s v="11294000-11295000"/>
          <s v="11295000-11296000"/>
          <s v="11296000-11297000"/>
          <s v="11297000-11298000"/>
          <s v="11298000-11299000"/>
          <s v="11299000-11300000"/>
          <s v="11300000-11301000"/>
          <s v="11301000-11302000"/>
          <s v="11302000-11303000"/>
          <s v="11303000-11304000"/>
          <s v="11304000-11305000"/>
          <s v="11305000-11306000"/>
          <s v="11306000-11307000"/>
          <s v="11307000-11308000"/>
          <s v="11308000-11309000"/>
          <s v="11309000-11310000"/>
          <s v="11310000-11311000"/>
          <s v="11311000-11312000"/>
          <s v="11312000-11313000"/>
          <s v="11313000-11314000"/>
          <s v="11314000-11315000"/>
          <s v="11315000-11316000"/>
          <s v="11316000-11317000"/>
          <s v="11317000-11318000"/>
          <s v="11318000-11319000"/>
          <s v="11319000-11320000"/>
          <s v="11320000-11321000"/>
          <s v="11321000-11322000"/>
          <s v="11322000-11323000"/>
          <s v="11323000-11324000"/>
          <s v="11324000-11325000"/>
          <s v="11325000-11326000"/>
          <s v="11326000-11327000"/>
          <s v="11327000-11328000"/>
          <s v="11328000-11329000"/>
          <s v="11329000-11330000"/>
          <s v="11330000-11331000"/>
          <s v="11331000-11332000"/>
          <s v="11332000-11333000"/>
          <s v="11333000-11334000"/>
          <s v="11334000-11335000"/>
          <s v="11335000-11336000"/>
          <s v="11336000-11337000"/>
          <s v="11337000-11338000"/>
          <s v="11338000-11339000"/>
          <s v="11339000-11340000"/>
          <s v="11340000-11341000"/>
          <s v="11341000-11342000"/>
          <s v="11342000-11343000"/>
          <s v="11343000-11344000"/>
          <s v="11344000-11345000"/>
          <s v="11345000-11346000"/>
          <s v="11346000-11347000"/>
          <s v="11347000-11348000"/>
          <s v="11348000-11349000"/>
          <s v="11349000-11350000"/>
          <s v="11350000-11351000"/>
          <s v="11351000-11352000"/>
          <s v="11352000-11353000"/>
          <s v="11353000-11354000"/>
          <s v="11354000-11355000"/>
          <s v="11355000-11356000"/>
          <s v="11356000-11357000"/>
          <s v="11357000-11358000"/>
          <s v="11358000-11359000"/>
          <s v="11359000-11360000"/>
          <s v="11360000-11361000"/>
          <s v="11361000-11362000"/>
          <s v="11362000-11363000"/>
          <s v="11363000-11364000"/>
          <s v="11364000-11365000"/>
          <s v="11365000-11366000"/>
          <s v="11366000-11367000"/>
          <s v="11367000-11368000"/>
          <s v="11368000-11369000"/>
          <s v="11369000-11370000"/>
          <s v="11370000-11371000"/>
          <s v="11371000-11372000"/>
          <s v="11372000-11373000"/>
          <s v="11373000-11374000"/>
          <s v="11374000-11375000"/>
          <s v="11375000-11376000"/>
          <s v="11376000-11377000"/>
          <s v="11377000-11378000"/>
          <s v="11378000-11379000"/>
          <s v="11379000-11380000"/>
          <s v="11380000-11381000"/>
          <s v="11381000-11382000"/>
          <s v="11382000-11383000"/>
          <s v="11383000-11384000"/>
          <s v="11384000-11385000"/>
          <s v="11385000-11386000"/>
          <s v="11386000-11387000"/>
          <s v="11387000-11388000"/>
          <s v="11388000-11389000"/>
          <s v="11389000-11390000"/>
          <s v="11390000-11391000"/>
          <s v="11391000-11392000"/>
          <s v="11392000-11393000"/>
          <s v="11393000-11394000"/>
          <s v="11394000-11395000"/>
          <s v="11395000-11396000"/>
          <s v="11396000-11397000"/>
          <s v="11397000-11398000"/>
          <s v="11398000-11399000"/>
          <s v="11399000-11400000"/>
          <s v="11400000-11401000"/>
          <s v="11401000-11402000"/>
          <s v="11402000-11403000"/>
          <s v="11403000-11404000"/>
          <s v="11404000-11405000"/>
          <s v="11405000-11406000"/>
          <s v="11406000-11407000"/>
          <s v="11407000-11408000"/>
          <s v="11408000-11409000"/>
          <s v="11409000-11410000"/>
          <s v="11410000-11411000"/>
          <s v="11411000-11412000"/>
          <s v="11412000-11413000"/>
          <s v="11413000-11414000"/>
          <s v="11414000-11415000"/>
          <s v="11415000-11416000"/>
          <s v="11416000-11417000"/>
          <s v="11417000-11418000"/>
          <s v="11418000-11419000"/>
          <s v="11419000-11420000"/>
          <s v="11420000-11421000"/>
          <s v="11421000-11422000"/>
          <s v="11422000-11423000"/>
          <s v="11423000-11424000"/>
          <s v="11424000-11425000"/>
          <s v="11425000-11426000"/>
          <s v="11426000-11427000"/>
          <s v="11427000-11428000"/>
          <s v="11428000-11429000"/>
          <s v="11429000-11430000"/>
          <s v="11430000-11431000"/>
          <s v="11431000-11432000"/>
          <s v="11432000-11433000"/>
          <s v="11433000-11434000"/>
          <s v="11434000-11435000"/>
          <s v="11435000-11436000"/>
          <s v="11436000-11437000"/>
          <s v="11437000-11438000"/>
          <s v="11438000-11439000"/>
          <s v="11439000-11440000"/>
          <s v="11440000-11441000"/>
          <s v="11441000-11442000"/>
          <s v="11442000-11443000"/>
          <s v="11443000-11444000"/>
          <s v="11444000-11445000"/>
          <s v="11445000-11446000"/>
          <s v="11446000-11447000"/>
          <s v="11447000-11448000"/>
          <s v="11448000-11449000"/>
          <s v="11449000-11450000"/>
          <s v="11450000-11451000"/>
          <s v="11451000-11452000"/>
          <s v="11452000-11453000"/>
          <s v="11453000-11454000"/>
          <s v="11454000-11455000"/>
          <s v="11455000-11456000"/>
          <s v="11456000-11457000"/>
          <s v="11457000-11458000"/>
          <s v="11458000-11459000"/>
          <s v="11459000-11460000"/>
          <s v="11460000-11461000"/>
          <s v="11461000-11462000"/>
          <s v="11462000-11463000"/>
          <s v="11463000-11464000"/>
          <s v="11464000-11465000"/>
          <s v="11465000-11466000"/>
          <s v="11466000-11467000"/>
          <s v="11467000-11468000"/>
          <s v="11468000-11469000"/>
          <s v="11469000-11470000"/>
          <s v="11470000-11471000"/>
          <s v="11471000-11472000"/>
          <s v="11472000-11473000"/>
          <s v="11473000-11474000"/>
          <s v="11474000-11475000"/>
          <s v="11475000-11476000"/>
          <s v="11476000-11477000"/>
          <s v="11477000-11478000"/>
          <s v="11478000-11479000"/>
          <s v="11479000-11480000"/>
          <s v="11480000-11481000"/>
          <s v="11481000-11482000"/>
          <s v="11482000-11483000"/>
          <s v="11483000-11484000"/>
          <s v="11484000-11485000"/>
          <s v="11485000-11486000"/>
          <s v="11486000-11487000"/>
          <s v="11487000-11488000"/>
          <s v="11488000-11489000"/>
          <s v="11489000-11490000"/>
          <s v="11490000-11491000"/>
          <s v="11491000-11492000"/>
          <s v="11492000-11493000"/>
          <s v="11493000-11494000"/>
          <s v="11494000-11495000"/>
          <s v="11495000-11496000"/>
          <s v="11496000-11497000"/>
          <s v="11497000-11498000"/>
          <s v="11498000-11499000"/>
          <s v="11499000-11500000"/>
          <s v="11500000-11501000"/>
          <s v="11501000-11502000"/>
          <s v="11502000-11503000"/>
          <s v="11503000-11504000"/>
          <s v="11504000-11505000"/>
          <s v="11505000-11506000"/>
          <s v="11506000-11507000"/>
          <s v="11507000-11508000"/>
          <s v="11508000-11509000"/>
          <s v="11509000-11510000"/>
          <s v="11510000-11511000"/>
          <s v="11511000-11512000"/>
          <s v="11512000-11513000"/>
          <s v="11513000-11514000"/>
          <s v="11514000-11515000"/>
          <s v="11515000-11516000"/>
          <s v="11516000-11517000"/>
          <s v="11517000-11518000"/>
          <s v="11518000-11519000"/>
          <s v="11519000-11520000"/>
          <s v="11520000-11521000"/>
          <s v="11521000-11522000"/>
          <s v="11522000-11523000"/>
          <s v="11523000-11524000"/>
          <s v="11524000-11525000"/>
          <s v="11525000-11526000"/>
          <s v="11526000-11527000"/>
          <s v="11527000-11528000"/>
          <s v="11528000-11529000"/>
          <s v="11529000-11530000"/>
          <s v="11530000-11531000"/>
          <s v="11531000-11532000"/>
          <s v="11532000-11533000"/>
          <s v="11533000-11534000"/>
          <s v="11534000-11535000"/>
          <s v="11535000-11536000"/>
          <s v="11536000-11537000"/>
          <s v="11537000-11538000"/>
          <s v="11538000-11539000"/>
          <s v="11539000-11540000"/>
          <s v="11540000-11541000"/>
          <s v="11541000-11542000"/>
          <s v="11542000-11543000"/>
          <s v="11543000-11544000"/>
          <s v="11544000-11545000"/>
          <s v="11545000-11546000"/>
          <s v="11546000-11547000"/>
          <s v="11547000-11548000"/>
          <s v="11548000-11549000"/>
          <s v="11549000-11550000"/>
          <s v="11550000-11551000"/>
          <s v="11551000-11552000"/>
          <s v="11552000-11553000"/>
          <s v="11553000-11554000"/>
          <s v="11554000-11555000"/>
          <s v="11555000-11556000"/>
          <s v="11556000-11557000"/>
          <s v="11557000-11558000"/>
          <s v="11558000-11559000"/>
          <s v="11559000-11560000"/>
          <s v="11560000-11561000"/>
          <s v="11561000-11562000"/>
          <s v="11562000-11563000"/>
          <s v="11563000-11564000"/>
          <s v="11564000-11565000"/>
          <s v="11565000-11566000"/>
          <s v="11566000-11567000"/>
          <s v="11567000-11568000"/>
          <s v="11568000-11569000"/>
          <s v="11569000-11570000"/>
          <s v="11570000-11571000"/>
          <s v="11571000-11572000"/>
          <s v="11572000-11573000"/>
          <s v="11573000-11574000"/>
          <s v="11574000-11575000"/>
          <s v="11575000-11576000"/>
          <s v="11576000-11577000"/>
          <s v="11577000-11578000"/>
          <s v="11578000-11579000"/>
          <s v="11579000-11580000"/>
          <s v="11580000-11581000"/>
          <s v="11581000-11582000"/>
          <s v="11582000-11583000"/>
          <s v="11583000-11584000"/>
          <s v="11584000-11585000"/>
          <s v="11585000-11586000"/>
          <s v="11586000-11587000"/>
          <s v="11587000-11588000"/>
          <s v="11588000-11589000"/>
          <s v="11589000-11590000"/>
          <s v="11590000-11591000"/>
          <s v="11591000-11592000"/>
          <s v="11592000-11593000"/>
          <s v="11593000-11594000"/>
          <s v="11594000-11595000"/>
          <s v="11595000-11596000"/>
          <s v="11596000-11597000"/>
          <s v="11597000-11598000"/>
          <s v="11598000-11599000"/>
          <s v="11599000-11600000"/>
          <s v="11600000-11601000"/>
          <s v="11601000-11602000"/>
          <s v="11602000-11603000"/>
          <s v="11603000-11604000"/>
          <s v="11604000-11605000"/>
          <s v="11605000-11606000"/>
          <s v="11606000-11607000"/>
          <s v="11607000-11608000"/>
          <s v="11608000-11609000"/>
          <s v="11609000-11610000"/>
          <s v="11610000-11611000"/>
          <s v="11611000-11612000"/>
          <s v="11612000-11613000"/>
          <s v="11613000-11614000"/>
          <s v="11614000-11615000"/>
          <s v="11615000-11616000"/>
          <s v="11616000-11617000"/>
          <s v="11617000-11618000"/>
          <s v="11618000-11619000"/>
          <s v="11619000-11620000"/>
          <s v="11620000-11621000"/>
          <s v="11621000-11622000"/>
          <s v="11622000-11623000"/>
          <s v="11623000-11624000"/>
          <s v="11624000-11625000"/>
          <s v="11625000-11626000"/>
          <s v="11626000-11627000"/>
          <s v="11627000-11628000"/>
          <s v="11628000-11629000"/>
          <s v="11629000-11630000"/>
          <s v="11630000-11631000"/>
          <s v="11631000-11632000"/>
          <s v="11632000-11633000"/>
          <s v="11633000-11634000"/>
          <s v="11634000-11635000"/>
          <s v="11635000-11636000"/>
          <s v="11636000-11637000"/>
          <s v="11637000-11638000"/>
          <s v="11638000-11639000"/>
          <s v="11639000-11640000"/>
          <s v="11640000-11641000"/>
          <s v="11641000-11642000"/>
          <s v="11642000-11643000"/>
          <s v="11643000-11644000"/>
          <s v="11644000-11645000"/>
          <s v="11645000-11646000"/>
          <s v="11646000-11647000"/>
          <s v="11647000-11648000"/>
          <s v="11648000-11649000"/>
          <s v="11649000-11650000"/>
          <s v="11650000-11651000"/>
          <s v="11651000-11652000"/>
          <s v="11652000-11653000"/>
          <s v="11653000-11654000"/>
          <s v="11654000-11655000"/>
          <s v="11655000-11656000"/>
          <s v="11656000-11657000"/>
          <s v="11657000-11658000"/>
          <s v="11658000-11659000"/>
          <s v="11659000-11660000"/>
          <s v="11660000-11661000"/>
          <s v="11661000-11662000"/>
          <s v="11662000-11663000"/>
          <s v="11663000-11664000"/>
          <s v="11664000-11665000"/>
          <s v="11665000-11666000"/>
          <s v="11666000-11667000"/>
          <s v="11667000-11668000"/>
          <s v="11668000-11669000"/>
          <s v="11669000-11670000"/>
          <s v="11670000-11671000"/>
          <s v="11671000-11672000"/>
          <s v="11672000-11673000"/>
          <s v="11673000-11674000"/>
          <s v="11674000-11675000"/>
          <s v="11675000-11676000"/>
          <s v="11676000-11677000"/>
          <s v="11677000-11678000"/>
          <s v="11678000-11679000"/>
          <s v="11679000-11680000"/>
          <s v="11680000-11681000"/>
          <s v="11681000-11682000"/>
          <s v="11682000-11683000"/>
          <s v="11683000-11684000"/>
          <s v="11684000-11685000"/>
          <s v="11685000-11686000"/>
          <s v="11686000-11687000"/>
          <s v="11687000-11688000"/>
          <s v="11688000-11689000"/>
          <s v="11689000-11690000"/>
          <s v="11690000-11691000"/>
          <s v="11691000-11692000"/>
          <s v="11692000-11693000"/>
          <s v="11693000-11694000"/>
          <s v="11694000-11695000"/>
          <s v="11695000-11696000"/>
          <s v="11696000-11697000"/>
          <s v="11697000-11698000"/>
          <s v="11698000-11699000"/>
          <s v="11699000-11700000"/>
          <s v="11700000-11701000"/>
          <s v="11701000-11702000"/>
          <s v="11702000-11703000"/>
          <s v="11703000-11704000"/>
          <s v="11704000-11705000"/>
          <s v="11705000-11706000"/>
          <s v="11706000-11707000"/>
          <s v="11707000-11708000"/>
          <s v="11708000-11709000"/>
          <s v="11709000-11710000"/>
          <s v="11710000-11711000"/>
          <s v="11711000-11712000"/>
          <s v="11712000-11713000"/>
          <s v="11713000-11714000"/>
          <s v="11714000-11715000"/>
          <s v="11715000-11716000"/>
          <s v="11716000-11717000"/>
          <s v="11717000-11718000"/>
          <s v="11718000-11719000"/>
          <s v="11719000-11720000"/>
          <s v="11720000-11721000"/>
          <s v="11721000-11722000"/>
          <s v="11722000-11723000"/>
          <s v="11723000-11724000"/>
          <s v="11724000-11725000"/>
          <s v="11725000-11726000"/>
          <s v="11726000-11727000"/>
          <s v="11727000-11728000"/>
          <s v="11728000-11729000"/>
          <s v="11729000-11730000"/>
          <s v="11730000-11731000"/>
          <s v="11731000-11732000"/>
          <s v="11732000-11733000"/>
          <s v="11733000-11734000"/>
          <s v="11734000-11735000"/>
          <s v="11735000-11736000"/>
          <s v="11736000-11737000"/>
          <s v="11737000-11738000"/>
          <s v="11738000-11739000"/>
          <s v="11739000-11740000"/>
          <s v="11740000-11741000"/>
          <s v="11741000-11742000"/>
          <s v="11742000-11743000"/>
          <s v="11743000-11744000"/>
          <s v="11744000-11745000"/>
          <s v="11745000-11746000"/>
          <s v="11746000-11747000"/>
          <s v="11747000-11748000"/>
          <s v="11748000-11749000"/>
          <s v="11749000-11750000"/>
          <s v="11750000-11751000"/>
          <s v="11751000-11752000"/>
          <s v="11752000-11753000"/>
          <s v="11753000-11754000"/>
          <s v="11754000-11755000"/>
          <s v="11755000-11756000"/>
          <s v="11756000-11757000"/>
          <s v="11757000-11758000"/>
          <s v="11758000-11759000"/>
          <s v="11759000-11760000"/>
          <s v="11760000-11761000"/>
          <s v="11761000-11762000"/>
          <s v="11762000-11763000"/>
          <s v="11763000-11764000"/>
          <s v="11764000-11765000"/>
          <s v="11765000-11766000"/>
          <s v="11766000-11767000"/>
          <s v="11767000-11768000"/>
          <s v="11768000-11769000"/>
          <s v="11769000-11770000"/>
          <s v="11770000-11771000"/>
          <s v="11771000-11772000"/>
          <s v="11772000-11773000"/>
          <s v="11773000-11774000"/>
          <s v="11774000-11775000"/>
          <s v="11775000-11776000"/>
          <s v="11776000-11777000"/>
          <s v="11777000-11778000"/>
          <s v="11778000-11779000"/>
          <s v="11779000-11780000"/>
          <s v="11780000-11781000"/>
          <s v="11781000-11782000"/>
          <s v="11782000-11783000"/>
          <s v="11783000-11784000"/>
          <s v="11784000-11785000"/>
          <s v="11785000-11786000"/>
          <s v="11786000-11787000"/>
          <s v="11787000-11788000"/>
          <s v="11788000-11789000"/>
          <s v="11789000-11790000"/>
          <s v="11790000-11791000"/>
          <s v="11791000-11792000"/>
          <s v="11792000-11793000"/>
          <s v="11793000-11794000"/>
          <s v="11794000-11795000"/>
          <s v="11795000-11796000"/>
          <s v="11796000-11797000"/>
          <s v="11797000-11798000"/>
          <s v="11798000-11799000"/>
          <s v="11799000-11800000"/>
          <s v="11800000-11801000"/>
          <s v="11801000-11802000"/>
          <s v="11802000-11803000"/>
          <s v="11803000-11804000"/>
          <s v="11804000-11805000"/>
          <s v="11805000-11806000"/>
          <s v="11806000-11807000"/>
          <s v="11807000-11808000"/>
          <s v="11808000-11809000"/>
          <s v="11809000-11810000"/>
          <s v="11810000-11811000"/>
          <s v="11811000-11812000"/>
          <s v="11812000-11813000"/>
          <s v="11813000-11814000"/>
          <s v="11814000-11815000"/>
          <s v="11815000-11816000"/>
          <s v="11816000-11817000"/>
          <s v="11817000-11818000"/>
          <s v="11818000-11819000"/>
          <s v="11819000-11820000"/>
          <s v="11820000-11821000"/>
          <s v="11821000-11822000"/>
          <s v="11822000-11823000"/>
          <s v="11823000-11824000"/>
          <s v="11824000-11825000"/>
          <s v="11825000-11826000"/>
          <s v="11826000-11827000"/>
          <s v="11827000-11828000"/>
          <s v="11828000-11829000"/>
          <s v="11829000-11830000"/>
          <s v="11830000-11831000"/>
          <s v="11831000-11832000"/>
          <s v="11832000-11833000"/>
          <s v="11833000-11834000"/>
          <s v="11834000-11835000"/>
          <s v="11835000-11836000"/>
          <s v="11836000-11837000"/>
          <s v="11837000-11838000"/>
          <s v="11838000-11839000"/>
          <s v="11839000-11840000"/>
          <s v="11840000-11841000"/>
          <s v="11841000-11842000"/>
          <s v="11842000-11843000"/>
          <s v="11843000-11844000"/>
          <s v="11844000-11845000"/>
          <s v="11845000-11846000"/>
          <s v="11846000-11847000"/>
          <s v="11847000-11848000"/>
          <s v="11848000-11849000"/>
          <s v="11849000-11850000"/>
          <s v="11850000-11851000"/>
          <s v="11851000-11852000"/>
          <s v="11852000-11853000"/>
          <s v="11853000-11854000"/>
          <s v="11854000-11855000"/>
          <s v="11855000-11856000"/>
          <s v="11856000-11857000"/>
          <s v="11857000-11858000"/>
          <s v="11858000-11859000"/>
          <s v="11859000-11860000"/>
          <s v="11860000-11861000"/>
          <s v="11861000-11862000"/>
          <s v="11862000-11863000"/>
          <s v="11863000-11864000"/>
          <s v="11864000-11865000"/>
          <s v="11865000-11866000"/>
          <s v="11866000-11867000"/>
          <s v="11867000-11868000"/>
          <s v="11868000-11869000"/>
          <s v="11869000-11870000"/>
          <s v="11870000-11871000"/>
          <s v="11871000-11872000"/>
          <s v="11872000-11873000"/>
          <s v="11873000-11874000"/>
          <s v="11874000-11875000"/>
          <s v="11875000-11876000"/>
          <s v="11876000-11877000"/>
          <s v="11877000-11878000"/>
          <s v="11878000-11879000"/>
          <s v="11879000-11880000"/>
          <s v="11880000-11881000"/>
          <s v="11881000-11882000"/>
          <s v="11882000-11883000"/>
          <s v="11883000-11884000"/>
          <s v="11884000-11885000"/>
          <s v="11885000-11886000"/>
          <s v="11886000-11887000"/>
          <s v="11887000-11888000"/>
          <s v="11888000-11889000"/>
          <s v="11889000-11890000"/>
          <s v="11890000-11891000"/>
          <s v="11891000-11892000"/>
          <s v="11892000-11893000"/>
          <s v="11893000-11894000"/>
          <s v="11894000-11895000"/>
          <s v="11895000-11896000"/>
          <s v="11896000-11897000"/>
          <s v="11897000-11898000"/>
          <s v="11898000-11899000"/>
          <s v="11899000-11900000"/>
          <s v="11900000-11901000"/>
          <s v="11901000-11902000"/>
          <s v="11902000-11903000"/>
          <s v="11903000-11904000"/>
          <s v="11904000-11905000"/>
          <s v="11905000-11906000"/>
          <s v="11906000-11907000"/>
          <s v="11907000-11908000"/>
          <s v="11908000-11909000"/>
          <s v="11909000-11910000"/>
          <s v="11910000-11911000"/>
          <s v="11911000-11912000"/>
          <s v="11912000-11913000"/>
          <s v="11913000-11914000"/>
          <s v="11914000-11915000"/>
          <s v="11915000-11916000"/>
          <s v="11916000-11917000"/>
          <s v="11917000-11918000"/>
          <s v="11918000-11919000"/>
          <s v="11919000-11920000"/>
          <s v="11920000-11921000"/>
          <s v="11921000-11922000"/>
          <s v="11922000-11923000"/>
          <s v="11923000-11924000"/>
          <s v="11924000-11925000"/>
          <s v="11925000-11926000"/>
          <s v="11926000-11927000"/>
          <s v="11927000-11928000"/>
          <s v="11928000-11929000"/>
          <s v="11929000-11930000"/>
          <s v="11930000-11931000"/>
          <s v="11931000-11932000"/>
          <s v="11932000-11933000"/>
          <s v="11933000-11934000"/>
          <s v="11934000-11935000"/>
          <s v="11935000-11936000"/>
          <s v="11936000-11937000"/>
          <s v="11937000-11938000"/>
          <s v="11938000-11939000"/>
          <s v="11939000-11940000"/>
          <s v="11940000-11941000"/>
          <s v="11941000-11942000"/>
          <s v="11942000-11943000"/>
          <s v="11943000-11944000"/>
          <s v="11944000-11945000"/>
          <s v="11945000-11946000"/>
          <s v="11946000-11947000"/>
          <s v="11947000-11948000"/>
          <s v="11948000-11949000"/>
          <s v="11949000-11950000"/>
          <s v="11950000-11951000"/>
          <s v="11951000-11952000"/>
          <s v="11952000-11953000"/>
          <s v="11953000-11954000"/>
          <s v="11954000-11955000"/>
          <s v="11955000-11956000"/>
          <s v="11956000-11957000"/>
          <s v="11957000-11958000"/>
          <s v="11958000-11959000"/>
          <s v="11959000-11960000"/>
          <s v="11960000-11961000"/>
          <s v="11961000-11962000"/>
          <s v="11962000-11963000"/>
          <s v="11963000-11964000"/>
          <s v="11964000-11965000"/>
          <s v="11965000-11966000"/>
          <s v="11966000-11967000"/>
          <s v="11967000-11968000"/>
          <s v="11968000-11969000"/>
          <s v="11969000-11970000"/>
          <s v="11970000-11971000"/>
          <s v="11971000-11972000"/>
          <s v="11972000-11973000"/>
          <s v="11973000-11974000"/>
          <s v="11974000-11975000"/>
          <s v="11975000-11976000"/>
          <s v="11976000-11977000"/>
          <s v="11977000-11978000"/>
          <s v="11978000-11979000"/>
          <s v="11979000-11980000"/>
          <s v="11980000-11981000"/>
          <s v="11981000-11982000"/>
          <s v="11982000-11983000"/>
          <s v="11983000-11984000"/>
          <s v="11984000-11985000"/>
          <s v="11985000-11986000"/>
          <s v="11986000-11987000"/>
          <s v="11987000-11988000"/>
          <s v="11988000-11989000"/>
          <s v="11989000-11990000"/>
          <s v="11990000-11991000"/>
          <s v="11991000-11992000"/>
          <s v="11992000-11993000"/>
          <s v="11993000-11994000"/>
          <s v="11994000-11995000"/>
          <s v="11995000-11996000"/>
          <s v="11996000-11997000"/>
          <s v="11997000-11998000"/>
          <s v="11998000-11999000"/>
          <s v="11999000-12000000"/>
          <s v="12000000-12001000"/>
          <s v="12001000-12002000"/>
          <s v="12002000-12003000"/>
          <s v="12003000-12004000"/>
          <s v="12004000-12005000"/>
          <s v="12005000-12006000"/>
          <s v="12006000-12007000"/>
          <s v="12007000-12008000"/>
          <s v="12008000-12009000"/>
          <s v="12009000-12010000"/>
          <s v="12010000-12011000"/>
          <s v="12011000-12012000"/>
          <s v="12012000-12013000"/>
          <s v="12013000-12014000"/>
          <s v="12014000-12015000"/>
          <s v="12015000-12016000"/>
          <s v="12016000-12017000"/>
          <s v="12017000-12018000"/>
          <s v="12018000-12019000"/>
          <s v="12019000-12020000"/>
          <s v="12020000-12021000"/>
          <s v="12021000-12022000"/>
          <s v="12022000-12023000"/>
          <s v="12023000-12024000"/>
          <s v="12024000-12025000"/>
          <s v="12025000-12026000"/>
          <s v="12026000-12027000"/>
          <s v="12027000-12028000"/>
          <s v="12028000-12029000"/>
          <s v="12029000-12030000"/>
          <s v="12030000-12031000"/>
          <s v="12031000-12032000"/>
          <s v="12032000-12033000"/>
          <s v="12033000-12034000"/>
          <s v="12034000-12035000"/>
          <s v="12035000-12036000"/>
          <s v="12036000-12037000"/>
          <s v="12037000-12038000"/>
          <s v="12038000-12039000"/>
          <s v="12039000-12040000"/>
          <s v="12040000-12041000"/>
          <s v="12041000-12042000"/>
          <s v="12042000-12043000"/>
          <s v="12043000-12044000"/>
          <s v="12044000-12045000"/>
          <s v="12045000-12046000"/>
          <s v="12046000-12047000"/>
          <s v="12047000-12048000"/>
          <s v="12048000-12049000"/>
          <s v="12049000-12050000"/>
          <s v="12050000-12051000"/>
          <s v="12051000-12052000"/>
          <s v="12052000-12053000"/>
          <s v="12053000-12054000"/>
          <s v="12054000-12055000"/>
          <s v="12055000-12056000"/>
          <s v="12056000-12057000"/>
          <s v="12057000-12058000"/>
          <s v="12058000-12059000"/>
          <s v="12059000-12060000"/>
          <s v="12060000-12061000"/>
          <s v="12061000-12062000"/>
          <s v="12062000-12063000"/>
          <s v="12063000-12064000"/>
          <s v="12064000-12065000"/>
          <s v="12065000-12066000"/>
          <s v="12066000-12067000"/>
          <s v="12067000-12068000"/>
          <s v="12068000-12069000"/>
          <s v="12069000-12070000"/>
          <s v="12070000-12071000"/>
          <s v="12071000-12072000"/>
          <s v="12072000-12073000"/>
          <s v="12073000-12074000"/>
          <s v="12074000-12075000"/>
          <s v="12075000-12076000"/>
          <s v="12076000-12077000"/>
          <s v="12077000-12078000"/>
          <s v="12078000-12079000"/>
          <s v="12079000-12080000"/>
          <s v="12080000-12081000"/>
          <s v="12081000-12082000"/>
          <s v="12082000-12083000"/>
          <s v="12083000-12084000"/>
          <s v="12084000-12085000"/>
          <s v="12085000-12086000"/>
          <s v="12086000-12087000"/>
          <s v="12087000-12088000"/>
          <s v="12088000-12089000"/>
          <s v="12089000-12090000"/>
          <s v="12090000-12091000"/>
          <s v="12091000-12092000"/>
          <s v="12092000-12093000"/>
          <s v="12093000-12094000"/>
          <s v="12094000-12095000"/>
          <s v="12095000-12096000"/>
          <s v="12096000-12097000"/>
          <s v="12097000-12098000"/>
          <s v="12098000-12099000"/>
          <s v="12099000-12100000"/>
          <s v="12100000-12101000"/>
          <s v="12101000-12102000"/>
          <s v="12102000-12103000"/>
          <s v="12103000-12104000"/>
          <s v="12104000-12105000"/>
          <s v="12105000-12106000"/>
          <s v="12106000-12107000"/>
          <s v="12107000-12108000"/>
          <s v="12108000-12109000"/>
          <s v="12109000-12110000"/>
          <s v="12110000-12111000"/>
          <s v="12111000-12112000"/>
          <s v="12112000-12113000"/>
          <s v="12113000-12114000"/>
          <s v="12114000-12115000"/>
          <s v="12115000-12116000"/>
          <s v="12116000-12117000"/>
          <s v="12117000-12118000"/>
          <s v="12118000-12119000"/>
          <s v="12119000-12120000"/>
          <s v="12120000-12121000"/>
          <s v="12121000-12122000"/>
          <s v="12122000-12123000"/>
          <s v="12123000-12124000"/>
          <s v="12124000-12125000"/>
          <s v="12125000-12126000"/>
          <s v="12126000-12127000"/>
          <s v="12127000-12128000"/>
          <s v="12128000-12129000"/>
          <s v="12129000-12130000"/>
          <s v="12130000-12131000"/>
          <s v="12131000-12132000"/>
          <s v="12132000-12133000"/>
          <s v="12133000-12134000"/>
          <s v="12134000-12135000"/>
          <s v="12135000-12136000"/>
          <s v="12136000-12137000"/>
          <s v="12137000-12138000"/>
          <s v="12138000-12139000"/>
          <s v="12139000-12140000"/>
          <s v="12140000-12141000"/>
          <s v="12141000-12142000"/>
          <s v="12142000-12143000"/>
          <s v="12143000-12144000"/>
          <s v="12144000-12145000"/>
          <s v="12145000-12146000"/>
          <s v="12146000-12147000"/>
          <s v="12147000-12148000"/>
          <s v="12148000-12149000"/>
          <s v="12149000-12150000"/>
          <s v="12150000-12151000"/>
          <s v="12151000-12152000"/>
          <s v="12152000-12153000"/>
          <s v="12153000-12154000"/>
          <s v="12154000-12155000"/>
          <s v="12155000-12156000"/>
          <s v="12156000-12157000"/>
          <s v="12157000-12158000"/>
          <s v="12158000-12159000"/>
          <s v="12159000-12160000"/>
          <s v="12160000-12161000"/>
          <s v="12161000-12162000"/>
          <s v="12162000-12163000"/>
          <s v="12163000-12164000"/>
          <s v="12164000-12165000"/>
          <s v="12165000-12166000"/>
          <s v="12166000-12167000"/>
          <s v="12167000-12168000"/>
          <s v="12168000-12169000"/>
          <s v="12169000-12170000"/>
          <s v="12170000-12171000"/>
          <s v="12171000-12172000"/>
          <s v="12172000-12173000"/>
          <s v="12173000-12174000"/>
          <s v="12174000-12175000"/>
          <s v="12175000-12176000"/>
          <s v="12176000-12177000"/>
          <s v="12177000-12178000"/>
          <s v="12178000-12179000"/>
          <s v="12179000-12180000"/>
          <s v="12180000-12181000"/>
          <s v="12181000-12182000"/>
          <s v="12182000-12183000"/>
          <s v="12183000-12184000"/>
          <s v="12184000-12185000"/>
          <s v="12185000-12186000"/>
          <s v="12186000-12187000"/>
          <s v="12187000-12188000"/>
          <s v="12188000-12189000"/>
          <s v="12189000-12190000"/>
          <s v="12190000-12191000"/>
          <s v="12191000-12192000"/>
          <s v="12192000-12193000"/>
          <s v="12193000-12194000"/>
          <s v="12194000-12195000"/>
          <s v="12195000-12196000"/>
          <s v="12196000-12197000"/>
          <s v="12197000-12198000"/>
          <s v="12198000-12199000"/>
          <s v="12199000-12200000"/>
          <s v="12200000-12201000"/>
          <s v="12201000-12202000"/>
          <s v="12202000-12203000"/>
          <s v="12203000-12204000"/>
          <s v="12204000-12205000"/>
          <s v="12205000-12206000"/>
          <s v="12206000-12207000"/>
          <s v="12207000-12208000"/>
          <s v="12208000-12209000"/>
          <s v="12209000-12210000"/>
          <s v="12210000-12211000"/>
          <s v="12211000-12212000"/>
          <s v="12212000-12213000"/>
          <s v="12213000-12214000"/>
          <s v="12214000-12215000"/>
          <s v="12215000-12216000"/>
          <s v="12216000-12217000"/>
          <s v="12217000-12218000"/>
          <s v="12218000-12219000"/>
          <s v="12219000-12220000"/>
          <s v="12220000-12221000"/>
          <s v="12221000-12222000"/>
          <s v="12222000-12223000"/>
          <s v="12223000-12224000"/>
          <s v="12224000-12225000"/>
          <s v="12225000-12226000"/>
          <s v="12226000-12227000"/>
          <s v="12227000-12228000"/>
          <s v="12228000-12229000"/>
          <s v="12229000-12230000"/>
          <s v="12230000-12231000"/>
          <s v="12231000-12232000"/>
          <s v="12232000-12233000"/>
          <s v="12233000-12234000"/>
          <s v="12234000-12235000"/>
          <s v="12235000-12236000"/>
          <s v="12236000-12237000"/>
          <s v="12237000-12238000"/>
          <s v="12238000-12239000"/>
          <s v="12239000-12240000"/>
          <s v="12240000-12241000"/>
          <s v="12241000-12242000"/>
          <s v="12242000-12243000"/>
          <s v="12243000-12244000"/>
          <s v="12244000-12245000"/>
          <s v="12245000-12246000"/>
          <s v="12246000-12247000"/>
          <s v="12247000-12248000"/>
          <s v="12248000-12249000"/>
          <s v="12249000-12250000"/>
          <s v="12250000-12251000"/>
          <s v="12251000-12252000"/>
          <s v="12252000-12253000"/>
          <s v="12253000-12254000"/>
          <s v="12254000-12255000"/>
          <s v="12255000-12256000"/>
          <s v="12256000-12257000"/>
          <s v="12257000-12258000"/>
          <s v="12258000-12259000"/>
          <s v="12259000-12260000"/>
          <s v="12260000-12261000"/>
          <s v="12261000-12262000"/>
          <s v="12262000-12263000"/>
          <s v="12263000-12264000"/>
          <s v="12264000-12265000"/>
          <s v="12265000-12266000"/>
          <s v="12266000-12267000"/>
          <s v="12267000-12268000"/>
          <s v="12268000-12269000"/>
          <s v="12269000-12270000"/>
          <s v="12270000-12271000"/>
          <s v="12271000-12272000"/>
          <s v="12272000-12273000"/>
          <s v="12273000-12274000"/>
          <s v="12274000-12275000"/>
          <s v="12275000-12276000"/>
          <s v="12276000-12277000"/>
          <s v="12277000-12278000"/>
          <s v="12278000-12279000"/>
          <s v="12279000-12280000"/>
          <s v="12280000-12281000"/>
          <s v="12281000-12282000"/>
          <s v="12282000-12283000"/>
          <s v="12283000-12284000"/>
          <s v="12284000-12285000"/>
          <s v="12285000-12286000"/>
          <s v="12286000-12287000"/>
          <s v="12287000-12288000"/>
          <s v="12288000-12289000"/>
          <s v="12289000-12290000"/>
          <s v="12290000-12291000"/>
          <s v="12291000-12292000"/>
          <s v="12292000-12293000"/>
          <s v="12293000-12294000"/>
          <s v="12294000-12295000"/>
          <s v="12295000-12296000"/>
          <s v="12296000-12297000"/>
          <s v="12297000-12298000"/>
          <s v="12298000-12299000"/>
          <s v="12299000-12300000"/>
          <s v="12300000-12301000"/>
          <s v="12301000-12302000"/>
          <s v="12302000-12303000"/>
          <s v="12303000-12304000"/>
          <s v="12304000-12305000"/>
          <s v="12305000-12306000"/>
          <s v="12306000-12307000"/>
          <s v="12307000-12308000"/>
          <s v="12308000-12309000"/>
          <s v="12309000-12310000"/>
          <s v="12310000-12311000"/>
          <s v="12311000-12312000"/>
          <s v="12312000-12313000"/>
          <s v="12313000-12314000"/>
          <s v="12314000-12315000"/>
          <s v="12315000-12316000"/>
          <s v="12316000-12317000"/>
          <s v="12317000-12318000"/>
          <s v="12318000-12319000"/>
          <s v="12319000-12320000"/>
          <s v="12320000-12321000"/>
          <s v="12321000-12322000"/>
          <s v="12322000-12323000"/>
          <s v="12323000-12324000"/>
          <s v="12324000-12325000"/>
          <s v="12325000-12326000"/>
          <s v="12326000-12327000"/>
          <s v="12327000-12328000"/>
          <s v="12328000-12329000"/>
          <s v="12329000-12330000"/>
          <s v="12330000-12331000"/>
          <s v="12331000-12332000"/>
          <s v="12332000-12333000"/>
          <s v="12333000-12334000"/>
          <s v="12334000-12335000"/>
          <s v="12335000-12336000"/>
          <s v="12336000-12337000"/>
          <s v="12337000-12338000"/>
          <s v="12338000-12339000"/>
          <s v="12339000-12340000"/>
          <s v="12340000-12341000"/>
          <s v="12341000-12342000"/>
          <s v="12342000-12343000"/>
          <s v="12343000-12344000"/>
          <s v="12344000-12345000"/>
          <s v="12345000-12346000"/>
          <s v="12346000-12347000"/>
          <s v="12347000-12348000"/>
          <s v="12348000-12349000"/>
          <s v="12349000-12350000"/>
          <s v="12350000-12351000"/>
          <s v="12351000-12352000"/>
          <s v="12352000-12353000"/>
          <s v="12353000-12354000"/>
          <s v="12354000-12355000"/>
          <s v="12355000-12356000"/>
          <s v="12356000-12357000"/>
          <s v="12357000-12358000"/>
          <s v="12358000-12359000"/>
          <s v="12359000-12360000"/>
          <s v="12360000-12361000"/>
          <s v="12361000-12362000"/>
          <s v="12362000-12363000"/>
          <s v="12363000-12364000"/>
          <s v="12364000-12365000"/>
          <s v="12365000-12366000"/>
          <s v="12366000-12367000"/>
          <s v="12367000-12368000"/>
          <s v="12368000-12369000"/>
          <s v="12369000-12370000"/>
          <s v="12370000-12371000"/>
          <s v="12371000-12372000"/>
          <s v="12372000-12373000"/>
          <s v="12373000-12374000"/>
          <s v="12374000-12375000"/>
          <s v="12375000-12376000"/>
          <s v="12376000-12377000"/>
          <s v="12377000-12378000"/>
          <s v="12378000-12379000"/>
          <s v="12379000-12380000"/>
          <s v="12380000-12381000"/>
          <s v="12381000-12382000"/>
          <s v="12382000-12383000"/>
          <s v="12383000-12384000"/>
          <s v="12384000-12385000"/>
          <s v="12385000-12386000"/>
          <s v="12386000-12387000"/>
          <s v="12387000-12388000"/>
          <s v="12388000-12389000"/>
          <s v="12389000-12390000"/>
          <s v="12390000-12391000"/>
          <s v="12391000-12392000"/>
          <s v="12392000-12393000"/>
          <s v="12393000-12394000"/>
          <s v="12394000-12395000"/>
          <s v="12395000-12396000"/>
          <s v="12396000-12397000"/>
          <s v="12397000-12398000"/>
          <s v="12398000-12399000"/>
          <s v="12399000-12400000"/>
          <s v="12400000-12401000"/>
          <s v="12401000-12402000"/>
          <s v="12402000-12403000"/>
          <s v="12403000-12404000"/>
          <s v="12404000-12405000"/>
          <s v="12405000-12406000"/>
          <s v="12406000-12407000"/>
          <s v="12407000-12408000"/>
          <s v="12408000-12409000"/>
          <s v="12409000-12410000"/>
          <s v="12410000-12411000"/>
          <s v="12411000-12412000"/>
          <s v="12412000-12413000"/>
          <s v="12413000-12414000"/>
          <s v="12414000-12415000"/>
          <s v="12415000-12416000"/>
          <s v="12416000-12417000"/>
          <s v="12417000-12418000"/>
          <s v="12418000-12419000"/>
          <s v="12419000-12420000"/>
          <s v="12420000-12421000"/>
          <s v="12421000-12422000"/>
          <s v="12422000-12423000"/>
          <s v="12423000-12424000"/>
          <s v="12424000-12425000"/>
          <s v="12425000-12426000"/>
          <s v="12426000-12427000"/>
          <s v="12427000-12428000"/>
          <s v="12428000-12429000"/>
          <s v="12429000-12430000"/>
          <s v="12430000-12431000"/>
          <s v="12431000-12432000"/>
          <s v="12432000-12433000"/>
          <s v="12433000-12434000"/>
          <s v="12434000-12435000"/>
          <s v="12435000-12436000"/>
          <s v="12436000-12437000"/>
          <s v="12437000-12438000"/>
          <s v="12438000-12439000"/>
          <s v="12439000-12440000"/>
          <s v="12440000-12441000"/>
          <s v="12441000-12442000"/>
          <s v="12442000-12443000"/>
          <s v="12443000-12444000"/>
          <s v="12444000-12445000"/>
          <s v="12445000-12446000"/>
          <s v="12446000-12447000"/>
          <s v="12447000-12448000"/>
          <s v="12448000-12449000"/>
          <s v="12449000-12450000"/>
          <s v="12450000-12451000"/>
          <s v="12451000-12452000"/>
          <s v="12452000-12453000"/>
          <s v="12453000-12454000"/>
          <s v="12454000-12455000"/>
          <s v="12455000-12456000"/>
          <s v="12456000-12457000"/>
          <s v="12457000-12458000"/>
          <s v="12458000-12459000"/>
          <s v="12459000-12460000"/>
          <s v="12460000-12461000"/>
          <s v="12461000-12462000"/>
          <s v="12462000-12463000"/>
          <s v="12463000-12464000"/>
          <s v="12464000-12465000"/>
          <s v="12465000-12466000"/>
          <s v="12466000-12467000"/>
          <s v="12467000-12468000"/>
          <s v="12468000-12469000"/>
          <s v="12469000-12470000"/>
          <s v="12470000-12471000"/>
          <s v="12471000-12472000"/>
          <s v="12472000-12473000"/>
          <s v="12473000-12474000"/>
          <s v="12474000-12475000"/>
          <s v="12475000-12476000"/>
          <s v="12476000-12477000"/>
          <s v="12477000-12478000"/>
          <s v="12478000-12479000"/>
          <s v="12479000-12480000"/>
          <s v="12480000-12481000"/>
          <s v="12481000-12482000"/>
          <s v="12482000-12483000"/>
          <s v="12483000-12484000"/>
          <s v="12484000-12485000"/>
          <s v="12485000-12486000"/>
          <s v="12486000-12487000"/>
          <s v="12487000-12488000"/>
          <s v="12488000-12489000"/>
          <s v="12489000-12490000"/>
          <s v="12490000-12491000"/>
          <s v="12491000-12492000"/>
          <s v="12492000-12493000"/>
          <s v="12493000-12494000"/>
          <s v="12494000-12495000"/>
          <s v="12495000-12496000"/>
          <s v="12496000-12497000"/>
          <s v="12497000-12498000"/>
          <s v="12498000-12499000"/>
          <s v="12499000-12500000"/>
          <s v="12500000-12501000"/>
          <s v="12501000-12502000"/>
          <s v="12502000-12503000"/>
          <s v="12503000-12504000"/>
          <s v="12504000-12505000"/>
          <s v="12505000-12506000"/>
          <s v="12506000-12507000"/>
          <s v="12507000-12508000"/>
          <s v="12508000-12509000"/>
          <s v="12509000-12510000"/>
          <s v="12510000-12511000"/>
          <s v="12511000-12512000"/>
          <s v="12512000-12513000"/>
          <s v="12513000-12514000"/>
          <s v="12514000-12515000"/>
          <s v="12515000-12516000"/>
          <s v="12516000-12517000"/>
          <s v="12517000-12518000"/>
          <s v="12518000-12519000"/>
          <s v="12519000-12520000"/>
          <s v="12520000-12521000"/>
          <s v="12521000-12522000"/>
          <s v="12522000-12523000"/>
          <s v="12523000-12524000"/>
          <s v="12524000-12525000"/>
          <s v="12525000-12526000"/>
          <s v="12526000-12527000"/>
          <s v="12527000-12528000"/>
          <s v="12528000-12529000"/>
          <s v="12529000-12530000"/>
          <s v="12530000-12531000"/>
          <s v="12531000-12532000"/>
          <s v="12532000-12533000"/>
          <s v="12533000-12534000"/>
          <s v="12534000-12535000"/>
          <s v="12535000-12536000"/>
          <s v="12536000-12537000"/>
          <s v="12537000-12538000"/>
          <s v="12538000-12539000"/>
          <s v="12539000-12540000"/>
          <s v="12540000-12541000"/>
          <s v="12541000-12542000"/>
          <s v="12542000-12543000"/>
          <s v="12543000-12544000"/>
          <s v="12544000-12545000"/>
          <s v="12545000-12546000"/>
          <s v="12546000-12547000"/>
          <s v="12547000-12548000"/>
          <s v="12548000-12549000"/>
          <s v="12549000-12550000"/>
          <s v="12550000-12551000"/>
          <s v="12551000-12552000"/>
          <s v="12552000-12553000"/>
          <s v="12553000-12554000"/>
          <s v="12554000-12555000"/>
          <s v="12555000-12556000"/>
          <s v="12556000-12557000"/>
          <s v="12557000-12558000"/>
          <s v="12558000-12559000"/>
          <s v="12559000-12560000"/>
          <s v="12560000-12561000"/>
          <s v="12561000-12562000"/>
          <s v="12562000-12563000"/>
          <s v="12563000-12564000"/>
          <s v="12564000-12565000"/>
          <s v="12565000-12566000"/>
          <s v="12566000-12567000"/>
          <s v="12567000-12568000"/>
          <s v="12568000-12569000"/>
          <s v="12569000-12570000"/>
          <s v="12570000-12571000"/>
          <s v="12571000-12572000"/>
          <s v="12572000-12573000"/>
          <s v="12573000-12574000"/>
          <s v="12574000-12575000"/>
          <s v="12575000-12576000"/>
          <s v="12576000-12577000"/>
          <s v="12577000-12578000"/>
          <s v="12578000-12579000"/>
          <s v="12579000-12580000"/>
          <s v="12580000-12581000"/>
          <s v="12581000-12582000"/>
          <s v="12582000-12583000"/>
          <s v="12583000-12584000"/>
          <s v="12584000-12585000"/>
          <s v="12585000-12586000"/>
          <s v="12586000-12587000"/>
          <s v="12587000-12588000"/>
          <s v="12588000-12589000"/>
          <s v="12589000-12590000"/>
          <s v="12590000-12591000"/>
          <s v="12591000-12592000"/>
          <s v="12592000-12593000"/>
          <s v="12593000-12594000"/>
          <s v="12594000-12595000"/>
          <s v="12595000-12596000"/>
          <s v="12596000-12597000"/>
          <s v="12597000-12598000"/>
          <s v="12598000-12599000"/>
          <s v="12599000-12600000"/>
          <s v="12600000-12601000"/>
          <s v="12601000-12602000"/>
          <s v="12602000-12603000"/>
          <s v="12603000-12604000"/>
          <s v="12604000-12605000"/>
          <s v="12605000-12606000"/>
          <s v="12606000-12607000"/>
          <s v="12607000-12608000"/>
          <s v="12608000-12609000"/>
          <s v="12609000-12610000"/>
          <s v="12610000-12611000"/>
          <s v="12611000-12612000"/>
          <s v="12612000-12613000"/>
          <s v="12613000-12614000"/>
          <s v="12614000-12615000"/>
          <s v="12615000-12616000"/>
          <s v="12616000-12617000"/>
          <s v="12617000-12618000"/>
          <s v="12618000-12619000"/>
          <s v="12619000-12620000"/>
          <s v="12620000-12621000"/>
          <s v="12621000-12622000"/>
          <s v="12622000-12623000"/>
          <s v="12623000-12624000"/>
          <s v="12624000-12625000"/>
          <s v="12625000-12626000"/>
          <s v="12626000-12627000"/>
          <s v="12627000-12628000"/>
          <s v="12628000-12629000"/>
          <s v="12629000-12630000"/>
          <s v="12630000-12631000"/>
          <s v="12631000-12632000"/>
          <s v="12632000-12633000"/>
          <s v="12633000-12634000"/>
          <s v="12634000-12635000"/>
          <s v="12635000-12636000"/>
          <s v="12636000-12637000"/>
          <s v="12637000-12638000"/>
          <s v="12638000-12639000"/>
          <s v="12639000-12640000"/>
          <s v="12640000-12641000"/>
          <s v="12641000-12642000"/>
          <s v="12642000-12643000"/>
          <s v="12643000-12644000"/>
          <s v="12644000-12645000"/>
          <s v="12645000-12646000"/>
          <s v="12646000-12647000"/>
          <s v="12647000-12648000"/>
          <s v="12648000-12649000"/>
          <s v="12649000-12650000"/>
          <s v="12650000-12651000"/>
          <s v="12651000-12652000"/>
          <s v="12652000-12653000"/>
          <s v="12653000-12654000"/>
          <s v="12654000-12655000"/>
          <s v="12655000-12656000"/>
          <s v="12656000-12657000"/>
          <s v="12657000-12658000"/>
          <s v="12658000-12659000"/>
          <s v="12659000-12660000"/>
          <s v="12660000-12661000"/>
          <s v="12661000-12662000"/>
          <s v="12662000-12663000"/>
          <s v="12663000-12664000"/>
          <s v="12664000-12665000"/>
          <s v="12665000-12666000"/>
          <s v="12666000-12667000"/>
          <s v="12667000-12668000"/>
          <s v="12668000-12669000"/>
          <s v="12669000-12670000"/>
          <s v="12670000-12671000"/>
          <s v="12671000-12672000"/>
          <s v="12672000-12673000"/>
          <s v="12673000-12674000"/>
          <s v="12674000-12675000"/>
          <s v="12675000-12676000"/>
          <s v="12676000-12677000"/>
          <s v="12677000-12678000"/>
          <s v="12678000-12679000"/>
          <s v="12679000-12680000"/>
          <s v="12680000-12681000"/>
          <s v="12681000-12682000"/>
          <s v="12682000-12683000"/>
          <s v="12683000-12684000"/>
          <s v="12684000-12685000"/>
          <s v="12685000-12686000"/>
          <s v="12686000-12687000"/>
          <s v="12687000-12688000"/>
          <s v="12688000-12689000"/>
          <s v="12689000-12690000"/>
          <s v="12690000-12691000"/>
          <s v="12691000-12692000"/>
          <s v="12692000-12693000"/>
          <s v="12693000-12694000"/>
          <s v="12694000-12695000"/>
          <s v="12695000-12696000"/>
          <s v="12696000-12697000"/>
          <s v="12697000-12698000"/>
          <s v="12698000-12699000"/>
          <s v="12699000-12700000"/>
          <s v="12700000-12701000"/>
          <s v="12701000-12702000"/>
          <s v="12702000-12703000"/>
          <s v="12703000-12704000"/>
          <s v="12704000-12705000"/>
          <s v="12705000-12706000"/>
          <s v="12706000-12707000"/>
          <s v="12707000-12708000"/>
          <s v="12708000-12709000"/>
          <s v="12709000-12710000"/>
          <s v="12710000-12711000"/>
          <s v="12711000-12712000"/>
          <s v="12712000-12713000"/>
          <s v="12713000-12714000"/>
          <s v="12714000-12715000"/>
          <s v="12715000-12716000"/>
          <s v="12716000-12717000"/>
          <s v="12717000-12718000"/>
          <s v="12718000-12719000"/>
          <s v="12719000-12720000"/>
          <s v="12720000-12721000"/>
          <s v="12721000-12722000"/>
          <s v="12722000-12723000"/>
          <s v="12723000-12724000"/>
          <s v="12724000-12725000"/>
          <s v="12725000-12726000"/>
          <s v="12726000-12727000"/>
          <s v="12727000-12728000"/>
          <s v="12728000-12729000"/>
          <s v="12729000-12730000"/>
          <s v="12730000-12731000"/>
          <s v="12731000-12732000"/>
          <s v="12732000-12733000"/>
          <s v="12733000-12734000"/>
          <s v="12734000-12735000"/>
          <s v="12735000-12736000"/>
          <s v="12736000-12737000"/>
          <s v="12737000-12738000"/>
          <s v="12738000-12739000"/>
          <s v="12739000-12740000"/>
          <s v="12740000-12741000"/>
          <s v="12741000-12742000"/>
          <s v="12742000-12743000"/>
          <s v="12743000-12744000"/>
          <s v="12744000-12745000"/>
          <s v="12745000-12746000"/>
          <s v="12746000-12747000"/>
          <s v="12747000-12748000"/>
          <s v="12748000-12749000"/>
          <s v="12749000-12750000"/>
          <s v="12750000-12751000"/>
          <s v="12751000-12752000"/>
          <s v="12752000-12753000"/>
          <s v="12753000-12754000"/>
          <s v="12754000-12755000"/>
          <s v="12755000-12756000"/>
          <s v="12756000-12757000"/>
          <s v="12757000-12758000"/>
          <s v="12758000-12759000"/>
          <s v="12759000-12760000"/>
          <s v="12760000-12761000"/>
          <s v="12761000-12762000"/>
          <s v="12762000-12763000"/>
          <s v="12763000-12764000"/>
          <s v="12764000-12765000"/>
          <s v="12765000-12766000"/>
          <s v="12766000-12767000"/>
          <s v="12767000-12768000"/>
          <s v="12768000-12769000"/>
          <s v="12769000-12770000"/>
          <s v="12770000-12771000"/>
          <s v="12771000-12772000"/>
          <s v="12772000-12773000"/>
          <s v="12773000-12774000"/>
          <s v="12774000-12775000"/>
          <s v="12775000-12776000"/>
          <s v="12776000-12777000"/>
          <s v="12777000-12778000"/>
          <s v="12778000-12779000"/>
          <s v="12779000-12780000"/>
          <s v="12780000-12781000"/>
          <s v="12781000-12782000"/>
          <s v="12782000-12783000"/>
          <s v="12783000-12784000"/>
          <s v="12784000-12785000"/>
          <s v="12785000-12786000"/>
          <s v="12786000-12787000"/>
          <s v="12787000-12788000"/>
          <s v="12788000-12789000"/>
          <s v="12789000-12790000"/>
          <s v="12790000-12791000"/>
          <s v="12791000-12792000"/>
          <s v="12792000-12793000"/>
          <s v="12793000-12794000"/>
          <s v="12794000-12795000"/>
          <s v="12795000-12796000"/>
          <s v="12796000-12797000"/>
          <s v="12797000-12798000"/>
          <s v="12798000-12799000"/>
          <s v="12799000-12800000"/>
          <s v="12800000-12801000"/>
          <s v="12801000-12802000"/>
          <s v="12802000-12803000"/>
          <s v="12803000-12804000"/>
          <s v="12804000-12805000"/>
          <s v="12805000-12806000"/>
          <s v="12806000-12807000"/>
          <s v="12807000-12808000"/>
          <s v="12808000-12809000"/>
          <s v="12809000-12810000"/>
          <s v="12810000-12811000"/>
          <s v="12811000-12812000"/>
          <s v="12812000-12813000"/>
          <s v="12813000-12814000"/>
          <s v="12814000-12815000"/>
          <s v="12815000-12816000"/>
          <s v="12816000-12817000"/>
          <s v="12817000-12818000"/>
          <s v="12818000-12819000"/>
          <s v="12819000-12820000"/>
          <s v="12820000-12821000"/>
          <s v="12821000-12822000"/>
          <s v="12822000-12823000"/>
          <s v="12823000-12824000"/>
          <s v="12824000-12825000"/>
          <s v="12825000-12826000"/>
          <s v="12826000-12827000"/>
          <s v="12827000-12828000"/>
          <s v="12828000-12829000"/>
          <s v="12829000-12830000"/>
          <s v="12830000-12831000"/>
          <s v="12831000-12832000"/>
          <s v="12832000-12833000"/>
          <s v="12833000-12834000"/>
          <s v="12834000-12835000"/>
          <s v="12835000-12836000"/>
          <s v="12836000-12837000"/>
          <s v="12837000-12838000"/>
          <s v="12838000-12839000"/>
          <s v="12839000-12840000"/>
          <s v="12840000-12841000"/>
          <s v="12841000-12842000"/>
          <s v="12842000-12843000"/>
          <s v="12843000-12844000"/>
          <s v="12844000-12845000"/>
          <s v="12845000-12846000"/>
          <s v="12846000-12847000"/>
          <s v="12847000-12848000"/>
          <s v="12848000-12849000"/>
          <s v="12849000-12850000"/>
          <s v="12850000-12851000"/>
          <s v="12851000-12852000"/>
          <s v="12852000-12853000"/>
          <s v="12853000-12854000"/>
          <s v="12854000-12855000"/>
          <s v="12855000-12856000"/>
          <s v="12856000-12857000"/>
          <s v="12857000-12858000"/>
          <s v="12858000-12859000"/>
          <s v="12859000-12860000"/>
          <s v="12860000-12861000"/>
          <s v="12861000-12862000"/>
          <s v="12862000-12863000"/>
          <s v="12863000-12864000"/>
          <s v="12864000-12865000"/>
          <s v="12865000-12866000"/>
          <s v="12866000-12867000"/>
          <s v="12867000-12868000"/>
          <s v="12868000-12869000"/>
          <s v="12869000-12870000"/>
          <s v="12870000-12871000"/>
          <s v="12871000-12872000"/>
          <s v="12872000-12873000"/>
          <s v="12873000-12874000"/>
          <s v="12874000-12875000"/>
          <s v="12875000-12876000"/>
          <s v="12876000-12877000"/>
          <s v="12877000-12878000"/>
          <s v="12878000-12879000"/>
          <s v="12879000-12880000"/>
          <s v="12880000-12881000"/>
          <s v="12881000-12882000"/>
          <s v="12882000-12883000"/>
          <s v="12883000-12884000"/>
          <s v="12884000-12885000"/>
          <s v="12885000-12886000"/>
          <s v="12886000-12887000"/>
          <s v="12887000-12888000"/>
          <s v="12888000-12889000"/>
          <s v="12889000-12890000"/>
          <s v="12890000-12891000"/>
          <s v="12891000-12892000"/>
          <s v="12892000-12893000"/>
          <s v="12893000-12894000"/>
          <s v="12894000-12895000"/>
          <s v="12895000-12896000"/>
          <s v="12896000-12897000"/>
          <s v="12897000-12898000"/>
          <s v="12898000-12899000"/>
          <s v="12899000-12900000"/>
          <s v="12900000-12901000"/>
          <s v="12901000-12902000"/>
          <s v="12902000-12903000"/>
          <s v="12903000-12904000"/>
          <s v="12904000-12905000"/>
          <s v="12905000-12906000"/>
          <s v="12906000-12907000"/>
          <s v="12907000-12908000"/>
          <s v="12908000-12909000"/>
          <s v="12909000-12910000"/>
          <s v="12910000-12911000"/>
          <s v="12911000-12912000"/>
          <s v="12912000-12913000"/>
          <s v="12913000-12914000"/>
          <s v="12914000-12915000"/>
          <s v="12915000-12916000"/>
          <s v="12916000-12917000"/>
          <s v="12917000-12918000"/>
          <s v="12918000-12919000"/>
          <s v="12919000-12920000"/>
          <s v="12920000-12921000"/>
          <s v="12921000-12922000"/>
          <s v="12922000-12923000"/>
          <s v="12923000-12924000"/>
          <s v="12924000-12925000"/>
          <s v="12925000-12926000"/>
          <s v="12926000-12927000"/>
          <s v="12927000-12928000"/>
          <s v="12928000-12929000"/>
          <s v="12929000-12930000"/>
          <s v="12930000-12931000"/>
          <s v="12931000-12932000"/>
          <s v="12932000-12933000"/>
          <s v="12933000-12934000"/>
          <s v="12934000-12935000"/>
          <s v="12935000-12936000"/>
          <s v="12936000-12937000"/>
          <s v="12937000-12938000"/>
          <s v="12938000-12939000"/>
          <s v="12939000-12940000"/>
          <s v="12940000-12941000"/>
          <s v="12941000-12942000"/>
          <s v="12942000-12943000"/>
          <s v="12943000-12944000"/>
          <s v="12944000-12945000"/>
          <s v="12945000-12946000"/>
          <s v="12946000-12947000"/>
          <s v="12947000-12948000"/>
          <s v="12948000-12949000"/>
          <s v="12949000-12950000"/>
          <s v="12950000-12951000"/>
          <s v="12951000-12952000"/>
          <s v="12952000-12953000"/>
          <s v="12953000-12954000"/>
          <s v="12954000-12955000"/>
          <s v="12955000-12956000"/>
          <s v="12956000-12957000"/>
          <s v="12957000-12958000"/>
          <s v="12958000-12959000"/>
          <s v="12959000-12960000"/>
          <s v="12960000-12961000"/>
          <s v="12961000-12962000"/>
          <s v="12962000-12963000"/>
          <s v="12963000-12964000"/>
          <s v="12964000-12965000"/>
          <s v="12965000-12966000"/>
          <s v="12966000-12967000"/>
          <s v="12967000-12968000"/>
          <s v="12968000-12969000"/>
          <s v="12969000-12970000"/>
          <s v="12970000-12971000"/>
          <s v="12971000-12972000"/>
          <s v="12972000-12973000"/>
          <s v="12973000-12974000"/>
          <s v="12974000-12975000"/>
          <s v="12975000-12976000"/>
          <s v="12976000-12977000"/>
          <s v="12977000-12978000"/>
          <s v="12978000-12979000"/>
          <s v="12979000-12980000"/>
          <s v="12980000-12981000"/>
          <s v="12981000-12982000"/>
          <s v="12982000-12983000"/>
          <s v="12983000-12984000"/>
          <s v="12984000-12985000"/>
          <s v="12985000-12986000"/>
          <s v="12986000-12987000"/>
          <s v="12987000-12988000"/>
          <s v="12988000-12989000"/>
          <s v="12989000-12990000"/>
          <s v="12990000-12991000"/>
          <s v="12991000-12992000"/>
          <s v="12992000-12993000"/>
          <s v="12993000-12994000"/>
          <s v="12994000-12995000"/>
          <s v="12995000-12996000"/>
          <s v="12996000-12997000"/>
          <s v="12997000-12998000"/>
          <s v="12998000-12999000"/>
          <s v="12999000-13000000"/>
          <s v="13000000-13001000"/>
          <s v="13001000-13002000"/>
          <s v="13002000-13003000"/>
          <s v="13003000-13004000"/>
          <s v="13004000-13005000"/>
          <s v="13005000-13006000"/>
          <s v="13006000-13007000"/>
          <s v="13007000-13008000"/>
          <s v="13008000-13009000"/>
          <s v="13009000-13010000"/>
          <s v="13010000-13011000"/>
          <s v="13011000-13012000"/>
          <s v="13012000-13013000"/>
          <s v="13013000-13014000"/>
          <s v="13014000-13015000"/>
          <s v="13015000-13016000"/>
          <s v="13016000-13017000"/>
          <s v="13017000-13018000"/>
          <s v="13018000-13019000"/>
          <s v="13019000-13020000"/>
          <s v="13020000-13021000"/>
          <s v="13021000-13022000"/>
          <s v="13022000-13023000"/>
          <s v="13023000-13024000"/>
          <s v="13024000-13025000"/>
          <s v="13025000-13026000"/>
          <s v="13026000-13027000"/>
          <s v="13027000-13028000"/>
          <s v="13028000-13029000"/>
          <s v="13029000-13030000"/>
          <s v="13030000-13031000"/>
          <s v="13031000-13032000"/>
          <s v="13032000-13033000"/>
          <s v="13033000-13034000"/>
          <s v="13034000-13035000"/>
          <s v="13035000-13036000"/>
          <s v="13036000-13037000"/>
          <s v="13037000-13038000"/>
          <s v="13038000-13039000"/>
          <s v="13039000-13040000"/>
          <s v="13040000-13041000"/>
          <s v="13041000-13042000"/>
          <s v="13042000-13043000"/>
          <s v="13043000-13044000"/>
          <s v="13044000-13045000"/>
          <s v="13045000-13046000"/>
          <s v="13046000-13047000"/>
          <s v="13047000-13048000"/>
          <s v="13048000-13049000"/>
          <s v="13049000-13050000"/>
          <s v="13050000-13051000"/>
          <s v="13051000-13052000"/>
          <s v="13052000-13053000"/>
          <s v="13053000-13054000"/>
          <s v="13054000-13055000"/>
          <s v="13055000-13056000"/>
          <s v="13056000-13057000"/>
          <s v="13057000-13058000"/>
          <s v="13058000-13059000"/>
          <s v="13059000-13060000"/>
          <s v="13060000-13061000"/>
          <s v="13061000-13062000"/>
          <s v="13062000-13063000"/>
          <s v="13063000-13064000"/>
          <s v="13064000-13065000"/>
          <s v="13065000-13066000"/>
          <s v="13066000-13067000"/>
          <s v="13067000-13068000"/>
          <s v="13068000-13069000"/>
          <s v="13069000-13070000"/>
          <s v="13070000-13071000"/>
          <s v="13071000-13072000"/>
          <s v="13072000-13073000"/>
          <s v="13073000-13074000"/>
          <s v="13074000-13075000"/>
          <s v="13075000-13076000"/>
          <s v="13076000-13077000"/>
          <s v="13077000-13078000"/>
          <s v="13078000-13079000"/>
          <s v="13079000-13080000"/>
          <s v="13080000-13081000"/>
          <s v="13081000-13082000"/>
          <s v="13082000-13083000"/>
          <s v="13083000-13084000"/>
          <s v="13084000-13085000"/>
          <s v="13085000-13086000"/>
          <s v="13086000-13087000"/>
          <s v="13087000-13088000"/>
          <s v="13088000-13089000"/>
          <s v="13089000-13090000"/>
          <s v="13090000-13091000"/>
          <s v="13091000-13092000"/>
          <s v="13092000-13093000"/>
          <s v="13093000-13094000"/>
          <s v="13094000-13095000"/>
          <s v="13095000-13096000"/>
          <s v="13096000-13097000"/>
          <s v="13097000-13098000"/>
          <s v="13098000-13099000"/>
          <s v="13099000-13100000"/>
          <s v="13100000-13101000"/>
          <s v="13101000-13102000"/>
          <s v="13102000-13103000"/>
          <s v="13103000-13104000"/>
          <s v="13104000-13105000"/>
          <s v="13105000-13106000"/>
          <s v="13106000-13107000"/>
          <s v="13107000-13108000"/>
          <s v="13108000-13109000"/>
          <s v="13109000-13110000"/>
          <s v="13110000-13111000"/>
          <s v="13111000-13112000"/>
          <s v="13112000-13113000"/>
          <s v="13113000-13114000"/>
          <s v="13114000-13115000"/>
          <s v="13115000-13116000"/>
          <s v="13116000-13117000"/>
          <s v="13117000-13118000"/>
          <s v="13118000-13119000"/>
          <s v="13119000-13120000"/>
          <s v="13120000-13121000"/>
          <s v="13121000-13122000"/>
          <s v="13122000-13123000"/>
          <s v="13123000-13124000"/>
          <s v="13124000-13125000"/>
          <s v="13125000-13126000"/>
          <s v="13126000-13127000"/>
          <s v="13127000-13128000"/>
          <s v="13128000-13129000"/>
          <s v="13129000-13130000"/>
          <s v="13130000-13131000"/>
          <s v="13131000-13132000"/>
          <s v="13132000-13133000"/>
          <s v="13133000-13134000"/>
          <s v="13134000-13135000"/>
          <s v="13135000-13136000"/>
          <s v="13136000-13137000"/>
          <s v="13137000-13138000"/>
          <s v="13138000-13139000"/>
          <s v="13139000-13140000"/>
          <s v="13140000-13141000"/>
          <s v="13141000-13142000"/>
          <s v="13142000-13143000"/>
          <s v="13143000-13144000"/>
          <s v="13144000-13145000"/>
          <s v="13145000-13146000"/>
          <s v="13146000-13147000"/>
          <s v="13147000-13148000"/>
          <s v="13148000-13149000"/>
          <s v="13149000-13150000"/>
          <s v="13150000-13151000"/>
          <s v="13151000-13152000"/>
          <s v="13152000-13153000"/>
          <s v="13153000-13154000"/>
          <s v="13154000-13155000"/>
          <s v="13155000-13156000"/>
          <s v="13156000-13157000"/>
          <s v="13157000-13158000"/>
          <s v="13158000-13159000"/>
          <s v="13159000-13160000"/>
          <s v="13160000-13161000"/>
          <s v="13161000-13162000"/>
          <s v="13162000-13163000"/>
          <s v="13163000-13164000"/>
          <s v="13164000-13165000"/>
          <s v="13165000-13166000"/>
          <s v="13166000-13167000"/>
          <s v="13167000-13168000"/>
          <s v="13168000-13169000"/>
          <s v="13169000-13170000"/>
          <s v="13170000-13171000"/>
          <s v="13171000-13172000"/>
          <s v="13172000-13173000"/>
          <s v="13173000-13174000"/>
          <s v="13174000-13175000"/>
          <s v="13175000-13176000"/>
          <s v="13176000-13177000"/>
          <s v="13177000-13178000"/>
          <s v="13178000-13179000"/>
          <s v="13179000-13180000"/>
          <s v="13180000-13181000"/>
          <s v="13181000-13182000"/>
          <s v="13182000-13183000"/>
          <s v="13183000-13184000"/>
          <s v="13184000-13185000"/>
          <s v="13185000-13186000"/>
          <s v="13186000-13187000"/>
          <s v="13187000-13188000"/>
          <s v="13188000-13189000"/>
          <s v="13189000-13190000"/>
          <s v="13190000-13191000"/>
          <s v="13191000-13192000"/>
          <s v="13192000-13193000"/>
          <s v="13193000-13194000"/>
          <s v="13194000-13195000"/>
          <s v="13195000-13196000"/>
          <s v="13196000-13197000"/>
          <s v="13197000-13198000"/>
          <s v="13198000-13199000"/>
          <s v="13199000-13200000"/>
          <s v="13200000-13201000"/>
          <s v="13201000-13202000"/>
          <s v="13202000-13203000"/>
          <s v="13203000-13204000"/>
          <s v="13204000-13205000"/>
          <s v="13205000-13206000"/>
          <s v="13206000-13207000"/>
          <s v="13207000-13208000"/>
          <s v="13208000-13209000"/>
          <s v="13209000-13210000"/>
          <s v="13210000-13211000"/>
          <s v="13211000-13212000"/>
          <s v="13212000-13213000"/>
          <s v="13213000-13214000"/>
          <s v="13214000-13215000"/>
          <s v="13215000-13216000"/>
          <s v="13216000-13217000"/>
          <s v="13217000-13218000"/>
          <s v="13218000-13219000"/>
          <s v="13219000-13220000"/>
          <s v="13220000-13221000"/>
          <s v="13221000-13222000"/>
          <s v="13222000-13223000"/>
          <s v="13223000-13224000"/>
          <s v="13224000-13225000"/>
          <s v="13225000-13226000"/>
          <s v="13226000-13227000"/>
          <s v="13227000-13228000"/>
          <s v="13228000-13229000"/>
          <s v="13229000-13230000"/>
          <s v="13230000-13231000"/>
          <s v="13231000-13232000"/>
          <s v="13232000-13233000"/>
          <s v="13233000-13234000"/>
          <s v="13234000-13235000"/>
          <s v="13235000-13236000"/>
          <s v="13236000-13237000"/>
          <s v="13237000-13238000"/>
          <s v="13238000-13239000"/>
          <s v="13239000-13240000"/>
          <s v="13240000-13241000"/>
          <s v="13241000-13242000"/>
          <s v="13242000-13243000"/>
          <s v="13243000-13244000"/>
          <s v="13244000-13245000"/>
          <s v="13245000-13246000"/>
          <s v="13246000-13247000"/>
          <s v="13247000-13248000"/>
          <s v="13248000-13249000"/>
          <s v="13249000-13250000"/>
          <s v="13250000-13251000"/>
          <s v="13251000-13252000"/>
          <s v="13252000-13253000"/>
          <s v="13253000-13254000"/>
          <s v="13254000-13255000"/>
          <s v="13255000-13256000"/>
          <s v="13256000-13257000"/>
          <s v="13257000-13258000"/>
          <s v="13258000-13259000"/>
          <s v="13259000-13260000"/>
          <s v="13260000-13261000"/>
          <s v="13261000-13262000"/>
          <s v="13262000-13263000"/>
          <s v="13263000-13264000"/>
          <s v="13264000-13265000"/>
          <s v="13265000-13266000"/>
          <s v="13266000-13267000"/>
          <s v="13267000-13268000"/>
          <s v="13268000-13269000"/>
          <s v="13269000-13270000"/>
          <s v="13270000-13271000"/>
          <s v="13271000-13272000"/>
          <s v="13272000-13273000"/>
          <s v="13273000-13274000"/>
          <s v="13274000-13275000"/>
          <s v="13275000-13276000"/>
          <s v="13276000-13277000"/>
          <s v="13277000-13278000"/>
          <s v="13278000-13279000"/>
          <s v="13279000-13280000"/>
          <s v="13280000-13281000"/>
          <s v="13281000-13282000"/>
          <s v="13282000-13283000"/>
          <s v="13283000-13284000"/>
          <s v="13284000-13285000"/>
          <s v="13285000-13286000"/>
          <s v="13286000-13287000"/>
          <s v="13287000-13288000"/>
          <s v="13288000-13289000"/>
          <s v="13289000-13290000"/>
          <s v="13290000-13291000"/>
          <s v="13291000-13292000"/>
          <s v="13292000-13293000"/>
          <s v="13293000-13294000"/>
          <s v="13294000-13295000"/>
          <s v="13295000-13296000"/>
          <s v="13296000-13297000"/>
          <s v="13297000-13298000"/>
          <s v="13298000-13299000"/>
          <s v="13299000-13300000"/>
          <s v="13300000-13301000"/>
          <s v="13301000-13302000"/>
          <s v="13302000-13303000"/>
          <s v="13303000-13304000"/>
          <s v="13304000-13305000"/>
          <s v="13305000-13306000"/>
          <s v="13306000-13307000"/>
          <s v="13307000-13308000"/>
          <s v="13308000-13309000"/>
          <s v="13309000-13310000"/>
          <s v="13310000-13311000"/>
          <s v="13311000-13312000"/>
          <s v="13312000-13313000"/>
          <s v="13313000-13314000"/>
          <s v="13314000-13315000"/>
          <s v="13315000-13316000"/>
          <s v="13316000-13317000"/>
          <s v="13317000-13318000"/>
          <s v="13318000-13319000"/>
          <s v="13319000-13320000"/>
          <s v="13320000-13321000"/>
          <s v="13321000-13322000"/>
          <s v="13322000-13323000"/>
          <s v="13323000-13324000"/>
          <s v="13324000-13325000"/>
          <s v="13325000-13326000"/>
          <s v="13326000-13327000"/>
          <s v="13327000-13328000"/>
          <s v="13328000-13329000"/>
          <s v="13329000-13330000"/>
          <s v="13330000-13331000"/>
          <s v="13331000-13332000"/>
          <s v="13332000-13333000"/>
          <s v="13333000-13334000"/>
          <s v="13334000-13335000"/>
          <s v="13335000-13336000"/>
          <s v="13336000-13337000"/>
          <s v="13337000-13338000"/>
          <s v="13338000-13339000"/>
          <s v="13339000-13340000"/>
          <s v="13340000-13341000"/>
          <s v="13341000-13342000"/>
          <s v="13342000-13343000"/>
          <s v="13343000-13344000"/>
          <s v="13344000-13345000"/>
          <s v="13345000-13346000"/>
          <s v="13346000-13347000"/>
          <s v="13347000-13348000"/>
          <s v="13348000-13349000"/>
          <s v="13349000-13350000"/>
          <s v="13350000-13351000"/>
          <s v="13351000-13352000"/>
          <s v="13352000-13353000"/>
          <s v="13353000-13354000"/>
          <s v="13354000-13355000"/>
          <s v="13355000-13356000"/>
          <s v="13356000-13357000"/>
          <s v="13357000-13358000"/>
          <s v="13358000-13359000"/>
          <s v="13359000-13360000"/>
          <s v="13360000-13361000"/>
          <s v="13361000-13362000"/>
          <s v="13362000-13363000"/>
          <s v="13363000-13364000"/>
          <s v="13364000-13365000"/>
          <s v="13365000-13366000"/>
          <s v="13366000-13367000"/>
          <s v="13367000-13368000"/>
          <s v="13368000-13369000"/>
          <s v="13369000-13370000"/>
          <s v="13370000-13371000"/>
          <s v="13371000-13372000"/>
          <s v="13372000-13373000"/>
          <s v="13373000-13374000"/>
          <s v="13374000-13375000"/>
          <s v="13375000-13376000"/>
          <s v="13376000-13377000"/>
          <s v="13377000-13378000"/>
          <s v="13378000-13379000"/>
          <s v="13379000-13380000"/>
          <s v="13380000-13381000"/>
          <s v="13381000-13382000"/>
          <s v="13382000-13383000"/>
          <s v="13383000-13384000"/>
          <s v="13384000-13385000"/>
          <s v="13385000-13386000"/>
          <s v="13386000-13387000"/>
          <s v="13387000-13388000"/>
          <s v="13388000-13389000"/>
          <s v="13389000-13390000"/>
          <s v="13390000-13391000"/>
          <s v="13391000-13392000"/>
          <s v="13392000-13393000"/>
          <s v="13393000-13394000"/>
          <s v="13394000-13395000"/>
          <s v="13395000-13396000"/>
          <s v="13396000-13397000"/>
          <s v="13397000-13398000"/>
          <s v="13398000-13399000"/>
          <s v="13399000-13400000"/>
          <s v="13400000-13401000"/>
          <s v="13401000-13402000"/>
          <s v="13402000-13403000"/>
          <s v="13403000-13404000"/>
          <s v="13404000-13405000"/>
          <s v="13405000-13406000"/>
          <s v="13406000-13407000"/>
          <s v="13407000-13408000"/>
          <s v="13408000-13409000"/>
          <s v="13409000-13410000"/>
          <s v="13410000-13411000"/>
          <s v="13411000-13412000"/>
          <s v="13412000-13413000"/>
          <s v="13413000-13414000"/>
          <s v="13414000-13415000"/>
          <s v="13415000-13416000"/>
          <s v="13416000-13417000"/>
          <s v="13417000-13418000"/>
          <s v="13418000-13419000"/>
          <s v="13419000-13420000"/>
          <s v="13420000-13421000"/>
          <s v="13421000-13422000"/>
          <s v="13422000-13423000"/>
          <s v="13423000-13424000"/>
          <s v="13424000-13425000"/>
          <s v="13425000-13426000"/>
          <s v="13426000-13427000"/>
          <s v="13427000-13428000"/>
          <s v="13428000-13429000"/>
          <s v="13429000-13430000"/>
          <s v="13430000-13431000"/>
          <s v="13431000-13432000"/>
          <s v="13432000-13433000"/>
          <s v="13433000-13434000"/>
          <s v="13434000-13435000"/>
          <s v="13435000-13436000"/>
          <s v="13436000-13437000"/>
          <s v="13437000-13438000"/>
          <s v="13438000-13439000"/>
          <s v="13439000-13440000"/>
          <s v="13440000-13441000"/>
          <s v="13441000-13442000"/>
          <s v="13442000-13443000"/>
          <s v="13443000-13444000"/>
          <s v="13444000-13445000"/>
          <s v="13445000-13446000"/>
          <s v="13446000-13447000"/>
          <s v="13447000-13448000"/>
          <s v="13448000-13449000"/>
          <s v="13449000-13450000"/>
          <s v="13450000-13451000"/>
          <s v="13451000-13452000"/>
          <s v="13452000-13453000"/>
          <s v="13453000-13454000"/>
          <s v="13454000-13455000"/>
          <s v="13455000-13456000"/>
          <s v="13456000-13457000"/>
          <s v="13457000-13458000"/>
          <s v="13458000-13459000"/>
          <s v="13459000-13460000"/>
          <s v="13460000-13461000"/>
          <s v="13461000-13462000"/>
          <s v="13462000-13463000"/>
          <s v="13463000-13464000"/>
          <s v="13464000-13465000"/>
          <s v="13465000-13466000"/>
          <s v="13466000-13467000"/>
          <s v="13467000-13468000"/>
          <s v="13468000-13469000"/>
          <s v="13469000-13470000"/>
          <s v="13470000-13471000"/>
          <s v="13471000-13472000"/>
          <s v="13472000-13473000"/>
          <s v="13473000-13474000"/>
          <s v="13474000-13475000"/>
          <s v="13475000-13476000"/>
          <s v="13476000-13477000"/>
          <s v="13477000-13478000"/>
          <s v="13478000-13479000"/>
          <s v="13479000-13480000"/>
          <s v="13480000-13481000"/>
          <s v="13481000-13482000"/>
          <s v="13482000-13483000"/>
          <s v="13483000-13484000"/>
          <s v="13484000-13485000"/>
          <s v="13485000-13486000"/>
          <s v="13486000-13487000"/>
          <s v="13487000-13488000"/>
          <s v="13488000-13489000"/>
          <s v="13489000-13490000"/>
          <s v="13490000-13491000"/>
          <s v="13491000-13492000"/>
          <s v="13492000-13493000"/>
          <s v="13493000-13494000"/>
          <s v="13494000-13495000"/>
          <s v="13495000-13496000"/>
          <s v="13496000-13497000"/>
          <s v="13497000-13498000"/>
          <s v="13498000-13499000"/>
          <s v="13499000-13500000"/>
          <s v="13500000-13501000"/>
          <s v="13501000-13502000"/>
          <s v="13502000-13503000"/>
          <s v="13503000-13504000"/>
          <s v="13504000-13505000"/>
          <s v="13505000-13506000"/>
          <s v="13506000-13507000"/>
          <s v="13507000-13508000"/>
          <s v="13508000-13509000"/>
          <s v="13509000-13510000"/>
          <s v="13510000-13511000"/>
          <s v="13511000-13512000"/>
          <s v="13512000-13513000"/>
          <s v="13513000-13514000"/>
          <s v="13514000-13515000"/>
          <s v="13515000-13516000"/>
          <s v="13516000-13517000"/>
          <s v="13517000-13518000"/>
          <s v="13518000-13519000"/>
          <s v="13519000-13520000"/>
          <s v="13520000-13521000"/>
          <s v="13521000-13522000"/>
          <s v="13522000-13523000"/>
          <s v="13523000-13524000"/>
          <s v="13524000-13525000"/>
          <s v="13525000-13526000"/>
          <s v="13526000-13527000"/>
          <s v="13527000-13528000"/>
          <s v="13528000-13529000"/>
          <s v="13529000-13530000"/>
          <s v="13530000-13531000"/>
          <s v="13531000-13532000"/>
          <s v="13532000-13533000"/>
          <s v="13533000-13534000"/>
          <s v="13534000-13535000"/>
          <s v="13535000-13536000"/>
          <s v="13536000-13537000"/>
          <s v="13537000-13538000"/>
          <s v="13538000-13539000"/>
          <s v="13539000-13540000"/>
          <s v="13540000-13541000"/>
          <s v="13541000-13542000"/>
          <s v="13542000-13543000"/>
          <s v="13543000-13544000"/>
          <s v="13544000-13545000"/>
          <s v="13545000-13546000"/>
          <s v="13546000-13547000"/>
          <s v="13547000-13548000"/>
          <s v="13548000-13549000"/>
          <s v="13549000-13550000"/>
          <s v="13550000-13551000"/>
          <s v="13551000-13552000"/>
          <s v="13552000-13553000"/>
          <s v="13553000-13554000"/>
          <s v="13554000-13555000"/>
          <s v="13555000-13556000"/>
          <s v="13556000-13557000"/>
          <s v="13557000-13558000"/>
          <s v="13558000-13559000"/>
          <s v="13559000-13560000"/>
          <s v="13560000-13561000"/>
          <s v="13561000-13562000"/>
          <s v="13562000-13563000"/>
          <s v="13563000-13564000"/>
          <s v="13564000-13565000"/>
          <s v="13565000-13566000"/>
          <s v="13566000-13567000"/>
          <s v="13567000-13568000"/>
          <s v="13568000-13569000"/>
          <s v="13569000-13570000"/>
          <s v="13570000-13571000"/>
          <s v="13571000-13572000"/>
          <s v="13572000-13573000"/>
          <s v="13573000-13574000"/>
          <s v="13574000-13575000"/>
          <s v="13575000-13576000"/>
          <s v="13576000-13577000"/>
          <s v="13577000-13578000"/>
          <s v="13578000-13579000"/>
          <s v="13579000-13580000"/>
          <s v="13580000-13581000"/>
          <s v="13581000-13582000"/>
          <s v="13582000-13583000"/>
          <s v="13583000-13584000"/>
          <s v="13584000-13585000"/>
          <s v="13585000-13586000"/>
          <s v="13586000-13587000"/>
          <s v="13587000-13588000"/>
          <s v="13588000-13589000"/>
          <s v="13589000-13590000"/>
          <s v="13590000-13591000"/>
          <s v="13591000-13592000"/>
          <s v="13592000-13593000"/>
          <s v="13593000-13594000"/>
          <s v="13594000-13595000"/>
          <s v="13595000-13596000"/>
          <s v="13596000-13597000"/>
          <s v="13597000-13598000"/>
          <s v="13598000-13599000"/>
          <s v="13599000-13600000"/>
          <s v="13600000-13601000"/>
          <s v="13601000-13602000"/>
          <s v="13602000-13603000"/>
          <s v="13603000-13604000"/>
          <s v="13604000-13605000"/>
          <s v="13605000-13606000"/>
          <s v="13606000-13607000"/>
          <s v="13607000-13608000"/>
          <s v="13608000-13609000"/>
          <s v="13609000-13610000"/>
          <s v="13610000-13611000"/>
          <s v="13611000-13612000"/>
          <s v="13612000-13613000"/>
          <s v="13613000-13614000"/>
          <s v="13614000-13615000"/>
          <s v="13615000-13616000"/>
          <s v="13616000-13617000"/>
          <s v="13617000-13618000"/>
          <s v="13618000-13619000"/>
          <s v="13619000-13620000"/>
          <s v="13620000-13621000"/>
          <s v="13621000-13622000"/>
          <s v="13622000-13623000"/>
          <s v="13623000-13624000"/>
          <s v="13624000-13625000"/>
          <s v="13625000-13626000"/>
          <s v="13626000-13627000"/>
          <s v="13627000-13628000"/>
          <s v="13628000-13629000"/>
          <s v="13629000-13630000"/>
          <s v="13630000-13631000"/>
          <s v="13631000-13632000"/>
          <s v="13632000-13633000"/>
          <s v="13633000-13634000"/>
          <s v="13634000-13635000"/>
          <s v="13635000-13636000"/>
          <s v="13636000-13637000"/>
          <s v="13637000-13638000"/>
          <s v="13638000-13639000"/>
          <s v="13639000-13640000"/>
          <s v="13640000-13641000"/>
          <s v="13641000-13642000"/>
          <s v="13642000-13643000"/>
          <s v="13643000-13644000"/>
          <s v="13644000-13645000"/>
          <s v="13645000-13646000"/>
          <s v="13646000-13647000"/>
          <s v="13647000-13648000"/>
          <s v="13648000-13649000"/>
          <s v="13649000-13650000"/>
          <s v="13650000-13651000"/>
          <s v="13651000-13652000"/>
          <s v="13652000-13653000"/>
          <s v="13653000-13654000"/>
          <s v="13654000-13655000"/>
          <s v="13655000-13656000"/>
          <s v="13656000-13657000"/>
          <s v="13657000-13658000"/>
          <s v="13658000-13659000"/>
          <s v="13659000-13660000"/>
          <s v="13660000-13661000"/>
          <s v="13661000-13662000"/>
          <s v="13662000-13663000"/>
          <s v="13663000-13664000"/>
          <s v="13664000-13665000"/>
          <s v="13665000-13666000"/>
          <s v="13666000-13667000"/>
          <s v="13667000-13668000"/>
          <s v="13668000-13669000"/>
          <s v="13669000-13670000"/>
          <s v="13670000-13671000"/>
          <s v="13671000-13672000"/>
          <s v="13672000-13673000"/>
          <s v="13673000-13674000"/>
          <s v="13674000-13675000"/>
          <s v="13675000-13676000"/>
          <s v="13676000-13677000"/>
          <s v="13677000-13678000"/>
          <s v="13678000-13679000"/>
          <s v="13679000-13680000"/>
          <s v="13680000-13681000"/>
          <s v="13681000-13682000"/>
          <s v="13682000-13683000"/>
          <s v="13683000-13684000"/>
          <s v="13684000-13685000"/>
          <s v="13685000-13686000"/>
          <s v="13686000-13687000"/>
          <s v="13687000-13688000"/>
          <s v="13688000-13689000"/>
          <s v="13689000-13690000"/>
          <s v="13690000-13691000"/>
          <s v="13691000-13692000"/>
          <s v="13692000-13693000"/>
          <s v="13693000-13694000"/>
          <s v="13694000-13695000"/>
          <s v="13695000-13696000"/>
          <s v="13696000-13697000"/>
          <s v="13697000-13698000"/>
          <s v="13698000-13699000"/>
          <s v="13699000-13700000"/>
          <s v="13700000-13701000"/>
          <s v="13701000-13702000"/>
          <s v="13702000-13703000"/>
          <s v="13703000-13704000"/>
          <s v="13704000-13705000"/>
          <s v="13705000-13706000"/>
          <s v="13706000-13707000"/>
          <s v="13707000-13708000"/>
          <s v="13708000-13709000"/>
          <s v="13709000-13710000"/>
          <s v="13710000-13711000"/>
          <s v="13711000-13712000"/>
          <s v="13712000-13713000"/>
          <s v="13713000-13714000"/>
          <s v="13714000-13715000"/>
          <s v="13715000-13716000"/>
          <s v="13716000-13717000"/>
          <s v="13717000-13718000"/>
          <s v="13718000-13719000"/>
          <s v="13719000-13720000"/>
          <s v="13720000-13721000"/>
          <s v="13721000-13722000"/>
          <s v="13722000-13723000"/>
          <s v="13723000-13724000"/>
          <s v="13724000-13725000"/>
          <s v="13725000-13726000"/>
          <s v="13726000-13727000"/>
          <s v="13727000-13728000"/>
          <s v="13728000-13729000"/>
          <s v="13729000-13730000"/>
          <s v="13730000-13731000"/>
          <s v="13731000-13732000"/>
          <s v="13732000-13733000"/>
          <s v="13733000-13734000"/>
          <s v="13734000-13735000"/>
          <s v="13735000-13736000"/>
          <s v="13736000-13737000"/>
          <s v="13737000-13738000"/>
          <s v="13738000-13739000"/>
          <s v="13739000-13740000"/>
          <s v="13740000-13741000"/>
          <s v="13741000-13742000"/>
          <s v="13742000-13743000"/>
          <s v="13743000-13744000"/>
          <s v="13744000-13745000"/>
          <s v="13745000-13746000"/>
          <s v="13746000-13747000"/>
          <s v="13747000-13748000"/>
          <s v="13748000-13749000"/>
          <s v="13749000-13750000"/>
          <s v="13750000-13751000"/>
          <s v="13751000-13752000"/>
          <s v="13752000-13753000"/>
          <s v="13753000-13754000"/>
          <s v="13754000-13755000"/>
          <s v="13755000-13756000"/>
          <s v="13756000-13757000"/>
          <s v="13757000-13758000"/>
          <s v="13758000-13759000"/>
          <s v="13759000-13760000"/>
          <s v="13760000-13761000"/>
          <s v="13761000-13762000"/>
          <s v="13762000-13763000"/>
          <s v="13763000-13764000"/>
          <s v="13764000-13765000"/>
          <s v="13765000-13766000"/>
          <s v="13766000-13767000"/>
          <s v="13767000-13768000"/>
          <s v="13768000-13769000"/>
          <s v="13769000-13770000"/>
          <s v="13770000-13771000"/>
          <s v="13771000-13772000"/>
          <s v="13772000-13773000"/>
          <s v="13773000-13774000"/>
          <s v="13774000-13775000"/>
          <s v="13775000-13776000"/>
          <s v="13776000-13777000"/>
          <s v="13777000-13778000"/>
          <s v="13778000-13779000"/>
          <s v="13779000-13780000"/>
          <s v="13780000-13781000"/>
          <s v="13781000-13782000"/>
          <s v="13782000-13783000"/>
          <s v="13783000-13784000"/>
          <s v="13784000-13785000"/>
          <s v="13785000-13786000"/>
          <s v="13786000-13787000"/>
          <s v="13787000-13788000"/>
          <s v="13788000-13789000"/>
          <s v="13789000-13790000"/>
          <s v="13790000-13791000"/>
          <s v="13791000-13792000"/>
          <s v="13792000-13793000"/>
          <s v="13793000-13794000"/>
          <s v="13794000-13795000"/>
          <s v="13795000-13796000"/>
          <s v="13796000-13797000"/>
          <s v="13797000-13798000"/>
          <s v="13798000-13799000"/>
          <s v="13799000-13800000"/>
          <s v="13800000-13801000"/>
          <s v="13801000-13802000"/>
          <s v="13802000-13803000"/>
          <s v="13803000-13804000"/>
          <s v="13804000-13805000"/>
          <s v="13805000-13806000"/>
          <s v="13806000-13807000"/>
          <s v="13807000-13808000"/>
          <s v="13808000-13809000"/>
          <s v="13809000-13810000"/>
          <s v="13810000-13811000"/>
          <s v="13811000-13812000"/>
          <s v="13812000-13813000"/>
          <s v="13813000-13814000"/>
          <s v="13814000-13815000"/>
          <s v="13815000-13816000"/>
          <s v="13816000-13817000"/>
          <s v="13817000-13818000"/>
          <s v="13818000-13819000"/>
          <s v="13819000-13820000"/>
          <s v="13820000-13821000"/>
          <s v="13821000-13822000"/>
          <s v="13822000-13823000"/>
          <s v="13823000-13824000"/>
          <s v="13824000-13825000"/>
          <s v="13825000-13826000"/>
          <s v="13826000-13827000"/>
          <s v="13827000-13828000"/>
          <s v="13828000-13829000"/>
          <s v="13829000-13830000"/>
          <s v="13830000-13831000"/>
          <s v="13831000-13832000"/>
          <s v="13832000-13833000"/>
          <s v="13833000-13834000"/>
          <s v="13834000-13835000"/>
          <s v="13835000-13836000"/>
          <s v="13836000-13837000"/>
          <s v="13837000-13838000"/>
          <s v="13838000-13839000"/>
          <s v="13839000-13840000"/>
          <s v="13840000-13841000"/>
          <s v="13841000-13842000"/>
          <s v="13842000-13843000"/>
          <s v="13843000-13844000"/>
          <s v="13844000-13845000"/>
          <s v="13845000-13846000"/>
          <s v="13846000-13847000"/>
          <s v="13847000-13848000"/>
          <s v="13848000-13849000"/>
          <s v="13849000-13850000"/>
          <s v="13850000-13851000"/>
          <s v="13851000-13852000"/>
          <s v="13852000-13853000"/>
          <s v="13853000-13854000"/>
          <s v="13854000-13855000"/>
          <s v="13855000-13856000"/>
          <s v="13856000-13857000"/>
          <s v="13857000-13858000"/>
          <s v="13858000-13859000"/>
          <s v="13859000-13860000"/>
          <s v="13860000-13861000"/>
          <s v="13861000-13862000"/>
          <s v="13862000-13863000"/>
          <s v="13863000-13864000"/>
          <s v="13864000-13865000"/>
          <s v="13865000-13866000"/>
          <s v="13866000-13867000"/>
          <s v="13867000-13868000"/>
          <s v="13868000-13869000"/>
          <s v="13869000-13870000"/>
          <s v="13870000-13871000"/>
          <s v="13871000-13872000"/>
          <s v="13872000-13873000"/>
          <s v="13873000-13874000"/>
          <s v="13874000-13875000"/>
          <s v="13875000-13876000"/>
          <s v="13876000-13877000"/>
          <s v="13877000-13878000"/>
          <s v="13878000-13879000"/>
          <s v="13879000-13880000"/>
          <s v="13880000-13881000"/>
          <s v="13881000-13882000"/>
          <s v="13882000-13883000"/>
          <s v="13883000-13884000"/>
          <s v="13884000-13885000"/>
          <s v="13885000-13886000"/>
          <s v="13886000-13887000"/>
          <s v="13887000-13888000"/>
          <s v="13888000-13889000"/>
          <s v="13889000-13890000"/>
          <s v="13890000-13891000"/>
          <s v="13891000-13892000"/>
          <s v="13892000-13893000"/>
          <s v="13893000-13894000"/>
          <s v="13894000-13895000"/>
          <s v="13895000-13896000"/>
          <s v="13896000-13897000"/>
          <s v="13897000-13898000"/>
          <s v="13898000-13899000"/>
          <s v="13899000-13900000"/>
          <s v="13900000-13901000"/>
          <s v="13901000-13902000"/>
          <s v="13902000-13903000"/>
          <s v="13903000-13904000"/>
          <s v="13904000-13905000"/>
          <s v="13905000-13906000"/>
          <s v="13906000-13907000"/>
          <s v="13907000-13908000"/>
          <s v="13908000-13909000"/>
          <s v="13909000-13910000"/>
          <s v="13910000-13911000"/>
          <s v="13911000-13912000"/>
          <s v="13912000-13913000"/>
          <s v="13913000-13914000"/>
          <s v="13914000-13915000"/>
          <s v="13915000-13916000"/>
          <s v="13916000-13917000"/>
          <s v="13917000-13918000"/>
          <s v="13918000-13919000"/>
          <s v="13919000-13920000"/>
          <s v="13920000-13921000"/>
          <s v="13921000-13922000"/>
          <s v="13922000-13923000"/>
          <s v="13923000-13924000"/>
          <s v="13924000-13925000"/>
          <s v="13925000-13926000"/>
          <s v="13926000-13927000"/>
          <s v="13927000-13928000"/>
          <s v="13928000-13929000"/>
          <s v="13929000-13930000"/>
          <s v="13930000-13931000"/>
          <s v="13931000-13932000"/>
          <s v="13932000-13933000"/>
          <s v="13933000-13934000"/>
          <s v="13934000-13935000"/>
          <s v="13935000-13936000"/>
          <s v="13936000-13937000"/>
          <s v="13937000-13938000"/>
          <s v="13938000-13939000"/>
          <s v="13939000-13940000"/>
          <s v="13940000-13941000"/>
          <s v="13941000-13942000"/>
          <s v="13942000-13943000"/>
          <s v="13943000-13944000"/>
          <s v="13944000-13945000"/>
          <s v="13945000-13946000"/>
          <s v="13946000-13947000"/>
          <s v="13947000-13948000"/>
          <s v="13948000-13949000"/>
          <s v="13949000-13950000"/>
          <s v="13950000-13951000"/>
          <s v="13951000-13952000"/>
          <s v="13952000-13953000"/>
          <s v="13953000-13954000"/>
          <s v="13954000-13955000"/>
          <s v="13955000-13956000"/>
          <s v="13956000-13957000"/>
          <s v="13957000-13958000"/>
          <s v="13958000-13959000"/>
          <s v="13959000-13960000"/>
          <s v="13960000-13961000"/>
          <s v="13961000-13962000"/>
          <s v="13962000-13963000"/>
          <s v="13963000-13964000"/>
          <s v="13964000-13965000"/>
          <s v="13965000-13966000"/>
          <s v="13966000-13967000"/>
          <s v="13967000-13968000"/>
          <s v="13968000-13969000"/>
          <s v="13969000-13970000"/>
          <s v="13970000-13971000"/>
          <s v="13971000-13972000"/>
          <s v="13972000-13973000"/>
          <s v="13973000-13974000"/>
          <s v="13974000-13975000"/>
          <s v="13975000-13976000"/>
          <s v="13976000-13977000"/>
          <s v="13977000-13978000"/>
          <s v="13978000-13979000"/>
          <s v="13979000-13980000"/>
          <s v="13980000-13981000"/>
          <s v="13981000-13982000"/>
          <s v="13982000-13983000"/>
          <s v="13983000-13984000"/>
          <s v="13984000-13985000"/>
          <s v="13985000-13986000"/>
          <s v="13986000-13987000"/>
          <s v="13987000-13988000"/>
          <s v="13988000-13989000"/>
          <s v="13989000-13990000"/>
          <s v="13990000-13991000"/>
          <s v="13991000-13992000"/>
          <s v="13992000-13993000"/>
          <s v="13993000-13994000"/>
          <s v="13994000-13995000"/>
          <s v="13995000-13996000"/>
          <s v="13996000-13997000"/>
          <s v="13997000-13998000"/>
          <s v="13998000-13999000"/>
          <s v="13999000-14000000"/>
          <s v="14000000-14001000"/>
          <s v="14001000-14002000"/>
          <s v="14002000-14003000"/>
          <s v="14003000-14004000"/>
          <s v="14004000-14005000"/>
          <s v="14005000-14006000"/>
          <s v="14006000-14007000"/>
          <s v="14007000-14008000"/>
          <s v="14008000-14009000"/>
          <s v="14009000-14010000"/>
          <s v="14010000-14011000"/>
          <s v="14011000-14012000"/>
          <s v="14012000-14013000"/>
          <s v="14013000-14014000"/>
          <s v="14014000-14015000"/>
          <s v="14015000-14016000"/>
          <s v="14016000-14017000"/>
          <s v="14017000-14018000"/>
          <s v="14018000-14019000"/>
          <s v="14019000-14020000"/>
          <s v="14020000-14021000"/>
          <s v="14021000-14022000"/>
          <s v="14022000-14023000"/>
          <s v="14023000-14024000"/>
          <s v="14024000-14025000"/>
          <s v="14025000-14026000"/>
          <s v="14026000-14027000"/>
          <s v="14027000-14028000"/>
          <s v="14028000-14029000"/>
          <s v="14029000-14030000"/>
          <s v="14030000-14031000"/>
          <s v="14031000-14032000"/>
          <s v="14032000-14033000"/>
          <s v="14033000-14034000"/>
          <s v="14034000-14035000"/>
          <s v="14035000-14036000"/>
          <s v="14036000-14037000"/>
          <s v="14037000-14038000"/>
          <s v="14038000-14039000"/>
          <s v="14039000-14040000"/>
          <s v="14040000-14041000"/>
          <s v="14041000-14042000"/>
          <s v="14042000-14043000"/>
          <s v="14043000-14044000"/>
          <s v="14044000-14045000"/>
          <s v="14045000-14046000"/>
          <s v="14046000-14047000"/>
          <s v="14047000-14048000"/>
          <s v="14048000-14049000"/>
          <s v="14049000-14050000"/>
          <s v="14050000-14051000"/>
          <s v="14051000-14052000"/>
          <s v="14052000-14053000"/>
          <s v="14053000-14054000"/>
          <s v="14054000-14055000"/>
          <s v="14055000-14056000"/>
          <s v="14056000-14057000"/>
          <s v="14057000-14058000"/>
          <s v="14058000-14059000"/>
          <s v="14059000-14060000"/>
          <s v="14060000-14061000"/>
          <s v="14061000-14062000"/>
          <s v="14062000-14063000"/>
          <s v="14063000-14064000"/>
          <s v="14064000-14065000"/>
          <s v="14065000-14066000"/>
          <s v="14066000-14067000"/>
          <s v="14067000-14068000"/>
          <s v="14068000-14069000"/>
          <s v="14069000-14070000"/>
          <s v="14070000-14071000"/>
          <s v="14071000-14072000"/>
          <s v="14072000-14073000"/>
          <s v="14073000-14074000"/>
          <s v="14074000-14075000"/>
          <s v="14075000-14076000"/>
          <s v="14076000-14077000"/>
          <s v="14077000-14078000"/>
          <s v="14078000-14079000"/>
          <s v="14079000-14080000"/>
          <s v="14080000-14081000"/>
          <s v="14081000-14082000"/>
          <s v="14082000-14083000"/>
          <s v="14083000-14084000"/>
          <s v="14084000-14085000"/>
          <s v="14085000-14086000"/>
          <s v="14086000-14087000"/>
          <s v="14087000-14088000"/>
          <s v="14088000-14089000"/>
          <s v="14089000-14090000"/>
          <s v="14090000-14091000"/>
          <s v="14091000-14092000"/>
          <s v="14092000-14093000"/>
          <s v="14093000-14094000"/>
          <s v="14094000-14095000"/>
          <s v="14095000-14096000"/>
          <s v="14096000-14097000"/>
          <s v="14097000-14098000"/>
          <s v="14098000-14099000"/>
          <s v="14099000-14100000"/>
          <s v="14100000-14101000"/>
          <s v="14101000-14102000"/>
          <s v="14102000-14103000"/>
          <s v="14103000-14104000"/>
          <s v="14104000-14105000"/>
          <s v="14105000-14106000"/>
          <s v="14106000-14107000"/>
          <s v="14107000-14108000"/>
          <s v="14108000-14109000"/>
          <s v="14109000-14110000"/>
          <s v="14110000-14111000"/>
          <s v="14111000-14112000"/>
          <s v="14112000-14113000"/>
          <s v="14113000-14114000"/>
          <s v="14114000-14115000"/>
          <s v="14115000-14116000"/>
          <s v="14116000-14117000"/>
          <s v="14117000-14118000"/>
          <s v="14118000-14119000"/>
          <s v="14119000-14120000"/>
          <s v="14120000-14121000"/>
          <s v="14121000-14122000"/>
          <s v="14122000-14123000"/>
          <s v="14123000-14124000"/>
          <s v="14124000-14125000"/>
          <s v="14125000-14126000"/>
          <s v="14126000-14127000"/>
          <s v="14127000-14128000"/>
          <s v="14128000-14129000"/>
          <s v="14129000-14130000"/>
          <s v="14130000-14131000"/>
          <s v="14131000-14132000"/>
          <s v="14132000-14133000"/>
          <s v="14133000-14134000"/>
          <s v="14134000-14135000"/>
          <s v="14135000-14136000"/>
          <s v="14136000-14137000"/>
          <s v="14137000-14138000"/>
          <s v="14138000-14139000"/>
          <s v="14139000-14140000"/>
          <s v="14140000-14141000"/>
          <s v="14141000-14142000"/>
          <s v="14142000-14143000"/>
          <s v="14143000-14144000"/>
          <s v="14144000-14145000"/>
          <s v="14145000-14146000"/>
          <s v="14146000-14147000"/>
          <s v="14147000-14148000"/>
          <s v="14148000-14149000"/>
          <s v="14149000-14150000"/>
          <s v="14150000-14151000"/>
          <s v="14151000-14152000"/>
          <s v="14152000-14153000"/>
          <s v="14153000-14154000"/>
          <s v="14154000-14155000"/>
          <s v="14155000-14156000"/>
          <s v="14156000-14157000"/>
          <s v="14157000-14158000"/>
          <s v="14158000-14159000"/>
          <s v="14159000-14160000"/>
          <s v="14160000-14161000"/>
          <s v="14161000-14162000"/>
          <s v="14162000-14163000"/>
          <s v="14163000-14164000"/>
          <s v="14164000-14165000"/>
          <s v="14165000-14166000"/>
          <s v="14166000-14167000"/>
          <s v="14167000-14168000"/>
          <s v="14168000-14169000"/>
          <s v="14169000-14170000"/>
          <s v="14170000-14171000"/>
          <s v="14171000-14172000"/>
          <s v="14172000-14173000"/>
          <s v="14173000-14174000"/>
          <s v="14174000-14175000"/>
          <s v="14175000-14176000"/>
          <s v="14176000-14177000"/>
          <s v="14177000-14178000"/>
          <s v="14178000-14179000"/>
          <s v="14179000-14180000"/>
          <s v="14180000-14181000"/>
          <s v="14181000-14182000"/>
          <s v="14182000-14183000"/>
          <s v="14183000-14184000"/>
          <s v="14184000-14185000"/>
          <s v="14185000-14186000"/>
          <s v="14186000-14187000"/>
          <s v="14187000-14188000"/>
          <s v="14188000-14189000"/>
          <s v="14189000-14190000"/>
          <s v="14190000-14191000"/>
          <s v="14191000-14192000"/>
          <s v="14192000-14193000"/>
          <s v="14193000-14194000"/>
          <s v="14194000-14195000"/>
          <s v="14195000-14196000"/>
          <s v="14196000-14197000"/>
          <s v="14197000-14198000"/>
          <s v="14198000-14199000"/>
          <s v="14199000-14200000"/>
          <s v="14200000-14201000"/>
          <s v="14201000-14202000"/>
          <s v="14202000-14203000"/>
          <s v="14203000-14204000"/>
          <s v="14204000-14205000"/>
          <s v="14205000-14206000"/>
          <s v="14206000-14207000"/>
          <s v="14207000-14208000"/>
          <s v="14208000-14209000"/>
          <s v="14209000-14210000"/>
          <s v="14210000-14211000"/>
          <s v="14211000-14212000"/>
          <s v="14212000-14213000"/>
          <s v="14213000-14214000"/>
          <s v="14214000-14215000"/>
          <s v="14215000-14216000"/>
          <s v="14216000-14217000"/>
          <s v="14217000-14218000"/>
          <s v="14218000-14219000"/>
          <s v="14219000-14220000"/>
          <s v="14220000-14221000"/>
          <s v="14221000-14222000"/>
          <s v="14222000-14223000"/>
          <s v="14223000-14224000"/>
          <s v="14224000-14225000"/>
          <s v="14225000-14226000"/>
          <s v="14226000-14227000"/>
          <s v="14227000-14228000"/>
          <s v="14228000-14229000"/>
          <s v="14229000-14230000"/>
          <s v="14230000-14231000"/>
          <s v="14231000-14232000"/>
          <s v="14232000-14233000"/>
          <s v="14233000-14234000"/>
          <s v="14234000-14235000"/>
          <s v="14235000-14236000"/>
          <s v="14236000-14237000"/>
          <s v="14237000-14238000"/>
          <s v="14238000-14239000"/>
          <s v="14239000-14240000"/>
          <s v="14240000-14241000"/>
          <s v="14241000-14242000"/>
          <s v="14242000-14243000"/>
          <s v="14243000-14244000"/>
          <s v="14244000-14245000"/>
          <s v="14245000-14246000"/>
          <s v="14246000-14247000"/>
          <s v="14247000-14248000"/>
          <s v="14248000-14249000"/>
          <s v="14249000-14250000"/>
          <s v="14250000-14251000"/>
          <s v="14251000-14252000"/>
          <s v="14252000-14253000"/>
          <s v="14253000-14254000"/>
          <s v="14254000-14255000"/>
          <s v="14255000-14256000"/>
          <s v="14256000-14257000"/>
          <s v="14257000-14258000"/>
          <s v="14258000-14259000"/>
          <s v="14259000-14260000"/>
          <s v="14260000-14261000"/>
          <s v="14261000-14262000"/>
          <s v="14262000-14263000"/>
          <s v="14263000-14264000"/>
          <s v="14264000-14265000"/>
          <s v="14265000-14266000"/>
          <s v="14266000-14267000"/>
          <s v="14267000-14268000"/>
          <s v="14268000-14269000"/>
          <s v="14269000-14270000"/>
          <s v="14270000-14271000"/>
          <s v="14271000-14272000"/>
          <s v="14272000-14273000"/>
          <s v="14273000-14274000"/>
          <s v="14274000-14275000"/>
          <s v="14275000-14276000"/>
          <s v="14276000-14277000"/>
          <s v="14277000-14278000"/>
          <s v="14278000-14279000"/>
          <s v="14279000-14280000"/>
          <s v="14280000-14281000"/>
          <s v="14281000-14282000"/>
          <s v="14282000-14283000"/>
          <s v="14283000-14284000"/>
          <s v="14284000-14285000"/>
          <s v="14285000-14286000"/>
          <s v="14286000-14287000"/>
          <s v="14287000-14288000"/>
          <s v="14288000-14289000"/>
          <s v="14289000-14290000"/>
          <s v="14290000-14291000"/>
          <s v="14291000-14292000"/>
          <s v="14292000-14293000"/>
          <s v="14293000-14294000"/>
          <s v="14294000-14295000"/>
          <s v="14295000-14296000"/>
          <s v="14296000-14297000"/>
          <s v="14297000-14298000"/>
          <s v="14298000-14299000"/>
          <s v="14299000-14300000"/>
          <s v="14300000-14301000"/>
          <s v="14301000-14302000"/>
          <s v="14302000-14303000"/>
          <s v="14303000-14304000"/>
          <s v="14304000-14305000"/>
          <s v="14305000-14306000"/>
          <s v="14306000-14307000"/>
          <s v="14307000-14308000"/>
          <s v="14308000-14309000"/>
          <s v="14309000-14310000"/>
          <s v="14310000-14311000"/>
          <s v="14311000-14312000"/>
          <s v="14312000-14313000"/>
          <s v="14313000-14314000"/>
          <s v="14314000-14315000"/>
          <s v="14315000-14316000"/>
          <s v="14316000-14317000"/>
          <s v="14317000-14318000"/>
          <s v="14318000-14319000"/>
          <s v="14319000-14320000"/>
          <s v="14320000-14321000"/>
          <s v="14321000-14322000"/>
          <s v="14322000-14323000"/>
          <s v="14323000-14324000"/>
          <s v="14324000-14325000"/>
          <s v="14325000-14326000"/>
          <s v="14326000-14327000"/>
          <s v="14327000-14328000"/>
          <s v="14328000-14329000"/>
          <s v="14329000-14330000"/>
          <s v="14330000-14331000"/>
          <s v="14331000-14332000"/>
          <s v="14332000-14333000"/>
          <s v="14333000-14334000"/>
          <s v="14334000-14335000"/>
          <s v="14335000-14336000"/>
          <s v="14336000-14337000"/>
          <s v="14337000-14338000"/>
          <s v="14338000-14339000"/>
          <s v="14339000-14340000"/>
          <s v="14340000-14341000"/>
          <s v="14341000-14342000"/>
          <s v="14342000-14343000"/>
          <s v="14343000-14344000"/>
          <s v="14344000-14345000"/>
          <s v="14345000-14346000"/>
          <s v="14346000-14347000"/>
          <s v="14347000-14348000"/>
          <s v="14348000-14349000"/>
          <s v="14349000-14350000"/>
          <s v="14350000-14351000"/>
          <s v="14351000-14352000"/>
          <s v="14352000-14353000"/>
          <s v="14353000-14354000"/>
          <s v="14354000-14355000"/>
          <s v="14355000-14356000"/>
          <s v="14356000-14357000"/>
          <s v="14357000-14358000"/>
          <s v="14358000-14359000"/>
          <s v="14359000-14360000"/>
          <s v="14360000-14361000"/>
          <s v="14361000-14362000"/>
          <s v="14362000-14363000"/>
          <s v="14363000-14364000"/>
          <s v="14364000-14365000"/>
          <s v="14365000-14366000"/>
          <s v="14366000-14367000"/>
          <s v="14367000-14368000"/>
          <s v="14368000-14369000"/>
          <s v="14369000-14370000"/>
          <s v="14370000-14371000"/>
          <s v="14371000-14372000"/>
          <s v="14372000-14373000"/>
          <s v="14373000-14374000"/>
          <s v="14374000-14375000"/>
          <s v="14375000-14376000"/>
          <s v="14376000-14377000"/>
          <s v="14377000-14378000"/>
          <s v="14378000-14379000"/>
          <s v="14379000-14380000"/>
          <s v="14380000-14381000"/>
          <s v="14381000-14382000"/>
          <s v="14382000-14383000"/>
          <s v="14383000-14384000"/>
          <s v="14384000-14385000"/>
          <s v="14385000-14386000"/>
          <s v="14386000-14387000"/>
          <s v="14387000-14388000"/>
          <s v="14388000-14389000"/>
          <s v="14389000-14390000"/>
          <s v="14390000-14391000"/>
          <s v="14391000-14392000"/>
          <s v="14392000-14393000"/>
          <s v="14393000-14394000"/>
          <s v="14394000-14395000"/>
          <s v="14395000-14396000"/>
          <s v="14396000-14397000"/>
          <s v="14397000-14398000"/>
          <s v="14398000-14399000"/>
          <s v="14399000-14400000"/>
          <s v="14400000-14401000"/>
          <s v="14401000-14402000"/>
          <s v="14402000-14403000"/>
          <s v="14403000-14404000"/>
          <s v="14404000-14405000"/>
          <s v="14405000-14406000"/>
          <s v="14406000-14407000"/>
          <s v="14407000-14408000"/>
          <s v="14408000-14409000"/>
          <s v="14409000-14410000"/>
          <s v="14410000-14411000"/>
          <s v="14411000-14412000"/>
          <s v="14412000-14413000"/>
          <s v="14413000-14414000"/>
          <s v="14414000-14415000"/>
          <s v="14415000-14416000"/>
          <s v="14416000-14417000"/>
          <s v="14417000-14418000"/>
          <s v="14418000-14419000"/>
          <s v="14419000-14420000"/>
          <s v="14420000-14421000"/>
          <s v="14421000-14422000"/>
          <s v="14422000-14423000"/>
          <s v="14423000-14424000"/>
          <s v="14424000-14425000"/>
          <s v="14425000-14426000"/>
          <s v="14426000-14427000"/>
          <s v="14427000-14428000"/>
          <s v="14428000-14429000"/>
          <s v="14429000-14430000"/>
          <s v="14430000-14431000"/>
          <s v="14431000-14432000"/>
          <s v="14432000-14433000"/>
          <s v="14433000-14434000"/>
          <s v="14434000-14435000"/>
          <s v="14435000-14436000"/>
          <s v="14436000-14437000"/>
          <s v="14437000-14438000"/>
          <s v="14438000-14439000"/>
          <s v="14439000-14440000"/>
          <s v="14440000-14441000"/>
          <s v="14441000-14442000"/>
          <s v="14442000-14443000"/>
          <s v="14443000-14444000"/>
          <s v="14444000-14445000"/>
          <s v="14445000-14446000"/>
          <s v="14446000-14447000"/>
          <s v="14447000-14448000"/>
          <s v="14448000-14449000"/>
          <s v="14449000-14450000"/>
          <s v="14450000-14451000"/>
          <s v="14451000-14452000"/>
          <s v="14452000-14453000"/>
          <s v="14453000-14454000"/>
          <s v="14454000-14455000"/>
          <s v="14455000-14456000"/>
          <s v="14456000-14457000"/>
          <s v="14457000-14458000"/>
          <s v="14458000-14459000"/>
          <s v="14459000-14460000"/>
          <s v="14460000-14461000"/>
          <s v="14461000-14462000"/>
          <s v="14462000-14463000"/>
          <s v="14463000-14464000"/>
          <s v="14464000-14465000"/>
          <s v="14465000-14466000"/>
          <s v="14466000-14467000"/>
          <s v="14467000-14468000"/>
          <s v="14468000-14469000"/>
          <s v="14469000-14470000"/>
          <s v="14470000-14471000"/>
          <s v="14471000-14472000"/>
          <s v="14472000-14473000"/>
          <s v="14473000-14474000"/>
          <s v="14474000-14475000"/>
          <s v="14475000-14476000"/>
          <s v="14476000-14477000"/>
          <s v="14477000-14478000"/>
          <s v="14478000-14479000"/>
          <s v="14479000-14480000"/>
          <s v="14480000-14481000"/>
          <s v="14481000-14482000"/>
          <s v="14482000-14483000"/>
          <s v="14483000-14484000"/>
          <s v="14484000-14485000"/>
          <s v="14485000-14486000"/>
          <s v="14486000-14487000"/>
          <s v="14487000-14488000"/>
          <s v="14488000-14489000"/>
          <s v="14489000-14490000"/>
          <s v="14490000-14491000"/>
          <s v="14491000-14492000"/>
          <s v="14492000-14493000"/>
          <s v="14493000-14494000"/>
          <s v="14494000-14495000"/>
          <s v="14495000-14496000"/>
          <s v="14496000-14497000"/>
          <s v="14497000-14498000"/>
          <s v="14498000-14499000"/>
          <s v="14499000-14500000"/>
          <s v="14500000-14501000"/>
          <s v="14501000-14502000"/>
          <s v="14502000-14503000"/>
          <s v="14503000-14504000"/>
          <s v="14504000-14505000"/>
          <s v="14505000-14506000"/>
          <s v="14506000-14507000"/>
          <s v="14507000-14508000"/>
          <s v="14508000-14509000"/>
          <s v="14509000-14510000"/>
          <s v="14510000-14511000"/>
          <s v="14511000-14512000"/>
          <s v="14512000-14513000"/>
          <s v="14513000-14514000"/>
          <s v="14514000-14515000"/>
          <s v="14515000-14516000"/>
          <s v="14516000-14517000"/>
          <s v="14517000-14518000"/>
          <s v="14518000-14519000"/>
          <s v="14519000-14520000"/>
          <s v="14520000-14521000"/>
          <s v="14521000-14522000"/>
          <s v="14522000-14523000"/>
          <s v="14523000-14524000"/>
          <s v="14524000-14525000"/>
          <s v="14525000-14526000"/>
          <s v="14526000-14527000"/>
          <s v="14527000-14528000"/>
          <s v="14528000-14529000"/>
          <s v="14529000-14530000"/>
          <s v="14530000-14531000"/>
          <s v="14531000-14532000"/>
          <s v="14532000-14533000"/>
          <s v="14533000-14534000"/>
          <s v="14534000-14535000"/>
          <s v="14535000-14536000"/>
          <s v="14536000-14537000"/>
          <s v="14537000-14538000"/>
          <s v="14538000-14539000"/>
          <s v="14539000-14540000"/>
          <s v="14540000-14541000"/>
          <s v="14541000-14542000"/>
          <s v="14542000-14543000"/>
          <s v="14543000-14544000"/>
          <s v="14544000-14545000"/>
          <s v="14545000-14546000"/>
          <s v="14546000-14547000"/>
          <s v="14547000-14548000"/>
          <s v="14548000-14549000"/>
          <s v="14549000-14550000"/>
          <s v="14550000-14551000"/>
          <s v="14551000-14552000"/>
          <s v="14552000-14553000"/>
          <s v="14553000-14554000"/>
          <s v="14554000-14555000"/>
          <s v="14555000-14556000"/>
          <s v="14556000-14557000"/>
          <s v="14557000-14558000"/>
          <s v="14558000-14559000"/>
          <s v="14559000-14560000"/>
          <s v="14560000-14561000"/>
          <s v="14561000-14562000"/>
          <s v="14562000-14563000"/>
          <s v="14563000-14564000"/>
          <s v="14564000-14565000"/>
          <s v="14565000-14566000"/>
          <s v="14566000-14567000"/>
          <s v="14567000-14568000"/>
          <s v="14568000-14569000"/>
          <s v="14569000-14570000"/>
          <s v="14570000-14571000"/>
          <s v="14571000-14572000"/>
          <s v="14572000-14573000"/>
          <s v="14573000-14574000"/>
          <s v="14574000-14575000"/>
          <s v="14575000-14576000"/>
          <s v="14576000-14577000"/>
          <s v="14577000-14578000"/>
          <s v="14578000-14579000"/>
          <s v="14579000-14580000"/>
          <s v="14580000-14581000"/>
          <s v="14581000-14582000"/>
          <s v="14582000-14583000"/>
          <s v="14583000-14584000"/>
          <s v="14584000-14585000"/>
          <s v="14585000-14586000"/>
          <s v="14586000-14587000"/>
          <s v="14587000-14588000"/>
          <s v="14588000-14589000"/>
          <s v="14589000-14590000"/>
          <s v="14590000-14591000"/>
          <s v="14591000-14592000"/>
          <s v="14592000-14593000"/>
          <s v="14593000-14594000"/>
          <s v="14594000-14595000"/>
          <s v="14595000-14596000"/>
          <s v="14596000-14597000"/>
          <s v="14597000-14598000"/>
          <s v="14598000-14599000"/>
          <s v="14599000-14600000"/>
          <s v="14600000-14601000"/>
          <s v="14601000-14602000"/>
          <s v="14602000-14603000"/>
          <s v="14603000-14604000"/>
          <s v="14604000-14605000"/>
          <s v="14605000-14606000"/>
          <s v="14606000-14607000"/>
          <s v="14607000-14608000"/>
          <s v="14608000-14609000"/>
          <s v="14609000-14610000"/>
          <s v="14610000-14611000"/>
          <s v="14611000-14612000"/>
          <s v="14612000-14613000"/>
          <s v="14613000-14614000"/>
          <s v="14614000-14615000"/>
          <s v="14615000-14616000"/>
          <s v="14616000-14617000"/>
          <s v="14617000-14618000"/>
          <s v="14618000-14619000"/>
          <s v="14619000-14620000"/>
          <s v="14620000-14621000"/>
          <s v="14621000-14622000"/>
          <s v="14622000-14623000"/>
          <s v="14623000-14624000"/>
          <s v="14624000-14625000"/>
          <s v="14625000-14626000"/>
          <s v="14626000-14627000"/>
          <s v="14627000-14628000"/>
          <s v="14628000-14629000"/>
          <s v="14629000-14630000"/>
          <s v="14630000-14631000"/>
          <s v="14631000-14632000"/>
          <s v="14632000-14633000"/>
          <s v="14633000-14634000"/>
          <s v="14634000-14635000"/>
          <s v="14635000-14636000"/>
          <s v="14636000-14637000"/>
          <s v="14637000-14638000"/>
          <s v="14638000-14639000"/>
          <s v="14639000-14640000"/>
          <s v="14640000-14641000"/>
          <s v="14641000-14642000"/>
          <s v="14642000-14643000"/>
          <s v="14643000-14644000"/>
          <s v="14644000-14645000"/>
          <s v="14645000-14646000"/>
          <s v="14646000-14647000"/>
          <s v="14647000-14648000"/>
          <s v="14648000-14649000"/>
          <s v="14649000-14650000"/>
          <s v="14650000-14651000"/>
          <s v="14651000-14652000"/>
          <s v="14652000-14653000"/>
          <s v="14653000-14654000"/>
          <s v="14654000-14655000"/>
          <s v="14655000-14656000"/>
          <s v="14656000-14657000"/>
          <s v="14657000-14658000"/>
          <s v="14658000-14659000"/>
          <s v="14659000-14660000"/>
          <s v="14660000-14661000"/>
          <s v="14661000-14662000"/>
          <s v="14662000-14663000"/>
          <s v="14663000-14664000"/>
          <s v="14664000-14665000"/>
          <s v="14665000-14666000"/>
          <s v="14666000-14667000"/>
          <s v="14667000-14668000"/>
          <s v="14668000-14669000"/>
          <s v="14669000-14670000"/>
          <s v="14670000-14671000"/>
          <s v="14671000-14672000"/>
          <s v="14672000-14673000"/>
          <s v="14673000-14674000"/>
          <s v="14674000-14675000"/>
          <s v="14675000-14676000"/>
          <s v="14676000-14677000"/>
          <s v="14677000-14678000"/>
          <s v="14678000-14679000"/>
          <s v="14679000-14680000"/>
          <s v="14680000-14681000"/>
          <s v="14681000-14682000"/>
          <s v="14682000-14683000"/>
          <s v="14683000-14684000"/>
          <s v="14684000-14685000"/>
          <s v="14685000-14686000"/>
          <s v="14686000-14687000"/>
          <s v="14687000-14688000"/>
          <s v="14688000-14689000"/>
          <s v="14689000-14690000"/>
          <s v="14690000-14691000"/>
          <s v="14691000-14692000"/>
          <s v="14692000-14693000"/>
          <s v="14693000-14694000"/>
          <s v="14694000-14695000"/>
          <s v="14695000-14696000"/>
          <s v="14696000-14697000"/>
          <s v="14697000-14698000"/>
          <s v="14698000-14699000"/>
          <s v="14699000-14700000"/>
          <s v="14700000-14701000"/>
          <s v="14701000-14702000"/>
          <s v="14702000-14703000"/>
          <s v="14703000-14704000"/>
          <s v="14704000-14705000"/>
          <s v="14705000-14706000"/>
          <s v="14706000-14707000"/>
          <s v="14707000-14708000"/>
          <s v="14708000-14709000"/>
          <s v="14709000-14710000"/>
          <s v="14710000-14711000"/>
          <s v="14711000-14712000"/>
          <s v="14712000-14713000"/>
          <s v="14713000-14714000"/>
          <s v="14714000-14715000"/>
          <s v="14715000-14716000"/>
          <s v="14716000-14717000"/>
          <s v="14717000-14718000"/>
          <s v="14718000-14719000"/>
          <s v="14719000-14720000"/>
          <s v="14720000-14721000"/>
          <s v="14721000-14722000"/>
          <s v="14722000-14723000"/>
          <s v="14723000-14724000"/>
          <s v="14724000-14725000"/>
          <s v="14725000-14726000"/>
          <s v="14726000-14727000"/>
          <s v="14727000-14728000"/>
          <s v="14728000-14729000"/>
          <s v="14729000-14730000"/>
          <s v="14730000-14731000"/>
          <s v="14731000-14732000"/>
          <s v="14732000-14733000"/>
          <s v="14733000-14734000"/>
          <s v="14734000-14735000"/>
          <s v="14735000-14736000"/>
          <s v="14736000-14737000"/>
          <s v="14737000-14738000"/>
          <s v="14738000-14739000"/>
          <s v="14739000-14740000"/>
          <s v="14740000-14741000"/>
          <s v="14741000-14742000"/>
          <s v="14742000-14743000"/>
          <s v="14743000-14744000"/>
          <s v="14744000-14745000"/>
          <s v="14745000-14746000"/>
          <s v="14746000-14747000"/>
          <s v="14747000-14748000"/>
          <s v="14748000-14749000"/>
          <s v="14749000-14750000"/>
          <s v="14750000-14751000"/>
          <s v="14751000-14752000"/>
          <s v="14752000-14753000"/>
          <s v="14753000-14754000"/>
          <s v="14754000-14755000"/>
          <s v="14755000-14756000"/>
          <s v="14756000-14757000"/>
          <s v="14757000-14758000"/>
          <s v="14758000-14759000"/>
          <s v="14759000-14760000"/>
          <s v="14760000-14761000"/>
          <s v="14761000-14762000"/>
          <s v="14762000-14763000"/>
          <s v="14763000-14764000"/>
          <s v="14764000-14765000"/>
          <s v="14765000-14766000"/>
          <s v="14766000-14767000"/>
          <s v="14767000-14768000"/>
          <s v="14768000-14769000"/>
          <s v="14769000-14770000"/>
          <s v="14770000-14771000"/>
          <s v="14771000-14772000"/>
          <s v="14772000-14773000"/>
          <s v="14773000-14774000"/>
          <s v="14774000-14775000"/>
          <s v="14775000-14776000"/>
          <s v="14776000-14777000"/>
          <s v="14777000-14778000"/>
          <s v="14778000-14779000"/>
          <s v="14779000-14780000"/>
          <s v="14780000-14781000"/>
          <s v="14781000-14782000"/>
          <s v="14782000-14783000"/>
          <s v="14783000-14784000"/>
          <s v="14784000-14785000"/>
          <s v="14785000-14786000"/>
          <s v="14786000-14787000"/>
          <s v="14787000-14788000"/>
          <s v="14788000-14789000"/>
          <s v="14789000-14790000"/>
          <s v="14790000-14791000"/>
          <s v="14791000-14792000"/>
          <s v="14792000-14793000"/>
          <s v="14793000-14794000"/>
          <s v="14794000-14795000"/>
          <s v="14795000-14796000"/>
          <s v="14796000-14797000"/>
          <s v="14797000-14798000"/>
          <s v="14798000-14799000"/>
          <s v="14799000-14800000"/>
          <s v="14800000-14801000"/>
          <s v="14801000-14802000"/>
          <s v="14802000-14803000"/>
          <s v="14803000-14804000"/>
          <s v="14804000-14805000"/>
          <s v="14805000-14806000"/>
          <s v="14806000-14807000"/>
          <s v="14807000-14808000"/>
          <s v="14808000-14809000"/>
          <s v="14809000-14810000"/>
          <s v="14810000-14811000"/>
          <s v="14811000-14812000"/>
          <s v="14812000-14813000"/>
          <s v="14813000-14814000"/>
          <s v="14814000-14815000"/>
          <s v="14815000-14816000"/>
          <s v="14816000-14817000"/>
          <s v="14817000-14818000"/>
          <s v="14818000-14819000"/>
          <s v="14819000-14820000"/>
          <s v="14820000-14821000"/>
          <s v="14821000-14822000"/>
          <s v="14822000-14823000"/>
          <s v="14823000-14824000"/>
          <s v="14824000-14825000"/>
          <s v="14825000-14826000"/>
          <s v="14826000-14827000"/>
          <s v="14827000-14828000"/>
          <s v="14828000-14829000"/>
          <s v="14829000-14830000"/>
          <s v="14830000-14831000"/>
          <s v="14831000-14832000"/>
          <s v="14832000-14833000"/>
          <s v="14833000-14834000"/>
          <s v="14834000-14835000"/>
          <s v="14835000-14836000"/>
          <s v="14836000-14837000"/>
          <s v="14837000-14838000"/>
          <s v="14838000-14839000"/>
          <s v="14839000-14840000"/>
          <s v="14840000-14841000"/>
          <s v="14841000-14842000"/>
          <s v="14842000-14843000"/>
          <s v="14843000-14844000"/>
          <s v="14844000-14845000"/>
          <s v="14845000-14846000"/>
          <s v="14846000-14847000"/>
          <s v="14847000-14848000"/>
          <s v="14848000-14849000"/>
          <s v="14849000-14850000"/>
          <s v="14850000-14851000"/>
          <s v="14851000-14852000"/>
          <s v="14852000-14853000"/>
          <s v="14853000-14854000"/>
          <s v="14854000-14855000"/>
          <s v="14855000-14856000"/>
          <s v="14856000-14857000"/>
          <s v="14857000-14858000"/>
          <s v="14858000-14859000"/>
          <s v="14859000-14860000"/>
          <s v="14860000-14861000"/>
          <s v="14861000-14862000"/>
          <s v="14862000-14863000"/>
          <s v="14863000-14864000"/>
          <s v="14864000-14865000"/>
          <s v="14865000-14866000"/>
          <s v="14866000-14867000"/>
          <s v="14867000-14868000"/>
          <s v="14868000-14869000"/>
          <s v="14869000-14870000"/>
          <s v="14870000-14871000"/>
          <s v="14871000-14872000"/>
          <s v="14872000-14873000"/>
          <s v="14873000-14874000"/>
          <s v="14874000-14875000"/>
          <s v="14875000-14876000"/>
          <s v="14876000-14877000"/>
          <s v="14877000-14878000"/>
          <s v="14878000-14879000"/>
          <s v="14879000-14880000"/>
          <s v="14880000-14881000"/>
          <s v="14881000-14882000"/>
          <s v="14882000-14883000"/>
          <s v="14883000-14884000"/>
          <s v="14884000-14885000"/>
          <s v="14885000-14886000"/>
          <s v="14886000-14887000"/>
          <s v="14887000-14888000"/>
          <s v="14888000-14889000"/>
          <s v="14889000-14890000"/>
          <s v="14890000-14891000"/>
          <s v="14891000-14892000"/>
          <s v="14892000-14893000"/>
          <s v="14893000-14894000"/>
          <s v="14894000-14895000"/>
          <s v="14895000-14896000"/>
          <s v="14896000-14897000"/>
          <s v="14897000-14898000"/>
          <s v="14898000-14899000"/>
          <s v="14899000-14900000"/>
          <s v="14900000-14901000"/>
          <s v="14901000-14902000"/>
          <s v="14902000-14903000"/>
          <s v="14903000-14904000"/>
          <s v="14904000-14905000"/>
          <s v="14905000-14906000"/>
          <s v="14906000-14907000"/>
          <s v="14907000-14908000"/>
          <s v="14908000-14909000"/>
          <s v="14909000-14910000"/>
          <s v="14910000-14911000"/>
          <s v="14911000-14912000"/>
          <s v="14912000-14913000"/>
          <s v="14913000-14914000"/>
          <s v="14914000-14915000"/>
          <s v="14915000-14916000"/>
          <s v="14916000-14917000"/>
          <s v="14917000-14918000"/>
          <s v="14918000-14919000"/>
          <s v="14919000-14920000"/>
          <s v="14920000-14921000"/>
          <s v="14921000-14922000"/>
          <s v="14922000-14923000"/>
          <s v="14923000-14924000"/>
          <s v="14924000-14925000"/>
          <s v="14925000-14926000"/>
          <s v="14926000-14927000"/>
          <s v="14927000-14928000"/>
          <s v="14928000-14929000"/>
          <s v="14929000-14930000"/>
          <s v="14930000-14931000"/>
          <s v="14931000-14932000"/>
          <s v="14932000-14933000"/>
          <s v="14933000-14934000"/>
          <s v="14934000-14935000"/>
          <s v="14935000-14936000"/>
          <s v="14936000-14937000"/>
          <s v="14937000-14938000"/>
          <s v="14938000-14939000"/>
          <s v="14939000-14940000"/>
          <s v="14940000-14941000"/>
          <s v="14941000-14942000"/>
          <s v="14942000-14943000"/>
          <s v="14943000-14944000"/>
          <s v="14944000-14945000"/>
          <s v="14945000-14946000"/>
          <s v="14946000-14947000"/>
          <s v="14947000-14948000"/>
          <s v="14948000-14949000"/>
          <s v="14949000-14950000"/>
          <s v="14950000-14951000"/>
          <s v="14951000-14952000"/>
          <s v="14952000-14953000"/>
          <s v="14953000-14954000"/>
          <s v="14954000-14955000"/>
          <s v="14955000-14956000"/>
          <s v="14956000-14957000"/>
          <s v="14957000-14958000"/>
          <s v="14958000-14959000"/>
          <s v="14959000-14960000"/>
          <s v="14960000-14961000"/>
          <s v="14961000-14962000"/>
          <s v="14962000-14963000"/>
          <s v="14963000-14964000"/>
          <s v="14964000-14965000"/>
          <s v="14965000-14966000"/>
          <s v="14966000-14967000"/>
          <s v="14967000-14968000"/>
          <s v="14968000-14969000"/>
          <s v="14969000-14970000"/>
          <s v="14970000-14971000"/>
          <s v="14971000-14972000"/>
          <s v="14972000-14973000"/>
          <s v="14973000-14974000"/>
          <s v="14974000-14975000"/>
          <s v="14975000-14976000"/>
          <s v="14976000-14977000"/>
          <s v="14977000-14978000"/>
          <s v="14978000-14979000"/>
          <s v="14979000-14980000"/>
          <s v="14980000-14981000"/>
          <s v="14981000-14982000"/>
          <s v="14982000-14983000"/>
          <s v="14983000-14984000"/>
          <s v="14984000-14985000"/>
          <s v="14985000-14986000"/>
          <s v="14986000-14987000"/>
          <s v="14987000-14988000"/>
          <s v="14988000-14989000"/>
          <s v="14989000-14990000"/>
          <s v="14990000-14991000"/>
          <s v="14991000-14992000"/>
          <s v="14992000-14993000"/>
          <s v="14993000-14994000"/>
          <s v="14994000-14995000"/>
          <s v="14995000-14996000"/>
          <s v="14996000-14997000"/>
          <s v="14997000-14998000"/>
          <s v="14998000-14999000"/>
          <s v="14999000-15000000"/>
          <s v="15000000-15001000"/>
          <s v="15001000-15002000"/>
          <s v="15002000-15003000"/>
          <s v="15003000-15004000"/>
          <s v="15004000-15005000"/>
          <s v="15005000-15006000"/>
          <s v="15006000-15007000"/>
          <s v="15007000-15008000"/>
          <s v="15008000-15009000"/>
          <s v="15009000-15010000"/>
          <s v="15010000-15011000"/>
          <s v="15011000-15012000"/>
          <s v="15012000-15013000"/>
          <s v="15013000-15014000"/>
          <s v="15014000-15015000"/>
          <s v="15015000-15016000"/>
          <s v="15016000-15017000"/>
          <s v="15017000-15018000"/>
          <s v="15018000-15019000"/>
          <s v="15019000-15020000"/>
          <s v="15020000-15021000"/>
          <s v="15021000-15022000"/>
          <s v="15022000-15023000"/>
          <s v="15023000-15024000"/>
          <s v="15024000-15025000"/>
          <s v="15025000-15026000"/>
          <s v="15026000-15027000"/>
          <s v="15027000-15028000"/>
          <s v="15028000-15029000"/>
          <s v="15029000-15030000"/>
          <s v="15030000-15031000"/>
          <s v="15031000-15032000"/>
          <s v="15032000-15033000"/>
          <s v="15033000-15034000"/>
          <s v="15034000-15035000"/>
          <s v="15035000-15036000"/>
          <s v="15036000-15037000"/>
          <s v="15037000-15038000"/>
          <s v="15038000-15039000"/>
          <s v="15039000-15040000"/>
          <s v="15040000-15041000"/>
          <s v="15041000-15042000"/>
          <s v="15042000-15043000"/>
          <s v="15043000-15044000"/>
          <s v="15044000-15045000"/>
          <s v="15045000-15046000"/>
          <s v="15046000-15047000"/>
          <s v="15047000-15048000"/>
          <s v="15048000-15049000"/>
          <s v="15049000-15050000"/>
          <s v="15050000-15051000"/>
          <s v="15051000-15052000"/>
          <s v="15052000-15053000"/>
          <s v="15053000-15054000"/>
          <s v="15054000-15055000"/>
          <s v="15055000-15056000"/>
          <s v="15056000-15057000"/>
          <s v="15057000-15058000"/>
          <s v="15058000-15059000"/>
          <s v="15059000-15060000"/>
          <s v="15060000-15061000"/>
          <s v="15061000-15062000"/>
          <s v="15062000-15063000"/>
          <s v="15063000-15064000"/>
          <s v="15064000-15065000"/>
          <s v="15065000-15066000"/>
          <s v="15066000-15067000"/>
          <s v="15067000-15068000"/>
          <s v="15068000-15069000"/>
          <s v="15069000-15070000"/>
          <s v="15070000-15071000"/>
          <s v="15071000-15072000"/>
          <s v="15072000-15073000"/>
          <s v="15073000-15074000"/>
          <s v="15074000-15075000"/>
          <s v="15075000-15076000"/>
          <s v="15076000-15077000"/>
          <s v="15077000-15078000"/>
          <s v="15078000-15079000"/>
          <s v="15079000-15080000"/>
          <s v="15080000-15081000"/>
          <s v="15081000-15082000"/>
          <s v="15082000-15083000"/>
          <s v="15083000-15084000"/>
          <s v="15084000-15085000"/>
          <s v="15085000-15086000"/>
          <s v="15086000-15087000"/>
          <s v="15087000-15088000"/>
          <s v="15088000-15089000"/>
          <s v="15089000-15090000"/>
          <s v="15090000-15091000"/>
          <s v="15091000-15092000"/>
          <s v="15092000-15093000"/>
          <s v="15093000-15094000"/>
          <s v="15094000-15095000"/>
          <s v="15095000-15096000"/>
          <s v="15096000-15097000"/>
          <s v="15097000-15098000"/>
          <s v="15098000-15099000"/>
          <s v="15099000-15100000"/>
          <s v="15100000-15101000"/>
          <s v="15101000-15102000"/>
          <s v="15102000-15103000"/>
          <s v="15103000-15104000"/>
          <s v="15104000-15105000"/>
          <s v="15105000-15106000"/>
          <s v="15106000-15107000"/>
          <s v="15107000-15108000"/>
          <s v="15108000-15109000"/>
          <s v="15109000-15110000"/>
          <s v="15110000-15111000"/>
          <s v="15111000-15112000"/>
          <s v="15112000-15113000"/>
          <s v="15113000-15114000"/>
          <s v="15114000-15115000"/>
          <s v="15115000-15116000"/>
          <s v="15116000-15117000"/>
          <s v="15117000-15118000"/>
          <s v="15118000-15119000"/>
          <s v="15119000-15120000"/>
          <s v="15120000-15121000"/>
          <s v="15121000-15122000"/>
          <s v="15122000-15123000"/>
          <s v="15123000-15124000"/>
          <s v="15124000-15125000"/>
          <s v="15125000-15126000"/>
          <s v="15126000-15127000"/>
          <s v="15127000-15128000"/>
          <s v="15128000-15129000"/>
          <s v="15129000-15130000"/>
          <s v="15130000-15131000"/>
          <s v="15131000-15132000"/>
          <s v="15132000-15133000"/>
          <s v="15133000-15134000"/>
          <s v="15134000-15135000"/>
          <s v="15135000-15136000"/>
          <s v="15136000-15137000"/>
          <s v="15137000-15138000"/>
          <s v="15138000-15139000"/>
          <s v="15139000-15140000"/>
          <s v="15140000-15141000"/>
          <s v="15141000-15142000"/>
          <s v="15142000-15143000"/>
          <s v="15143000-15144000"/>
          <s v="15144000-15145000"/>
          <s v="15145000-15146000"/>
          <s v="15146000-15147000"/>
          <s v="15147000-15148000"/>
          <s v="15148000-15149000"/>
          <s v="15149000-15150000"/>
          <s v="15150000-15151000"/>
          <s v="15151000-15152000"/>
          <s v="15152000-15153000"/>
          <s v="15153000-15154000"/>
          <s v="15154000-15155000"/>
          <s v="15155000-15156000"/>
          <s v="15156000-15157000"/>
          <s v="15157000-15158000"/>
          <s v="15158000-15159000"/>
          <s v="15159000-15160000"/>
          <s v="15160000-15161000"/>
          <s v="15161000-15162000"/>
          <s v="15162000-15163000"/>
          <s v="15163000-15164000"/>
          <s v="15164000-15165000"/>
          <s v="15165000-15166000"/>
          <s v="15166000-15167000"/>
          <s v="15167000-15168000"/>
          <s v="15168000-15169000"/>
          <s v="15169000-15170000"/>
          <s v="15170000-15171000"/>
          <s v="15171000-15172000"/>
          <s v="15172000-15173000"/>
          <s v="15173000-15174000"/>
          <s v="15174000-15175000"/>
          <s v="15175000-15176000"/>
          <s v="15176000-15177000"/>
          <s v="15177000-15178000"/>
          <s v="15178000-15179000"/>
          <s v="15179000-15180000"/>
          <s v="15180000-15181000"/>
          <s v="15181000-15182000"/>
          <s v="15182000-15183000"/>
          <s v="15183000-15184000"/>
          <s v="15184000-15185000"/>
          <s v="15185000-15186000"/>
          <s v="15186000-15187000"/>
          <s v="15187000-15188000"/>
          <s v="15188000-15189000"/>
          <s v="15189000-15190000"/>
          <s v="15190000-15191000"/>
          <s v="15191000-15192000"/>
          <s v="15192000-15193000"/>
          <s v="15193000-15194000"/>
          <s v="15194000-15195000"/>
          <s v="15195000-15196000"/>
          <s v="15196000-15197000"/>
          <s v="15197000-15198000"/>
          <s v="15198000-15199000"/>
          <s v="15199000-15200000"/>
          <s v="15200000-15201000"/>
          <s v="15201000-15202000"/>
          <s v="15202000-15203000"/>
          <s v="15203000-15204000"/>
          <s v="15204000-15205000"/>
          <s v="15205000-15206000"/>
          <s v="15206000-15207000"/>
          <s v="15207000-15208000"/>
          <s v="15208000-15209000"/>
          <s v="15209000-15210000"/>
          <s v="15210000-15211000"/>
          <s v="15211000-15212000"/>
          <s v="15212000-15213000"/>
          <s v="15213000-15214000"/>
          <s v="15214000-15215000"/>
          <s v="15215000-15216000"/>
          <s v="15216000-15217000"/>
          <s v="15217000-15218000"/>
          <s v="15218000-15219000"/>
          <s v="15219000-15220000"/>
          <s v="15220000-15221000"/>
          <s v="15221000-15222000"/>
          <s v="15222000-15223000"/>
          <s v="15223000-15224000"/>
          <s v="15224000-15225000"/>
          <s v="15225000-15226000"/>
          <s v="15226000-15227000"/>
          <s v="15227000-15228000"/>
          <s v="15228000-15229000"/>
          <s v="15229000-15230000"/>
          <s v="15230000-15231000"/>
          <s v="15231000-15232000"/>
          <s v="15232000-15233000"/>
          <s v="15233000-15234000"/>
          <s v="15234000-15235000"/>
          <s v="15235000-15236000"/>
          <s v="15236000-15237000"/>
          <s v="15237000-15238000"/>
          <s v="15238000-15239000"/>
          <s v="15239000-15240000"/>
          <s v="15240000-15241000"/>
          <s v="15241000-15242000"/>
          <s v="15242000-15243000"/>
          <s v="15243000-15244000"/>
          <s v="15244000-15245000"/>
          <s v="15245000-15246000"/>
          <s v="15246000-15247000"/>
          <s v="15247000-15248000"/>
          <s v="15248000-15249000"/>
          <s v="15249000-15250000"/>
          <s v="15250000-15251000"/>
          <s v="15251000-15252000"/>
          <s v="15252000-15253000"/>
          <s v="15253000-15254000"/>
          <s v="15254000-15255000"/>
          <s v="15255000-15256000"/>
          <s v="15256000-15257000"/>
          <s v="15257000-15258000"/>
          <s v="15258000-15259000"/>
          <s v="15259000-15260000"/>
          <s v="15260000-15261000"/>
          <s v="15261000-15262000"/>
          <s v="15262000-15263000"/>
          <s v="15263000-15264000"/>
          <s v="15264000-15265000"/>
          <s v="15265000-15266000"/>
          <s v="15266000-15267000"/>
          <s v="15267000-15268000"/>
          <s v="15268000-15269000"/>
          <s v="15269000-15270000"/>
          <s v="15270000-15271000"/>
          <s v="15271000-15272000"/>
          <s v="15272000-15273000"/>
          <s v="15273000-15274000"/>
          <s v="15274000-15275000"/>
          <s v="15275000-15276000"/>
          <s v="15276000-15277000"/>
          <s v="15277000-15278000"/>
          <s v="15278000-15279000"/>
          <s v="15279000-15280000"/>
          <s v="15280000-15281000"/>
          <s v="15281000-15282000"/>
          <s v="15282000-15283000"/>
          <s v="15283000-15284000"/>
          <s v="15284000-15285000"/>
          <s v="15285000-15286000"/>
          <s v="15286000-15287000"/>
          <s v="15287000-15288000"/>
          <s v="15288000-15289000"/>
          <s v="15289000-15290000"/>
          <s v="15290000-15291000"/>
          <s v="15291000-15292000"/>
          <s v="15292000-15293000"/>
          <s v="15293000-15294000"/>
          <s v="15294000-15295000"/>
          <s v="15295000-15296000"/>
          <s v="15296000-15297000"/>
          <s v="15297000-15298000"/>
          <s v="15298000-15299000"/>
          <s v="15299000-15300000"/>
          <s v="15300000-15301000"/>
          <s v="15301000-15302000"/>
          <s v="15302000-15303000"/>
          <s v="15303000-15304000"/>
          <s v="15304000-15305000"/>
          <s v="15305000-15306000"/>
          <s v="15306000-15307000"/>
          <s v="15307000-15308000"/>
          <s v="15308000-15309000"/>
          <s v="15309000-15310000"/>
          <s v="15310000-15311000"/>
          <s v="15311000-15312000"/>
          <s v="15312000-15313000"/>
          <s v="15313000-15314000"/>
          <s v="15314000-15315000"/>
          <s v="15315000-15316000"/>
          <s v="15316000-15317000"/>
          <s v="15317000-15318000"/>
          <s v="15318000-15319000"/>
          <s v="15319000-15320000"/>
          <s v="15320000-15321000"/>
          <s v="15321000-15322000"/>
          <s v="15322000-15323000"/>
          <s v="15323000-15324000"/>
          <s v="15324000-15325000"/>
          <s v="15325000-15326000"/>
          <s v="15326000-15327000"/>
          <s v="15327000-15328000"/>
          <s v="15328000-15329000"/>
          <s v="15329000-15330000"/>
          <s v="15330000-15331000"/>
          <s v="15331000-15332000"/>
          <s v="15332000-15333000"/>
          <s v="15333000-15334000"/>
          <s v="15334000-15335000"/>
          <s v="15335000-15336000"/>
          <s v="15336000-15337000"/>
          <s v="15337000-15338000"/>
          <s v="15338000-15339000"/>
          <s v="15339000-15340000"/>
          <s v="15340000-15341000"/>
          <s v="15341000-15342000"/>
          <s v="15342000-15343000"/>
          <s v="15343000-15344000"/>
          <s v="15344000-15345000"/>
          <s v="15345000-15346000"/>
          <s v="15346000-15347000"/>
          <s v="15347000-15348000"/>
          <s v="15348000-15349000"/>
          <s v="15349000-15350000"/>
          <s v="15350000-15351000"/>
          <s v="15351000-15352000"/>
          <s v="15352000-15353000"/>
          <s v="15353000-15354000"/>
          <s v="15354000-15355000"/>
          <s v="15355000-15356000"/>
          <s v="15356000-15357000"/>
          <s v="15357000-15358000"/>
          <s v="15358000-15359000"/>
          <s v="15359000-15360000"/>
          <s v="15360000-15361000"/>
          <s v="15361000-15362000"/>
          <s v="15362000-15363000"/>
          <s v="15363000-15364000"/>
          <s v="15364000-15365000"/>
          <s v="15365000-15366000"/>
          <s v="15366000-15367000"/>
          <s v="15367000-15368000"/>
          <s v="15368000-15369000"/>
          <s v="15369000-15370000"/>
          <s v="15370000-15371000"/>
          <s v="15371000-15372000"/>
          <s v="15372000-15373000"/>
          <s v="15373000-15374000"/>
          <s v="15374000-15375000"/>
          <s v="15375000-15376000"/>
          <s v="15376000-15377000"/>
          <s v="15377000-15378000"/>
          <s v="15378000-15379000"/>
          <s v="15379000-15380000"/>
          <s v="15380000-15381000"/>
          <s v="15381000-15382000"/>
          <s v="15382000-15383000"/>
          <s v="15383000-15384000"/>
          <s v="15384000-15385000"/>
          <s v="15385000-15386000"/>
          <s v="15386000-15387000"/>
          <s v="15387000-15388000"/>
          <s v="15388000-15389000"/>
          <s v="15389000-15390000"/>
          <s v="15390000-15391000"/>
          <s v="15391000-15392000"/>
          <s v="15392000-15393000"/>
          <s v="15393000-15394000"/>
          <s v="15394000-15395000"/>
          <s v="15395000-15396000"/>
          <s v="15396000-15397000"/>
          <s v="15397000-15398000"/>
          <s v="15398000-15399000"/>
          <s v="15399000-15400000"/>
          <s v="15400000-15401000"/>
          <s v="15401000-15402000"/>
          <s v="15402000-15403000"/>
          <s v="15403000-15404000"/>
          <s v="15404000-15405000"/>
          <s v="15405000-15406000"/>
          <s v="15406000-15407000"/>
          <s v="15407000-15408000"/>
          <s v="15408000-15409000"/>
          <s v="15409000-15410000"/>
          <s v="15410000-15411000"/>
          <s v="15411000-15412000"/>
          <s v="15412000-15413000"/>
          <s v="15413000-15414000"/>
          <s v="15414000-15415000"/>
          <s v="15415000-15416000"/>
          <s v="15416000-15417000"/>
          <s v="15417000-15418000"/>
          <s v="15418000-15419000"/>
          <s v="15419000-15420000"/>
          <s v="15420000-15421000"/>
          <s v="15421000-15422000"/>
          <s v="15422000-15423000"/>
          <s v="15423000-15424000"/>
          <s v="15424000-15425000"/>
          <s v="15425000-15426000"/>
          <s v="15426000-15427000"/>
          <s v="15427000-15428000"/>
          <s v="15428000-15429000"/>
          <s v="15429000-15430000"/>
          <s v="15430000-15431000"/>
          <s v="15431000-15432000"/>
          <s v="15432000-15433000"/>
          <s v="15433000-15434000"/>
          <s v="15434000-15435000"/>
          <s v="15435000-15436000"/>
          <s v="15436000-15437000"/>
          <s v="15437000-15438000"/>
          <s v="15438000-15439000"/>
          <s v="15439000-15440000"/>
          <s v="15440000-15441000"/>
          <s v="15441000-15442000"/>
          <s v="15442000-15443000"/>
          <s v="15443000-15444000"/>
          <s v="15444000-15445000"/>
          <s v="15445000-15446000"/>
          <s v="15446000-15447000"/>
          <s v="15447000-15448000"/>
          <s v="15448000-15449000"/>
          <s v="15449000-15450000"/>
          <s v="15450000-15451000"/>
          <s v="15451000-15452000"/>
          <s v="15452000-15453000"/>
          <s v="15453000-15454000"/>
          <s v="15454000-15455000"/>
          <s v="15455000-15456000"/>
          <s v="15456000-15457000"/>
          <s v="15457000-15458000"/>
          <s v="15458000-15459000"/>
          <s v="15459000-15460000"/>
          <s v="15460000-15461000"/>
          <s v="15461000-15462000"/>
          <s v="15462000-15463000"/>
          <s v="15463000-15464000"/>
          <s v="15464000-15465000"/>
          <s v="15465000-15466000"/>
          <s v="15466000-15467000"/>
          <s v="15467000-15468000"/>
          <s v="15468000-15469000"/>
          <s v="15469000-15470000"/>
          <s v="15470000-15471000"/>
          <s v="15471000-15472000"/>
          <s v="15472000-15473000"/>
          <s v="15473000-15474000"/>
          <s v="15474000-15475000"/>
          <s v="15475000-15476000"/>
          <s v="15476000-15477000"/>
          <s v="15477000-15478000"/>
          <s v="15478000-15479000"/>
          <s v="15479000-15480000"/>
          <s v="15480000-15481000"/>
          <s v="15481000-15482000"/>
          <s v="15482000-15483000"/>
          <s v="15483000-15484000"/>
          <s v="15484000-15485000"/>
          <s v="15485000-15486000"/>
          <s v="15486000-15487000"/>
          <s v="15487000-15488000"/>
          <s v="15488000-15489000"/>
          <s v="15489000-15490000"/>
          <s v="15490000-15491000"/>
          <s v="15491000-15492000"/>
          <s v="15492000-15493000"/>
          <s v="15493000-15494000"/>
          <s v="15494000-15495000"/>
          <s v="15495000-15496000"/>
          <s v="15496000-15497000"/>
          <s v="15497000-15498000"/>
          <s v="15498000-15499000"/>
          <s v="15499000-15500000"/>
          <s v="15500000-15501000"/>
          <s v="15501000-15502000"/>
          <s v="15502000-15503000"/>
          <s v="15503000-15504000"/>
          <s v="15504000-15505000"/>
          <s v="15505000-15506000"/>
          <s v="15506000-15507000"/>
          <s v="15507000-15508000"/>
          <s v="15508000-15509000"/>
          <s v="15509000-15510000"/>
          <s v="15510000-15511000"/>
          <s v="15511000-15512000"/>
          <s v="15512000-15513000"/>
          <s v="15513000-15514000"/>
          <s v="15514000-15515000"/>
          <s v="15515000-15516000"/>
          <s v="15516000-15517000"/>
          <s v="15517000-15518000"/>
          <s v="15518000-15519000"/>
          <s v="15519000-15520000"/>
          <s v="15520000-15521000"/>
          <s v="15521000-15522000"/>
          <s v="15522000-15523000"/>
          <s v="15523000-15524000"/>
          <s v="15524000-15525000"/>
          <s v="15525000-15526000"/>
          <s v="15526000-15527000"/>
          <s v="15527000-15528000"/>
          <s v="15528000-15529000"/>
          <s v="15529000-15530000"/>
          <s v="15530000-15531000"/>
          <s v="15531000-15532000"/>
          <s v="15532000-15533000"/>
          <s v="15533000-15534000"/>
          <s v="15534000-15535000"/>
          <s v="15535000-15536000"/>
          <s v="15536000-15537000"/>
          <s v="15537000-15538000"/>
          <s v="15538000-15539000"/>
          <s v="15539000-15540000"/>
          <s v="15540000-15541000"/>
          <s v="15541000-15542000"/>
          <s v="15542000-15543000"/>
          <s v="15543000-15544000"/>
          <s v="15544000-15545000"/>
          <s v="15545000-15546000"/>
          <s v="15546000-15547000"/>
          <s v="15547000-15548000"/>
          <s v="15548000-15549000"/>
          <s v="15549000-15550000"/>
          <s v="15550000-15551000"/>
          <s v="15551000-15552000"/>
          <s v="15552000-15553000"/>
          <s v="15553000-15554000"/>
          <s v="15554000-15555000"/>
          <s v="15555000-15556000"/>
          <s v="15556000-15557000"/>
          <s v="15557000-15558000"/>
          <s v="15558000-15559000"/>
          <s v="15559000-15560000"/>
          <s v="15560000-15561000"/>
          <s v="15561000-15562000"/>
          <s v="15562000-15563000"/>
          <s v="15563000-15564000"/>
          <s v="15564000-15565000"/>
          <s v="15565000-15566000"/>
          <s v="15566000-15567000"/>
          <s v="15567000-15568000"/>
          <s v="15568000-15569000"/>
          <s v="15569000-15570000"/>
          <s v="15570000-15571000"/>
          <s v="15571000-15572000"/>
          <s v="15572000-15573000"/>
          <s v="15573000-15574000"/>
          <s v="15574000-15575000"/>
          <s v="15575000-15576000"/>
          <s v="15576000-15577000"/>
          <s v="15577000-15578000"/>
          <s v="15578000-15579000"/>
          <s v="15579000-15580000"/>
          <s v="15580000-15581000"/>
          <s v="15581000-15582000"/>
          <s v="15582000-15583000"/>
          <s v="15583000-15584000"/>
          <s v="15584000-15585000"/>
          <s v="15585000-15586000"/>
          <s v="15586000-15587000"/>
          <s v="15587000-15588000"/>
          <s v="15588000-15589000"/>
          <s v="15589000-15590000"/>
          <s v="15590000-15591000"/>
          <s v="15591000-15592000"/>
          <s v="15592000-15593000"/>
          <s v="15593000-15594000"/>
          <s v="15594000-15595000"/>
          <s v="15595000-15596000"/>
          <s v="15596000-15597000"/>
          <s v="15597000-15598000"/>
          <s v="15598000-15599000"/>
          <s v="15599000-15600000"/>
          <s v="15600000-15601000"/>
          <s v="15601000-15602000"/>
          <s v="15602000-15603000"/>
          <s v="15603000-15604000"/>
          <s v="15604000-15605000"/>
          <s v="15605000-15606000"/>
          <s v="15606000-15607000"/>
          <s v="15607000-15608000"/>
          <s v="15608000-15609000"/>
          <s v="15609000-15610000"/>
          <s v="15610000-15611000"/>
          <s v="15611000-15612000"/>
          <s v="15612000-15613000"/>
          <s v="15613000-15614000"/>
          <s v="15614000-15615000"/>
          <s v="15615000-15616000"/>
          <s v="15616000-15617000"/>
          <s v="15617000-15618000"/>
          <s v="15618000-15619000"/>
          <s v="15619000-15620000"/>
          <s v="15620000-15621000"/>
          <s v="15621000-15622000"/>
          <s v="15622000-15623000"/>
          <s v="15623000-15624000"/>
          <s v="15624000-15625000"/>
          <s v="15625000-15626000"/>
          <s v="15626000-15627000"/>
          <s v="15627000-15628000"/>
          <s v="15628000-15629000"/>
          <s v="15629000-15630000"/>
          <s v="15630000-15631000"/>
          <s v="15631000-15632000"/>
          <s v="15632000-15633000"/>
          <s v="15633000-15634000"/>
          <s v="15634000-15635000"/>
          <s v="15635000-15636000"/>
          <s v="15636000-15637000"/>
          <s v="15637000-15638000"/>
          <s v="15638000-15639000"/>
          <s v="15639000-15640000"/>
          <s v="15640000-15641000"/>
          <s v="15641000-15642000"/>
          <s v="15642000-15643000"/>
          <s v="15643000-15644000"/>
          <s v="15644000-15645000"/>
          <s v="15645000-15646000"/>
          <s v="15646000-15647000"/>
          <s v="15647000-15648000"/>
          <s v="15648000-15649000"/>
          <s v="15649000-15650000"/>
          <s v="15650000-15651000"/>
          <s v="15651000-15652000"/>
          <s v="15652000-15653000"/>
          <s v="15653000-15654000"/>
          <s v="15654000-15655000"/>
          <s v="15655000-15656000"/>
          <s v="15656000-15657000"/>
          <s v="15657000-15658000"/>
          <s v="15658000-15659000"/>
          <s v="15659000-15660000"/>
          <s v="15660000-15661000"/>
          <s v="15661000-15662000"/>
          <s v="15662000-15663000"/>
          <s v="15663000-15664000"/>
          <s v="15664000-15665000"/>
          <s v="15665000-15666000"/>
          <s v="15666000-15667000"/>
          <s v="15667000-15668000"/>
          <s v="15668000-15669000"/>
          <s v="15669000-15670000"/>
          <s v="15670000-15671000"/>
          <s v="15671000-15672000"/>
          <s v="15672000-15673000"/>
          <s v="15673000-15674000"/>
          <s v="15674000-15675000"/>
          <s v="15675000-15676000"/>
          <s v="15676000-15677000"/>
          <s v="15677000-15678000"/>
          <s v="15678000-15679000"/>
          <s v="15679000-15680000"/>
          <s v="15680000-15681000"/>
          <s v="15681000-15682000"/>
          <s v="15682000-15683000"/>
          <s v="15683000-15684000"/>
          <s v="15684000-15685000"/>
          <s v="15685000-15686000"/>
          <s v="15686000-15687000"/>
          <s v="15687000-15688000"/>
          <s v="15688000-15689000"/>
          <s v="15689000-15690000"/>
          <s v="15690000-15691000"/>
          <s v="15691000-15692000"/>
          <s v="15692000-15693000"/>
          <s v="15693000-15694000"/>
          <s v="15694000-15695000"/>
          <s v="15695000-15696000"/>
          <s v="15696000-15697000"/>
          <s v="15697000-15698000"/>
          <s v="15698000-15699000"/>
          <s v="15699000-15700000"/>
          <s v="15700000-15701000"/>
          <s v="15701000-15702000"/>
          <s v="15702000-15703000"/>
          <s v="15703000-15704000"/>
          <s v="15704000-15705000"/>
          <s v="15705000-15706000"/>
          <s v="15706000-15707000"/>
          <s v="15707000-15708000"/>
          <s v="15708000-15709000"/>
          <s v="15709000-15710000"/>
          <s v="15710000-15711000"/>
          <s v="15711000-15712000"/>
          <s v="15712000-15713000"/>
          <s v="15713000-15714000"/>
          <s v="15714000-15715000"/>
          <s v="15715000-15716000"/>
          <s v="15716000-15717000"/>
          <s v="15717000-15718000"/>
          <s v="15718000-15719000"/>
          <s v="15719000-15720000"/>
          <s v="15720000-15721000"/>
          <s v="15721000-15722000"/>
          <s v="15722000-15723000"/>
          <s v="15723000-15724000"/>
          <s v="15724000-15725000"/>
          <s v="15725000-15726000"/>
          <s v="15726000-15727000"/>
          <s v="15727000-15728000"/>
          <s v="15728000-15729000"/>
          <s v="15729000-15730000"/>
          <s v="15730000-15731000"/>
          <s v="15731000-15732000"/>
          <s v="15732000-15733000"/>
          <s v="15733000-15734000"/>
          <s v="15734000-15735000"/>
          <s v="15735000-15736000"/>
          <s v="15736000-15737000"/>
          <s v="15737000-15738000"/>
          <s v="15738000-15739000"/>
          <s v="15739000-15740000"/>
          <s v="15740000-15741000"/>
          <s v="15741000-15742000"/>
          <s v="15742000-15743000"/>
          <s v="15743000-15744000"/>
          <s v="15744000-15745000"/>
          <s v="15745000-15746000"/>
          <s v="15746000-15747000"/>
          <s v="15747000-15748000"/>
          <s v="15748000-15749000"/>
          <s v="15749000-15750000"/>
          <s v="15750000-15751000"/>
          <s v="15751000-15752000"/>
          <s v="15752000-15753000"/>
          <s v="15753000-15754000"/>
          <s v="15754000-15755000"/>
          <s v="15755000-15756000"/>
          <s v="15756000-15757000"/>
          <s v="15757000-15758000"/>
          <s v="15758000-15759000"/>
          <s v="15759000-15760000"/>
          <s v="15760000-15761000"/>
          <s v="15761000-15762000"/>
          <s v="15762000-15763000"/>
          <s v="15763000-15764000"/>
          <s v="15764000-15765000"/>
          <s v="15765000-15766000"/>
          <s v="15766000-15767000"/>
          <s v="15767000-15768000"/>
          <s v="15768000-15769000"/>
          <s v="15769000-15770000"/>
          <s v="15770000-15771000"/>
          <s v="15771000-15772000"/>
          <s v="15772000-15773000"/>
          <s v="15773000-15774000"/>
          <s v="15774000-15775000"/>
          <s v="15775000-15776000"/>
          <s v="15776000-15777000"/>
          <s v="15777000-15778000"/>
          <s v="15778000-15779000"/>
          <s v="15779000-15780000"/>
          <s v="15780000-15781000"/>
          <s v="15781000-15782000"/>
          <s v="15782000-15783000"/>
          <s v="15783000-15784000"/>
          <s v="15784000-15785000"/>
          <s v="15785000-15786000"/>
          <s v="15786000-15787000"/>
          <s v="15787000-15788000"/>
          <s v="15788000-15789000"/>
          <s v="15789000-15790000"/>
          <s v="15790000-15791000"/>
          <s v="15791000-15792000"/>
          <s v="15792000-15793000"/>
          <s v="15793000-15794000"/>
          <s v="15794000-15795000"/>
          <s v="15795000-15796000"/>
          <s v="15796000-15797000"/>
          <s v="15797000-15798000"/>
          <s v="15798000-15799000"/>
          <s v="15799000-15800000"/>
          <s v="15800000-15801000"/>
          <s v="15801000-15802000"/>
          <s v="15802000-15803000"/>
          <s v="15803000-15804000"/>
          <s v="15804000-15805000"/>
          <s v="15805000-15806000"/>
          <s v="15806000-15807000"/>
          <s v="15807000-15808000"/>
          <s v="15808000-15809000"/>
          <s v="15809000-15810000"/>
          <s v="15810000-15811000"/>
          <s v="15811000-15812000"/>
          <s v="15812000-15813000"/>
          <s v="15813000-15814000"/>
          <s v="15814000-15815000"/>
          <s v="15815000-15816000"/>
          <s v="15816000-15817000"/>
          <s v="15817000-15818000"/>
          <s v="15818000-15819000"/>
          <s v="15819000-15820000"/>
          <s v="15820000-15821000"/>
          <s v="15821000-15822000"/>
          <s v="15822000-15823000"/>
          <s v="15823000-15824000"/>
          <s v="15824000-15825000"/>
          <s v="15825000-15826000"/>
          <s v="15826000-15827000"/>
          <s v="15827000-15828000"/>
          <s v="15828000-15829000"/>
          <s v="15829000-15830000"/>
          <s v="15830000-15831000"/>
          <s v="15831000-15832000"/>
          <s v="15832000-15833000"/>
          <s v="15833000-15834000"/>
          <s v="15834000-15835000"/>
          <s v="15835000-15836000"/>
          <s v="15836000-15837000"/>
          <s v="15837000-15838000"/>
          <s v="15838000-15839000"/>
          <s v="15839000-15840000"/>
          <s v="15840000-15841000"/>
          <s v="15841000-15842000"/>
          <s v="15842000-15843000"/>
          <s v="15843000-15844000"/>
          <s v="15844000-15845000"/>
          <s v="15845000-15846000"/>
          <s v="15846000-15847000"/>
          <s v="15847000-15848000"/>
          <s v="15848000-15849000"/>
          <s v="15849000-15850000"/>
          <s v="15850000-15851000"/>
          <s v="15851000-15852000"/>
          <s v="15852000-15853000"/>
          <s v="15853000-15854000"/>
          <s v="15854000-15855000"/>
          <s v="15855000-15856000"/>
          <s v="15856000-15857000"/>
          <s v="15857000-15858000"/>
          <s v="15858000-15859000"/>
          <s v="15859000-15860000"/>
          <s v="15860000-15861000"/>
          <s v="15861000-15862000"/>
          <s v="15862000-15863000"/>
          <s v="15863000-15864000"/>
          <s v="15864000-15865000"/>
          <s v="15865000-15866000"/>
          <s v="15866000-15867000"/>
          <s v="15867000-15868000"/>
          <s v="15868000-15869000"/>
          <s v="15869000-15870000"/>
          <s v="15870000-15871000"/>
          <s v="15871000-15872000"/>
          <s v="15872000-15873000"/>
          <s v="15873000-15874000"/>
          <s v="15874000-15875000"/>
          <s v="15875000-15876000"/>
          <s v="15876000-15877000"/>
          <s v="15877000-15878000"/>
          <s v="15878000-15879000"/>
          <s v="15879000-15880000"/>
          <s v="15880000-15881000"/>
          <s v="15881000-15882000"/>
          <s v="15882000-15883000"/>
          <s v="15883000-15884000"/>
          <s v="15884000-15885000"/>
          <s v="15885000-15886000"/>
          <s v="15886000-15887000"/>
          <s v="15887000-15888000"/>
          <s v="15888000-15889000"/>
          <s v="15889000-15890000"/>
          <s v="15890000-15891000"/>
          <s v="15891000-15892000"/>
          <s v="15892000-15893000"/>
          <s v="15893000-15894000"/>
          <s v="15894000-15895000"/>
          <s v="15895000-15896000"/>
          <s v="15896000-15897000"/>
          <s v="15897000-15898000"/>
          <s v="15898000-15899000"/>
          <s v="15899000-15900000"/>
          <s v="15900000-15901000"/>
          <s v="15901000-15902000"/>
          <s v="15902000-15903000"/>
          <s v="15903000-15904000"/>
          <s v="15904000-15905000"/>
          <s v="15905000-15906000"/>
          <s v="15906000-15907000"/>
          <s v="15907000-15908000"/>
          <s v="15908000-15909000"/>
          <s v="15909000-15910000"/>
          <s v="15910000-15911000"/>
          <s v="15911000-15912000"/>
          <s v="15912000-15913000"/>
          <s v="15913000-15914000"/>
          <s v="15914000-15915000"/>
          <s v="15915000-15916000"/>
          <s v="15916000-15917000"/>
          <s v="15917000-15918000"/>
          <s v="15918000-15919000"/>
          <s v="15919000-15920000"/>
          <s v="15920000-15921000"/>
          <s v="15921000-15922000"/>
          <s v="15922000-15923000"/>
          <s v="15923000-15924000"/>
          <s v="15924000-15925000"/>
          <s v="15925000-15926000"/>
          <s v="15926000-15927000"/>
          <s v="15927000-15928000"/>
          <s v="15928000-15929000"/>
          <s v="15929000-15930000"/>
          <s v="15930000-15931000"/>
          <s v="15931000-15932000"/>
          <s v="15932000-15933000"/>
          <s v="15933000-15934000"/>
          <s v="15934000-15935000"/>
          <s v="15935000-15936000"/>
          <s v="15936000-15937000"/>
          <s v="15937000-15938000"/>
          <s v="15938000-15939000"/>
          <s v="15939000-15940000"/>
          <s v="15940000-15941000"/>
          <s v="15941000-15942000"/>
          <s v="15942000-15943000"/>
          <s v="15943000-15944000"/>
          <s v="15944000-15945000"/>
          <s v="15945000-15946000"/>
          <s v="15946000-15947000"/>
          <s v="15947000-15948000"/>
          <s v="15948000-15949000"/>
          <s v="15949000-15950000"/>
          <s v="15950000-15951000"/>
          <s v="15951000-15952000"/>
          <s v="15952000-15953000"/>
          <s v="15953000-15954000"/>
          <s v="15954000-15955000"/>
          <s v="15955000-15956000"/>
          <s v="15956000-15957000"/>
          <s v="15957000-15958000"/>
          <s v="15958000-15959000"/>
          <s v="15959000-15960000"/>
          <s v="15960000-15961000"/>
          <s v="15961000-15962000"/>
          <s v="15962000-15963000"/>
          <s v="15963000-15964000"/>
          <s v="15964000-15965000"/>
          <s v="15965000-15966000"/>
          <s v="15966000-15967000"/>
          <s v="15967000-15968000"/>
          <s v="15968000-15969000"/>
          <s v="15969000-15970000"/>
          <s v="15970000-15971000"/>
          <s v="15971000-15972000"/>
          <s v="15972000-15973000"/>
          <s v="15973000-15974000"/>
          <s v="15974000-15975000"/>
          <s v="15975000-15976000"/>
          <s v="15976000-15977000"/>
          <s v="15977000-15978000"/>
          <s v="15978000-15979000"/>
          <s v="15979000-15980000"/>
          <s v="15980000-15981000"/>
          <s v="15981000-15982000"/>
          <s v="15982000-15983000"/>
          <s v="15983000-15984000"/>
          <s v="15984000-15985000"/>
          <s v="15985000-15986000"/>
          <s v="15986000-15987000"/>
          <s v="15987000-15988000"/>
          <s v="15988000-15989000"/>
          <s v="15989000-15990000"/>
          <s v="15990000-15991000"/>
          <s v="15991000-15992000"/>
          <s v="15992000-15993000"/>
          <s v="15993000-15994000"/>
          <s v="15994000-15995000"/>
          <s v="15995000-15996000"/>
          <s v="15996000-15997000"/>
          <s v="15997000-15998000"/>
          <s v="15998000-15999000"/>
          <s v="15999000-16000000"/>
          <s v="16000000-16001000"/>
          <s v="16001000-16002000"/>
          <s v="16002000-16003000"/>
          <s v="16003000-16004000"/>
          <s v="16004000-16005000"/>
          <s v="16005000-16006000"/>
          <s v="16006000-16007000"/>
          <s v="16007000-16008000"/>
          <s v="16008000-16009000"/>
          <s v="16009000-16010000"/>
          <s v="16010000-16011000"/>
          <s v="16011000-16012000"/>
          <s v="16012000-16013000"/>
          <s v="16013000-16014000"/>
          <s v="16014000-16015000"/>
          <s v="16015000-16016000"/>
          <s v="16016000-16017000"/>
          <s v="16017000-16018000"/>
          <s v="16018000-16019000"/>
          <s v="16019000-16020000"/>
          <s v="16020000-16021000"/>
          <s v="16021000-16022000"/>
          <s v="16022000-16023000"/>
          <s v="16023000-16024000"/>
          <s v="16024000-16025000"/>
          <s v="16025000-16026000"/>
          <s v="16026000-16027000"/>
          <s v="16027000-16028000"/>
          <s v="16028000-16029000"/>
          <s v="16029000-16030000"/>
          <s v="16030000-16031000"/>
          <s v="16031000-16032000"/>
          <s v="16032000-16033000"/>
          <s v="16033000-16034000"/>
          <s v="16034000-16035000"/>
          <s v="16035000-16036000"/>
          <s v="16036000-16037000"/>
          <s v="16037000-16038000"/>
          <s v="16038000-16039000"/>
          <s v="16039000-16040000"/>
          <s v="16040000-16041000"/>
          <s v="16041000-16042000"/>
          <s v="16042000-16043000"/>
          <s v="16043000-16044000"/>
          <s v="16044000-16045000"/>
          <s v="16045000-16046000"/>
          <s v="16046000-16047000"/>
          <s v="16047000-16048000"/>
          <s v="16048000-16049000"/>
          <s v="16049000-16050000"/>
          <s v="16050000-16051000"/>
          <s v="16051000-16052000"/>
          <s v="16052000-16053000"/>
          <s v="16053000-16054000"/>
          <s v="16054000-16055000"/>
          <s v="16055000-16056000"/>
          <s v="16056000-16057000"/>
          <s v="16057000-16058000"/>
          <s v="16058000-16059000"/>
          <s v="16059000-16060000"/>
          <s v="16060000-16061000"/>
          <s v="16061000-16062000"/>
          <s v="16062000-16063000"/>
          <s v="16063000-16064000"/>
          <s v="16064000-16065000"/>
          <s v="16065000-16066000"/>
          <s v="16066000-16067000"/>
          <s v="16067000-16068000"/>
          <s v="16068000-16069000"/>
          <s v="16069000-16070000"/>
          <s v="16070000-16071000"/>
          <s v="16071000-16072000"/>
          <s v="16072000-16073000"/>
          <s v="16073000-16074000"/>
          <s v="16074000-16075000"/>
          <s v="16075000-16076000"/>
          <s v="16076000-16077000"/>
          <s v="16077000-16078000"/>
          <s v="16078000-16079000"/>
          <s v="16079000-16080000"/>
          <s v="16080000-16081000"/>
          <s v="16081000-16082000"/>
          <s v="16082000-16083000"/>
          <s v="16083000-16084000"/>
          <s v="16084000-16085000"/>
          <s v="16085000-16086000"/>
          <s v="16086000-16087000"/>
          <s v="16087000-16088000"/>
          <s v="16088000-16089000"/>
          <s v="16089000-16090000"/>
          <s v="16090000-16091000"/>
          <s v="16091000-16092000"/>
          <s v="16092000-16093000"/>
          <s v="16093000-16094000"/>
          <s v="16094000-16095000"/>
          <s v="16095000-16096000"/>
          <s v="16096000-16097000"/>
          <s v="16097000-16098000"/>
          <s v="16098000-16099000"/>
          <s v="16099000-16100000"/>
          <s v="16100000-16101000"/>
          <s v="16101000-16102000"/>
          <s v="16102000-16103000"/>
          <s v="16103000-16104000"/>
          <s v="16104000-16105000"/>
          <s v="16105000-16106000"/>
          <s v="16106000-16107000"/>
          <s v="16107000-16108000"/>
          <s v="16108000-16109000"/>
          <s v="16109000-16110000"/>
          <s v="16110000-16111000"/>
          <s v="16111000-16112000"/>
          <s v="16112000-16113000"/>
          <s v="16113000-16114000"/>
          <s v="16114000-16115000"/>
          <s v="16115000-16116000"/>
          <s v="16116000-16117000"/>
          <s v="16117000-16118000"/>
          <s v="16118000-16119000"/>
          <s v="16119000-16120000"/>
          <s v="16120000-16121000"/>
          <s v="16121000-16122000"/>
          <s v="16122000-16123000"/>
          <s v="16123000-16124000"/>
          <s v="16124000-16125000"/>
          <s v="16125000-16126000"/>
          <s v="16126000-16127000"/>
          <s v="16127000-16128000"/>
          <s v="16128000-16129000"/>
          <s v="16129000-16130000"/>
          <s v="16130000-16131000"/>
          <s v="16131000-16132000"/>
          <s v="16132000-16133000"/>
          <s v="16133000-16134000"/>
          <s v="16134000-16135000"/>
          <s v="16135000-16136000"/>
          <s v="16136000-16137000"/>
          <s v="16137000-16138000"/>
          <s v="16138000-16139000"/>
          <s v="16139000-16140000"/>
          <s v="16140000-16141000"/>
          <s v="16141000-16142000"/>
          <s v="16142000-16143000"/>
          <s v="16143000-16144000"/>
          <s v="16144000-16145000"/>
          <s v="16145000-16146000"/>
          <s v="16146000-16147000"/>
          <s v="16147000-16148000"/>
          <s v="16148000-16149000"/>
          <s v="16149000-16150000"/>
          <s v="16150000-16151000"/>
          <s v="16151000-16152000"/>
          <s v="16152000-16153000"/>
          <s v="16153000-16154000"/>
          <s v="16154000-16155000"/>
          <s v="16155000-16156000"/>
          <s v="16156000-16157000"/>
          <s v="16157000-16158000"/>
          <s v="16158000-16159000"/>
          <s v="16159000-16160000"/>
          <s v="16160000-16161000"/>
          <s v="16161000-16162000"/>
          <s v="16162000-16163000"/>
          <s v="16163000-16164000"/>
          <s v="16164000-16165000"/>
          <s v="16165000-16166000"/>
          <s v="16166000-16167000"/>
          <s v="16167000-16168000"/>
          <s v="16168000-16169000"/>
          <s v="16169000-16170000"/>
          <s v="16170000-16171000"/>
          <s v="16171000-16172000"/>
          <s v="16172000-16173000"/>
          <s v="16173000-16174000"/>
          <s v="16174000-16175000"/>
          <s v="16175000-16176000"/>
          <s v="16176000-16177000"/>
          <s v="16177000-16178000"/>
          <s v="16178000-16179000"/>
          <s v="16179000-16180000"/>
          <s v="16180000-16181000"/>
          <s v="16181000-16182000"/>
          <s v="16182000-16183000"/>
          <s v="16183000-16184000"/>
          <s v="16184000-16185000"/>
          <s v="16185000-16186000"/>
          <s v="16186000-16187000"/>
          <s v="16187000-16188000"/>
          <s v="16188000-16189000"/>
          <s v="16189000-16190000"/>
          <s v="16190000-16191000"/>
          <s v="16191000-16192000"/>
          <s v="16192000-16193000"/>
          <s v="16193000-16194000"/>
          <s v="16194000-16195000"/>
          <s v="16195000-16196000"/>
          <s v="16196000-16197000"/>
          <s v="16197000-16198000"/>
          <s v="16198000-16199000"/>
          <s v="16199000-16200000"/>
          <s v="16200000-16201000"/>
          <s v="16201000-16202000"/>
          <s v="16202000-16203000"/>
          <s v="16203000-16204000"/>
          <s v="16204000-16205000"/>
          <s v="16205000-16206000"/>
          <s v="16206000-16207000"/>
          <s v="16207000-16208000"/>
          <s v="16208000-16209000"/>
          <s v="16209000-16210000"/>
          <s v="16210000-16211000"/>
          <s v="16211000-16212000"/>
          <s v="16212000-16213000"/>
          <s v="16213000-16214000"/>
          <s v="16214000-16215000"/>
          <s v="16215000-16216000"/>
          <s v="16216000-16217000"/>
          <s v="16217000-16218000"/>
          <s v="16218000-16219000"/>
          <s v="16219000-16220000"/>
          <s v="16220000-16221000"/>
          <s v="16221000-16222000"/>
          <s v="16222000-16223000"/>
          <s v="16223000-16224000"/>
          <s v="16224000-16225000"/>
          <s v="16225000-16226000"/>
          <s v="16226000-16227000"/>
          <s v="16227000-16228000"/>
          <s v="16228000-16229000"/>
          <s v="16229000-16230000"/>
          <s v="16230000-16231000"/>
          <s v="16231000-16232000"/>
          <s v="16232000-16233000"/>
          <s v="16233000-16234000"/>
          <s v="16234000-16235000"/>
          <s v="16235000-16236000"/>
          <s v="16236000-16237000"/>
          <s v="16237000-16238000"/>
          <s v="16238000-16239000"/>
          <s v="16239000-16240000"/>
          <s v="16240000-16241000"/>
          <s v="16241000-16242000"/>
          <s v="16242000-16243000"/>
          <s v="16243000-16244000"/>
          <s v="16244000-16245000"/>
          <s v="16245000-16246000"/>
          <s v="16246000-16247000"/>
          <s v="16247000-16248000"/>
          <s v="16248000-16249000"/>
          <s v="16249000-16250000"/>
          <s v="16250000-16251000"/>
          <s v="16251000-16252000"/>
          <s v="16252000-16253000"/>
          <s v="16253000-16254000"/>
          <s v="16254000-16255000"/>
          <s v="16255000-16256000"/>
          <s v="16256000-16257000"/>
          <s v="16257000-16258000"/>
          <s v="16258000-16259000"/>
          <s v="16259000-16260000"/>
          <s v="16260000-16261000"/>
          <s v="16261000-16262000"/>
          <s v="16262000-16263000"/>
          <s v="16263000-16264000"/>
          <s v="16264000-16265000"/>
          <s v="16265000-16266000"/>
          <s v="16266000-16267000"/>
          <s v="16267000-16268000"/>
          <s v="16268000-16269000"/>
          <s v="16269000-16270000"/>
          <s v="16270000-16271000"/>
          <s v="16271000-16272000"/>
          <s v="16272000-16273000"/>
          <s v="16273000-16274000"/>
          <s v="16274000-16275000"/>
          <s v="16275000-16276000"/>
          <s v="16276000-16277000"/>
          <s v="16277000-16278000"/>
          <s v="16278000-16279000"/>
          <s v="16279000-16280000"/>
          <s v="16280000-16281000"/>
          <s v="16281000-16282000"/>
          <s v="16282000-16283000"/>
          <s v="16283000-16284000"/>
          <s v="16284000-16285000"/>
          <s v="16285000-16286000"/>
          <s v="16286000-16287000"/>
          <s v="16287000-16288000"/>
          <s v="16288000-16289000"/>
          <s v="16289000-16290000"/>
          <s v="16290000-16291000"/>
          <s v="16291000-16292000"/>
          <s v="16292000-16293000"/>
          <s v="16293000-16294000"/>
          <s v="16294000-16295000"/>
          <s v="16295000-16296000"/>
          <s v="16296000-16297000"/>
          <s v="16297000-16298000"/>
          <s v="16298000-16299000"/>
          <s v="16299000-16300000"/>
          <s v="16300000-16301000"/>
          <s v="16301000-16302000"/>
          <s v="16302000-16303000"/>
          <s v="16303000-16304000"/>
          <s v="16304000-16305000"/>
          <s v="16305000-16306000"/>
          <s v="16306000-16307000"/>
          <s v="16307000-16308000"/>
          <s v="16308000-16309000"/>
          <s v="16309000-16310000"/>
          <s v="16310000-16311000"/>
          <s v="16311000-16312000"/>
          <s v="16312000-16313000"/>
          <s v="16313000-16314000"/>
          <s v="16314000-16315000"/>
          <s v="16315000-16316000"/>
          <s v="16316000-16317000"/>
          <s v="16317000-16318000"/>
          <s v="16318000-16319000"/>
          <s v="16319000-16320000"/>
          <s v="16320000-16321000"/>
          <s v="16321000-16322000"/>
          <s v="16322000-16323000"/>
          <s v="16323000-16324000"/>
          <s v="16324000-16325000"/>
          <s v="16325000-16326000"/>
          <s v="16326000-16327000"/>
          <s v="16327000-16328000"/>
          <s v="16328000-16329000"/>
          <s v="16329000-16330000"/>
          <s v="16330000-16331000"/>
          <s v="16331000-16332000"/>
          <s v="16332000-16333000"/>
          <s v="16333000-16334000"/>
          <s v="16334000-16335000"/>
          <s v="16335000-16336000"/>
          <s v="16336000-16337000"/>
          <s v="16337000-16338000"/>
          <s v="16338000-16339000"/>
          <s v="16339000-16340000"/>
          <s v="16340000-16341000"/>
          <s v="16341000-16342000"/>
          <s v="16342000-16343000"/>
          <s v="16343000-16344000"/>
          <s v="16344000-16345000"/>
          <s v="16345000-16346000"/>
          <s v="16346000-16347000"/>
          <s v="16347000-16348000"/>
          <s v="16348000-16349000"/>
          <s v="16349000-16350000"/>
          <s v="16350000-16351000"/>
          <s v="16351000-16352000"/>
          <s v="16352000-16353000"/>
          <s v="16353000-16354000"/>
          <s v="16354000-16355000"/>
          <s v="16355000-16356000"/>
          <s v="16356000-16357000"/>
          <s v="16357000-16358000"/>
          <s v="16358000-16359000"/>
          <s v="16359000-16360000"/>
          <s v="16360000-16361000"/>
          <s v="16361000-16362000"/>
          <s v="16362000-16363000"/>
          <s v="16363000-16364000"/>
          <s v="16364000-16365000"/>
          <s v="16365000-16366000"/>
          <s v="16366000-16367000"/>
          <s v="16367000-16368000"/>
          <s v="16368000-16369000"/>
          <s v="16369000-16370000"/>
          <s v="16370000-16371000"/>
          <s v="16371000-16372000"/>
          <s v="16372000-16373000"/>
          <s v="16373000-16374000"/>
          <s v="16374000-16375000"/>
          <s v="16375000-16376000"/>
          <s v="16376000-16377000"/>
          <s v="16377000-16378000"/>
          <s v="16378000-16379000"/>
          <s v="16379000-16380000"/>
          <s v="16380000-16381000"/>
          <s v="16381000-16382000"/>
          <s v="16382000-16383000"/>
          <s v="16383000-16384000"/>
          <s v="16384000-16385000"/>
          <s v="16385000-16386000"/>
          <s v="16386000-16387000"/>
          <s v="16387000-16388000"/>
          <s v="16388000-16389000"/>
          <s v="16389000-16390000"/>
          <s v="16390000-16391000"/>
          <s v="16391000-16392000"/>
          <s v="16392000-16393000"/>
          <s v="16393000-16394000"/>
          <s v="16394000-16395000"/>
          <s v="16395000-16396000"/>
          <s v="16396000-16397000"/>
          <s v="16397000-16398000"/>
          <s v="16398000-16399000"/>
          <s v="16399000-16400000"/>
          <s v="16400000-16401000"/>
          <s v="16401000-16402000"/>
          <s v="16402000-16403000"/>
          <s v="16403000-16404000"/>
          <s v="16404000-16405000"/>
          <s v="16405000-16406000"/>
          <s v="16406000-16407000"/>
          <s v="16407000-16408000"/>
          <s v="16408000-16409000"/>
          <s v="16409000-16410000"/>
          <s v="16410000-16411000"/>
          <s v="16411000-16412000"/>
          <s v="16412000-16413000"/>
          <s v="16413000-16414000"/>
          <s v="16414000-16415000"/>
          <s v="16415000-16416000"/>
          <s v="16416000-16417000"/>
          <s v="16417000-16418000"/>
          <s v="16418000-16419000"/>
          <s v="16419000-16420000"/>
          <s v="16420000-16421000"/>
          <s v="16421000-16422000"/>
          <s v="16422000-16423000"/>
          <s v="16423000-16424000"/>
          <s v="16424000-16425000"/>
          <s v="16425000-16426000"/>
          <s v="16426000-16427000"/>
          <s v="16427000-16428000"/>
          <s v="16428000-16429000"/>
          <s v="16429000-16430000"/>
          <s v="16430000-16431000"/>
          <s v="16431000-16432000"/>
          <s v="16432000-16433000"/>
          <s v="16433000-16434000"/>
          <s v="16434000-16435000"/>
          <s v="16435000-16436000"/>
          <s v="16436000-16437000"/>
          <s v="16437000-16438000"/>
          <s v="16438000-16439000"/>
          <s v="16439000-16440000"/>
          <s v="16440000-16441000"/>
          <s v="16441000-16442000"/>
          <s v="16442000-16443000"/>
          <s v="16443000-16444000"/>
          <s v="16444000-16445000"/>
          <s v="16445000-16446000"/>
          <s v="16446000-16447000"/>
          <s v="16447000-16448000"/>
          <s v="16448000-16449000"/>
          <s v="16449000-16450000"/>
          <s v="16450000-16451000"/>
          <s v="16451000-16452000"/>
          <s v="16452000-16453000"/>
          <s v="16453000-16454000"/>
          <s v="16454000-16455000"/>
          <s v="16455000-16456000"/>
          <s v="16456000-16457000"/>
          <s v="16457000-16458000"/>
          <s v="16458000-16459000"/>
          <s v="16459000-16460000"/>
          <s v="16460000-16461000"/>
          <s v="16461000-16462000"/>
          <s v="16462000-16463000"/>
          <s v="16463000-16464000"/>
          <s v="16464000-16465000"/>
          <s v="16465000-16466000"/>
          <s v="16466000-16467000"/>
          <s v="16467000-16468000"/>
          <s v="16468000-16469000"/>
          <s v="16469000-16470000"/>
          <s v="16470000-16471000"/>
          <s v="16471000-16472000"/>
          <s v="16472000-16473000"/>
          <s v="16473000-16474000"/>
          <s v="16474000-16475000"/>
          <s v="16475000-16476000"/>
          <s v="16476000-16477000"/>
          <s v="16477000-16478000"/>
          <s v="16478000-16479000"/>
          <s v="16479000-16480000"/>
          <s v="16480000-16481000"/>
          <s v="16481000-16482000"/>
          <s v="16482000-16483000"/>
          <s v="16483000-16484000"/>
          <s v="16484000-16485000"/>
          <s v="16485000-16486000"/>
          <s v="16486000-16487000"/>
          <s v="16487000-16488000"/>
          <s v="16488000-16489000"/>
          <s v="16489000-16490000"/>
          <s v="16490000-16491000"/>
          <s v="16491000-16492000"/>
          <s v="16492000-16493000"/>
          <s v="16493000-16494000"/>
          <s v="16494000-16495000"/>
          <s v="16495000-16496000"/>
          <s v="16496000-16497000"/>
          <s v="16497000-16498000"/>
          <s v="16498000-16499000"/>
          <s v="16499000-16500000"/>
          <s v="16500000-16501000"/>
          <s v="16501000-16502000"/>
          <s v="16502000-16503000"/>
          <s v="16503000-16504000"/>
          <s v="16504000-16505000"/>
          <s v="16505000-16506000"/>
          <s v="16506000-16507000"/>
          <s v="16507000-16508000"/>
          <s v="16508000-16509000"/>
          <s v="16509000-16510000"/>
          <s v="16510000-16511000"/>
          <s v="16511000-16512000"/>
          <s v="16512000-16513000"/>
          <s v="16513000-16514000"/>
          <s v="16514000-16515000"/>
          <s v="16515000-16516000"/>
          <s v="16516000-16517000"/>
          <s v="16517000-16518000"/>
          <s v="16518000-16519000"/>
          <s v="16519000-16520000"/>
          <s v="16520000-16521000"/>
          <s v="16521000-16522000"/>
          <s v="16522000-16523000"/>
          <s v="16523000-16524000"/>
          <s v="16524000-16525000"/>
          <s v="16525000-16526000"/>
          <s v="16526000-16527000"/>
          <s v="16527000-16528000"/>
          <s v="16528000-16529000"/>
          <s v="16529000-16530000"/>
          <s v="16530000-16531000"/>
          <s v="16531000-16532000"/>
          <s v="16532000-16533000"/>
          <s v="16533000-16534000"/>
          <s v="16534000-16535000"/>
          <s v="16535000-16536000"/>
          <s v="16536000-16537000"/>
          <s v="16537000-16538000"/>
          <s v="16538000-16539000"/>
          <s v="16539000-16540000"/>
          <s v="16540000-16541000"/>
          <s v="16541000-16542000"/>
          <s v="16542000-16543000"/>
          <s v="16543000-16544000"/>
          <s v="16544000-16545000"/>
          <s v="16545000-16546000"/>
          <s v="16546000-16547000"/>
          <s v="16547000-16548000"/>
          <s v="16548000-16549000"/>
          <s v="16549000-16550000"/>
          <s v="16550000-16551000"/>
          <s v="16551000-16552000"/>
          <s v="16552000-16553000"/>
          <s v="16553000-16554000"/>
          <s v="16554000-16555000"/>
          <s v="16555000-16556000"/>
          <s v="16556000-16557000"/>
          <s v="16557000-16558000"/>
          <s v="16558000-16559000"/>
          <s v="16559000-16560000"/>
          <s v="16560000-16561000"/>
          <s v="16561000-16562000"/>
          <s v="16562000-16563000"/>
          <s v="16563000-16564000"/>
          <s v="16564000-16565000"/>
          <s v="16565000-16566000"/>
          <s v="16566000-16567000"/>
          <s v="16567000-16568000"/>
          <s v="16568000-16569000"/>
          <s v="16569000-16570000"/>
          <s v="16570000-16571000"/>
          <s v="16571000-16572000"/>
          <s v="16572000-16573000"/>
          <s v="16573000-16574000"/>
          <s v="16574000-16575000"/>
          <s v="16575000-16576000"/>
          <s v="16576000-16577000"/>
          <s v="16577000-16578000"/>
          <s v="16578000-16579000"/>
          <s v="16579000-16580000"/>
          <s v="16580000-16581000"/>
          <s v="16581000-16582000"/>
          <s v="16582000-16583000"/>
          <s v="16583000-16584000"/>
          <s v="16584000-16585000"/>
          <s v="16585000-16586000"/>
          <s v="16586000-16587000"/>
          <s v="16587000-16588000"/>
          <s v="16588000-16589000"/>
          <s v="16589000-16590000"/>
          <s v="16590000-16591000"/>
          <s v="16591000-16592000"/>
          <s v="16592000-16593000"/>
          <s v="16593000-16594000"/>
          <s v="16594000-16595000"/>
          <s v="16595000-16596000"/>
          <s v="16596000-16597000"/>
          <s v="16597000-16598000"/>
          <s v="16598000-16599000"/>
          <s v="16599000-16600000"/>
          <s v="16600000-16601000"/>
          <s v="16601000-16602000"/>
          <s v="16602000-16603000"/>
          <s v="16603000-16604000"/>
          <s v="16604000-16605000"/>
          <s v="16605000-16606000"/>
          <s v="16606000-16607000"/>
          <s v="16607000-16608000"/>
          <s v="16608000-16609000"/>
          <s v="16609000-16610000"/>
          <s v="16610000-16611000"/>
          <s v="16611000-16612000"/>
          <s v="16612000-16613000"/>
          <s v="16613000-16614000"/>
          <s v="16614000-16615000"/>
          <s v="16615000-16616000"/>
          <s v="16616000-16617000"/>
          <s v="16617000-16618000"/>
          <s v="16618000-16619000"/>
          <s v="16619000-16620000"/>
          <s v="16620000-16621000"/>
          <s v="16621000-16622000"/>
          <s v="16622000-16623000"/>
          <s v="16623000-16624000"/>
          <s v="16624000-16625000"/>
          <s v="16625000-16626000"/>
          <s v="16626000-16627000"/>
          <s v="16627000-16628000"/>
          <s v="16628000-16629000"/>
          <s v="16629000-16630000"/>
          <s v="16630000-16631000"/>
          <s v="16631000-16632000"/>
          <s v="16632000-16633000"/>
          <s v="16633000-16634000"/>
          <s v="16634000-16635000"/>
          <s v="16635000-16636000"/>
          <s v="16636000-16637000"/>
          <s v="16637000-16638000"/>
          <s v="16638000-16639000"/>
          <s v="16639000-16640000"/>
          <s v="16640000-16641000"/>
          <s v="16641000-16642000"/>
          <s v="16642000-16643000"/>
          <s v="16643000-16644000"/>
          <s v="16644000-16645000"/>
          <s v="16645000-16646000"/>
          <s v="16646000-16647000"/>
          <s v="16647000-16648000"/>
          <s v="16648000-16649000"/>
          <s v="16649000-16650000"/>
          <s v="16650000-16651000"/>
          <s v="16651000-16652000"/>
          <s v="16652000-16653000"/>
          <s v="16653000-16654000"/>
          <s v="16654000-16655000"/>
          <s v="16655000-16656000"/>
          <s v="16656000-16657000"/>
          <s v="16657000-16658000"/>
          <s v="16658000-16659000"/>
          <s v="16659000-16660000"/>
          <s v="16660000-16661000"/>
          <s v="16661000-16662000"/>
          <s v="16662000-16663000"/>
          <s v="16663000-16664000"/>
          <s v="16664000-16665000"/>
          <s v="16665000-16666000"/>
          <s v="16666000-16667000"/>
          <s v="16667000-16668000"/>
          <s v="16668000-16669000"/>
          <s v="16669000-16670000"/>
          <s v="16670000-16671000"/>
          <s v="16671000-16672000"/>
          <s v="16672000-16673000"/>
          <s v="16673000-16674000"/>
          <s v="16674000-16675000"/>
          <s v="16675000-16676000"/>
          <s v="16676000-16677000"/>
          <s v="16677000-16678000"/>
          <s v="16678000-16679000"/>
          <s v="16679000-16680000"/>
          <s v="16680000-16681000"/>
          <s v="16681000-16682000"/>
          <s v="16682000-16683000"/>
          <s v="16683000-16684000"/>
          <s v="16684000-16685000"/>
          <s v="16685000-16686000"/>
          <s v="16686000-16687000"/>
          <s v="16687000-16688000"/>
          <s v="16688000-16689000"/>
          <s v="16689000-16690000"/>
          <s v="16690000-16691000"/>
          <s v="16691000-16692000"/>
          <s v="16692000-16693000"/>
          <s v="16693000-16694000"/>
          <s v="16694000-16695000"/>
          <s v="16695000-16696000"/>
          <s v="16696000-16697000"/>
          <s v="16697000-16698000"/>
          <s v="16698000-16699000"/>
          <s v="16699000-16700000"/>
          <s v="16700000-16701000"/>
          <s v="16701000-16702000"/>
          <s v="16702000-16703000"/>
          <s v="16703000-16704000"/>
          <s v="16704000-16705000"/>
          <s v="16705000-16706000"/>
          <s v="16706000-16707000"/>
          <s v="16707000-16708000"/>
          <s v="16708000-16709000"/>
          <s v="16709000-16710000"/>
          <s v="16710000-16711000"/>
          <s v="16711000-16712000"/>
          <s v="16712000-16713000"/>
          <s v="16713000-16714000"/>
          <s v="16714000-16715000"/>
          <s v="16715000-16716000"/>
          <s v="16716000-16717000"/>
          <s v="16717000-16718000"/>
          <s v="16718000-16719000"/>
          <s v="16719000-16720000"/>
          <s v="16720000-16721000"/>
          <s v="16721000-16722000"/>
          <s v="16722000-16723000"/>
          <s v="16723000-16724000"/>
          <s v="16724000-16725000"/>
          <s v="16725000-16726000"/>
          <s v="16726000-16727000"/>
          <s v="16727000-16728000"/>
          <s v="16728000-16729000"/>
          <s v="16729000-16730000"/>
          <s v="16730000-16731000"/>
          <s v="16731000-16732000"/>
          <s v="16732000-16733000"/>
          <s v="16733000-16734000"/>
          <s v="16734000-16735000"/>
          <s v="16735000-16736000"/>
          <s v="16736000-16737000"/>
          <s v="16737000-16738000"/>
          <s v="16738000-16739000"/>
          <s v="16739000-16740000"/>
          <s v="16740000-16741000"/>
          <s v="16741000-16742000"/>
          <s v="16742000-16743000"/>
          <s v="16743000-16744000"/>
          <s v="16744000-16745000"/>
          <s v="16745000-16746000"/>
          <s v="16746000-16747000"/>
          <s v="16747000-16748000"/>
          <s v="16748000-16749000"/>
          <s v="16749000-16750000"/>
          <s v="16750000-16751000"/>
          <s v="16751000-16752000"/>
          <s v="16752000-16753000"/>
          <s v="16753000-16754000"/>
          <s v="16754000-16755000"/>
          <s v="16755000-16756000"/>
          <s v="16756000-16757000"/>
          <s v="16757000-16758000"/>
          <s v="16758000-16759000"/>
          <s v="16759000-16760000"/>
          <s v="16760000-16761000"/>
          <s v="16761000-16762000"/>
          <s v="16762000-16763000"/>
          <s v="16763000-16764000"/>
          <s v="16764000-16765000"/>
          <s v="16765000-16766000"/>
          <s v="16766000-16767000"/>
          <s v="16767000-16768000"/>
          <s v="16768000-16769000"/>
          <s v="16769000-16770000"/>
          <s v="16770000-16771000"/>
          <s v="16771000-16772000"/>
          <s v="16772000-16773000"/>
          <s v="16773000-16774000"/>
          <s v="16774000-16775000"/>
          <s v="16775000-16776000"/>
          <s v="16776000-16777000"/>
          <s v="16777000-16778000"/>
          <s v="16778000-16779000"/>
          <s v="16779000-16780000"/>
          <s v="16780000-16781000"/>
          <s v="16781000-16782000"/>
          <s v="16782000-16783000"/>
          <s v="16783000-16784000"/>
          <s v="16784000-16785000"/>
          <s v="16785000-16786000"/>
          <s v="16786000-16787000"/>
          <s v="16787000-16788000"/>
          <s v="16788000-16789000"/>
          <s v="16789000-16790000"/>
          <s v="16790000-16791000"/>
          <s v="16791000-16792000"/>
          <s v="16792000-16793000"/>
          <s v="16793000-16794000"/>
          <s v="16794000-16795000"/>
          <s v="16795000-16796000"/>
          <s v="16796000-16797000"/>
          <s v="16797000-16798000"/>
          <s v="16798000-16799000"/>
          <s v="16799000-16800000"/>
          <s v="16800000-16801000"/>
          <s v="16801000-16802000"/>
          <s v="16802000-16803000"/>
          <s v="16803000-16804000"/>
          <s v="16804000-16805000"/>
          <s v="16805000-16806000"/>
          <s v="16806000-16807000"/>
          <s v="16807000-16808000"/>
          <s v="16808000-16809000"/>
          <s v="16809000-16810000"/>
          <s v="16810000-16811000"/>
          <s v="16811000-16812000"/>
          <s v="16812000-16813000"/>
          <s v="16813000-16814000"/>
          <s v="16814000-16815000"/>
          <s v="16815000-16816000"/>
          <s v="16816000-16817000"/>
          <s v="16817000-16818000"/>
          <s v="16818000-16819000"/>
          <s v="16819000-16820000"/>
          <s v="16820000-16821000"/>
          <s v="16821000-16822000"/>
          <s v="16822000-16823000"/>
          <s v="16823000-16824000"/>
          <s v="16824000-16825000"/>
          <s v="16825000-16826000"/>
          <s v="16826000-16827000"/>
          <s v="16827000-16828000"/>
          <s v="16828000-16829000"/>
          <s v="16829000-16830000"/>
          <s v="16830000-16831000"/>
          <s v="16831000-16832000"/>
          <s v="16832000-16833000"/>
          <s v="16833000-16834000"/>
          <s v="16834000-16835000"/>
          <s v="16835000-16836000"/>
          <s v="16836000-16837000"/>
          <s v="16837000-16838000"/>
          <s v="16838000-16839000"/>
          <s v="16839000-16840000"/>
          <s v="16840000-16841000"/>
          <s v="16841000-16842000"/>
          <s v="16842000-16843000"/>
          <s v="16843000-16844000"/>
          <s v="16844000-16845000"/>
          <s v="16845000-16846000"/>
          <s v="16846000-16847000"/>
          <s v="16847000-16848000"/>
          <s v="16848000-16849000"/>
          <s v="16849000-16850000"/>
          <s v="16850000-16851000"/>
          <s v="16851000-16852000"/>
          <s v="16852000-16853000"/>
          <s v="16853000-16854000"/>
          <s v="16854000-16855000"/>
          <s v="16855000-16856000"/>
          <s v="16856000-16857000"/>
          <s v="16857000-16858000"/>
          <s v="16858000-16859000"/>
          <s v="16859000-16860000"/>
          <s v="16860000-16861000"/>
          <s v="16861000-16862000"/>
          <s v="16862000-16863000"/>
          <s v="16863000-16864000"/>
          <s v="16864000-16865000"/>
          <s v="16865000-16866000"/>
          <s v="16866000-16867000"/>
          <s v="16867000-16868000"/>
          <s v="16868000-16869000"/>
          <s v="16869000-16870000"/>
          <s v="16870000-16871000"/>
          <s v="16871000-16872000"/>
          <s v="16872000-16873000"/>
          <s v="16873000-16874000"/>
          <s v="16874000-16875000"/>
          <s v="16875000-16876000"/>
          <s v="16876000-16877000"/>
          <s v="16877000-16878000"/>
          <s v="16878000-16879000"/>
          <s v="16879000-16880000"/>
          <s v="16880000-16881000"/>
          <s v="16881000-16882000"/>
          <s v="16882000-16883000"/>
          <s v="16883000-16884000"/>
          <s v="16884000-16885000"/>
          <s v="16885000-16886000"/>
          <s v="16886000-16887000"/>
          <s v="16887000-16888000"/>
          <s v="16888000-16889000"/>
          <s v="16889000-16890000"/>
          <s v="16890000-16891000"/>
          <s v="16891000-16892000"/>
          <s v="16892000-16893000"/>
          <s v="16893000-16894000"/>
          <s v="16894000-16895000"/>
          <s v="16895000-16896000"/>
          <s v="16896000-16897000"/>
          <s v="16897000-16898000"/>
          <s v="16898000-16899000"/>
          <s v="16899000-16900000"/>
          <s v="16900000-16901000"/>
          <s v="16901000-16902000"/>
          <s v="16902000-16903000"/>
          <s v="16903000-16904000"/>
          <s v="16904000-16905000"/>
          <s v="16905000-16906000"/>
          <s v="16906000-16907000"/>
          <s v="16907000-16908000"/>
          <s v="16908000-16909000"/>
          <s v="16909000-16910000"/>
          <s v="16910000-16911000"/>
          <s v="16911000-16912000"/>
          <s v="16912000-16913000"/>
          <s v="16913000-16914000"/>
          <s v="16914000-16915000"/>
          <s v="16915000-16916000"/>
          <s v="16916000-16917000"/>
          <s v="16917000-16918000"/>
          <s v="16918000-16919000"/>
          <s v="16919000-16920000"/>
          <s v="16920000-16921000"/>
          <s v="16921000-16922000"/>
          <s v="16922000-16923000"/>
          <s v="16923000-16924000"/>
          <s v="16924000-16925000"/>
          <s v="16925000-16926000"/>
          <s v="16926000-16927000"/>
          <s v="16927000-16928000"/>
          <s v="16928000-16929000"/>
          <s v="16929000-16930000"/>
          <s v="16930000-16931000"/>
          <s v="16931000-16932000"/>
          <s v="16932000-16933000"/>
          <s v="16933000-16934000"/>
          <s v="16934000-16935000"/>
          <s v="16935000-16936000"/>
          <s v="16936000-16937000"/>
          <s v="16937000-16938000"/>
          <s v="16938000-16939000"/>
          <s v="16939000-16940000"/>
          <s v="16940000-16941000"/>
          <s v="16941000-16942000"/>
          <s v="16942000-16943000"/>
          <s v="16943000-16944000"/>
          <s v="16944000-16945000"/>
          <s v="16945000-16946000"/>
          <s v="16946000-16947000"/>
          <s v="16947000-16948000"/>
          <s v="16948000-16949000"/>
          <s v="16949000-16950000"/>
          <s v="16950000-16951000"/>
          <s v="16951000-16952000"/>
          <s v="16952000-16953000"/>
          <s v="16953000-16954000"/>
          <s v="16954000-16955000"/>
          <s v="16955000-16956000"/>
          <s v="16956000-16957000"/>
          <s v="16957000-16958000"/>
          <s v="16958000-16959000"/>
          <s v="16959000-16960000"/>
          <s v="16960000-16961000"/>
          <s v="16961000-16962000"/>
          <s v="16962000-16963000"/>
          <s v="16963000-16964000"/>
          <s v="16964000-16965000"/>
          <s v="16965000-16966000"/>
          <s v="16966000-16967000"/>
          <s v="16967000-16968000"/>
          <s v="16968000-16969000"/>
          <s v="16969000-16970000"/>
          <s v="16970000-16971000"/>
          <s v="16971000-16972000"/>
          <s v="16972000-16973000"/>
          <s v="16973000-16974000"/>
          <s v="16974000-16975000"/>
          <s v="16975000-16976000"/>
          <s v="16976000-16977000"/>
          <s v="16977000-16978000"/>
          <s v="16978000-16979000"/>
          <s v="16979000-16980000"/>
          <s v="16980000-16981000"/>
          <s v="16981000-16982000"/>
          <s v="16982000-16983000"/>
          <s v="16983000-16984000"/>
          <s v="16984000-16985000"/>
          <s v="16985000-16986000"/>
          <s v="16986000-16987000"/>
          <s v="16987000-16988000"/>
          <s v="16988000-16989000"/>
          <s v="16989000-16990000"/>
          <s v="16990000-16991000"/>
          <s v="16991000-16992000"/>
          <s v="16992000-16993000"/>
          <s v="16993000-16994000"/>
          <s v="16994000-16995000"/>
          <s v="16995000-16996000"/>
          <s v="16996000-16997000"/>
          <s v="16997000-16998000"/>
          <s v="16998000-16999000"/>
          <s v="16999000-17000000"/>
          <s v="17000000-17001000"/>
          <s v="17001000-17002000"/>
          <s v="17002000-17003000"/>
          <s v="17003000-17004000"/>
          <s v="17004000-17005000"/>
          <s v="17005000-17006000"/>
          <s v="17006000-17007000"/>
          <s v="17007000-17008000"/>
          <s v="17008000-17009000"/>
          <s v="17009000-17010000"/>
          <s v="17010000-17011000"/>
          <s v="17011000-17012000"/>
          <s v="17012000-17013000"/>
          <s v="17013000-17014000"/>
          <s v="17014000-17015000"/>
          <s v="17015000-17016000"/>
          <s v="17016000-17017000"/>
          <s v="17017000-17018000"/>
          <s v="17018000-17019000"/>
          <s v="17019000-17020000"/>
          <s v="17020000-17021000"/>
          <s v="17021000-17022000"/>
          <s v="17022000-17023000"/>
          <s v="17023000-17024000"/>
          <s v="17024000-17025000"/>
          <s v="17025000-17026000"/>
          <s v="17026000-17027000"/>
          <s v="17027000-17028000"/>
          <s v="17028000-17029000"/>
          <s v="17029000-17030000"/>
          <s v="17030000-17031000"/>
          <s v="17031000-17032000"/>
          <s v="17032000-17033000"/>
          <s v="17033000-17034000"/>
          <s v="17034000-17035000"/>
          <s v="17035000-17036000"/>
          <s v="17036000-17037000"/>
          <s v="17037000-17038000"/>
          <s v="17038000-17039000"/>
          <s v="17039000-17040000"/>
          <s v="17040000-17041000"/>
          <s v="17041000-17042000"/>
          <s v="17042000-17043000"/>
          <s v="17043000-17044000"/>
          <s v="17044000-17045000"/>
          <s v="17045000-17046000"/>
          <s v="17046000-17047000"/>
          <s v="17047000-17048000"/>
          <s v="17048000-17049000"/>
          <s v="17049000-17050000"/>
          <s v="17050000-17051000"/>
          <s v="17051000-17052000"/>
          <s v="17052000-17053000"/>
          <s v="17053000-17054000"/>
          <s v="17054000-17055000"/>
          <s v="17055000-17056000"/>
          <s v="17056000-17057000"/>
          <s v="17057000-17058000"/>
          <s v="17058000-17059000"/>
          <s v="17059000-17060000"/>
          <s v="17060000-17061000"/>
          <s v="17061000-17062000"/>
          <s v="17062000-17063000"/>
          <s v="17063000-17064000"/>
          <s v="17064000-17065000"/>
          <s v="17065000-17066000"/>
          <s v="17066000-17067000"/>
          <s v="17067000-17068000"/>
          <s v="17068000-17069000"/>
          <s v="17069000-17070000"/>
          <s v="17070000-17071000"/>
          <s v="17071000-17072000"/>
          <s v="17072000-17073000"/>
          <s v="17073000-17074000"/>
          <s v="17074000-17075000"/>
          <s v="17075000-17076000"/>
          <s v="17076000-17077000"/>
          <s v="17077000-17078000"/>
          <s v="17078000-17079000"/>
          <s v="17079000-17080000"/>
          <s v="17080000-17081000"/>
          <s v="17081000-17082000"/>
          <s v="17082000-17083000"/>
          <s v="17083000-17084000"/>
          <s v="17084000-17085000"/>
          <s v="17085000-17086000"/>
          <s v="17086000-17087000"/>
          <s v="17087000-17088000"/>
          <s v="17088000-17089000"/>
          <s v="17089000-17090000"/>
          <s v="17090000-17091000"/>
          <s v="17091000-17092000"/>
          <s v="17092000-17093000"/>
          <s v="17093000-17094000"/>
          <s v="17094000-17095000"/>
          <s v="17095000-17096000"/>
          <s v="17096000-17097000"/>
          <s v="17097000-17098000"/>
          <s v="17098000-17099000"/>
          <s v="17099000-17100000"/>
          <s v="17100000-17101000"/>
          <s v="17101000-17102000"/>
          <s v="17102000-17103000"/>
          <s v="17103000-17104000"/>
          <s v="17104000-17105000"/>
          <s v="17105000-17106000"/>
          <s v="17106000-17107000"/>
          <s v="17107000-17108000"/>
          <s v="17108000-17109000"/>
          <s v="17109000-17110000"/>
          <s v="17110000-17111000"/>
          <s v="17111000-17112000"/>
          <s v="17112000-17113000"/>
          <s v="17113000-17114000"/>
          <s v="17114000-17115000"/>
          <s v="17115000-17116000"/>
          <s v="17116000-17117000"/>
          <s v="17117000-17118000"/>
          <s v="17118000-17119000"/>
          <s v="17119000-17120000"/>
          <s v="17120000-17121000"/>
          <s v="17121000-17122000"/>
          <s v="17122000-17123000"/>
          <s v="17123000-17124000"/>
          <s v="17124000-17125000"/>
          <s v="17125000-17126000"/>
          <s v="17126000-17127000"/>
          <s v="17127000-17128000"/>
          <s v="17128000-17129000"/>
          <s v="17129000-17130000"/>
          <s v="17130000-17131000"/>
          <s v="17131000-17132000"/>
          <s v="17132000-17133000"/>
          <s v="17133000-17134000"/>
          <s v="17134000-17135000"/>
          <s v="17135000-17136000"/>
          <s v="17136000-17137000"/>
          <s v="17137000-17138000"/>
          <s v="17138000-17139000"/>
          <s v="17139000-17140000"/>
          <s v="17140000-17141000"/>
          <s v="17141000-17142000"/>
          <s v="17142000-17143000"/>
          <s v="17143000-17144000"/>
          <s v="17144000-17145000"/>
          <s v="17145000-17146000"/>
          <s v="17146000-17147000"/>
          <s v="17147000-17148000"/>
          <s v="17148000-17149000"/>
          <s v="17149000-17150000"/>
          <s v="17150000-17151000"/>
          <s v="17151000-17152000"/>
          <s v="17152000-17153000"/>
          <s v="17153000-17154000"/>
          <s v="17154000-17155000"/>
          <s v="17155000-17156000"/>
          <s v="17156000-17157000"/>
          <s v="17157000-17158000"/>
          <s v="17158000-17159000"/>
          <s v="17159000-17160000"/>
          <s v="17160000-17161000"/>
          <s v="17161000-17162000"/>
          <s v="17162000-17163000"/>
          <s v="17163000-17164000"/>
          <s v="17164000-17165000"/>
          <s v="17165000-17166000"/>
          <s v="17166000-17167000"/>
          <s v="17167000-17168000"/>
          <s v="17168000-17169000"/>
          <s v="17169000-17170000"/>
          <s v="17170000-17171000"/>
          <s v="17171000-17172000"/>
          <s v="17172000-17173000"/>
          <s v="17173000-17174000"/>
          <s v="17174000-17175000"/>
          <s v="17175000-17176000"/>
          <s v="17176000-17177000"/>
          <s v="17177000-17178000"/>
          <s v="17178000-17179000"/>
          <s v="17179000-17180000"/>
          <s v="17180000-17181000"/>
          <s v="17181000-17182000"/>
          <s v="17182000-17183000"/>
          <s v="17183000-17184000"/>
          <s v="17184000-17185000"/>
          <s v="17185000-17186000"/>
          <s v="17186000-17187000"/>
          <s v="17187000-17188000"/>
          <s v="17188000-17189000"/>
          <s v="17189000-17190000"/>
          <s v="17190000-17191000"/>
          <s v="17191000-17192000"/>
          <s v="17192000-17193000"/>
          <s v="17193000-17194000"/>
          <s v="17194000-17195000"/>
          <s v="17195000-17196000"/>
          <s v="17196000-17197000"/>
          <s v="17197000-17198000"/>
          <s v="17198000-17199000"/>
          <s v="17199000-17200000"/>
          <s v="17200000-17201000"/>
          <s v="17201000-17202000"/>
          <s v="17202000-17203000"/>
          <s v="17203000-17204000"/>
          <s v="17204000-17205000"/>
          <s v="17205000-17206000"/>
          <s v="17206000-17207000"/>
          <s v="17207000-17208000"/>
          <s v="17208000-17209000"/>
          <s v="17209000-17210000"/>
          <s v="17210000-17211000"/>
          <s v="17211000-17212000"/>
          <s v="17212000-17213000"/>
          <s v="17213000-17214000"/>
          <s v="17214000-17215000"/>
          <s v="17215000-17216000"/>
          <s v="17216000-17217000"/>
          <s v="17217000-17218000"/>
          <s v="17218000-17219000"/>
          <s v="17219000-17220000"/>
          <s v="17220000-17221000"/>
          <s v="17221000-17222000"/>
          <s v="17222000-17223000"/>
          <s v="17223000-17224000"/>
          <s v="17224000-17225000"/>
          <s v="17225000-17226000"/>
          <s v="17226000-17227000"/>
          <s v="17227000-17228000"/>
          <s v="17228000-17229000"/>
          <s v="17229000-17230000"/>
          <s v="17230000-17231000"/>
          <s v="17231000-17232000"/>
          <s v="17232000-17233000"/>
          <s v="17233000-17234000"/>
          <s v="17234000-17235000"/>
          <s v="17235000-17236000"/>
          <s v="17236000-17237000"/>
          <s v="17237000-17238000"/>
          <s v="17238000-17239000"/>
          <s v="17239000-17240000"/>
          <s v="17240000-17241000"/>
          <s v="17241000-17242000"/>
          <s v="17242000-17243000"/>
          <s v="17243000-17244000"/>
          <s v="17244000-17245000"/>
          <s v="17245000-17246000"/>
          <s v="17246000-17247000"/>
          <s v="17247000-17248000"/>
          <s v="17248000-17249000"/>
          <s v="17249000-17250000"/>
          <s v="17250000-17251000"/>
          <s v="17251000-17252000"/>
          <s v="17252000-17253000"/>
          <s v="17253000-17254000"/>
          <s v="17254000-17255000"/>
          <s v="17255000-17256000"/>
          <s v="17256000-17257000"/>
          <s v="17257000-17258000"/>
          <s v="17258000-17259000"/>
          <s v="17259000-17260000"/>
          <s v="17260000-17261000"/>
          <s v="17261000-17262000"/>
          <s v="17262000-17263000"/>
          <s v="17263000-17264000"/>
          <s v="17264000-17265000"/>
          <s v="17265000-17266000"/>
          <s v="17266000-17267000"/>
          <s v="17267000-17268000"/>
          <s v="17268000-17269000"/>
          <s v="17269000-17270000"/>
          <s v="17270000-17271000"/>
          <s v="17271000-17272000"/>
          <s v="17272000-17273000"/>
          <s v="17273000-17274000"/>
          <s v="17274000-17275000"/>
          <s v="17275000-17276000"/>
          <s v="17276000-17277000"/>
          <s v="17277000-17278000"/>
          <s v="17278000-17279000"/>
          <s v="17279000-17280000"/>
          <s v="17280000-17281000"/>
          <s v="17281000-17282000"/>
          <s v="17282000-17283000"/>
          <s v="17283000-17284000"/>
          <s v="17284000-17285000"/>
          <s v="17285000-17286000"/>
          <s v="17286000-17287000"/>
          <s v="17287000-17288000"/>
          <s v="17288000-17289000"/>
          <s v="17289000-17290000"/>
          <s v="17290000-17291000"/>
          <s v="17291000-17292000"/>
          <s v="17292000-17293000"/>
          <s v="17293000-17294000"/>
          <s v="17294000-17295000"/>
          <s v="17295000-17296000"/>
          <s v="17296000-17297000"/>
          <s v="17297000-17298000"/>
          <s v="17298000-17299000"/>
          <s v="17299000-17300000"/>
          <s v="17300000-17301000"/>
          <s v="17301000-17302000"/>
          <s v="17302000-17303000"/>
          <s v="17303000-17304000"/>
          <s v="17304000-17305000"/>
          <s v="17305000-17306000"/>
          <s v="17306000-17307000"/>
          <s v="17307000-17308000"/>
          <s v="17308000-17309000"/>
          <s v="17309000-17310000"/>
          <s v="17310000-17311000"/>
          <s v="17311000-17312000"/>
          <s v="17312000-17313000"/>
          <s v="17313000-17314000"/>
          <s v="17314000-17315000"/>
          <s v="17315000-17316000"/>
          <s v="17316000-17317000"/>
          <s v="17317000-17318000"/>
          <s v="17318000-17319000"/>
          <s v="17319000-17320000"/>
          <s v="17320000-17321000"/>
          <s v="17321000-17322000"/>
          <s v="17322000-17323000"/>
          <s v="17323000-17324000"/>
          <s v="17324000-17325000"/>
          <s v="17325000-17326000"/>
          <s v="17326000-17327000"/>
          <s v="17327000-17328000"/>
          <s v="17328000-17329000"/>
          <s v="17329000-17330000"/>
          <s v="17330000-17331000"/>
          <s v="17331000-17332000"/>
          <s v="17332000-17333000"/>
          <s v="17333000-17334000"/>
          <s v="17334000-17335000"/>
          <s v="17335000-17336000"/>
          <s v="17336000-17337000"/>
          <s v="17337000-17338000"/>
          <s v="17338000-17339000"/>
          <s v="17339000-17340000"/>
          <s v="17340000-17341000"/>
          <s v="17341000-17342000"/>
          <s v="17342000-17343000"/>
          <s v="17343000-17344000"/>
          <s v="17344000-17345000"/>
          <s v="17345000-17346000"/>
          <s v="17346000-17347000"/>
          <s v="17347000-17348000"/>
          <s v="17348000-17349000"/>
          <s v="17349000-17350000"/>
          <s v="17350000-17351000"/>
          <s v="17351000-17352000"/>
          <s v="17352000-17353000"/>
          <s v="17353000-17354000"/>
          <s v="17354000-17355000"/>
          <s v="17355000-17356000"/>
          <s v="17356000-17357000"/>
          <s v="17357000-17358000"/>
          <s v="17358000-17359000"/>
          <s v="17359000-17360000"/>
          <s v="17360000-17361000"/>
          <s v="17361000-17362000"/>
          <s v="17362000-17363000"/>
          <s v="17363000-17364000"/>
          <s v="17364000-17365000"/>
          <s v="17365000-17366000"/>
          <s v="17366000-17367000"/>
          <s v="17367000-17368000"/>
          <s v="17368000-17369000"/>
          <s v="17369000-17370000"/>
          <s v="17370000-17371000"/>
          <s v="17371000-17372000"/>
          <s v="17372000-17373000"/>
          <s v="17373000-17374000"/>
          <s v="17374000-17375000"/>
          <s v="17375000-17376000"/>
          <s v="17376000-17377000"/>
          <s v="17377000-17378000"/>
          <s v="17378000-17379000"/>
          <s v="17379000-17380000"/>
          <s v="17380000-17381000"/>
          <s v="17381000-17382000"/>
          <s v="17382000-17383000"/>
          <s v="17383000-17384000"/>
          <s v="17384000-17385000"/>
          <s v="17385000-17386000"/>
          <s v="17386000-17387000"/>
          <s v="17387000-17388000"/>
          <s v="17388000-17389000"/>
          <s v="17389000-17390000"/>
          <s v="17390000-17391000"/>
          <s v="17391000-17392000"/>
          <s v="17392000-17393000"/>
          <s v="17393000-17394000"/>
          <s v="17394000-17395000"/>
          <s v="17395000-17396000"/>
          <s v="17396000-17397000"/>
          <s v="17397000-17398000"/>
          <s v="17398000-17399000"/>
          <s v="17399000-17400000"/>
          <s v="17400000-17401000"/>
          <s v="17401000-17402000"/>
          <s v="17402000-17403000"/>
          <s v="17403000-17404000"/>
          <s v="17404000-17405000"/>
          <s v="17405000-17406000"/>
          <s v="17406000-17407000"/>
          <s v="17407000-17408000"/>
          <s v="17408000-17409000"/>
          <s v="17409000-17410000"/>
          <s v="17410000-17411000"/>
          <s v="17411000-17412000"/>
          <s v="17412000-17413000"/>
          <s v="17413000-17414000"/>
          <s v="17414000-17415000"/>
          <s v="17415000-17416000"/>
          <s v="17416000-17417000"/>
          <s v="17417000-17418000"/>
          <s v="17418000-17419000"/>
          <s v="17419000-17420000"/>
          <s v="17420000-17421000"/>
          <s v="17421000-17422000"/>
          <s v="17422000-17423000"/>
          <s v="17423000-17424000"/>
          <s v="17424000-17425000"/>
          <s v="17425000-17426000"/>
          <s v="17426000-17427000"/>
          <s v="17427000-17428000"/>
          <s v="17428000-17429000"/>
          <s v="17429000-17430000"/>
          <s v="17430000-17431000"/>
          <s v="17431000-17432000"/>
          <s v="17432000-17433000"/>
          <s v="17433000-17434000"/>
          <s v="17434000-17435000"/>
          <s v="17435000-17436000"/>
          <s v="17436000-17437000"/>
          <s v="17437000-17438000"/>
          <s v="17438000-17439000"/>
          <s v="17439000-17440000"/>
          <s v="17440000-17441000"/>
          <s v="17441000-17442000"/>
          <s v="17442000-17443000"/>
          <s v="17443000-17444000"/>
          <s v="17444000-17445000"/>
          <s v="17445000-17446000"/>
          <s v="17446000-17447000"/>
          <s v="17447000-17448000"/>
          <s v="17448000-17449000"/>
          <s v="17449000-17450000"/>
          <s v="17450000-17451000"/>
          <s v="17451000-17452000"/>
          <s v="17452000-17453000"/>
          <s v="17453000-17454000"/>
          <s v="17454000-17455000"/>
          <s v="17455000-17456000"/>
          <s v="17456000-17457000"/>
          <s v="17457000-17458000"/>
          <s v="17458000-17459000"/>
          <s v="17459000-17460000"/>
          <s v="17460000-17461000"/>
          <s v="17461000-17462000"/>
          <s v="17462000-17463000"/>
          <s v="17463000-17464000"/>
          <s v="17464000-17465000"/>
          <s v="17465000-17466000"/>
          <s v="17466000-17467000"/>
          <s v="17467000-17468000"/>
          <s v="17468000-17469000"/>
          <s v="17469000-17470000"/>
          <s v="17470000-17471000"/>
          <s v="17471000-17472000"/>
          <s v="17472000-17473000"/>
          <s v="17473000-17474000"/>
          <s v="17474000-17475000"/>
          <s v="17475000-17476000"/>
          <s v="17476000-17477000"/>
          <s v="17477000-17478000"/>
          <s v="17478000-17479000"/>
          <s v="17479000-17480000"/>
          <s v="17480000-17481000"/>
          <s v="17481000-17482000"/>
          <s v="17482000-17483000"/>
          <s v="17483000-17484000"/>
          <s v="17484000-17485000"/>
          <s v="17485000-17486000"/>
          <s v="17486000-17487000"/>
          <s v="17487000-17488000"/>
          <s v="17488000-17489000"/>
          <s v="17489000-17490000"/>
          <s v="17490000-17491000"/>
          <s v="17491000-17492000"/>
          <s v="17492000-17493000"/>
          <s v="17493000-17494000"/>
          <s v="17494000-17495000"/>
          <s v="17495000-17496000"/>
          <s v="17496000-17497000"/>
          <s v="17497000-17498000"/>
          <s v="17498000-17499000"/>
          <s v="17499000-17500000"/>
          <s v="17500000-17501000"/>
          <s v="17501000-17502000"/>
          <s v="17502000-17503000"/>
          <s v="17503000-17504000"/>
          <s v="17504000-17505000"/>
          <s v="17505000-17506000"/>
          <s v="17506000-17507000"/>
          <s v="17507000-17508000"/>
          <s v="17508000-17509000"/>
          <s v="17509000-17510000"/>
          <s v="17510000-17511000"/>
          <s v="17511000-17512000"/>
          <s v="17512000-17513000"/>
          <s v="17513000-17514000"/>
          <s v="17514000-17515000"/>
          <s v="17515000-17516000"/>
          <s v="17516000-17517000"/>
          <s v="17517000-17518000"/>
          <s v="17518000-17519000"/>
          <s v="17519000-17520000"/>
          <s v="17520000-17521000"/>
          <s v="17521000-17522000"/>
          <s v="17522000-17523000"/>
          <s v="17523000-17524000"/>
          <s v="17524000-17525000"/>
          <s v="17525000-17526000"/>
          <s v="17526000-17527000"/>
          <s v="17527000-17528000"/>
          <s v="17528000-17529000"/>
          <s v="17529000-17530000"/>
          <s v="17530000-17531000"/>
          <s v="17531000-17532000"/>
          <s v="17532000-17533000"/>
          <s v="17533000-17534000"/>
          <s v="17534000-17535000"/>
          <s v="17535000-17536000"/>
          <s v="17536000-17537000"/>
          <s v="17537000-17538000"/>
          <s v="17538000-17539000"/>
          <s v="17539000-17540000"/>
          <s v="17540000-17541000"/>
          <s v="17541000-17542000"/>
          <s v="17542000-17543000"/>
          <s v="17543000-17544000"/>
          <s v="17544000-17545000"/>
          <s v="17545000-17546000"/>
          <s v="17546000-17547000"/>
          <s v="17547000-17548000"/>
          <s v="17548000-17549000"/>
          <s v="17549000-17550000"/>
          <s v="17550000-17551000"/>
          <s v="17551000-17552000"/>
          <s v="17552000-17553000"/>
          <s v="17553000-17554000"/>
          <s v="17554000-17555000"/>
          <s v="17555000-17556000"/>
          <s v="17556000-17557000"/>
          <s v="17557000-17558000"/>
          <s v="17558000-17559000"/>
          <s v="17559000-17560000"/>
          <s v="17560000-17561000"/>
          <s v="17561000-17562000"/>
          <s v="17562000-17563000"/>
          <s v="17563000-17564000"/>
          <s v="17564000-17565000"/>
          <s v="17565000-17566000"/>
          <s v="17566000-17567000"/>
          <s v="17567000-17568000"/>
          <s v="17568000-17569000"/>
          <s v="17569000-17570000"/>
          <s v="17570000-17571000"/>
          <s v="17571000-17572000"/>
          <s v="17572000-17573000"/>
          <s v="17573000-17574000"/>
          <s v="17574000-17575000"/>
          <s v="17575000-17576000"/>
          <s v="17576000-17577000"/>
          <s v="17577000-17578000"/>
          <s v="17578000-17579000"/>
          <s v="17579000-17580000"/>
          <s v="17580000-17581000"/>
          <s v="17581000-17582000"/>
          <s v="17582000-17583000"/>
          <s v="17583000-17584000"/>
          <s v="17584000-17585000"/>
          <s v="17585000-17586000"/>
          <s v="17586000-17587000"/>
          <s v="17587000-17588000"/>
          <s v="17588000-17589000"/>
          <s v="17589000-17590000"/>
          <s v="17590000-17591000"/>
          <s v="17591000-17592000"/>
          <s v="17592000-17593000"/>
          <s v="17593000-17594000"/>
          <s v="17594000-17595000"/>
          <s v="17595000-17596000"/>
          <s v="17596000-17597000"/>
          <s v="17597000-17598000"/>
          <s v="17598000-17599000"/>
          <s v="17599000-17600000"/>
          <s v="17600000-17601000"/>
          <s v="17601000-17602000"/>
          <s v="17602000-17603000"/>
          <s v="17603000-17604000"/>
          <s v="17604000-17605000"/>
          <s v="17605000-17606000"/>
          <s v="17606000-17607000"/>
          <s v="17607000-17608000"/>
          <s v="17608000-17609000"/>
          <s v="17609000-17610000"/>
          <s v="17610000-17611000"/>
          <s v="17611000-17612000"/>
          <s v="17612000-17613000"/>
          <s v="17613000-17614000"/>
          <s v="17614000-17615000"/>
          <s v="17615000-17616000"/>
          <s v="17616000-17617000"/>
          <s v="17617000-17618000"/>
          <s v="17618000-17619000"/>
          <s v="17619000-17620000"/>
          <s v="17620000-17621000"/>
          <s v="17621000-17622000"/>
          <s v="17622000-17623000"/>
          <s v="17623000-17624000"/>
          <s v="17624000-17625000"/>
          <s v="17625000-17626000"/>
          <s v="17626000-17627000"/>
          <s v="17627000-17628000"/>
          <s v="17628000-17629000"/>
          <s v="17629000-17630000"/>
          <s v="17630000-17631000"/>
          <s v="17631000-17632000"/>
          <s v="17632000-17633000"/>
          <s v="17633000-17634000"/>
          <s v="17634000-17635000"/>
          <s v="17635000-17636000"/>
          <s v="17636000-17637000"/>
          <s v="17637000-17638000"/>
          <s v="17638000-17639000"/>
          <s v="17639000-17640000"/>
          <s v="17640000-17641000"/>
          <s v="17641000-17642000"/>
          <s v="17642000-17643000"/>
          <s v="17643000-17644000"/>
          <s v="17644000-17645000"/>
          <s v="17645000-17646000"/>
          <s v="17646000-17647000"/>
          <s v="17647000-17648000"/>
          <s v="17648000-17649000"/>
          <s v="17649000-17650000"/>
          <s v="17650000-17651000"/>
          <s v="17651000-17652000"/>
          <s v="17652000-17653000"/>
          <s v="17653000-17654000"/>
          <s v="17654000-17655000"/>
          <s v="17655000-17656000"/>
          <s v="17656000-17657000"/>
          <s v="17657000-17658000"/>
          <s v="17658000-17659000"/>
          <s v="17659000-17660000"/>
          <s v="17660000-17661000"/>
          <s v="17661000-17662000"/>
          <s v="17662000-17663000"/>
          <s v="17663000-17664000"/>
          <s v="17664000-17665000"/>
          <s v="17665000-17666000"/>
          <s v="17666000-17667000"/>
          <s v="17667000-17668000"/>
          <s v="17668000-17669000"/>
          <s v="17669000-17670000"/>
          <s v="17670000-17671000"/>
          <s v="17671000-17672000"/>
          <s v="17672000-17673000"/>
          <s v="17673000-17674000"/>
          <s v="17674000-17675000"/>
          <s v="17675000-17676000"/>
          <s v="17676000-17677000"/>
          <s v="17677000-17678000"/>
          <s v="17678000-17679000"/>
          <s v="17679000-17680000"/>
          <s v="17680000-17681000"/>
          <s v="17681000-17682000"/>
          <s v="17682000-17683000"/>
          <s v="17683000-17684000"/>
          <s v="17684000-17685000"/>
          <s v="17685000-17686000"/>
          <s v="17686000-17687000"/>
          <s v="17687000-17688000"/>
          <s v="17688000-17689000"/>
          <s v="17689000-17690000"/>
          <s v="17690000-17691000"/>
          <s v="17691000-17692000"/>
          <s v="17692000-17693000"/>
          <s v="17693000-17694000"/>
          <s v="17694000-17695000"/>
          <s v="17695000-17696000"/>
          <s v="17696000-17697000"/>
          <s v="17697000-17698000"/>
          <s v="17698000-17699000"/>
          <s v="17699000-17700000"/>
          <s v="17700000-17701000"/>
          <s v="17701000-17702000"/>
          <s v="17702000-17703000"/>
          <s v="17703000-17704000"/>
          <s v="17704000-17705000"/>
          <s v="17705000-17706000"/>
          <s v="17706000-17707000"/>
          <s v="17707000-17708000"/>
          <s v="17708000-17709000"/>
          <s v="17709000-17710000"/>
          <s v="17710000-17711000"/>
          <s v="17711000-17712000"/>
          <s v="17712000-17713000"/>
          <s v="17713000-17714000"/>
          <s v="17714000-17715000"/>
          <s v="17715000-17716000"/>
          <s v="17716000-17717000"/>
          <s v="17717000-17718000"/>
          <s v="17718000-17719000"/>
          <s v="17719000-17720000"/>
          <s v="17720000-17721000"/>
          <s v="17721000-17722000"/>
          <s v="17722000-17723000"/>
          <s v="17723000-17724000"/>
          <s v="17724000-17725000"/>
          <s v="17725000-17726000"/>
          <s v="17726000-17727000"/>
          <s v="17727000-17728000"/>
          <s v="17728000-17729000"/>
          <s v="17729000-17730000"/>
          <s v="17730000-17731000"/>
          <s v="17731000-17732000"/>
          <s v="17732000-17733000"/>
          <s v="17733000-17734000"/>
          <s v="17734000-17735000"/>
          <s v="17735000-17736000"/>
          <s v="17736000-17737000"/>
          <s v="17737000-17738000"/>
          <s v="17738000-17739000"/>
          <s v="17739000-17740000"/>
          <s v="17740000-17741000"/>
          <s v="17741000-17742000"/>
          <s v="17742000-17743000"/>
          <s v="17743000-17744000"/>
          <s v="17744000-17745000"/>
          <s v="17745000-17746000"/>
          <s v="17746000-17747000"/>
          <s v="17747000-17748000"/>
          <s v="17748000-17749000"/>
          <s v="17749000-17750000"/>
          <s v="17750000-17751000"/>
          <s v="17751000-17752000"/>
          <s v="17752000-17753000"/>
          <s v="17753000-17754000"/>
          <s v="17754000-17755000"/>
          <s v="17755000-17756000"/>
          <s v="17756000-17757000"/>
          <s v="17757000-17758000"/>
          <s v="17758000-17759000"/>
          <s v="17759000-17760000"/>
          <s v="17760000-17761000"/>
          <s v="17761000-17762000"/>
          <s v="17762000-17763000"/>
          <s v="17763000-17764000"/>
          <s v="17764000-17765000"/>
          <s v="17765000-17766000"/>
          <s v="17766000-17767000"/>
          <s v="17767000-17768000"/>
          <s v="17768000-17769000"/>
          <s v="17769000-17770000"/>
          <s v="17770000-17771000"/>
          <s v="17771000-17772000"/>
          <s v="17772000-17773000"/>
          <s v="17773000-17774000"/>
          <s v="17774000-17775000"/>
          <s v="17775000-17776000"/>
          <s v="17776000-17777000"/>
          <s v="17777000-17778000"/>
          <s v="17778000-17779000"/>
          <s v="17779000-17780000"/>
          <s v="17780000-17781000"/>
          <s v="17781000-17782000"/>
          <s v="17782000-17783000"/>
          <s v="17783000-17784000"/>
          <s v="17784000-17785000"/>
          <s v="17785000-17786000"/>
          <s v="17786000-17787000"/>
          <s v="17787000-17788000"/>
          <s v="17788000-17789000"/>
          <s v="17789000-17790000"/>
          <s v="17790000-17791000"/>
          <s v="17791000-17792000"/>
          <s v="17792000-17793000"/>
          <s v="17793000-17794000"/>
          <s v="17794000-17795000"/>
          <s v="17795000-17796000"/>
          <s v="17796000-17797000"/>
          <s v="17797000-17798000"/>
          <s v="17798000-17799000"/>
          <s v="17799000-17800000"/>
          <s v="17800000-17801000"/>
          <s v="17801000-17802000"/>
          <s v="17802000-17803000"/>
          <s v="17803000-17804000"/>
          <s v="17804000-17805000"/>
          <s v="17805000-17806000"/>
          <s v="17806000-17807000"/>
          <s v="17807000-17808000"/>
          <s v="17808000-17809000"/>
          <s v="17809000-17810000"/>
          <s v="17810000-17811000"/>
          <s v="17811000-17812000"/>
          <s v="17812000-17813000"/>
          <s v="17813000-17814000"/>
          <s v="17814000-17815000"/>
          <s v="17815000-17816000"/>
          <s v="17816000-17817000"/>
          <s v="17817000-17818000"/>
          <s v="17818000-17819000"/>
          <s v="17819000-17820000"/>
          <s v="17820000-17821000"/>
          <s v="17821000-17822000"/>
          <s v="17822000-17823000"/>
          <s v="17823000-17824000"/>
          <s v="17824000-17825000"/>
          <s v="17825000-17826000"/>
          <s v="17826000-17827000"/>
          <s v="17827000-17828000"/>
          <s v="17828000-17829000"/>
          <s v="17829000-17830000"/>
          <s v="17830000-17831000"/>
          <s v="17831000-17832000"/>
          <s v="17832000-17833000"/>
          <s v="17833000-17834000"/>
          <s v="17834000-17835000"/>
          <s v="17835000-17836000"/>
          <s v="17836000-17837000"/>
          <s v="17837000-17838000"/>
          <s v="17838000-17839000"/>
          <s v="17839000-17840000"/>
          <s v="17840000-17841000"/>
          <s v="17841000-17842000"/>
          <s v="17842000-17843000"/>
          <s v="17843000-17844000"/>
          <s v="17844000-17845000"/>
          <s v="17845000-17846000"/>
          <s v="17846000-17847000"/>
          <s v="17847000-17848000"/>
          <s v="17848000-17849000"/>
          <s v="17849000-17850000"/>
          <s v="17850000-17851000"/>
          <s v="17851000-17852000"/>
          <s v="17852000-17853000"/>
          <s v="17853000-17854000"/>
          <s v="17854000-17855000"/>
          <s v="17855000-17856000"/>
          <s v="17856000-17857000"/>
          <s v="17857000-17858000"/>
          <s v="17858000-17859000"/>
          <s v="17859000-17860000"/>
          <s v="17860000-17861000"/>
          <s v="17861000-17862000"/>
          <s v="17862000-17863000"/>
          <s v="17863000-17864000"/>
          <s v="17864000-17865000"/>
          <s v="17865000-17866000"/>
          <s v="17866000-17867000"/>
          <s v="17867000-17868000"/>
          <s v="17868000-17869000"/>
          <s v="17869000-17870000"/>
          <s v="17870000-17871000"/>
          <s v="17871000-17872000"/>
          <s v="17872000-17873000"/>
          <s v="17873000-17874000"/>
          <s v="17874000-17875000"/>
          <s v="17875000-17876000"/>
          <s v="17876000-17877000"/>
          <s v="17877000-17878000"/>
          <s v="17878000-17879000"/>
          <s v="17879000-17880000"/>
          <s v="17880000-17881000"/>
          <s v="17881000-17882000"/>
          <s v="17882000-17883000"/>
          <s v="17883000-17884000"/>
          <s v="17884000-17885000"/>
          <s v="17885000-17886000"/>
          <s v="17886000-17887000"/>
          <s v="17887000-17888000"/>
          <s v="17888000-17889000"/>
          <s v="17889000-17890000"/>
          <s v="17890000-17891000"/>
          <s v="17891000-17892000"/>
          <s v="17892000-17893000"/>
          <s v="17893000-17894000"/>
          <s v="17894000-17895000"/>
          <s v="17895000-17896000"/>
          <s v="17896000-17897000"/>
          <s v="17897000-17898000"/>
          <s v="17898000-17899000"/>
          <s v="17899000-17900000"/>
          <s v="17900000-17901000"/>
          <s v="17901000-17902000"/>
          <s v="17902000-17903000"/>
          <s v="17903000-17904000"/>
          <s v="17904000-17905000"/>
          <s v="17905000-17906000"/>
          <s v="17906000-17907000"/>
          <s v="17907000-17908000"/>
          <s v="17908000-17909000"/>
          <s v="17909000-17910000"/>
          <s v="17910000-17911000"/>
          <s v="17911000-17912000"/>
          <s v="17912000-17913000"/>
          <s v="17913000-17914000"/>
          <s v="17914000-17915000"/>
          <s v="17915000-17916000"/>
          <s v="17916000-17917000"/>
          <s v="17917000-17918000"/>
          <s v="17918000-17919000"/>
          <s v="17919000-17920000"/>
          <s v="17920000-17921000"/>
          <s v="17921000-17922000"/>
          <s v="17922000-17923000"/>
          <s v="17923000-17924000"/>
          <s v="17924000-17925000"/>
          <s v="17925000-17926000"/>
          <s v="17926000-17927000"/>
          <s v="17927000-17928000"/>
          <s v="17928000-17929000"/>
          <s v="17929000-17930000"/>
          <s v="17930000-17931000"/>
          <s v="17931000-17932000"/>
          <s v="17932000-17933000"/>
          <s v="17933000-17934000"/>
          <s v="17934000-17935000"/>
          <s v="17935000-17936000"/>
          <s v="17936000-17937000"/>
          <s v="17937000-17938000"/>
          <s v="17938000-17939000"/>
          <s v="17939000-17940000"/>
          <s v="17940000-17941000"/>
          <s v="17941000-17942000"/>
          <s v="17942000-17943000"/>
          <s v="17943000-17944000"/>
          <s v="17944000-17945000"/>
          <s v="17945000-17946000"/>
          <s v="17946000-17947000"/>
          <s v="17947000-17948000"/>
          <s v="17948000-17949000"/>
          <s v="17949000-17950000"/>
          <s v="17950000-17951000"/>
          <s v="17951000-17952000"/>
          <s v="17952000-17953000"/>
          <s v="17953000-17954000"/>
          <s v="17954000-17955000"/>
          <s v="17955000-17956000"/>
          <s v="17956000-17957000"/>
          <s v="17957000-17958000"/>
          <s v="17958000-17959000"/>
          <s v="17959000-17960000"/>
          <s v="17960000-17961000"/>
          <s v="17961000-17962000"/>
          <s v="17962000-17963000"/>
          <s v="17963000-17964000"/>
          <s v="17964000-17965000"/>
          <s v="17965000-17966000"/>
          <s v="17966000-17967000"/>
          <s v="17967000-17968000"/>
          <s v="17968000-17969000"/>
          <s v="17969000-17970000"/>
          <s v="17970000-17971000"/>
          <s v="17971000-17972000"/>
          <s v="17972000-17973000"/>
          <s v="17973000-17974000"/>
          <s v="17974000-17975000"/>
          <s v="17975000-17976000"/>
          <s v="17976000-17977000"/>
          <s v="17977000-17978000"/>
          <s v="17978000-17979000"/>
          <s v="17979000-17980000"/>
          <s v="17980000-17981000"/>
          <s v="17981000-17982000"/>
          <s v="17982000-17983000"/>
          <s v="17983000-17984000"/>
          <s v="17984000-17985000"/>
          <s v="17985000-17986000"/>
          <s v="17986000-17987000"/>
          <s v="17987000-17988000"/>
          <s v="17988000-17989000"/>
          <s v="17989000-17990000"/>
          <s v="17990000-17991000"/>
          <s v="17991000-17992000"/>
          <s v="17992000-17993000"/>
          <s v="17993000-17994000"/>
          <s v="17994000-17995000"/>
          <s v="17995000-17996000"/>
          <s v="17996000-17997000"/>
          <s v="17997000-17998000"/>
          <s v="17998000-17999000"/>
          <s v="17999000-18000000"/>
          <s v="18000000-18001000"/>
          <s v="18001000-18002000"/>
          <s v="18002000-18003000"/>
          <s v="18003000-18004000"/>
          <s v="18004000-18005000"/>
          <s v="18005000-18006000"/>
          <s v="18006000-18007000"/>
          <s v="18007000-18008000"/>
          <s v="18008000-18009000"/>
          <s v="18009000-18010000"/>
          <s v="18010000-18011000"/>
          <s v="18011000-18012000"/>
          <s v="18012000-18013000"/>
          <s v="18013000-18014000"/>
          <s v="18014000-18015000"/>
          <s v="18015000-18016000"/>
          <s v="18016000-18017000"/>
          <s v="18017000-18018000"/>
          <s v="18018000-18019000"/>
          <s v="18019000-18020000"/>
          <s v="18020000-18021000"/>
          <s v="18021000-18022000"/>
          <s v="18022000-18023000"/>
          <s v="18023000-18024000"/>
          <s v="18024000-18025000"/>
          <s v="18025000-18026000"/>
          <s v="18026000-18027000"/>
          <s v="18027000-18028000"/>
          <s v="18028000-18029000"/>
          <s v="18029000-18030000"/>
          <s v="18030000-18031000"/>
          <s v="18031000-18032000"/>
          <s v="18032000-18033000"/>
          <s v="18033000-18034000"/>
          <s v="18034000-18035000"/>
          <s v="18035000-18036000"/>
          <s v="18036000-18037000"/>
          <s v="18037000-18038000"/>
          <s v="18038000-18039000"/>
          <s v="18039000-18040000"/>
          <s v="18040000-18041000"/>
          <s v="18041000-18042000"/>
          <s v="18042000-18043000"/>
          <s v="18043000-18044000"/>
          <s v="18044000-18045000"/>
          <s v="18045000-18046000"/>
          <s v="18046000-18047000"/>
          <s v="18047000-18048000"/>
          <s v="18048000-18049000"/>
          <s v="18049000-18050000"/>
          <s v="18050000-18051000"/>
          <s v="18051000-18052000"/>
          <s v="18052000-18053000"/>
          <s v="18053000-18054000"/>
          <s v="18054000-18055000"/>
          <s v="18055000-18056000"/>
          <s v="18056000-18057000"/>
          <s v="18057000-18058000"/>
          <s v="18058000-18059000"/>
          <s v="18059000-18060000"/>
          <s v="18060000-18061000"/>
          <s v="18061000-18062000"/>
          <s v="18062000-18063000"/>
          <s v="18063000-18064000"/>
          <s v="18064000-18065000"/>
          <s v="18065000-18066000"/>
          <s v="18066000-18067000"/>
          <s v="18067000-18068000"/>
          <s v="18068000-18069000"/>
          <s v="18069000-18070000"/>
          <s v="18070000-18071000"/>
          <s v="18071000-18072000"/>
          <s v="18072000-18073000"/>
          <s v="18073000-18074000"/>
          <s v="18074000-18075000"/>
          <s v="18075000-18076000"/>
          <s v="18076000-18077000"/>
          <s v="18077000-18078000"/>
          <s v="18078000-18079000"/>
          <s v="18079000-18080000"/>
          <s v="18080000-18081000"/>
          <s v="18081000-18082000"/>
          <s v="18082000-18083000"/>
          <s v="18083000-18084000"/>
          <s v="18084000-18085000"/>
          <s v="18085000-18086000"/>
          <s v="18086000-18087000"/>
          <s v="18087000-18088000"/>
          <s v="18088000-18089000"/>
          <s v="18089000-18090000"/>
          <s v="18090000-18091000"/>
          <s v="18091000-18092000"/>
          <s v="18092000-18093000"/>
          <s v="18093000-18094000"/>
          <s v="18094000-18095000"/>
          <s v="18095000-18096000"/>
          <s v="18096000-18097000"/>
          <s v="18097000-18098000"/>
          <s v="18098000-18099000"/>
          <s v="18099000-18100000"/>
          <s v="18100000-18101000"/>
          <s v="18101000-18102000"/>
          <s v="18102000-18103000"/>
          <s v="18103000-18104000"/>
          <s v="18104000-18105000"/>
          <s v="18105000-18106000"/>
          <s v="18106000-18107000"/>
          <s v="18107000-18108000"/>
          <s v="18108000-18109000"/>
          <s v="18109000-18110000"/>
          <s v="18110000-18111000"/>
          <s v="18111000-18112000"/>
          <s v="18112000-18113000"/>
          <s v="18113000-18114000"/>
          <s v="18114000-18115000"/>
          <s v="18115000-18116000"/>
          <s v="18116000-18117000"/>
          <s v="18117000-18118000"/>
          <s v="18118000-18119000"/>
          <s v="18119000-18120000"/>
          <s v="18120000-18121000"/>
          <s v="18121000-18122000"/>
          <s v="18122000-18123000"/>
          <s v="18123000-18124000"/>
          <s v="18124000-18125000"/>
          <s v="18125000-18126000"/>
          <s v="18126000-18127000"/>
          <s v="18127000-18128000"/>
          <s v="18128000-18129000"/>
          <s v="18129000-18130000"/>
          <s v="18130000-18131000"/>
          <s v="18131000-18132000"/>
          <s v="18132000-18133000"/>
          <s v="18133000-18134000"/>
          <s v="18134000-18135000"/>
          <s v="18135000-18136000"/>
          <s v="18136000-18137000"/>
          <s v="18137000-18138000"/>
          <s v="18138000-18139000"/>
          <s v="18139000-18140000"/>
          <s v="18140000-18141000"/>
          <s v="18141000-18142000"/>
          <s v="18142000-18143000"/>
          <s v="18143000-18144000"/>
          <s v="18144000-18145000"/>
          <s v="18145000-18146000"/>
          <s v="18146000-18147000"/>
          <s v="18147000-18148000"/>
          <s v="18148000-18149000"/>
          <s v="18149000-18150000"/>
          <s v="18150000-18151000"/>
          <s v="18151000-18152000"/>
          <s v="18152000-18153000"/>
          <s v="18153000-18154000"/>
          <s v="18154000-18155000"/>
          <s v="18155000-18156000"/>
          <s v="18156000-18157000"/>
          <s v="18157000-18158000"/>
          <s v="18158000-18159000"/>
          <s v="18159000-18160000"/>
          <s v="18160000-18161000"/>
          <s v="18161000-18162000"/>
          <s v="18162000-18163000"/>
          <s v="18163000-18164000"/>
          <s v="18164000-18165000"/>
          <s v="18165000-18166000"/>
          <s v="18166000-18167000"/>
          <s v="18167000-18168000"/>
          <s v="18168000-18169000"/>
          <s v="18169000-18170000"/>
          <s v="18170000-18171000"/>
          <s v="18171000-18172000"/>
          <s v="18172000-18173000"/>
          <s v="18173000-18174000"/>
          <s v="18174000-18175000"/>
          <s v="18175000-18176000"/>
          <s v="18176000-18177000"/>
          <s v="18177000-18178000"/>
          <s v="18178000-18179000"/>
          <s v="18179000-18180000"/>
          <s v="18180000-18181000"/>
          <s v="18181000-18182000"/>
          <s v="18182000-18183000"/>
          <s v="18183000-18184000"/>
          <s v="18184000-18185000"/>
          <s v="18185000-18186000"/>
          <s v="18186000-18187000"/>
          <s v="18187000-18188000"/>
          <s v="18188000-18189000"/>
          <s v="18189000-18190000"/>
          <s v="18190000-18191000"/>
          <s v="18191000-18192000"/>
          <s v="18192000-18193000"/>
          <s v="18193000-18194000"/>
          <s v="18194000-18195000"/>
          <s v="18195000-18196000"/>
          <s v="18196000-18197000"/>
          <s v="18197000-18198000"/>
          <s v="18198000-18199000"/>
          <s v="18199000-18200000"/>
          <s v="18200000-18201000"/>
          <s v="18201000-18202000"/>
          <s v="18202000-18203000"/>
          <s v="18203000-18204000"/>
          <s v="18204000-18205000"/>
          <s v="18205000-18206000"/>
          <s v="18206000-18207000"/>
          <s v="18207000-18208000"/>
          <s v="18208000-18209000"/>
          <s v="18209000-18210000"/>
          <s v="18210000-18211000"/>
          <s v="18211000-18212000"/>
          <s v="18212000-18213000"/>
          <s v="18213000-18214000"/>
          <s v="18214000-18215000"/>
          <s v="18215000-18216000"/>
          <s v="18216000-18217000"/>
          <s v="18217000-18218000"/>
          <s v="18218000-18219000"/>
          <s v="18219000-18220000"/>
          <s v="18220000-18221000"/>
          <s v="18221000-18222000"/>
          <s v="18222000-18223000"/>
          <s v="18223000-18224000"/>
          <s v="18224000-18225000"/>
          <s v="18225000-18226000"/>
          <s v="18226000-18227000"/>
          <s v="18227000-18228000"/>
          <s v="18228000-18229000"/>
          <s v="18229000-18230000"/>
          <s v="18230000-18231000"/>
          <s v="18231000-18232000"/>
          <s v="18232000-18233000"/>
          <s v="18233000-18234000"/>
          <s v="18234000-18235000"/>
          <s v="18235000-18236000"/>
          <s v="18236000-18237000"/>
          <s v="18237000-18238000"/>
          <s v="18238000-18239000"/>
          <s v="18239000-18240000"/>
          <s v="18240000-18241000"/>
          <s v="18241000-18242000"/>
          <s v="18242000-18243000"/>
          <s v="18243000-18244000"/>
          <s v="18244000-18245000"/>
          <s v="18245000-18246000"/>
          <s v="18246000-18247000"/>
          <s v="18247000-18248000"/>
          <s v="18248000-18249000"/>
          <s v="18249000-18250000"/>
          <s v="18250000-18251000"/>
          <s v="18251000-18252000"/>
          <s v="18252000-18253000"/>
          <s v="18253000-18254000"/>
          <s v="18254000-18255000"/>
          <s v="18255000-18256000"/>
          <s v="18256000-18257000"/>
          <s v="18257000-18258000"/>
          <s v="18258000-18259000"/>
          <s v="18259000-18260000"/>
          <s v="18260000-18261000"/>
          <s v="18261000-18262000"/>
          <s v="18262000-18263000"/>
          <s v="18263000-18264000"/>
          <s v="18264000-18265000"/>
          <s v="18265000-18266000"/>
          <s v="18266000-18267000"/>
          <s v="18267000-18268000"/>
          <s v="18268000-18269000"/>
          <s v="18269000-18270000"/>
          <s v="18270000-18271000"/>
          <s v="18271000-18272000"/>
          <s v="18272000-18273000"/>
          <s v="18273000-18274000"/>
          <s v="18274000-18275000"/>
          <s v="18275000-18276000"/>
          <s v="18276000-18277000"/>
          <s v="18277000-18278000"/>
          <s v="18278000-18279000"/>
          <s v="18279000-18280000"/>
          <s v="18280000-18281000"/>
          <s v="18281000-18282000"/>
          <s v="18282000-18283000"/>
          <s v="18283000-18284000"/>
          <s v="18284000-18285000"/>
          <s v="18285000-18286000"/>
          <s v="18286000-18287000"/>
          <s v="18287000-18288000"/>
          <s v="18288000-18289000"/>
          <s v="18289000-18290000"/>
          <s v="18290000-18291000"/>
          <s v="18291000-18292000"/>
          <s v="18292000-18293000"/>
          <s v="18293000-18294000"/>
          <s v="18294000-18295000"/>
          <s v="18295000-18296000"/>
          <s v="18296000-18297000"/>
          <s v="18297000-18298000"/>
          <s v="18298000-18299000"/>
          <s v="18299000-18300000"/>
          <s v="18300000-18301000"/>
          <s v="18301000-18302000"/>
          <s v="18302000-18303000"/>
          <s v="18303000-18304000"/>
          <s v="18304000-18305000"/>
          <s v="18305000-18306000"/>
          <s v="18306000-18307000"/>
          <s v="18307000-18308000"/>
          <s v="18308000-18309000"/>
          <s v="18309000-18310000"/>
          <s v="18310000-18311000"/>
          <s v="18311000-18312000"/>
          <s v="18312000-18313000"/>
          <s v="18313000-18314000"/>
          <s v="18314000-18315000"/>
          <s v="18315000-18316000"/>
          <s v="18316000-18317000"/>
          <s v="18317000-18318000"/>
          <s v="18318000-18319000"/>
          <s v="18319000-18320000"/>
          <s v="18320000-18321000"/>
          <s v="18321000-18322000"/>
          <s v="18322000-18323000"/>
          <s v="18323000-18324000"/>
          <s v="18324000-18325000"/>
          <s v="18325000-18326000"/>
          <s v="18326000-18327000"/>
          <s v="18327000-18328000"/>
          <s v="18328000-18329000"/>
          <s v="18329000-18330000"/>
          <s v="18330000-18331000"/>
          <s v="18331000-18332000"/>
          <s v="18332000-18333000"/>
          <s v="18333000-18334000"/>
          <s v="18334000-18335000"/>
          <s v="18335000-18336000"/>
          <s v="18336000-18337000"/>
          <s v="18337000-18338000"/>
          <s v="18338000-18339000"/>
          <s v="18339000-18340000"/>
          <s v="18340000-18341000"/>
          <s v="18341000-18342000"/>
          <s v="18342000-18343000"/>
          <s v="18343000-18344000"/>
          <s v="18344000-18345000"/>
          <s v="18345000-18346000"/>
          <s v="18346000-18347000"/>
          <s v="18347000-18348000"/>
          <s v="18348000-18349000"/>
          <s v="18349000-18350000"/>
          <s v="18350000-18351000"/>
          <s v="18351000-18352000"/>
          <s v="18352000-18353000"/>
          <s v="18353000-18354000"/>
          <s v="18354000-18355000"/>
          <s v="18355000-18356000"/>
          <s v="18356000-18357000"/>
          <s v="18357000-18358000"/>
          <s v="18358000-18359000"/>
          <s v="18359000-18360000"/>
          <s v="18360000-18361000"/>
          <s v="18361000-18362000"/>
          <s v="18362000-18363000"/>
          <s v="18363000-18364000"/>
          <s v="18364000-18365000"/>
          <s v="18365000-18366000"/>
          <s v="18366000-18367000"/>
          <s v="18367000-18368000"/>
          <s v="18368000-18369000"/>
          <s v="18369000-18370000"/>
          <s v="18370000-18371000"/>
          <s v="18371000-18372000"/>
          <s v="18372000-18373000"/>
          <s v="18373000-18374000"/>
          <s v="18374000-18375000"/>
          <s v="18375000-18376000"/>
          <s v="18376000-18377000"/>
          <s v="18377000-18378000"/>
          <s v="18378000-18379000"/>
          <s v="18379000-18380000"/>
          <s v="18380000-18381000"/>
          <s v="18381000-18382000"/>
          <s v="18382000-18383000"/>
          <s v="18383000-18384000"/>
          <s v="18384000-18385000"/>
          <s v="18385000-18386000"/>
          <s v="18386000-18387000"/>
          <s v="18387000-18388000"/>
          <s v="18388000-18389000"/>
          <s v="18389000-18390000"/>
          <s v="18390000-18391000"/>
          <s v="18391000-18392000"/>
          <s v="18392000-18393000"/>
          <s v="18393000-18394000"/>
          <s v="18394000-18395000"/>
          <s v="18395000-18396000"/>
          <s v="18396000-18397000"/>
          <s v="18397000-18398000"/>
          <s v="18398000-18399000"/>
          <s v="18399000-18400000"/>
          <s v="18400000-18401000"/>
          <s v="18401000-18402000"/>
          <s v="18402000-18403000"/>
          <s v="18403000-18404000"/>
          <s v="18404000-18405000"/>
          <s v="18405000-18406000"/>
          <s v="18406000-18407000"/>
          <s v="18407000-18408000"/>
          <s v="18408000-18409000"/>
          <s v="18409000-18410000"/>
          <s v="18410000-18411000"/>
          <s v="18411000-18412000"/>
          <s v="18412000-18413000"/>
          <s v="18413000-18414000"/>
          <s v="18414000-18415000"/>
          <s v="18415000-18416000"/>
          <s v="18416000-18417000"/>
          <s v="18417000-18418000"/>
          <s v="18418000-18419000"/>
          <s v="18419000-18420000"/>
          <s v="18420000-18421000"/>
          <s v="18421000-18422000"/>
          <s v="18422000-18423000"/>
          <s v="18423000-18424000"/>
          <s v="18424000-18425000"/>
          <s v="18425000-18426000"/>
          <s v="18426000-18427000"/>
          <s v="18427000-18428000"/>
          <s v="18428000-18429000"/>
          <s v="18429000-18430000"/>
          <s v="18430000-18431000"/>
          <s v="18431000-18432000"/>
          <s v="18432000-18433000"/>
          <s v="18433000-18434000"/>
          <s v="18434000-18435000"/>
          <s v="18435000-18436000"/>
          <s v="18436000-18437000"/>
          <s v="18437000-18438000"/>
          <s v="18438000-18439000"/>
          <s v="18439000-18440000"/>
          <s v="18440000-18441000"/>
          <s v="18441000-18442000"/>
          <s v="18442000-18443000"/>
          <s v="18443000-18444000"/>
          <s v="18444000-18445000"/>
          <s v="18445000-18446000"/>
          <s v="18446000-18447000"/>
          <s v="18447000-18448000"/>
          <s v="18448000-18449000"/>
          <s v="18449000-18450000"/>
          <s v="18450000-18451000"/>
          <s v="18451000-18452000"/>
          <s v="18452000-18453000"/>
          <s v="18453000-18454000"/>
          <s v="18454000-18455000"/>
          <s v="18455000-18456000"/>
          <s v="18456000-18457000"/>
          <s v="18457000-18458000"/>
          <s v="18458000-18459000"/>
          <s v="18459000-18460000"/>
          <s v="18460000-18461000"/>
          <s v="18461000-18462000"/>
          <s v="18462000-18463000"/>
          <s v="18463000-18464000"/>
          <s v="18464000-18465000"/>
          <s v="18465000-18466000"/>
          <s v="18466000-18467000"/>
          <s v="18467000-18468000"/>
          <s v="18468000-18469000"/>
          <s v="18469000-18470000"/>
          <s v="18470000-18471000"/>
          <s v="18471000-18472000"/>
          <s v="18472000-18473000"/>
          <s v="18473000-18474000"/>
          <s v="18474000-18475000"/>
          <s v="18475000-18476000"/>
          <s v="18476000-18477000"/>
          <s v="18477000-18478000"/>
          <s v="18478000-18479000"/>
          <s v="18479000-18480000"/>
          <s v="18480000-18481000"/>
          <s v="18481000-18482000"/>
          <s v="18482000-18483000"/>
          <s v="18483000-18484000"/>
          <s v="18484000-18485000"/>
          <s v="18485000-18486000"/>
          <s v="18486000-18487000"/>
          <s v="18487000-18488000"/>
          <s v="18488000-18489000"/>
          <s v="18489000-18490000"/>
          <s v="18490000-18491000"/>
          <s v="18491000-18492000"/>
          <s v="18492000-18493000"/>
          <s v="18493000-18494000"/>
          <s v="18494000-18495000"/>
          <s v="18495000-18496000"/>
          <s v="18496000-18497000"/>
          <s v="18497000-18498000"/>
          <s v="18498000-18499000"/>
          <s v="18499000-18500000"/>
          <s v="18500000-18501000"/>
          <s v="18501000-18502000"/>
          <s v="18502000-18503000"/>
          <s v="18503000-18504000"/>
          <s v="18504000-18505000"/>
          <s v="18505000-18506000"/>
          <s v="18506000-18507000"/>
          <s v="18507000-18508000"/>
          <s v="18508000-18509000"/>
          <s v="18509000-18510000"/>
          <s v="18510000-18511000"/>
          <s v="18511000-18512000"/>
          <s v="18512000-18513000"/>
          <s v="18513000-18514000"/>
          <s v="18514000-18515000"/>
          <s v="18515000-18516000"/>
          <s v="18516000-18517000"/>
          <s v="18517000-18518000"/>
          <s v="18518000-18519000"/>
          <s v="18519000-18520000"/>
          <s v="18520000-18521000"/>
          <s v="18521000-18522000"/>
          <s v="18522000-18523000"/>
          <s v="18523000-18524000"/>
          <s v="18524000-18525000"/>
          <s v="18525000-18526000"/>
          <s v="18526000-18527000"/>
          <s v="18527000-18528000"/>
          <s v="18528000-18529000"/>
          <s v="18529000-18530000"/>
          <s v="18530000-18531000"/>
          <s v="18531000-18532000"/>
          <s v="18532000-18533000"/>
          <s v="18533000-18534000"/>
          <s v="18534000-18535000"/>
          <s v="18535000-18536000"/>
          <s v="18536000-18537000"/>
          <s v="18537000-18538000"/>
          <s v="18538000-18539000"/>
          <s v="18539000-18540000"/>
          <s v="18540000-18541000"/>
          <s v="18541000-18542000"/>
          <s v="18542000-18543000"/>
          <s v="18543000-18544000"/>
          <s v="18544000-18545000"/>
          <s v="18545000-18546000"/>
          <s v="18546000-18547000"/>
          <s v="18547000-18548000"/>
          <s v="18548000-18549000"/>
          <s v="18549000-18550000"/>
          <s v="18550000-18551000"/>
          <s v="18551000-18552000"/>
          <s v="18552000-18553000"/>
          <s v="18553000-18554000"/>
          <s v="18554000-18555000"/>
          <s v="18555000-18556000"/>
          <s v="18556000-18557000"/>
          <s v="18557000-18558000"/>
          <s v="18558000-18559000"/>
          <s v="18559000-18560000"/>
          <s v="18560000-18561000"/>
          <s v="18561000-18562000"/>
          <s v="18562000-18563000"/>
          <s v="18563000-18564000"/>
          <s v="18564000-18565000"/>
          <s v="18565000-18566000"/>
          <s v="18566000-18567000"/>
          <s v="18567000-18568000"/>
          <s v="18568000-18569000"/>
          <s v="18569000-18570000"/>
          <s v="18570000-18571000"/>
          <s v="18571000-18572000"/>
          <s v="18572000-18573000"/>
          <s v="18573000-18574000"/>
          <s v="18574000-18575000"/>
          <s v="18575000-18576000"/>
          <s v="18576000-18577000"/>
          <s v="18577000-18578000"/>
          <s v="18578000-18579000"/>
          <s v="18579000-18580000"/>
          <s v="18580000-18581000"/>
          <s v="18581000-18582000"/>
          <s v="18582000-18583000"/>
          <s v="18583000-18584000"/>
          <s v="18584000-18585000"/>
          <s v="18585000-18586000"/>
          <s v="18586000-18587000"/>
          <s v="18587000-18588000"/>
          <s v="18588000-18589000"/>
          <s v="18589000-18590000"/>
          <s v="18590000-18591000"/>
          <s v="18591000-18592000"/>
          <s v="18592000-18593000"/>
          <s v="18593000-18594000"/>
          <s v="18594000-18595000"/>
          <s v="18595000-18596000"/>
          <s v="18596000-18597000"/>
          <s v="18597000-18598000"/>
          <s v="18598000-18599000"/>
          <s v="18599000-18600000"/>
          <s v="18600000-18601000"/>
          <s v="18601000-18602000"/>
          <s v="18602000-18603000"/>
          <s v="18603000-18604000"/>
          <s v="18604000-18605000"/>
          <s v="18605000-18606000"/>
          <s v="18606000-18607000"/>
          <s v="18607000-18608000"/>
          <s v="18608000-18609000"/>
          <s v="18609000-18610000"/>
          <s v="18610000-18611000"/>
          <s v="18611000-18612000"/>
          <s v="18612000-18613000"/>
          <s v="18613000-18614000"/>
          <s v="18614000-18615000"/>
          <s v="18615000-18616000"/>
          <s v="18616000-18617000"/>
          <s v="18617000-18618000"/>
          <s v="18618000-18619000"/>
          <s v="18619000-18620000"/>
          <s v="18620000-18621000"/>
          <s v="18621000-18622000"/>
          <s v="18622000-18623000"/>
          <s v="18623000-18624000"/>
          <s v="18624000-18625000"/>
          <s v="18625000-18626000"/>
          <s v="18626000-18627000"/>
          <s v="18627000-18628000"/>
          <s v="18628000-18629000"/>
          <s v="18629000-18630000"/>
          <s v="18630000-18631000"/>
          <s v="18631000-18632000"/>
          <s v="18632000-18633000"/>
          <s v="18633000-18634000"/>
          <s v="18634000-18635000"/>
          <s v="18635000-18636000"/>
          <s v="18636000-18637000"/>
          <s v="18637000-18638000"/>
          <s v="18638000-18639000"/>
          <s v="18639000-18640000"/>
          <s v="18640000-18641000"/>
          <s v="18641000-18642000"/>
          <s v="18642000-18643000"/>
          <s v="18643000-18644000"/>
          <s v="18644000-18645000"/>
          <s v="18645000-18646000"/>
          <s v="18646000-18647000"/>
          <s v="18647000-18648000"/>
          <s v="18648000-18649000"/>
          <s v="18649000-18650000"/>
          <s v="18650000-18651000"/>
          <s v="18651000-18652000"/>
          <s v="18652000-18653000"/>
          <s v="18653000-18654000"/>
          <s v="18654000-18655000"/>
          <s v="18655000-18656000"/>
          <s v="18656000-18657000"/>
          <s v="18657000-18658000"/>
          <s v="18658000-18659000"/>
          <s v="18659000-18660000"/>
          <s v="18660000-18661000"/>
          <s v="18661000-18662000"/>
          <s v="18662000-18663000"/>
          <s v="18663000-18664000"/>
          <s v="18664000-18665000"/>
          <s v="18665000-18666000"/>
          <s v="18666000-18667000"/>
          <s v="18667000-18668000"/>
          <s v="18668000-18669000"/>
          <s v="18669000-18670000"/>
          <s v="18670000-18671000"/>
          <s v="18671000-18672000"/>
          <s v="18672000-18673000"/>
          <s v="18673000-18674000"/>
          <s v="18674000-18675000"/>
          <s v="18675000-18676000"/>
          <s v="18676000-18677000"/>
          <s v="18677000-18678000"/>
          <s v="18678000-18679000"/>
          <s v="18679000-18680000"/>
          <s v="18680000-18681000"/>
          <s v="18681000-18682000"/>
          <s v="18682000-18683000"/>
          <s v="18683000-18684000"/>
          <s v="18684000-18685000"/>
          <s v="18685000-18686000"/>
          <s v="18686000-18687000"/>
          <s v="18687000-18688000"/>
          <s v="18688000-18689000"/>
          <s v="18689000-18690000"/>
          <s v="18690000-18691000"/>
          <s v="18691000-18692000"/>
          <s v="18692000-18693000"/>
          <s v="18693000-18694000"/>
          <s v="18694000-18695000"/>
          <s v="18695000-18696000"/>
          <s v="18696000-18697000"/>
          <s v="18697000-18698000"/>
          <s v="18698000-18699000"/>
          <s v="18699000-18700000"/>
          <s v="18700000-18701000"/>
          <s v="18701000-18702000"/>
          <s v="18702000-18703000"/>
          <s v="18703000-18704000"/>
          <s v="18704000-18705000"/>
          <s v="18705000-18706000"/>
          <s v="18706000-18707000"/>
          <s v="18707000-18708000"/>
          <s v="18708000-18709000"/>
          <s v="18709000-18710000"/>
          <s v="18710000-18711000"/>
          <s v="18711000-18712000"/>
          <s v="18712000-18713000"/>
          <s v="18713000-18714000"/>
          <s v="18714000-18715000"/>
          <s v="18715000-18716000"/>
          <s v="18716000-18717000"/>
          <s v="18717000-18718000"/>
          <s v="18718000-18719000"/>
          <s v="18719000-18720000"/>
          <s v="18720000-18721000"/>
          <s v="18721000-18722000"/>
          <s v="18722000-18723000"/>
          <s v="18723000-18724000"/>
          <s v="18724000-18725000"/>
          <s v="18725000-18726000"/>
          <s v="18726000-18727000"/>
          <s v="18727000-18728000"/>
          <s v="18728000-18729000"/>
          <s v="18729000-18730000"/>
          <s v="18730000-18731000"/>
          <s v="18731000-18732000"/>
          <s v="18732000-18733000"/>
          <s v="18733000-18734000"/>
          <s v="18734000-18735000"/>
          <s v="18735000-18736000"/>
          <s v="18736000-18737000"/>
          <s v="18737000-18738000"/>
          <s v="18738000-18739000"/>
          <s v="18739000-18740000"/>
          <s v="18740000-18741000"/>
          <s v="18741000-18742000"/>
          <s v="18742000-18743000"/>
          <s v="18743000-18744000"/>
          <s v="18744000-18745000"/>
          <s v="18745000-18746000"/>
          <s v="18746000-18747000"/>
          <s v="18747000-18748000"/>
          <s v="18748000-18749000"/>
          <s v="18749000-18750000"/>
          <s v="18750000-18751000"/>
          <s v="18751000-18752000"/>
          <s v="18752000-18753000"/>
          <s v="18753000-18754000"/>
          <s v="18754000-18755000"/>
          <s v="18755000-18756000"/>
          <s v="18756000-18757000"/>
          <s v="18757000-18758000"/>
          <s v="18758000-18759000"/>
          <s v="18759000-18760000"/>
          <s v="18760000-18761000"/>
          <s v="18761000-18762000"/>
          <s v="18762000-18763000"/>
          <s v="18763000-18764000"/>
          <s v="18764000-18765000"/>
          <s v="18765000-18766000"/>
          <s v="18766000-18767000"/>
          <s v="18767000-18768000"/>
          <s v="18768000-18769000"/>
          <s v="18769000-18770000"/>
          <s v="18770000-18771000"/>
          <s v="18771000-18772000"/>
          <s v="18772000-18773000"/>
          <s v="18773000-18774000"/>
          <s v="18774000-18775000"/>
          <s v="18775000-18776000"/>
          <s v="18776000-18777000"/>
          <s v="18777000-18778000"/>
          <s v="18778000-18779000"/>
          <s v="18779000-18780000"/>
          <s v="18780000-18781000"/>
          <s v="18781000-18782000"/>
          <s v="18782000-18783000"/>
          <s v="18783000-18784000"/>
          <s v="18784000-18785000"/>
          <s v="18785000-18786000"/>
          <s v="18786000-18787000"/>
          <s v="18787000-18788000"/>
          <s v="18788000-18789000"/>
          <s v="18789000-18790000"/>
          <s v="18790000-18791000"/>
          <s v="18791000-18792000"/>
          <s v="18792000-18793000"/>
          <s v="18793000-18794000"/>
          <s v="18794000-18795000"/>
          <s v="18795000-18796000"/>
          <s v="18796000-18797000"/>
          <s v="18797000-18798000"/>
          <s v="18798000-18799000"/>
          <s v="18799000-18800000"/>
          <s v="18800000-18801000"/>
          <s v="18801000-18802000"/>
          <s v="18802000-18803000"/>
          <s v="18803000-18804000"/>
          <s v="18804000-18805000"/>
          <s v="18805000-18806000"/>
          <s v="18806000-18807000"/>
          <s v="18807000-18808000"/>
          <s v="18808000-18809000"/>
          <s v="18809000-18810000"/>
          <s v="18810000-18811000"/>
          <s v="18811000-18812000"/>
          <s v="18812000-18813000"/>
          <s v="18813000-18814000"/>
          <s v="18814000-18815000"/>
          <s v="18815000-18816000"/>
          <s v="18816000-18817000"/>
          <s v="18817000-18818000"/>
          <s v="18818000-18819000"/>
          <s v="18819000-18820000"/>
          <s v="18820000-18821000"/>
          <s v="18821000-18822000"/>
          <s v="18822000-18823000"/>
          <s v="18823000-18824000"/>
          <s v="18824000-18825000"/>
          <s v="18825000-18826000"/>
          <s v="18826000-18827000"/>
          <s v="18827000-18828000"/>
          <s v="18828000-18829000"/>
          <s v="18829000-18830000"/>
          <s v="18830000-18831000"/>
          <s v="18831000-18832000"/>
          <s v="18832000-18833000"/>
          <s v="18833000-18834000"/>
          <s v="18834000-18835000"/>
          <s v="18835000-18836000"/>
          <s v="18836000-18837000"/>
          <s v="18837000-18838000"/>
          <s v="18838000-18839000"/>
          <s v="18839000-18840000"/>
          <s v="18840000-18841000"/>
          <s v="18841000-18842000"/>
          <s v="18842000-18843000"/>
          <s v="18843000-18844000"/>
          <s v="18844000-18845000"/>
          <s v="18845000-18846000"/>
          <s v="18846000-18847000"/>
          <s v="18847000-18848000"/>
          <s v="18848000-18849000"/>
          <s v="18849000-18850000"/>
          <s v="18850000-18851000"/>
          <s v="18851000-18852000"/>
          <s v="18852000-18853000"/>
          <s v="18853000-18854000"/>
          <s v="18854000-18855000"/>
          <s v="18855000-18856000"/>
          <s v="18856000-18857000"/>
          <s v="18857000-18858000"/>
          <s v="18858000-18859000"/>
          <s v="18859000-18860000"/>
          <s v="18860000-18861000"/>
          <s v="18861000-18862000"/>
          <s v="18862000-18863000"/>
          <s v="18863000-18864000"/>
          <s v="18864000-18865000"/>
          <s v="18865000-18866000"/>
          <s v="18866000-18867000"/>
          <s v="18867000-18868000"/>
          <s v="18868000-18869000"/>
          <s v="18869000-18870000"/>
          <s v="18870000-18871000"/>
          <s v="18871000-18872000"/>
          <s v="18872000-18873000"/>
          <s v="18873000-18874000"/>
          <s v="18874000-18875000"/>
          <s v="18875000-18876000"/>
          <s v="18876000-18877000"/>
          <s v="18877000-18878000"/>
          <s v="18878000-18879000"/>
          <s v="18879000-18880000"/>
          <s v="18880000-18881000"/>
          <s v="18881000-18882000"/>
          <s v="18882000-18883000"/>
          <s v="18883000-18884000"/>
          <s v="18884000-18885000"/>
          <s v="18885000-18886000"/>
          <s v="18886000-18887000"/>
          <s v="18887000-18888000"/>
          <s v="18888000-18889000"/>
          <s v="18889000-18890000"/>
          <s v="18890000-18891000"/>
          <s v="18891000-18892000"/>
          <s v="18892000-18893000"/>
          <s v="18893000-18894000"/>
          <s v="18894000-18895000"/>
          <s v="18895000-18896000"/>
          <s v="18896000-18897000"/>
          <s v="18897000-18898000"/>
          <s v="18898000-18899000"/>
          <s v="18899000-18900000"/>
          <s v="18900000-18901000"/>
          <s v="18901000-18902000"/>
          <s v="18902000-18903000"/>
          <s v="18903000-18904000"/>
          <s v="18904000-18905000"/>
          <s v="18905000-18906000"/>
          <s v="18906000-18907000"/>
          <s v="18907000-18908000"/>
          <s v="18908000-18909000"/>
          <s v="18909000-18910000"/>
          <s v="18910000-18911000"/>
          <s v="18911000-18912000"/>
          <s v="18912000-18913000"/>
          <s v="18913000-18914000"/>
          <s v="18914000-18915000"/>
          <s v="18915000-18916000"/>
          <s v="18916000-18917000"/>
          <s v="18917000-18918000"/>
          <s v="18918000-18919000"/>
          <s v="18919000-18920000"/>
          <s v="18920000-18921000"/>
          <s v="18921000-18922000"/>
          <s v="18922000-18923000"/>
          <s v="18923000-18924000"/>
          <s v="18924000-18925000"/>
          <s v="18925000-18926000"/>
          <s v="18926000-18927000"/>
          <s v="18927000-18928000"/>
          <s v="18928000-18929000"/>
          <s v="18929000-18930000"/>
          <s v="18930000-18931000"/>
          <s v="18931000-18932000"/>
          <s v="18932000-18933000"/>
          <s v="18933000-18934000"/>
          <s v="18934000-18935000"/>
          <s v="18935000-18936000"/>
          <s v="18936000-18937000"/>
          <s v="18937000-18938000"/>
          <s v="18938000-18939000"/>
          <s v="18939000-18940000"/>
          <s v="18940000-18941000"/>
          <s v="18941000-18942000"/>
          <s v="18942000-18943000"/>
          <s v="18943000-18944000"/>
          <s v="18944000-18945000"/>
          <s v="18945000-18946000"/>
          <s v="18946000-18947000"/>
          <s v="18947000-18948000"/>
          <s v="18948000-18949000"/>
          <s v="18949000-18950000"/>
          <s v="18950000-18951000"/>
          <s v="18951000-18952000"/>
          <s v="18952000-18953000"/>
          <s v="18953000-18954000"/>
          <s v="18954000-18955000"/>
          <s v="18955000-18956000"/>
          <s v="18956000-18957000"/>
          <s v="18957000-18958000"/>
          <s v="18958000-18959000"/>
          <s v="18959000-18960000"/>
          <s v="18960000-18961000"/>
          <s v="18961000-18962000"/>
          <s v="18962000-18963000"/>
          <s v="18963000-18964000"/>
          <s v="18964000-18965000"/>
          <s v="18965000-18966000"/>
          <s v="18966000-18967000"/>
          <s v="18967000-18968000"/>
          <s v="18968000-18969000"/>
          <s v="18969000-18970000"/>
          <s v="18970000-18971000"/>
          <s v="18971000-18972000"/>
          <s v="18972000-18973000"/>
          <s v="18973000-18974000"/>
          <s v="18974000-18975000"/>
          <s v="18975000-18976000"/>
          <s v="18976000-18977000"/>
          <s v="18977000-18978000"/>
          <s v="18978000-18979000"/>
          <s v="18979000-18980000"/>
          <s v="18980000-18981000"/>
          <s v="18981000-18982000"/>
          <s v="18982000-18983000"/>
          <s v="18983000-18984000"/>
          <s v="18984000-18985000"/>
          <s v="18985000-18986000"/>
          <s v="18986000-18987000"/>
          <s v="18987000-18988000"/>
          <s v="18988000-18989000"/>
          <s v="18989000-18990000"/>
          <s v="18990000-18991000"/>
          <s v="18991000-18992000"/>
          <s v="18992000-18993000"/>
          <s v="18993000-18994000"/>
          <s v="18994000-18995000"/>
          <s v="18995000-18996000"/>
          <s v="18996000-18997000"/>
          <s v="18997000-18998000"/>
          <s v="18998000-18999000"/>
          <s v="18999000-19000000"/>
          <s v="19000000-19001000"/>
          <s v="19001000-19002000"/>
          <s v="19002000-19003000"/>
          <s v="19003000-19004000"/>
          <s v="19004000-19005000"/>
          <s v="19005000-19006000"/>
          <s v="19006000-19007000"/>
          <s v="19007000-19008000"/>
          <s v="19008000-19009000"/>
          <s v="19009000-19010000"/>
          <s v="19010000-19011000"/>
          <s v="19011000-19012000"/>
          <s v="19012000-19013000"/>
          <s v="19013000-19014000"/>
          <s v="19014000-19015000"/>
          <s v="19015000-19016000"/>
          <s v="19016000-19017000"/>
          <s v="19017000-19018000"/>
          <s v="19018000-19019000"/>
          <s v="19019000-19020000"/>
          <s v="19020000-19021000"/>
          <s v="19021000-19022000"/>
          <s v="19022000-19023000"/>
          <s v="19023000-19024000"/>
          <s v="19024000-19025000"/>
          <s v="19025000-19026000"/>
          <s v="19026000-19027000"/>
          <s v="19027000-19028000"/>
          <s v="19028000-19029000"/>
          <s v="19029000-19030000"/>
          <s v="19030000-19031000"/>
          <s v="19031000-19032000"/>
          <s v="19032000-19033000"/>
          <s v="19033000-19034000"/>
          <s v="19034000-19035000"/>
          <s v="19035000-19036000"/>
          <s v="19036000-19037000"/>
          <s v="19037000-19038000"/>
          <s v="19038000-19039000"/>
          <s v="19039000-19040000"/>
          <s v="19040000-19041000"/>
          <s v="19041000-19042000"/>
          <s v="19042000-19043000"/>
          <s v="19043000-19044000"/>
          <s v="19044000-19045000"/>
          <s v="19045000-19046000"/>
          <s v="19046000-19047000"/>
          <s v="19047000-19048000"/>
          <s v="19048000-19049000"/>
          <s v="19049000-19050000"/>
          <s v="19050000-19051000"/>
          <s v="19051000-19052000"/>
          <s v="19052000-19053000"/>
          <s v="19053000-19054000"/>
          <s v="19054000-19055000"/>
          <s v="19055000-19056000"/>
          <s v="19056000-19057000"/>
          <s v="19057000-19058000"/>
          <s v="19058000-19059000"/>
          <s v="19059000-19060000"/>
          <s v="19060000-19061000"/>
          <s v="19061000-19062000"/>
          <s v="19062000-19063000"/>
          <s v="19063000-19064000"/>
          <s v="19064000-19065000"/>
          <s v="19065000-19066000"/>
          <s v="19066000-19067000"/>
          <s v="19067000-19068000"/>
          <s v="19068000-19069000"/>
          <s v="19069000-19070000"/>
          <s v="19070000-19071000"/>
          <s v="19071000-19072000"/>
          <s v="19072000-19073000"/>
          <s v="19073000-19074000"/>
          <s v="19074000-19075000"/>
          <s v="19075000-19076000"/>
          <s v="19076000-19077000"/>
          <s v="19077000-19078000"/>
          <s v="19078000-19079000"/>
          <s v="19079000-19080000"/>
          <s v="19080000-19081000"/>
          <s v="19081000-19082000"/>
          <s v="19082000-19083000"/>
          <s v="19083000-19084000"/>
          <s v="19084000-19085000"/>
          <s v="19085000-19086000"/>
          <s v="19086000-19087000"/>
          <s v="19087000-19088000"/>
          <s v="19088000-19089000"/>
          <s v="19089000-19090000"/>
          <s v="19090000-19091000"/>
          <s v="19091000-19092000"/>
          <s v="19092000-19093000"/>
          <s v="19093000-19094000"/>
          <s v="19094000-19095000"/>
          <s v="19095000-19096000"/>
          <s v="19096000-19097000"/>
          <s v="19097000-19098000"/>
          <s v="19098000-19099000"/>
          <s v="19099000-19100000"/>
          <s v="19100000-19101000"/>
          <s v="19101000-19102000"/>
          <s v="19102000-19103000"/>
          <s v="19103000-19104000"/>
          <s v="19104000-19105000"/>
          <s v="19105000-19106000"/>
          <s v="19106000-19107000"/>
          <s v="19107000-19108000"/>
          <s v="19108000-19109000"/>
          <s v="19109000-19110000"/>
          <s v="19110000-19111000"/>
          <s v="19111000-19112000"/>
          <s v="19112000-19113000"/>
          <s v="19113000-19114000"/>
          <s v="19114000-19115000"/>
          <s v="19115000-19116000"/>
          <s v="19116000-19117000"/>
          <s v="19117000-19118000"/>
          <s v="19118000-19119000"/>
          <s v="19119000-19120000"/>
          <s v="19120000-19121000"/>
          <s v="19121000-19122000"/>
          <s v="19122000-19123000"/>
          <s v="19123000-19124000"/>
          <s v="19124000-19125000"/>
          <s v="19125000-19126000"/>
          <s v="19126000-19127000"/>
          <s v="19127000-19128000"/>
          <s v="19128000-19129000"/>
          <s v="19129000-19130000"/>
          <s v="19130000-19131000"/>
          <s v="19131000-19132000"/>
          <s v="19132000-19133000"/>
          <s v="19133000-19134000"/>
          <s v="19134000-19135000"/>
          <s v="19135000-19136000"/>
          <s v="19136000-19137000"/>
          <s v="19137000-19138000"/>
          <s v="19138000-19139000"/>
          <s v="19139000-19140000"/>
          <s v="19140000-19141000"/>
          <s v="19141000-19142000"/>
          <s v="19142000-19143000"/>
          <s v="19143000-19144000"/>
          <s v="19144000-19145000"/>
          <s v="19145000-19146000"/>
          <s v="19146000-19147000"/>
          <s v="19147000-19148000"/>
          <s v="19148000-19149000"/>
          <s v="19149000-19150000"/>
          <s v="19150000-19151000"/>
          <s v="19151000-19152000"/>
          <s v="19152000-19153000"/>
          <s v="19153000-19154000"/>
          <s v="19154000-19155000"/>
          <s v="19155000-19156000"/>
          <s v="19156000-19157000"/>
          <s v="19157000-19158000"/>
          <s v="19158000-19159000"/>
          <s v="19159000-19160000"/>
          <s v="19160000-19161000"/>
          <s v="19161000-19162000"/>
          <s v="19162000-19163000"/>
          <s v="19163000-19164000"/>
          <s v="19164000-19165000"/>
          <s v="19165000-19166000"/>
          <s v="19166000-19167000"/>
          <s v="19167000-19168000"/>
          <s v="19168000-19169000"/>
          <s v="19169000-19170000"/>
          <s v="19170000-19171000"/>
          <s v="19171000-19172000"/>
          <s v="19172000-19173000"/>
          <s v="19173000-19174000"/>
          <s v="19174000-19175000"/>
          <s v="19175000-19176000"/>
          <s v="19176000-19177000"/>
          <s v="19177000-19178000"/>
          <s v="19178000-19179000"/>
          <s v="19179000-19180000"/>
          <s v="19180000-19181000"/>
          <s v="19181000-19182000"/>
          <s v="19182000-19183000"/>
          <s v="19183000-19184000"/>
          <s v="19184000-19185000"/>
          <s v="19185000-19186000"/>
          <s v="19186000-19187000"/>
          <s v="19187000-19188000"/>
          <s v="19188000-19189000"/>
          <s v="19189000-19190000"/>
          <s v="19190000-19191000"/>
          <s v="19191000-19192000"/>
          <s v="19192000-19193000"/>
          <s v="19193000-19194000"/>
          <s v="19194000-19195000"/>
          <s v="19195000-19196000"/>
          <s v="19196000-19197000"/>
          <s v="19197000-19198000"/>
          <s v="19198000-19199000"/>
          <s v="19199000-19200000"/>
          <s v="19200000-19201000"/>
          <s v="19201000-19202000"/>
          <s v="19202000-19203000"/>
          <s v="19203000-19204000"/>
          <s v="19204000-19205000"/>
          <s v="19205000-19206000"/>
          <s v="19206000-19207000"/>
          <s v="19207000-19208000"/>
          <s v="19208000-19209000"/>
          <s v="19209000-19210000"/>
          <s v="19210000-19211000"/>
          <s v="19211000-19212000"/>
          <s v="19212000-19213000"/>
          <s v="19213000-19214000"/>
          <s v="19214000-19215000"/>
          <s v="19215000-19216000"/>
          <s v="19216000-19217000"/>
          <s v="19217000-19218000"/>
          <s v="19218000-19219000"/>
          <s v="19219000-19220000"/>
          <s v="19220000-19221000"/>
          <s v="19221000-19222000"/>
          <s v="19222000-19223000"/>
          <s v="19223000-19224000"/>
          <s v="19224000-19225000"/>
          <s v="19225000-19226000"/>
          <s v="19226000-19227000"/>
          <s v="19227000-19228000"/>
          <s v="19228000-19229000"/>
          <s v="19229000-19230000"/>
          <s v="19230000-19231000"/>
          <s v="19231000-19232000"/>
          <s v="19232000-19233000"/>
          <s v="19233000-19234000"/>
          <s v="19234000-19235000"/>
          <s v="19235000-19236000"/>
          <s v="19236000-19237000"/>
          <s v="19237000-19238000"/>
          <s v="19238000-19239000"/>
          <s v="19239000-19240000"/>
          <s v="19240000-19241000"/>
          <s v="19241000-19242000"/>
          <s v="19242000-19243000"/>
          <s v="19243000-19244000"/>
          <s v="19244000-19245000"/>
          <s v="19245000-19246000"/>
          <s v="19246000-19247000"/>
          <s v="19247000-19248000"/>
          <s v="19248000-19249000"/>
          <s v="19249000-19250000"/>
          <s v="19250000-19251000"/>
          <s v="19251000-19252000"/>
          <s v="19252000-19253000"/>
          <s v="19253000-19254000"/>
          <s v="19254000-19255000"/>
          <s v="19255000-19256000"/>
          <s v="19256000-19257000"/>
          <s v="19257000-19258000"/>
          <s v="19258000-19259000"/>
          <s v="19259000-19260000"/>
          <s v="19260000-19261000"/>
          <s v="19261000-19262000"/>
          <s v="19262000-19263000"/>
          <s v="19263000-19264000"/>
          <s v="19264000-19265000"/>
          <s v="19265000-19266000"/>
          <s v="19266000-19267000"/>
          <s v="19267000-19268000"/>
          <s v="19268000-19269000"/>
          <s v="19269000-19270000"/>
          <s v="19270000-19271000"/>
          <s v="19271000-19272000"/>
          <s v="19272000-19273000"/>
          <s v="19273000-19274000"/>
          <s v="19274000-19275000"/>
          <s v="19275000-19276000"/>
          <s v="19276000-19277000"/>
          <s v="19277000-19278000"/>
          <s v="19278000-19279000"/>
          <s v="19279000-19280000"/>
          <s v="19280000-19281000"/>
          <s v="19281000-19282000"/>
          <s v="19282000-19283000"/>
          <s v="19283000-19284000"/>
          <s v="19284000-19285000"/>
          <s v="19285000-19286000"/>
          <s v="19286000-19287000"/>
          <s v="19287000-19288000"/>
          <s v="19288000-19289000"/>
          <s v="19289000-19290000"/>
          <s v="19290000-19291000"/>
          <s v="19291000-19292000"/>
          <s v="19292000-19293000"/>
          <s v="19293000-19294000"/>
          <s v="19294000-19295000"/>
          <s v="19295000-19296000"/>
          <s v="19296000-19297000"/>
          <s v="19297000-19298000"/>
          <s v="19298000-19299000"/>
          <s v="19299000-19300000"/>
          <s v="19300000-19301000"/>
          <s v="19301000-19302000"/>
          <s v="19302000-19303000"/>
          <s v="19303000-19304000"/>
          <s v="19304000-19305000"/>
          <s v="19305000-19306000"/>
          <s v="19306000-19307000"/>
          <s v="19307000-19308000"/>
          <s v="19308000-19309000"/>
          <s v="19309000-19310000"/>
          <s v="19310000-19311000"/>
          <s v="19311000-19312000"/>
          <s v="19312000-19313000"/>
          <s v="19313000-19314000"/>
          <s v="19314000-19315000"/>
          <s v="19315000-19316000"/>
          <s v="19316000-19317000"/>
          <s v="19317000-19318000"/>
          <s v="19318000-19319000"/>
          <s v="19319000-19320000"/>
          <s v="19320000-19321000"/>
          <s v="19321000-19322000"/>
          <s v="19322000-19323000"/>
          <s v="19323000-19324000"/>
          <s v="19324000-19325000"/>
          <s v="19325000-19326000"/>
          <s v="19326000-19327000"/>
          <s v="19327000-19328000"/>
          <s v="19328000-19329000"/>
          <s v="19329000-19330000"/>
          <s v="19330000-19331000"/>
          <s v="19331000-19332000"/>
          <s v="19332000-19333000"/>
          <s v="19333000-19334000"/>
          <s v="19334000-19335000"/>
          <s v="19335000-19336000"/>
          <s v="19336000-19337000"/>
          <s v="19337000-19338000"/>
          <s v="19338000-19339000"/>
          <s v="19339000-19340000"/>
          <s v="19340000-19341000"/>
          <s v="19341000-19342000"/>
          <s v="19342000-19343000"/>
          <s v="19343000-19344000"/>
          <s v="19344000-19345000"/>
          <s v="19345000-19346000"/>
          <s v="19346000-19347000"/>
          <s v="19347000-19348000"/>
          <s v="19348000-19349000"/>
          <s v="19349000-19350000"/>
          <s v="19350000-19351000"/>
          <s v="19351000-19352000"/>
          <s v="19352000-19353000"/>
          <s v="19353000-19354000"/>
          <s v="19354000-19355000"/>
          <s v="19355000-19356000"/>
          <s v="19356000-19357000"/>
          <s v="19357000-19358000"/>
          <s v="19358000-19359000"/>
          <s v="19359000-19360000"/>
          <s v="19360000-19361000"/>
          <s v="19361000-19362000"/>
          <s v="19362000-19363000"/>
          <s v="19363000-19364000"/>
          <s v="19364000-19365000"/>
          <s v="19365000-19366000"/>
          <s v="19366000-19367000"/>
          <s v="19367000-19368000"/>
          <s v="19368000-19369000"/>
          <s v="19369000-19370000"/>
          <s v="19370000-19371000"/>
          <s v="19371000-19372000"/>
          <s v="19372000-19373000"/>
          <s v="19373000-19374000"/>
          <s v="19374000-19375000"/>
          <s v="19375000-19376000"/>
          <s v="19376000-19377000"/>
          <s v="19377000-19378000"/>
          <s v="19378000-19379000"/>
          <s v="19379000-19380000"/>
          <s v="19380000-19381000"/>
          <s v="19381000-19382000"/>
          <s v="19382000-19383000"/>
          <s v="19383000-19384000"/>
          <s v="19384000-19385000"/>
          <s v="19385000-19386000"/>
          <s v="19386000-19387000"/>
          <s v="19387000-19388000"/>
          <s v="19388000-19389000"/>
          <s v="19389000-19390000"/>
          <s v="19390000-19391000"/>
          <s v="19391000-19392000"/>
          <s v="19392000-19393000"/>
          <s v="19393000-19394000"/>
          <s v="19394000-19395000"/>
          <s v="19395000-19396000"/>
          <s v="19396000-19397000"/>
          <s v="19397000-19398000"/>
          <s v="19398000-19399000"/>
          <s v="19399000-19400000"/>
          <s v="19400000-19401000"/>
          <s v="19401000-19402000"/>
          <s v="19402000-19403000"/>
          <s v="19403000-19404000"/>
          <s v="19404000-19405000"/>
          <s v="19405000-19406000"/>
          <s v="19406000-19407000"/>
          <s v="19407000-19408000"/>
          <s v="19408000-19409000"/>
          <s v="19409000-19410000"/>
          <s v="19410000-19411000"/>
          <s v="19411000-19412000"/>
          <s v="19412000-19413000"/>
          <s v="19413000-19414000"/>
          <s v="19414000-19415000"/>
          <s v="19415000-19416000"/>
          <s v="19416000-19417000"/>
          <s v="19417000-19418000"/>
          <s v="19418000-19419000"/>
          <s v="19419000-19420000"/>
          <s v="19420000-19421000"/>
          <s v="19421000-19422000"/>
          <s v="19422000-19423000"/>
          <s v="19423000-19424000"/>
          <s v="19424000-19425000"/>
          <s v="19425000-19426000"/>
          <s v="19426000-19427000"/>
          <s v="19427000-19428000"/>
          <s v="19428000-19429000"/>
          <s v="19429000-19430000"/>
          <s v="19430000-19431000"/>
          <s v="19431000-19432000"/>
          <s v="19432000-19433000"/>
          <s v="19433000-19434000"/>
          <s v="19434000-19435000"/>
          <s v="19435000-19436000"/>
          <s v="19436000-19437000"/>
          <s v="19437000-19438000"/>
          <s v="19438000-19439000"/>
          <s v="19439000-19440000"/>
          <s v="19440000-19441000"/>
          <s v="19441000-19442000"/>
          <s v="19442000-19443000"/>
          <s v="19443000-19444000"/>
          <s v="19444000-19445000"/>
          <s v="19445000-19446000"/>
          <s v="19446000-19447000"/>
          <s v="19447000-19448000"/>
          <s v="19448000-19449000"/>
          <s v="19449000-19450000"/>
          <s v="19450000-19451000"/>
          <s v="19451000-19452000"/>
          <s v="19452000-19453000"/>
          <s v="19453000-19454000"/>
          <s v="19454000-19455000"/>
          <s v="19455000-19456000"/>
          <s v="19456000-19457000"/>
          <s v="19457000-19458000"/>
          <s v="19458000-19459000"/>
          <s v="19459000-19460000"/>
          <s v="19460000-19461000"/>
          <s v="19461000-19462000"/>
          <s v="19462000-19463000"/>
          <s v="19463000-19464000"/>
          <s v="19464000-19465000"/>
          <s v="19465000-19466000"/>
          <s v="19466000-19467000"/>
          <s v="19467000-19468000"/>
          <s v="19468000-19469000"/>
          <s v="19469000-19470000"/>
          <s v="19470000-19471000"/>
          <s v="19471000-19472000"/>
          <s v="19472000-19473000"/>
          <s v="19473000-19474000"/>
          <s v="19474000-19475000"/>
          <s v="19475000-19476000"/>
          <s v="19476000-19477000"/>
          <s v="19477000-19478000"/>
          <s v="19478000-19479000"/>
          <s v="19479000-19480000"/>
          <s v="19480000-19481000"/>
          <s v="19481000-19482000"/>
          <s v="19482000-19483000"/>
          <s v="19483000-19484000"/>
          <s v="19484000-19485000"/>
          <s v="19485000-19486000"/>
          <s v="19486000-19487000"/>
          <s v="19487000-19488000"/>
          <s v="19488000-19489000"/>
          <s v="19489000-19490000"/>
          <s v="19490000-19491000"/>
          <s v="19491000-19492000"/>
          <s v="19492000-19493000"/>
          <s v="19493000-19494000"/>
          <s v="19494000-19495000"/>
          <s v="19495000-19496000"/>
          <s v="19496000-19497000"/>
          <s v="19497000-19498000"/>
          <s v="19498000-19499000"/>
          <s v="19499000-19500000"/>
          <s v="19500000-19501000"/>
          <s v="19501000-19502000"/>
          <s v="19502000-19503000"/>
          <s v="19503000-19504000"/>
          <s v="19504000-19505000"/>
          <s v="19505000-19506000"/>
          <s v="19506000-19507000"/>
          <s v="19507000-19508000"/>
          <s v="19508000-19509000"/>
          <s v="19509000-19510000"/>
          <s v="19510000-19511000"/>
          <s v="19511000-19512000"/>
          <s v="19512000-19513000"/>
          <s v="19513000-19514000"/>
          <s v="19514000-19515000"/>
          <s v="19515000-19516000"/>
          <s v="19516000-19517000"/>
          <s v="19517000-19518000"/>
          <s v="19518000-19519000"/>
          <s v="19519000-19520000"/>
          <s v="19520000-19521000"/>
          <s v="19521000-19522000"/>
          <s v="19522000-19523000"/>
          <s v="19523000-19524000"/>
          <s v="19524000-19525000"/>
          <s v="19525000-19526000"/>
          <s v="19526000-19527000"/>
          <s v="19527000-19528000"/>
          <s v="19528000-19529000"/>
          <s v="19529000-19530000"/>
          <s v="19530000-19531000"/>
          <s v="19531000-19532000"/>
          <s v="19532000-19533000"/>
          <s v="19533000-19534000"/>
          <s v="19534000-19535000"/>
          <s v="19535000-19536000"/>
          <s v="19536000-19537000"/>
          <s v="19537000-19538000"/>
          <s v="19538000-19539000"/>
          <s v="19539000-19540000"/>
          <s v="19540000-19541000"/>
          <s v="19541000-19542000"/>
          <s v="19542000-19543000"/>
          <s v="19543000-19544000"/>
          <s v="19544000-19545000"/>
          <s v="19545000-19546000"/>
          <s v="19546000-19547000"/>
          <s v="19547000-19548000"/>
          <s v="19548000-19549000"/>
          <s v="19549000-19550000"/>
          <s v="19550000-19551000"/>
          <s v="19551000-19552000"/>
          <s v="19552000-19553000"/>
          <s v="19553000-19554000"/>
          <s v="19554000-19555000"/>
          <s v="19555000-19556000"/>
          <s v="19556000-19557000"/>
          <s v="19557000-19558000"/>
          <s v="19558000-19559000"/>
          <s v="19559000-19560000"/>
          <s v="19560000-19561000"/>
          <s v="19561000-19562000"/>
          <s v="19562000-19563000"/>
          <s v="19563000-19564000"/>
          <s v="19564000-19565000"/>
          <s v="19565000-19566000"/>
          <s v="19566000-19567000"/>
          <s v="19567000-19568000"/>
          <s v="19568000-19569000"/>
          <s v="19569000-19570000"/>
          <s v="19570000-19571000"/>
          <s v="19571000-19572000"/>
          <s v="19572000-19573000"/>
          <s v="19573000-19574000"/>
          <s v="19574000-19575000"/>
          <s v="19575000-19576000"/>
          <s v="19576000-19577000"/>
          <s v="19577000-19578000"/>
          <s v="19578000-19579000"/>
          <s v="19579000-19580000"/>
          <s v="19580000-19581000"/>
          <s v="19581000-19582000"/>
          <s v="19582000-19583000"/>
          <s v="19583000-19584000"/>
          <s v="19584000-19585000"/>
          <s v="19585000-19586000"/>
          <s v="19586000-19587000"/>
          <s v="19587000-19588000"/>
          <s v="19588000-19589000"/>
          <s v="19589000-19590000"/>
          <s v="19590000-19591000"/>
          <s v="19591000-19592000"/>
          <s v="19592000-19593000"/>
          <s v="19593000-19594000"/>
          <s v="19594000-19595000"/>
          <s v="19595000-19596000"/>
          <s v="19596000-19597000"/>
          <s v="19597000-19598000"/>
          <s v="19598000-19599000"/>
          <s v="19599000-19600000"/>
          <s v="19600000-19601000"/>
          <s v="19601000-19602000"/>
          <s v="19602000-19603000"/>
          <s v="19603000-19604000"/>
          <s v="19604000-19605000"/>
          <s v="19605000-19606000"/>
          <s v="19606000-19607000"/>
          <s v="19607000-19608000"/>
          <s v="19608000-19609000"/>
          <s v="19609000-19610000"/>
          <s v="19610000-19611000"/>
          <s v="19611000-19612000"/>
          <s v="19612000-19613000"/>
          <s v="19613000-19614000"/>
          <s v="19614000-19615000"/>
          <s v="19615000-19616000"/>
          <s v="19616000-19617000"/>
          <s v="19617000-19618000"/>
          <s v="19618000-19619000"/>
          <s v="19619000-19620000"/>
          <s v="19620000-19621000"/>
          <s v="19621000-19622000"/>
          <s v="19622000-19623000"/>
          <s v="19623000-19624000"/>
          <s v="19624000-19625000"/>
          <s v="19625000-19626000"/>
          <s v="19626000-19627000"/>
          <s v="19627000-19628000"/>
          <s v="19628000-19629000"/>
          <s v="19629000-19630000"/>
          <s v="19630000-19631000"/>
          <s v="19631000-19632000"/>
          <s v="19632000-19633000"/>
          <s v="19633000-19634000"/>
          <s v="19634000-19635000"/>
          <s v="19635000-19636000"/>
          <s v="19636000-19637000"/>
          <s v="19637000-19638000"/>
          <s v="19638000-19639000"/>
          <s v="19639000-19640000"/>
          <s v="19640000-19641000"/>
          <s v="19641000-19642000"/>
          <s v="19642000-19643000"/>
          <s v="19643000-19644000"/>
          <s v="19644000-19645000"/>
          <s v="19645000-19646000"/>
          <s v="19646000-19647000"/>
          <s v="19647000-19648000"/>
          <s v="19648000-19649000"/>
          <s v="19649000-19650000"/>
          <s v="19650000-19651000"/>
          <s v="19651000-19652000"/>
          <s v="19652000-19653000"/>
          <s v="19653000-19654000"/>
          <s v="19654000-19655000"/>
          <s v="19655000-19656000"/>
          <s v="19656000-19657000"/>
          <s v="19657000-19658000"/>
          <s v="19658000-19659000"/>
          <s v="19659000-19660000"/>
          <s v="19660000-19661000"/>
          <s v="19661000-19662000"/>
          <s v="19662000-19663000"/>
          <s v="19663000-19664000"/>
          <s v="19664000-19665000"/>
          <s v="19665000-19666000"/>
          <s v="19666000-19667000"/>
          <s v="19667000-19668000"/>
          <s v="19668000-19669000"/>
          <s v="19669000-19670000"/>
          <s v="19670000-19671000"/>
          <s v="19671000-19672000"/>
          <s v="19672000-19673000"/>
          <s v="19673000-19674000"/>
          <s v="19674000-19675000"/>
          <s v="19675000-19676000"/>
          <s v="19676000-19677000"/>
          <s v="19677000-19678000"/>
          <s v="19678000-19679000"/>
          <s v="19679000-19680000"/>
          <s v="19680000-19681000"/>
          <s v="19681000-19682000"/>
          <s v="19682000-19683000"/>
          <s v="19683000-19684000"/>
          <s v="19684000-19685000"/>
          <s v="19685000-19686000"/>
          <s v="19686000-19687000"/>
          <s v="19687000-19688000"/>
          <s v="19688000-19689000"/>
          <s v="19689000-19690000"/>
          <s v="19690000-19691000"/>
          <s v="19691000-19692000"/>
          <s v="19692000-19693000"/>
          <s v="19693000-19694000"/>
          <s v="19694000-19695000"/>
          <s v="19695000-19696000"/>
          <s v="19696000-19697000"/>
          <s v="19697000-19698000"/>
          <s v="19698000-19699000"/>
          <s v="19699000-19700000"/>
          <s v="19700000-19701000"/>
          <s v="19701000-19702000"/>
          <s v="19702000-19703000"/>
          <s v="19703000-19704000"/>
          <s v="19704000-19705000"/>
          <s v="19705000-19706000"/>
          <s v="19706000-19707000"/>
          <s v="19707000-19708000"/>
          <s v="19708000-19709000"/>
          <s v="19709000-19710000"/>
          <s v="19710000-19711000"/>
          <s v="19711000-19712000"/>
          <s v="19712000-19713000"/>
          <s v="19713000-19714000"/>
          <s v="19714000-19715000"/>
          <s v="19715000-19716000"/>
          <s v="19716000-19717000"/>
          <s v="19717000-19718000"/>
          <s v="19718000-19719000"/>
          <s v="19719000-19720000"/>
          <s v="19720000-19721000"/>
          <s v="19721000-19722000"/>
          <s v="19722000-19723000"/>
          <s v="19723000-19724000"/>
          <s v="19724000-19725000"/>
          <s v="19725000-19726000"/>
          <s v="19726000-19727000"/>
          <s v="19727000-19728000"/>
          <s v="19728000-19729000"/>
          <s v="19729000-19730000"/>
          <s v="19730000-19731000"/>
          <s v="19731000-19732000"/>
          <s v="19732000-19733000"/>
          <s v="19733000-19734000"/>
          <s v="19734000-19735000"/>
          <s v="19735000-19736000"/>
          <s v="19736000-19737000"/>
          <s v="19737000-19738000"/>
          <s v="19738000-19739000"/>
          <s v="19739000-19740000"/>
          <s v="19740000-19741000"/>
          <s v="19741000-19742000"/>
          <s v="19742000-19743000"/>
          <s v="19743000-19744000"/>
          <s v="19744000-19745000"/>
          <s v="19745000-19746000"/>
          <s v="19746000-19747000"/>
          <s v="19747000-19748000"/>
          <s v="19748000-19749000"/>
          <s v="19749000-19750000"/>
          <s v="19750000-19751000"/>
          <s v="19751000-19752000"/>
          <s v="19752000-19753000"/>
          <s v="19753000-19754000"/>
          <s v="19754000-19755000"/>
          <s v="19755000-19756000"/>
          <s v="19756000-19757000"/>
          <s v="19757000-19758000"/>
          <s v="19758000-19759000"/>
          <s v="19759000-19760000"/>
          <s v="19760000-19761000"/>
          <s v="19761000-19762000"/>
          <s v="19762000-19763000"/>
          <s v="19763000-19764000"/>
          <s v="19764000-19765000"/>
          <s v="19765000-19766000"/>
          <s v="19766000-19767000"/>
          <s v="19767000-19768000"/>
          <s v="19768000-19769000"/>
          <s v="19769000-19770000"/>
          <s v="19770000-19771000"/>
          <s v="19771000-19772000"/>
          <s v="19772000-19773000"/>
          <s v="19773000-19774000"/>
          <s v="19774000-19775000"/>
          <s v="19775000-19776000"/>
          <s v="19776000-19777000"/>
          <s v="19777000-19778000"/>
          <s v="19778000-19779000"/>
          <s v="19779000-19780000"/>
          <s v="19780000-19781000"/>
          <s v="19781000-19782000"/>
          <s v="19782000-19783000"/>
          <s v="19783000-19784000"/>
          <s v="19784000-19785000"/>
          <s v="19785000-19786000"/>
          <s v="19786000-19787000"/>
          <s v="19787000-19788000"/>
          <s v="19788000-19789000"/>
          <s v="19789000-19790000"/>
          <s v="19790000-19791000"/>
          <s v="19791000-19792000"/>
          <s v="19792000-19793000"/>
          <s v="19793000-19794000"/>
          <s v="19794000-19795000"/>
          <s v="19795000-19796000"/>
          <s v="19796000-19797000"/>
          <s v="19797000-19798000"/>
          <s v="19798000-19799000"/>
          <s v="19799000-19800000"/>
          <s v="19800000-19801000"/>
          <s v="19801000-19802000"/>
          <s v="19802000-19803000"/>
          <s v="19803000-19804000"/>
          <s v="19804000-19805000"/>
          <s v="19805000-19806000"/>
          <s v="19806000-19807000"/>
          <s v="19807000-19808000"/>
          <s v="19808000-19809000"/>
          <s v="19809000-19810000"/>
          <s v="19810000-19811000"/>
          <s v="19811000-19812000"/>
          <s v="19812000-19813000"/>
          <s v="19813000-19814000"/>
          <s v="19814000-19815000"/>
          <s v="19815000-19816000"/>
          <s v="19816000-19817000"/>
          <s v="19817000-19818000"/>
          <s v="19818000-19819000"/>
          <s v="19819000-19820000"/>
          <s v="19820000-19821000"/>
          <s v="19821000-19822000"/>
          <s v="19822000-19823000"/>
          <s v="19823000-19824000"/>
          <s v="19824000-19825000"/>
          <s v="19825000-19826000"/>
          <s v="19826000-19827000"/>
          <s v="19827000-19828000"/>
          <s v="19828000-19829000"/>
          <s v="19829000-19830000"/>
          <s v="19830000-19831000"/>
          <s v="19831000-19832000"/>
          <s v="19832000-19833000"/>
          <s v="19833000-19834000"/>
          <s v="19834000-19835000"/>
          <s v="19835000-19836000"/>
          <s v="19836000-19837000"/>
          <s v="19837000-19838000"/>
          <s v="19838000-19839000"/>
          <s v="19839000-19840000"/>
          <s v="19840000-19841000"/>
          <s v="19841000-19842000"/>
          <s v="19842000-19843000"/>
          <s v="19843000-19844000"/>
          <s v="19844000-19845000"/>
          <s v="19845000-19846000"/>
          <s v="19846000-19847000"/>
          <s v="19847000-19848000"/>
          <s v="19848000-19849000"/>
          <s v="19849000-19850000"/>
          <s v="19850000-19851000"/>
          <s v="19851000-19852000"/>
          <s v="19852000-19853000"/>
          <s v="19853000-19854000"/>
          <s v="19854000-19855000"/>
          <s v="19855000-19856000"/>
          <s v="19856000-19857000"/>
          <s v="19857000-19858000"/>
          <s v="19858000-19859000"/>
          <s v="19859000-19860000"/>
          <s v="19860000-19861000"/>
          <s v="19861000-19862000"/>
          <s v="19862000-19863000"/>
          <s v="19863000-19864000"/>
          <s v="19864000-19865000"/>
          <s v="19865000-19866000"/>
          <s v="19866000-19867000"/>
          <s v="19867000-19868000"/>
          <s v="19868000-19869000"/>
          <s v="19869000-19870000"/>
          <s v="19870000-19871000"/>
          <s v="19871000-19872000"/>
          <s v="19872000-19873000"/>
          <s v="19873000-19874000"/>
          <s v="19874000-19875000"/>
          <s v="19875000-19876000"/>
          <s v="19876000-19877000"/>
          <s v="19877000-19878000"/>
          <s v="19878000-19879000"/>
          <s v="19879000-19880000"/>
          <s v="19880000-19881000"/>
          <s v="19881000-19882000"/>
          <s v="19882000-19883000"/>
          <s v="19883000-19884000"/>
          <s v="19884000-19885000"/>
          <s v="19885000-19886000"/>
          <s v="19886000-19887000"/>
          <s v="19887000-19888000"/>
          <s v="19888000-19889000"/>
          <s v="19889000-19890000"/>
          <s v="19890000-19891000"/>
          <s v="19891000-19892000"/>
          <s v="19892000-19893000"/>
          <s v="19893000-19894000"/>
          <s v="19894000-19895000"/>
          <s v="19895000-19896000"/>
          <s v="19896000-19897000"/>
          <s v="19897000-19898000"/>
          <s v="19898000-19899000"/>
          <s v="19899000-19900000"/>
          <s v="19900000-19901000"/>
          <s v="19901000-19902000"/>
          <s v="19902000-19903000"/>
          <s v="19903000-19904000"/>
          <s v="19904000-19905000"/>
          <s v="19905000-19906000"/>
          <s v="19906000-19907000"/>
          <s v="19907000-19908000"/>
          <s v="19908000-19909000"/>
          <s v="19909000-19910000"/>
          <s v="19910000-19911000"/>
          <s v="19911000-19912000"/>
          <s v="19912000-19913000"/>
          <s v="19913000-19914000"/>
          <s v="19914000-19915000"/>
          <s v="19915000-19916000"/>
          <s v="19916000-19917000"/>
          <s v="19917000-19918000"/>
          <s v="19918000-19919000"/>
          <s v="19919000-19920000"/>
          <s v="19920000-19921000"/>
          <s v="19921000-19922000"/>
          <s v="19922000-19923000"/>
          <s v="19923000-19924000"/>
          <s v="19924000-19925000"/>
          <s v="19925000-19926000"/>
          <s v="19926000-19927000"/>
          <s v="19927000-19928000"/>
          <s v="19928000-19929000"/>
          <s v="19929000-19930000"/>
          <s v="19930000-19931000"/>
          <s v="19931000-19932000"/>
          <s v="19932000-19933000"/>
          <s v="19933000-19934000"/>
          <s v="19934000-19935000"/>
          <s v="19935000-19936000"/>
          <s v="19936000-19937000"/>
          <s v="19937000-19938000"/>
          <s v="19938000-19939000"/>
          <s v="19939000-19940000"/>
          <s v="19940000-19941000"/>
          <s v="19941000-19942000"/>
          <s v="19942000-19943000"/>
          <s v="19943000-19944000"/>
          <s v="19944000-19945000"/>
          <s v="19945000-19946000"/>
          <s v="19946000-19947000"/>
          <s v="19947000-19948000"/>
          <s v="19948000-19949000"/>
          <s v="19949000-19950000"/>
          <s v="19950000-19951000"/>
          <s v="19951000-19952000"/>
          <s v="19952000-19953000"/>
          <s v="19953000-19954000"/>
          <s v="19954000-19955000"/>
          <s v="19955000-19956000"/>
          <s v="19956000-19957000"/>
          <s v="19957000-19958000"/>
          <s v="19958000-19959000"/>
          <s v="19959000-19960000"/>
          <s v="19960000-19961000"/>
          <s v="19961000-19962000"/>
          <s v="19962000-19963000"/>
          <s v="19963000-19964000"/>
          <s v="19964000-19965000"/>
          <s v="19965000-19966000"/>
          <s v="19966000-19967000"/>
          <s v="19967000-19968000"/>
          <s v="19968000-19969000"/>
          <s v="19969000-19970000"/>
          <s v="19970000-19971000"/>
          <s v="19971000-19972000"/>
          <s v="19972000-19973000"/>
          <s v="19973000-19974000"/>
          <s v="19974000-19975000"/>
          <s v="19975000-19976000"/>
          <s v="19976000-19977000"/>
          <s v="19977000-19978000"/>
          <s v="19978000-19979000"/>
          <s v="19979000-19980000"/>
          <s v="19980000-19981000"/>
          <s v="19981000-19982000"/>
          <s v="19982000-19983000"/>
          <s v="19983000-19984000"/>
          <s v="19984000-19985000"/>
          <s v="19985000-19986000"/>
          <s v="19986000-19987000"/>
          <s v="19987000-19988000"/>
          <s v="19988000-19989000"/>
          <s v="19989000-19990000"/>
          <s v="19990000-19991000"/>
          <s v="19991000-19992000"/>
          <s v="19992000-19993000"/>
          <s v="19993000-19994000"/>
          <s v="19994000-19995000"/>
          <s v="19995000-19996000"/>
          <s v="19996000-19997000"/>
          <s v="19997000-19998000"/>
          <s v="19998000-19999000"/>
          <s v="19999000-20000000"/>
          <s v="20000000-20001000"/>
          <s v="20001000-20002000"/>
          <s v="20002000-20003000"/>
          <s v="20003000-20004000"/>
          <s v="20004000-20005000"/>
          <s v="20005000-20006000"/>
          <s v="20006000-20007000"/>
          <s v="20007000-20008000"/>
          <s v="20008000-20009000"/>
          <s v="20009000-20010000"/>
          <s v="20010000-20011000"/>
          <s v="20011000-20012000"/>
          <s v="20012000-20013000"/>
          <s v="20013000-20014000"/>
          <s v="20014000-20015000"/>
          <s v="20015000-20016000"/>
          <s v="20016000-20017000"/>
          <s v="20017000-20018000"/>
          <s v="20018000-20019000"/>
          <s v="20019000-20020000"/>
          <s v="20020000-20021000"/>
          <s v="20021000-20022000"/>
          <s v="20022000-20023000"/>
          <s v="20023000-20024000"/>
          <s v="20024000-20025000"/>
          <s v="20025000-20026000"/>
          <s v="20026000-20027000"/>
          <s v="20027000-20028000"/>
          <s v="20028000-20029000"/>
          <s v="20029000-20030000"/>
          <s v="20030000-20031000"/>
          <s v="20031000-20032000"/>
          <s v="20032000-20033000"/>
          <s v="20033000-20034000"/>
          <s v="20034000-20035000"/>
          <s v="20035000-20036000"/>
          <s v="20036000-20037000"/>
          <s v="20037000-20038000"/>
          <s v="20038000-20039000"/>
          <s v="20039000-20040000"/>
          <s v="20040000-20041000"/>
          <s v="20041000-20042000"/>
          <s v="20042000-20043000"/>
          <s v="20043000-20044000"/>
          <s v="20044000-20045000"/>
          <s v="20045000-20046000"/>
          <s v="20046000-20047000"/>
          <s v="20047000-20048000"/>
          <s v="20048000-20049000"/>
          <s v="20049000-20050000"/>
          <s v="20050000-20051000"/>
          <s v="20051000-20052000"/>
          <s v="20052000-20053000"/>
          <s v="20053000-20054000"/>
          <s v="20054000-20055000"/>
          <s v="20055000-20056000"/>
          <s v="20056000-20057000"/>
          <s v="20057000-20058000"/>
          <s v="20058000-20059000"/>
          <s v="20059000-20060000"/>
          <s v="20060000-20061000"/>
          <s v="20061000-20062000"/>
          <s v="20062000-20063000"/>
          <s v="20063000-20064000"/>
          <s v="20064000-20065000"/>
          <s v="20065000-20066000"/>
          <s v="20066000-20067000"/>
          <s v="20067000-20068000"/>
          <s v="20068000-20069000"/>
          <s v="20069000-20070000"/>
          <s v="20070000-20071000"/>
          <s v="20071000-20072000"/>
          <s v="20072000-20073000"/>
          <s v="20073000-20074000"/>
          <s v="20074000-20075000"/>
          <s v="20075000-20076000"/>
          <s v="20076000-20077000"/>
          <s v="20077000-20078000"/>
          <s v="20078000-20079000"/>
          <s v="20079000-20080000"/>
          <s v="20080000-20081000"/>
          <s v="20081000-20082000"/>
          <s v="20082000-20083000"/>
          <s v="20083000-20084000"/>
          <s v="20084000-20085000"/>
          <s v="20085000-20086000"/>
          <s v="20086000-20087000"/>
          <s v="20087000-20088000"/>
          <s v="20088000-20089000"/>
          <s v="20089000-20090000"/>
          <s v="20090000-20091000"/>
          <s v="20091000-20092000"/>
          <s v="20092000-20093000"/>
          <s v="20093000-20094000"/>
          <s v="20094000-20095000"/>
          <s v="20095000-20096000"/>
          <s v="20096000-20097000"/>
          <s v="20097000-20098000"/>
          <s v="20098000-20099000"/>
          <s v="20099000-20100000"/>
          <s v="20100000-20101000"/>
          <s v="20101000-20102000"/>
          <s v="20102000-20103000"/>
          <s v="20103000-20104000"/>
          <s v="20104000-20105000"/>
          <s v="20105000-20106000"/>
          <s v="20106000-20107000"/>
          <s v="20107000-20108000"/>
          <s v="20108000-20109000"/>
          <s v="20109000-20110000"/>
          <s v="20110000-20111000"/>
          <s v="20111000-20112000"/>
          <s v="20112000-20113000"/>
          <s v="20113000-20114000"/>
          <s v="20114000-20115000"/>
          <s v="20115000-20116000"/>
          <s v="20116000-20117000"/>
          <s v="20117000-20118000"/>
          <s v="20118000-20119000"/>
          <s v="20119000-20120000"/>
          <s v="20120000-20121000"/>
          <s v="20121000-20122000"/>
          <s v="20122000-20123000"/>
          <s v="20123000-20124000"/>
          <s v="20124000-20125000"/>
          <s v="20125000-20126000"/>
          <s v="20126000-20127000"/>
          <s v="20127000-20128000"/>
          <s v="20128000-20129000"/>
          <s v="20129000-20130000"/>
          <s v="20130000-20131000"/>
          <s v="20131000-20132000"/>
          <s v="20132000-20133000"/>
          <s v="20133000-20134000"/>
          <s v="20134000-20135000"/>
          <s v="20135000-20136000"/>
          <s v="20136000-20137000"/>
          <s v="20137000-20138000"/>
          <s v="20138000-20139000"/>
          <s v="20139000-20140000"/>
          <s v="20140000-20141000"/>
          <s v="20141000-20142000"/>
          <s v="20142000-20143000"/>
          <s v="20143000-20144000"/>
          <s v="20144000-20145000"/>
          <s v="20145000-20146000"/>
          <s v="20146000-20147000"/>
          <s v="20147000-20148000"/>
          <s v="20148000-20149000"/>
          <s v="20149000-20150000"/>
          <s v="20150000-20151000"/>
          <s v="20151000-20152000"/>
          <s v="20152000-20153000"/>
          <s v="20153000-20154000"/>
          <s v="20154000-20155000"/>
          <s v="20155000-20156000"/>
          <s v="20156000-20157000"/>
          <s v="20157000-20158000"/>
          <s v="20158000-20159000"/>
          <s v="20159000-20160000"/>
          <s v="20160000-20161000"/>
          <s v="20161000-20162000"/>
          <s v="20162000-20163000"/>
          <s v="20163000-20164000"/>
          <s v="20164000-20165000"/>
          <s v="20165000-20166000"/>
          <s v="20166000-20167000"/>
          <s v="20167000-20168000"/>
          <s v="20168000-20169000"/>
          <s v="20169000-20170000"/>
          <s v="20170000-20171000"/>
          <s v="20171000-20172000"/>
          <s v="20172000-20173000"/>
          <s v="20173000-20174000"/>
          <s v="20174000-20175000"/>
          <s v="20175000-20176000"/>
          <s v="20176000-20177000"/>
          <s v="20177000-20178000"/>
          <s v="20178000-20179000"/>
          <s v="20179000-20180000"/>
          <s v="20180000-20181000"/>
          <s v="20181000-20182000"/>
          <s v="20182000-20183000"/>
          <s v="20183000-20184000"/>
          <s v="20184000-20185000"/>
          <s v="20185000-20186000"/>
          <s v="20186000-20187000"/>
          <s v="20187000-20188000"/>
          <s v="20188000-20189000"/>
          <s v="20189000-20190000"/>
          <s v="20190000-20191000"/>
          <s v="20191000-20192000"/>
          <s v="20192000-20193000"/>
          <s v="20193000-20194000"/>
          <s v="20194000-20195000"/>
          <s v="20195000-20196000"/>
          <s v="20196000-20197000"/>
          <s v="20197000-20198000"/>
          <s v="20198000-20199000"/>
          <s v="20199000-20200000"/>
          <s v="20200000-20201000"/>
          <s v="20201000-20202000"/>
          <s v="20202000-20203000"/>
          <s v="20203000-20204000"/>
          <s v="20204000-20205000"/>
          <s v="20205000-20206000"/>
          <s v="20206000-20207000"/>
          <s v="20207000-20208000"/>
          <s v="20208000-20209000"/>
          <s v="20209000-20210000"/>
          <s v="20210000-20211000"/>
          <s v="20211000-20212000"/>
          <s v="20212000-20213000"/>
          <s v="20213000-20214000"/>
          <s v="20214000-20215000"/>
          <s v="20215000-20216000"/>
          <s v="20216000-20217000"/>
          <s v="20217000-20218000"/>
          <s v="20218000-20219000"/>
          <s v="20219000-20220000"/>
          <s v="20220000-20221000"/>
          <s v="20221000-20222000"/>
          <s v="20222000-20223000"/>
          <s v="20223000-20224000"/>
          <s v="20224000-20225000"/>
          <s v="20225000-20226000"/>
          <s v="20226000-20227000"/>
          <s v="20227000-20228000"/>
          <s v="20228000-20229000"/>
          <s v="20229000-20230000"/>
          <s v="20230000-20231000"/>
          <s v="20231000-20232000"/>
          <s v="20232000-20233000"/>
          <s v="20233000-20234000"/>
          <s v="20234000-20235000"/>
          <s v="20235000-20236000"/>
          <s v="20236000-20237000"/>
          <s v="20237000-20238000"/>
          <s v="20238000-20239000"/>
          <s v="20239000-20240000"/>
          <s v="20240000-20241000"/>
          <s v="20241000-20242000"/>
          <s v="20242000-20243000"/>
          <s v="20243000-20244000"/>
          <s v="20244000-20245000"/>
          <s v="20245000-20246000"/>
          <s v="20246000-20247000"/>
          <s v="20247000-20248000"/>
          <s v="20248000-20249000"/>
          <s v="20249000-20250000"/>
          <s v="20250000-20251000"/>
          <s v="20251000-20252000"/>
          <s v="20252000-20253000"/>
          <s v="20253000-20254000"/>
          <s v="20254000-20255000"/>
          <s v="20255000-20256000"/>
          <s v="20256000-20257000"/>
          <s v="20257000-20258000"/>
          <s v="20258000-20259000"/>
          <s v="20259000-20260000"/>
          <s v="20260000-20261000"/>
          <s v="20261000-20262000"/>
          <s v="20262000-20263000"/>
          <s v="20263000-20264000"/>
          <s v="20264000-20265000"/>
          <s v="20265000-20266000"/>
          <s v="20266000-20267000"/>
          <s v="20267000-20268000"/>
          <s v="20268000-20269000"/>
          <s v="20269000-20270000"/>
          <s v="20270000-20271000"/>
          <s v="20271000-20272000"/>
          <s v="20272000-20273000"/>
          <s v="20273000-20274000"/>
          <s v="20274000-20275000"/>
          <s v="20275000-20276000"/>
          <s v="20276000-20277000"/>
          <s v="20277000-20278000"/>
          <s v="20278000-20279000"/>
          <s v="20279000-20280000"/>
          <s v="20280000-20281000"/>
          <s v="20281000-20282000"/>
          <s v="20282000-20283000"/>
          <s v="20283000-20284000"/>
          <s v="20284000-20285000"/>
          <s v="20285000-20286000"/>
          <s v="20286000-20287000"/>
          <s v="20287000-20288000"/>
          <s v="20288000-20289000"/>
          <s v="20289000-20290000"/>
          <s v="20290000-20291000"/>
          <s v="20291000-20292000"/>
          <s v="20292000-20293000"/>
          <s v="20293000-20294000"/>
          <s v="20294000-20295000"/>
          <s v="20295000-20296000"/>
          <s v="20296000-20297000"/>
          <s v="20297000-20298000"/>
          <s v="20298000-20299000"/>
          <s v="20299000-20300000"/>
          <s v="20300000-20301000"/>
          <s v="20301000-20302000"/>
          <s v="20302000-20303000"/>
          <s v="20303000-20304000"/>
          <s v="20304000-20305000"/>
          <s v="20305000-20306000"/>
          <s v="20306000-20307000"/>
          <s v="20307000-20308000"/>
          <s v="20308000-20309000"/>
          <s v="20309000-20310000"/>
          <s v="20310000-20311000"/>
          <s v="20311000-20312000"/>
          <s v="20312000-20313000"/>
          <s v="20313000-20314000"/>
          <s v="20314000-20315000"/>
          <s v="20315000-20316000"/>
          <s v="20316000-20317000"/>
          <s v="20317000-20318000"/>
          <s v="20318000-20319000"/>
          <s v="20319000-20320000"/>
          <s v="20320000-20321000"/>
          <s v="20321000-20322000"/>
          <s v="20322000-20323000"/>
          <s v="20323000-20324000"/>
          <s v="20324000-20325000"/>
          <s v="20325000-20326000"/>
          <s v="20326000-20327000"/>
          <s v="20327000-20328000"/>
          <s v="20328000-20329000"/>
          <s v="20329000-20330000"/>
          <s v="20330000-20331000"/>
          <s v="20331000-20332000"/>
          <s v="20332000-20333000"/>
          <s v="20333000-20334000"/>
          <s v="20334000-20335000"/>
          <s v="20335000-20336000"/>
          <s v="20336000-20337000"/>
          <s v="20337000-20338000"/>
          <s v="20338000-20339000"/>
          <s v="20339000-20340000"/>
          <s v="20340000-20341000"/>
          <s v="20341000-20342000"/>
          <s v="20342000-20343000"/>
          <s v="20343000-20344000"/>
          <s v="20344000-20345000"/>
          <s v="20345000-20346000"/>
          <s v="20346000-20347000"/>
          <s v="20347000-20348000"/>
          <s v="20348000-20349000"/>
          <s v="20349000-20350000"/>
          <s v="20350000-20351000"/>
          <s v="20351000-20352000"/>
          <s v="20352000-20353000"/>
          <s v="20353000-20354000"/>
          <s v="20354000-20355000"/>
          <s v="20355000-20356000"/>
          <s v="20356000-20357000"/>
          <s v="20357000-20358000"/>
          <s v="20358000-20359000"/>
          <s v="20359000-20360000"/>
          <s v="20360000-20361000"/>
          <s v="20361000-20362000"/>
          <s v="20362000-20363000"/>
          <s v="20363000-20364000"/>
          <s v="20364000-20365000"/>
          <s v="20365000-20366000"/>
          <s v="20366000-20367000"/>
          <s v="20367000-20368000"/>
          <s v="20368000-20369000"/>
          <s v="20369000-20370000"/>
          <s v="20370000-20371000"/>
          <s v="20371000-20372000"/>
          <s v="20372000-20373000"/>
          <s v="20373000-20374000"/>
          <s v="20374000-20375000"/>
          <s v="20375000-20376000"/>
          <s v="20376000-20377000"/>
          <s v="20377000-20378000"/>
          <s v="20378000-20379000"/>
          <s v="20379000-20380000"/>
          <s v="20380000-20381000"/>
          <s v="20381000-20382000"/>
          <s v="20382000-20383000"/>
          <s v="20383000-20384000"/>
          <s v="20384000-20385000"/>
          <s v="20385000-20386000"/>
          <s v="20386000-20387000"/>
          <s v="20387000-20388000"/>
          <s v="20388000-20389000"/>
          <s v="20389000-20390000"/>
          <s v="20390000-20391000"/>
          <s v="20391000-20392000"/>
          <s v="20392000-20393000"/>
          <s v="20393000-20394000"/>
          <s v="20394000-20395000"/>
          <s v="20395000-20396000"/>
          <s v="20396000-20397000"/>
          <s v="20397000-20398000"/>
          <s v="20398000-20399000"/>
          <s v="20399000-20400000"/>
          <s v="20400000-20401000"/>
          <s v="20401000-20402000"/>
          <s v="20402000-20403000"/>
          <s v="20403000-20404000"/>
          <s v="20404000-20405000"/>
          <s v="20405000-20406000"/>
          <s v="20406000-20407000"/>
          <s v="20407000-20408000"/>
          <s v="20408000-20409000"/>
          <s v="20409000-20410000"/>
          <s v="20410000-20411000"/>
          <s v="20411000-20412000"/>
          <s v="20412000-20413000"/>
          <s v="20413000-20414000"/>
          <s v="20414000-20415000"/>
          <s v="20415000-20416000"/>
          <s v="20416000-20417000"/>
          <s v="20417000-20418000"/>
          <s v="20418000-20419000"/>
          <s v="20419000-20420000"/>
          <s v="20420000-20421000"/>
          <s v="20421000-20422000"/>
          <s v="20422000-20423000"/>
          <s v="20423000-20424000"/>
          <s v="20424000-20425000"/>
          <s v="20425000-20426000"/>
          <s v="20426000-20427000"/>
          <s v="20427000-20428000"/>
          <s v="20428000-20429000"/>
          <s v="20429000-20430000"/>
          <s v="20430000-20431000"/>
          <s v="20431000-20432000"/>
          <s v="20432000-20433000"/>
          <s v="20433000-20434000"/>
          <s v="20434000-20435000"/>
          <s v="20435000-20436000"/>
          <s v="20436000-20437000"/>
          <s v="20437000-20438000"/>
          <s v="20438000-20439000"/>
          <s v="20439000-20440000"/>
          <s v="20440000-20441000"/>
          <s v="20441000-20442000"/>
          <s v="20442000-20443000"/>
          <s v="20443000-20444000"/>
          <s v="20444000-20445000"/>
          <s v="20445000-20446000"/>
          <s v="20446000-20447000"/>
          <s v="20447000-20448000"/>
          <s v="20448000-20449000"/>
          <s v="20449000-20450000"/>
          <s v="20450000-20451000"/>
          <s v="20451000-20452000"/>
          <s v="20452000-20453000"/>
          <s v="20453000-20454000"/>
          <s v="20454000-20455000"/>
          <s v="20455000-20456000"/>
          <s v="20456000-20457000"/>
          <s v="20457000-20458000"/>
          <s v="20458000-20459000"/>
          <s v="20459000-20460000"/>
          <s v="20460000-20461000"/>
          <s v="20461000-20462000"/>
          <s v="20462000-20463000"/>
          <s v="20463000-20464000"/>
          <s v="20464000-20465000"/>
          <s v="20465000-20466000"/>
          <s v="20466000-20467000"/>
          <s v="20467000-20468000"/>
          <s v="20468000-20469000"/>
          <s v="20469000-20470000"/>
          <s v="20470000-20471000"/>
          <s v="20471000-20472000"/>
          <s v="20472000-20473000"/>
          <s v="20473000-20474000"/>
          <s v="20474000-20475000"/>
          <s v="20475000-20476000"/>
          <s v="20476000-20477000"/>
          <s v="20477000-20478000"/>
          <s v="20478000-20479000"/>
          <s v="20479000-20480000"/>
          <s v="20480000-20481000"/>
          <s v="20481000-20482000"/>
          <s v="20482000-20483000"/>
          <s v="20483000-20484000"/>
          <s v="20484000-20485000"/>
          <s v="20485000-20486000"/>
          <s v="20486000-20487000"/>
          <s v="20487000-20488000"/>
          <s v="20488000-20489000"/>
          <s v="20489000-20490000"/>
          <s v="20490000-20491000"/>
          <s v="20491000-20492000"/>
          <s v="20492000-20493000"/>
          <s v="20493000-20494000"/>
          <s v="20494000-20495000"/>
          <s v="20495000-20496000"/>
          <s v="20496000-20497000"/>
          <s v="20497000-20498000"/>
          <s v="20498000-20499000"/>
          <s v="20499000-20500000"/>
          <s v="20500000-20501000"/>
          <s v="20501000-20502000"/>
          <s v="20502000-20503000"/>
          <s v="20503000-20504000"/>
          <s v="20504000-20505000"/>
          <s v="20505000-20506000"/>
          <s v="20506000-20507000"/>
          <s v="20507000-20508000"/>
          <s v="20508000-20509000"/>
          <s v="20509000-20510000"/>
          <s v="20510000-20511000"/>
          <s v="20511000-20512000"/>
          <s v="20512000-20513000"/>
          <s v="20513000-20514000"/>
          <s v="20514000-20515000"/>
          <s v="20515000-20516000"/>
          <s v="20516000-20517000"/>
          <s v="20517000-20518000"/>
          <s v="20518000-20519000"/>
          <s v="20519000-20520000"/>
          <s v="20520000-20521000"/>
          <s v="20521000-20522000"/>
          <s v="20522000-20523000"/>
          <s v="20523000-20524000"/>
          <s v="20524000-20525000"/>
          <s v="20525000-20526000"/>
          <s v="20526000-20527000"/>
          <s v="20527000-20528000"/>
          <s v="20528000-20529000"/>
          <s v="20529000-20530000"/>
          <s v="20530000-20531000"/>
          <s v="20531000-20532000"/>
          <s v="20532000-20533000"/>
          <s v="20533000-20534000"/>
          <s v="20534000-20535000"/>
          <s v="20535000-20536000"/>
          <s v="20536000-20537000"/>
          <s v="20537000-20538000"/>
          <s v="20538000-20539000"/>
          <s v="20539000-20540000"/>
          <s v="20540000-20541000"/>
          <s v="20541000-20542000"/>
          <s v="20542000-20543000"/>
          <s v="20543000-20544000"/>
          <s v="20544000-20545000"/>
          <s v="20545000-20546000"/>
          <s v="20546000-20547000"/>
          <s v="20547000-20548000"/>
          <s v="20548000-20549000"/>
          <s v="20549000-20550000"/>
          <s v="20550000-20551000"/>
          <s v="20551000-20552000"/>
          <s v="20552000-20553000"/>
          <s v="20553000-20554000"/>
          <s v="20554000-20555000"/>
          <s v="20555000-20556000"/>
          <s v="20556000-20557000"/>
          <s v="20557000-20558000"/>
          <s v="20558000-20559000"/>
          <s v="20559000-20560000"/>
          <s v="20560000-20561000"/>
          <s v="20561000-20562000"/>
          <s v="20562000-20563000"/>
          <s v="20563000-20564000"/>
          <s v="20564000-20565000"/>
          <s v="20565000-20566000"/>
          <s v="20566000-20567000"/>
          <s v="20567000-20568000"/>
          <s v="20568000-20569000"/>
          <s v="20569000-20570000"/>
          <s v="20570000-20571000"/>
          <s v="20571000-20572000"/>
          <s v="20572000-20573000"/>
          <s v="20573000-20574000"/>
          <s v="20574000-20575000"/>
          <s v="20575000-20576000"/>
          <s v="20576000-20577000"/>
          <s v="20577000-20578000"/>
          <s v="20578000-20579000"/>
          <s v="20579000-20580000"/>
          <s v="20580000-20581000"/>
          <s v="20581000-20582000"/>
          <s v="20582000-20583000"/>
          <s v="20583000-20584000"/>
          <s v="20584000-20585000"/>
          <s v="20585000-20586000"/>
          <s v="20586000-20587000"/>
          <s v="20587000-20588000"/>
          <s v="20588000-20589000"/>
          <s v="20589000-20590000"/>
          <s v="20590000-20591000"/>
          <s v="20591000-20592000"/>
          <s v="20592000-20593000"/>
          <s v="20593000-20594000"/>
          <s v="20594000-20595000"/>
          <s v="20595000-20596000"/>
          <s v="20596000-20597000"/>
          <s v="20597000-20598000"/>
          <s v="20598000-20599000"/>
          <s v="20599000-20600000"/>
          <s v="20600000-20601000"/>
          <s v="20601000-20602000"/>
          <s v="20602000-20603000"/>
          <s v="20603000-20604000"/>
          <s v="20604000-20605000"/>
          <s v="20605000-20606000"/>
          <s v="20606000-20607000"/>
          <s v="20607000-20608000"/>
          <s v="20608000-20609000"/>
          <s v="20609000-20610000"/>
          <s v="20610000-20611000"/>
          <s v="20611000-20612000"/>
          <s v="20612000-20613000"/>
          <s v="20613000-20614000"/>
          <s v="20614000-20615000"/>
          <s v="20615000-20616000"/>
          <s v="20616000-20617000"/>
          <s v="20617000-20618000"/>
          <s v="20618000-20619000"/>
          <s v="20619000-20620000"/>
          <s v="20620000-20621000"/>
          <s v="20621000-20622000"/>
          <s v="20622000-20623000"/>
          <s v="20623000-20624000"/>
          <s v="20624000-20625000"/>
          <s v="20625000-20626000"/>
          <s v="20626000-20627000"/>
          <s v="20627000-20628000"/>
          <s v="20628000-20629000"/>
          <s v="20629000-20630000"/>
          <s v="20630000-20631000"/>
          <s v="20631000-20632000"/>
          <s v="20632000-20633000"/>
          <s v="20633000-20634000"/>
          <s v="20634000-20635000"/>
          <s v="20635000-20636000"/>
          <s v="20636000-20637000"/>
          <s v="20637000-20638000"/>
          <s v="20638000-20639000"/>
          <s v="20639000-20640000"/>
          <s v="20640000-20641000"/>
          <s v="20641000-20642000"/>
          <s v="20642000-20643000"/>
          <s v="20643000-20644000"/>
          <s v="20644000-20645000"/>
          <s v="20645000-20646000"/>
          <s v="20646000-20647000"/>
          <s v="20647000-20648000"/>
          <s v="20648000-20649000"/>
          <s v="20649000-20650000"/>
          <s v="20650000-20651000"/>
          <s v="20651000-20652000"/>
          <s v="20652000-20653000"/>
          <s v="20653000-20654000"/>
          <s v="20654000-20655000"/>
          <s v="20655000-20656000"/>
          <s v="20656000-20657000"/>
          <s v="20657000-20658000"/>
          <s v="20658000-20659000"/>
          <s v="20659000-20660000"/>
          <s v="20660000-20661000"/>
          <s v="20661000-20662000"/>
          <s v="20662000-20663000"/>
          <s v="20663000-20664000"/>
          <s v="20664000-20665000"/>
          <s v="20665000-20666000"/>
          <s v="20666000-20667000"/>
          <s v="20667000-20668000"/>
          <s v="20668000-20669000"/>
          <s v="20669000-20670000"/>
          <s v="20670000-20671000"/>
          <s v="20671000-20672000"/>
          <s v="20672000-20673000"/>
          <s v="20673000-20674000"/>
          <s v="20674000-20675000"/>
          <s v="20675000-20676000"/>
          <s v="20676000-20677000"/>
          <s v="20677000-20678000"/>
          <s v="20678000-20679000"/>
          <s v="20679000-20680000"/>
          <s v="20680000-20681000"/>
          <s v="20681000-20682000"/>
          <s v="20682000-20683000"/>
          <s v="20683000-20684000"/>
          <s v="20684000-20685000"/>
          <s v="20685000-20686000"/>
          <s v="20686000-20687000"/>
          <s v="20687000-20688000"/>
          <s v="20688000-20689000"/>
          <s v="20689000-20690000"/>
          <s v="20690000-20691000"/>
          <s v="20691000-20692000"/>
          <s v="20692000-20693000"/>
          <s v="20693000-20694000"/>
          <s v="20694000-20695000"/>
          <s v="20695000-20696000"/>
          <s v="20696000-20697000"/>
          <s v="20697000-20698000"/>
          <s v="20698000-20699000"/>
          <s v="20699000-20700000"/>
          <s v="20700000-20701000"/>
          <s v="20701000-20702000"/>
          <s v="20702000-20703000"/>
          <s v="20703000-20704000"/>
          <s v="20704000-20705000"/>
          <s v="20705000-20706000"/>
          <s v="20706000-20707000"/>
          <s v="20707000-20708000"/>
          <s v="20708000-20709000"/>
          <s v="20709000-20710000"/>
          <s v="20710000-20711000"/>
          <s v="20711000-20712000"/>
          <s v="20712000-20713000"/>
          <s v="20713000-20714000"/>
          <s v="20714000-20715000"/>
          <s v="20715000-20716000"/>
          <s v="20716000-20717000"/>
          <s v="20717000-20718000"/>
          <s v="20718000-20719000"/>
          <s v="20719000-20720000"/>
          <s v="20720000-20721000"/>
          <s v="20721000-20722000"/>
          <s v="20722000-20723000"/>
          <s v="20723000-20724000"/>
          <s v="20724000-20725000"/>
          <s v="20725000-20726000"/>
          <s v="20726000-20727000"/>
          <s v="20727000-20728000"/>
          <s v="20728000-20729000"/>
          <s v="20729000-20730000"/>
          <s v="20730000-20731000"/>
          <s v="20731000-20732000"/>
          <s v="20732000-20733000"/>
          <s v="20733000-20734000"/>
          <s v="20734000-20735000"/>
          <s v="20735000-20736000"/>
          <s v="20736000-20737000"/>
          <s v="20737000-20738000"/>
          <s v="20738000-20739000"/>
          <s v="20739000-20740000"/>
          <s v="20740000-20741000"/>
          <s v="20741000-20742000"/>
          <s v="20742000-20743000"/>
          <s v="20743000-20744000"/>
          <s v="20744000-20745000"/>
          <s v="20745000-20746000"/>
          <s v="20746000-20747000"/>
          <s v="20747000-20748000"/>
          <s v="20748000-20749000"/>
          <s v="20749000-20750000"/>
          <s v="20750000-20751000"/>
          <s v="20751000-20752000"/>
          <s v="20752000-20753000"/>
          <s v="20753000-20754000"/>
          <s v="20754000-20755000"/>
          <s v="20755000-20756000"/>
          <s v="20756000-20757000"/>
          <s v="20757000-20758000"/>
          <s v="20758000-20759000"/>
          <s v="20759000-20760000"/>
          <s v="20760000-20761000"/>
          <s v="20761000-20762000"/>
          <s v="20762000-20763000"/>
          <s v="20763000-20764000"/>
          <s v="20764000-20765000"/>
          <s v="20765000-20766000"/>
          <s v="20766000-20767000"/>
          <s v="20767000-20768000"/>
          <s v="20768000-20769000"/>
          <s v="20769000-20770000"/>
          <s v="20770000-20771000"/>
          <s v="20771000-20772000"/>
          <s v="20772000-20773000"/>
          <s v="20773000-20774000"/>
          <s v="20774000-20775000"/>
          <s v="20775000-20776000"/>
          <s v="20776000-20777000"/>
          <s v="20777000-20778000"/>
          <s v="20778000-20779000"/>
          <s v="20779000-20780000"/>
          <s v="20780000-20781000"/>
          <s v="20781000-20782000"/>
          <s v="20782000-20783000"/>
          <s v="20783000-20784000"/>
          <s v="20784000-20785000"/>
          <s v="20785000-20786000"/>
          <s v="20786000-20787000"/>
          <s v="20787000-20788000"/>
          <s v="20788000-20789000"/>
          <s v="20789000-20790000"/>
          <s v="20790000-20791000"/>
          <s v="20791000-20792000"/>
          <s v="20792000-20793000"/>
          <s v="20793000-20794000"/>
          <s v="20794000-20795000"/>
          <s v="20795000-20796000"/>
          <s v="20796000-20797000"/>
          <s v="20797000-20798000"/>
          <s v="20798000-20799000"/>
          <s v="20799000-20800000"/>
          <s v="20800000-20801000"/>
          <s v="20801000-20802000"/>
          <s v="20802000-20803000"/>
          <s v="20803000-20804000"/>
          <s v="20804000-20805000"/>
          <s v="20805000-20806000"/>
          <s v="20806000-20807000"/>
          <s v="20807000-20808000"/>
          <s v="20808000-20809000"/>
          <s v="20809000-20810000"/>
          <s v="20810000-20811000"/>
          <s v="20811000-20812000"/>
          <s v="20812000-20813000"/>
          <s v="20813000-20814000"/>
          <s v="20814000-20815000"/>
          <s v="20815000-20816000"/>
          <s v="20816000-20817000"/>
          <s v="20817000-20818000"/>
          <s v="20818000-20819000"/>
          <s v="20819000-20820000"/>
          <s v="20820000-20821000"/>
          <s v="20821000-20822000"/>
          <s v="20822000-20823000"/>
          <s v="20823000-20824000"/>
          <s v="20824000-20825000"/>
          <s v="20825000-20826000"/>
          <s v="20826000-20827000"/>
          <s v="20827000-20828000"/>
          <s v="20828000-20829000"/>
          <s v="20829000-20830000"/>
          <s v="20830000-20831000"/>
          <s v="20831000-20832000"/>
          <s v="20832000-20833000"/>
          <s v="20833000-20834000"/>
          <s v="20834000-20835000"/>
          <s v="20835000-20836000"/>
          <s v="20836000-20837000"/>
          <s v="20837000-20838000"/>
          <s v="20838000-20839000"/>
          <s v="20839000-20840000"/>
          <s v="20840000-20841000"/>
          <s v="20841000-20842000"/>
          <s v="20842000-20843000"/>
          <s v="20843000-20844000"/>
          <s v="20844000-20845000"/>
          <s v="20845000-20846000"/>
          <s v="20846000-20847000"/>
          <s v="20847000-20848000"/>
          <s v="20848000-20849000"/>
          <s v="20849000-20850000"/>
          <s v="20850000-20851000"/>
          <s v="20851000-20852000"/>
          <s v="20852000-20853000"/>
          <s v="20853000-20854000"/>
          <s v="20854000-20855000"/>
          <s v="20855000-20856000"/>
          <s v="20856000-20857000"/>
          <s v="20857000-20858000"/>
          <s v="20858000-20859000"/>
          <s v="20859000-20860000"/>
          <s v="20860000-20861000"/>
          <s v="20861000-20862000"/>
          <s v="20862000-20863000"/>
          <s v="20863000-20864000"/>
          <s v="20864000-20865000"/>
          <s v="20865000-20866000"/>
          <s v="20866000-20867000"/>
          <s v="20867000-20868000"/>
          <s v="20868000-20869000"/>
          <s v="20869000-20870000"/>
          <s v="20870000-20871000"/>
          <s v="20871000-20872000"/>
          <s v="20872000-20873000"/>
          <s v="20873000-20874000"/>
          <s v="20874000-20875000"/>
          <s v="20875000-20876000"/>
          <s v="20876000-20877000"/>
          <s v="20877000-20878000"/>
          <s v="20878000-20879000"/>
          <s v="20879000-20880000"/>
          <s v="20880000-20881000"/>
          <s v="20881000-20882000"/>
          <s v="20882000-20883000"/>
          <s v="20883000-20884000"/>
          <s v="20884000-20885000"/>
          <s v="20885000-20886000"/>
          <s v="20886000-20887000"/>
          <s v="20887000-20888000"/>
          <s v="20888000-20889000"/>
          <s v="20889000-20890000"/>
          <s v="20890000-20891000"/>
          <s v="20891000-20892000"/>
          <s v="20892000-20893000"/>
          <s v="20893000-20894000"/>
          <s v="20894000-20895000"/>
          <s v="20895000-20896000"/>
          <s v="20896000-20897000"/>
          <s v="20897000-20898000"/>
          <s v="20898000-20899000"/>
          <s v="20899000-20900000"/>
          <s v="20900000-20901000"/>
          <s v="20901000-20902000"/>
          <s v="20902000-20903000"/>
          <s v="20903000-20904000"/>
          <s v="20904000-20905000"/>
          <s v="20905000-20906000"/>
          <s v="20906000-20907000"/>
          <s v="20907000-20908000"/>
          <s v="20908000-20909000"/>
          <s v="20909000-20910000"/>
          <s v="20910000-20911000"/>
          <s v="20911000-20912000"/>
          <s v="20912000-20913000"/>
          <s v="20913000-20914000"/>
          <s v="20914000-20915000"/>
          <s v="20915000-20916000"/>
          <s v="20916000-20917000"/>
          <s v="20917000-20918000"/>
          <s v="20918000-20919000"/>
          <s v="20919000-20920000"/>
          <s v="20920000-20921000"/>
          <s v="20921000-20922000"/>
          <s v="20922000-20923000"/>
          <s v="20923000-20924000"/>
          <s v="20924000-20925000"/>
          <s v="20925000-20926000"/>
          <s v="20926000-20927000"/>
          <s v="20927000-20928000"/>
          <s v="20928000-20929000"/>
          <s v="20929000-20930000"/>
          <s v="20930000-20931000"/>
          <s v="20931000-20932000"/>
          <s v="20932000-20933000"/>
          <s v="20933000-20934000"/>
          <s v="20934000-20935000"/>
          <s v="20935000-20936000"/>
          <s v="20936000-20937000"/>
          <s v="20937000-20938000"/>
          <s v="20938000-20939000"/>
          <s v="20939000-20940000"/>
          <s v="20940000-20941000"/>
          <s v="20941000-20942000"/>
          <s v="20942000-20943000"/>
          <s v="20943000-20944000"/>
          <s v="20944000-20945000"/>
          <s v="20945000-20946000"/>
          <s v="20946000-20947000"/>
          <s v="20947000-20948000"/>
          <s v="20948000-20949000"/>
          <s v="20949000-20950000"/>
          <s v="20950000-20951000"/>
          <s v="20951000-20952000"/>
          <s v="20952000-20953000"/>
          <s v="20953000-20954000"/>
          <s v="20954000-20955000"/>
          <s v="20955000-20956000"/>
          <s v="20956000-20957000"/>
          <s v="20957000-20958000"/>
          <s v="20958000-20959000"/>
          <s v="20959000-20960000"/>
          <s v="20960000-20961000"/>
          <s v="20961000-20962000"/>
          <s v="20962000-20963000"/>
          <s v="20963000-20964000"/>
          <s v="20964000-20965000"/>
          <s v="20965000-20966000"/>
          <s v="20966000-20967000"/>
          <s v="20967000-20968000"/>
          <s v="20968000-20969000"/>
          <s v="20969000-20970000"/>
          <s v="20970000-20971000"/>
          <s v="20971000-20972000"/>
          <s v="20972000-20973000"/>
          <s v="20973000-20974000"/>
          <s v="20974000-20975000"/>
          <s v="20975000-20976000"/>
          <s v="20976000-20977000"/>
          <s v="20977000-20978000"/>
          <s v="20978000-20979000"/>
          <s v="20979000-20980000"/>
          <s v="20980000-20981000"/>
          <s v="20981000-20982000"/>
          <s v="20982000-20983000"/>
          <s v="20983000-20984000"/>
          <s v="20984000-20985000"/>
          <s v="20985000-20986000"/>
          <s v="20986000-20987000"/>
          <s v="20987000-20988000"/>
          <s v="20988000-20989000"/>
          <s v="20989000-20990000"/>
          <s v="20990000-20991000"/>
          <s v="20991000-20992000"/>
          <s v="20992000-20993000"/>
          <s v="20993000-20994000"/>
          <s v="20994000-20995000"/>
          <s v="20995000-20996000"/>
          <s v="20996000-20997000"/>
          <s v="20997000-20998000"/>
          <s v="20998000-20999000"/>
          <s v="20999000-21000000"/>
          <s v="21000000-21001000"/>
          <s v="21001000-21002000"/>
          <s v="21002000-21003000"/>
          <s v="21003000-21004000"/>
          <s v="21004000-21005000"/>
          <s v="21005000-21006000"/>
          <s v="21006000-21007000"/>
          <s v="21007000-21008000"/>
          <s v="21008000-21009000"/>
          <s v="21009000-21010000"/>
          <s v="21010000-21011000"/>
          <s v="21011000-21012000"/>
          <s v="21012000-21013000"/>
          <s v="21013000-21014000"/>
          <s v="21014000-21015000"/>
          <s v="21015000-21016000"/>
          <s v="21016000-21017000"/>
          <s v="21017000-21018000"/>
          <s v="21018000-21019000"/>
          <s v="21019000-21020000"/>
          <s v="21020000-21021000"/>
          <s v="21021000-21022000"/>
          <s v="21022000-21023000"/>
          <s v="21023000-21024000"/>
          <s v="21024000-21025000"/>
          <s v="21025000-21026000"/>
          <s v="21026000-21027000"/>
          <s v="21027000-21028000"/>
          <s v="21028000-21029000"/>
          <s v="21029000-21030000"/>
          <s v="21030000-21031000"/>
          <s v="21031000-21032000"/>
          <s v="21032000-21033000"/>
          <s v="21033000-21034000"/>
          <s v="21034000-21035000"/>
          <s v="21035000-21036000"/>
          <s v="21036000-21037000"/>
          <s v="21037000-21038000"/>
          <s v="21038000-21039000"/>
          <s v="21039000-21040000"/>
          <s v="21040000-21041000"/>
          <s v="21041000-21042000"/>
          <s v="21042000-21043000"/>
          <s v="21043000-21044000"/>
          <s v="21044000-21045000"/>
          <s v="21045000-21046000"/>
          <s v="21046000-21047000"/>
          <s v="21047000-21048000"/>
          <s v="21048000-21049000"/>
          <s v="21049000-21050000"/>
          <s v="21050000-21051000"/>
          <s v="21051000-21052000"/>
          <s v="21052000-21053000"/>
          <s v="21053000-21054000"/>
          <s v="21054000-21055000"/>
          <s v="21055000-21056000"/>
          <s v="21056000-21057000"/>
          <s v="21057000-21058000"/>
          <s v="21058000-21059000"/>
          <s v="21059000-21060000"/>
          <s v="21060000-21061000"/>
          <s v="21061000-21062000"/>
          <s v="21062000-21063000"/>
          <s v="21063000-21064000"/>
          <s v="21064000-21065000"/>
          <s v="21065000-21066000"/>
          <s v="21066000-21067000"/>
          <s v="21067000-21068000"/>
          <s v="21068000-21069000"/>
          <s v="21069000-21070000"/>
          <s v="21070000-21071000"/>
          <s v="21071000-21072000"/>
          <s v="21072000-21073000"/>
          <s v="21073000-21074000"/>
          <s v="21074000-21075000"/>
          <s v="21075000-21076000"/>
          <s v="21076000-21077000"/>
          <s v="21077000-21078000"/>
          <s v="21078000-21079000"/>
          <s v="21079000-21080000"/>
          <s v="21080000-21081000"/>
          <s v="21081000-21082000"/>
          <s v="21082000-21083000"/>
          <s v="21083000-21084000"/>
          <s v="21084000-21085000"/>
          <s v="21085000-21086000"/>
          <s v="21086000-21087000"/>
          <s v="21087000-21088000"/>
          <s v="21088000-21089000"/>
          <s v="21089000-21090000"/>
          <s v="21090000-21091000"/>
          <s v="21091000-21092000"/>
          <s v="21092000-21093000"/>
          <s v="21093000-21094000"/>
          <s v="21094000-21095000"/>
          <s v="21095000-21096000"/>
          <s v="21096000-21097000"/>
          <s v="21097000-21098000"/>
          <s v="21098000-21099000"/>
          <s v="21099000-21100000"/>
          <s v="21100000-21101000"/>
          <s v="21101000-21102000"/>
          <s v="21102000-21103000"/>
          <s v="21103000-21104000"/>
          <s v="21104000-21105000"/>
          <s v="21105000-21106000"/>
          <s v="21106000-21107000"/>
          <s v="21107000-21108000"/>
          <s v="21108000-21109000"/>
          <s v="21109000-21110000"/>
          <s v="21110000-21111000"/>
          <s v="21111000-21112000"/>
          <s v="21112000-21113000"/>
          <s v="21113000-21114000"/>
          <s v="21114000-21115000"/>
          <s v="21115000-21116000"/>
          <s v="21116000-21117000"/>
          <s v="21117000-21118000"/>
          <s v="21118000-21119000"/>
          <s v="21119000-21120000"/>
          <s v="21120000-21121000"/>
          <s v="21121000-21122000"/>
          <s v="21122000-21123000"/>
          <s v="21123000-21124000"/>
          <s v="21124000-21125000"/>
          <s v="21125000-21126000"/>
          <s v="21126000-21127000"/>
          <s v="21127000-21128000"/>
          <s v="21128000-21129000"/>
          <s v="21129000-21130000"/>
          <s v="21130000-21131000"/>
          <s v="21131000-21132000"/>
          <s v="21132000-21133000"/>
          <s v="21133000-21134000"/>
          <s v="21134000-21135000"/>
          <s v="21135000-21136000"/>
          <s v="21136000-21137000"/>
          <s v="21137000-21138000"/>
          <s v="21138000-21139000"/>
          <s v="21139000-21140000"/>
          <s v="21140000-21141000"/>
          <s v="21141000-21142000"/>
          <s v="21142000-21143000"/>
          <s v="21143000-21144000"/>
          <s v="21144000-21145000"/>
          <s v="21145000-21146000"/>
          <s v="21146000-21147000"/>
          <s v="21147000-21148000"/>
          <s v="21148000-21149000"/>
          <s v="21149000-21150000"/>
          <s v="21150000-21151000"/>
          <s v="21151000-21152000"/>
          <s v="21152000-21153000"/>
          <s v="21153000-21154000"/>
          <s v="21154000-21155000"/>
          <s v="21155000-21156000"/>
          <s v="21156000-21157000"/>
          <s v="21157000-21158000"/>
          <s v="21158000-21159000"/>
          <s v="21159000-21160000"/>
          <s v="21160000-21161000"/>
          <s v="21161000-21162000"/>
          <s v="21162000-21163000"/>
          <s v="21163000-21164000"/>
          <s v="21164000-21165000"/>
          <s v="21165000-21166000"/>
          <s v="21166000-21167000"/>
          <s v="21167000-21168000"/>
          <s v="21168000-21169000"/>
          <s v="21169000-21170000"/>
          <s v="21170000-21171000"/>
          <s v="21171000-21172000"/>
          <s v="21172000-21173000"/>
          <s v="21173000-21174000"/>
          <s v="21174000-21175000"/>
          <s v="21175000-21176000"/>
          <s v="21176000-21177000"/>
          <s v="21177000-21178000"/>
          <s v="21178000-21179000"/>
          <s v="21179000-21180000"/>
          <s v="21180000-21181000"/>
          <s v="21181000-21182000"/>
          <s v="21182000-21183000"/>
          <s v="21183000-21184000"/>
          <s v="21184000-21185000"/>
          <s v="21185000-21186000"/>
          <s v="21186000-21187000"/>
          <s v="21187000-21188000"/>
          <s v="21188000-21189000"/>
          <s v="21189000-21190000"/>
          <s v="21190000-21191000"/>
          <s v="21191000-21192000"/>
          <s v="21192000-21193000"/>
          <s v="21193000-21194000"/>
          <s v="21194000-21195000"/>
          <s v="21195000-21196000"/>
          <s v="21196000-21197000"/>
          <s v="21197000-21198000"/>
          <s v="21198000-21199000"/>
          <s v="21199000-21200000"/>
          <s v="21200000-21201000"/>
          <s v="21201000-21202000"/>
          <s v="21202000-21203000"/>
          <s v="21203000-21204000"/>
          <s v="21204000-21205000"/>
          <s v="21205000-21206000"/>
          <s v="21206000-21207000"/>
          <s v="21207000-21208000"/>
          <s v="21208000-21209000"/>
          <s v="21209000-21210000"/>
          <s v="21210000-21211000"/>
          <s v="21211000-21212000"/>
          <s v="21212000-21213000"/>
          <s v="21213000-21214000"/>
          <s v="21214000-21215000"/>
          <s v="21215000-21216000"/>
          <s v="21216000-21217000"/>
          <s v="21217000-21218000"/>
          <s v="21218000-21219000"/>
          <s v="21219000-21220000"/>
          <s v="21220000-21221000"/>
          <s v="21221000-21222000"/>
          <s v="21222000-21223000"/>
          <s v="21223000-21224000"/>
          <s v="21224000-21225000"/>
          <s v="21225000-21226000"/>
          <s v="21226000-21227000"/>
          <s v="21227000-21228000"/>
          <s v="21228000-21229000"/>
          <s v="21229000-21230000"/>
          <s v="21230000-21231000"/>
          <s v="21231000-21232000"/>
          <s v="21232000-21233000"/>
          <s v="21233000-21234000"/>
          <s v="21234000-21235000"/>
          <s v="21235000-21236000"/>
          <s v="21236000-21237000"/>
          <s v="21237000-21238000"/>
          <s v="21238000-21239000"/>
          <s v="21239000-21240000"/>
          <s v="21240000-21241000"/>
          <s v="21241000-21242000"/>
          <s v="21242000-21243000"/>
          <s v="21243000-21244000"/>
          <s v="21244000-21245000"/>
          <s v="21245000-21246000"/>
          <s v="21246000-21247000"/>
          <s v="21247000-21248000"/>
          <s v="21248000-21249000"/>
          <s v="21249000-21250000"/>
          <s v="21250000-21251000"/>
          <s v="21251000-21252000"/>
          <s v="21252000-21253000"/>
          <s v="21253000-21254000"/>
          <s v="21254000-21255000"/>
          <s v="21255000-21256000"/>
          <s v="21256000-21257000"/>
          <s v="21257000-21258000"/>
          <s v="21258000-21259000"/>
          <s v="21259000-21260000"/>
          <s v="21260000-21261000"/>
          <s v="21261000-21262000"/>
          <s v="21262000-21263000"/>
          <s v="21263000-21264000"/>
          <s v="21264000-21265000"/>
          <s v="21265000-21266000"/>
          <s v="21266000-21267000"/>
          <s v="21267000-21268000"/>
          <s v="21268000-21269000"/>
          <s v="21269000-21270000"/>
          <s v="21270000-21271000"/>
          <s v="21271000-21272000"/>
          <s v="21272000-21273000"/>
          <s v="21273000-21274000"/>
          <s v="21274000-21275000"/>
          <s v="21275000-21276000"/>
          <s v="21276000-21277000"/>
          <s v="21277000-21278000"/>
          <s v="21278000-21279000"/>
          <s v="21279000-21280000"/>
          <s v="21280000-21281000"/>
          <s v="21281000-21282000"/>
          <s v="21282000-21283000"/>
          <s v="21283000-21284000"/>
          <s v="21284000-21285000"/>
          <s v="21285000-21286000"/>
          <s v="21286000-21287000"/>
          <s v="21287000-21288000"/>
          <s v="21288000-21289000"/>
          <s v="21289000-21290000"/>
          <s v="21290000-21291000"/>
          <s v="21291000-21292000"/>
          <s v="21292000-21293000"/>
          <s v="21293000-21294000"/>
          <s v="21294000-21295000"/>
          <s v="21295000-21296000"/>
          <s v="21296000-21297000"/>
          <s v="21297000-21298000"/>
          <s v="21298000-21299000"/>
          <s v="21299000-21300000"/>
          <s v="21300000-21301000"/>
          <s v="21301000-21302000"/>
          <s v="21302000-21303000"/>
          <s v="21303000-21304000"/>
          <s v="21304000-21305000"/>
          <s v="21305000-21306000"/>
          <s v="21306000-21307000"/>
          <s v="21307000-21308000"/>
          <s v="21308000-21309000"/>
          <s v="21309000-21310000"/>
          <s v="21310000-21311000"/>
          <s v="21311000-21312000"/>
          <s v="21312000-21313000"/>
          <s v="21313000-21314000"/>
          <s v="21314000-21315000"/>
          <s v="21315000-21316000"/>
          <s v="21316000-21317000"/>
          <s v="21317000-21318000"/>
          <s v="21318000-21319000"/>
          <s v="21319000-21320000"/>
          <s v="21320000-21321000"/>
          <s v="21321000-21322000"/>
          <s v="21322000-21323000"/>
          <s v="21323000-21324000"/>
          <s v="21324000-21325000"/>
          <s v="21325000-21326000"/>
          <s v="21326000-21327000"/>
          <s v="21327000-21328000"/>
          <s v="21328000-21329000"/>
          <s v="21329000-21330000"/>
          <s v="21330000-21331000"/>
          <s v="21331000-21332000"/>
          <s v="21332000-21333000"/>
          <s v="21333000-21334000"/>
          <s v="21334000-21335000"/>
          <s v="21335000-21336000"/>
          <s v="21336000-21337000"/>
          <s v="21337000-21338000"/>
          <s v="21338000-21339000"/>
          <s v="21339000-21340000"/>
          <s v="21340000-21341000"/>
          <s v="21341000-21342000"/>
          <s v="21342000-21343000"/>
          <s v="21343000-21344000"/>
          <s v="21344000-21345000"/>
          <s v="21345000-21346000"/>
          <s v="21346000-21347000"/>
          <s v="21347000-21348000"/>
          <s v="21348000-21349000"/>
          <s v="21349000-21350000"/>
          <s v="21350000-21351000"/>
          <s v="21351000-21352000"/>
          <s v="21352000-21353000"/>
          <s v="21353000-21354000"/>
          <s v="21354000-21355000"/>
          <s v="21355000-21356000"/>
          <s v="21356000-21357000"/>
          <s v="21357000-21358000"/>
          <s v="21358000-21359000"/>
          <s v="21359000-21360000"/>
          <s v="21360000-21361000"/>
          <s v="21361000-21362000"/>
          <s v="21362000-21363000"/>
          <s v="21363000-21364000"/>
          <s v="21364000-21365000"/>
          <s v="21365000-21366000"/>
          <s v="21366000-21367000"/>
          <s v="21367000-21368000"/>
          <s v="21368000-21369000"/>
          <s v="21369000-21370000"/>
          <s v="21370000-21371000"/>
          <s v="21371000-21372000"/>
          <s v="21372000-21373000"/>
          <s v="21373000-21374000"/>
          <s v="21374000-21375000"/>
          <s v="21375000-21376000"/>
          <s v="21376000-21377000"/>
          <s v="21377000-21378000"/>
          <s v="21378000-21379000"/>
          <s v="21379000-21380000"/>
          <s v="21380000-21381000"/>
          <s v="21381000-21382000"/>
          <s v="21382000-21383000"/>
          <s v="21383000-21384000"/>
          <s v="21384000-21385000"/>
          <s v="21385000-21386000"/>
          <s v="21386000-21387000"/>
          <s v="21387000-21388000"/>
          <s v="21388000-21389000"/>
          <s v="21389000-21390000"/>
          <s v="21390000-21391000"/>
          <s v="21391000-21392000"/>
          <s v="21392000-21393000"/>
          <s v="21393000-21394000"/>
          <s v="21394000-21395000"/>
          <s v="21395000-21396000"/>
          <s v="21396000-21397000"/>
          <s v="21397000-21398000"/>
          <s v="21398000-21399000"/>
          <s v="21399000-21400000"/>
          <s v="21400000-21401000"/>
          <s v="21401000-21402000"/>
          <s v="21402000-21403000"/>
          <s v="21403000-21404000"/>
          <s v="21404000-21405000"/>
          <s v="21405000-21406000"/>
          <s v="21406000-21407000"/>
          <s v="21407000-21408000"/>
          <s v="21408000-21409000"/>
          <s v="21409000-21410000"/>
          <s v="21410000-21411000"/>
          <s v="21411000-21412000"/>
          <s v="21412000-21413000"/>
          <s v="21413000-21414000"/>
          <s v="21414000-21415000"/>
          <s v="21415000-21416000"/>
          <s v="21416000-21417000"/>
          <s v="21417000-21418000"/>
          <s v="21418000-21419000"/>
          <s v="21419000-21420000"/>
          <s v="21420000-21421000"/>
          <s v="21421000-21422000"/>
          <s v="21422000-21423000"/>
          <s v="21423000-21424000"/>
          <s v="21424000-21425000"/>
          <s v="21425000-21426000"/>
          <s v="21426000-21427000"/>
          <s v="21427000-21428000"/>
          <s v="21428000-21429000"/>
          <s v="21429000-21430000"/>
          <s v="21430000-21431000"/>
          <s v="21431000-21432000"/>
          <s v="21432000-21433000"/>
          <s v="21433000-21434000"/>
          <s v="21434000-21435000"/>
          <s v="21435000-21436000"/>
          <s v="21436000-21437000"/>
          <s v="21437000-21438000"/>
          <s v="21438000-21439000"/>
          <s v="21439000-21440000"/>
          <s v="21440000-21441000"/>
          <s v="21441000-21442000"/>
          <s v="21442000-21443000"/>
          <s v="21443000-21444000"/>
          <s v="21444000-21445000"/>
          <s v="21445000-21446000"/>
          <s v="21446000-21447000"/>
          <s v="21447000-21448000"/>
          <s v="21448000-21449000"/>
          <s v="21449000-21450000"/>
          <s v="21450000-21451000"/>
          <s v="21451000-21452000"/>
          <s v="21452000-21453000"/>
          <s v="21453000-21454000"/>
          <s v="21454000-21455000"/>
          <s v="21455000-21456000"/>
          <s v="21456000-21457000"/>
          <s v="21457000-21458000"/>
          <s v="21458000-21459000"/>
          <s v="21459000-21460000"/>
          <s v="21460000-21461000"/>
          <s v="21461000-21462000"/>
          <s v="21462000-21463000"/>
          <s v="21463000-21464000"/>
          <s v="21464000-21465000"/>
          <s v="21465000-21466000"/>
          <s v="21466000-21467000"/>
          <s v="21467000-21468000"/>
          <s v="21468000-21469000"/>
          <s v="21469000-21470000"/>
          <s v="21470000-21471000"/>
          <s v="21471000-21472000"/>
          <s v="21472000-21473000"/>
          <s v="21473000-21474000"/>
          <s v="21474000-21475000"/>
          <s v="21475000-21476000"/>
          <s v="21476000-21477000"/>
          <s v="21477000-21478000"/>
          <s v="21478000-21479000"/>
          <s v="21479000-21480000"/>
          <s v="21480000-21481000"/>
          <s v="21481000-21482000"/>
          <s v="21482000-21483000"/>
          <s v="21483000-21484000"/>
          <s v="21484000-21485000"/>
          <s v="21485000-21486000"/>
          <s v="21486000-21487000"/>
          <s v="21487000-21488000"/>
          <s v="21488000-21489000"/>
          <s v="21489000-21490000"/>
          <s v="21490000-21491000"/>
          <s v="21491000-21492000"/>
          <s v="21492000-21493000"/>
          <s v="21493000-21494000"/>
          <s v="21494000-21495000"/>
          <s v="21495000-21496000"/>
          <s v="21496000-21497000"/>
          <s v="21497000-21498000"/>
          <s v="21498000-21499000"/>
          <s v="21499000-21500000"/>
          <s v="21500000-21501000"/>
          <s v="21501000-21502000"/>
          <s v="21502000-21503000"/>
          <s v="21503000-21504000"/>
          <s v="21504000-21505000"/>
          <s v="21505000-21506000"/>
          <s v="21506000-21507000"/>
          <s v="21507000-21508000"/>
          <s v="21508000-21509000"/>
          <s v="21509000-21510000"/>
          <s v="21510000-21511000"/>
          <s v="21511000-21512000"/>
          <s v="21512000-21513000"/>
          <s v="21513000-21514000"/>
          <s v="21514000-21515000"/>
          <s v="21515000-21516000"/>
          <s v="21516000-21517000"/>
          <s v="21517000-21518000"/>
          <s v="21518000-21519000"/>
          <s v="21519000-21520000"/>
          <s v="21520000-21521000"/>
          <s v="21521000-21522000"/>
          <s v="21522000-21523000"/>
          <s v="21523000-21524000"/>
          <s v="21524000-21525000"/>
          <s v="21525000-21526000"/>
          <s v="21526000-21527000"/>
          <s v="21527000-21528000"/>
          <s v="21528000-21529000"/>
          <s v="21529000-21530000"/>
          <s v="21530000-21531000"/>
          <s v="21531000-21532000"/>
          <s v="21532000-21533000"/>
          <s v="21533000-21534000"/>
          <s v="21534000-21535000"/>
          <s v="21535000-21536000"/>
          <s v="21536000-21537000"/>
          <s v="21537000-21538000"/>
          <s v="21538000-21539000"/>
          <s v="21539000-21540000"/>
          <s v="21540000-21541000"/>
          <s v="21541000-21542000"/>
          <s v="21542000-21543000"/>
          <s v="21543000-21544000"/>
          <s v="21544000-21545000"/>
          <s v="21545000-21546000"/>
          <s v="21546000-21547000"/>
          <s v="21547000-21548000"/>
          <s v="21548000-21549000"/>
          <s v="21549000-21550000"/>
          <s v="21550000-21551000"/>
          <s v="21551000-21552000"/>
          <s v="21552000-21553000"/>
          <s v="21553000-21554000"/>
          <s v="21554000-21555000"/>
          <s v="21555000-21556000"/>
          <s v="21556000-21557000"/>
          <s v="21557000-21558000"/>
          <s v="21558000-21559000"/>
          <s v="21559000-21560000"/>
          <s v="21560000-21561000"/>
          <s v="21561000-21562000"/>
          <s v="21562000-21563000"/>
          <s v="21563000-21564000"/>
          <s v="21564000-21565000"/>
          <s v="21565000-21566000"/>
          <s v="21566000-21567000"/>
          <s v="21567000-21568000"/>
          <s v="21568000-21569000"/>
          <s v="21569000-21570000"/>
          <s v="21570000-21571000"/>
          <s v="21571000-21572000"/>
          <s v="21572000-21573000"/>
          <s v="21573000-21574000"/>
          <s v="21574000-21575000"/>
          <s v="21575000-21576000"/>
          <s v="21576000-21577000"/>
          <s v="21577000-21578000"/>
          <s v="21578000-21579000"/>
          <s v="21579000-21580000"/>
          <s v="21580000-21581000"/>
          <s v="21581000-21582000"/>
          <s v="21582000-21583000"/>
          <s v="21583000-21584000"/>
          <s v="21584000-21585000"/>
          <s v="21585000-21586000"/>
          <s v="21586000-21587000"/>
          <s v="21587000-21588000"/>
          <s v="21588000-21589000"/>
          <s v="21589000-21590000"/>
          <s v="21590000-21591000"/>
          <s v="21591000-21592000"/>
          <s v="21592000-21593000"/>
          <s v="21593000-21594000"/>
          <s v="21594000-21595000"/>
          <s v="21595000-21596000"/>
          <s v="21596000-21597000"/>
          <s v="21597000-21598000"/>
          <s v="21598000-21599000"/>
          <s v="21599000-21600000"/>
          <s v="21600000-21601000"/>
          <s v="21601000-21602000"/>
          <s v="21602000-21603000"/>
          <s v="21603000-21604000"/>
          <s v="21604000-21605000"/>
          <s v="21605000-21606000"/>
          <s v="21606000-21607000"/>
          <s v="21607000-21608000"/>
          <s v="21608000-21609000"/>
          <s v="21609000-21610000"/>
          <s v="21610000-21611000"/>
          <s v="21611000-21612000"/>
          <s v="21612000-21613000"/>
          <s v="21613000-21614000"/>
          <s v="21614000-21615000"/>
          <s v="21615000-21616000"/>
          <s v="21616000-21617000"/>
          <s v="21617000-21618000"/>
          <s v="21618000-21619000"/>
          <s v="21619000-21620000"/>
          <s v="21620000-21621000"/>
          <s v="21621000-21622000"/>
          <s v="21622000-21623000"/>
          <s v="21623000-21624000"/>
          <s v="21624000-21625000"/>
          <s v="21625000-21626000"/>
          <s v="21626000-21627000"/>
          <s v="21627000-21628000"/>
          <s v="21628000-21629000"/>
          <s v="21629000-21630000"/>
          <s v="21630000-21631000"/>
          <s v="21631000-21632000"/>
          <s v="21632000-21633000"/>
          <s v="21633000-21634000"/>
          <s v="21634000-21635000"/>
          <s v="21635000-21636000"/>
          <s v="21636000-21637000"/>
          <s v="21637000-21638000"/>
          <s v="21638000-21639000"/>
          <s v="21639000-21640000"/>
          <s v="21640000-21641000"/>
          <s v="21641000-21642000"/>
          <s v="21642000-21643000"/>
          <s v="21643000-21644000"/>
          <s v="21644000-21645000"/>
          <s v="21645000-21646000"/>
          <s v="21646000-21647000"/>
          <s v="21647000-21648000"/>
          <s v="21648000-21649000"/>
          <s v="21649000-21650000"/>
          <s v="21650000-21651000"/>
          <s v="21651000-21652000"/>
          <s v="21652000-21653000"/>
          <s v="21653000-21654000"/>
          <s v="21654000-21655000"/>
          <s v="21655000-21656000"/>
          <s v="21656000-21657000"/>
          <s v="21657000-21658000"/>
          <s v="21658000-21659000"/>
          <s v="21659000-21660000"/>
          <s v="21660000-21661000"/>
          <s v="21661000-21662000"/>
          <s v="21662000-21663000"/>
          <s v="21663000-21664000"/>
          <s v="21664000-21665000"/>
          <s v="21665000-21666000"/>
          <s v="21666000-21667000"/>
          <s v="21667000-21668000"/>
          <s v="21668000-21669000"/>
          <s v="21669000-21670000"/>
          <s v="21670000-21671000"/>
          <s v="21671000-21672000"/>
          <s v="21672000-21673000"/>
          <s v="21673000-21674000"/>
          <s v="21674000-21675000"/>
          <s v="21675000-21676000"/>
          <s v="21676000-21677000"/>
          <s v="21677000-21678000"/>
          <s v="21678000-21679000"/>
          <s v="21679000-21680000"/>
          <s v="21680000-21681000"/>
          <s v="21681000-21682000"/>
          <s v="21682000-21683000"/>
          <s v="21683000-21684000"/>
          <s v="21684000-21685000"/>
          <s v="21685000-21686000"/>
          <s v="21686000-21687000"/>
          <s v="21687000-21688000"/>
          <s v="21688000-21689000"/>
          <s v="21689000-21690000"/>
          <s v="21690000-21691000"/>
          <s v="21691000-21692000"/>
          <s v="21692000-21693000"/>
          <s v="21693000-21694000"/>
          <s v="21694000-21695000"/>
          <s v="21695000-21696000"/>
          <s v="21696000-21697000"/>
          <s v="21697000-21698000"/>
          <s v="21698000-21699000"/>
          <s v="21699000-21700000"/>
          <s v="21700000-21701000"/>
          <s v="21701000-21702000"/>
          <s v="21702000-21703000"/>
          <s v="21703000-21704000"/>
          <s v="21704000-21705000"/>
          <s v="21705000-21706000"/>
          <s v="21706000-21707000"/>
          <s v="21707000-21708000"/>
          <s v="21708000-21709000"/>
          <s v="21709000-21710000"/>
          <s v="21710000-21711000"/>
          <s v="21711000-21712000"/>
          <s v="21712000-21713000"/>
          <s v="21713000-21714000"/>
          <s v="21714000-21715000"/>
          <s v="21715000-21716000"/>
          <s v="21716000-21717000"/>
          <s v="21717000-21718000"/>
          <s v="21718000-21719000"/>
          <s v="21719000-21720000"/>
          <s v="21720000-21721000"/>
          <s v="21721000-21722000"/>
          <s v="21722000-21723000"/>
          <s v="21723000-21724000"/>
          <s v="21724000-21725000"/>
          <s v="21725000-21726000"/>
          <s v="21726000-21727000"/>
          <s v="21727000-21728000"/>
          <s v="21728000-21729000"/>
          <s v="21729000-21730000"/>
          <s v="21730000-21731000"/>
          <s v="21731000-21732000"/>
          <s v="21732000-21733000"/>
          <s v="21733000-21734000"/>
          <s v="21734000-21735000"/>
          <s v="21735000-21736000"/>
          <s v="21736000-21737000"/>
          <s v="21737000-21738000"/>
          <s v="21738000-21739000"/>
          <s v="21739000-21740000"/>
          <s v="21740000-21741000"/>
          <s v="21741000-21742000"/>
          <s v="21742000-21743000"/>
          <s v="21743000-21744000"/>
          <s v="21744000-21745000"/>
          <s v="21745000-21746000"/>
          <s v="21746000-21747000"/>
          <s v="21747000-21748000"/>
          <s v="21748000-21749000"/>
          <s v="21749000-21750000"/>
          <s v="21750000-21751000"/>
          <s v="21751000-21752000"/>
          <s v="21752000-21753000"/>
          <s v="21753000-21754000"/>
          <s v="21754000-21755000"/>
          <s v="21755000-21756000"/>
          <s v="21756000-21757000"/>
          <s v="21757000-21758000"/>
          <s v="21758000-21759000"/>
          <s v="21759000-21760000"/>
          <s v="21760000-21761000"/>
          <s v="21761000-21762000"/>
          <s v="21762000-21763000"/>
          <s v="21763000-21764000"/>
          <s v="21764000-21765000"/>
          <s v="21765000-21766000"/>
          <s v="21766000-21767000"/>
          <s v="21767000-21768000"/>
          <s v="21768000-21769000"/>
          <s v="21769000-21770000"/>
          <s v="21770000-21771000"/>
          <s v="21771000-21772000"/>
          <s v="21772000-21773000"/>
          <s v="21773000-21774000"/>
          <s v="21774000-21775000"/>
          <s v="21775000-21776000"/>
          <s v="21776000-21777000"/>
          <s v="21777000-21778000"/>
          <s v="21778000-21779000"/>
          <s v="21779000-21780000"/>
          <s v="21780000-21781000"/>
          <s v="21781000-21782000"/>
          <s v="21782000-21783000"/>
          <s v="21783000-21784000"/>
          <s v="21784000-21785000"/>
          <s v="21785000-21786000"/>
          <s v="21786000-21787000"/>
          <s v="21787000-21788000"/>
          <s v="21788000-21789000"/>
          <s v="21789000-21790000"/>
          <s v="21790000-21791000"/>
          <s v="21791000-21792000"/>
          <s v="21792000-21793000"/>
          <s v="21793000-21794000"/>
          <s v="21794000-21795000"/>
          <s v="21795000-21796000"/>
          <s v="21796000-21797000"/>
          <s v="21797000-21798000"/>
          <s v="21798000-21799000"/>
          <s v="21799000-21800000"/>
          <s v="21800000-21801000"/>
          <s v="21801000-21802000"/>
          <s v="21802000-21803000"/>
          <s v="21803000-21804000"/>
          <s v="21804000-21805000"/>
          <s v="21805000-21806000"/>
          <s v="21806000-21807000"/>
          <s v="21807000-21808000"/>
          <s v="21808000-21809000"/>
          <s v="21809000-21810000"/>
          <s v="21810000-21811000"/>
          <s v="21811000-21812000"/>
          <s v="21812000-21813000"/>
          <s v="21813000-21814000"/>
          <s v="21814000-21815000"/>
          <s v="21815000-21816000"/>
          <s v="21816000-21817000"/>
          <s v="21817000-21818000"/>
          <s v="21818000-21819000"/>
          <s v="21819000-21820000"/>
          <s v="21820000-21821000"/>
          <s v="21821000-21822000"/>
          <s v="21822000-21823000"/>
          <s v="21823000-21824000"/>
          <s v="21824000-21825000"/>
          <s v="21825000-21826000"/>
          <s v="21826000-21827000"/>
          <s v="21827000-21828000"/>
          <s v="21828000-21829000"/>
          <s v="21829000-21830000"/>
          <s v="21830000-21831000"/>
          <s v="21831000-21832000"/>
          <s v="21832000-21833000"/>
          <s v="21833000-21834000"/>
          <s v="21834000-21835000"/>
          <s v="21835000-21836000"/>
          <s v="21836000-21837000"/>
          <s v="21837000-21838000"/>
          <s v="21838000-21839000"/>
          <s v="21839000-21840000"/>
          <s v="21840000-21841000"/>
          <s v="21841000-21842000"/>
          <s v="21842000-21843000"/>
          <s v="21843000-21844000"/>
          <s v="21844000-21845000"/>
          <s v="21845000-21846000"/>
          <s v="21846000-21847000"/>
          <s v="21847000-21848000"/>
          <s v="21848000-21849000"/>
          <s v="21849000-21850000"/>
          <s v="21850000-21851000"/>
          <s v="21851000-21852000"/>
          <s v="21852000-21853000"/>
          <s v="21853000-21854000"/>
          <s v="21854000-21855000"/>
          <s v="21855000-21856000"/>
          <s v="21856000-21857000"/>
          <s v="21857000-21858000"/>
          <s v="21858000-21859000"/>
          <s v="21859000-21860000"/>
          <s v="21860000-21861000"/>
          <s v="21861000-21862000"/>
          <s v="21862000-21863000"/>
          <s v="21863000-21864000"/>
          <s v="21864000-21865000"/>
          <s v="21865000-21866000"/>
          <s v="21866000-21867000"/>
          <s v="21867000-21868000"/>
          <s v="21868000-21869000"/>
          <s v="21869000-21870000"/>
          <s v="21870000-21871000"/>
          <s v="21871000-21872000"/>
          <s v="21872000-21873000"/>
          <s v="21873000-21874000"/>
          <s v="21874000-21875000"/>
          <s v="21875000-21876000"/>
          <s v="21876000-21877000"/>
          <s v="21877000-21878000"/>
          <s v="21878000-21879000"/>
          <s v="21879000-21880000"/>
          <s v="21880000-21881000"/>
          <s v="21881000-21882000"/>
          <s v="21882000-21883000"/>
          <s v="21883000-21884000"/>
          <s v="21884000-21885000"/>
          <s v="21885000-21886000"/>
          <s v="21886000-21887000"/>
          <s v="21887000-21888000"/>
          <s v="21888000-21889000"/>
          <s v="21889000-21890000"/>
          <s v="21890000-21891000"/>
          <s v="21891000-21892000"/>
          <s v="21892000-21893000"/>
          <s v="21893000-21894000"/>
          <s v="21894000-21895000"/>
          <s v="21895000-21896000"/>
          <s v="21896000-21897000"/>
          <s v="21897000-21898000"/>
          <s v="21898000-21899000"/>
          <s v="21899000-21900000"/>
          <s v="21900000-21901000"/>
          <s v="21901000-21902000"/>
          <s v="21902000-21903000"/>
          <s v="21903000-21904000"/>
          <s v="21904000-21905000"/>
          <s v="21905000-21906000"/>
          <s v="21906000-21907000"/>
          <s v="21907000-21908000"/>
          <s v="21908000-21909000"/>
          <s v="21909000-21910000"/>
          <s v="21910000-21911000"/>
          <s v="21911000-21912000"/>
          <s v="21912000-21913000"/>
          <s v="21913000-21914000"/>
          <s v="21914000-21915000"/>
          <s v="21915000-21916000"/>
          <s v="21916000-21917000"/>
          <s v="21917000-21918000"/>
          <s v="21918000-21919000"/>
          <s v="21919000-21920000"/>
          <s v="21920000-21921000"/>
          <s v="21921000-21922000"/>
          <s v="21922000-21923000"/>
          <s v="21923000-21924000"/>
          <s v="21924000-21925000"/>
          <s v="21925000-21926000"/>
          <s v="21926000-21927000"/>
          <s v="21927000-21928000"/>
          <s v="21928000-21929000"/>
          <s v="21929000-21930000"/>
          <s v="21930000-21931000"/>
          <s v="21931000-21932000"/>
          <s v="21932000-21933000"/>
          <s v="21933000-21934000"/>
          <s v="21934000-21935000"/>
          <s v="21935000-21936000"/>
          <s v="21936000-21937000"/>
          <s v="21937000-21938000"/>
          <s v="21938000-21939000"/>
          <s v="21939000-21940000"/>
          <s v="21940000-21941000"/>
          <s v="21941000-21942000"/>
          <s v="21942000-21943000"/>
          <s v="21943000-21944000"/>
          <s v="21944000-21945000"/>
          <s v="21945000-21946000"/>
          <s v="21946000-21947000"/>
          <s v="21947000-21948000"/>
          <s v="21948000-21949000"/>
          <s v="21949000-21950000"/>
          <s v="21950000-21951000"/>
          <s v="21951000-21952000"/>
          <s v="21952000-21953000"/>
          <s v="21953000-21954000"/>
          <s v="21954000-21955000"/>
          <s v="21955000-21956000"/>
          <s v="21956000-21957000"/>
          <s v="21957000-21958000"/>
          <s v="21958000-21959000"/>
          <s v="21959000-21960000"/>
          <s v="21960000-21961000"/>
          <s v="21961000-21962000"/>
          <s v="21962000-21963000"/>
          <s v="21963000-21964000"/>
          <s v="21964000-21965000"/>
          <s v="21965000-21966000"/>
          <s v="21966000-21967000"/>
          <s v="21967000-21968000"/>
          <s v="21968000-21969000"/>
          <s v="21969000-21970000"/>
          <s v="21970000-21971000"/>
          <s v="21971000-21972000"/>
          <s v="21972000-21973000"/>
          <s v="21973000-21974000"/>
          <s v="21974000-21975000"/>
          <s v="21975000-21976000"/>
          <s v="21976000-21977000"/>
          <s v="21977000-21978000"/>
          <s v="21978000-21979000"/>
          <s v="21979000-21980000"/>
          <s v="21980000-21981000"/>
          <s v="21981000-21982000"/>
          <s v="21982000-21983000"/>
          <s v="21983000-21984000"/>
          <s v="21984000-21985000"/>
          <s v="21985000-21986000"/>
          <s v="21986000-21987000"/>
          <s v="21987000-21988000"/>
          <s v="21988000-21989000"/>
          <s v="21989000-21990000"/>
          <s v="21990000-21991000"/>
          <s v="21991000-21992000"/>
          <s v="21992000-21993000"/>
          <s v="21993000-21994000"/>
          <s v="21994000-21995000"/>
          <s v="21995000-21996000"/>
          <s v="21996000-21997000"/>
          <s v="21997000-21998000"/>
          <s v="21998000-21999000"/>
          <s v="21999000-22000000"/>
          <s v="22000000-22001000"/>
          <s v="22001000-22002000"/>
          <s v="22002000-22003000"/>
          <s v="22003000-22004000"/>
          <s v="22004000-22005000"/>
          <s v="22005000-22006000"/>
          <s v="22006000-22007000"/>
          <s v="22007000-22008000"/>
          <s v="22008000-22009000"/>
          <s v="22009000-22010000"/>
          <s v="22010000-22011000"/>
          <s v="22011000-22012000"/>
          <s v="22012000-22013000"/>
          <s v="22013000-22014000"/>
          <s v="22014000-22015000"/>
          <s v="22015000-22016000"/>
          <s v="22016000-22017000"/>
          <s v="22017000-22018000"/>
          <s v="22018000-22019000"/>
          <s v="22019000-22020000"/>
          <s v="22020000-22021000"/>
          <s v="22021000-22022000"/>
          <s v="22022000-22023000"/>
          <s v="22023000-22024000"/>
          <s v="22024000-22025000"/>
          <s v="22025000-22026000"/>
          <s v="22026000-22027000"/>
          <s v="22027000-22028000"/>
          <s v="22028000-22029000"/>
          <s v="22029000-22030000"/>
          <s v="22030000-22031000"/>
          <s v="22031000-22032000"/>
          <s v="22032000-22033000"/>
          <s v="22033000-22034000"/>
          <s v="22034000-22035000"/>
          <s v="22035000-22036000"/>
          <s v="22036000-22037000"/>
          <s v="22037000-22038000"/>
          <s v="22038000-22039000"/>
          <s v="22039000-22040000"/>
          <s v="22040000-22041000"/>
          <s v="22041000-22042000"/>
          <s v="22042000-22043000"/>
          <s v="22043000-22044000"/>
          <s v="22044000-22045000"/>
          <s v="22045000-22046000"/>
          <s v="22046000-22047000"/>
          <s v="22047000-22048000"/>
          <s v="22048000-22049000"/>
          <s v="22049000-22050000"/>
          <s v="22050000-22051000"/>
          <s v="22051000-22052000"/>
          <s v="22052000-22053000"/>
          <s v="22053000-22054000"/>
          <s v="22054000-22055000"/>
          <s v="22055000-22056000"/>
          <s v="22056000-22057000"/>
          <s v="22057000-22058000"/>
          <s v="22058000-22059000"/>
          <s v="22059000-22060000"/>
          <s v="22060000-22061000"/>
          <s v="22061000-22062000"/>
          <s v="22062000-22063000"/>
          <s v="22063000-22064000"/>
          <s v="22064000-22065000"/>
          <s v="22065000-22066000"/>
          <s v="22066000-22067000"/>
          <s v="22067000-22068000"/>
          <s v="22068000-22069000"/>
          <s v="22069000-22070000"/>
          <s v="22070000-22071000"/>
          <s v="22071000-22072000"/>
          <s v="22072000-22073000"/>
          <s v="22073000-22074000"/>
          <s v="22074000-22075000"/>
          <s v="22075000-22076000"/>
          <s v="22076000-22077000"/>
          <s v="22077000-22078000"/>
          <s v="22078000-22079000"/>
          <s v="22079000-22080000"/>
          <s v="22080000-22081000"/>
          <s v="22081000-22082000"/>
          <s v="22082000-22083000"/>
          <s v="22083000-22084000"/>
          <s v="22084000-22085000"/>
          <s v="22085000-22086000"/>
          <s v="22086000-22087000"/>
          <s v="22087000-22088000"/>
          <s v="22088000-22089000"/>
          <s v="22089000-22090000"/>
          <s v="22090000-22091000"/>
          <s v="22091000-22092000"/>
          <s v="22092000-22093000"/>
          <s v="22093000-22094000"/>
          <s v="22094000-22095000"/>
          <s v="22095000-22096000"/>
          <s v="22096000-22097000"/>
          <s v="22097000-22098000"/>
          <s v="22098000-22099000"/>
          <s v="22099000-22100000"/>
          <s v="22100000-22101000"/>
          <s v="22101000-22102000"/>
          <s v="22102000-22103000"/>
          <s v="22103000-22104000"/>
          <s v="22104000-22105000"/>
          <s v="22105000-22106000"/>
          <s v="22106000-22107000"/>
          <s v="22107000-22108000"/>
          <s v="22108000-22109000"/>
          <s v="22109000-22110000"/>
          <s v="22110000-22111000"/>
          <s v="22111000-22112000"/>
          <s v="22112000-22113000"/>
          <s v="22113000-22114000"/>
          <s v="22114000-22115000"/>
          <s v="22115000-22116000"/>
          <s v="22116000-22117000"/>
          <s v="22117000-22118000"/>
          <s v="22118000-22119000"/>
          <s v="22119000-22120000"/>
          <s v="22120000-22121000"/>
          <s v="22121000-22122000"/>
          <s v="22122000-22123000"/>
          <s v="22123000-22124000"/>
          <s v="22124000-22125000"/>
          <s v="22125000-22126000"/>
          <s v="22126000-22127000"/>
          <s v="22127000-22128000"/>
          <s v="22128000-22129000"/>
          <s v="22129000-22130000"/>
          <s v="22130000-22131000"/>
          <s v="22131000-22132000"/>
          <s v="22132000-22133000"/>
          <s v="22133000-22134000"/>
          <s v="22134000-22135000"/>
          <s v="22135000-22136000"/>
          <s v="22136000-22137000"/>
          <s v="22137000-22138000"/>
          <s v="22138000-22139000"/>
          <s v="22139000-22140000"/>
          <s v="22140000-22141000"/>
          <s v="22141000-22142000"/>
          <s v="22142000-22143000"/>
          <s v="22143000-22144000"/>
          <s v="22144000-22145000"/>
          <s v="22145000-22146000"/>
          <s v="22146000-22147000"/>
          <s v="22147000-22148000"/>
          <s v="22148000-22149000"/>
          <s v="22149000-22150000"/>
          <s v="22150000-22151000"/>
          <s v="22151000-22152000"/>
          <s v="22152000-22153000"/>
          <s v="22153000-22154000"/>
          <s v="22154000-22155000"/>
          <s v="22155000-22156000"/>
          <s v="22156000-22157000"/>
          <s v="22157000-22158000"/>
          <s v="22158000-22159000"/>
          <s v="22159000-22160000"/>
          <s v="22160000-22161000"/>
          <s v="22161000-22162000"/>
          <s v="22162000-22163000"/>
          <s v="22163000-22164000"/>
          <s v="22164000-22165000"/>
          <s v="22165000-22166000"/>
          <s v="22166000-22167000"/>
          <s v="22167000-22168000"/>
          <s v="22168000-22169000"/>
          <s v="22169000-22170000"/>
          <s v="22170000-22171000"/>
          <s v="22171000-22172000"/>
          <s v="22172000-22173000"/>
          <s v="22173000-22174000"/>
          <s v="22174000-22175000"/>
          <s v="22175000-22176000"/>
          <s v="22176000-22177000"/>
          <s v="22177000-22178000"/>
          <s v="22178000-22179000"/>
          <s v="22179000-22180000"/>
          <s v="22180000-22181000"/>
          <s v="22181000-22182000"/>
          <s v="22182000-22183000"/>
          <s v="22183000-22184000"/>
          <s v="22184000-22185000"/>
          <s v="22185000-22186000"/>
          <s v="22186000-22187000"/>
          <s v="22187000-22188000"/>
          <s v="22188000-22189000"/>
          <s v="22189000-22190000"/>
          <s v="22190000-22191000"/>
          <s v="22191000-22192000"/>
          <s v="22192000-22193000"/>
          <s v="22193000-22194000"/>
          <s v="22194000-22195000"/>
          <s v="22195000-22196000"/>
          <s v="22196000-22197000"/>
          <s v="22197000-22198000"/>
          <s v="22198000-22199000"/>
          <s v="22199000-22200000"/>
          <s v="22200000-22201000"/>
          <s v="22201000-22202000"/>
          <s v="22202000-22203000"/>
          <s v="22203000-22204000"/>
          <s v="22204000-22205000"/>
          <s v="22205000-22206000"/>
          <s v="22206000-22207000"/>
          <s v="22207000-22208000"/>
          <s v="22208000-22209000"/>
          <s v="22209000-22210000"/>
          <s v="22210000-22211000"/>
          <s v="22211000-22212000"/>
          <s v="22212000-22213000"/>
          <s v="22213000-22214000"/>
          <s v="22214000-22215000"/>
          <s v="22215000-22216000"/>
          <s v="22216000-22217000"/>
          <s v="22217000-22218000"/>
          <s v="22218000-22219000"/>
          <s v="22219000-22220000"/>
          <s v="22220000-22221000"/>
          <s v="22221000-22222000"/>
          <s v="22222000-22223000"/>
          <s v="22223000-22224000"/>
          <s v="22224000-22225000"/>
          <s v="22225000-22226000"/>
          <s v="22226000-22227000"/>
          <s v="22227000-22228000"/>
          <s v="22228000-22229000"/>
          <s v="22229000-22230000"/>
          <s v="22230000-22231000"/>
          <s v="22231000-22232000"/>
          <s v="22232000-22233000"/>
          <s v="22233000-22234000"/>
          <s v="22234000-22235000"/>
          <s v="22235000-22236000"/>
          <s v="22236000-22237000"/>
          <s v="22237000-22238000"/>
          <s v="22238000-22239000"/>
          <s v="22239000-22240000"/>
          <s v="22240000-22241000"/>
          <s v="22241000-22242000"/>
          <s v="22242000-22243000"/>
          <s v="22243000-22244000"/>
          <s v="22244000-22245000"/>
          <s v="22245000-22246000"/>
          <s v="22246000-22247000"/>
          <s v="22247000-22248000"/>
          <s v="22248000-22249000"/>
          <s v="22249000-22250000"/>
          <s v="22250000-22251000"/>
          <s v="22251000-22252000"/>
          <s v="22252000-22253000"/>
          <s v="22253000-22254000"/>
          <s v="22254000-22255000"/>
          <s v="22255000-22256000"/>
          <s v="22256000-22257000"/>
          <s v="22257000-22258000"/>
          <s v="22258000-22259000"/>
          <s v="22259000-22260000"/>
          <s v="22260000-22261000"/>
          <s v="22261000-22262000"/>
          <s v="22262000-22263000"/>
          <s v="22263000-22264000"/>
          <s v="22264000-22265000"/>
          <s v="22265000-22266000"/>
          <s v="22266000-22267000"/>
          <s v="22267000-22268000"/>
          <s v="22268000-22269000"/>
          <s v="22269000-22270000"/>
          <s v="22270000-22271000"/>
          <s v="22271000-22272000"/>
          <s v="22272000-22273000"/>
          <s v="22273000-22274000"/>
          <s v="22274000-22275000"/>
          <s v="22275000-22276000"/>
          <s v="22276000-22277000"/>
          <s v="22277000-22278000"/>
          <s v="22278000-22279000"/>
          <s v="22279000-22280000"/>
          <s v="22280000-22281000"/>
          <s v="22281000-22282000"/>
          <s v="22282000-22283000"/>
          <s v="22283000-22284000"/>
          <s v="22284000-22285000"/>
          <s v="22285000-22286000"/>
          <s v="22286000-22287000"/>
          <s v="22287000-22288000"/>
          <s v="22288000-22289000"/>
          <s v="22289000-22290000"/>
          <s v="22290000-22291000"/>
          <s v="22291000-22292000"/>
          <s v="22292000-22293000"/>
          <s v="22293000-22294000"/>
          <s v="22294000-22295000"/>
          <s v="22295000-22296000"/>
          <s v="22296000-22297000"/>
          <s v="22297000-22298000"/>
          <s v="22298000-22299000"/>
          <s v="22299000-22300000"/>
          <s v="22300000-22301000"/>
          <s v="22301000-22302000"/>
          <s v="22302000-22303000"/>
          <s v="22303000-22304000"/>
          <s v="22304000-22305000"/>
          <s v="22305000-22306000"/>
          <s v="22306000-22307000"/>
          <s v="22307000-22308000"/>
          <s v="22308000-22309000"/>
          <s v="22309000-22310000"/>
          <s v="22310000-22311000"/>
          <s v="22311000-22312000"/>
          <s v="22312000-22313000"/>
          <s v="22313000-22314000"/>
          <s v="22314000-22315000"/>
          <s v="22315000-22316000"/>
          <s v="22316000-22317000"/>
          <s v="22317000-22318000"/>
          <s v="22318000-22319000"/>
          <s v="22319000-22320000"/>
          <s v="22320000-22321000"/>
          <s v="22321000-22322000"/>
          <s v="22322000-22323000"/>
          <s v="22323000-22324000"/>
          <s v="22324000-22325000"/>
          <s v="22325000-22326000"/>
          <s v="22326000-22327000"/>
          <s v="22327000-22328000"/>
          <s v="22328000-22329000"/>
          <s v="22329000-22330000"/>
          <s v="22330000-22331000"/>
          <s v="22331000-22332000"/>
          <s v="22332000-22333000"/>
          <s v="22333000-22334000"/>
          <s v="22334000-22335000"/>
          <s v="22335000-22336000"/>
          <s v="22336000-22337000"/>
          <s v="22337000-22338000"/>
          <s v="22338000-22339000"/>
          <s v="22339000-22340000"/>
          <s v="22340000-22341000"/>
          <s v="22341000-22342000"/>
          <s v="22342000-22343000"/>
          <s v="22343000-22344000"/>
          <s v="22344000-22345000"/>
          <s v="22345000-22346000"/>
          <s v="22346000-22347000"/>
          <s v="22347000-22348000"/>
          <s v="22348000-22349000"/>
          <s v="22349000-22350000"/>
          <s v="22350000-22351000"/>
          <s v="22351000-22352000"/>
          <s v="22352000-22353000"/>
          <s v="22353000-22354000"/>
          <s v="22354000-22355000"/>
          <s v="22355000-22356000"/>
          <s v="22356000-22357000"/>
          <s v="22357000-22358000"/>
          <s v="22358000-22359000"/>
          <s v="22359000-22360000"/>
          <s v="22360000-22361000"/>
          <s v="22361000-22362000"/>
          <s v="22362000-22363000"/>
          <s v="22363000-22364000"/>
          <s v="22364000-22365000"/>
          <s v="22365000-22366000"/>
          <s v="22366000-22367000"/>
          <s v="22367000-22368000"/>
          <s v="22368000-22369000"/>
          <s v="22369000-22370000"/>
          <s v="22370000-22371000"/>
          <s v="22371000-22372000"/>
          <s v="22372000-22373000"/>
          <s v="22373000-22374000"/>
          <s v="22374000-22375000"/>
          <s v="22375000-22376000"/>
          <s v="22376000-22377000"/>
          <s v="22377000-22378000"/>
          <s v="22378000-22379000"/>
          <s v="22379000-22380000"/>
          <s v="22380000-22381000"/>
          <s v="22381000-22382000"/>
          <s v="22382000-22383000"/>
          <s v="22383000-22384000"/>
          <s v="22384000-22385000"/>
          <s v="22385000-22386000"/>
          <s v="22386000-22387000"/>
          <s v="22387000-22388000"/>
          <s v="22388000-22389000"/>
          <s v="22389000-22390000"/>
          <s v="22390000-22391000"/>
          <s v="22391000-22392000"/>
          <s v="22392000-22393000"/>
          <s v="22393000-22394000"/>
          <s v="22394000-22395000"/>
          <s v="22395000-22396000"/>
          <s v="22396000-22397000"/>
          <s v="22397000-22398000"/>
          <s v="22398000-22399000"/>
          <s v="22399000-22400000"/>
          <s v="22400000-22401000"/>
          <s v="22401000-22402000"/>
          <s v="22402000-22403000"/>
          <s v="22403000-22404000"/>
          <s v="22404000-22405000"/>
          <s v="22405000-22406000"/>
          <s v="22406000-22407000"/>
          <s v="22407000-22408000"/>
          <s v="22408000-22409000"/>
          <s v="22409000-22410000"/>
          <s v="22410000-22411000"/>
          <s v="22411000-22412000"/>
          <s v="22412000-22413000"/>
          <s v="22413000-22414000"/>
          <s v="22414000-22415000"/>
          <s v="22415000-22416000"/>
          <s v="22416000-22417000"/>
          <s v="22417000-22418000"/>
          <s v="22418000-22419000"/>
          <s v="22419000-22420000"/>
          <s v="22420000-22421000"/>
          <s v="22421000-22422000"/>
          <s v="22422000-22423000"/>
          <s v="22423000-22424000"/>
          <s v="22424000-22425000"/>
          <s v="22425000-22426000"/>
          <s v="22426000-22427000"/>
          <s v="22427000-22428000"/>
          <s v="22428000-22429000"/>
          <s v="22429000-22430000"/>
          <s v="22430000-22431000"/>
          <s v="22431000-22432000"/>
          <s v="22432000-22433000"/>
          <s v="22433000-22434000"/>
          <s v="22434000-22435000"/>
          <s v="22435000-22436000"/>
          <s v="22436000-22437000"/>
          <s v="22437000-22438000"/>
          <s v="22438000-22439000"/>
          <s v="22439000-22440000"/>
          <s v="22440000-22441000"/>
          <s v="22441000-22442000"/>
          <s v="22442000-22443000"/>
          <s v="22443000-22444000"/>
          <s v="22444000-22445000"/>
          <s v="22445000-22446000"/>
          <s v="22446000-22447000"/>
          <s v="22447000-22448000"/>
          <s v="22448000-22449000"/>
          <s v="22449000-22450000"/>
          <s v="22450000-22451000"/>
          <s v="22451000-22452000"/>
          <s v="22452000-22453000"/>
          <s v="22453000-22454000"/>
          <s v="22454000-22455000"/>
          <s v="22455000-22456000"/>
          <s v="22456000-22457000"/>
          <s v="22457000-22458000"/>
          <s v="22458000-22459000"/>
          <s v="22459000-22460000"/>
          <s v="22460000-22461000"/>
          <s v="22461000-22462000"/>
          <s v="22462000-22463000"/>
          <s v="22463000-22464000"/>
          <s v="22464000-22465000"/>
          <s v="22465000-22466000"/>
          <s v="22466000-22467000"/>
          <s v="22467000-22468000"/>
          <s v="22468000-22469000"/>
          <s v="22469000-22470000"/>
          <s v="22470000-22471000"/>
          <s v="22471000-22472000"/>
          <s v="22472000-22473000"/>
          <s v="22473000-22474000"/>
          <s v="22474000-22475000"/>
          <s v="22475000-22476000"/>
          <s v="22476000-22477000"/>
          <s v="22477000-22478000"/>
          <s v="22478000-22479000"/>
          <s v="22479000-22480000"/>
          <s v="22480000-22481000"/>
          <s v="22481000-22482000"/>
          <s v="22482000-22483000"/>
          <s v="22483000-22484000"/>
          <s v="22484000-22485000"/>
          <s v="22485000-22486000"/>
          <s v="22486000-22487000"/>
          <s v="22487000-22488000"/>
          <s v="22488000-22489000"/>
          <s v="22489000-22490000"/>
          <s v="22490000-22491000"/>
          <s v="22491000-22492000"/>
          <s v="22492000-22493000"/>
          <s v="22493000-22494000"/>
          <s v="22494000-22495000"/>
          <s v="22495000-22496000"/>
          <s v="22496000-22497000"/>
          <s v="22497000-22498000"/>
          <s v="22498000-22499000"/>
          <s v="22499000-22500000"/>
          <s v="22500000-22501000"/>
          <s v="22501000-22502000"/>
          <s v="22502000-22503000"/>
          <s v="22503000-22504000"/>
          <s v="22504000-22505000"/>
          <s v="22505000-22506000"/>
          <s v="22506000-22507000"/>
          <s v="22507000-22508000"/>
          <s v="22508000-22509000"/>
          <s v="22509000-22510000"/>
          <s v="22510000-22511000"/>
          <s v="22511000-22512000"/>
          <s v="22512000-22513000"/>
          <s v="22513000-22514000"/>
          <s v="22514000-22515000"/>
          <s v="22515000-22516000"/>
          <s v="22516000-22517000"/>
          <s v="22517000-22518000"/>
          <s v="22518000-22519000"/>
          <s v="22519000-22520000"/>
          <s v="22520000-22521000"/>
          <s v="22521000-22522000"/>
          <s v="22522000-22523000"/>
          <s v="22523000-22524000"/>
          <s v="22524000-22525000"/>
          <s v="22525000-22526000"/>
          <s v="22526000-22527000"/>
          <s v="22527000-22528000"/>
          <s v="22528000-22529000"/>
          <s v="22529000-22530000"/>
          <s v="22530000-22531000"/>
          <s v="22531000-22532000"/>
          <s v="22532000-22533000"/>
          <s v="22533000-22534000"/>
          <s v="22534000-22535000"/>
          <s v="22535000-22536000"/>
          <s v="22536000-22537000"/>
          <s v="22537000-22538000"/>
          <s v="22538000-22539000"/>
          <s v="22539000-22540000"/>
          <s v="22540000-22541000"/>
          <s v="22541000-22542000"/>
          <s v="22542000-22543000"/>
          <s v="22543000-22544000"/>
          <s v="22544000-22545000"/>
          <s v="22545000-22546000"/>
          <s v="22546000-22547000"/>
          <s v="22547000-22548000"/>
          <s v="22548000-22549000"/>
          <s v="22549000-22550000"/>
          <s v="22550000-22551000"/>
          <s v="22551000-22552000"/>
          <s v="22552000-22553000"/>
          <s v="22553000-22554000"/>
          <s v="22554000-22555000"/>
          <s v="22555000-22556000"/>
          <s v="22556000-22557000"/>
          <s v="22557000-22558000"/>
          <s v="22558000-22559000"/>
          <s v="22559000-22560000"/>
          <s v="22560000-22561000"/>
          <s v="22561000-22562000"/>
          <s v="22562000-22563000"/>
          <s v="22563000-22564000"/>
          <s v="22564000-22565000"/>
          <s v="22565000-22566000"/>
          <s v="22566000-22567000"/>
          <s v="22567000-22568000"/>
          <s v="22568000-22569000"/>
          <s v="22569000-22570000"/>
          <s v="22570000-22571000"/>
          <s v="22571000-22572000"/>
          <s v="22572000-22573000"/>
          <s v="22573000-22574000"/>
          <s v="22574000-22575000"/>
          <s v="22575000-22576000"/>
          <s v="22576000-22577000"/>
          <s v="22577000-22578000"/>
          <s v="22578000-22579000"/>
          <s v="22579000-22580000"/>
          <s v="22580000-22581000"/>
          <s v="22581000-22582000"/>
          <s v="22582000-22583000"/>
          <s v="22583000-22584000"/>
          <s v="22584000-22585000"/>
          <s v="22585000-22586000"/>
          <s v="22586000-22587000"/>
          <s v="22587000-22588000"/>
          <s v="22588000-22589000"/>
          <s v="22589000-22590000"/>
          <s v="22590000-22591000"/>
          <s v="22591000-22592000"/>
          <s v="22592000-22593000"/>
          <s v="22593000-22594000"/>
          <s v="22594000-22595000"/>
          <s v="22595000-22596000"/>
          <s v="22596000-22597000"/>
          <s v="22597000-22598000"/>
          <s v="22598000-22599000"/>
          <s v="22599000-22600000"/>
          <s v="22600000-22601000"/>
          <s v="22601000-22602000"/>
          <s v="22602000-22603000"/>
          <s v="22603000-22604000"/>
          <s v="22604000-22605000"/>
          <s v="22605000-22606000"/>
          <s v="22606000-22607000"/>
          <s v="22607000-22608000"/>
          <s v="22608000-22609000"/>
          <s v="22609000-22610000"/>
          <s v="22610000-22611000"/>
          <s v="22611000-22612000"/>
          <s v="22612000-22613000"/>
          <s v="22613000-22614000"/>
          <s v="22614000-22615000"/>
          <s v="22615000-22616000"/>
          <s v="22616000-22617000"/>
          <s v="22617000-22618000"/>
          <s v="22618000-22619000"/>
          <s v="22619000-22620000"/>
          <s v="22620000-22621000"/>
          <s v="22621000-22622000"/>
          <s v="22622000-22623000"/>
          <s v="22623000-22624000"/>
          <s v="22624000-22625000"/>
          <s v="22625000-22626000"/>
          <s v="22626000-22627000"/>
          <s v="22627000-22628000"/>
          <s v="22628000-22629000"/>
          <s v="22629000-22630000"/>
          <s v="22630000-22631000"/>
          <s v="22631000-22632000"/>
          <s v="22632000-22633000"/>
          <s v="22633000-22634000"/>
          <s v="22634000-22635000"/>
          <s v="22635000-22636000"/>
          <s v="22636000-22637000"/>
          <s v="22637000-22638000"/>
          <s v="22638000-22639000"/>
          <s v="22639000-22640000"/>
          <s v="22640000-22641000"/>
          <s v="22641000-22642000"/>
          <s v="22642000-22643000"/>
          <s v="22643000-22644000"/>
          <s v="22644000-22645000"/>
          <s v="22645000-22646000"/>
          <s v="22646000-22647000"/>
          <s v="22647000-22648000"/>
          <s v="22648000-22649000"/>
          <s v="22649000-22650000"/>
          <s v="22650000-22651000"/>
          <s v="22651000-22652000"/>
          <s v="22652000-22653000"/>
          <s v="22653000-22654000"/>
          <s v="22654000-22655000"/>
          <s v="22655000-22656000"/>
          <s v="22656000-22657000"/>
          <s v="22657000-22658000"/>
          <s v="22658000-22659000"/>
          <s v="22659000-22660000"/>
          <s v="22660000-22661000"/>
          <s v="22661000-22662000"/>
          <s v="22662000-22663000"/>
          <s v="22663000-22664000"/>
          <s v="22664000-22665000"/>
          <s v="22665000-22666000"/>
          <s v="22666000-22667000"/>
          <s v="22667000-22668000"/>
          <s v="22668000-22669000"/>
          <s v="22669000-22670000"/>
          <s v="22670000-22671000"/>
          <s v="22671000-22672000"/>
          <s v="22672000-22673000"/>
          <s v="22673000-22674000"/>
          <s v="22674000-22675000"/>
          <s v="22675000-22676000"/>
          <s v="22676000-22677000"/>
          <s v="22677000-22678000"/>
          <s v="22678000-22679000"/>
          <s v="22679000-22680000"/>
          <s v="22680000-22681000"/>
          <s v="22681000-22682000"/>
          <s v="22682000-22683000"/>
          <s v="22683000-22684000"/>
          <s v="22684000-22685000"/>
          <s v="22685000-22686000"/>
          <s v="22686000-22687000"/>
          <s v="22687000-22688000"/>
          <s v="22688000-22689000"/>
          <s v="22689000-22690000"/>
          <s v="22690000-22691000"/>
          <s v="22691000-22692000"/>
          <s v="22692000-22693000"/>
          <s v="22693000-22694000"/>
          <s v="22694000-22695000"/>
          <s v="22695000-22696000"/>
          <s v="22696000-22697000"/>
          <s v="22697000-22698000"/>
          <s v="22698000-22699000"/>
          <s v="22699000-22700000"/>
          <s v="22700000-22701000"/>
          <s v="22701000-22702000"/>
          <s v="22702000-22703000"/>
          <s v="22703000-22704000"/>
          <s v="22704000-22705000"/>
          <s v="22705000-22706000"/>
          <s v="22706000-22707000"/>
          <s v="22707000-22708000"/>
          <s v="22708000-22709000"/>
          <s v="22709000-22710000"/>
          <s v="22710000-22711000"/>
          <s v="22711000-22712000"/>
          <s v="22712000-22713000"/>
          <s v="22713000-22714000"/>
          <s v="22714000-22715000"/>
          <s v="22715000-22716000"/>
          <s v="22716000-22717000"/>
          <s v="22717000-22718000"/>
          <s v="22718000-22719000"/>
          <s v="22719000-22720000"/>
          <s v="22720000-22721000"/>
          <s v="22721000-22722000"/>
          <s v="22722000-22723000"/>
          <s v="22723000-22724000"/>
          <s v="22724000-22725000"/>
          <s v="22725000-22726000"/>
          <s v="22726000-22727000"/>
          <s v="22727000-22728000"/>
          <s v="22728000-22729000"/>
          <s v="22729000-22730000"/>
          <s v="22730000-22731000"/>
          <s v="22731000-22732000"/>
          <s v="22732000-22733000"/>
          <s v="22733000-22734000"/>
          <s v="22734000-22735000"/>
          <s v="22735000-22736000"/>
          <s v="22736000-22737000"/>
          <s v="22737000-22738000"/>
          <s v="22738000-22739000"/>
          <s v="22739000-22740000"/>
          <s v="22740000-22741000"/>
          <s v="22741000-22742000"/>
          <s v="22742000-22743000"/>
          <s v="22743000-22744000"/>
          <s v="22744000-22745000"/>
          <s v="22745000-22746000"/>
          <s v="22746000-22747000"/>
          <s v="22747000-22748000"/>
          <s v="22748000-22749000"/>
          <s v="22749000-22750000"/>
          <s v="22750000-22751000"/>
          <s v="22751000-22752000"/>
          <s v="22752000-22753000"/>
          <s v="22753000-22754000"/>
          <s v="22754000-22755000"/>
          <s v="22755000-22756000"/>
          <s v="22756000-22757000"/>
          <s v="22757000-22758000"/>
          <s v="22758000-22759000"/>
          <s v="22759000-22760000"/>
          <s v="22760000-22761000"/>
          <s v="22761000-22762000"/>
          <s v="22762000-22763000"/>
          <s v="22763000-22764000"/>
          <s v="22764000-22765000"/>
          <s v="22765000-22766000"/>
          <s v="22766000-22767000"/>
          <s v="22767000-22768000"/>
          <s v="22768000-22769000"/>
          <s v="22769000-22770000"/>
          <s v="22770000-22771000"/>
          <s v="22771000-22772000"/>
          <s v="22772000-22773000"/>
          <s v="22773000-22774000"/>
          <s v="22774000-22775000"/>
          <s v="22775000-22776000"/>
          <s v="22776000-22777000"/>
          <s v="22777000-22778000"/>
          <s v="22778000-22779000"/>
          <s v="22779000-22780000"/>
          <s v="22780000-22781000"/>
          <s v="22781000-22782000"/>
          <s v="22782000-22783000"/>
          <s v="22783000-22784000"/>
          <s v="22784000-22785000"/>
          <s v="22785000-22786000"/>
          <s v="22786000-22787000"/>
          <s v="22787000-22788000"/>
          <s v="22788000-22789000"/>
          <s v="22789000-22790000"/>
          <s v="22790000-22791000"/>
          <s v="22791000-22792000"/>
          <s v="22792000-22793000"/>
          <s v="22793000-22794000"/>
          <s v="22794000-22795000"/>
          <s v="22795000-22796000"/>
          <s v="22796000-22797000"/>
          <s v="22797000-22798000"/>
          <s v="22798000-22799000"/>
          <s v="22799000-22800000"/>
          <s v="22800000-22801000"/>
          <s v="22801000-22802000"/>
          <s v="22802000-22803000"/>
          <s v="22803000-22804000"/>
          <s v="22804000-22805000"/>
          <s v="22805000-22806000"/>
          <s v="22806000-22807000"/>
          <s v="22807000-22808000"/>
          <s v="22808000-22809000"/>
          <s v="22809000-22810000"/>
          <s v="22810000-22811000"/>
          <s v="22811000-22812000"/>
          <s v="22812000-22813000"/>
          <s v="22813000-22814000"/>
          <s v="22814000-22815000"/>
          <s v="22815000-22816000"/>
          <s v="22816000-22817000"/>
          <s v="22817000-22818000"/>
          <s v="22818000-22819000"/>
          <s v="22819000-22820000"/>
          <s v="22820000-22821000"/>
          <s v="22821000-22822000"/>
          <s v="22822000-22823000"/>
          <s v="22823000-22824000"/>
          <s v="22824000-22825000"/>
          <s v="22825000-22826000"/>
          <s v="22826000-22827000"/>
          <s v="22827000-22828000"/>
          <s v="22828000-22829000"/>
          <s v="22829000-22830000"/>
          <s v="22830000-22831000"/>
          <s v="22831000-22832000"/>
          <s v="22832000-22833000"/>
          <s v="22833000-22834000"/>
          <s v="22834000-22835000"/>
          <s v="22835000-22836000"/>
          <s v="22836000-22837000"/>
          <s v="22837000-22838000"/>
          <s v="22838000-22839000"/>
          <s v="22839000-22840000"/>
          <s v="22840000-22841000"/>
          <s v="22841000-22842000"/>
          <s v="22842000-22843000"/>
          <s v="22843000-22844000"/>
          <s v="22844000-22845000"/>
          <s v="22845000-22846000"/>
          <s v="22846000-22847000"/>
          <s v="22847000-22848000"/>
          <s v="22848000-22849000"/>
          <s v="22849000-22850000"/>
          <s v="22850000-22851000"/>
          <s v="22851000-22852000"/>
          <s v="22852000-22853000"/>
          <s v="22853000-22854000"/>
          <s v="22854000-22855000"/>
          <s v="22855000-22856000"/>
          <s v="22856000-22857000"/>
          <s v="22857000-22858000"/>
          <s v="22858000-22859000"/>
          <s v="22859000-22860000"/>
          <s v="22860000-22861000"/>
          <s v="22861000-22862000"/>
          <s v="22862000-22863000"/>
          <s v="22863000-22864000"/>
          <s v="22864000-22865000"/>
          <s v="22865000-22866000"/>
          <s v="22866000-22867000"/>
          <s v="22867000-22868000"/>
          <s v="22868000-22869000"/>
          <s v="22869000-22870000"/>
          <s v="22870000-22871000"/>
          <s v="22871000-22872000"/>
          <s v="22872000-22873000"/>
          <s v="22873000-22874000"/>
          <s v="22874000-22875000"/>
          <s v="22875000-22876000"/>
          <s v="22876000-22877000"/>
          <s v="22877000-22878000"/>
          <s v="22878000-22879000"/>
          <s v="22879000-22880000"/>
          <s v="22880000-22881000"/>
          <s v="22881000-22882000"/>
          <s v="22882000-22883000"/>
          <s v="22883000-22884000"/>
          <s v="22884000-22885000"/>
          <s v="22885000-22886000"/>
          <s v="22886000-22887000"/>
          <s v="22887000-22888000"/>
          <s v="22888000-22889000"/>
          <s v="22889000-22890000"/>
          <s v="22890000-22891000"/>
          <s v="22891000-22892000"/>
          <s v="22892000-22893000"/>
          <s v="22893000-22894000"/>
          <s v="22894000-22895000"/>
          <s v="22895000-22896000"/>
          <s v="22896000-22897000"/>
          <s v="22897000-22898000"/>
          <s v="22898000-22899000"/>
          <s v="22899000-22900000"/>
          <s v="22900000-22901000"/>
          <s v="22901000-22902000"/>
          <s v="22902000-22903000"/>
          <s v="22903000-22904000"/>
          <s v="22904000-22905000"/>
          <s v="22905000-22906000"/>
          <s v="22906000-22907000"/>
          <s v="22907000-22908000"/>
          <s v="22908000-22909000"/>
          <s v="22909000-22910000"/>
          <s v="22910000-22911000"/>
          <s v="22911000-22912000"/>
          <s v="22912000-22913000"/>
          <s v="22913000-22914000"/>
          <s v="22914000-22915000"/>
          <s v="22915000-22916000"/>
          <s v="22916000-22917000"/>
          <s v="22917000-22918000"/>
          <s v="22918000-22919000"/>
          <s v="22919000-22920000"/>
          <s v="22920000-22921000"/>
          <s v="22921000-22922000"/>
          <s v="22922000-22923000"/>
          <s v="22923000-22924000"/>
          <s v="22924000-22925000"/>
          <s v="22925000-22926000"/>
          <s v="22926000-22927000"/>
          <s v="22927000-22928000"/>
          <s v="22928000-22929000"/>
          <s v="22929000-22930000"/>
          <s v="22930000-22931000"/>
          <s v="22931000-22932000"/>
          <s v="22932000-22933000"/>
          <s v="22933000-22934000"/>
          <s v="22934000-22935000"/>
          <s v="22935000-22936000"/>
          <s v="22936000-22937000"/>
          <s v="22937000-22938000"/>
          <s v="22938000-22939000"/>
          <s v="22939000-22940000"/>
          <s v="22940000-22941000"/>
          <s v="22941000-22942000"/>
          <s v="22942000-22943000"/>
          <s v="22943000-22944000"/>
          <s v="22944000-22945000"/>
          <s v="22945000-22946000"/>
          <s v="22946000-22947000"/>
          <s v="22947000-22948000"/>
          <s v="22948000-22949000"/>
          <s v="22949000-22950000"/>
          <s v="22950000-22951000"/>
          <s v="22951000-22952000"/>
          <s v="22952000-22953000"/>
          <s v="22953000-22954000"/>
          <s v="22954000-22955000"/>
          <s v="22955000-22956000"/>
          <s v="22956000-22957000"/>
          <s v="22957000-22958000"/>
          <s v="22958000-22959000"/>
          <s v="22959000-22960000"/>
          <s v="22960000-22961000"/>
          <s v="22961000-22962000"/>
          <s v="22962000-22963000"/>
          <s v="22963000-22964000"/>
          <s v="22964000-22965000"/>
          <s v="22965000-22966000"/>
          <s v="22966000-22967000"/>
          <s v="22967000-22968000"/>
          <s v="22968000-22969000"/>
          <s v="22969000-22970000"/>
          <s v="22970000-22971000"/>
          <s v="22971000-22972000"/>
          <s v="22972000-22973000"/>
          <s v="22973000-22974000"/>
          <s v="22974000-22975000"/>
          <s v="22975000-22976000"/>
          <s v="22976000-22977000"/>
          <s v="22977000-22978000"/>
          <s v="22978000-22979000"/>
          <s v="22979000-22980000"/>
          <s v="22980000-22981000"/>
          <s v="22981000-22982000"/>
          <s v="22982000-22983000"/>
          <s v="22983000-22984000"/>
          <s v="22984000-22985000"/>
          <s v="22985000-22986000"/>
          <s v="22986000-22987000"/>
          <s v="22987000-22988000"/>
          <s v="22988000-22989000"/>
          <s v="22989000-22990000"/>
          <s v="22990000-22991000"/>
          <s v="22991000-22992000"/>
          <s v="22992000-22993000"/>
          <s v="22993000-22994000"/>
          <s v="22994000-22995000"/>
          <s v="22995000-22996000"/>
          <s v="22996000-22997000"/>
          <s v="22997000-22998000"/>
          <s v="22998000-22999000"/>
          <s v="22999000-23000000"/>
          <s v="23000000-23001000"/>
          <s v="23001000-23002000"/>
          <s v="23002000-23003000"/>
          <s v="23003000-23004000"/>
          <s v="23004000-23005000"/>
          <s v="23005000-23006000"/>
          <s v="23006000-23007000"/>
          <s v="23007000-23008000"/>
          <s v="23008000-23009000"/>
          <s v="23009000-23010000"/>
          <s v="23010000-23011000"/>
          <s v="23011000-23012000"/>
          <s v="23012000-23013000"/>
          <s v="23013000-23014000"/>
          <s v="23014000-23015000"/>
          <s v="23015000-23016000"/>
          <s v="23016000-23017000"/>
          <s v="23017000-23018000"/>
          <s v="23018000-23019000"/>
          <s v="23019000-23020000"/>
          <s v="23020000-23021000"/>
          <s v="23021000-23022000"/>
          <s v="23022000-23023000"/>
          <s v="23023000-23024000"/>
          <s v="23024000-23025000"/>
          <s v="23025000-23026000"/>
          <s v="23026000-23027000"/>
          <s v="23027000-23028000"/>
          <s v="23028000-23029000"/>
          <s v="23029000-23030000"/>
          <s v="23030000-23031000"/>
          <s v="23031000-23032000"/>
          <s v="23032000-23033000"/>
          <s v="23033000-23034000"/>
          <s v="23034000-23035000"/>
          <s v="23035000-23036000"/>
          <s v="23036000-23037000"/>
          <s v="23037000-23038000"/>
          <s v="23038000-23039000"/>
          <s v="23039000-23040000"/>
          <s v="23040000-23041000"/>
          <s v="23041000-23042000"/>
          <s v="23042000-23043000"/>
          <s v="23043000-23044000"/>
          <s v="23044000-23045000"/>
          <s v="23045000-23046000"/>
          <s v="23046000-23047000"/>
          <s v="23047000-23048000"/>
          <s v="23048000-23049000"/>
          <s v="23049000-23050000"/>
          <s v="23050000-23051000"/>
          <s v="23051000-23052000"/>
          <s v="23052000-23053000"/>
          <s v="23053000-23054000"/>
          <s v="23054000-23055000"/>
          <s v="23055000-23056000"/>
          <s v="23056000-23057000"/>
          <s v="23057000-23058000"/>
          <s v="23058000-23059000"/>
          <s v="23059000-23060000"/>
          <s v="23060000-23061000"/>
          <s v="23061000-23062000"/>
          <s v="23062000-23063000"/>
          <s v="23063000-23064000"/>
          <s v="23064000-23065000"/>
          <s v="23065000-23066000"/>
          <s v="23066000-23067000"/>
          <s v="23067000-23068000"/>
          <s v="23068000-23069000"/>
          <s v="23069000-23070000"/>
          <s v="23070000-23071000"/>
          <s v="23071000-23072000"/>
          <s v="23072000-23073000"/>
          <s v="23073000-23074000"/>
          <s v="23074000-23075000"/>
          <s v="23075000-23076000"/>
          <s v="23076000-23077000"/>
          <s v="23077000-23078000"/>
          <s v="23078000-23079000"/>
          <s v="23079000-23080000"/>
          <s v="23080000-23081000"/>
          <s v="23081000-23082000"/>
          <s v="23082000-23083000"/>
          <s v="23083000-23084000"/>
          <s v="23084000-23085000"/>
          <s v="23085000-23086000"/>
          <s v="23086000-23087000"/>
          <s v="23087000-23088000"/>
          <s v="23088000-23089000"/>
          <s v="23089000-23090000"/>
          <s v="23090000-23091000"/>
          <s v="23091000-23092000"/>
          <s v="23092000-23093000"/>
          <s v="23093000-23094000"/>
          <s v="23094000-23095000"/>
          <s v="23095000-23096000"/>
          <s v="23096000-23097000"/>
          <s v="23097000-23098000"/>
          <s v="23098000-23099000"/>
          <s v="23099000-23100000"/>
          <s v="23100000-23101000"/>
          <s v="23101000-23102000"/>
          <s v="23102000-23103000"/>
          <s v="23103000-23104000"/>
          <s v="23104000-23105000"/>
          <s v="23105000-23106000"/>
          <s v="23106000-23107000"/>
          <s v="23107000-23108000"/>
          <s v="23108000-23109000"/>
          <s v="23109000-23110000"/>
          <s v="23110000-23111000"/>
          <s v="23111000-23112000"/>
          <s v="23112000-23113000"/>
          <s v="23113000-23114000"/>
          <s v="23114000-23115000"/>
          <s v="23115000-23116000"/>
          <s v="23116000-23117000"/>
          <s v="23117000-23118000"/>
          <s v="23118000-23119000"/>
          <s v="23119000-23120000"/>
          <s v="23120000-23121000"/>
          <s v="23121000-23122000"/>
          <s v="23122000-23123000"/>
          <s v="23123000-23124000"/>
          <s v="23124000-23125000"/>
          <s v="23125000-23126000"/>
          <s v="23126000-23127000"/>
          <s v="23127000-23128000"/>
          <s v="23128000-23129000"/>
          <s v="23129000-23130000"/>
          <s v="23130000-23131000"/>
          <s v="23131000-23132000"/>
          <s v="23132000-23133000"/>
          <s v="23133000-23134000"/>
          <s v="23134000-23135000"/>
          <s v="23135000-23136000"/>
          <s v="23136000-23137000"/>
          <s v="23137000-23138000"/>
          <s v="23138000-23139000"/>
          <s v="23139000-23140000"/>
          <s v="23140000-23141000"/>
          <s v="23141000-23142000"/>
          <s v="23142000-23143000"/>
          <s v="23143000-23144000"/>
          <s v="23144000-23145000"/>
          <s v="23145000-23146000"/>
          <s v="23146000-23147000"/>
          <s v="23147000-23148000"/>
          <s v="23148000-23149000"/>
          <s v="23149000-23150000"/>
          <s v="23150000-23151000"/>
          <s v="23151000-23152000"/>
          <s v="23152000-23153000"/>
          <s v="23153000-23154000"/>
          <s v="23154000-23155000"/>
          <s v="23155000-23156000"/>
          <s v="23156000-23157000"/>
          <s v="23157000-23158000"/>
          <s v="23158000-23159000"/>
          <s v="23159000-23160000"/>
          <s v="23160000-23161000"/>
          <s v="23161000-23162000"/>
          <s v="23162000-23163000"/>
          <s v="23163000-23164000"/>
          <s v="23164000-23165000"/>
          <s v="23165000-23166000"/>
          <s v="23166000-23167000"/>
          <s v="23167000-23168000"/>
          <s v="23168000-23169000"/>
          <s v="23169000-23170000"/>
          <s v="23170000-23171000"/>
          <s v="23171000-23172000"/>
          <s v="23172000-23173000"/>
          <s v="23173000-23174000"/>
          <s v="23174000-23175000"/>
          <s v="23175000-23176000"/>
          <s v="23176000-23177000"/>
          <s v="23177000-23178000"/>
          <s v="23178000-23179000"/>
          <s v="23179000-23180000"/>
          <s v="23180000-23181000"/>
          <s v="23181000-23182000"/>
          <s v="23182000-23183000"/>
          <s v="23183000-23184000"/>
          <s v="23184000-23185000"/>
          <s v="23185000-23186000"/>
          <s v="23186000-23187000"/>
          <s v="23187000-23188000"/>
          <s v="23188000-23189000"/>
          <s v="23189000-23190000"/>
          <s v="23190000-23191000"/>
          <s v="23191000-23192000"/>
          <s v="23192000-23193000"/>
          <s v="23193000-23194000"/>
          <s v="23194000-23195000"/>
          <s v="23195000-23196000"/>
          <s v="23196000-23197000"/>
          <s v="23197000-23198000"/>
          <s v="23198000-23199000"/>
          <s v="23199000-23200000"/>
          <s v="23200000-23201000"/>
          <s v="23201000-23202000"/>
          <s v="23202000-23203000"/>
          <s v="23203000-23204000"/>
          <s v="23204000-23205000"/>
          <s v="23205000-23206000"/>
          <s v="23206000-23207000"/>
          <s v="23207000-23208000"/>
          <s v="23208000-23209000"/>
          <s v="23209000-23210000"/>
          <s v="23210000-23211000"/>
          <s v="23211000-23212000"/>
          <s v="23212000-23213000"/>
          <s v="23213000-23214000"/>
          <s v="23214000-23215000"/>
          <s v="23215000-23216000"/>
          <s v="23216000-23217000"/>
          <s v="23217000-23218000"/>
          <s v="23218000-23219000"/>
          <s v="23219000-23220000"/>
          <s v="23220000-23221000"/>
          <s v="23221000-23222000"/>
          <s v="23222000-23223000"/>
          <s v="23223000-23224000"/>
          <s v="23224000-23225000"/>
          <s v="23225000-23226000"/>
          <s v="23226000-23227000"/>
          <s v="23227000-23228000"/>
          <s v="23228000-23229000"/>
          <s v="23229000-23230000"/>
          <s v="23230000-23231000"/>
          <s v="23231000-23232000"/>
          <s v="23232000-23233000"/>
          <s v="23233000-23234000"/>
          <s v="23234000-23235000"/>
          <s v="23235000-23236000"/>
          <s v="23236000-23237000"/>
          <s v="23237000-23238000"/>
          <s v="23238000-23239000"/>
          <s v="23239000-23240000"/>
          <s v="23240000-23241000"/>
          <s v="23241000-23242000"/>
          <s v="23242000-23243000"/>
          <s v="23243000-23244000"/>
          <s v="23244000-23245000"/>
          <s v="23245000-23246000"/>
          <s v="23246000-23247000"/>
          <s v="23247000-23248000"/>
          <s v="23248000-23249000"/>
          <s v="23249000-23250000"/>
          <s v="23250000-23251000"/>
          <s v="23251000-23252000"/>
          <s v="23252000-23253000"/>
          <s v="23253000-23254000"/>
          <s v="23254000-23255000"/>
          <s v="23255000-23256000"/>
          <s v="23256000-23257000"/>
          <s v="23257000-23258000"/>
          <s v="23258000-23259000"/>
          <s v="23259000-23260000"/>
          <s v="23260000-23261000"/>
          <s v="23261000-23262000"/>
          <s v="23262000-23263000"/>
          <s v="23263000-23264000"/>
          <s v="23264000-23265000"/>
          <s v="23265000-23266000"/>
          <s v="23266000-23267000"/>
          <s v="23267000-23268000"/>
          <s v="23268000-23269000"/>
          <s v="23269000-23270000"/>
          <s v="23270000-23271000"/>
          <s v="23271000-23272000"/>
          <s v="23272000-23273000"/>
          <s v="23273000-23274000"/>
          <s v="23274000-23275000"/>
          <s v="23275000-23276000"/>
          <s v="23276000-23277000"/>
          <s v="23277000-23278000"/>
          <s v="23278000-23279000"/>
          <s v="23279000-23280000"/>
          <s v="23280000-23281000"/>
          <s v="23281000-23282000"/>
          <s v="23282000-23283000"/>
          <s v="23283000-23284000"/>
          <s v="23284000-23285000"/>
          <s v="23285000-23286000"/>
          <s v="23286000-23287000"/>
          <s v="23287000-23288000"/>
          <s v="23288000-23289000"/>
          <s v="23289000-23290000"/>
          <s v="23290000-23291000"/>
          <s v="23291000-23292000"/>
          <s v="23292000-23293000"/>
          <s v="23293000-23294000"/>
          <s v="23294000-23295000"/>
          <s v="23295000-23296000"/>
          <s v="23296000-23297000"/>
          <s v="23297000-23298000"/>
          <s v="23298000-23299000"/>
          <s v="23299000-23300000"/>
          <s v="23300000-23301000"/>
          <s v="23301000-23302000"/>
          <s v="23302000-23303000"/>
          <s v="23303000-23304000"/>
          <s v="23304000-23305000"/>
          <s v="23305000-23306000"/>
          <s v="23306000-23307000"/>
          <s v="23307000-23308000"/>
          <s v="23308000-23309000"/>
          <s v="23309000-23310000"/>
          <s v="23310000-23311000"/>
          <s v="23311000-23312000"/>
          <s v="23312000-23313000"/>
          <s v="23313000-23314000"/>
          <s v="23314000-23315000"/>
          <s v="23315000-23316000"/>
          <s v="23316000-23317000"/>
          <s v="23317000-23318000"/>
          <s v="23318000-23319000"/>
          <s v="23319000-23320000"/>
          <s v="23320000-23321000"/>
          <s v="23321000-23322000"/>
          <s v="23322000-23323000"/>
          <s v="23323000-23324000"/>
          <s v="23324000-23325000"/>
          <s v="23325000-23326000"/>
          <s v="23326000-23327000"/>
          <s v="23327000-23328000"/>
          <s v="23328000-23329000"/>
          <s v="23329000-23330000"/>
          <s v="23330000-23331000"/>
          <s v="23331000-23332000"/>
          <s v="23332000-23333000"/>
          <s v="23333000-23334000"/>
          <s v="23334000-23335000"/>
          <s v="23335000-23336000"/>
          <s v="23336000-23337000"/>
          <s v="23337000-23338000"/>
          <s v="23338000-23339000"/>
          <s v="23339000-23340000"/>
          <s v="23340000-23341000"/>
          <s v="23341000-23342000"/>
          <s v="23342000-23343000"/>
          <s v="23343000-23344000"/>
          <s v="23344000-23345000"/>
          <s v="23345000-23346000"/>
          <s v="23346000-23347000"/>
          <s v="23347000-23348000"/>
          <s v="23348000-23349000"/>
          <s v="23349000-23350000"/>
          <s v="23350000-23351000"/>
          <s v="23351000-23352000"/>
          <s v="23352000-23353000"/>
          <s v="23353000-23354000"/>
          <s v="23354000-23355000"/>
          <s v="23355000-23356000"/>
          <s v="23356000-23357000"/>
          <s v="23357000-23358000"/>
          <s v="23358000-23359000"/>
          <s v="23359000-23360000"/>
          <s v="23360000-23361000"/>
          <s v="23361000-23362000"/>
          <s v="23362000-23363000"/>
          <s v="23363000-23364000"/>
          <s v="23364000-23365000"/>
          <s v="23365000-23366000"/>
          <s v="23366000-23367000"/>
          <s v="23367000-23368000"/>
          <s v="23368000-23369000"/>
          <s v="23369000-23370000"/>
          <s v="23370000-23371000"/>
          <s v="23371000-23372000"/>
          <s v="23372000-23373000"/>
          <s v="23373000-23374000"/>
          <s v="23374000-23375000"/>
          <s v="23375000-23376000"/>
          <s v="23376000-23377000"/>
          <s v="23377000-23378000"/>
          <s v="23378000-23379000"/>
          <s v="23379000-23380000"/>
          <s v="23380000-23381000"/>
          <s v="23381000-23382000"/>
          <s v="23382000-23383000"/>
          <s v="23383000-23384000"/>
          <s v="23384000-23385000"/>
          <s v="23385000-23386000"/>
          <s v="23386000-23387000"/>
          <s v="23387000-23388000"/>
          <s v="23388000-23389000"/>
          <s v="23389000-23390000"/>
          <s v="23390000-23391000"/>
          <s v="23391000-23392000"/>
          <s v="23392000-23393000"/>
          <s v="23393000-23394000"/>
          <s v="23394000-23395000"/>
          <s v="23395000-23396000"/>
          <s v="23396000-23397000"/>
          <s v="23397000-23398000"/>
          <s v="23398000-23399000"/>
          <s v="23399000-23400000"/>
          <s v="23400000-23401000"/>
          <s v="23401000-23402000"/>
          <s v="23402000-23403000"/>
          <s v="23403000-23404000"/>
          <s v="23404000-23405000"/>
          <s v="23405000-23406000"/>
          <s v="23406000-23407000"/>
          <s v="23407000-23408000"/>
          <s v="23408000-23409000"/>
          <s v="23409000-23410000"/>
          <s v="23410000-23411000"/>
          <s v="23411000-23412000"/>
          <s v="23412000-23413000"/>
          <s v="23413000-23414000"/>
          <s v="23414000-23415000"/>
          <s v="23415000-23416000"/>
          <s v="23416000-23417000"/>
          <s v="23417000-23418000"/>
          <s v="23418000-23419000"/>
          <s v="23419000-23420000"/>
          <s v="23420000-23421000"/>
          <s v="23421000-23422000"/>
          <s v="23422000-23423000"/>
          <s v="23423000-23424000"/>
          <s v="23424000-23425000"/>
          <s v="23425000-23426000"/>
          <s v="23426000-23427000"/>
          <s v="23427000-23428000"/>
          <s v="23428000-23429000"/>
          <s v="23429000-23430000"/>
          <s v="23430000-23431000"/>
          <s v="23431000-23432000"/>
          <s v="23432000-23433000"/>
          <s v="23433000-23434000"/>
          <s v="23434000-23435000"/>
          <s v="23435000-23436000"/>
          <s v="23436000-23437000"/>
          <s v="23437000-23438000"/>
          <s v="23438000-23439000"/>
          <s v="23439000-23440000"/>
          <s v="23440000-23441000"/>
          <s v="23441000-23442000"/>
          <s v="23442000-23443000"/>
          <s v="23443000-23444000"/>
          <s v="23444000-23445000"/>
          <s v="23445000-23446000"/>
          <s v="23446000-23447000"/>
          <s v="23447000-23448000"/>
          <s v="23448000-23449000"/>
          <s v="23449000-23450000"/>
          <s v="23450000-23451000"/>
          <s v="23451000-23452000"/>
          <s v="23452000-23453000"/>
          <s v="23453000-23454000"/>
          <s v="23454000-23455000"/>
          <s v="23455000-23456000"/>
          <s v="23456000-23457000"/>
          <s v="23457000-23458000"/>
          <s v="23458000-23459000"/>
          <s v="23459000-23460000"/>
          <s v="23460000-23461000"/>
          <s v="23461000-23462000"/>
          <s v="23462000-23463000"/>
          <s v="23463000-23464000"/>
          <s v="23464000-23465000"/>
          <s v="23465000-23466000"/>
          <s v="23466000-23467000"/>
          <s v="23467000-23468000"/>
          <s v="23468000-23469000"/>
          <s v="23469000-23470000"/>
          <s v="23470000-23471000"/>
          <s v="23471000-23472000"/>
          <s v="23472000-23473000"/>
          <s v="23473000-23474000"/>
          <s v="23474000-23475000"/>
          <s v="23475000-23476000"/>
          <s v="23476000-23477000"/>
          <s v="23477000-23478000"/>
          <s v="23478000-23479000"/>
          <s v="23479000-23480000"/>
          <s v="23480000-23481000"/>
          <s v="23481000-23482000"/>
          <s v="23482000-23483000"/>
          <s v="23483000-23484000"/>
          <s v="23484000-23485000"/>
          <s v="23485000-23486000"/>
          <s v="23486000-23487000"/>
          <s v="23487000-23488000"/>
          <s v="23488000-23489000"/>
          <s v="23489000-23490000"/>
          <s v="23490000-23491000"/>
          <s v="23491000-23492000"/>
          <s v="23492000-23493000"/>
          <s v="23493000-23494000"/>
          <s v="23494000-23495000"/>
          <s v="23495000-23496000"/>
          <s v="23496000-23497000"/>
          <s v="23497000-23498000"/>
          <s v="23498000-23499000"/>
          <s v="23499000-23500000"/>
          <s v="23500000-23501000"/>
          <s v="23501000-23502000"/>
          <s v="23502000-23503000"/>
          <s v="23503000-23504000"/>
          <s v="23504000-23505000"/>
          <s v="23505000-23506000"/>
          <s v="23506000-23507000"/>
          <s v="23507000-23508000"/>
          <s v="23508000-23509000"/>
          <s v="23509000-23510000"/>
          <s v="23510000-23511000"/>
          <s v="23511000-23512000"/>
          <s v="23512000-23513000"/>
          <s v="23513000-23514000"/>
          <s v="23514000-23515000"/>
          <s v="23515000-23516000"/>
          <s v="23516000-23517000"/>
          <s v="23517000-23518000"/>
          <s v="23518000-23519000"/>
          <s v="23519000-23520000"/>
          <s v="23520000-23521000"/>
          <s v="23521000-23522000"/>
          <s v="23522000-23523000"/>
          <s v="23523000-23524000"/>
          <s v="23524000-23525000"/>
          <s v="23525000-23526000"/>
          <s v="23526000-23527000"/>
          <s v="23527000-23528000"/>
          <s v="23528000-23529000"/>
          <s v="23529000-23530000"/>
          <s v="23530000-23531000"/>
          <s v="23531000-23532000"/>
          <s v="23532000-23533000"/>
          <s v="23533000-23534000"/>
          <s v="23534000-23535000"/>
          <s v="23535000-23536000"/>
          <s v="23536000-23537000"/>
          <s v="23537000-23538000"/>
          <s v="23538000-23539000"/>
          <s v="23539000-23540000"/>
          <s v="23540000-23541000"/>
          <s v="23541000-23542000"/>
          <s v="23542000-23543000"/>
          <s v="23543000-23544000"/>
          <s v="23544000-23545000"/>
          <s v="23545000-23546000"/>
          <s v="23546000-23547000"/>
          <s v="23547000-23548000"/>
          <s v="23548000-23549000"/>
          <s v="23549000-23550000"/>
          <s v="23550000-23551000"/>
          <s v="23551000-23552000"/>
          <s v="23552000-23553000"/>
          <s v="23553000-23554000"/>
          <s v="23554000-23555000"/>
          <s v="23555000-23556000"/>
          <s v="23556000-23557000"/>
          <s v="23557000-23558000"/>
          <s v="23558000-23559000"/>
          <s v="23559000-23560000"/>
          <s v="23560000-23561000"/>
          <s v="23561000-23562000"/>
          <s v="23562000-23563000"/>
          <s v="23563000-23564000"/>
          <s v="23564000-23565000"/>
          <s v="23565000-23566000"/>
          <s v="23566000-23567000"/>
          <s v="23567000-23568000"/>
          <s v="23568000-23569000"/>
          <s v="23569000-23570000"/>
          <s v="23570000-23571000"/>
          <s v="23571000-23572000"/>
          <s v="23572000-23573000"/>
          <s v="23573000-23574000"/>
          <s v="23574000-23575000"/>
          <s v="23575000-23576000"/>
          <s v="23576000-23577000"/>
          <s v="23577000-23578000"/>
          <s v="23578000-23579000"/>
          <s v="23579000-23580000"/>
          <s v="23580000-23581000"/>
          <s v="23581000-23582000"/>
          <s v="23582000-23583000"/>
          <s v="23583000-23584000"/>
          <s v="23584000-23585000"/>
          <s v="23585000-23586000"/>
          <s v="23586000-23587000"/>
          <s v="23587000-23588000"/>
          <s v="23588000-23589000"/>
          <s v="23589000-23590000"/>
          <s v="23590000-23591000"/>
          <s v="23591000-23592000"/>
          <s v="23592000-23593000"/>
          <s v="23593000-23594000"/>
          <s v="23594000-23595000"/>
          <s v="23595000-23596000"/>
          <s v="23596000-23597000"/>
          <s v="23597000-23598000"/>
          <s v="23598000-23599000"/>
          <s v="23599000-23600000"/>
          <s v="23600000-23601000"/>
          <s v="23601000-23602000"/>
          <s v="23602000-23603000"/>
          <s v="23603000-23604000"/>
          <s v="23604000-23605000"/>
          <s v="23605000-23606000"/>
          <s v="23606000-23607000"/>
          <s v="23607000-23608000"/>
          <s v="23608000-23609000"/>
          <s v="23609000-23610000"/>
          <s v="23610000-23611000"/>
          <s v="23611000-23612000"/>
          <s v="23612000-23613000"/>
          <s v="23613000-23614000"/>
          <s v="23614000-23615000"/>
          <s v="23615000-23616000"/>
          <s v="23616000-23617000"/>
          <s v="23617000-23618000"/>
          <s v="23618000-23619000"/>
          <s v="23619000-23620000"/>
          <s v="23620000-23621000"/>
          <s v="23621000-23622000"/>
          <s v="23622000-23623000"/>
          <s v="23623000-23624000"/>
          <s v="23624000-23625000"/>
          <s v="23625000-23626000"/>
          <s v="23626000-23627000"/>
          <s v="23627000-23628000"/>
          <s v="23628000-23629000"/>
          <s v="23629000-23630000"/>
          <s v="23630000-23631000"/>
          <s v="23631000-23632000"/>
          <s v="23632000-23633000"/>
          <s v="23633000-23634000"/>
          <s v="23634000-23635000"/>
          <s v="23635000-23636000"/>
          <s v="23636000-23637000"/>
          <s v="23637000-23638000"/>
          <s v="23638000-23639000"/>
          <s v="23639000-23640000"/>
          <s v="23640000-23641000"/>
          <s v="23641000-23642000"/>
          <s v="23642000-23643000"/>
          <s v="23643000-23644000"/>
          <s v="23644000-23645000"/>
          <s v="23645000-23646000"/>
          <s v="23646000-23647000"/>
          <s v="23647000-23648000"/>
          <s v="23648000-23649000"/>
          <s v="23649000-23650000"/>
          <s v="23650000-23651000"/>
          <s v="23651000-23652000"/>
          <s v="23652000-23653000"/>
          <s v="23653000-23654000"/>
          <s v="23654000-23655000"/>
          <s v="23655000-23656000"/>
          <s v="23656000-23657000"/>
          <s v="23657000-23658000"/>
          <s v="23658000-23659000"/>
          <s v="23659000-23660000"/>
          <s v="23660000-23661000"/>
          <s v="23661000-23662000"/>
          <s v="23662000-23663000"/>
          <s v="23663000-23664000"/>
          <s v="23664000-23665000"/>
          <s v="23665000-23666000"/>
          <s v="23666000-23667000"/>
          <s v="23667000-23668000"/>
          <s v="23668000-23669000"/>
          <s v="23669000-23670000"/>
          <s v="23670000-23671000"/>
          <s v="23671000-23672000"/>
          <s v="23672000-23673000"/>
          <s v="23673000-23674000"/>
          <s v="23674000-23675000"/>
          <s v="23675000-23676000"/>
          <s v="23676000-23677000"/>
          <s v="23677000-23678000"/>
          <s v="23678000-23679000"/>
          <s v="23679000-23680000"/>
          <s v="23680000-23681000"/>
          <s v="23681000-23682000"/>
          <s v="23682000-23683000"/>
          <s v="23683000-23684000"/>
          <s v="23684000-23685000"/>
          <s v="23685000-23686000"/>
          <s v="23686000-23687000"/>
          <s v="23687000-23688000"/>
          <s v="23688000-23689000"/>
          <s v="23689000-23690000"/>
          <s v="23690000-23691000"/>
          <s v="23691000-23692000"/>
          <s v="23692000-23693000"/>
          <s v="23693000-23694000"/>
          <s v="23694000-23695000"/>
          <s v="23695000-23696000"/>
          <s v="23696000-23697000"/>
          <s v="23697000-23698000"/>
          <s v="23698000-23699000"/>
          <s v="23699000-23700000"/>
          <s v="23700000-23701000"/>
          <s v="23701000-23702000"/>
          <s v="23702000-23703000"/>
          <s v="23703000-23704000"/>
          <s v="23704000-23705000"/>
          <s v="23705000-23706000"/>
          <s v="23706000-23707000"/>
          <s v="23707000-23708000"/>
          <s v="23708000-23709000"/>
          <s v="23709000-23710000"/>
          <s v="23710000-23711000"/>
          <s v="23711000-23712000"/>
          <s v="23712000-23713000"/>
          <s v="23713000-23714000"/>
          <s v="23714000-23715000"/>
          <s v="23715000-23716000"/>
          <s v="23716000-23717000"/>
          <s v="23717000-23718000"/>
          <s v="23718000-23719000"/>
          <s v="23719000-23720000"/>
          <s v="23720000-23721000"/>
          <s v="23721000-23722000"/>
          <s v="23722000-23723000"/>
          <s v="23723000-23724000"/>
          <s v="23724000-23725000"/>
          <s v="23725000-23726000"/>
          <s v="23726000-23727000"/>
          <s v="23727000-23728000"/>
          <s v="23728000-23729000"/>
          <s v="23729000-23730000"/>
          <s v="23730000-23731000"/>
          <s v="23731000-23732000"/>
          <s v="23732000-23733000"/>
          <s v="23733000-23734000"/>
          <s v="23734000-23735000"/>
          <s v="23735000-23736000"/>
          <s v="23736000-23737000"/>
          <s v="23737000-23738000"/>
          <s v="23738000-23739000"/>
          <s v="23739000-23740000"/>
          <s v="23740000-23741000"/>
          <s v="23741000-23742000"/>
          <s v="23742000-23743000"/>
          <s v="23743000-23744000"/>
          <s v="23744000-23745000"/>
          <s v="23745000-23746000"/>
          <s v="23746000-23747000"/>
          <s v="23747000-23748000"/>
          <s v="23748000-23749000"/>
          <s v="23749000-23750000"/>
          <s v="23750000-23751000"/>
          <s v="23751000-23752000"/>
          <s v="23752000-23753000"/>
          <s v="23753000-23754000"/>
          <s v="23754000-23755000"/>
          <s v="23755000-23756000"/>
          <s v="23756000-23757000"/>
          <s v="23757000-23758000"/>
          <s v="23758000-23759000"/>
          <s v="23759000-23760000"/>
          <s v="23760000-23761000"/>
          <s v="23761000-23762000"/>
          <s v="23762000-23763000"/>
          <s v="23763000-23764000"/>
          <s v="23764000-23765000"/>
          <s v="23765000-23766000"/>
          <s v="23766000-23767000"/>
          <s v="23767000-23768000"/>
          <s v="23768000-23769000"/>
          <s v="23769000-23770000"/>
          <s v="23770000-23771000"/>
          <s v="23771000-23772000"/>
          <s v="23772000-23773000"/>
          <s v="23773000-23774000"/>
          <s v="23774000-23775000"/>
          <s v="23775000-23776000"/>
          <s v="23776000-23777000"/>
          <s v="23777000-23778000"/>
          <s v="23778000-23779000"/>
          <s v="23779000-23780000"/>
          <s v="23780000-23781000"/>
          <s v="23781000-23782000"/>
          <s v="23782000-23783000"/>
          <s v="23783000-23784000"/>
          <s v="23784000-23785000"/>
          <s v="23785000-23786000"/>
          <s v="23786000-23787000"/>
          <s v="23787000-23788000"/>
          <s v="23788000-23789000"/>
          <s v="23789000-23790000"/>
          <s v="23790000-23791000"/>
          <s v="23791000-23792000"/>
          <s v="23792000-23793000"/>
          <s v="23793000-23794000"/>
          <s v="23794000-23795000"/>
          <s v="23795000-23796000"/>
          <s v="23796000-23797000"/>
          <s v="23797000-23798000"/>
          <s v="23798000-23799000"/>
          <s v="23799000-23800000"/>
          <s v="23800000-23801000"/>
          <s v="23801000-23802000"/>
          <s v="23802000-23803000"/>
          <s v="23803000-23804000"/>
          <s v="23804000-23805000"/>
          <s v="23805000-23806000"/>
          <s v="23806000-23807000"/>
          <s v="23807000-23808000"/>
          <s v="23808000-23809000"/>
          <s v="23809000-23810000"/>
          <s v="23810000-23811000"/>
          <s v="23811000-23812000"/>
          <s v="23812000-23813000"/>
          <s v="23813000-23814000"/>
          <s v="23814000-23815000"/>
          <s v="23815000-23816000"/>
          <s v="23816000-23817000"/>
          <s v="23817000-23818000"/>
          <s v="23818000-23819000"/>
          <s v="23819000-23820000"/>
          <s v="23820000-23821000"/>
          <s v="23821000-23822000"/>
          <s v="23822000-23823000"/>
          <s v="23823000-23824000"/>
          <s v="23824000-23825000"/>
          <s v="23825000-23826000"/>
          <s v="23826000-23827000"/>
          <s v="23827000-23828000"/>
          <s v="23828000-23829000"/>
          <s v="23829000-23830000"/>
          <s v="23830000-23831000"/>
          <s v="23831000-23832000"/>
          <s v="23832000-23833000"/>
          <s v="23833000-23834000"/>
          <s v="23834000-23835000"/>
          <s v="23835000-23836000"/>
          <s v="23836000-23837000"/>
          <s v="23837000-23838000"/>
          <s v="23838000-23839000"/>
          <s v="23839000-23840000"/>
          <s v="23840000-23841000"/>
          <s v="23841000-23842000"/>
          <s v="23842000-23843000"/>
          <s v="23843000-23844000"/>
          <s v="23844000-23845000"/>
          <s v="23845000-23846000"/>
          <s v="23846000-23847000"/>
          <s v="23847000-23848000"/>
          <s v="23848000-23849000"/>
          <s v="23849000-23850000"/>
          <s v="23850000-23851000"/>
          <s v="23851000-23852000"/>
          <s v="23852000-23853000"/>
          <s v="23853000-23854000"/>
          <s v="23854000-23855000"/>
          <s v="23855000-23856000"/>
          <s v="23856000-23857000"/>
          <s v="23857000-23858000"/>
          <s v="23858000-23859000"/>
          <s v="23859000-23860000"/>
          <s v="23860000-23861000"/>
          <s v="23861000-23862000"/>
          <s v="23862000-23863000"/>
          <s v="23863000-23864000"/>
          <s v="23864000-23865000"/>
          <s v="23865000-23866000"/>
          <s v="23866000-23867000"/>
          <s v="23867000-23868000"/>
          <s v="23868000-23869000"/>
          <s v="23869000-23870000"/>
          <s v="23870000-23871000"/>
          <s v="23871000-23872000"/>
          <s v="23872000-23873000"/>
          <s v="23873000-23874000"/>
          <s v="23874000-23875000"/>
          <s v="23875000-23876000"/>
          <s v="23876000-23877000"/>
          <s v="23877000-23878000"/>
          <s v="23878000-23879000"/>
          <s v="23879000-23880000"/>
          <s v="23880000-23881000"/>
          <s v="23881000-23882000"/>
          <s v="23882000-23883000"/>
          <s v="23883000-23884000"/>
          <s v="23884000-23885000"/>
          <s v="23885000-23886000"/>
          <s v="23886000-23887000"/>
          <s v="23887000-23888000"/>
          <s v="23888000-23889000"/>
          <s v="23889000-23890000"/>
          <s v="23890000-23891000"/>
          <s v="23891000-23892000"/>
          <s v="23892000-23893000"/>
          <s v="23893000-23894000"/>
          <s v="23894000-23895000"/>
          <s v="23895000-23896000"/>
          <s v="23896000-23897000"/>
          <s v="23897000-23898000"/>
          <s v="23898000-23899000"/>
          <s v="23899000-23900000"/>
          <s v="23900000-23901000"/>
          <s v="23901000-23902000"/>
          <s v="23902000-23903000"/>
          <s v="23903000-23904000"/>
          <s v="23904000-23905000"/>
          <s v="23905000-23906000"/>
          <s v="23906000-23907000"/>
          <s v="23907000-23908000"/>
          <s v="23908000-23909000"/>
          <s v="23909000-23910000"/>
          <s v="23910000-23911000"/>
          <s v="23911000-23912000"/>
          <s v="23912000-23913000"/>
          <s v="23913000-23914000"/>
          <s v="23914000-23915000"/>
          <s v="23915000-23916000"/>
          <s v="23916000-23917000"/>
          <s v="23917000-23918000"/>
          <s v="23918000-23919000"/>
          <s v="23919000-23920000"/>
          <s v="23920000-23921000"/>
          <s v="23921000-23922000"/>
          <s v="23922000-23923000"/>
          <s v="23923000-23924000"/>
          <s v="23924000-23925000"/>
          <s v="23925000-23926000"/>
          <s v="23926000-23927000"/>
          <s v="23927000-23928000"/>
          <s v="23928000-23929000"/>
          <s v="23929000-23930000"/>
          <s v="23930000-23931000"/>
          <s v="23931000-23932000"/>
          <s v="23932000-23933000"/>
          <s v="23933000-23934000"/>
          <s v="23934000-23935000"/>
          <s v="23935000-23936000"/>
          <s v="23936000-23937000"/>
          <s v="23937000-23938000"/>
          <s v="23938000-23939000"/>
          <s v="23939000-23940000"/>
          <s v="23940000-23941000"/>
          <s v="23941000-23942000"/>
          <s v="23942000-23943000"/>
          <s v="23943000-23944000"/>
          <s v="23944000-23945000"/>
          <s v="23945000-23946000"/>
          <s v="23946000-23947000"/>
          <s v="23947000-23948000"/>
          <s v="23948000-23949000"/>
          <s v="23949000-23950000"/>
          <s v="23950000-23951000"/>
          <s v="23951000-23952000"/>
          <s v="23952000-23953000"/>
          <s v="23953000-23954000"/>
          <s v="23954000-23955000"/>
          <s v="23955000-23956000"/>
          <s v="23956000-23957000"/>
          <s v="23957000-23958000"/>
          <s v="23958000-23959000"/>
          <s v="23959000-23960000"/>
          <s v="23960000-23961000"/>
          <s v="23961000-23962000"/>
          <s v="23962000-23963000"/>
          <s v="23963000-23964000"/>
          <s v="23964000-23965000"/>
          <s v="23965000-23966000"/>
          <s v="23966000-23967000"/>
          <s v="23967000-23968000"/>
          <s v="23968000-23969000"/>
          <s v="23969000-23970000"/>
          <s v="23970000-23971000"/>
          <s v="23971000-23972000"/>
          <s v="23972000-23973000"/>
          <s v="23973000-23974000"/>
          <s v="23974000-23975000"/>
          <s v="23975000-23976000"/>
          <s v="23976000-23977000"/>
          <s v="23977000-23978000"/>
          <s v="23978000-23979000"/>
          <s v="23979000-23980000"/>
          <s v="23980000-23981000"/>
          <s v="23981000-23982000"/>
          <s v="23982000-23983000"/>
          <s v="23983000-23984000"/>
          <s v="23984000-23985000"/>
          <s v="23985000-23986000"/>
          <s v="23986000-23987000"/>
          <s v="23987000-23988000"/>
          <s v="23988000-23989000"/>
          <s v="23989000-23990000"/>
          <s v="23990000-23991000"/>
          <s v="23991000-23992000"/>
          <s v="23992000-23993000"/>
          <s v="23993000-23994000"/>
          <s v="23994000-23995000"/>
          <s v="23995000-23996000"/>
          <s v="23996000-23997000"/>
          <s v="23997000-23998000"/>
          <s v="23998000-23999000"/>
          <s v="23999000-24000000"/>
          <s v="24000000-24001000"/>
          <s v="24001000-24002000"/>
          <s v="24002000-24003000"/>
          <s v="24003000-24004000"/>
          <s v="24004000-24005000"/>
          <s v="24005000-24006000"/>
          <s v="24006000-24007000"/>
          <s v="24007000-24008000"/>
          <s v="24008000-24009000"/>
          <s v="24009000-24010000"/>
          <s v="24010000-24011000"/>
          <s v="24011000-24012000"/>
          <s v="24012000-24013000"/>
          <s v="24013000-24014000"/>
          <s v="24014000-24015000"/>
          <s v="24015000-24016000"/>
          <s v="24016000-24017000"/>
          <s v="24017000-24018000"/>
          <s v="24018000-24019000"/>
          <s v="24019000-24020000"/>
          <s v="24020000-24021000"/>
          <s v="24021000-24022000"/>
          <s v="24022000-24023000"/>
          <s v="24023000-24024000"/>
          <s v="24024000-24025000"/>
          <s v="24025000-24026000"/>
          <s v="24026000-24027000"/>
          <s v="24027000-24028000"/>
          <s v="24028000-24029000"/>
          <s v="24029000-24030000"/>
          <s v="24030000-24031000"/>
          <s v="24031000-24032000"/>
          <s v="24032000-24033000"/>
          <s v="24033000-24034000"/>
          <s v="24034000-24035000"/>
          <s v="24035000-24036000"/>
          <s v="24036000-24037000"/>
          <s v="24037000-24038000"/>
          <s v="24038000-24039000"/>
          <s v="24039000-24040000"/>
          <s v="24040000-24041000"/>
          <s v="24041000-24042000"/>
          <s v="24042000-24043000"/>
          <s v="24043000-24044000"/>
          <s v="24044000-24045000"/>
          <s v="24045000-24046000"/>
          <s v="24046000-24047000"/>
          <s v="24047000-24048000"/>
          <s v="24048000-24049000"/>
          <s v="24049000-24050000"/>
          <s v="24050000-24051000"/>
          <s v="24051000-24052000"/>
          <s v="24052000-24053000"/>
          <s v="24053000-24054000"/>
          <s v="24054000-24055000"/>
          <s v="24055000-24056000"/>
          <s v="24056000-24057000"/>
          <s v="24057000-24058000"/>
          <s v="24058000-24059000"/>
          <s v="24059000-24060000"/>
          <s v="24060000-24061000"/>
          <s v="24061000-24062000"/>
          <s v="24062000-24063000"/>
          <s v="24063000-24064000"/>
          <s v="24064000-24065000"/>
          <s v="24065000-24066000"/>
          <s v="24066000-24067000"/>
          <s v="24067000-24068000"/>
          <s v="24068000-24069000"/>
          <s v="24069000-24070000"/>
          <s v="24070000-24071000"/>
          <s v="24071000-24072000"/>
          <s v="24072000-24073000"/>
          <s v="24073000-24074000"/>
          <s v="24074000-24075000"/>
          <s v="24075000-24076000"/>
          <s v="24076000-24077000"/>
          <s v="24077000-24078000"/>
          <s v="24078000-24079000"/>
          <s v="24079000-24080000"/>
          <s v="24080000-24081000"/>
          <s v="24081000-24082000"/>
          <s v="24082000-24083000"/>
          <s v="24083000-24084000"/>
          <s v="24084000-24085000"/>
          <s v="24085000-24086000"/>
          <s v="24086000-24087000"/>
          <s v="24087000-24088000"/>
          <s v="24088000-24089000"/>
          <s v="24089000-24090000"/>
          <s v="24090000-24091000"/>
          <s v="24091000-24092000"/>
          <s v="24092000-24093000"/>
          <s v="24093000-24094000"/>
          <s v="24094000-24095000"/>
          <s v="24095000-24096000"/>
          <s v="24096000-24097000"/>
          <s v="24097000-24098000"/>
          <s v="24098000-24099000"/>
          <s v="24099000-24100000"/>
          <s v="24100000-24101000"/>
          <s v="24101000-24102000"/>
          <s v="24102000-24103000"/>
          <s v="24103000-24104000"/>
          <s v="24104000-24105000"/>
          <s v="24105000-24106000"/>
          <s v="24106000-24107000"/>
          <s v="24107000-24108000"/>
          <s v="24108000-24109000"/>
          <s v="24109000-24110000"/>
          <s v="24110000-24111000"/>
          <s v="24111000-24112000"/>
          <s v="24112000-24113000"/>
          <s v="24113000-24114000"/>
          <s v="24114000-24115000"/>
          <s v="24115000-24116000"/>
          <s v="24116000-24117000"/>
          <s v="24117000-24118000"/>
          <s v="24118000-24119000"/>
          <s v="24119000-24120000"/>
          <s v="24120000-24121000"/>
          <s v="24121000-24122000"/>
          <s v="24122000-24123000"/>
          <s v="24123000-24124000"/>
          <s v="24124000-24125000"/>
          <s v="24125000-24126000"/>
          <s v="24126000-24127000"/>
          <s v="24127000-24128000"/>
          <s v="24128000-24129000"/>
          <s v="24129000-24130000"/>
          <s v="24130000-24131000"/>
          <s v="24131000-24132000"/>
          <s v="24132000-24133000"/>
          <s v="24133000-24134000"/>
          <s v="24134000-24135000"/>
          <s v="24135000-24136000"/>
          <s v="24136000-24137000"/>
          <s v="24137000-24138000"/>
          <s v="24138000-24139000"/>
          <s v="24139000-24140000"/>
          <s v="24140000-24141000"/>
          <s v="24141000-24142000"/>
          <s v="24142000-24143000"/>
          <s v="24143000-24144000"/>
          <s v="24144000-24145000"/>
          <s v="24145000-24146000"/>
          <s v="24146000-24147000"/>
          <s v="24147000-24148000"/>
          <s v="24148000-24149000"/>
          <s v="24149000-24150000"/>
          <s v="24150000-24151000"/>
          <s v="24151000-24152000"/>
          <s v="24152000-24153000"/>
          <s v="24153000-24154000"/>
          <s v="24154000-24155000"/>
          <s v="24155000-24156000"/>
          <s v="24156000-24157000"/>
          <s v="24157000-24158000"/>
          <s v="24158000-24159000"/>
          <s v="24159000-24160000"/>
          <s v="24160000-24161000"/>
          <s v="24161000-24162000"/>
          <s v="24162000-24163000"/>
          <s v="24163000-24164000"/>
          <s v="24164000-24165000"/>
          <s v="24165000-24166000"/>
          <s v="24166000-24167000"/>
          <s v="24167000-24168000"/>
          <s v="24168000-24169000"/>
          <s v="24169000-24170000"/>
          <s v="24170000-24171000"/>
          <s v="24171000-24172000"/>
          <s v="24172000-24173000"/>
          <s v="24173000-24174000"/>
          <s v="24174000-24175000"/>
          <s v="24175000-24176000"/>
          <s v="24176000-24177000"/>
          <s v="24177000-24178000"/>
          <s v="24178000-24179000"/>
          <s v="24179000-24180000"/>
          <s v="24180000-24181000"/>
          <s v="24181000-24182000"/>
          <s v="24182000-24183000"/>
          <s v="24183000-24184000"/>
          <s v="24184000-24185000"/>
          <s v="24185000-24186000"/>
          <s v="24186000-24187000"/>
          <s v="24187000-24188000"/>
          <s v="24188000-24189000"/>
          <s v="24189000-24190000"/>
          <s v="24190000-24191000"/>
          <s v="24191000-24192000"/>
          <s v="24192000-24193000"/>
          <s v="24193000-24194000"/>
          <s v="24194000-24195000"/>
          <s v="24195000-24196000"/>
          <s v="24196000-24197000"/>
          <s v="24197000-24198000"/>
          <s v="24198000-24199000"/>
          <s v="24199000-24200000"/>
          <s v="24200000-24201000"/>
          <s v="24201000-24202000"/>
          <s v="24202000-24203000"/>
          <s v="24203000-24204000"/>
          <s v="24204000-24205000"/>
          <s v="24205000-24206000"/>
          <s v="24206000-24207000"/>
          <s v="24207000-24208000"/>
          <s v="24208000-24209000"/>
          <s v="24209000-24210000"/>
          <s v="24210000-24211000"/>
          <s v="24211000-24212000"/>
          <s v="24212000-24213000"/>
          <s v="24213000-24214000"/>
          <s v="24214000-24215000"/>
          <s v="24215000-24216000"/>
          <s v="24216000-24217000"/>
          <s v="24217000-24218000"/>
          <s v="24218000-24219000"/>
          <s v="24219000-24220000"/>
          <s v="24220000-24221000"/>
          <s v="24221000-24222000"/>
          <s v="24222000-24223000"/>
          <s v="24223000-24224000"/>
          <s v="24224000-24225000"/>
          <s v="24225000-24226000"/>
          <s v="24226000-24227000"/>
          <s v="24227000-24228000"/>
          <s v="24228000-24229000"/>
          <s v="24229000-24230000"/>
          <s v="24230000-24231000"/>
          <s v="24231000-24232000"/>
          <s v="24232000-24233000"/>
          <s v="24233000-24234000"/>
          <s v="24234000-24235000"/>
          <s v="24235000-24236000"/>
          <s v="24236000-24237000"/>
          <s v="24237000-24238000"/>
          <s v="24238000-24239000"/>
          <s v="24239000-24240000"/>
          <s v="24240000-24241000"/>
          <s v="24241000-24242000"/>
          <s v="24242000-24243000"/>
          <s v="24243000-24244000"/>
          <s v="24244000-24245000"/>
          <s v="24245000-24246000"/>
          <s v="24246000-24247000"/>
          <s v="24247000-24248000"/>
          <s v="24248000-24249000"/>
          <s v="24249000-24250000"/>
          <s v="24250000-24251000"/>
          <s v="24251000-24252000"/>
          <s v="24252000-24253000"/>
          <s v="24253000-24254000"/>
          <s v="24254000-24255000"/>
          <s v="24255000-24256000"/>
          <s v="24256000-24257000"/>
          <s v="24257000-24258000"/>
          <s v="24258000-24259000"/>
          <s v="24259000-24260000"/>
          <s v="24260000-24261000"/>
          <s v="24261000-24262000"/>
          <s v="24262000-24263000"/>
          <s v="24263000-24264000"/>
          <s v="24264000-24265000"/>
          <s v="24265000-24266000"/>
          <s v="24266000-24267000"/>
          <s v="24267000-24268000"/>
          <s v="24268000-24269000"/>
          <s v="24269000-24270000"/>
          <s v="24270000-24271000"/>
          <s v="24271000-24272000"/>
          <s v="24272000-24273000"/>
          <s v="24273000-24274000"/>
          <s v="24274000-24275000"/>
          <s v="24275000-24276000"/>
          <s v="24276000-24277000"/>
          <s v="24277000-24278000"/>
          <s v="24278000-24279000"/>
          <s v="24279000-24280000"/>
          <s v="24280000-24281000"/>
          <s v="24281000-24282000"/>
          <s v="24282000-24283000"/>
          <s v="24283000-24284000"/>
          <s v="24284000-24285000"/>
          <s v="24285000-24286000"/>
          <s v="24286000-24287000"/>
          <s v="24287000-24288000"/>
          <s v="24288000-24289000"/>
          <s v="24289000-24290000"/>
          <s v="24290000-24291000"/>
          <s v="24291000-24292000"/>
          <s v="24292000-24293000"/>
          <s v="24293000-24294000"/>
          <s v="24294000-24295000"/>
          <s v="24295000-24296000"/>
          <s v="24296000-24297000"/>
          <s v="24297000-24298000"/>
          <s v="24298000-24299000"/>
          <s v="24299000-24300000"/>
          <s v="24300000-24301000"/>
          <s v="24301000-24302000"/>
          <s v="24302000-24303000"/>
          <s v="24303000-24304000"/>
          <s v="24304000-24305000"/>
          <s v="24305000-24306000"/>
          <s v="24306000-24307000"/>
          <s v="24307000-24308000"/>
          <s v="24308000-24309000"/>
          <s v="24309000-24310000"/>
          <s v="24310000-24311000"/>
          <s v="24311000-24312000"/>
          <s v="24312000-24313000"/>
          <s v="24313000-24314000"/>
          <s v="24314000-24315000"/>
          <s v="24315000-24316000"/>
          <s v="24316000-24317000"/>
          <s v="24317000-24318000"/>
          <s v="24318000-24319000"/>
          <s v="24319000-24320000"/>
          <s v="24320000-24321000"/>
          <s v="24321000-24322000"/>
          <s v="24322000-24323000"/>
          <s v="24323000-24324000"/>
          <s v="24324000-24325000"/>
          <s v="24325000-24326000"/>
          <s v="24326000-24327000"/>
          <s v="24327000-24328000"/>
          <s v="24328000-24329000"/>
          <s v="24329000-24330000"/>
          <s v="24330000-24331000"/>
          <s v="24331000-24332000"/>
          <s v="24332000-24333000"/>
          <s v="24333000-24334000"/>
          <s v="24334000-24335000"/>
          <s v="24335000-24336000"/>
          <s v="24336000-24337000"/>
          <s v="24337000-24338000"/>
          <s v="24338000-24339000"/>
          <s v="24339000-24340000"/>
          <s v="24340000-24341000"/>
          <s v="24341000-24342000"/>
          <s v="24342000-24343000"/>
          <s v="24343000-24344000"/>
          <s v="24344000-24345000"/>
          <s v="24345000-24346000"/>
          <s v="24346000-24347000"/>
          <s v="24347000-24348000"/>
          <s v="24348000-24349000"/>
          <s v="24349000-24350000"/>
          <s v="24350000-24351000"/>
          <s v="24351000-24352000"/>
          <s v="24352000-24353000"/>
          <s v="24353000-24354000"/>
          <s v="24354000-24355000"/>
          <s v="24355000-24356000"/>
          <s v="24356000-24357000"/>
          <s v="24357000-24358000"/>
          <s v="24358000-24359000"/>
          <s v="24359000-24360000"/>
          <s v="24360000-24361000"/>
          <s v="24361000-24362000"/>
          <s v="24362000-24363000"/>
          <s v="24363000-24364000"/>
          <s v="24364000-24365000"/>
          <s v="24365000-24366000"/>
          <s v="24366000-24367000"/>
          <s v="24367000-24368000"/>
          <s v="24368000-24369000"/>
          <s v="24369000-24370000"/>
          <s v="24370000-24371000"/>
          <s v="24371000-24372000"/>
          <s v="24372000-24373000"/>
          <s v="24373000-24374000"/>
          <s v="24374000-24375000"/>
          <s v="24375000-24376000"/>
          <s v="24376000-24377000"/>
          <s v="24377000-24378000"/>
          <s v="24378000-24379000"/>
          <s v="24379000-24380000"/>
          <s v="24380000-24381000"/>
          <s v="24381000-24382000"/>
          <s v="24382000-24383000"/>
          <s v="24383000-24384000"/>
          <s v="24384000-24385000"/>
          <s v="24385000-24386000"/>
          <s v="24386000-24387000"/>
          <s v="24387000-24388000"/>
          <s v="24388000-24389000"/>
          <s v="24389000-24390000"/>
          <s v="24390000-24391000"/>
          <s v="24391000-24392000"/>
          <s v="24392000-24393000"/>
          <s v="24393000-24394000"/>
          <s v="24394000-24395000"/>
          <s v="24395000-24396000"/>
          <s v="24396000-24397000"/>
          <s v="24397000-24398000"/>
          <s v="24398000-24399000"/>
          <s v="24399000-24400000"/>
          <s v="24400000-24401000"/>
          <s v="24401000-24402000"/>
          <s v="24402000-24403000"/>
          <s v="24403000-24404000"/>
          <s v="24404000-24405000"/>
          <s v="24405000-24406000"/>
          <s v="24406000-24407000"/>
          <s v="24407000-24408000"/>
          <s v="24408000-24409000"/>
          <s v="24409000-24410000"/>
          <s v="24410000-24411000"/>
          <s v="24411000-24412000"/>
          <s v="24412000-24413000"/>
          <s v="24413000-24414000"/>
          <s v="24414000-24415000"/>
          <s v="24415000-24416000"/>
          <s v="24416000-24417000"/>
          <s v="24417000-24418000"/>
          <s v="24418000-24419000"/>
          <s v="24419000-24420000"/>
          <s v="24420000-24421000"/>
          <s v="24421000-24422000"/>
          <s v="24422000-24423000"/>
          <s v="24423000-24424000"/>
          <s v="24424000-24425000"/>
          <s v="24425000-24426000"/>
          <s v="24426000-24427000"/>
          <s v="24427000-24428000"/>
          <s v="24428000-24429000"/>
          <s v="24429000-24430000"/>
          <s v="24430000-24431000"/>
          <s v="24431000-24432000"/>
          <s v="24432000-24433000"/>
          <s v="24433000-24434000"/>
          <s v="24434000-24435000"/>
          <s v="24435000-24436000"/>
          <s v="24436000-24437000"/>
          <s v="24437000-24438000"/>
          <s v="24438000-24439000"/>
          <s v="24439000-24440000"/>
          <s v="24440000-24441000"/>
          <s v="24441000-24442000"/>
          <s v="24442000-24443000"/>
          <s v="24443000-24444000"/>
          <s v="24444000-24445000"/>
          <s v="24445000-24446000"/>
          <s v="24446000-24447000"/>
          <s v="24447000-24448000"/>
          <s v="24448000-24449000"/>
          <s v="24449000-24450000"/>
          <s v="24450000-24451000"/>
          <s v="24451000-24452000"/>
          <s v="24452000-24453000"/>
          <s v="24453000-24454000"/>
          <s v="24454000-24455000"/>
          <s v="24455000-24456000"/>
          <s v="24456000-24457000"/>
          <s v="24457000-24458000"/>
          <s v="24458000-24459000"/>
          <s v="24459000-24460000"/>
          <s v="24460000-24461000"/>
          <s v="24461000-24462000"/>
          <s v="24462000-24463000"/>
          <s v="24463000-24464000"/>
          <s v="24464000-24465000"/>
          <s v="24465000-24466000"/>
          <s v="24466000-24467000"/>
          <s v="24467000-24468000"/>
          <s v="24468000-24469000"/>
          <s v="24469000-24470000"/>
          <s v="24470000-24471000"/>
          <s v="24471000-24472000"/>
          <s v="24472000-24473000"/>
          <s v="24473000-24474000"/>
          <s v="24474000-24475000"/>
          <s v="24475000-24476000"/>
          <s v="24476000-24477000"/>
          <s v="24477000-24478000"/>
          <s v="24478000-24479000"/>
          <s v="24479000-24480000"/>
          <s v="24480000-24481000"/>
          <s v="24481000-24482000"/>
          <s v="24482000-24483000"/>
          <s v="24483000-24484000"/>
          <s v="24484000-24485000"/>
          <s v="24485000-24486000"/>
          <s v="24486000-24487000"/>
          <s v="24487000-24488000"/>
          <s v="24488000-24489000"/>
          <s v="24489000-24490000"/>
          <s v="24490000-24491000"/>
          <s v="24491000-24492000"/>
          <s v="24492000-24493000"/>
          <s v="24493000-24494000"/>
          <s v="24494000-24495000"/>
          <s v="24495000-24496000"/>
          <s v="24496000-24497000"/>
          <s v="24497000-24498000"/>
          <s v="24498000-24499000"/>
          <s v="24499000-24500000"/>
          <s v="24500000-24501000"/>
          <s v="24501000-24502000"/>
          <s v="24502000-24503000"/>
          <s v="24503000-24504000"/>
          <s v="24504000-24505000"/>
          <s v="24505000-24506000"/>
          <s v="24506000-24507000"/>
          <s v="24507000-24508000"/>
          <s v="24508000-24509000"/>
          <s v="24509000-24510000"/>
          <s v="24510000-24511000"/>
          <s v="24511000-24512000"/>
          <s v="24512000-24513000"/>
          <s v="24513000-24514000"/>
          <s v="24514000-24515000"/>
          <s v="24515000-24516000"/>
          <s v="24516000-24517000"/>
          <s v="24517000-24518000"/>
          <s v="24518000-24519000"/>
          <s v="24519000-24520000"/>
          <s v="24520000-24521000"/>
          <s v="24521000-24522000"/>
          <s v="24522000-24523000"/>
          <s v="24523000-24524000"/>
          <s v="24524000-24525000"/>
          <s v="24525000-24526000"/>
          <s v="24526000-24527000"/>
          <s v="24527000-24528000"/>
          <s v="24528000-24529000"/>
          <s v="24529000-24530000"/>
          <s v="24530000-24531000"/>
          <s v="24531000-24532000"/>
          <s v="24532000-24533000"/>
          <s v="24533000-24534000"/>
          <s v="24534000-24535000"/>
          <s v="24535000-24536000"/>
          <s v="24536000-24537000"/>
          <s v="24537000-24538000"/>
          <s v="24538000-24539000"/>
          <s v="24539000-24540000"/>
          <s v="24540000-24541000"/>
          <s v="24541000-24542000"/>
          <s v="24542000-24543000"/>
          <s v="24543000-24544000"/>
          <s v="24544000-24545000"/>
          <s v="24545000-24546000"/>
          <s v="24546000-24547000"/>
          <s v="24547000-24548000"/>
          <s v="24548000-24549000"/>
          <s v="24549000-24550000"/>
          <s v="24550000-24551000"/>
          <s v="24551000-24552000"/>
          <s v="24552000-24553000"/>
          <s v="24553000-24554000"/>
          <s v="24554000-24555000"/>
          <s v="24555000-24556000"/>
          <s v="24556000-24557000"/>
          <s v="24557000-24558000"/>
          <s v="24558000-24559000"/>
          <s v="24559000-24560000"/>
          <s v="24560000-24561000"/>
          <s v="24561000-24562000"/>
          <s v="24562000-24563000"/>
          <s v="24563000-24564000"/>
          <s v="24564000-24565000"/>
          <s v="24565000-24566000"/>
          <s v="24566000-24567000"/>
          <s v="24567000-24568000"/>
          <s v="24568000-24569000"/>
          <s v="24569000-24570000"/>
          <s v="24570000-24571000"/>
          <s v="24571000-24572000"/>
          <s v="24572000-24573000"/>
          <s v="24573000-24574000"/>
          <s v="24574000-24575000"/>
          <s v="24575000-24576000"/>
          <s v="24576000-24577000"/>
          <s v="24577000-24578000"/>
          <s v="24578000-24579000"/>
          <s v="24579000-24580000"/>
          <s v="24580000-24581000"/>
          <s v="24581000-24582000"/>
          <s v="24582000-24583000"/>
          <s v="24583000-24584000"/>
          <s v="24584000-24585000"/>
          <s v="24585000-24586000"/>
          <s v="24586000-24587000"/>
          <s v="24587000-24588000"/>
          <s v="24588000-24589000"/>
          <s v="24589000-24590000"/>
          <s v="24590000-24591000"/>
          <s v="24591000-24592000"/>
          <s v="24592000-24593000"/>
          <s v="24593000-24594000"/>
          <s v="24594000-24595000"/>
          <s v="24595000-24596000"/>
          <s v="24596000-24597000"/>
          <s v="24597000-24598000"/>
          <s v="24598000-24599000"/>
          <s v="24599000-24600000"/>
          <s v="24600000-24601000"/>
          <s v="24601000-24602000"/>
          <s v="24602000-24603000"/>
          <s v="24603000-24604000"/>
          <s v="24604000-24605000"/>
          <s v="24605000-24606000"/>
          <s v="24606000-24607000"/>
          <s v="24607000-24608000"/>
          <s v="24608000-24609000"/>
          <s v="24609000-24610000"/>
          <s v="24610000-24611000"/>
          <s v="24611000-24612000"/>
          <s v="24612000-24613000"/>
          <s v="24613000-24614000"/>
          <s v="24614000-24615000"/>
          <s v="24615000-24616000"/>
          <s v="24616000-24617000"/>
          <s v="24617000-24618000"/>
          <s v="24618000-24619000"/>
          <s v="24619000-24620000"/>
          <s v="24620000-24621000"/>
          <s v="24621000-24622000"/>
          <s v="24622000-24623000"/>
          <s v="24623000-24624000"/>
          <s v="24624000-24625000"/>
          <s v="24625000-24626000"/>
          <s v="24626000-24627000"/>
          <s v="24627000-24628000"/>
          <s v="24628000-24629000"/>
          <s v="24629000-24630000"/>
          <s v="24630000-24631000"/>
          <s v="24631000-24632000"/>
          <s v="24632000-24633000"/>
          <s v="24633000-24634000"/>
          <s v="24634000-24635000"/>
          <s v="24635000-24636000"/>
          <s v="24636000-24637000"/>
          <s v="24637000-24638000"/>
          <s v="24638000-24639000"/>
          <s v="24639000-24640000"/>
          <s v="24640000-24641000"/>
          <s v="24641000-24642000"/>
          <s v="24642000-24643000"/>
          <s v="24643000-24644000"/>
          <s v="24644000-24645000"/>
          <s v="24645000-24646000"/>
          <s v="24646000-24647000"/>
          <s v="24647000-24648000"/>
          <s v="24648000-24649000"/>
          <s v="24649000-24650000"/>
          <s v="24650000-24651000"/>
          <s v="24651000-24652000"/>
          <s v="24652000-24653000"/>
          <s v="24653000-24654000"/>
          <s v="24654000-24655000"/>
          <s v="24655000-24656000"/>
          <s v="24656000-24657000"/>
          <s v="24657000-24658000"/>
          <s v="24658000-24659000"/>
          <s v="24659000-24660000"/>
          <s v="24660000-24661000"/>
          <s v="24661000-24662000"/>
          <s v="24662000-24663000"/>
          <s v="24663000-24664000"/>
          <s v="24664000-24665000"/>
          <s v="24665000-24666000"/>
          <s v="24666000-24667000"/>
          <s v="24667000-24668000"/>
          <s v="24668000-24669000"/>
          <s v="24669000-24670000"/>
          <s v="24670000-24671000"/>
          <s v="24671000-24672000"/>
          <s v="24672000-24673000"/>
          <s v="24673000-24674000"/>
          <s v="24674000-24675000"/>
          <s v="24675000-24676000"/>
          <s v="24676000-24677000"/>
          <s v="24677000-24678000"/>
          <s v="24678000-24679000"/>
          <s v="24679000-24680000"/>
          <s v="24680000-24681000"/>
          <s v="24681000-24682000"/>
          <s v="24682000-24683000"/>
          <s v="24683000-24684000"/>
          <s v="24684000-24685000"/>
          <s v="24685000-24686000"/>
          <s v="24686000-24687000"/>
          <s v="24687000-24688000"/>
          <s v="24688000-24689000"/>
          <s v="24689000-24690000"/>
          <s v="24690000-24691000"/>
          <s v="24691000-24692000"/>
          <s v="24692000-24693000"/>
          <s v="24693000-24694000"/>
          <s v="24694000-24695000"/>
          <s v="24695000-24696000"/>
          <s v="24696000-24697000"/>
          <s v="24697000-24698000"/>
          <s v="24698000-24699000"/>
          <s v="24699000-24700000"/>
          <s v="24700000-24701000"/>
          <s v="24701000-24702000"/>
          <s v="24702000-24703000"/>
          <s v="24703000-24704000"/>
          <s v="24704000-24705000"/>
          <s v="24705000-24706000"/>
          <s v="24706000-24707000"/>
          <s v="24707000-24708000"/>
          <s v="24708000-24709000"/>
          <s v="24709000-24710000"/>
          <s v="24710000-24711000"/>
          <s v="24711000-24712000"/>
          <s v="24712000-24713000"/>
          <s v="24713000-24714000"/>
          <s v="24714000-24715000"/>
          <s v="24715000-24716000"/>
          <s v="24716000-24717000"/>
          <s v="24717000-24718000"/>
          <s v="24718000-24719000"/>
          <s v="24719000-24720000"/>
          <s v="24720000-24721000"/>
          <s v="24721000-24722000"/>
          <s v="24722000-24723000"/>
          <s v="24723000-24724000"/>
          <s v="24724000-24725000"/>
          <s v="24725000-24726000"/>
          <s v="24726000-24727000"/>
          <s v="24727000-24728000"/>
          <s v="24728000-24729000"/>
          <s v="24729000-24730000"/>
          <s v="24730000-24731000"/>
          <s v="24731000-24732000"/>
          <s v="24732000-24733000"/>
          <s v="24733000-24734000"/>
          <s v="24734000-24735000"/>
          <s v="24735000-24736000"/>
          <s v="24736000-24737000"/>
          <s v="24737000-24738000"/>
          <s v="24738000-24739000"/>
          <s v="24739000-24740000"/>
          <s v="24740000-24741000"/>
          <s v="24741000-24742000"/>
          <s v="24742000-24743000"/>
          <s v="24743000-24744000"/>
          <s v="24744000-24745000"/>
          <s v="24745000-24746000"/>
          <s v="24746000-24747000"/>
          <s v="24747000-24748000"/>
          <s v="24748000-24749000"/>
          <s v="24749000-24750000"/>
          <s v="24750000-24751000"/>
          <s v="24751000-24752000"/>
          <s v="24752000-24753000"/>
          <s v="24753000-24754000"/>
          <s v="24754000-24755000"/>
          <s v="24755000-24756000"/>
          <s v="24756000-24757000"/>
          <s v="24757000-24758000"/>
          <s v="24758000-24759000"/>
          <s v="24759000-24760000"/>
          <s v="24760000-24761000"/>
          <s v="24761000-24762000"/>
          <s v="24762000-24763000"/>
          <s v="24763000-24764000"/>
          <s v="24764000-24765000"/>
          <s v="24765000-24766000"/>
          <s v="24766000-24767000"/>
          <s v="24767000-24768000"/>
          <s v="24768000-24769000"/>
          <s v="24769000-24770000"/>
          <s v="24770000-24771000"/>
          <s v="24771000-24772000"/>
          <s v="24772000-24773000"/>
          <s v="24773000-24774000"/>
          <s v="24774000-24775000"/>
          <s v="24775000-24776000"/>
          <s v="24776000-24777000"/>
          <s v="24777000-24778000"/>
          <s v="24778000-24779000"/>
          <s v="24779000-24780000"/>
          <s v="24780000-24781000"/>
          <s v="24781000-24782000"/>
          <s v="24782000-24783000"/>
          <s v="24783000-24784000"/>
          <s v="24784000-24785000"/>
          <s v="24785000-24786000"/>
          <s v="24786000-24787000"/>
          <s v="24787000-24788000"/>
          <s v="24788000-24789000"/>
          <s v="24789000-24790000"/>
          <s v="24790000-24791000"/>
          <s v="24791000-24792000"/>
          <s v="24792000-24793000"/>
          <s v="24793000-24794000"/>
          <s v="24794000-24795000"/>
          <s v="24795000-24796000"/>
          <s v="24796000-24797000"/>
          <s v="24797000-24798000"/>
          <s v="24798000-24799000"/>
          <s v="24799000-24800000"/>
          <s v="24800000-24801000"/>
          <s v="24801000-24802000"/>
          <s v="24802000-24803000"/>
          <s v="24803000-24804000"/>
          <s v="24804000-24805000"/>
          <s v="24805000-24806000"/>
          <s v="24806000-24807000"/>
          <s v="24807000-24808000"/>
          <s v="24808000-24809000"/>
          <s v="24809000-24810000"/>
          <s v="24810000-24811000"/>
          <s v="24811000-24812000"/>
          <s v="24812000-24813000"/>
          <s v="24813000-24814000"/>
          <s v="24814000-24815000"/>
          <s v="24815000-24816000"/>
          <s v="24816000-24817000"/>
          <s v="24817000-24818000"/>
          <s v="24818000-24819000"/>
          <s v="24819000-24820000"/>
          <s v="24820000-24821000"/>
          <s v="24821000-24822000"/>
          <s v="24822000-24823000"/>
          <s v="24823000-24824000"/>
          <s v="24824000-24825000"/>
          <s v="24825000-24826000"/>
          <s v="24826000-24827000"/>
          <s v="24827000-24828000"/>
          <s v="24828000-24829000"/>
          <s v="24829000-24830000"/>
          <s v="24830000-24831000"/>
          <s v="24831000-24832000"/>
          <s v="24832000-24833000"/>
          <s v="24833000-24834000"/>
          <s v="24834000-24835000"/>
          <s v="24835000-24836000"/>
          <s v="24836000-24837000"/>
          <s v="24837000-24838000"/>
          <s v="24838000-24839000"/>
          <s v="24839000-24840000"/>
          <s v="24840000-24841000"/>
          <s v="24841000-24842000"/>
          <s v="24842000-24843000"/>
          <s v="24843000-24844000"/>
          <s v="24844000-24845000"/>
          <s v="24845000-24846000"/>
          <s v="24846000-24847000"/>
          <s v="24847000-24848000"/>
          <s v="24848000-24849000"/>
          <s v="24849000-24850000"/>
          <s v="24850000-24851000"/>
          <s v="24851000-24852000"/>
          <s v="24852000-24853000"/>
          <s v="24853000-24854000"/>
          <s v="24854000-24855000"/>
          <s v="24855000-24856000"/>
          <s v="24856000-24857000"/>
          <s v="24857000-24858000"/>
          <s v="24858000-24859000"/>
          <s v="24859000-24860000"/>
          <s v="24860000-24861000"/>
          <s v="24861000-24862000"/>
          <s v="24862000-24863000"/>
          <s v="24863000-24864000"/>
          <s v="24864000-24865000"/>
          <s v="24865000-24866000"/>
          <s v="24866000-24867000"/>
          <s v="24867000-24868000"/>
          <s v="24868000-24869000"/>
          <s v="24869000-24870000"/>
          <s v="24870000-24871000"/>
          <s v="24871000-24872000"/>
          <s v="24872000-24873000"/>
          <s v="24873000-24874000"/>
          <s v="24874000-24875000"/>
          <s v="24875000-24876000"/>
          <s v="24876000-24877000"/>
          <s v="24877000-24878000"/>
          <s v="24878000-24879000"/>
          <s v="24879000-24880000"/>
          <s v="24880000-24881000"/>
          <s v="24881000-24882000"/>
          <s v="24882000-24883000"/>
          <s v="24883000-24884000"/>
          <s v="24884000-24885000"/>
          <s v="24885000-24886000"/>
          <s v="24886000-24887000"/>
          <s v="24887000-24888000"/>
          <s v="24888000-24889000"/>
          <s v="24889000-24890000"/>
          <s v="24890000-24891000"/>
          <s v="24891000-24892000"/>
          <s v="24892000-24893000"/>
          <s v="24893000-24894000"/>
          <s v="24894000-24895000"/>
          <s v="24895000-24896000"/>
          <s v="24896000-24897000"/>
          <s v="24897000-24898000"/>
          <s v="24898000-24899000"/>
          <s v="24899000-24900000"/>
          <s v="24900000-24901000"/>
          <s v="24901000-24902000"/>
          <s v="24902000-24903000"/>
          <s v="24903000-24904000"/>
          <s v="24904000-24905000"/>
          <s v="24905000-24906000"/>
          <s v="24906000-24907000"/>
          <s v="24907000-24908000"/>
          <s v="24908000-24909000"/>
          <s v="24909000-24910000"/>
          <s v="24910000-24911000"/>
          <s v="24911000-24912000"/>
          <s v="24912000-24913000"/>
          <s v="24913000-24914000"/>
          <s v="24914000-24915000"/>
          <s v="24915000-24916000"/>
          <s v="24916000-24917000"/>
          <s v="24917000-24918000"/>
          <s v="24918000-24919000"/>
          <s v="24919000-24920000"/>
          <s v="24920000-24921000"/>
          <s v="24921000-24922000"/>
          <s v="24922000-24923000"/>
          <s v="24923000-24924000"/>
          <s v="24924000-24925000"/>
          <s v="24925000-24926000"/>
          <s v="24926000-24927000"/>
          <s v="24927000-24928000"/>
          <s v="24928000-24929000"/>
          <s v="24929000-24930000"/>
          <s v="24930000-24931000"/>
          <s v="24931000-24932000"/>
          <s v="24932000-24933000"/>
          <s v="24933000-24934000"/>
          <s v="24934000-24935000"/>
          <s v="24935000-24936000"/>
          <s v="24936000-24937000"/>
          <s v="24937000-24938000"/>
          <s v="24938000-24939000"/>
          <s v="24939000-24940000"/>
          <s v="24940000-24941000"/>
          <s v="24941000-24942000"/>
          <s v="24942000-24943000"/>
          <s v="24943000-24944000"/>
          <s v="24944000-24945000"/>
          <s v="24945000-24946000"/>
          <s v="24946000-24947000"/>
          <s v="24947000-24948000"/>
          <s v="24948000-24949000"/>
          <s v="24949000-24950000"/>
          <s v="24950000-24951000"/>
          <s v="24951000-24952000"/>
          <s v="24952000-24953000"/>
          <s v="24953000-24954000"/>
          <s v="24954000-24955000"/>
          <s v="24955000-24956000"/>
          <s v="24956000-24957000"/>
          <s v="24957000-24958000"/>
          <s v="24958000-24959000"/>
          <s v="24959000-24960000"/>
          <s v="24960000-24961000"/>
          <s v="24961000-24962000"/>
          <s v="24962000-24963000"/>
          <s v="24963000-24964000"/>
          <s v="24964000-24965000"/>
          <s v="24965000-24966000"/>
          <s v="24966000-24967000"/>
          <s v="24967000-24968000"/>
          <s v="24968000-24969000"/>
          <s v="24969000-24970000"/>
          <s v="24970000-24971000"/>
          <s v="24971000-24972000"/>
          <s v="24972000-24973000"/>
          <s v="24973000-24974000"/>
          <s v="24974000-24975000"/>
          <s v="24975000-24976000"/>
          <s v="24976000-24977000"/>
          <s v="24977000-24978000"/>
          <s v="24978000-24979000"/>
          <s v="24979000-24980000"/>
          <s v="24980000-24981000"/>
          <s v="24981000-24982000"/>
          <s v="24982000-24983000"/>
          <s v="24983000-24984000"/>
          <s v="24984000-24985000"/>
          <s v="24985000-24986000"/>
          <s v="24986000-24987000"/>
          <s v="24987000-24988000"/>
          <s v="24988000-24989000"/>
          <s v="24989000-24990000"/>
          <s v="24990000-24991000"/>
          <s v="24991000-24992000"/>
          <s v="24992000-24993000"/>
          <s v="24993000-24994000"/>
          <s v="24994000-24995000"/>
          <s v="24995000-24996000"/>
          <s v="24996000-24997000"/>
          <s v="24997000-24998000"/>
          <s v="24998000-24999000"/>
          <s v="24999000-25000000"/>
          <s v="25000000-25001000"/>
          <s v="25001000-25002000"/>
          <s v="25002000-25003000"/>
          <s v="25003000-25004000"/>
          <s v="25004000-25005000"/>
          <s v="25005000-25006000"/>
          <s v="25006000-25007000"/>
          <s v="25007000-25008000"/>
          <s v="25008000-25009000"/>
          <s v="25009000-25010000"/>
          <s v="25010000-25011000"/>
          <s v="25011000-25012000"/>
          <s v="25012000-25013000"/>
          <s v="25013000-25014000"/>
          <s v="25014000-25015000"/>
          <s v="25015000-25016000"/>
          <s v="25016000-25017000"/>
          <s v="25017000-25018000"/>
          <s v="25018000-25019000"/>
          <s v="25019000-25020000"/>
          <s v="25020000-25021000"/>
          <s v="25021000-25022000"/>
          <s v="25022000-25023000"/>
          <s v="25023000-25024000"/>
          <s v="25024000-25025000"/>
          <s v="25025000-25026000"/>
          <s v="25026000-25027000"/>
          <s v="25027000-25028000"/>
          <s v="25028000-25029000"/>
          <s v="25029000-25030000"/>
          <s v="25030000-25031000"/>
          <s v="25031000-25032000"/>
          <s v="25032000-25033000"/>
          <s v="25033000-25034000"/>
          <s v="25034000-25035000"/>
          <s v="25035000-25036000"/>
          <s v="25036000-25037000"/>
          <s v="25037000-25038000"/>
          <s v="25038000-25039000"/>
          <s v="25039000-25040000"/>
          <s v="25040000-25041000"/>
          <s v="25041000-25042000"/>
          <s v="25042000-25043000"/>
          <s v="25043000-25044000"/>
          <s v="25044000-25045000"/>
          <s v="25045000-25046000"/>
          <s v="25046000-25047000"/>
          <s v="25047000-25048000"/>
          <s v="25048000-25049000"/>
          <s v="25049000-25050000"/>
          <s v="25050000-25051000"/>
          <s v="25051000-25052000"/>
          <s v="25052000-25053000"/>
          <s v="25053000-25054000"/>
          <s v="25054000-25055000"/>
          <s v="25055000-25056000"/>
          <s v="25056000-25057000"/>
          <s v="25057000-25058000"/>
          <s v="25058000-25059000"/>
          <s v="25059000-25060000"/>
          <s v="25060000-25061000"/>
          <s v="25061000-25062000"/>
          <s v="25062000-25063000"/>
          <s v="25063000-25064000"/>
          <s v="25064000-25065000"/>
          <s v="25065000-25066000"/>
          <s v="25066000-25067000"/>
          <s v="25067000-25068000"/>
          <s v="25068000-25069000"/>
          <s v="25069000-25070000"/>
          <s v="25070000-25071000"/>
          <s v="25071000-25072000"/>
          <s v="25072000-25073000"/>
          <s v="25073000-25074000"/>
          <s v="25074000-25075000"/>
          <s v="25075000-25076000"/>
          <s v="25076000-25077000"/>
          <s v="25077000-25078000"/>
          <s v="25078000-25079000"/>
          <s v="25079000-25080000"/>
          <s v="25080000-25081000"/>
          <s v="25081000-25082000"/>
          <s v="25082000-25083000"/>
          <s v="25083000-25084000"/>
          <s v="25084000-25085000"/>
          <s v="25085000-25086000"/>
          <s v="25086000-25087000"/>
          <s v="25087000-25088000"/>
          <s v="25088000-25089000"/>
          <s v="25089000-25090000"/>
          <s v="25090000-25091000"/>
          <s v="25091000-25092000"/>
          <s v="25092000-25093000"/>
          <s v="25093000-25094000"/>
          <s v="25094000-25095000"/>
          <s v="25095000-25096000"/>
          <s v="25096000-25097000"/>
          <s v="25097000-25098000"/>
          <s v="25098000-25099000"/>
          <s v="25099000-25100000"/>
          <s v="25100000-25101000"/>
          <s v="25101000-25102000"/>
          <s v="25102000-25103000"/>
          <s v="25103000-25104000"/>
          <s v="25104000-25105000"/>
          <s v="25105000-25106000"/>
          <s v="25106000-25107000"/>
          <s v="25107000-25108000"/>
          <s v="25108000-25109000"/>
          <s v="25109000-25110000"/>
          <s v="25110000-25111000"/>
          <s v="25111000-25112000"/>
          <s v="25112000-25113000"/>
          <s v="25113000-25114000"/>
          <s v="25114000-25115000"/>
          <s v="25115000-25116000"/>
          <s v="25116000-25117000"/>
          <s v="25117000-25118000"/>
          <s v="25118000-25119000"/>
          <s v="25119000-25120000"/>
          <s v="25120000-25121000"/>
          <s v="25121000-25122000"/>
          <s v="25122000-25123000"/>
          <s v="25123000-25124000"/>
          <s v="25124000-25125000"/>
          <s v="25125000-25126000"/>
          <s v="25126000-25127000"/>
          <s v="25127000-25128000"/>
          <s v="25128000-25129000"/>
          <s v="25129000-25130000"/>
          <s v="25130000-25131000"/>
          <s v="25131000-25132000"/>
          <s v="25132000-25133000"/>
          <s v="25133000-25134000"/>
          <s v="25134000-25135000"/>
          <s v="25135000-25136000"/>
          <s v="25136000-25137000"/>
          <s v="25137000-25138000"/>
          <s v="25138000-25139000"/>
          <s v="25139000-25140000"/>
          <s v="25140000-25141000"/>
          <s v="25141000-25142000"/>
          <s v="25142000-25143000"/>
          <s v="25143000-25144000"/>
          <s v="25144000-25145000"/>
          <s v="25145000-25146000"/>
          <s v="25146000-25147000"/>
          <s v="25147000-25148000"/>
          <s v="25148000-25149000"/>
          <s v="25149000-25150000"/>
          <s v="25150000-25151000"/>
          <s v="25151000-25152000"/>
          <s v="25152000-25153000"/>
          <s v="25153000-25154000"/>
          <s v="25154000-25155000"/>
          <s v="25155000-25156000"/>
          <s v="25156000-25157000"/>
          <s v="25157000-25158000"/>
          <s v="25158000-25159000"/>
          <s v="25159000-25160000"/>
          <s v="25160000-25161000"/>
          <s v="25161000-25162000"/>
          <s v="25162000-25163000"/>
          <s v="25163000-25164000"/>
          <s v="25164000-25165000"/>
          <s v="25165000-25166000"/>
          <s v="25166000-25167000"/>
          <s v="25167000-25168000"/>
          <s v="25168000-25169000"/>
          <s v="25169000-25170000"/>
          <s v="25170000-25171000"/>
          <s v="25171000-25172000"/>
          <s v="25172000-25173000"/>
          <s v="25173000-25174000"/>
          <s v="25174000-25175000"/>
          <s v="25175000-25176000"/>
          <s v="25176000-25177000"/>
          <s v="25177000-25178000"/>
          <s v="25178000-25179000"/>
          <s v="25179000-25180000"/>
          <s v="25180000-25181000"/>
          <s v="25181000-25182000"/>
          <s v="25182000-25183000"/>
          <s v="25183000-25184000"/>
          <s v="25184000-25185000"/>
          <s v="25185000-25186000"/>
          <s v="25186000-25187000"/>
          <s v="25187000-25188000"/>
          <s v="25188000-25189000"/>
          <s v="25189000-25190000"/>
          <s v="25190000-25191000"/>
          <s v="25191000-25192000"/>
          <s v="25192000-25193000"/>
          <s v="25193000-25194000"/>
          <s v="25194000-25195000"/>
          <s v="25195000-25196000"/>
          <s v="25196000-25197000"/>
          <s v="25197000-25198000"/>
          <s v="25198000-25199000"/>
          <s v="25199000-25200000"/>
          <s v="25200000-25201000"/>
          <s v="25201000-25202000"/>
          <s v="25202000-25203000"/>
          <s v="25203000-25204000"/>
          <s v="25204000-25205000"/>
          <s v="25205000-25206000"/>
          <s v="25206000-25207000"/>
          <s v="25207000-25208000"/>
          <s v="25208000-25209000"/>
          <s v="25209000-25210000"/>
          <s v="25210000-25211000"/>
          <s v="25211000-25212000"/>
          <s v="25212000-25213000"/>
          <s v="25213000-25214000"/>
          <s v="25214000-25215000"/>
          <s v="25215000-25216000"/>
          <s v="25216000-25217000"/>
          <s v="25217000-25218000"/>
          <s v="25218000-25219000"/>
          <s v="25219000-25220000"/>
          <s v="25220000-25221000"/>
          <s v="25221000-25222000"/>
          <s v="25222000-25223000"/>
          <s v="25223000-25224000"/>
          <s v="25224000-25225000"/>
          <s v="25225000-25226000"/>
          <s v="25226000-25227000"/>
          <s v="25227000-25228000"/>
          <s v="25228000-25229000"/>
          <s v="25229000-25230000"/>
          <s v="25230000-25231000"/>
          <s v="25231000-25232000"/>
          <s v="25232000-25233000"/>
          <s v="25233000-25234000"/>
          <s v="25234000-25235000"/>
          <s v="25235000-25236000"/>
          <s v="25236000-25237000"/>
          <s v="25237000-25238000"/>
          <s v="25238000-25239000"/>
          <s v="25239000-25240000"/>
          <s v="25240000-25241000"/>
          <s v="25241000-25242000"/>
          <s v="25242000-25243000"/>
          <s v="25243000-25244000"/>
          <s v="25244000-25245000"/>
          <s v="25245000-25246000"/>
          <s v="25246000-25247000"/>
          <s v="25247000-25248000"/>
          <s v="25248000-25249000"/>
          <s v="25249000-25250000"/>
          <s v="25250000-25251000"/>
          <s v="25251000-25252000"/>
          <s v="25252000-25253000"/>
          <s v="25253000-25254000"/>
          <s v="25254000-25255000"/>
          <s v="25255000-25256000"/>
          <s v="25256000-25257000"/>
          <s v="25257000-25258000"/>
          <s v="25258000-25259000"/>
          <s v="25259000-25260000"/>
          <s v="25260000-25261000"/>
          <s v="25261000-25262000"/>
          <s v="25262000-25263000"/>
          <s v="25263000-25264000"/>
          <s v="25264000-25265000"/>
          <s v="25265000-25266000"/>
          <s v="25266000-25267000"/>
          <s v="25267000-25268000"/>
          <s v="25268000-25269000"/>
          <s v="25269000-25270000"/>
          <s v="25270000-25271000"/>
          <s v="25271000-25272000"/>
          <s v="25272000-25273000"/>
          <s v="25273000-25274000"/>
          <s v="25274000-25275000"/>
          <s v="25275000-25276000"/>
          <s v="25276000-25277000"/>
          <s v="25277000-25278000"/>
          <s v="25278000-25279000"/>
          <s v="25279000-25280000"/>
          <s v="25280000-25281000"/>
          <s v="25281000-25282000"/>
          <s v="25282000-25283000"/>
          <s v="25283000-25284000"/>
          <s v="25284000-25285000"/>
          <s v="25285000-25286000"/>
          <s v="25286000-25287000"/>
          <s v="25287000-25288000"/>
          <s v="25288000-25289000"/>
          <s v="25289000-25290000"/>
          <s v="25290000-25291000"/>
          <s v="25291000-25292000"/>
          <s v="25292000-25293000"/>
          <s v="25293000-25294000"/>
          <s v="25294000-25295000"/>
          <s v="25295000-25296000"/>
          <s v="25296000-25297000"/>
          <s v="25297000-25298000"/>
          <s v="25298000-25299000"/>
          <s v="25299000-25300000"/>
          <s v="25300000-25301000"/>
          <s v="25301000-25302000"/>
          <s v="25302000-25303000"/>
          <s v="25303000-25304000"/>
          <s v="25304000-25305000"/>
          <s v="25305000-25306000"/>
          <s v="25306000-25307000"/>
          <s v="25307000-25308000"/>
          <s v="25308000-25309000"/>
          <s v="25309000-25310000"/>
          <s v="25310000-25311000"/>
          <s v="25311000-25312000"/>
          <s v="25312000-25313000"/>
          <s v="25313000-25314000"/>
          <s v="25314000-25315000"/>
          <s v="25315000-25316000"/>
          <s v="25316000-25317000"/>
          <s v="25317000-25318000"/>
          <s v="25318000-25319000"/>
          <s v="25319000-25320000"/>
          <s v="25320000-25321000"/>
          <s v="25321000-25322000"/>
          <s v="25322000-25323000"/>
          <s v="25323000-25324000"/>
          <s v="25324000-25325000"/>
          <s v="25325000-25326000"/>
          <s v="25326000-25327000"/>
          <s v="25327000-25328000"/>
          <s v="25328000-25329000"/>
          <s v="25329000-25330000"/>
          <s v="25330000-25331000"/>
          <s v="25331000-25332000"/>
          <s v="25332000-25333000"/>
          <s v="25333000-25334000"/>
          <s v="25334000-25335000"/>
          <s v="25335000-25336000"/>
          <s v="25336000-25337000"/>
          <s v="25337000-25338000"/>
          <s v="25338000-25339000"/>
          <s v="25339000-25340000"/>
          <s v="25340000-25341000"/>
          <s v="25341000-25342000"/>
          <s v="25342000-25343000"/>
          <s v="25343000-25344000"/>
          <s v="25344000-25345000"/>
          <s v="25345000-25346000"/>
          <s v="25346000-25347000"/>
          <s v="25347000-25348000"/>
          <s v="25348000-25349000"/>
          <s v="25349000-25350000"/>
          <s v="25350000-25351000"/>
          <s v="25351000-25352000"/>
          <s v="25352000-25353000"/>
          <s v="25353000-25354000"/>
          <s v="25354000-25355000"/>
          <s v="25355000-25356000"/>
          <s v="25356000-25357000"/>
          <s v="25357000-25358000"/>
          <s v="25358000-25359000"/>
          <s v="25359000-25360000"/>
          <s v="25360000-25361000"/>
          <s v="25361000-25362000"/>
          <s v="25362000-25363000"/>
          <s v="25363000-25364000"/>
          <s v="25364000-25365000"/>
          <s v="25365000-25366000"/>
          <s v="25366000-25367000"/>
          <s v="25367000-25368000"/>
          <s v="25368000-25369000"/>
          <s v="25369000-25370000"/>
          <s v="25370000-25371000"/>
          <s v="25371000-25372000"/>
          <s v="25372000-25373000"/>
          <s v="25373000-25374000"/>
          <s v="25374000-25375000"/>
          <s v="25375000-25376000"/>
          <s v="25376000-25377000"/>
          <s v="25377000-25378000"/>
          <s v="25378000-25379000"/>
          <s v="25379000-25380000"/>
          <s v="25380000-25381000"/>
          <s v="25381000-25382000"/>
          <s v="25382000-25383000"/>
          <s v="25383000-25384000"/>
          <s v="25384000-25385000"/>
          <s v="25385000-25386000"/>
          <s v="25386000-25387000"/>
          <s v="25387000-25388000"/>
          <s v="25388000-25389000"/>
          <s v="25389000-25390000"/>
          <s v="25390000-25391000"/>
          <s v="25391000-25392000"/>
          <s v="25392000-25393000"/>
          <s v="25393000-25394000"/>
          <s v="25394000-25395000"/>
          <s v="25395000-25396000"/>
          <s v="25396000-25397000"/>
          <s v="25397000-25398000"/>
          <s v="25398000-25399000"/>
          <s v="25399000-25400000"/>
          <s v="25400000-25401000"/>
          <s v="25401000-25402000"/>
          <s v="25402000-25403000"/>
          <s v="25403000-25404000"/>
          <s v="25404000-25405000"/>
          <s v="25405000-25406000"/>
          <s v="25406000-25407000"/>
          <s v="25407000-25408000"/>
          <s v="25408000-25409000"/>
          <s v="25409000-25410000"/>
          <s v="25410000-25411000"/>
          <s v="25411000-25412000"/>
          <s v="25412000-25413000"/>
          <s v="25413000-25414000"/>
          <s v="25414000-25415000"/>
          <s v="25415000-25416000"/>
          <s v="25416000-25417000"/>
          <s v="25417000-25418000"/>
          <s v="25418000-25419000"/>
          <s v="25419000-25420000"/>
          <s v="25420000-25421000"/>
          <s v="25421000-25422000"/>
          <s v="25422000-25423000"/>
          <s v="25423000-25424000"/>
          <s v="25424000-25425000"/>
          <s v="25425000-25426000"/>
          <s v="25426000-25427000"/>
          <s v="25427000-25428000"/>
          <s v="25428000-25429000"/>
          <s v="25429000-25430000"/>
          <s v="25430000-25431000"/>
          <s v="25431000-25432000"/>
          <s v="25432000-25433000"/>
          <s v="25433000-25434000"/>
          <s v="25434000-25435000"/>
          <s v="25435000-25436000"/>
          <s v="25436000-25437000"/>
          <s v="25437000-25438000"/>
          <s v="25438000-25439000"/>
          <s v="25439000-25440000"/>
          <s v="25440000-25441000"/>
          <s v="25441000-25442000"/>
          <s v="25442000-25443000"/>
          <s v="25443000-25444000"/>
          <s v="25444000-25445000"/>
          <s v="25445000-25446000"/>
          <s v="25446000-25447000"/>
          <s v="25447000-25448000"/>
          <s v="25448000-25449000"/>
          <s v="25449000-25450000"/>
          <s v="25450000-25451000"/>
          <s v="25451000-25452000"/>
          <s v="25452000-25453000"/>
          <s v="25453000-25454000"/>
          <s v="25454000-25455000"/>
          <s v="25455000-25456000"/>
          <s v="25456000-25457000"/>
          <s v="25457000-25458000"/>
          <s v="25458000-25459000"/>
          <s v="25459000-25460000"/>
          <s v="25460000-25461000"/>
          <s v="25461000-25462000"/>
          <s v="25462000-25463000"/>
          <s v="25463000-25464000"/>
          <s v="25464000-25465000"/>
          <s v="25465000-25466000"/>
          <s v="25466000-25467000"/>
          <s v="25467000-25468000"/>
          <s v="25468000-25469000"/>
          <s v="25469000-25470000"/>
          <s v="25470000-25471000"/>
          <s v="25471000-25472000"/>
          <s v="25472000-25473000"/>
          <s v="25473000-25474000"/>
          <s v="25474000-25475000"/>
          <s v="25475000-25476000"/>
          <s v="25476000-25477000"/>
          <s v="25477000-25478000"/>
          <s v="25478000-25479000"/>
          <s v="25479000-25480000"/>
          <s v="25480000-25481000"/>
          <s v="25481000-25482000"/>
          <s v="25482000-25483000"/>
          <s v="25483000-25484000"/>
          <s v="25484000-25485000"/>
          <s v="25485000-25486000"/>
          <s v="25486000-25487000"/>
          <s v="25487000-25488000"/>
          <s v="25488000-25489000"/>
          <s v="25489000-25490000"/>
          <s v="25490000-25491000"/>
          <s v="25491000-25492000"/>
          <s v="25492000-25493000"/>
          <s v="25493000-25494000"/>
          <s v="25494000-25495000"/>
          <s v="25495000-25496000"/>
          <s v="25496000-25497000"/>
          <s v="25497000-25498000"/>
          <s v="25498000-25499000"/>
          <s v="25499000-25500000"/>
          <s v="25500000-25501000"/>
          <s v="25501000-25502000"/>
          <s v="25502000-25503000"/>
          <s v="25503000-25504000"/>
          <s v="25504000-25505000"/>
          <s v="25505000-25506000"/>
          <s v="25506000-25507000"/>
          <s v="25507000-25508000"/>
          <s v="25508000-25509000"/>
          <s v="25509000-25510000"/>
          <s v="25510000-25511000"/>
          <s v="25511000-25512000"/>
          <s v="25512000-25513000"/>
          <s v="25513000-25514000"/>
          <s v="25514000-25515000"/>
          <s v="25515000-25516000"/>
          <s v="25516000-25517000"/>
          <s v="25517000-25518000"/>
          <s v="25518000-25519000"/>
          <s v="25519000-25520000"/>
          <s v="25520000-25521000"/>
          <s v="25521000-25522000"/>
          <s v="25522000-25523000"/>
          <s v="25523000-25524000"/>
          <s v="25524000-25525000"/>
          <s v="25525000-25526000"/>
          <s v="25526000-25527000"/>
          <s v="25527000-25528000"/>
          <s v="25528000-25529000"/>
          <s v="25529000-25530000"/>
          <s v="25530000-25531000"/>
          <s v="25531000-25532000"/>
          <s v="25532000-25533000"/>
          <s v="25533000-25534000"/>
          <s v="25534000-25535000"/>
          <s v="25535000-25536000"/>
          <s v="25536000-25537000"/>
          <s v="25537000-25538000"/>
          <s v="25538000-25539000"/>
          <s v="25539000-25540000"/>
          <s v="25540000-25541000"/>
          <s v="25541000-25542000"/>
          <s v="25542000-25543000"/>
          <s v="25543000-25544000"/>
          <s v="25544000-25545000"/>
          <s v="25545000-25546000"/>
          <s v="25546000-25547000"/>
          <s v="25547000-25548000"/>
          <s v="25548000-25549000"/>
          <s v="25549000-25550000"/>
          <s v="25550000-25551000"/>
          <s v="25551000-25552000"/>
          <s v="25552000-25553000"/>
          <s v="25553000-25554000"/>
          <s v="25554000-25555000"/>
          <s v="25555000-25556000"/>
          <s v="25556000-25557000"/>
          <s v="25557000-25558000"/>
          <s v="25558000-25559000"/>
          <s v="25559000-25560000"/>
          <s v="25560000-25561000"/>
          <s v="25561000-25562000"/>
          <s v="25562000-25563000"/>
          <s v="25563000-25564000"/>
          <s v="25564000-25565000"/>
          <s v="25565000-25566000"/>
          <s v="25566000-25567000"/>
          <s v="25567000-25568000"/>
          <s v="25568000-25569000"/>
          <s v="25569000-25570000"/>
          <s v="25570000-25571000"/>
          <s v="25571000-25572000"/>
          <s v="25572000-25573000"/>
          <s v="25573000-25574000"/>
          <s v="25574000-25575000"/>
          <s v="25575000-25576000"/>
          <s v="25576000-25577000"/>
          <s v="25577000-25578000"/>
          <s v="25578000-25579000"/>
          <s v="25579000-25580000"/>
          <s v="25580000-25581000"/>
          <s v="25581000-25582000"/>
          <s v="25582000-25583000"/>
          <s v="25583000-25584000"/>
          <s v="25584000-25585000"/>
          <s v="25585000-25586000"/>
          <s v="25586000-25587000"/>
          <s v="25587000-25588000"/>
          <s v="25588000-25589000"/>
          <s v="25589000-25590000"/>
          <s v="25590000-25591000"/>
          <s v="25591000-25592000"/>
          <s v="25592000-25593000"/>
          <s v="25593000-25594000"/>
          <s v="25594000-25595000"/>
          <s v="25595000-25596000"/>
          <s v="25596000-25597000"/>
          <s v="25597000-25598000"/>
          <s v="25598000-25599000"/>
          <s v="25599000-25600000"/>
          <s v="25600000-25601000"/>
          <s v="25601000-25602000"/>
          <s v="25602000-25603000"/>
          <s v="25603000-25604000"/>
          <s v="25604000-25605000"/>
          <s v="25605000-25606000"/>
          <s v="25606000-25607000"/>
          <s v="25607000-25608000"/>
          <s v="25608000-25609000"/>
          <s v="25609000-25610000"/>
          <s v="25610000-25611000"/>
          <s v="25611000-25612000"/>
          <s v="25612000-25613000"/>
          <s v="25613000-25614000"/>
          <s v="25614000-25615000"/>
          <s v="25615000-25616000"/>
          <s v="25616000-25617000"/>
          <s v="25617000-25618000"/>
          <s v="25618000-25619000"/>
          <s v="25619000-25620000"/>
          <s v="25620000-25621000"/>
          <s v="25621000-25622000"/>
          <s v="25622000-25623000"/>
          <s v="25623000-25624000"/>
          <s v="25624000-25625000"/>
          <s v="25625000-25626000"/>
          <s v="25626000-25627000"/>
          <s v="25627000-25628000"/>
          <s v="25628000-25629000"/>
          <s v="25629000-25630000"/>
          <s v="25630000-25631000"/>
          <s v="25631000-25632000"/>
          <s v="25632000-25633000"/>
          <s v="25633000-25634000"/>
          <s v="25634000-25635000"/>
          <s v="25635000-25636000"/>
          <s v="25636000-25637000"/>
          <s v="25637000-25638000"/>
          <s v="25638000-25639000"/>
          <s v="25639000-25640000"/>
          <s v="25640000-25641000"/>
          <s v="25641000-25642000"/>
          <s v="25642000-25643000"/>
          <s v="25643000-25644000"/>
          <s v="25644000-25645000"/>
          <s v="25645000-25646000"/>
          <s v="25646000-25647000"/>
          <s v="25647000-25648000"/>
          <s v="25648000-25649000"/>
          <s v="25649000-25650000"/>
          <s v="25650000-25651000"/>
          <s v="25651000-25652000"/>
          <s v="25652000-25653000"/>
          <s v="25653000-25654000"/>
          <s v="25654000-25655000"/>
          <s v="25655000-25656000"/>
          <s v="25656000-25657000"/>
          <s v="25657000-25658000"/>
          <s v="25658000-25659000"/>
          <s v="25659000-25660000"/>
          <s v="25660000-25661000"/>
          <s v="25661000-25662000"/>
          <s v="25662000-25663000"/>
          <s v="25663000-25664000"/>
          <s v="25664000-25665000"/>
          <s v="25665000-25666000"/>
          <s v="25666000-25667000"/>
          <s v="25667000-25668000"/>
          <s v="25668000-25669000"/>
          <s v="25669000-25670000"/>
          <s v="25670000-25671000"/>
          <s v="25671000-25672000"/>
          <s v="25672000-25673000"/>
          <s v="25673000-25674000"/>
          <s v="25674000-25675000"/>
          <s v="25675000-25676000"/>
          <s v="25676000-25677000"/>
          <s v="25677000-25678000"/>
          <s v="25678000-25679000"/>
          <s v="25679000-25680000"/>
          <s v="25680000-25681000"/>
          <s v="25681000-25682000"/>
          <s v="25682000-25683000"/>
          <s v="25683000-25684000"/>
          <s v="25684000-25685000"/>
          <s v="25685000-25686000"/>
          <s v="25686000-25687000"/>
          <s v="25687000-25688000"/>
          <s v="25688000-25689000"/>
          <s v="25689000-25690000"/>
          <s v="25690000-25691000"/>
          <s v="25691000-25692000"/>
          <s v="25692000-25693000"/>
          <s v="25693000-25694000"/>
          <s v="25694000-25695000"/>
          <s v="25695000-25696000"/>
          <s v="25696000-25697000"/>
          <s v="25697000-25698000"/>
          <s v="25698000-25699000"/>
          <s v="25699000-25700000"/>
          <s v="25700000-25701000"/>
          <s v="25701000-25702000"/>
          <s v="25702000-25703000"/>
          <s v="25703000-25704000"/>
          <s v="25704000-25705000"/>
          <s v="25705000-25706000"/>
          <s v="25706000-25707000"/>
          <s v="25707000-25708000"/>
          <s v="25708000-25709000"/>
          <s v="25709000-25710000"/>
          <s v="25710000-25711000"/>
          <s v="25711000-25712000"/>
          <s v="25712000-25713000"/>
          <s v="25713000-25714000"/>
          <s v="25714000-25715000"/>
          <s v="25715000-25716000"/>
          <s v="25716000-25717000"/>
          <s v="25717000-25718000"/>
          <s v="25718000-25719000"/>
          <s v="25719000-25720000"/>
          <s v="25720000-25721000"/>
          <s v="25721000-25722000"/>
          <s v="25722000-25723000"/>
          <s v="25723000-25724000"/>
          <s v="25724000-25725000"/>
          <s v="25725000-25726000"/>
          <s v="25726000-25727000"/>
          <s v="25727000-25728000"/>
          <s v="25728000-25729000"/>
          <s v="25729000-25730000"/>
          <s v="25730000-25731000"/>
          <s v="25731000-25732000"/>
          <s v="25732000-25733000"/>
          <s v="25733000-25734000"/>
          <s v="25734000-25735000"/>
          <s v="25735000-25736000"/>
          <s v="25736000-25737000"/>
          <s v="25737000-25738000"/>
          <s v="25738000-25739000"/>
          <s v="25739000-25740000"/>
          <s v="25740000-25741000"/>
          <s v="25741000-25742000"/>
          <s v="25742000-25743000"/>
          <s v="25743000-25744000"/>
          <s v="25744000-25745000"/>
          <s v="25745000-25746000"/>
          <s v="25746000-25747000"/>
          <s v="25747000-25748000"/>
          <s v="25748000-25749000"/>
          <s v="25749000-25750000"/>
          <s v="25750000-25751000"/>
          <s v="25751000-25752000"/>
          <s v="25752000-25753000"/>
          <s v="25753000-25754000"/>
          <s v="25754000-25755000"/>
          <s v="25755000-25756000"/>
          <s v="25756000-25757000"/>
          <s v="25757000-25758000"/>
          <s v="25758000-25759000"/>
          <s v="25759000-25760000"/>
          <s v="25760000-25761000"/>
          <s v="25761000-25762000"/>
          <s v="25762000-25763000"/>
          <s v="25763000-25764000"/>
          <s v="25764000-25765000"/>
          <s v="25765000-25766000"/>
          <s v="25766000-25767000"/>
          <s v="25767000-25768000"/>
          <s v="25768000-25769000"/>
          <s v="25769000-25770000"/>
          <s v="25770000-25771000"/>
          <s v="25771000-25772000"/>
          <s v="25772000-25773000"/>
          <s v="25773000-25774000"/>
          <s v="25774000-25775000"/>
          <s v="25775000-25776000"/>
          <s v="25776000-25777000"/>
          <s v="25777000-25778000"/>
          <s v="25778000-25779000"/>
          <s v="25779000-25780000"/>
          <s v="25780000-25781000"/>
          <s v="25781000-25782000"/>
          <s v="25782000-25783000"/>
          <s v="25783000-25784000"/>
          <s v="25784000-25785000"/>
          <s v="25785000-25786000"/>
          <s v="25786000-25787000"/>
          <s v="25787000-25788000"/>
          <s v="25788000-25789000"/>
          <s v="25789000-25790000"/>
          <s v="25790000-25791000"/>
          <s v="25791000-25792000"/>
          <s v="25792000-25793000"/>
          <s v="25793000-25794000"/>
          <s v="25794000-25795000"/>
          <s v="25795000-25796000"/>
          <s v="25796000-25797000"/>
          <s v="25797000-25798000"/>
          <s v="25798000-25799000"/>
          <s v="25799000-25800000"/>
          <s v="25800000-25801000"/>
          <s v="25801000-25802000"/>
          <s v="25802000-25803000"/>
          <s v="25803000-25804000"/>
          <s v="25804000-25805000"/>
          <s v="25805000-25806000"/>
          <s v="25806000-25807000"/>
          <s v="25807000-25808000"/>
          <s v="25808000-25809000"/>
          <s v="25809000-25810000"/>
          <s v="25810000-25811000"/>
          <s v="25811000-25812000"/>
          <s v="25812000-25813000"/>
          <s v="25813000-25814000"/>
          <s v="25814000-25815000"/>
          <s v="25815000-25816000"/>
          <s v="25816000-25817000"/>
          <s v="25817000-25818000"/>
          <s v="25818000-25819000"/>
          <s v="25819000-25820000"/>
          <s v="25820000-25821000"/>
          <s v="25821000-25822000"/>
          <s v="25822000-25823000"/>
          <s v="25823000-25824000"/>
          <s v="25824000-25825000"/>
          <s v="25825000-25826000"/>
          <s v="25826000-25827000"/>
          <s v="25827000-25828000"/>
          <s v="25828000-25829000"/>
          <s v="25829000-25830000"/>
          <s v="25830000-25831000"/>
          <s v="25831000-25832000"/>
          <s v="25832000-25833000"/>
          <s v="25833000-25834000"/>
          <s v="25834000-25835000"/>
          <s v="25835000-25836000"/>
          <s v="25836000-25837000"/>
          <s v="25837000-25838000"/>
          <s v="25838000-25839000"/>
          <s v="25839000-25840000"/>
          <s v="25840000-25841000"/>
          <s v="25841000-25842000"/>
          <s v="25842000-25843000"/>
          <s v="25843000-25844000"/>
          <s v="25844000-25845000"/>
          <s v="25845000-25846000"/>
          <s v="25846000-25847000"/>
          <s v="25847000-25848000"/>
          <s v="25848000-25849000"/>
          <s v="25849000-25850000"/>
          <s v="25850000-25851000"/>
          <s v="25851000-25852000"/>
          <s v="25852000-25853000"/>
          <s v="25853000-25854000"/>
          <s v="25854000-25855000"/>
          <s v="25855000-25856000"/>
          <s v="25856000-25857000"/>
          <s v="25857000-25858000"/>
          <s v="25858000-25859000"/>
          <s v="25859000-25860000"/>
          <s v="25860000-25861000"/>
          <s v="25861000-25862000"/>
          <s v="25862000-25863000"/>
          <s v="25863000-25864000"/>
          <s v="25864000-25865000"/>
          <s v="25865000-25866000"/>
          <s v="25866000-25867000"/>
          <s v="25867000-25868000"/>
          <s v="25868000-25869000"/>
          <s v="25869000-25870000"/>
          <s v="25870000-25871000"/>
          <s v="25871000-25872000"/>
          <s v="25872000-25873000"/>
          <s v="25873000-25874000"/>
          <s v="25874000-25875000"/>
          <s v="25875000-25876000"/>
          <s v="25876000-25877000"/>
          <s v="25877000-25878000"/>
          <s v="25878000-25879000"/>
          <s v="25879000-25880000"/>
          <s v="25880000-25881000"/>
          <s v="25881000-25882000"/>
          <s v="25882000-25883000"/>
          <s v="25883000-25884000"/>
          <s v="25884000-25885000"/>
          <s v="25885000-25886000"/>
          <s v="25886000-25887000"/>
          <s v="25887000-25888000"/>
          <s v="25888000-25889000"/>
          <s v="25889000-25890000"/>
          <s v="25890000-25891000"/>
          <s v="25891000-25892000"/>
          <s v="25892000-25893000"/>
          <s v="25893000-25894000"/>
          <s v="25894000-25895000"/>
          <s v="25895000-25896000"/>
          <s v="25896000-25897000"/>
          <s v="25897000-25898000"/>
          <s v="25898000-25899000"/>
          <s v="25899000-25900000"/>
          <s v="25900000-25901000"/>
          <s v="25901000-25902000"/>
          <s v="25902000-25903000"/>
          <s v="25903000-25904000"/>
          <s v="25904000-25905000"/>
          <s v="25905000-25906000"/>
          <s v="25906000-25907000"/>
          <s v="25907000-25908000"/>
          <s v="25908000-25909000"/>
          <s v="25909000-25910000"/>
          <s v="25910000-25911000"/>
          <s v="25911000-25912000"/>
          <s v="25912000-25913000"/>
          <s v="25913000-25914000"/>
          <s v="25914000-25915000"/>
          <s v="25915000-25916000"/>
          <s v="25916000-25917000"/>
          <s v="25917000-25918000"/>
          <s v="25918000-25919000"/>
          <s v="25919000-25920000"/>
          <s v="25920000-25921000"/>
          <s v="25921000-25922000"/>
          <s v="25922000-25923000"/>
          <s v="25923000-25924000"/>
          <s v="25924000-25925000"/>
          <s v="25925000-25926000"/>
          <s v="25926000-25927000"/>
          <s v="25927000-25928000"/>
          <s v="25928000-25929000"/>
          <s v="25929000-25930000"/>
          <s v="25930000-25931000"/>
          <s v="25931000-25932000"/>
          <s v="25932000-25933000"/>
          <s v="25933000-25934000"/>
          <s v="25934000-25935000"/>
          <s v="25935000-25936000"/>
          <s v="25936000-25937000"/>
          <s v="25937000-25938000"/>
          <s v="25938000-25939000"/>
          <s v="25939000-25940000"/>
          <s v="25940000-25941000"/>
          <s v="25941000-25942000"/>
          <s v="25942000-25943000"/>
          <s v="25943000-25944000"/>
          <s v="25944000-25945000"/>
          <s v="25945000-25946000"/>
          <s v="25946000-25947000"/>
          <s v="25947000-25948000"/>
          <s v="25948000-25949000"/>
          <s v="25949000-25950000"/>
          <s v="25950000-25951000"/>
          <s v="25951000-25952000"/>
          <s v="25952000-25953000"/>
          <s v="25953000-25954000"/>
          <s v="25954000-25955000"/>
          <s v="25955000-25956000"/>
          <s v="25956000-25957000"/>
          <s v="25957000-25958000"/>
          <s v="25958000-25959000"/>
          <s v="25959000-25960000"/>
          <s v="25960000-25961000"/>
          <s v="25961000-25962000"/>
          <s v="25962000-25963000"/>
          <s v="25963000-25964000"/>
          <s v="25964000-25965000"/>
          <s v="25965000-25966000"/>
          <s v="25966000-25967000"/>
          <s v="25967000-25968000"/>
          <s v="25968000-25969000"/>
          <s v="25969000-25970000"/>
          <s v="25970000-25971000"/>
          <s v="25971000-25972000"/>
          <s v="25972000-25973000"/>
          <s v="25973000-25974000"/>
          <s v="25974000-25975000"/>
          <s v="25975000-25976000"/>
          <s v="25976000-25977000"/>
          <s v="25977000-25978000"/>
          <s v="25978000-25979000"/>
          <s v="25979000-25980000"/>
          <s v="25980000-25981000"/>
          <s v="25981000-25982000"/>
          <s v="25982000-25983000"/>
          <s v="25983000-25984000"/>
          <s v="25984000-25985000"/>
          <s v="25985000-25986000"/>
          <s v="25986000-25987000"/>
          <s v="25987000-25988000"/>
          <s v="25988000-25989000"/>
          <s v="25989000-25990000"/>
          <s v="25990000-25991000"/>
          <s v="25991000-25992000"/>
          <s v="25992000-25993000"/>
          <s v="25993000-25994000"/>
          <s v="25994000-25995000"/>
          <s v="25995000-25996000"/>
          <s v="25996000-25997000"/>
          <s v="25997000-25998000"/>
          <s v="25998000-25999000"/>
          <s v="25999000-26000000"/>
          <s v="26000000-26001000"/>
          <s v="26001000-26002000"/>
          <s v="26002000-26003000"/>
          <s v="26003000-26004000"/>
          <s v="26004000-26005000"/>
          <s v="26005000-26006000"/>
          <s v="26006000-26007000"/>
          <s v="26007000-26008000"/>
          <s v="26008000-26009000"/>
          <s v="26009000-26010000"/>
          <s v="26010000-26011000"/>
          <s v="26011000-26012000"/>
          <s v="26012000-26013000"/>
          <s v="26013000-26014000"/>
          <s v="26014000-26015000"/>
          <s v="26015000-26016000"/>
          <s v="26016000-26017000"/>
          <s v="26017000-26018000"/>
          <s v="26018000-26019000"/>
          <s v="26019000-26020000"/>
          <s v="26020000-26021000"/>
          <s v="26021000-26022000"/>
          <s v="26022000-26023000"/>
          <s v="26023000-26024000"/>
          <s v="26024000-26025000"/>
          <s v="26025000-26026000"/>
          <s v="26026000-26027000"/>
          <s v="26027000-26028000"/>
          <s v="26028000-26029000"/>
          <s v="26029000-26030000"/>
          <s v="26030000-26031000"/>
          <s v="26031000-26032000"/>
          <s v="26032000-26033000"/>
          <s v="26033000-26034000"/>
          <s v="26034000-26035000"/>
          <s v="26035000-26036000"/>
          <s v="26036000-26037000"/>
          <s v="26037000-26038000"/>
          <s v="26038000-26039000"/>
          <s v="26039000-26040000"/>
          <s v="26040000-26041000"/>
          <s v="26041000-26042000"/>
          <s v="26042000-26043000"/>
          <s v="26043000-26044000"/>
          <s v="26044000-26045000"/>
          <s v="26045000-26046000"/>
          <s v="26046000-26047000"/>
          <s v="26047000-26048000"/>
          <s v="26048000-26049000"/>
          <s v="26049000-26050000"/>
          <s v="26050000-26051000"/>
          <s v="26051000-26052000"/>
          <s v="26052000-26053000"/>
          <s v="26053000-26054000"/>
          <s v="26054000-26055000"/>
          <s v="26055000-26056000"/>
          <s v="26056000-26057000"/>
          <s v="26057000-26058000"/>
          <s v="26058000-26059000"/>
          <s v="26059000-26060000"/>
          <s v="26060000-26061000"/>
          <s v="26061000-26062000"/>
          <s v="26062000-26063000"/>
          <s v="26063000-26064000"/>
          <s v="26064000-26065000"/>
          <s v="26065000-26066000"/>
          <s v="26066000-26067000"/>
          <s v="26067000-26068000"/>
          <s v="26068000-26069000"/>
          <s v="26069000-26070000"/>
          <s v="26070000-26071000"/>
          <s v="26071000-26072000"/>
          <s v="26072000-26073000"/>
          <s v="26073000-26074000"/>
          <s v="26074000-26075000"/>
          <s v="26075000-26076000"/>
          <s v="26076000-26077000"/>
          <s v="26077000-26078000"/>
          <s v="26078000-26079000"/>
          <s v="26079000-26080000"/>
          <s v="26080000-26081000"/>
          <s v="26081000-26082000"/>
          <s v="26082000-26083000"/>
          <s v="26083000-26084000"/>
          <s v="26084000-26085000"/>
          <s v="26085000-26086000"/>
          <s v="26086000-26087000"/>
          <s v="26087000-26088000"/>
          <s v="26088000-26089000"/>
          <s v="26089000-26090000"/>
          <s v="26090000-26091000"/>
          <s v="26091000-26092000"/>
          <s v="26092000-26093000"/>
          <s v="26093000-26094000"/>
          <s v="26094000-26095000"/>
          <s v="26095000-26096000"/>
          <s v="26096000-26097000"/>
          <s v="26097000-26098000"/>
          <s v="26098000-26099000"/>
          <s v="26099000-26100000"/>
          <s v="26100000-26101000"/>
          <s v="26101000-26102000"/>
          <s v="26102000-26103000"/>
          <s v="26103000-26104000"/>
          <s v="26104000-26105000"/>
          <s v="26105000-26106000"/>
          <s v="26106000-26107000"/>
          <s v="26107000-26108000"/>
          <s v="26108000-26109000"/>
          <s v="26109000-26110000"/>
          <s v="26110000-26111000"/>
          <s v="26111000-26112000"/>
          <s v="26112000-26113000"/>
          <s v="26113000-26114000"/>
          <s v="26114000-26115000"/>
          <s v="26115000-26116000"/>
          <s v="26116000-26117000"/>
          <s v="26117000-26118000"/>
          <s v="26118000-26119000"/>
          <s v="26119000-26120000"/>
          <s v="26120000-26121000"/>
          <s v="26121000-26122000"/>
          <s v="26122000-26123000"/>
          <s v="26123000-26124000"/>
          <s v="26124000-26125000"/>
          <s v="26125000-26126000"/>
          <s v="26126000-26127000"/>
          <s v="26127000-26128000"/>
          <s v="26128000-26129000"/>
          <s v="26129000-26130000"/>
          <s v="26130000-26131000"/>
          <s v="26131000-26132000"/>
          <s v="26132000-26133000"/>
          <s v="26133000-26134000"/>
          <s v="26134000-26135000"/>
          <s v="26135000-26136000"/>
          <s v="26136000-26137000"/>
          <s v="26137000-26138000"/>
          <s v="26138000-26139000"/>
          <s v="26139000-26140000"/>
          <s v="26140000-26141000"/>
          <s v="26141000-26142000"/>
          <s v="26142000-26143000"/>
          <s v="26143000-26144000"/>
          <s v="26144000-26145000"/>
          <s v="26145000-26146000"/>
          <s v="26146000-26147000"/>
          <s v="26147000-26148000"/>
          <s v="26148000-26149000"/>
          <s v="26149000-26150000"/>
          <s v="26150000-26151000"/>
          <s v="26151000-26152000"/>
          <s v="26152000-26153000"/>
          <s v="26153000-26154000"/>
          <s v="26154000-26155000"/>
          <s v="26155000-26156000"/>
          <s v="26156000-26157000"/>
          <s v="26157000-26158000"/>
          <s v="26158000-26159000"/>
          <s v="26159000-26160000"/>
          <s v="26160000-26161000"/>
          <s v="26161000-26162000"/>
          <s v="26162000-26163000"/>
          <s v="26163000-26164000"/>
          <s v="26164000-26165000"/>
          <s v="26165000-26166000"/>
          <s v="26166000-26167000"/>
          <s v="26167000-26168000"/>
          <s v="26168000-26169000"/>
          <s v="26169000-26170000"/>
          <s v="26170000-26171000"/>
          <s v="26171000-26172000"/>
          <s v="26172000-26173000"/>
          <s v="26173000-26174000"/>
          <s v="26174000-26175000"/>
          <s v="26175000-26176000"/>
          <s v="26176000-26177000"/>
          <s v="26177000-26178000"/>
          <s v="26178000-26179000"/>
          <s v="26179000-26180000"/>
          <s v="26180000-26181000"/>
          <s v="26181000-26182000"/>
          <s v="26182000-26183000"/>
          <s v="26183000-26184000"/>
          <s v="26184000-26185000"/>
          <s v="26185000-26186000"/>
          <s v="26186000-26187000"/>
          <s v="26187000-26188000"/>
          <s v="26188000-26189000"/>
          <s v="26189000-26190000"/>
          <s v="26190000-26191000"/>
          <s v="26191000-26192000"/>
          <s v="26192000-26193000"/>
          <s v="26193000-26194000"/>
          <s v="26194000-26195000"/>
          <s v="26195000-26196000"/>
          <s v="26196000-26197000"/>
          <s v="26197000-26198000"/>
          <s v="26198000-26199000"/>
          <s v="26199000-26200000"/>
          <s v="26200000-26201000"/>
          <s v="26201000-26202000"/>
          <s v="26202000-26203000"/>
          <s v="26203000-26204000"/>
          <s v="26204000-26205000"/>
          <s v="26205000-26206000"/>
          <s v="26206000-26207000"/>
          <s v="26207000-26208000"/>
          <s v="26208000-26209000"/>
          <s v="26209000-26210000"/>
          <s v="26210000-26211000"/>
          <s v="26211000-26212000"/>
          <s v="26212000-26213000"/>
          <s v="26213000-26214000"/>
          <s v="26214000-26215000"/>
          <s v="26215000-26216000"/>
          <s v="26216000-26217000"/>
          <s v="26217000-26218000"/>
          <s v="26218000-26219000"/>
          <s v="26219000-26220000"/>
          <s v="26220000-26221000"/>
          <s v="26221000-26222000"/>
          <s v="26222000-26223000"/>
          <s v="26223000-26224000"/>
          <s v="26224000-26225000"/>
          <s v="26225000-26226000"/>
          <s v="26226000-26227000"/>
          <s v="26227000-26228000"/>
          <s v="26228000-26229000"/>
          <s v="26229000-26230000"/>
          <s v="26230000-26231000"/>
          <s v="26231000-26232000"/>
          <s v="26232000-26233000"/>
          <s v="26233000-26234000"/>
          <s v="26234000-26235000"/>
          <s v="26235000-26236000"/>
          <s v="26236000-26237000"/>
          <s v="26237000-26238000"/>
          <s v="26238000-26239000"/>
          <s v="26239000-26240000"/>
          <s v="26240000-26241000"/>
          <s v="26241000-26242000"/>
          <s v="26242000-26243000"/>
          <s v="26243000-26244000"/>
          <s v="26244000-26245000"/>
          <s v="26245000-26246000"/>
          <s v="26246000-26247000"/>
          <s v="26247000-26248000"/>
          <s v="26248000-26249000"/>
          <s v="26249000-26250000"/>
          <s v="26250000-26251000"/>
          <s v="26251000-26252000"/>
          <s v="26252000-26253000"/>
          <s v="26253000-26254000"/>
          <s v="26254000-26255000"/>
          <s v="26255000-26256000"/>
          <s v="26256000-26257000"/>
          <s v="26257000-26258000"/>
          <s v="26258000-26259000"/>
          <s v="26259000-26260000"/>
          <s v="26260000-26261000"/>
          <s v="26261000-26262000"/>
          <s v="26262000-26263000"/>
          <s v="26263000-26264000"/>
          <s v="26264000-26265000"/>
          <s v="26265000-26266000"/>
          <s v="26266000-26267000"/>
          <s v="26267000-26268000"/>
          <s v="26268000-26269000"/>
          <s v="26269000-26270000"/>
          <s v="26270000-26271000"/>
          <s v="26271000-26272000"/>
          <s v="26272000-26273000"/>
          <s v="26273000-26274000"/>
          <s v="26274000-26275000"/>
          <s v="26275000-26276000"/>
          <s v="26276000-26277000"/>
          <s v="26277000-26278000"/>
          <s v="26278000-26279000"/>
          <s v="26279000-26280000"/>
          <s v="26280000-26281000"/>
          <s v="26281000-26282000"/>
          <s v="26282000-26283000"/>
          <s v="26283000-26284000"/>
          <s v="26284000-26285000"/>
          <s v="26285000-26286000"/>
          <s v="26286000-26287000"/>
          <s v="26287000-26288000"/>
          <s v="26288000-26289000"/>
          <s v="26289000-26290000"/>
          <s v="26290000-26291000"/>
          <s v="26291000-26292000"/>
          <s v="26292000-26293000"/>
          <s v="26293000-26294000"/>
          <s v="26294000-26295000"/>
          <s v="26295000-26296000"/>
          <s v="26296000-26297000"/>
          <s v="26297000-26298000"/>
          <s v="26298000-26299000"/>
          <s v="26299000-26300000"/>
          <s v="26300000-26301000"/>
          <s v="26301000-26302000"/>
          <s v="26302000-26303000"/>
          <s v="26303000-26304000"/>
          <s v="26304000-26305000"/>
          <s v="26305000-26306000"/>
          <s v="26306000-26307000"/>
          <s v="26307000-26308000"/>
          <s v="26308000-26309000"/>
          <s v="26309000-26310000"/>
          <s v="26310000-26311000"/>
          <s v="26311000-26312000"/>
          <s v="26312000-26313000"/>
          <s v="26313000-26314000"/>
          <s v="26314000-26315000"/>
          <s v="26315000-26316000"/>
          <s v="26316000-26317000"/>
          <s v="26317000-26318000"/>
          <s v="26318000-26319000"/>
          <s v="26319000-26320000"/>
          <s v="26320000-26321000"/>
          <s v="26321000-26322000"/>
          <s v="26322000-26323000"/>
          <s v="26323000-26324000"/>
          <s v="26324000-26325000"/>
          <s v="26325000-26326000"/>
          <s v="26326000-26327000"/>
          <s v="26327000-26328000"/>
          <s v="26328000-26329000"/>
          <s v="26329000-26330000"/>
          <s v="26330000-26331000"/>
          <s v="26331000-26332000"/>
          <s v="26332000-26333000"/>
          <s v="26333000-26334000"/>
          <s v="26334000-26335000"/>
          <s v="26335000-26336000"/>
          <s v="26336000-26337000"/>
          <s v="26337000-26338000"/>
          <s v="26338000-26339000"/>
          <s v="26339000-26340000"/>
          <s v="26340000-26341000"/>
          <s v="26341000-26342000"/>
          <s v="26342000-26343000"/>
          <s v="26343000-26344000"/>
          <s v="26344000-26345000"/>
          <s v="26345000-26346000"/>
          <s v="26346000-26347000"/>
          <s v="26347000-26348000"/>
          <s v="26348000-26349000"/>
          <s v="26349000-26350000"/>
          <s v="26350000-26351000"/>
          <s v="26351000-26352000"/>
          <s v="26352000-26353000"/>
          <s v="26353000-26354000"/>
          <s v="26354000-26355000"/>
          <s v="26355000-26356000"/>
          <s v="26356000-26357000"/>
          <s v="26357000-26358000"/>
          <s v="26358000-26359000"/>
          <s v="26359000-26360000"/>
          <s v="26360000-26361000"/>
          <s v="26361000-26362000"/>
          <s v="26362000-26363000"/>
          <s v="26363000-26364000"/>
          <s v="26364000-26365000"/>
          <s v="26365000-26366000"/>
          <s v="26366000-26367000"/>
          <s v="26367000-26368000"/>
          <s v="26368000-26369000"/>
          <s v="26369000-26370000"/>
          <s v="26370000-26371000"/>
          <s v="26371000-26372000"/>
          <s v="26372000-26373000"/>
          <s v="26373000-26374000"/>
          <s v="26374000-26375000"/>
          <s v="26375000-26376000"/>
          <s v="26376000-26377000"/>
          <s v="26377000-26378000"/>
          <s v="26378000-26379000"/>
          <s v="26379000-26380000"/>
          <s v="26380000-26381000"/>
          <s v="26381000-26382000"/>
          <s v="26382000-26383000"/>
          <s v="26383000-26384000"/>
          <s v="26384000-26385000"/>
          <s v="26385000-26386000"/>
          <s v="26386000-26387000"/>
          <s v="26387000-26388000"/>
          <s v="26388000-26389000"/>
          <s v="26389000-26390000"/>
          <s v="26390000-26391000"/>
          <s v="26391000-26392000"/>
          <s v="26392000-26393000"/>
          <s v="26393000-26394000"/>
          <s v="26394000-26395000"/>
          <s v="26395000-26396000"/>
          <s v="26396000-26397000"/>
          <s v="26397000-26398000"/>
          <s v="26398000-26399000"/>
          <s v="26399000-26400000"/>
          <s v="26400000-26401000"/>
          <s v="26401000-26402000"/>
          <s v="26402000-26403000"/>
          <s v="26403000-26404000"/>
          <s v="26404000-26405000"/>
          <s v="26405000-26406000"/>
          <s v="26406000-26407000"/>
          <s v="26407000-26408000"/>
          <s v="26408000-26409000"/>
          <s v="26409000-26410000"/>
          <s v="26410000-26411000"/>
          <s v="26411000-26412000"/>
          <s v="26412000-26413000"/>
          <s v="26413000-26414000"/>
          <s v="26414000-26415000"/>
          <s v="26415000-26416000"/>
          <s v="26416000-26417000"/>
          <s v="26417000-26418000"/>
          <s v="26418000-26419000"/>
          <s v="26419000-26420000"/>
          <s v="26420000-26421000"/>
          <s v="26421000-26422000"/>
          <s v="26422000-26423000"/>
          <s v="26423000-26424000"/>
          <s v="26424000-26425000"/>
          <s v="26425000-26426000"/>
          <s v="26426000-26427000"/>
          <s v="26427000-26428000"/>
          <s v="26428000-26429000"/>
          <s v="26429000-26430000"/>
          <s v="26430000-26431000"/>
          <s v="26431000-26432000"/>
          <s v="26432000-26433000"/>
          <s v="26433000-26434000"/>
          <s v="26434000-26435000"/>
          <s v="26435000-26436000"/>
          <s v="26436000-26437000"/>
          <s v="26437000-26438000"/>
          <s v="26438000-26439000"/>
          <s v="26439000-26440000"/>
          <s v="26440000-26441000"/>
          <s v="26441000-26442000"/>
          <s v="26442000-26443000"/>
          <s v="26443000-26444000"/>
          <s v="26444000-26445000"/>
          <s v="26445000-26446000"/>
          <s v="26446000-26447000"/>
          <s v="26447000-26448000"/>
          <s v="26448000-26449000"/>
          <s v="26449000-26450000"/>
          <s v="26450000-26451000"/>
          <s v="26451000-26452000"/>
          <s v="26452000-26453000"/>
          <s v="26453000-26454000"/>
          <s v="26454000-26455000"/>
          <s v="26455000-26456000"/>
          <s v="26456000-26457000"/>
          <s v="26457000-26458000"/>
          <s v="26458000-26459000"/>
          <s v="26459000-26460000"/>
          <s v="26460000-26461000"/>
          <s v="26461000-26462000"/>
          <s v="26462000-26463000"/>
          <s v="26463000-26464000"/>
          <s v="26464000-26465000"/>
          <s v="26465000-26466000"/>
          <s v="26466000-26467000"/>
          <s v="26467000-26468000"/>
          <s v="26468000-26469000"/>
          <s v="26469000-26470000"/>
          <s v="26470000-26471000"/>
          <s v="26471000-26472000"/>
          <s v="26472000-26473000"/>
          <s v="26473000-26474000"/>
          <s v="26474000-26475000"/>
          <s v="26475000-26476000"/>
          <s v="26476000-26477000"/>
          <s v="26477000-26478000"/>
          <s v="26478000-26479000"/>
          <s v="26479000-26480000"/>
          <s v="26480000-26481000"/>
          <s v="26481000-26482000"/>
          <s v="26482000-26483000"/>
          <s v="26483000-26484000"/>
          <s v="26484000-26485000"/>
          <s v="26485000-26486000"/>
          <s v="26486000-26487000"/>
          <s v="26487000-26488000"/>
          <s v="26488000-26489000"/>
          <s v="26489000-26490000"/>
          <s v="26490000-26491000"/>
          <s v="26491000-26492000"/>
          <s v="26492000-26493000"/>
          <s v="26493000-26494000"/>
          <s v="26494000-26495000"/>
          <s v="26495000-26496000"/>
          <s v="26496000-26497000"/>
          <s v="26497000-26498000"/>
          <s v="26498000-26499000"/>
          <s v="26499000-26500000"/>
          <s v="26500000-26501000"/>
          <s v="26501000-26502000"/>
          <s v="26502000-26503000"/>
          <s v="26503000-26504000"/>
          <s v="26504000-26505000"/>
          <s v="26505000-26506000"/>
          <s v="26506000-26507000"/>
          <s v="26507000-26508000"/>
          <s v="26508000-26509000"/>
          <s v="26509000-26510000"/>
          <s v="26510000-26511000"/>
          <s v="26511000-26512000"/>
          <s v="26512000-26513000"/>
          <s v="26513000-26514000"/>
          <s v="26514000-26515000"/>
          <s v="26515000-26516000"/>
          <s v="26516000-26517000"/>
          <s v="26517000-26518000"/>
          <s v="26518000-26519000"/>
          <s v="26519000-26520000"/>
          <s v="26520000-26521000"/>
          <s v="26521000-26522000"/>
          <s v="26522000-26523000"/>
          <s v="26523000-26524000"/>
          <s v="26524000-26525000"/>
          <s v="26525000-26526000"/>
          <s v="26526000-26527000"/>
          <s v="26527000-26528000"/>
          <s v="26528000-26529000"/>
          <s v="26529000-26530000"/>
          <s v="26530000-26531000"/>
          <s v="26531000-26532000"/>
          <s v="26532000-26533000"/>
          <s v="26533000-26534000"/>
          <s v="26534000-26535000"/>
          <s v="26535000-26536000"/>
          <s v="26536000-26537000"/>
          <s v="26537000-26538000"/>
          <s v="26538000-26539000"/>
          <s v="26539000-26540000"/>
          <s v="26540000-26541000"/>
          <s v="26541000-26542000"/>
          <s v="26542000-26543000"/>
          <s v="26543000-26544000"/>
          <s v="26544000-26545000"/>
          <s v="26545000-26546000"/>
          <s v="26546000-26547000"/>
          <s v="26547000-26548000"/>
          <s v="26548000-26549000"/>
          <s v="26549000-26550000"/>
          <s v="26550000-26551000"/>
          <s v="26551000-26552000"/>
          <s v="26552000-26553000"/>
          <s v="26553000-26554000"/>
          <s v="26554000-26555000"/>
          <s v="26555000-26556000"/>
          <s v="26556000-26557000"/>
          <s v="26557000-26558000"/>
          <s v="26558000-26559000"/>
          <s v="26559000-26560000"/>
          <s v="26560000-26561000"/>
          <s v="26561000-26562000"/>
          <s v="26562000-26563000"/>
          <s v="26563000-26564000"/>
          <s v="26564000-26565000"/>
          <s v="26565000-26566000"/>
          <s v="26566000-26567000"/>
          <s v="26567000-26568000"/>
          <s v="26568000-26569000"/>
          <s v="26569000-26570000"/>
          <s v="26570000-26571000"/>
          <s v="26571000-26572000"/>
          <s v="26572000-26573000"/>
          <s v="26573000-26574000"/>
          <s v="26574000-26575000"/>
          <s v="26575000-26576000"/>
          <s v="26576000-26577000"/>
          <s v="26577000-26578000"/>
          <s v="26578000-26579000"/>
          <s v="26579000-26580000"/>
          <s v="26580000-26581000"/>
          <s v="26581000-26582000"/>
          <s v="26582000-26583000"/>
          <s v="26583000-26584000"/>
          <s v="26584000-26585000"/>
          <s v="26585000-26586000"/>
          <s v="26586000-26587000"/>
          <s v="26587000-26588000"/>
          <s v="26588000-26589000"/>
          <s v="26589000-26590000"/>
          <s v="26590000-26591000"/>
          <s v="26591000-26592000"/>
          <s v="26592000-26593000"/>
          <s v="26593000-26594000"/>
          <s v="26594000-26595000"/>
          <s v="26595000-26596000"/>
          <s v="26596000-26597000"/>
          <s v="26597000-26598000"/>
          <s v="26598000-26599000"/>
          <s v="26599000-26600000"/>
          <s v="26600000-26601000"/>
          <s v="26601000-26602000"/>
          <s v="26602000-26603000"/>
          <s v="26603000-26604000"/>
          <s v="26604000-26605000"/>
          <s v="26605000-26606000"/>
          <s v="26606000-26607000"/>
          <s v="26607000-26608000"/>
          <s v="26608000-26609000"/>
          <s v="26609000-26610000"/>
          <s v="26610000-26611000"/>
          <s v="26611000-26612000"/>
          <s v="26612000-26613000"/>
          <s v="26613000-26614000"/>
          <s v="26614000-26615000"/>
          <s v="26615000-26616000"/>
          <s v="26616000-26617000"/>
          <s v="26617000-26618000"/>
          <s v="26618000-26619000"/>
          <s v="26619000-26620000"/>
          <s v="26620000-26621000"/>
          <s v="26621000-26622000"/>
          <s v="26622000-26623000"/>
          <s v="26623000-26624000"/>
          <s v="26624000-26625000"/>
          <s v="26625000-26626000"/>
          <s v="26626000-26627000"/>
          <s v="26627000-26628000"/>
          <s v="26628000-26629000"/>
          <s v="26629000-26630000"/>
          <s v="26630000-26631000"/>
          <s v="26631000-26632000"/>
          <s v="26632000-26633000"/>
          <s v="26633000-26634000"/>
          <s v="26634000-26635000"/>
          <s v="26635000-26636000"/>
          <s v="26636000-26637000"/>
          <s v="26637000-26638000"/>
          <s v="26638000-26639000"/>
          <s v="26639000-26640000"/>
          <s v="26640000-26641000"/>
          <s v="26641000-26642000"/>
          <s v="26642000-26643000"/>
          <s v="26643000-26644000"/>
          <s v="26644000-26645000"/>
          <s v="26645000-26646000"/>
          <s v="26646000-26647000"/>
          <s v="26647000-26648000"/>
          <s v="26648000-26649000"/>
          <s v="26649000-26650000"/>
          <s v="26650000-26651000"/>
          <s v="26651000-26652000"/>
          <s v="26652000-26653000"/>
          <s v="26653000-26654000"/>
          <s v="26654000-26655000"/>
          <s v="26655000-26656000"/>
          <s v="26656000-26657000"/>
          <s v="26657000-26658000"/>
          <s v="26658000-26659000"/>
          <s v="26659000-26660000"/>
          <s v="26660000-26661000"/>
          <s v="26661000-26662000"/>
          <s v="26662000-26663000"/>
          <s v="26663000-26664000"/>
          <s v="26664000-26665000"/>
          <s v="26665000-26666000"/>
          <s v="26666000-26667000"/>
          <s v="26667000-26668000"/>
          <s v="26668000-26669000"/>
          <s v="26669000-26670000"/>
          <s v="26670000-26671000"/>
          <s v="26671000-26672000"/>
          <s v="26672000-26673000"/>
          <s v="26673000-26674000"/>
          <s v="26674000-26675000"/>
          <s v="26675000-26676000"/>
          <s v="26676000-26677000"/>
          <s v="26677000-26678000"/>
          <s v="26678000-26679000"/>
          <s v="26679000-26680000"/>
          <s v="26680000-26681000"/>
          <s v="26681000-26682000"/>
          <s v="26682000-26683000"/>
          <s v="26683000-26684000"/>
          <s v="26684000-26685000"/>
          <s v="26685000-26686000"/>
          <s v="26686000-26687000"/>
          <s v="26687000-26688000"/>
          <s v="26688000-26689000"/>
          <s v="26689000-26690000"/>
          <s v="26690000-26691000"/>
          <s v="26691000-26692000"/>
          <s v="26692000-26693000"/>
          <s v="26693000-26694000"/>
          <s v="26694000-26695000"/>
          <s v="26695000-26696000"/>
          <s v="26696000-26697000"/>
          <s v="26697000-26698000"/>
          <s v="26698000-26699000"/>
          <s v="26699000-26700000"/>
          <s v="26700000-26701000"/>
          <s v="26701000-26702000"/>
          <s v="26702000-26703000"/>
          <s v="26703000-26704000"/>
          <s v="26704000-26705000"/>
          <s v="26705000-26706000"/>
          <s v="26706000-26707000"/>
          <s v="26707000-26708000"/>
          <s v="26708000-26709000"/>
          <s v="26709000-26710000"/>
          <s v="26710000-26711000"/>
          <s v="26711000-26712000"/>
          <s v="26712000-26713000"/>
          <s v="26713000-26714000"/>
          <s v="26714000-26715000"/>
          <s v="26715000-26716000"/>
          <s v="26716000-26717000"/>
          <s v="26717000-26718000"/>
          <s v="26718000-26719000"/>
          <s v="26719000-26720000"/>
          <s v="26720000-26721000"/>
          <s v="26721000-26722000"/>
          <s v="26722000-26723000"/>
          <s v="26723000-26724000"/>
          <s v="26724000-26725000"/>
          <s v="26725000-26726000"/>
          <s v="26726000-26727000"/>
          <s v="26727000-26728000"/>
          <s v="26728000-26729000"/>
          <s v="26729000-26730000"/>
          <s v="26730000-26731000"/>
          <s v="26731000-26732000"/>
          <s v="26732000-26733000"/>
          <s v="26733000-26734000"/>
          <s v="26734000-26735000"/>
          <s v="26735000-26736000"/>
          <s v="26736000-26737000"/>
          <s v="26737000-26738000"/>
          <s v="26738000-26739000"/>
          <s v="26739000-26740000"/>
          <s v="26740000-26741000"/>
          <s v="26741000-26742000"/>
          <s v="26742000-26743000"/>
          <s v="26743000-26744000"/>
          <s v="26744000-26745000"/>
          <s v="26745000-26746000"/>
          <s v="26746000-26747000"/>
          <s v="26747000-26748000"/>
          <s v="26748000-26749000"/>
          <s v="26749000-26750000"/>
          <s v="26750000-26751000"/>
          <s v="26751000-26752000"/>
          <s v="26752000-26753000"/>
          <s v="26753000-26754000"/>
          <s v="26754000-26755000"/>
          <s v="26755000-26756000"/>
          <s v="26756000-26757000"/>
          <s v="26757000-26758000"/>
          <s v="26758000-26759000"/>
          <s v="26759000-26760000"/>
          <s v="26760000-26761000"/>
          <s v="26761000-26762000"/>
          <s v="26762000-26763000"/>
          <s v="26763000-26764000"/>
          <s v="26764000-26765000"/>
          <s v="26765000-26766000"/>
          <s v="26766000-26767000"/>
          <s v="26767000-26768000"/>
          <s v="26768000-26769000"/>
          <s v="26769000-26770000"/>
          <s v="26770000-26771000"/>
          <s v="26771000-26772000"/>
          <s v="26772000-26773000"/>
          <s v="26773000-26774000"/>
          <s v="26774000-26775000"/>
          <s v="26775000-26776000"/>
          <s v="26776000-26777000"/>
          <s v="26777000-26778000"/>
          <s v="26778000-26779000"/>
          <s v="26779000-26780000"/>
          <s v="26780000-26781000"/>
          <s v="26781000-26782000"/>
          <s v="26782000-26783000"/>
          <s v="26783000-26784000"/>
          <s v="26784000-26785000"/>
          <s v="26785000-26786000"/>
          <s v="26786000-26787000"/>
          <s v="26787000-26788000"/>
          <s v="26788000-26789000"/>
          <s v="26789000-26790000"/>
          <s v="26790000-26791000"/>
          <s v="26791000-26792000"/>
          <s v="26792000-26793000"/>
          <s v="26793000-26794000"/>
          <s v="26794000-26795000"/>
          <s v="26795000-26796000"/>
          <s v="26796000-26797000"/>
          <s v="26797000-26798000"/>
          <s v="26798000-26799000"/>
          <s v="26799000-26800000"/>
          <s v="26800000-26801000"/>
          <s v="26801000-26802000"/>
          <s v="26802000-26803000"/>
          <s v="26803000-26804000"/>
          <s v="26804000-26805000"/>
          <s v="26805000-26806000"/>
          <s v="26806000-26807000"/>
          <s v="26807000-26808000"/>
          <s v="26808000-26809000"/>
          <s v="26809000-26810000"/>
          <s v="26810000-26811000"/>
          <s v="26811000-26812000"/>
          <s v="26812000-26813000"/>
          <s v="26813000-26814000"/>
          <s v="26814000-26815000"/>
          <s v="26815000-26816000"/>
          <s v="26816000-26817000"/>
          <s v="26817000-26818000"/>
          <s v="26818000-26819000"/>
          <s v="26819000-26820000"/>
          <s v="26820000-26821000"/>
          <s v="26821000-26822000"/>
          <s v="26822000-26823000"/>
          <s v="26823000-26824000"/>
          <s v="26824000-26825000"/>
          <s v="26825000-26826000"/>
          <s v="26826000-26827000"/>
          <s v="26827000-26828000"/>
          <s v="26828000-26829000"/>
          <s v="26829000-26830000"/>
          <s v="26830000-26831000"/>
          <s v="26831000-26832000"/>
          <s v="26832000-26833000"/>
          <s v="26833000-26834000"/>
          <s v="26834000-26835000"/>
          <s v="26835000-26836000"/>
          <s v="26836000-26837000"/>
          <s v="26837000-26838000"/>
          <s v="26838000-26839000"/>
          <s v="26839000-26840000"/>
          <s v="26840000-26841000"/>
          <s v="26841000-26842000"/>
          <s v="26842000-26843000"/>
          <s v="26843000-26844000"/>
          <s v="26844000-26845000"/>
          <s v="26845000-26846000"/>
          <s v="26846000-26847000"/>
          <s v="26847000-26848000"/>
          <s v="26848000-26849000"/>
          <s v="26849000-26850000"/>
          <s v="26850000-26851000"/>
          <s v="26851000-26852000"/>
          <s v="26852000-26853000"/>
          <s v="26853000-26854000"/>
          <s v="26854000-26855000"/>
          <s v="26855000-26856000"/>
          <s v="26856000-26857000"/>
          <s v="26857000-26858000"/>
          <s v="26858000-26859000"/>
          <s v="26859000-26860000"/>
          <s v="26860000-26861000"/>
          <s v="26861000-26862000"/>
          <s v="26862000-26863000"/>
          <s v="26863000-26864000"/>
          <s v="26864000-26865000"/>
          <s v="26865000-26866000"/>
          <s v="26866000-26867000"/>
          <s v="26867000-26868000"/>
          <s v="26868000-26869000"/>
          <s v="26869000-26870000"/>
          <s v="26870000-26871000"/>
          <s v="26871000-26872000"/>
          <s v="26872000-26873000"/>
          <s v="26873000-26874000"/>
          <s v="26874000-26875000"/>
          <s v="26875000-26876000"/>
          <s v="26876000-26877000"/>
          <s v="26877000-26878000"/>
          <s v="26878000-26879000"/>
          <s v="26879000-26880000"/>
          <s v="26880000-26881000"/>
          <s v="26881000-26882000"/>
          <s v="26882000-26883000"/>
          <s v="26883000-26884000"/>
          <s v="26884000-26885000"/>
          <s v="26885000-26886000"/>
          <s v="26886000-26887000"/>
          <s v="26887000-26888000"/>
          <s v="26888000-26889000"/>
          <s v="26889000-26890000"/>
          <s v="26890000-26891000"/>
          <s v="26891000-26892000"/>
          <s v="26892000-26893000"/>
          <s v="26893000-26894000"/>
          <s v="26894000-26895000"/>
          <s v="26895000-26896000"/>
          <s v="26896000-26897000"/>
          <s v="26897000-26898000"/>
          <s v="26898000-26899000"/>
          <s v="26899000-26900000"/>
          <s v="26900000-26901000"/>
          <s v="26901000-26902000"/>
          <s v="26902000-26903000"/>
          <s v="26903000-26904000"/>
          <s v="26904000-26905000"/>
          <s v="26905000-26906000"/>
          <s v="26906000-26907000"/>
          <s v="26907000-26908000"/>
          <s v="26908000-26909000"/>
          <s v="26909000-26910000"/>
          <s v="26910000-26911000"/>
          <s v="26911000-26912000"/>
          <s v="26912000-26913000"/>
          <s v="26913000-26914000"/>
          <s v="26914000-26915000"/>
          <s v="26915000-26916000"/>
          <s v="26916000-26917000"/>
          <s v="26917000-26918000"/>
          <s v="26918000-26919000"/>
          <s v="26919000-26920000"/>
          <s v="26920000-26921000"/>
          <s v="26921000-26922000"/>
          <s v="26922000-26923000"/>
          <s v="26923000-26924000"/>
          <s v="26924000-26925000"/>
          <s v="26925000-26926000"/>
          <s v="26926000-26927000"/>
          <s v="26927000-26928000"/>
          <s v="26928000-26929000"/>
          <s v="26929000-26930000"/>
          <s v="26930000-26931000"/>
          <s v="26931000-26932000"/>
          <s v="26932000-26933000"/>
          <s v="26933000-26934000"/>
          <s v="26934000-26935000"/>
          <s v="26935000-26936000"/>
          <s v="26936000-26937000"/>
          <s v="26937000-26938000"/>
          <s v="26938000-26939000"/>
          <s v="26939000-26940000"/>
          <s v="26940000-26941000"/>
          <s v="26941000-26942000"/>
          <s v="26942000-26943000"/>
          <s v="26943000-26944000"/>
          <s v="26944000-26945000"/>
          <s v="26945000-26946000"/>
          <s v="26946000-26947000"/>
          <s v="26947000-26948000"/>
          <s v="26948000-26949000"/>
          <s v="26949000-26950000"/>
          <s v="26950000-26951000"/>
          <s v="26951000-26952000"/>
          <s v="26952000-26953000"/>
          <s v="26953000-26954000"/>
          <s v="26954000-26955000"/>
          <s v="26955000-26956000"/>
          <s v="26956000-26957000"/>
          <s v="26957000-26958000"/>
          <s v="26958000-26959000"/>
          <s v="26959000-26960000"/>
          <s v="26960000-26961000"/>
          <s v="26961000-26962000"/>
          <s v="26962000-26963000"/>
          <s v="26963000-26964000"/>
          <s v="26964000-26965000"/>
          <s v="26965000-26966000"/>
          <s v="26966000-26967000"/>
          <s v="26967000-26968000"/>
          <s v="26968000-26969000"/>
          <s v="26969000-26970000"/>
          <s v="26970000-26971000"/>
          <s v="26971000-26972000"/>
          <s v="26972000-26973000"/>
          <s v="26973000-26974000"/>
          <s v="26974000-26975000"/>
          <s v="26975000-26976000"/>
          <s v="26976000-26977000"/>
          <s v="26977000-26978000"/>
          <s v="26978000-26979000"/>
          <s v="26979000-26980000"/>
          <s v="26980000-26981000"/>
          <s v="26981000-26982000"/>
          <s v="26982000-26983000"/>
          <s v="26983000-26984000"/>
          <s v="26984000-26985000"/>
          <s v="26985000-26986000"/>
          <s v="26986000-26987000"/>
          <s v="26987000-26988000"/>
          <s v="26988000-26989000"/>
          <s v="26989000-26990000"/>
          <s v="26990000-26991000"/>
          <s v="26991000-26992000"/>
          <s v="26992000-26993000"/>
          <s v="26993000-26994000"/>
          <s v="26994000-26995000"/>
          <s v="26995000-26996000"/>
          <s v="26996000-26997000"/>
          <s v="26997000-26998000"/>
          <s v="26998000-26999000"/>
          <s v="26999000-27000000"/>
          <s v="27000000-27001000"/>
          <s v="27001000-27002000"/>
          <s v="27002000-27003000"/>
          <s v="27003000-27004000"/>
          <s v="27004000-27005000"/>
          <s v="27005000-27006000"/>
          <s v="27006000-27007000"/>
          <s v="27007000-27008000"/>
          <s v="27008000-27009000"/>
          <s v="27009000-27010000"/>
          <s v="27010000-27011000"/>
          <s v="27011000-27012000"/>
          <s v="27012000-27013000"/>
          <s v="27013000-27014000"/>
          <s v="27014000-27015000"/>
          <s v="27015000-27016000"/>
          <s v="27016000-27017000"/>
          <s v="27017000-27018000"/>
          <s v="27018000-27019000"/>
          <s v="27019000-27020000"/>
          <s v="27020000-27021000"/>
          <s v="27021000-27022000"/>
          <s v="27022000-27023000"/>
          <s v="27023000-27024000"/>
          <s v="27024000-27025000"/>
          <s v="27025000-27026000"/>
          <s v="27026000-27027000"/>
          <s v="27027000-27028000"/>
          <s v="27028000-27029000"/>
          <s v="27029000-27030000"/>
          <s v="27030000-27031000"/>
          <s v="27031000-27032000"/>
          <s v="27032000-27033000"/>
          <s v="27033000-27034000"/>
          <s v="27034000-27035000"/>
          <s v="27035000-27036000"/>
          <s v="27036000-27037000"/>
          <s v="27037000-27038000"/>
          <s v="27038000-27039000"/>
          <s v="27039000-27040000"/>
          <s v="27040000-27041000"/>
          <s v="27041000-27042000"/>
          <s v="27042000-27043000"/>
          <s v="27043000-27044000"/>
          <s v="27044000-27045000"/>
          <s v="27045000-27046000"/>
          <s v="27046000-27047000"/>
          <s v="27047000-27048000"/>
          <s v="27048000-27049000"/>
          <s v="27049000-27050000"/>
          <s v="27050000-27051000"/>
          <s v="27051000-27052000"/>
          <s v="27052000-27053000"/>
          <s v="27053000-27054000"/>
          <s v="27054000-27055000"/>
          <s v="27055000-27056000"/>
          <s v="27056000-27057000"/>
          <s v="27057000-27058000"/>
          <s v="27058000-27059000"/>
          <s v="27059000-27060000"/>
          <s v="27060000-27061000"/>
          <s v="27061000-27062000"/>
          <s v="27062000-27063000"/>
          <s v="27063000-27064000"/>
          <s v="27064000-27065000"/>
          <s v="27065000-27066000"/>
          <s v="27066000-27067000"/>
          <s v="27067000-27068000"/>
          <s v="27068000-27069000"/>
          <s v="27069000-27070000"/>
          <s v="27070000-27071000"/>
          <s v="27071000-27072000"/>
          <s v="27072000-27073000"/>
          <s v="27073000-27074000"/>
          <s v="27074000-27075000"/>
          <s v="27075000-27076000"/>
          <s v="27076000-27077000"/>
          <s v="27077000-27078000"/>
          <s v="27078000-27079000"/>
          <s v="27079000-27080000"/>
          <s v="27080000-27081000"/>
          <s v="27081000-27082000"/>
          <s v="27082000-27083000"/>
          <s v="27083000-27084000"/>
          <s v="27084000-27085000"/>
          <s v="27085000-27086000"/>
          <s v="27086000-27087000"/>
          <s v="27087000-27088000"/>
          <s v="27088000-27089000"/>
          <s v="27089000-27090000"/>
          <s v="27090000-27091000"/>
          <s v="27091000-27092000"/>
          <s v="27092000-27093000"/>
          <s v="27093000-27094000"/>
          <s v="27094000-27095000"/>
          <s v="27095000-27096000"/>
          <s v="27096000-27097000"/>
          <s v="27097000-27098000"/>
          <s v="27098000-27099000"/>
          <s v="27099000-27100000"/>
          <s v="27100000-27101000"/>
          <s v="27101000-27102000"/>
          <s v="27102000-27103000"/>
          <s v="27103000-27104000"/>
          <s v="27104000-27105000"/>
          <s v="27105000-27106000"/>
          <s v="27106000-27107000"/>
          <s v="27107000-27108000"/>
          <s v="27108000-27109000"/>
          <s v="27109000-27110000"/>
          <s v="27110000-27111000"/>
          <s v="27111000-27112000"/>
          <s v="27112000-27113000"/>
          <s v="27113000-27114000"/>
          <s v="27114000-27115000"/>
          <s v="27115000-27116000"/>
          <s v="27116000-27117000"/>
          <s v="27117000-27118000"/>
          <s v="27118000-27119000"/>
          <s v="27119000-27120000"/>
          <s v="27120000-27121000"/>
          <s v="27121000-27122000"/>
          <s v="27122000-27123000"/>
          <s v="27123000-27124000"/>
          <s v="27124000-27125000"/>
          <s v="27125000-27126000"/>
          <s v="27126000-27127000"/>
          <s v="27127000-27128000"/>
          <s v="27128000-27129000"/>
          <s v="27129000-27130000"/>
          <s v="27130000-27131000"/>
          <s v="27131000-27132000"/>
          <s v="27132000-27133000"/>
          <s v="27133000-27134000"/>
          <s v="27134000-27135000"/>
          <s v="27135000-27136000"/>
          <s v="27136000-27137000"/>
          <s v="27137000-27138000"/>
          <s v="27138000-27139000"/>
          <s v="27139000-27140000"/>
          <s v="27140000-27141000"/>
          <s v="27141000-27142000"/>
          <s v="27142000-27143000"/>
          <s v="27143000-27144000"/>
          <s v="27144000-27145000"/>
          <s v="27145000-27146000"/>
          <s v="27146000-27147000"/>
          <s v="27147000-27148000"/>
          <s v="27148000-27149000"/>
          <s v="27149000-27150000"/>
          <s v="27150000-27151000"/>
          <s v="27151000-27152000"/>
          <s v="27152000-27153000"/>
          <s v="27153000-27154000"/>
          <s v="27154000-27155000"/>
          <s v="27155000-27156000"/>
          <s v="27156000-27157000"/>
          <s v="27157000-27158000"/>
          <s v="27158000-27159000"/>
          <s v="27159000-27160000"/>
          <s v="27160000-27161000"/>
          <s v="27161000-27162000"/>
          <s v="27162000-27163000"/>
          <s v="27163000-27164000"/>
          <s v="27164000-27165000"/>
          <s v="27165000-27166000"/>
          <s v="27166000-27167000"/>
          <s v="27167000-27168000"/>
          <s v="27168000-27169000"/>
          <s v="27169000-27170000"/>
          <s v="27170000-27171000"/>
          <s v="27171000-27172000"/>
          <s v="27172000-27173000"/>
          <s v="27173000-27174000"/>
          <s v="27174000-27175000"/>
          <s v="27175000-27176000"/>
          <s v="27176000-27177000"/>
          <s v="27177000-27178000"/>
          <s v="27178000-27179000"/>
          <s v="27179000-27180000"/>
          <s v="27180000-27181000"/>
          <s v="27181000-27182000"/>
          <s v="27182000-27183000"/>
          <s v="27183000-27184000"/>
          <s v="27184000-27185000"/>
          <s v="27185000-27186000"/>
          <s v="27186000-27187000"/>
          <s v="27187000-27188000"/>
          <s v="27188000-27189000"/>
          <s v="27189000-27190000"/>
          <s v="27190000-27191000"/>
          <s v="27191000-27192000"/>
          <s v="27192000-27193000"/>
          <s v="27193000-27194000"/>
          <s v="27194000-27195000"/>
          <s v="27195000-27196000"/>
          <s v="27196000-27197000"/>
          <s v="27197000-27198000"/>
          <s v="27198000-27199000"/>
          <s v="27199000-27200000"/>
          <s v="27200000-27201000"/>
          <s v="27201000-27202000"/>
          <s v="27202000-27203000"/>
          <s v="27203000-27204000"/>
          <s v="27204000-27205000"/>
          <s v="27205000-27206000"/>
          <s v="27206000-27207000"/>
          <s v="27207000-27208000"/>
          <s v="27208000-27209000"/>
          <s v="27209000-27210000"/>
          <s v="27210000-27211000"/>
          <s v="27211000-27212000"/>
          <s v="27212000-27213000"/>
          <s v="27213000-27214000"/>
          <s v="27214000-27215000"/>
          <s v="27215000-27216000"/>
          <s v="27216000-27217000"/>
          <s v="27217000-27218000"/>
          <s v="27218000-27219000"/>
          <s v="27219000-27220000"/>
          <s v="27220000-27221000"/>
          <s v="27221000-27222000"/>
          <s v="27222000-27223000"/>
          <s v="27223000-27224000"/>
          <s v="27224000-27225000"/>
          <s v="27225000-27226000"/>
          <s v="27226000-27227000"/>
          <s v="27227000-27228000"/>
          <s v="27228000-27229000"/>
          <s v="27229000-27230000"/>
          <s v="27230000-27231000"/>
          <s v="27231000-27232000"/>
          <s v="27232000-27233000"/>
          <s v="27233000-27234000"/>
          <s v="27234000-27235000"/>
          <s v="27235000-27236000"/>
          <s v="27236000-27237000"/>
          <s v="27237000-27238000"/>
          <s v="27238000-27239000"/>
          <s v="27239000-27240000"/>
          <s v="27240000-27241000"/>
          <s v="27241000-27242000"/>
          <s v="27242000-27243000"/>
          <s v="27243000-27244000"/>
          <s v="27244000-27245000"/>
          <s v="27245000-27246000"/>
          <s v="27246000-27247000"/>
          <s v="27247000-27248000"/>
          <s v="27248000-27249000"/>
          <s v="27249000-27250000"/>
          <s v="27250000-27251000"/>
          <s v="27251000-27252000"/>
          <s v="27252000-27253000"/>
          <s v="27253000-27254000"/>
          <s v="27254000-27255000"/>
          <s v="27255000-27256000"/>
          <s v="27256000-27257000"/>
          <s v="27257000-27258000"/>
          <s v="27258000-27259000"/>
          <s v="27259000-27260000"/>
          <s v="27260000-27261000"/>
          <s v="27261000-27262000"/>
          <s v="27262000-27263000"/>
          <s v="27263000-27264000"/>
          <s v="27264000-27265000"/>
          <s v="27265000-27266000"/>
          <s v="27266000-27267000"/>
          <s v="27267000-27268000"/>
          <s v="27268000-27269000"/>
          <s v="27269000-27270000"/>
          <s v="27270000-27271000"/>
          <s v="27271000-27272000"/>
          <s v="27272000-27273000"/>
          <s v="27273000-27274000"/>
          <s v="27274000-27275000"/>
          <s v="27275000-27276000"/>
          <s v="27276000-27277000"/>
          <s v="27277000-27278000"/>
          <s v="27278000-27279000"/>
          <s v="27279000-27280000"/>
          <s v="27280000-27281000"/>
          <s v="27281000-27282000"/>
          <s v="27282000-27283000"/>
          <s v="27283000-27284000"/>
          <s v="27284000-27285000"/>
          <s v="27285000-27286000"/>
          <s v="27286000-27287000"/>
          <s v="27287000-27288000"/>
          <s v="27288000-27289000"/>
          <s v="27289000-27290000"/>
          <s v="27290000-27291000"/>
          <s v="27291000-27292000"/>
          <s v="27292000-27293000"/>
          <s v="27293000-27294000"/>
          <s v="27294000-27295000"/>
          <s v="27295000-27296000"/>
          <s v="27296000-27297000"/>
          <s v="27297000-27298000"/>
          <s v="27298000-27299000"/>
          <s v="27299000-27300000"/>
          <s v="27300000-27301000"/>
          <s v="27301000-27302000"/>
          <s v="27302000-27303000"/>
          <s v="27303000-27304000"/>
          <s v="27304000-27305000"/>
          <s v="27305000-27306000"/>
          <s v="27306000-27307000"/>
          <s v="27307000-27308000"/>
          <s v="27308000-27309000"/>
          <s v="27309000-27310000"/>
          <s v="27310000-27311000"/>
          <s v="27311000-27312000"/>
          <s v="27312000-27313000"/>
          <s v="27313000-27314000"/>
          <s v="27314000-27315000"/>
          <s v="27315000-27316000"/>
          <s v="27316000-27317000"/>
          <s v="27317000-27318000"/>
          <s v="27318000-27319000"/>
          <s v="27319000-27320000"/>
          <s v="27320000-27321000"/>
          <s v="27321000-27322000"/>
          <s v="27322000-27323000"/>
          <s v="27323000-27324000"/>
          <s v="27324000-27325000"/>
          <s v="27325000-27326000"/>
          <s v="27326000-27327000"/>
          <s v="27327000-27328000"/>
          <s v="27328000-27329000"/>
          <s v="27329000-27330000"/>
          <s v="27330000-27331000"/>
          <s v="27331000-27332000"/>
          <s v="27332000-27333000"/>
          <s v="27333000-27334000"/>
          <s v="27334000-27335000"/>
          <s v="27335000-27336000"/>
          <s v="27336000-27337000"/>
          <s v="27337000-27338000"/>
          <s v="27338000-27339000"/>
          <s v="27339000-27340000"/>
          <s v="27340000-27341000"/>
          <s v="27341000-27342000"/>
          <s v="27342000-27343000"/>
          <s v="27343000-27344000"/>
          <s v="27344000-27345000"/>
          <s v="27345000-27346000"/>
          <s v="27346000-27347000"/>
          <s v="27347000-27348000"/>
          <s v="27348000-27349000"/>
          <s v="27349000-27350000"/>
          <s v="27350000-27351000"/>
          <s v="27351000-27352000"/>
          <s v="27352000-27353000"/>
          <s v="27353000-27354000"/>
          <s v="27354000-27355000"/>
          <s v="27355000-27356000"/>
          <s v="27356000-27357000"/>
          <s v="27357000-27358000"/>
          <s v="27358000-27359000"/>
          <s v="27359000-27360000"/>
          <s v="27360000-27361000"/>
          <s v="27361000-27362000"/>
          <s v="27362000-27363000"/>
          <s v="27363000-27364000"/>
          <s v="27364000-27365000"/>
          <s v="27365000-27366000"/>
          <s v="27366000-27367000"/>
          <s v="27367000-27368000"/>
          <s v="27368000-27369000"/>
          <s v="27369000-27370000"/>
          <s v="27370000-27371000"/>
          <s v="27371000-27372000"/>
          <s v="27372000-27373000"/>
          <s v="27373000-27374000"/>
          <s v="27374000-27375000"/>
          <s v="27375000-27376000"/>
          <s v="27376000-27377000"/>
          <s v="27377000-27378000"/>
          <s v="27378000-27379000"/>
          <s v="27379000-27380000"/>
          <s v="27380000-27381000"/>
          <s v="27381000-27382000"/>
          <s v="27382000-27383000"/>
          <s v="27383000-27384000"/>
          <s v="27384000-27385000"/>
          <s v="27385000-27386000"/>
          <s v="27386000-27387000"/>
          <s v="27387000-27388000"/>
          <s v="27388000-27389000"/>
          <s v="27389000-27390000"/>
          <s v="27390000-27391000"/>
          <s v="27391000-27392000"/>
          <s v="27392000-27393000"/>
          <s v="27393000-27394000"/>
          <s v="27394000-27395000"/>
          <s v="27395000-27396000"/>
          <s v="27396000-27397000"/>
          <s v="27397000-27398000"/>
          <s v="27398000-27399000"/>
          <s v="27399000-27400000"/>
          <s v="27400000-27401000"/>
          <s v="27401000-27402000"/>
          <s v="27402000-27403000"/>
          <s v="27403000-27404000"/>
          <s v="27404000-27405000"/>
          <s v="27405000-27406000"/>
          <s v="27406000-27407000"/>
          <s v="27407000-27408000"/>
          <s v="27408000-27409000"/>
          <s v="27409000-27410000"/>
          <s v="27410000-27411000"/>
          <s v="27411000-27412000"/>
          <s v="27412000-27413000"/>
          <s v="27413000-27414000"/>
          <s v="27414000-27415000"/>
          <s v="27415000-27416000"/>
          <s v="27416000-27417000"/>
          <s v="27417000-27418000"/>
          <s v="27418000-27419000"/>
          <s v="27419000-27420000"/>
          <s v="27420000-27421000"/>
          <s v="27421000-27422000"/>
          <s v="27422000-27423000"/>
          <s v="27423000-27424000"/>
          <s v="27424000-27425000"/>
          <s v="27425000-27426000"/>
          <s v="27426000-27427000"/>
          <s v="27427000-27428000"/>
          <s v="27428000-27429000"/>
          <s v="27429000-27430000"/>
          <s v="27430000-27431000"/>
          <s v="27431000-27432000"/>
          <s v="27432000-27433000"/>
          <s v="27433000-27434000"/>
          <s v="27434000-27435000"/>
          <s v="27435000-27436000"/>
          <s v="27436000-27437000"/>
          <s v="27437000-27438000"/>
          <s v="27438000-27439000"/>
          <s v="27439000-27440000"/>
          <s v="27440000-27441000"/>
          <s v="27441000-27442000"/>
          <s v="27442000-27443000"/>
          <s v="27443000-27444000"/>
          <s v="27444000-27445000"/>
          <s v="27445000-27446000"/>
          <s v="27446000-27447000"/>
          <s v="27447000-27448000"/>
          <s v="27448000-27449000"/>
          <s v="27449000-27450000"/>
          <s v="27450000-27451000"/>
          <s v="27451000-27452000"/>
          <s v="27452000-27453000"/>
          <s v="27453000-27454000"/>
          <s v="27454000-27455000"/>
          <s v="27455000-27456000"/>
          <s v="27456000-27457000"/>
          <s v="27457000-27458000"/>
          <s v="27458000-27459000"/>
          <s v="27459000-27460000"/>
          <s v="27460000-27461000"/>
          <s v="27461000-27462000"/>
          <s v="27462000-27463000"/>
          <s v="27463000-27464000"/>
          <s v="27464000-27465000"/>
          <s v="27465000-27466000"/>
          <s v="27466000-27467000"/>
          <s v="27467000-27468000"/>
          <s v="27468000-27469000"/>
          <s v="27469000-27470000"/>
          <s v="27470000-27471000"/>
          <s v="27471000-27472000"/>
          <s v="27472000-27473000"/>
          <s v="27473000-27474000"/>
          <s v="27474000-27475000"/>
          <s v="27475000-27476000"/>
          <s v="27476000-27477000"/>
          <s v="27477000-27478000"/>
          <s v="27478000-27479000"/>
          <s v="27479000-27480000"/>
          <s v="27480000-27481000"/>
          <s v="27481000-27482000"/>
          <s v="27482000-27483000"/>
          <s v="27483000-27484000"/>
          <s v="27484000-27485000"/>
          <s v="27485000-27486000"/>
          <s v="27486000-27487000"/>
          <s v="27487000-27488000"/>
          <s v="27488000-27489000"/>
          <s v="27489000-27490000"/>
          <s v="27490000-27491000"/>
          <s v="27491000-27492000"/>
          <s v="27492000-27493000"/>
          <s v="27493000-27494000"/>
          <s v="27494000-27495000"/>
          <s v="27495000-27496000"/>
          <s v="27496000-27497000"/>
          <s v="27497000-27498000"/>
          <s v="27498000-27499000"/>
          <s v="27499000-27500000"/>
          <s v="27500000-27501000"/>
          <s v="27501000-27502000"/>
          <s v="27502000-27503000"/>
          <s v="27503000-27504000"/>
          <s v="27504000-27505000"/>
          <s v="27505000-27506000"/>
          <s v="27506000-27507000"/>
          <s v="27507000-27508000"/>
          <s v="27508000-27509000"/>
          <s v="27509000-27510000"/>
          <s v="27510000-27511000"/>
          <s v="27511000-27512000"/>
          <s v="27512000-27513000"/>
          <s v="27513000-27514000"/>
          <s v="27514000-27515000"/>
          <s v="27515000-27516000"/>
          <s v="27516000-27517000"/>
          <s v="27517000-27518000"/>
          <s v="27518000-27519000"/>
          <s v="27519000-27520000"/>
          <s v="27520000-27521000"/>
          <s v="27521000-27522000"/>
          <s v="27522000-27523000"/>
          <s v="27523000-27524000"/>
          <s v="27524000-27525000"/>
          <s v="27525000-27526000"/>
          <s v="27526000-27527000"/>
          <s v="27527000-27528000"/>
          <s v="27528000-27529000"/>
          <s v="27529000-27530000"/>
          <s v="27530000-27531000"/>
          <s v="27531000-27532000"/>
          <s v="27532000-27533000"/>
          <s v="27533000-27534000"/>
          <s v="27534000-27535000"/>
          <s v="27535000-27536000"/>
          <s v="27536000-27537000"/>
          <s v="27537000-27538000"/>
          <s v="27538000-27539000"/>
          <s v="27539000-27540000"/>
          <s v="27540000-27541000"/>
          <s v="27541000-27542000"/>
          <s v="27542000-27543000"/>
          <s v="27543000-27544000"/>
          <s v="27544000-27545000"/>
          <s v="27545000-27546000"/>
          <s v="27546000-27547000"/>
          <s v="27547000-27548000"/>
          <s v="27548000-27549000"/>
          <s v="27549000-27550000"/>
          <s v="27550000-27551000"/>
          <s v="27551000-27552000"/>
          <s v="27552000-27553000"/>
          <s v="27553000-27554000"/>
          <s v="27554000-27555000"/>
          <s v="27555000-27556000"/>
          <s v="27556000-27557000"/>
          <s v="27557000-27558000"/>
          <s v="27558000-27559000"/>
          <s v="27559000-27560000"/>
          <s v="27560000-27561000"/>
          <s v="27561000-27562000"/>
          <s v="27562000-27563000"/>
          <s v="27563000-27564000"/>
          <s v="27564000-27565000"/>
          <s v="27565000-27566000"/>
          <s v="27566000-27567000"/>
          <s v="27567000-27568000"/>
          <s v="27568000-27569000"/>
          <s v="27569000-27570000"/>
          <s v="27570000-27571000"/>
          <s v="27571000-27572000"/>
          <s v="27572000-27573000"/>
          <s v="27573000-27574000"/>
          <s v="27574000-27575000"/>
          <s v="27575000-27576000"/>
          <s v="27576000-27577000"/>
          <s v="27577000-27578000"/>
          <s v="27578000-27579000"/>
          <s v="27579000-27580000"/>
          <s v="27580000-27581000"/>
          <s v="27581000-27582000"/>
          <s v="27582000-27583000"/>
          <s v="27583000-27584000"/>
          <s v="27584000-27585000"/>
          <s v="27585000-27586000"/>
          <s v="27586000-27587000"/>
          <s v="27587000-27588000"/>
          <s v="27588000-27589000"/>
          <s v="27589000-27590000"/>
          <s v="27590000-27591000"/>
          <s v="27591000-27592000"/>
          <s v="27592000-27593000"/>
          <s v="27593000-27594000"/>
          <s v="27594000-27595000"/>
          <s v="27595000-27596000"/>
          <s v="27596000-27597000"/>
          <s v="27597000-27598000"/>
          <s v="27598000-27599000"/>
          <s v="27599000-27600000"/>
          <s v="27600000-27601000"/>
          <s v="27601000-27602000"/>
          <s v="27602000-27603000"/>
          <s v="27603000-27604000"/>
          <s v="27604000-27605000"/>
          <s v="27605000-27606000"/>
          <s v="27606000-27607000"/>
          <s v="27607000-27608000"/>
          <s v="27608000-27609000"/>
          <s v="27609000-27610000"/>
          <s v="27610000-27611000"/>
          <s v="27611000-27612000"/>
          <s v="27612000-27613000"/>
          <s v="27613000-27614000"/>
          <s v="27614000-27615000"/>
          <s v="27615000-27616000"/>
          <s v="27616000-27617000"/>
          <s v="27617000-27618000"/>
          <s v="27618000-27619000"/>
          <s v="27619000-27620000"/>
          <s v="27620000-27621000"/>
          <s v="27621000-27622000"/>
          <s v="27622000-27623000"/>
          <s v="27623000-27624000"/>
          <s v="27624000-27625000"/>
          <s v="27625000-27626000"/>
          <s v="27626000-27627000"/>
          <s v="27627000-27628000"/>
          <s v="27628000-27629000"/>
          <s v="27629000-27630000"/>
          <s v="27630000-27631000"/>
          <s v="27631000-27632000"/>
          <s v="27632000-27633000"/>
          <s v="27633000-27634000"/>
          <s v="27634000-27635000"/>
          <s v="27635000-27636000"/>
          <s v="27636000-27637000"/>
          <s v="27637000-27638000"/>
          <s v="27638000-27639000"/>
          <s v="27639000-27640000"/>
          <s v="27640000-27641000"/>
          <s v="27641000-27642000"/>
          <s v="27642000-27643000"/>
          <s v="27643000-27644000"/>
          <s v="27644000-27645000"/>
          <s v="27645000-27646000"/>
          <s v="27646000-27647000"/>
          <s v="27647000-27648000"/>
          <s v="27648000-27649000"/>
          <s v="27649000-27650000"/>
          <s v="27650000-27651000"/>
          <s v="27651000-27652000"/>
          <s v="27652000-27653000"/>
          <s v="27653000-27654000"/>
          <s v="27654000-27655000"/>
          <s v="27655000-27656000"/>
          <s v="27656000-27657000"/>
          <s v="27657000-27658000"/>
          <s v="27658000-27659000"/>
          <s v="27659000-27660000"/>
          <s v="27660000-27661000"/>
          <s v="27661000-27662000"/>
          <s v="27662000-27663000"/>
          <s v="27663000-27664000"/>
          <s v="27664000-27665000"/>
          <s v="27665000-27666000"/>
          <s v="27666000-27667000"/>
          <s v="27667000-27668000"/>
          <s v="27668000-27669000"/>
          <s v="27669000-27670000"/>
          <s v="27670000-27671000"/>
          <s v="27671000-27672000"/>
          <s v="27672000-27673000"/>
          <s v="27673000-27674000"/>
          <s v="27674000-27675000"/>
          <s v="27675000-27676000"/>
          <s v="27676000-27677000"/>
          <s v="27677000-27678000"/>
          <s v="27678000-27679000"/>
          <s v="27679000-27680000"/>
          <s v="27680000-27681000"/>
          <s v="27681000-27682000"/>
          <s v="27682000-27683000"/>
          <s v="27683000-27684000"/>
          <s v="27684000-27685000"/>
          <s v="27685000-27686000"/>
          <s v="27686000-27687000"/>
          <s v="27687000-27688000"/>
          <s v="27688000-27689000"/>
          <s v="27689000-27690000"/>
          <s v="27690000-27691000"/>
          <s v="27691000-27692000"/>
          <s v="27692000-27693000"/>
          <s v="27693000-27694000"/>
          <s v="27694000-27695000"/>
          <s v="27695000-27696000"/>
          <s v="27696000-27697000"/>
          <s v="27697000-27698000"/>
          <s v="27698000-27699000"/>
          <s v="27699000-27700000"/>
          <s v="27700000-27701000"/>
          <s v="27701000-27702000"/>
          <s v="27702000-27703000"/>
          <s v="27703000-27704000"/>
          <s v="27704000-27705000"/>
          <s v="27705000-27706000"/>
          <s v="27706000-27707000"/>
          <s v="27707000-27708000"/>
          <s v="27708000-27709000"/>
          <s v="27709000-27710000"/>
          <s v="27710000-27711000"/>
          <s v="27711000-27712000"/>
          <s v="27712000-27713000"/>
          <s v="27713000-27714000"/>
          <s v="27714000-27715000"/>
          <s v="27715000-27716000"/>
          <s v="27716000-27717000"/>
          <s v="27717000-27718000"/>
          <s v="27718000-27719000"/>
          <s v="27719000-27720000"/>
          <s v="27720000-27721000"/>
          <s v="27721000-27722000"/>
          <s v="27722000-27723000"/>
          <s v="27723000-27724000"/>
          <s v="27724000-27725000"/>
          <s v="27725000-27726000"/>
          <s v="27726000-27727000"/>
          <s v="27727000-27728000"/>
          <s v="27728000-27729000"/>
          <s v="27729000-27730000"/>
          <s v="27730000-27731000"/>
          <s v="27731000-27732000"/>
          <s v="27732000-27733000"/>
          <s v="27733000-27734000"/>
          <s v="27734000-27735000"/>
          <s v="27735000-27736000"/>
          <s v="27736000-27737000"/>
          <s v="27737000-27738000"/>
          <s v="27738000-27739000"/>
          <s v="27739000-27740000"/>
          <s v="27740000-27741000"/>
          <s v="27741000-27742000"/>
          <s v="27742000-27743000"/>
          <s v="27743000-27744000"/>
          <s v="27744000-27745000"/>
          <s v="27745000-27746000"/>
          <s v="27746000-27747000"/>
          <s v="27747000-27748000"/>
          <s v="27748000-27749000"/>
          <s v="27749000-27750000"/>
          <s v="27750000-27751000"/>
          <s v="27751000-27752000"/>
          <s v="27752000-27753000"/>
          <s v="27753000-27754000"/>
          <s v="27754000-27755000"/>
          <s v="27755000-27756000"/>
          <s v="27756000-27757000"/>
          <s v="27757000-27758000"/>
          <s v="27758000-27759000"/>
          <s v="27759000-27760000"/>
          <s v="27760000-27761000"/>
          <s v="27761000-27762000"/>
          <s v="27762000-27763000"/>
          <s v="27763000-27764000"/>
          <s v="27764000-27765000"/>
          <s v="27765000-27766000"/>
          <s v="27766000-27767000"/>
          <s v="27767000-27768000"/>
          <s v="27768000-27769000"/>
          <s v="27769000-27770000"/>
          <s v="27770000-27771000"/>
          <s v="27771000-27772000"/>
          <s v="27772000-27773000"/>
          <s v="27773000-27774000"/>
          <s v="27774000-27775000"/>
          <s v="27775000-27776000"/>
          <s v="27776000-27777000"/>
          <s v="27777000-27778000"/>
          <s v="27778000-27779000"/>
          <s v="27779000-27780000"/>
          <s v="27780000-27781000"/>
          <s v="27781000-27782000"/>
          <s v="27782000-27783000"/>
          <s v="27783000-27784000"/>
          <s v="27784000-27785000"/>
          <s v="27785000-27786000"/>
          <s v="27786000-27787000"/>
          <s v="27787000-27788000"/>
          <s v="27788000-27789000"/>
          <s v="27789000-27790000"/>
          <s v="27790000-27791000"/>
          <s v="27791000-27792000"/>
          <s v="27792000-27793000"/>
          <s v="27793000-27794000"/>
          <s v="27794000-27795000"/>
          <s v="27795000-27796000"/>
          <s v="27796000-27797000"/>
          <s v="27797000-27798000"/>
          <s v="27798000-27799000"/>
          <s v="27799000-27800000"/>
          <s v="27800000-27801000"/>
          <s v="27801000-27802000"/>
          <s v="27802000-27803000"/>
          <s v="27803000-27804000"/>
          <s v="27804000-27805000"/>
          <s v="27805000-27806000"/>
          <s v="27806000-27807000"/>
          <s v="27807000-27808000"/>
          <s v="27808000-27809000"/>
          <s v="27809000-27810000"/>
          <s v="27810000-27811000"/>
          <s v="27811000-27812000"/>
          <s v="27812000-27813000"/>
          <s v="27813000-27814000"/>
          <s v="27814000-27815000"/>
          <s v="27815000-27816000"/>
          <s v="27816000-27817000"/>
          <s v="27817000-27818000"/>
          <s v="27818000-27819000"/>
          <s v="27819000-27820000"/>
          <s v="27820000-27821000"/>
          <s v="27821000-27822000"/>
          <s v="27822000-27823000"/>
          <s v="27823000-27824000"/>
          <s v="27824000-27825000"/>
          <s v="27825000-27826000"/>
          <s v="27826000-27827000"/>
          <s v="27827000-27828000"/>
          <s v="27828000-27829000"/>
          <s v="27829000-27830000"/>
          <s v="27830000-27831000"/>
          <s v="27831000-27832000"/>
          <s v="27832000-27833000"/>
          <s v="27833000-27834000"/>
          <s v="27834000-27835000"/>
          <s v="27835000-27836000"/>
          <s v="27836000-27837000"/>
          <s v="27837000-27838000"/>
          <s v="27838000-27839000"/>
          <s v="27839000-27840000"/>
          <s v="27840000-27841000"/>
          <s v="27841000-27842000"/>
          <s v="27842000-27843000"/>
          <s v="27843000-27844000"/>
          <s v="27844000-27845000"/>
          <s v="27845000-27846000"/>
          <s v="27846000-27847000"/>
          <s v="27847000-27848000"/>
          <s v="27848000-27849000"/>
          <s v="27849000-27850000"/>
          <s v="27850000-27851000"/>
          <s v="27851000-27852000"/>
          <s v="27852000-27853000"/>
          <s v="27853000-27854000"/>
          <s v="27854000-27855000"/>
          <s v="27855000-27856000"/>
          <s v="27856000-27857000"/>
          <s v="27857000-27858000"/>
          <s v="27858000-27859000"/>
          <s v="27859000-27860000"/>
          <s v="27860000-27861000"/>
          <s v="27861000-27862000"/>
          <s v="27862000-27863000"/>
          <s v="27863000-27864000"/>
          <s v="27864000-27865000"/>
          <s v="27865000-27866000"/>
          <s v="27866000-27867000"/>
          <s v="27867000-27868000"/>
          <s v="27868000-27869000"/>
          <s v="27869000-27870000"/>
          <s v="27870000-27871000"/>
          <s v="27871000-27872000"/>
          <s v="27872000-27873000"/>
          <s v="27873000-27874000"/>
          <s v="27874000-27875000"/>
          <s v="27875000-27876000"/>
          <s v="27876000-27877000"/>
          <s v="27877000-27878000"/>
          <s v="27878000-27879000"/>
          <s v="27879000-27880000"/>
          <s v="27880000-27881000"/>
          <s v="27881000-27882000"/>
          <s v="27882000-27883000"/>
          <s v="27883000-27884000"/>
          <s v="27884000-27885000"/>
          <s v="27885000-27886000"/>
          <s v="27886000-27887000"/>
          <s v="27887000-27888000"/>
          <s v="27888000-27889000"/>
          <s v="27889000-27890000"/>
          <s v="27890000-27891000"/>
          <s v="27891000-27892000"/>
          <s v="27892000-27893000"/>
          <s v="27893000-27894000"/>
          <s v="27894000-27895000"/>
          <s v="27895000-27896000"/>
          <s v="27896000-27897000"/>
          <s v="27897000-27898000"/>
          <s v="27898000-27899000"/>
          <s v="27899000-27900000"/>
          <s v="27900000-27901000"/>
          <s v="27901000-27902000"/>
          <s v="27902000-27903000"/>
          <s v="27903000-27904000"/>
          <s v="27904000-27905000"/>
          <s v="27905000-27906000"/>
          <s v="27906000-27907000"/>
          <s v="27907000-27908000"/>
          <s v="27908000-27909000"/>
          <s v="27909000-27910000"/>
          <s v="27910000-27911000"/>
          <s v="27911000-27912000"/>
          <s v="27912000-27913000"/>
          <s v="27913000-27914000"/>
          <s v="27914000-27915000"/>
          <s v="27915000-27916000"/>
          <s v="27916000-27917000"/>
          <s v="27917000-27918000"/>
          <s v="27918000-27919000"/>
          <s v="27919000-27920000"/>
          <s v="27920000-27921000"/>
          <s v="27921000-27922000"/>
          <s v="27922000-27923000"/>
          <s v="27923000-27924000"/>
          <s v="27924000-27925000"/>
          <s v="27925000-27926000"/>
          <s v="27926000-27927000"/>
          <s v="27927000-27928000"/>
          <s v="27928000-27929000"/>
          <s v="27929000-27930000"/>
          <s v="27930000-27931000"/>
          <s v="27931000-27932000"/>
          <s v="27932000-27933000"/>
          <s v="27933000-27934000"/>
          <s v="27934000-27935000"/>
          <s v="27935000-27936000"/>
          <s v="27936000-27937000"/>
          <s v="27937000-27938000"/>
          <s v="27938000-27939000"/>
          <s v="27939000-27940000"/>
          <s v="27940000-27941000"/>
          <s v="27941000-27942000"/>
          <s v="27942000-27943000"/>
          <s v="27943000-27944000"/>
          <s v="27944000-27945000"/>
          <s v="27945000-27946000"/>
          <s v="27946000-27947000"/>
          <s v="27947000-27948000"/>
          <s v="27948000-27949000"/>
          <s v="27949000-27950000"/>
          <s v="27950000-27951000"/>
          <s v="27951000-27952000"/>
          <s v="27952000-27953000"/>
          <s v="27953000-27954000"/>
          <s v="27954000-27955000"/>
          <s v="27955000-27956000"/>
          <s v="27956000-27957000"/>
          <s v="27957000-27958000"/>
          <s v="27958000-27959000"/>
          <s v="27959000-27960000"/>
          <s v="27960000-27961000"/>
          <s v="27961000-27962000"/>
          <s v="27962000-27963000"/>
          <s v="27963000-27964000"/>
          <s v="27964000-27965000"/>
          <s v="27965000-27966000"/>
          <s v="27966000-27967000"/>
          <s v="27967000-27968000"/>
          <s v="27968000-27969000"/>
          <s v="27969000-27970000"/>
          <s v="27970000-27971000"/>
          <s v="27971000-27972000"/>
          <s v="27972000-27973000"/>
          <s v="27973000-27974000"/>
          <s v="27974000-27975000"/>
          <s v="27975000-27976000"/>
          <s v="27976000-27977000"/>
          <s v="27977000-27978000"/>
          <s v="27978000-27979000"/>
          <s v="27979000-27980000"/>
          <s v="27980000-27981000"/>
          <s v="27981000-27982000"/>
          <s v="27982000-27983000"/>
          <s v="27983000-27984000"/>
          <s v="27984000-27985000"/>
          <s v="27985000-27986000"/>
          <s v="27986000-27987000"/>
          <s v="27987000-27988000"/>
          <s v="27988000-27989000"/>
          <s v="27989000-27990000"/>
          <s v="27990000-27991000"/>
          <s v="27991000-27992000"/>
          <s v="27992000-27993000"/>
          <s v="27993000-27994000"/>
          <s v="27994000-27995000"/>
          <s v="27995000-27996000"/>
          <s v="27996000-27997000"/>
          <s v="27997000-27998000"/>
          <s v="27998000-27999000"/>
          <s v="27999000-28000000"/>
          <s v="28000000-28001000"/>
          <s v="28001000-28002000"/>
          <s v="28002000-28003000"/>
          <s v="28003000-28004000"/>
          <s v="28004000-28005000"/>
          <s v="28005000-28006000"/>
          <s v="28006000-28007000"/>
          <s v="28007000-28008000"/>
          <s v="28008000-28009000"/>
          <s v="28009000-28010000"/>
          <s v="28010000-28011000"/>
          <s v="28011000-28012000"/>
          <s v="28012000-28013000"/>
          <s v="28013000-28014000"/>
          <s v="28014000-28015000"/>
          <s v="28015000-28016000"/>
          <s v="28016000-28017000"/>
          <s v="28017000-28018000"/>
          <s v="28018000-28019000"/>
          <s v="28019000-28020000"/>
          <s v="28020000-28021000"/>
          <s v="28021000-28022000"/>
          <s v="28022000-28023000"/>
          <s v="28023000-28024000"/>
          <s v="28024000-28025000"/>
          <s v="28025000-28026000"/>
          <s v="28026000-28027000"/>
          <s v="28027000-28028000"/>
          <s v="28028000-28029000"/>
          <s v="28029000-28030000"/>
          <s v="28030000-28031000"/>
          <s v="28031000-28032000"/>
          <s v="28032000-28033000"/>
          <s v="28033000-28034000"/>
          <s v="28034000-28035000"/>
          <s v="28035000-28036000"/>
          <s v="28036000-28037000"/>
          <s v="28037000-28038000"/>
          <s v="28038000-28039000"/>
          <s v="28039000-28040000"/>
          <s v="28040000-28041000"/>
          <s v="28041000-28042000"/>
          <s v="28042000-28043000"/>
          <s v="28043000-28044000"/>
          <s v="28044000-28045000"/>
          <s v="28045000-28046000"/>
          <s v="28046000-28047000"/>
          <s v="28047000-28048000"/>
          <s v="28048000-28049000"/>
          <s v="28049000-28050000"/>
          <s v="28050000-28051000"/>
          <s v="28051000-28052000"/>
          <s v="28052000-28053000"/>
          <s v="28053000-28054000"/>
          <s v="28054000-28055000"/>
          <s v="28055000-28056000"/>
          <s v="28056000-28057000"/>
          <s v="28057000-28058000"/>
          <s v="28058000-28059000"/>
          <s v="28059000-28060000"/>
          <s v="28060000-28061000"/>
          <s v="28061000-28062000"/>
          <s v="28062000-28063000"/>
          <s v="28063000-28064000"/>
          <s v="28064000-28065000"/>
          <s v="28065000-28066000"/>
          <s v="28066000-28067000"/>
          <s v="28067000-28068000"/>
          <s v="28068000-28069000"/>
          <s v="28069000-28070000"/>
          <s v="28070000-28071000"/>
          <s v="28071000-28072000"/>
          <s v="28072000-28073000"/>
          <s v="28073000-28074000"/>
          <s v="28074000-28075000"/>
          <s v="28075000-28076000"/>
          <s v="28076000-28077000"/>
          <s v="28077000-28078000"/>
          <s v="28078000-28079000"/>
          <s v="28079000-28080000"/>
          <s v="28080000-28081000"/>
          <s v="28081000-28082000"/>
          <s v="28082000-28083000"/>
          <s v="28083000-28084000"/>
          <s v="28084000-28085000"/>
          <s v="28085000-28086000"/>
          <s v="28086000-28087000"/>
          <s v="28087000-28088000"/>
          <s v="28088000-28089000"/>
          <s v="28089000-28090000"/>
          <s v="28090000-28091000"/>
          <s v="28091000-28092000"/>
          <s v="28092000-28093000"/>
          <s v="28093000-28094000"/>
          <s v="28094000-28095000"/>
          <s v="28095000-28096000"/>
          <s v="28096000-28097000"/>
          <s v="28097000-28098000"/>
          <s v="28098000-28099000"/>
          <s v="28099000-28100000"/>
          <s v="28100000-28101000"/>
          <s v="28101000-28102000"/>
          <s v="28102000-28103000"/>
          <s v="28103000-28104000"/>
          <s v="28104000-28105000"/>
          <s v="28105000-28106000"/>
          <s v="28106000-28107000"/>
          <s v="28107000-28108000"/>
          <s v="28108000-28109000"/>
          <s v="28109000-28110000"/>
          <s v="28110000-28111000"/>
          <s v="28111000-28112000"/>
          <s v="28112000-28113000"/>
          <s v="28113000-28114000"/>
          <s v="28114000-28115000"/>
          <s v="28115000-28116000"/>
          <s v="28116000-28117000"/>
          <s v="28117000-28118000"/>
          <s v="28118000-28119000"/>
          <s v="28119000-28120000"/>
          <s v="28120000-28121000"/>
          <s v="28121000-28122000"/>
          <s v="28122000-28123000"/>
          <s v="28123000-28124000"/>
          <s v="28124000-28125000"/>
          <s v="28125000-28126000"/>
          <s v="28126000-28127000"/>
          <s v="28127000-28128000"/>
          <s v="28128000-28129000"/>
          <s v="28129000-28130000"/>
          <s v="28130000-28131000"/>
          <s v="28131000-28132000"/>
          <s v="28132000-28133000"/>
          <s v="28133000-28134000"/>
          <s v="28134000-28135000"/>
          <s v="28135000-28136000"/>
          <s v="28136000-28137000"/>
          <s v="28137000-28138000"/>
          <s v="28138000-28139000"/>
          <s v="28139000-28140000"/>
          <s v="28140000-28141000"/>
          <s v="28141000-28142000"/>
          <s v="28142000-28143000"/>
          <s v="28143000-28144000"/>
          <s v="28144000-28145000"/>
          <s v="28145000-28146000"/>
          <s v="28146000-28147000"/>
          <s v="28147000-28148000"/>
          <s v="28148000-28149000"/>
          <s v="28149000-28150000"/>
          <s v="28150000-28151000"/>
          <s v="28151000-28152000"/>
          <s v="28152000-28153000"/>
          <s v="28153000-28154000"/>
          <s v="28154000-28155000"/>
          <s v="28155000-28156000"/>
          <s v="28156000-28157000"/>
          <s v="28157000-28158000"/>
          <s v="28158000-28159000"/>
          <s v="28159000-28160000"/>
          <s v="28160000-28161000"/>
          <s v="28161000-28162000"/>
          <s v="28162000-28163000"/>
          <s v="28163000-28164000"/>
          <s v="28164000-28165000"/>
          <s v="28165000-28166000"/>
          <s v="28166000-28167000"/>
          <s v="28167000-28168000"/>
          <s v="28168000-28169000"/>
          <s v="28169000-28170000"/>
          <s v="28170000-28171000"/>
          <s v="28171000-28172000"/>
          <s v="28172000-28173000"/>
          <s v="28173000-28174000"/>
          <s v="28174000-28175000"/>
          <s v="28175000-28176000"/>
          <s v="28176000-28177000"/>
          <s v="28177000-28178000"/>
          <s v="28178000-28179000"/>
          <s v="28179000-28180000"/>
          <s v="28180000-28181000"/>
          <s v="28181000-28182000"/>
          <s v="28182000-28183000"/>
          <s v="28183000-28184000"/>
          <s v="28184000-28185000"/>
          <s v="28185000-28186000"/>
          <s v="28186000-28187000"/>
          <s v="28187000-28188000"/>
          <s v="28188000-28189000"/>
          <s v="28189000-28190000"/>
          <s v="28190000-28191000"/>
          <s v="28191000-28192000"/>
          <s v="28192000-28193000"/>
          <s v="28193000-28194000"/>
          <s v="28194000-28195000"/>
          <s v="28195000-28196000"/>
          <s v="28196000-28197000"/>
          <s v="28197000-28198000"/>
          <s v="28198000-28199000"/>
          <s v="28199000-28200000"/>
          <s v="28200000-28201000"/>
          <s v="28201000-28202000"/>
          <s v="28202000-28203000"/>
          <s v="28203000-28204000"/>
          <s v="28204000-28205000"/>
          <s v="28205000-28206000"/>
          <s v="28206000-28207000"/>
          <s v="28207000-28208000"/>
          <s v="28208000-28209000"/>
          <s v="28209000-28210000"/>
          <s v="28210000-28211000"/>
          <s v="28211000-28212000"/>
          <s v="28212000-28213000"/>
          <s v="28213000-28214000"/>
          <s v="28214000-28215000"/>
          <s v="28215000-28216000"/>
          <s v="28216000-28217000"/>
          <s v="28217000-28218000"/>
          <s v="28218000-28219000"/>
          <s v="28219000-28220000"/>
          <s v="28220000-28221000"/>
          <s v="28221000-28222000"/>
          <s v="28222000-28223000"/>
          <s v="28223000-28224000"/>
          <s v="28224000-28225000"/>
          <s v="28225000-28226000"/>
          <s v="28226000-28227000"/>
          <s v="28227000-28228000"/>
          <s v="28228000-28229000"/>
          <s v="28229000-28230000"/>
          <s v="28230000-28231000"/>
          <s v="28231000-28232000"/>
          <s v="28232000-28233000"/>
          <s v="28233000-28234000"/>
          <s v="28234000-28235000"/>
          <s v="28235000-28236000"/>
          <s v="28236000-28237000"/>
          <s v="28237000-28238000"/>
          <s v="28238000-28239000"/>
          <s v="28239000-28240000"/>
          <s v="28240000-28241000"/>
          <s v="28241000-28242000"/>
          <s v="28242000-28243000"/>
          <s v="28243000-28244000"/>
          <s v="28244000-28245000"/>
          <s v="28245000-28246000"/>
          <s v="28246000-28247000"/>
          <s v="28247000-28248000"/>
          <s v="28248000-28249000"/>
          <s v="28249000-28250000"/>
          <s v="28250000-28251000"/>
          <s v="28251000-28252000"/>
          <s v="28252000-28253000"/>
          <s v="28253000-28254000"/>
          <s v="28254000-28255000"/>
          <s v="28255000-28256000"/>
          <s v="28256000-28257000"/>
          <s v="28257000-28258000"/>
          <s v="28258000-28259000"/>
          <s v="28259000-28260000"/>
          <s v="28260000-28261000"/>
          <s v="28261000-28262000"/>
          <s v="28262000-28263000"/>
          <s v="28263000-28264000"/>
          <s v="28264000-28265000"/>
          <s v="28265000-28266000"/>
          <s v="28266000-28267000"/>
          <s v="28267000-28268000"/>
          <s v="28268000-28269000"/>
          <s v="28269000-28270000"/>
          <s v="28270000-28271000"/>
          <s v="28271000-28272000"/>
          <s v="28272000-28273000"/>
          <s v="28273000-28274000"/>
          <s v="28274000-28275000"/>
          <s v="28275000-28276000"/>
          <s v="28276000-28277000"/>
          <s v="28277000-28278000"/>
          <s v="28278000-28279000"/>
          <s v="28279000-28280000"/>
          <s v="28280000-28281000"/>
          <s v="28281000-28282000"/>
          <s v="28282000-28283000"/>
          <s v="28283000-28284000"/>
          <s v="28284000-28285000"/>
          <s v="28285000-28286000"/>
          <s v="28286000-28287000"/>
          <s v="28287000-28288000"/>
          <s v="28288000-28289000"/>
          <s v="28289000-28290000"/>
          <s v="28290000-28291000"/>
          <s v="28291000-28292000"/>
          <s v="28292000-28293000"/>
          <s v="28293000-28294000"/>
          <s v="28294000-28295000"/>
          <s v="28295000-28296000"/>
          <s v="28296000-28297000"/>
          <s v="28297000-28298000"/>
          <s v="28298000-28299000"/>
          <s v="28299000-28300000"/>
          <s v="28300000-28301000"/>
          <s v="28301000-28302000"/>
          <s v="28302000-28303000"/>
          <s v="28303000-28304000"/>
          <s v="28304000-28305000"/>
          <s v="28305000-28306000"/>
          <s v="28306000-28307000"/>
          <s v="28307000-28308000"/>
          <s v="28308000-28309000"/>
          <s v="28309000-28310000"/>
          <s v="28310000-28311000"/>
          <s v="28311000-28312000"/>
          <s v="28312000-28313000"/>
          <s v="28313000-28314000"/>
          <s v="28314000-28315000"/>
          <s v="28315000-28316000"/>
          <s v="28316000-28317000"/>
          <s v="28317000-28318000"/>
          <s v="28318000-28319000"/>
          <s v="28319000-28320000"/>
          <s v="28320000-28321000"/>
          <s v="28321000-28322000"/>
          <s v="28322000-28323000"/>
          <s v="28323000-28324000"/>
          <s v="28324000-28325000"/>
          <s v="28325000-28326000"/>
          <s v="28326000-28327000"/>
          <s v="28327000-28328000"/>
          <s v="28328000-28329000"/>
          <s v="28329000-28330000"/>
          <s v="28330000-28331000"/>
          <s v="28331000-28332000"/>
          <s v="28332000-28333000"/>
          <s v="28333000-28334000"/>
          <s v="28334000-28335000"/>
          <s v="28335000-28336000"/>
          <s v="28336000-28337000"/>
          <s v="28337000-28338000"/>
          <s v="28338000-28339000"/>
          <s v="28339000-28340000"/>
          <s v="28340000-28341000"/>
          <s v="28341000-28342000"/>
          <s v="28342000-28343000"/>
          <s v="28343000-28344000"/>
          <s v="28344000-28345000"/>
          <s v="28345000-28346000"/>
          <s v="28346000-28347000"/>
          <s v="28347000-28348000"/>
          <s v="28348000-28349000"/>
          <s v="28349000-28350000"/>
          <s v="28350000-28351000"/>
          <s v="28351000-28352000"/>
          <s v="28352000-28353000"/>
          <s v="28353000-28354000"/>
          <s v="28354000-28355000"/>
          <s v="28355000-28356000"/>
          <s v="28356000-28357000"/>
          <s v="28357000-28358000"/>
          <s v="28358000-28359000"/>
          <s v="28359000-28360000"/>
          <s v="28360000-28361000"/>
          <s v="28361000-28362000"/>
          <s v="28362000-28363000"/>
          <s v="28363000-28364000"/>
          <s v="28364000-28365000"/>
          <s v="28365000-28366000"/>
          <s v="28366000-28367000"/>
          <s v="28367000-28368000"/>
          <s v="28368000-28369000"/>
          <s v="28369000-28370000"/>
          <s v="28370000-28371000"/>
          <s v="28371000-28372000"/>
          <s v="28372000-28373000"/>
          <s v="28373000-28374000"/>
          <s v="28374000-28375000"/>
          <s v="28375000-28376000"/>
          <s v="28376000-28377000"/>
          <s v="28377000-28378000"/>
          <s v="28378000-28379000"/>
          <s v="28379000-28380000"/>
          <s v="28380000-28381000"/>
          <s v="28381000-28382000"/>
          <s v="28382000-28383000"/>
          <s v="28383000-28384000"/>
          <s v="28384000-28385000"/>
          <s v="28385000-28386000"/>
          <s v="28386000-28387000"/>
          <s v="28387000-28388000"/>
          <s v="28388000-28389000"/>
          <s v="28389000-28390000"/>
          <s v="28390000-28391000"/>
          <s v="28391000-28392000"/>
          <s v="28392000-28393000"/>
          <s v="28393000-28394000"/>
          <s v="28394000-28395000"/>
          <s v="28395000-28396000"/>
          <s v="28396000-28397000"/>
          <s v="28397000-28398000"/>
          <s v="28398000-28399000"/>
          <s v="28399000-28400000"/>
          <s v="28400000-28401000"/>
          <s v="28401000-28402000"/>
          <s v="28402000-28403000"/>
          <s v="28403000-28404000"/>
          <s v="28404000-28405000"/>
          <s v="28405000-28406000"/>
          <s v="28406000-28407000"/>
          <s v="28407000-28408000"/>
          <s v="28408000-28409000"/>
          <s v="28409000-28410000"/>
          <s v="28410000-28411000"/>
          <s v="28411000-28412000"/>
          <s v="28412000-28413000"/>
          <s v="28413000-28414000"/>
          <s v="28414000-28415000"/>
          <s v="28415000-28416000"/>
          <s v="28416000-28417000"/>
          <s v="28417000-28418000"/>
          <s v="28418000-28419000"/>
          <s v="28419000-28420000"/>
          <s v="28420000-28421000"/>
          <s v="28421000-28422000"/>
          <s v="28422000-28423000"/>
          <s v="28423000-28424000"/>
          <s v="28424000-28425000"/>
          <s v="28425000-28426000"/>
          <s v="28426000-28427000"/>
          <s v="28427000-28428000"/>
          <s v="28428000-28429000"/>
          <s v="28429000-28430000"/>
          <s v="28430000-28431000"/>
          <s v="28431000-28432000"/>
          <s v="28432000-28433000"/>
          <s v="28433000-28434000"/>
          <s v="28434000-28435000"/>
          <s v="28435000-28436000"/>
          <s v="28436000-28437000"/>
          <s v="28437000-28438000"/>
          <s v="28438000-28439000"/>
          <s v="28439000-28440000"/>
          <s v="28440000-28441000"/>
          <s v="28441000-28442000"/>
          <s v="28442000-28443000"/>
          <s v="28443000-28444000"/>
          <s v="28444000-28445000"/>
          <s v="28445000-28446000"/>
          <s v="28446000-28447000"/>
          <s v="28447000-28448000"/>
          <s v="28448000-28449000"/>
          <s v="28449000-28450000"/>
          <s v="28450000-28451000"/>
          <s v="28451000-28452000"/>
          <s v="28452000-28453000"/>
          <s v="28453000-28454000"/>
          <s v="28454000-28455000"/>
          <s v="28455000-28456000"/>
          <s v="28456000-28457000"/>
          <s v="28457000-28458000"/>
          <s v="28458000-28459000"/>
          <s v="28459000-28460000"/>
          <s v="28460000-28461000"/>
          <s v="28461000-28462000"/>
          <s v="28462000-28463000"/>
          <s v="28463000-28464000"/>
          <s v="28464000-28465000"/>
          <s v="28465000-28466000"/>
          <s v="28466000-28467000"/>
          <s v="28467000-28468000"/>
          <s v="28468000-28469000"/>
          <s v="28469000-28470000"/>
          <s v="28470000-28471000"/>
          <s v="28471000-28472000"/>
          <s v="28472000-28473000"/>
          <s v="28473000-28474000"/>
          <s v="28474000-28475000"/>
          <s v="28475000-28476000"/>
          <s v="28476000-28477000"/>
          <s v="28477000-28478000"/>
          <s v="28478000-28479000"/>
          <s v="28479000-28480000"/>
          <s v="28480000-28481000"/>
          <s v="28481000-28482000"/>
          <s v="28482000-28483000"/>
          <s v="28483000-28484000"/>
          <s v="28484000-28485000"/>
          <s v="28485000-28486000"/>
          <s v="28486000-28487000"/>
          <s v="28487000-28488000"/>
          <s v="28488000-28489000"/>
          <s v="28489000-28490000"/>
          <s v="28490000-28491000"/>
          <s v="28491000-28492000"/>
          <s v="28492000-28493000"/>
          <s v="28493000-28494000"/>
          <s v="28494000-28495000"/>
          <s v="28495000-28496000"/>
          <s v="28496000-28497000"/>
          <s v="28497000-28498000"/>
          <s v="28498000-28499000"/>
          <s v="28499000-28500000"/>
          <s v="28500000-28501000"/>
          <s v="28501000-28502000"/>
          <s v="28502000-28503000"/>
          <s v="28503000-28504000"/>
          <s v="28504000-28505000"/>
          <s v="28505000-28506000"/>
          <s v="28506000-28507000"/>
          <s v="28507000-28508000"/>
          <s v="28508000-28509000"/>
          <s v="28509000-28510000"/>
          <s v="28510000-28511000"/>
          <s v="28511000-28512000"/>
          <s v="28512000-28513000"/>
          <s v="28513000-28514000"/>
          <s v="28514000-28515000"/>
          <s v="28515000-28516000"/>
          <s v="28516000-28517000"/>
          <s v="28517000-28518000"/>
          <s v="28518000-28519000"/>
          <s v="28519000-28520000"/>
          <s v="28520000-28521000"/>
          <s v="28521000-28522000"/>
          <s v="28522000-28523000"/>
          <s v="28523000-28524000"/>
          <s v="28524000-28525000"/>
          <s v="28525000-28526000"/>
          <s v="28526000-28527000"/>
          <s v="28527000-28528000"/>
          <s v="28528000-28529000"/>
          <s v="28529000-28530000"/>
          <s v="28530000-28531000"/>
          <s v="28531000-28532000"/>
          <s v="28532000-28533000"/>
          <s v="28533000-28534000"/>
          <s v="28534000-28535000"/>
          <s v="28535000-28536000"/>
          <s v="28536000-28537000"/>
          <s v="28537000-28538000"/>
          <s v="28538000-28539000"/>
          <s v="28539000-28540000"/>
          <s v="28540000-28541000"/>
          <s v="28541000-28542000"/>
          <s v="28542000-28543000"/>
          <s v="28543000-28544000"/>
          <s v="28544000-28545000"/>
          <s v="28545000-28546000"/>
          <s v="28546000-28547000"/>
          <s v="28547000-28548000"/>
          <s v="28548000-28549000"/>
          <s v="28549000-28550000"/>
          <s v="28550000-28551000"/>
          <s v="28551000-28552000"/>
          <s v="28552000-28553000"/>
          <s v="28553000-28554000"/>
          <s v="28554000-28555000"/>
          <s v="28555000-28556000"/>
          <s v="28556000-28557000"/>
          <s v="28557000-28558000"/>
          <s v="28558000-28559000"/>
          <s v="28559000-28560000"/>
          <s v="28560000-28561000"/>
          <s v="28561000-28562000"/>
          <s v="28562000-28563000"/>
          <s v="28563000-28564000"/>
          <s v="28564000-28565000"/>
          <s v="28565000-28566000"/>
          <s v="28566000-28567000"/>
          <s v="28567000-28568000"/>
          <s v="28568000-28569000"/>
          <s v="28569000-28570000"/>
          <s v="28570000-28571000"/>
          <s v="28571000-28572000"/>
          <s v="28572000-28573000"/>
          <s v="28573000-28574000"/>
          <s v="28574000-28575000"/>
          <s v="28575000-28576000"/>
          <s v="28576000-28577000"/>
          <s v="28577000-28578000"/>
          <s v="28578000-28579000"/>
          <s v="28579000-28580000"/>
          <s v="28580000-28581000"/>
          <s v="28581000-28582000"/>
          <s v="28582000-28583000"/>
          <s v="28583000-28584000"/>
          <s v="28584000-28585000"/>
          <s v="28585000-28586000"/>
          <s v="28586000-28587000"/>
          <s v="28587000-28588000"/>
          <s v="28588000-28589000"/>
          <s v="28589000-28590000"/>
          <s v="28590000-28591000"/>
          <s v="28591000-28592000"/>
          <s v="28592000-28593000"/>
          <s v="28593000-28594000"/>
          <s v="28594000-28595000"/>
          <s v="28595000-28596000"/>
          <s v="28596000-28597000"/>
          <s v="28597000-28598000"/>
          <s v="28598000-28599000"/>
          <s v="28599000-28600000"/>
          <s v="28600000-28601000"/>
          <s v="28601000-28602000"/>
          <s v="28602000-28603000"/>
          <s v="28603000-28604000"/>
          <s v="28604000-28605000"/>
          <s v="28605000-28606000"/>
          <s v="28606000-28607000"/>
          <s v="28607000-28608000"/>
          <s v="28608000-28609000"/>
          <s v="28609000-28610000"/>
          <s v="28610000-28611000"/>
          <s v="28611000-28612000"/>
          <s v="28612000-28613000"/>
          <s v="28613000-28614000"/>
          <s v="28614000-28615000"/>
          <s v="28615000-28616000"/>
          <s v="28616000-28617000"/>
          <s v="28617000-28618000"/>
          <s v="28618000-28619000"/>
          <s v="28619000-28620000"/>
          <s v="28620000-28621000"/>
          <s v="28621000-28622000"/>
          <s v="28622000-28623000"/>
          <s v="28623000-28624000"/>
          <s v="28624000-28625000"/>
          <s v="28625000-28626000"/>
          <s v="28626000-28627000"/>
          <s v="28627000-28628000"/>
          <s v="28628000-28629000"/>
          <s v="28629000-28630000"/>
          <s v="28630000-28631000"/>
          <s v="28631000-28632000"/>
          <s v="28632000-28633000"/>
          <s v="28633000-28634000"/>
          <s v="28634000-28635000"/>
          <s v="28635000-28636000"/>
          <s v="28636000-28637000"/>
          <s v="28637000-28638000"/>
          <s v="28638000-28639000"/>
          <s v="28639000-28640000"/>
          <s v="28640000-28641000"/>
          <s v="28641000-28642000"/>
          <s v="28642000-28643000"/>
          <s v="28643000-28644000"/>
          <s v="28644000-28645000"/>
          <s v="28645000-28646000"/>
          <s v="28646000-28647000"/>
          <s v="28647000-28648000"/>
          <s v="28648000-28649000"/>
          <s v="28649000-28650000"/>
          <s v="28650000-28651000"/>
          <s v="28651000-28652000"/>
          <s v="28652000-28653000"/>
          <s v="28653000-28654000"/>
          <s v="28654000-28655000"/>
          <s v="28655000-28656000"/>
          <s v="28656000-28657000"/>
          <s v="28657000-28658000"/>
          <s v="28658000-28659000"/>
          <s v="28659000-28660000"/>
          <s v="28660000-28661000"/>
          <s v="28661000-28662000"/>
          <s v="28662000-28663000"/>
          <s v="28663000-28664000"/>
          <s v="28664000-28665000"/>
          <s v="28665000-28666000"/>
          <s v="28666000-28667000"/>
          <s v="28667000-28668000"/>
          <s v="28668000-28669000"/>
          <s v="28669000-28670000"/>
          <s v="28670000-28671000"/>
          <s v="28671000-28672000"/>
          <s v="28672000-28673000"/>
          <s v="28673000-28674000"/>
          <s v="28674000-28675000"/>
          <s v="28675000-28676000"/>
          <s v="28676000-28677000"/>
          <s v="28677000-28678000"/>
          <s v="28678000-28679000"/>
          <s v="28679000-28680000"/>
          <s v="28680000-28681000"/>
          <s v="28681000-28682000"/>
          <s v="28682000-28683000"/>
          <s v="28683000-28684000"/>
          <s v="28684000-28685000"/>
          <s v="28685000-28686000"/>
          <s v="28686000-28687000"/>
          <s v="28687000-28688000"/>
          <s v="28688000-28689000"/>
          <s v="28689000-28690000"/>
          <s v="28690000-28691000"/>
          <s v="28691000-28692000"/>
          <s v="28692000-28693000"/>
          <s v="28693000-28694000"/>
          <s v="28694000-28695000"/>
          <s v="28695000-28696000"/>
          <s v="28696000-28697000"/>
          <s v="28697000-28698000"/>
          <s v="28698000-28699000"/>
          <s v="28699000-28700000"/>
          <s v="28700000-28701000"/>
          <s v="28701000-28702000"/>
          <s v="28702000-28703000"/>
          <s v="28703000-28704000"/>
          <s v="28704000-28705000"/>
          <s v="28705000-28706000"/>
          <s v="28706000-28707000"/>
          <s v="28707000-28708000"/>
          <s v="28708000-28709000"/>
          <s v="28709000-28710000"/>
          <s v="28710000-28711000"/>
          <s v="28711000-28712000"/>
          <s v="28712000-28713000"/>
          <s v="28713000-28714000"/>
          <s v="28714000-28715000"/>
          <s v="28715000-28716000"/>
          <s v="28716000-28717000"/>
          <s v="28717000-28718000"/>
          <s v="28718000-28719000"/>
          <s v="28719000-28720000"/>
          <s v="28720000-28721000"/>
          <s v="28721000-28722000"/>
          <s v="28722000-28723000"/>
          <s v="28723000-28724000"/>
          <s v="28724000-28725000"/>
          <s v="28725000-28726000"/>
          <s v="28726000-28727000"/>
          <s v="28727000-28728000"/>
          <s v="28728000-28729000"/>
          <s v="28729000-28730000"/>
          <s v="28730000-28731000"/>
          <s v="28731000-28732000"/>
          <s v="28732000-28733000"/>
          <s v="28733000-28734000"/>
          <s v="28734000-28735000"/>
          <s v="28735000-28736000"/>
          <s v="28736000-28737000"/>
          <s v="28737000-28738000"/>
          <s v="28738000-28739000"/>
          <s v="28739000-28740000"/>
          <s v="28740000-28741000"/>
          <s v="28741000-28742000"/>
          <s v="28742000-28743000"/>
          <s v="28743000-28744000"/>
          <s v="28744000-28745000"/>
          <s v="28745000-28746000"/>
          <s v="28746000-28747000"/>
          <s v="28747000-28748000"/>
          <s v="28748000-28749000"/>
          <s v="28749000-28750000"/>
          <s v="28750000-28751000"/>
          <s v="28751000-28752000"/>
          <s v="28752000-28753000"/>
          <s v="28753000-28754000"/>
          <s v="28754000-28755000"/>
          <s v="28755000-28756000"/>
          <s v="28756000-28757000"/>
          <s v="28757000-28758000"/>
          <s v="28758000-28759000"/>
          <s v="28759000-28760000"/>
          <s v="28760000-28761000"/>
          <s v="28761000-28762000"/>
          <s v="28762000-28763000"/>
          <s v="28763000-28764000"/>
          <s v="28764000-28765000"/>
          <s v="28765000-28766000"/>
          <s v="28766000-28767000"/>
          <s v="28767000-28768000"/>
          <s v="28768000-28769000"/>
          <s v="28769000-28770000"/>
          <s v="28770000-28771000"/>
          <s v="28771000-28772000"/>
          <s v="28772000-28773000"/>
          <s v="28773000-28774000"/>
          <s v="28774000-28775000"/>
          <s v="28775000-28776000"/>
          <s v="28776000-28777000"/>
          <s v="28777000-28778000"/>
          <s v="28778000-28779000"/>
          <s v="28779000-28780000"/>
          <s v="28780000-28781000"/>
          <s v="28781000-28782000"/>
          <s v="28782000-28783000"/>
          <s v="28783000-28784000"/>
          <s v="28784000-28785000"/>
          <s v="28785000-28786000"/>
          <s v="28786000-28787000"/>
          <s v="28787000-28788000"/>
          <s v="28788000-28789000"/>
          <s v="28789000-28790000"/>
          <s v="28790000-28791000"/>
          <s v="28791000-28792000"/>
          <s v="28792000-28793000"/>
          <s v="28793000-28794000"/>
          <s v="28794000-28795000"/>
          <s v="28795000-28796000"/>
          <s v="28796000-28797000"/>
          <s v="28797000-28798000"/>
          <s v="28798000-28799000"/>
          <s v="28799000-28800000"/>
          <s v="28800000-28801000"/>
          <s v="28801000-28802000"/>
          <s v="28802000-28803000"/>
          <s v="28803000-28804000"/>
          <s v="28804000-28805000"/>
          <s v="28805000-28806000"/>
          <s v="28806000-28807000"/>
          <s v="28807000-28808000"/>
          <s v="28808000-28809000"/>
          <s v="28809000-28810000"/>
          <s v="28810000-28811000"/>
          <s v="28811000-28812000"/>
          <s v="28812000-28813000"/>
          <s v="28813000-28814000"/>
          <s v="28814000-28815000"/>
          <s v="28815000-28816000"/>
          <s v="28816000-28817000"/>
          <s v="28817000-28818000"/>
          <s v="28818000-28819000"/>
          <s v="28819000-28820000"/>
          <s v="28820000-28821000"/>
          <s v="28821000-28822000"/>
          <s v="28822000-28823000"/>
          <s v="28823000-28824000"/>
          <s v="28824000-28825000"/>
          <s v="28825000-28826000"/>
          <s v="28826000-28827000"/>
          <s v="28827000-28828000"/>
          <s v="28828000-28829000"/>
          <s v="28829000-28830000"/>
          <s v="28830000-28831000"/>
          <s v="28831000-28832000"/>
          <s v="28832000-28833000"/>
          <s v="28833000-28834000"/>
          <s v="28834000-28835000"/>
          <s v="28835000-28836000"/>
          <s v="28836000-28837000"/>
          <s v="28837000-28838000"/>
          <s v="28838000-28839000"/>
          <s v="28839000-28840000"/>
          <s v="28840000-28841000"/>
          <s v="28841000-28842000"/>
          <s v="28842000-28843000"/>
          <s v="28843000-28844000"/>
          <s v="28844000-28845000"/>
          <s v="28845000-28846000"/>
          <s v="28846000-28847000"/>
          <s v="28847000-28848000"/>
          <s v="28848000-28849000"/>
          <s v="28849000-28850000"/>
          <s v="28850000-28851000"/>
          <s v="28851000-28852000"/>
          <s v="28852000-28853000"/>
          <s v="28853000-28854000"/>
          <s v="28854000-28855000"/>
          <s v="28855000-28856000"/>
          <s v="28856000-28857000"/>
          <s v="28857000-28858000"/>
          <s v="28858000-28859000"/>
          <s v="28859000-28860000"/>
          <s v="28860000-28861000"/>
          <s v="28861000-28862000"/>
          <s v="28862000-28863000"/>
          <s v="28863000-28864000"/>
          <s v="28864000-28865000"/>
          <s v="28865000-28866000"/>
          <s v="28866000-28867000"/>
          <s v="28867000-28868000"/>
          <s v="28868000-28869000"/>
          <s v="28869000-28870000"/>
          <s v="28870000-28871000"/>
          <s v="28871000-28872000"/>
          <s v="28872000-28873000"/>
          <s v="28873000-28874000"/>
          <s v="28874000-28875000"/>
          <s v="28875000-28876000"/>
          <s v="28876000-28877000"/>
          <s v="28877000-28878000"/>
          <s v="28878000-28879000"/>
          <s v="28879000-28880000"/>
          <s v="28880000-28881000"/>
          <s v="28881000-28882000"/>
          <s v="28882000-28883000"/>
          <s v="28883000-28884000"/>
          <s v="28884000-28885000"/>
          <s v="28885000-28886000"/>
          <s v="28886000-28887000"/>
          <s v="28887000-28888000"/>
          <s v="28888000-28889000"/>
          <s v="28889000-28890000"/>
          <s v="28890000-28891000"/>
          <s v="28891000-28892000"/>
          <s v="28892000-28893000"/>
          <s v="28893000-28894000"/>
          <s v="28894000-28895000"/>
          <s v="28895000-28896000"/>
          <s v="28896000-28897000"/>
          <s v="28897000-28898000"/>
          <s v="28898000-28899000"/>
          <s v="28899000-28900000"/>
          <s v="28900000-28901000"/>
          <s v="28901000-28902000"/>
          <s v="28902000-28903000"/>
          <s v="28903000-28904000"/>
          <s v="28904000-28905000"/>
          <s v="28905000-28906000"/>
          <s v="28906000-28907000"/>
          <s v="28907000-28908000"/>
          <s v="28908000-28909000"/>
          <s v="28909000-28910000"/>
          <s v="28910000-28911000"/>
          <s v="28911000-28912000"/>
          <s v="28912000-28913000"/>
          <s v="28913000-28914000"/>
          <s v="28914000-28915000"/>
          <s v="28915000-28916000"/>
          <s v="28916000-28917000"/>
          <s v="28917000-28918000"/>
          <s v="28918000-28919000"/>
          <s v="28919000-28920000"/>
          <s v="28920000-28921000"/>
          <s v="28921000-28922000"/>
          <s v="28922000-28923000"/>
          <s v="28923000-28924000"/>
          <s v="28924000-28925000"/>
          <s v="28925000-28926000"/>
          <s v="28926000-28927000"/>
          <s v="28927000-28928000"/>
          <s v="28928000-28929000"/>
          <s v="28929000-28930000"/>
          <s v="28930000-28931000"/>
          <s v="28931000-28932000"/>
          <s v="28932000-28933000"/>
          <s v="28933000-28934000"/>
          <s v="28934000-28935000"/>
          <s v="28935000-28936000"/>
          <s v="28936000-28937000"/>
          <s v="28937000-28938000"/>
          <s v="28938000-28939000"/>
          <s v="28939000-28940000"/>
          <s v="28940000-28941000"/>
          <s v="28941000-28942000"/>
          <s v="28942000-28943000"/>
          <s v="28943000-28944000"/>
          <s v="28944000-28945000"/>
          <s v="28945000-28946000"/>
          <s v="28946000-28947000"/>
          <s v="28947000-28948000"/>
          <s v="28948000-28949000"/>
          <s v="28949000-28950000"/>
          <s v="28950000-28951000"/>
          <s v="28951000-28952000"/>
          <s v="28952000-28953000"/>
          <s v="28953000-28954000"/>
          <s v="28954000-28955000"/>
          <s v="28955000-28956000"/>
          <s v="28956000-28957000"/>
          <s v="28957000-28958000"/>
          <s v="28958000-28959000"/>
          <s v="28959000-28960000"/>
          <s v="28960000-28961000"/>
          <s v="28961000-28962000"/>
          <s v="28962000-28963000"/>
          <s v="28963000-28964000"/>
          <s v="28964000-28965000"/>
          <s v="28965000-28966000"/>
          <s v="28966000-28967000"/>
          <s v="28967000-28968000"/>
          <s v="28968000-28969000"/>
          <s v="28969000-28970000"/>
          <s v="28970000-28971000"/>
          <s v="28971000-28972000"/>
          <s v="28972000-28973000"/>
          <s v="28973000-28974000"/>
          <s v="28974000-28975000"/>
          <s v="28975000-28976000"/>
          <s v="28976000-28977000"/>
          <s v="28977000-28978000"/>
          <s v="28978000-28979000"/>
          <s v="28979000-28980000"/>
          <s v="28980000-28981000"/>
          <s v="28981000-28982000"/>
          <s v="28982000-28983000"/>
          <s v="28983000-28984000"/>
          <s v="28984000-28985000"/>
          <s v="28985000-28986000"/>
          <s v="28986000-28987000"/>
          <s v="28987000-28988000"/>
          <s v="28988000-28989000"/>
          <s v="28989000-28990000"/>
          <s v="28990000-28991000"/>
          <s v="28991000-28992000"/>
          <s v="28992000-28993000"/>
          <s v="28993000-28994000"/>
          <s v="28994000-28995000"/>
          <s v="28995000-28996000"/>
          <s v="28996000-28997000"/>
          <s v="28997000-28998000"/>
          <s v="28998000-28999000"/>
          <s v="28999000-29000000"/>
          <s v="29000000-29001000"/>
          <s v="29001000-29002000"/>
          <s v="29002000-29003000"/>
          <s v="29003000-29004000"/>
          <s v="29004000-29005000"/>
          <s v="29005000-29006000"/>
          <s v="29006000-29007000"/>
          <s v="29007000-29008000"/>
          <s v="29008000-29009000"/>
          <s v="29009000-29010000"/>
          <s v="29010000-29011000"/>
          <s v="29011000-29012000"/>
          <s v="29012000-29013000"/>
          <s v="29013000-29014000"/>
          <s v="29014000-29015000"/>
          <s v="29015000-29016000"/>
          <s v="29016000-29017000"/>
          <s v="29017000-29018000"/>
          <s v="29018000-29019000"/>
          <s v="29019000-29020000"/>
          <s v="29020000-29021000"/>
          <s v="29021000-29022000"/>
          <s v="29022000-29023000"/>
          <s v="29023000-29024000"/>
          <s v="29024000-29025000"/>
          <s v="29025000-29026000"/>
          <s v="29026000-29027000"/>
          <s v="29027000-29028000"/>
          <s v="29028000-29029000"/>
          <s v="29029000-29030000"/>
          <s v="29030000-29031000"/>
          <s v="29031000-29032000"/>
          <s v="29032000-29033000"/>
          <s v="29033000-29034000"/>
          <s v="29034000-29035000"/>
          <s v="29035000-29036000"/>
          <s v="29036000-29037000"/>
          <s v="29037000-29038000"/>
          <s v="29038000-29039000"/>
          <s v="29039000-29040000"/>
          <s v="29040000-29041000"/>
          <s v="29041000-29042000"/>
          <s v="29042000-29043000"/>
          <s v="29043000-29044000"/>
          <s v="29044000-29045000"/>
          <s v="29045000-29046000"/>
          <s v="29046000-29047000"/>
          <s v="29047000-29048000"/>
          <s v="29048000-29049000"/>
          <s v="29049000-29050000"/>
          <s v="29050000-29051000"/>
          <s v="29051000-29052000"/>
          <s v="29052000-29053000"/>
          <s v="29053000-29054000"/>
          <s v="29054000-29055000"/>
          <s v="29055000-29056000"/>
          <s v="29056000-29057000"/>
          <s v="29057000-29058000"/>
          <s v="29058000-29059000"/>
          <s v="29059000-29060000"/>
          <s v="29060000-29061000"/>
          <s v="29061000-29062000"/>
          <s v="29062000-29063000"/>
          <s v="29063000-29064000"/>
          <s v="29064000-29065000"/>
          <s v="29065000-29066000"/>
          <s v="29066000-29067000"/>
          <s v="29067000-29068000"/>
          <s v="29068000-29069000"/>
          <s v="29069000-29070000"/>
          <s v="29070000-29071000"/>
          <s v="29071000-29072000"/>
          <s v="29072000-29073000"/>
          <s v="29073000-29074000"/>
          <s v="29074000-29075000"/>
          <s v="29075000-29076000"/>
          <s v="29076000-29077000"/>
          <s v="29077000-29078000"/>
          <s v="29078000-29079000"/>
          <s v="29079000-29080000"/>
          <s v="29080000-29081000"/>
          <s v="29081000-29082000"/>
          <s v="29082000-29083000"/>
          <s v="29083000-29084000"/>
          <s v="29084000-29085000"/>
          <s v="29085000-29086000"/>
          <s v="29086000-29087000"/>
          <s v="29087000-29088000"/>
          <s v="29088000-29089000"/>
          <s v="29089000-29090000"/>
          <s v="29090000-29091000"/>
          <s v="29091000-29092000"/>
          <s v="29092000-29093000"/>
          <s v="29093000-29094000"/>
          <s v="29094000-29095000"/>
          <s v="29095000-29096000"/>
          <s v="29096000-29097000"/>
          <s v="29097000-29098000"/>
          <s v="29098000-29099000"/>
          <s v="29099000-29100000"/>
          <s v="29100000-29101000"/>
          <s v="29101000-29102000"/>
          <s v="29102000-29103000"/>
          <s v="29103000-29104000"/>
          <s v="29104000-29105000"/>
          <s v="29105000-29106000"/>
          <s v="29106000-29107000"/>
          <s v="29107000-29108000"/>
          <s v="29108000-29109000"/>
          <s v="29109000-29110000"/>
          <s v="29110000-29111000"/>
          <s v="29111000-29112000"/>
          <s v="29112000-29113000"/>
          <s v="29113000-29114000"/>
          <s v="29114000-29115000"/>
          <s v="29115000-29116000"/>
          <s v="29116000-29117000"/>
          <s v="29117000-29118000"/>
          <s v="29118000-29119000"/>
          <s v="29119000-29120000"/>
          <s v="29120000-29121000"/>
          <s v="29121000-29122000"/>
          <s v="29122000-29123000"/>
          <s v="29123000-29124000"/>
          <s v="29124000-29125000"/>
          <s v="29125000-29126000"/>
          <s v="29126000-29127000"/>
          <s v="29127000-29128000"/>
          <s v="29128000-29129000"/>
          <s v="29129000-29130000"/>
          <s v="29130000-29131000"/>
          <s v="29131000-29132000"/>
          <s v="29132000-29133000"/>
          <s v="29133000-29134000"/>
          <s v="29134000-29135000"/>
          <s v="29135000-29136000"/>
          <s v="29136000-29137000"/>
          <s v="29137000-29138000"/>
          <s v="29138000-29139000"/>
          <s v="29139000-29140000"/>
          <s v="29140000-29141000"/>
          <s v="29141000-29142000"/>
          <s v="29142000-29143000"/>
          <s v="29143000-29144000"/>
          <s v="29144000-29145000"/>
          <s v="29145000-29146000"/>
          <s v="29146000-29147000"/>
          <s v="29147000-29148000"/>
          <s v="29148000-29149000"/>
          <s v="29149000-29150000"/>
          <s v="29150000-29151000"/>
          <s v="29151000-29152000"/>
          <s v="29152000-29153000"/>
          <s v="29153000-29154000"/>
          <s v="29154000-29155000"/>
          <s v="29155000-29156000"/>
          <s v="29156000-29157000"/>
          <s v="29157000-29158000"/>
          <s v="29158000-29159000"/>
          <s v="29159000-29160000"/>
          <s v="29160000-29161000"/>
          <s v="29161000-29162000"/>
          <s v="29162000-29163000"/>
          <s v="29163000-29164000"/>
          <s v="29164000-29165000"/>
          <s v="29165000-29166000"/>
          <s v="29166000-29167000"/>
          <s v="29167000-29168000"/>
          <s v="29168000-29169000"/>
          <s v="29169000-29170000"/>
          <s v="29170000-29171000"/>
          <s v="29171000-29172000"/>
          <s v="29172000-29173000"/>
          <s v="29173000-29174000"/>
          <s v="29174000-29175000"/>
          <s v="29175000-29176000"/>
          <s v="29176000-29177000"/>
          <s v="29177000-29178000"/>
          <s v="29178000-29179000"/>
          <s v="29179000-29180000"/>
          <s v="29180000-29181000"/>
          <s v="29181000-29182000"/>
          <s v="29182000-29183000"/>
          <s v="29183000-29184000"/>
          <s v="29184000-29185000"/>
          <s v="29185000-29186000"/>
          <s v="29186000-29187000"/>
          <s v="29187000-29188000"/>
          <s v="29188000-29189000"/>
          <s v="29189000-29190000"/>
          <s v="29190000-29191000"/>
          <s v="29191000-29192000"/>
          <s v="29192000-29193000"/>
          <s v="29193000-29194000"/>
          <s v="29194000-29195000"/>
          <s v="29195000-29196000"/>
          <s v="29196000-29197000"/>
          <s v="29197000-29198000"/>
          <s v="29198000-29199000"/>
          <s v="29199000-29200000"/>
          <s v="29200000-29201000"/>
          <s v="29201000-29202000"/>
          <s v="29202000-29203000"/>
          <s v="29203000-29204000"/>
          <s v="29204000-29205000"/>
          <s v="29205000-29206000"/>
          <s v="29206000-29207000"/>
          <s v="29207000-29208000"/>
          <s v="29208000-29209000"/>
          <s v="29209000-29210000"/>
          <s v="29210000-29211000"/>
          <s v="29211000-29212000"/>
          <s v="29212000-29213000"/>
          <s v="29213000-29214000"/>
          <s v="29214000-29215000"/>
          <s v="29215000-29216000"/>
          <s v="29216000-29217000"/>
          <s v="29217000-29218000"/>
          <s v="29218000-29219000"/>
          <s v="29219000-29220000"/>
          <s v="29220000-29221000"/>
          <s v="29221000-29222000"/>
          <s v="29222000-29223000"/>
          <s v="29223000-29224000"/>
          <s v="29224000-29225000"/>
          <s v="29225000-29226000"/>
          <s v="29226000-29227000"/>
          <s v="29227000-29228000"/>
          <s v="29228000-29229000"/>
          <s v="29229000-29230000"/>
          <s v="29230000-29231000"/>
          <s v="29231000-29232000"/>
          <s v="29232000-29233000"/>
          <s v="29233000-29234000"/>
          <s v="29234000-29235000"/>
          <s v="29235000-29236000"/>
          <s v="29236000-29237000"/>
          <s v="29237000-29238000"/>
          <s v="29238000-29239000"/>
          <s v="29239000-29240000"/>
          <s v="29240000-29241000"/>
          <s v="29241000-29242000"/>
          <s v="29242000-29243000"/>
          <s v="29243000-29244000"/>
          <s v="29244000-29245000"/>
          <s v="29245000-29246000"/>
          <s v="29246000-29247000"/>
          <s v="29247000-29248000"/>
          <s v="29248000-29249000"/>
          <s v="29249000-29250000"/>
          <s v="29250000-29251000"/>
          <s v="29251000-29252000"/>
          <s v="29252000-29253000"/>
          <s v="29253000-29254000"/>
          <s v="29254000-29255000"/>
          <s v="29255000-29256000"/>
          <s v="29256000-29257000"/>
          <s v="29257000-29258000"/>
          <s v="29258000-29259000"/>
          <s v="29259000-29260000"/>
          <s v="29260000-29261000"/>
          <s v="29261000-29262000"/>
          <s v="29262000-29263000"/>
          <s v="29263000-29264000"/>
          <s v="29264000-29265000"/>
          <s v="29265000-29266000"/>
          <s v="29266000-29267000"/>
          <s v="29267000-29268000"/>
          <s v="29268000-29269000"/>
          <s v="29269000-29270000"/>
          <s v="29270000-29271000"/>
          <s v="29271000-29272000"/>
          <s v="29272000-29273000"/>
          <s v="29273000-29274000"/>
          <s v="29274000-29275000"/>
          <s v="29275000-29276000"/>
          <s v="29276000-29277000"/>
          <s v="29277000-29278000"/>
          <s v="29278000-29279000"/>
          <s v="29279000-29280000"/>
          <s v="29280000-29281000"/>
          <s v="29281000-29282000"/>
          <s v="29282000-29283000"/>
          <s v="29283000-29284000"/>
          <s v="29284000-29285000"/>
          <s v="29285000-29286000"/>
          <s v="29286000-29287000"/>
          <s v="29287000-29288000"/>
          <s v="29288000-29289000"/>
          <s v="29289000-29290000"/>
          <s v="29290000-29291000"/>
          <s v="29291000-29292000"/>
          <s v="29292000-29293000"/>
          <s v="29293000-29294000"/>
          <s v="29294000-29295000"/>
          <s v="29295000-29296000"/>
          <s v="29296000-29297000"/>
          <s v="29297000-29298000"/>
          <s v="29298000-29299000"/>
          <s v="29299000-29300000"/>
          <s v="29300000-29301000"/>
          <s v="29301000-29302000"/>
          <s v="29302000-29303000"/>
          <s v="29303000-29304000"/>
          <s v="29304000-29305000"/>
          <s v="29305000-29306000"/>
          <s v="29306000-29307000"/>
          <s v="29307000-29308000"/>
          <s v="29308000-29309000"/>
          <s v="29309000-29310000"/>
          <s v="29310000-29311000"/>
          <s v="29311000-29312000"/>
          <s v="29312000-29313000"/>
          <s v="29313000-29314000"/>
          <s v="29314000-29315000"/>
          <s v="29315000-29316000"/>
          <s v="29316000-29317000"/>
          <s v="29317000-29318000"/>
          <s v="29318000-29319000"/>
          <s v="29319000-29320000"/>
          <s v="29320000-29321000"/>
          <s v="29321000-29322000"/>
          <s v="29322000-29323000"/>
          <s v="29323000-29324000"/>
          <s v="29324000-29325000"/>
          <s v="29325000-29326000"/>
          <s v="29326000-29327000"/>
          <s v="29327000-29328000"/>
          <s v="29328000-29329000"/>
          <s v="29329000-29330000"/>
          <s v="29330000-29331000"/>
          <s v="29331000-29332000"/>
          <s v="29332000-29333000"/>
          <s v="29333000-29334000"/>
          <s v="29334000-29335000"/>
          <s v="29335000-29336000"/>
          <s v="29336000-29337000"/>
          <s v="29337000-29338000"/>
          <s v="29338000-29339000"/>
          <s v="29339000-29340000"/>
          <s v="29340000-29341000"/>
          <s v="29341000-29342000"/>
          <s v="29342000-29343000"/>
          <s v="29343000-29344000"/>
          <s v="29344000-29345000"/>
          <s v="29345000-29346000"/>
          <s v="29346000-29347000"/>
          <s v="29347000-29348000"/>
          <s v="29348000-29349000"/>
          <s v="29349000-29350000"/>
          <s v="29350000-29351000"/>
          <s v="29351000-29352000"/>
          <s v="29352000-29353000"/>
          <s v="29353000-29354000"/>
          <s v="29354000-29355000"/>
          <s v="29355000-29356000"/>
          <s v="29356000-29357000"/>
          <s v="29357000-29358000"/>
          <s v="29358000-29359000"/>
          <s v="29359000-29360000"/>
          <s v="29360000-29361000"/>
          <s v="29361000-29362000"/>
          <s v="29362000-29363000"/>
          <s v="29363000-29364000"/>
          <s v="29364000-29365000"/>
          <s v="29365000-29366000"/>
          <s v="29366000-29367000"/>
          <s v="29367000-29368000"/>
          <s v="29368000-29369000"/>
          <s v="29369000-29370000"/>
          <s v="29370000-29371000"/>
          <s v="29371000-29372000"/>
          <s v="29372000-29373000"/>
          <s v="29373000-29374000"/>
          <s v="29374000-29375000"/>
          <s v="29375000-29376000"/>
          <s v="29376000-29377000"/>
          <s v="29377000-29378000"/>
          <s v="29378000-29379000"/>
          <s v="29379000-29380000"/>
          <s v="29380000-29381000"/>
          <s v="29381000-29382000"/>
          <s v="29382000-29383000"/>
          <s v="29383000-29384000"/>
          <s v="29384000-29385000"/>
          <s v="29385000-29386000"/>
          <s v="29386000-29387000"/>
          <s v="29387000-29388000"/>
          <s v="29388000-29389000"/>
          <s v="29389000-29390000"/>
          <s v="29390000-29391000"/>
          <s v="29391000-29392000"/>
          <s v="29392000-29393000"/>
          <s v="29393000-29394000"/>
          <s v="29394000-29395000"/>
          <s v="29395000-29396000"/>
          <s v="29396000-29397000"/>
          <s v="29397000-29398000"/>
          <s v="29398000-29399000"/>
          <s v="29399000-29400000"/>
          <s v="29400000-29401000"/>
          <s v="29401000-29402000"/>
          <s v="29402000-29403000"/>
          <s v="29403000-29404000"/>
          <s v="29404000-29405000"/>
          <s v="29405000-29406000"/>
          <s v="29406000-29407000"/>
          <s v="29407000-29408000"/>
          <s v="29408000-29409000"/>
          <s v="29409000-29410000"/>
          <s v="29410000-29411000"/>
          <s v="29411000-29412000"/>
          <s v="29412000-29413000"/>
          <s v="29413000-29414000"/>
          <s v="29414000-29415000"/>
          <s v="29415000-29416000"/>
          <s v="29416000-29417000"/>
          <s v="29417000-29418000"/>
          <s v="29418000-29419000"/>
          <s v="29419000-29420000"/>
          <s v="29420000-29421000"/>
          <s v="29421000-29422000"/>
          <s v="29422000-29423000"/>
          <s v="29423000-29424000"/>
          <s v="29424000-29425000"/>
          <s v="29425000-29426000"/>
          <s v="29426000-29427000"/>
          <s v="29427000-29428000"/>
          <s v="29428000-29429000"/>
          <s v="29429000-29430000"/>
          <s v="29430000-29431000"/>
          <s v="29431000-29432000"/>
          <s v="29432000-29433000"/>
          <s v="29433000-29434000"/>
          <s v="29434000-29435000"/>
          <s v="29435000-29436000"/>
          <s v="29436000-29437000"/>
          <s v="29437000-29438000"/>
          <s v="29438000-29439000"/>
          <s v="29439000-29440000"/>
          <s v="29440000-29441000"/>
          <s v="29441000-29442000"/>
          <s v="29442000-29443000"/>
          <s v="29443000-29444000"/>
          <s v="29444000-29445000"/>
          <s v="29445000-29446000"/>
          <s v="29446000-29447000"/>
          <s v="29447000-29448000"/>
          <s v="29448000-29449000"/>
          <s v="29449000-29450000"/>
          <s v="29450000-29451000"/>
          <s v="29451000-29452000"/>
          <s v="29452000-29453000"/>
          <s v="29453000-29454000"/>
          <s v="29454000-29455000"/>
          <s v="29455000-29456000"/>
          <s v="29456000-29457000"/>
          <s v="29457000-29458000"/>
          <s v="29458000-29459000"/>
          <s v="29459000-29460000"/>
          <s v="29460000-29461000"/>
          <s v="29461000-29462000"/>
          <s v="29462000-29463000"/>
          <s v="29463000-29464000"/>
          <s v="29464000-29465000"/>
          <s v="29465000-29466000"/>
          <s v="29466000-29467000"/>
          <s v="29467000-29468000"/>
          <s v="29468000-29469000"/>
          <s v="29469000-29470000"/>
          <s v="29470000-29471000"/>
          <s v="29471000-29472000"/>
          <s v="29472000-29473000"/>
          <s v="29473000-29474000"/>
          <s v="29474000-29475000"/>
          <s v="29475000-29476000"/>
          <s v="29476000-29477000"/>
          <s v="29477000-29478000"/>
          <s v="29478000-29479000"/>
          <s v="29479000-29480000"/>
          <s v="29480000-29481000"/>
          <s v="29481000-29482000"/>
          <s v="29482000-29483000"/>
          <s v="29483000-29484000"/>
          <s v="29484000-29485000"/>
          <s v="29485000-29486000"/>
          <s v="29486000-29487000"/>
          <s v="29487000-29488000"/>
          <s v="29488000-29489000"/>
          <s v="29489000-29490000"/>
          <s v="29490000-29491000"/>
          <s v="29491000-29492000"/>
          <s v="29492000-29493000"/>
          <s v="29493000-29494000"/>
          <s v="29494000-29495000"/>
          <s v="29495000-29496000"/>
          <s v="29496000-29497000"/>
          <s v="29497000-29498000"/>
          <s v="29498000-29499000"/>
          <s v="29499000-29500000"/>
          <s v="29500000-29501000"/>
          <s v="29501000-29502000"/>
          <s v="29502000-29503000"/>
          <s v="29503000-29504000"/>
          <s v="29504000-29505000"/>
          <s v="29505000-29506000"/>
          <s v="29506000-29507000"/>
          <s v="29507000-29508000"/>
          <s v="29508000-29509000"/>
          <s v="29509000-29510000"/>
          <s v="29510000-29511000"/>
          <s v="29511000-29512000"/>
          <s v="29512000-29513000"/>
          <s v="29513000-29514000"/>
          <s v="29514000-29515000"/>
          <s v="29515000-29516000"/>
          <s v="29516000-29517000"/>
          <s v="29517000-29518000"/>
          <s v="29518000-29519000"/>
          <s v="29519000-29520000"/>
          <s v="29520000-29521000"/>
          <s v="29521000-29522000"/>
          <s v="29522000-29523000"/>
          <s v="29523000-29524000"/>
          <s v="29524000-29525000"/>
          <s v="29525000-29526000"/>
          <s v="29526000-29527000"/>
          <s v="29527000-29528000"/>
          <s v="29528000-29529000"/>
          <s v="29529000-29530000"/>
          <s v="29530000-29531000"/>
          <s v="29531000-29532000"/>
          <s v="29532000-29533000"/>
          <s v="29533000-29534000"/>
          <s v="29534000-29535000"/>
          <s v="29535000-29536000"/>
          <s v="29536000-29537000"/>
          <s v="29537000-29538000"/>
          <s v="29538000-29539000"/>
          <s v="29539000-29540000"/>
          <s v="29540000-29541000"/>
          <s v="29541000-29542000"/>
          <s v="29542000-29543000"/>
          <s v="29543000-29544000"/>
          <s v="29544000-29545000"/>
          <s v="29545000-29546000"/>
          <s v="29546000-29547000"/>
          <s v="29547000-29548000"/>
          <s v="29548000-29549000"/>
          <s v="29549000-29550000"/>
          <s v="29550000-29551000"/>
          <s v="29551000-29552000"/>
          <s v="29552000-29553000"/>
          <s v="29553000-29554000"/>
          <s v="29554000-29555000"/>
          <s v="29555000-29556000"/>
          <s v="29556000-29557000"/>
          <s v="29557000-29558000"/>
          <s v="29558000-29559000"/>
          <s v="29559000-29560000"/>
          <s v="29560000-29561000"/>
          <s v="29561000-29562000"/>
          <s v="29562000-29563000"/>
          <s v="29563000-29564000"/>
          <s v="29564000-29565000"/>
          <s v="29565000-29566000"/>
          <s v="29566000-29567000"/>
          <s v="29567000-29568000"/>
          <s v="29568000-29569000"/>
          <s v="29569000-29570000"/>
          <s v="29570000-29571000"/>
          <s v="29571000-29572000"/>
          <s v="29572000-29573000"/>
          <s v="29573000-29574000"/>
          <s v="29574000-29575000"/>
          <s v="29575000-29576000"/>
          <s v="29576000-29577000"/>
          <s v="29577000-29578000"/>
          <s v="29578000-29579000"/>
          <s v="29579000-29580000"/>
          <s v="29580000-29581000"/>
          <s v="29581000-29582000"/>
          <s v="29582000-29583000"/>
          <s v="29583000-29584000"/>
          <s v="29584000-29585000"/>
          <s v="29585000-29586000"/>
          <s v="29586000-29587000"/>
          <s v="29587000-29588000"/>
          <s v="29588000-29589000"/>
          <s v="29589000-29590000"/>
          <s v="29590000-29591000"/>
          <s v="29591000-29592000"/>
          <s v="29592000-29593000"/>
          <s v="29593000-29594000"/>
          <s v="29594000-29595000"/>
          <s v="29595000-29596000"/>
          <s v="29596000-29597000"/>
          <s v="29597000-29598000"/>
          <s v="29598000-29599000"/>
          <s v="29599000-29600000"/>
          <s v="29600000-29601000"/>
          <s v="29601000-29602000"/>
          <s v="29602000-29603000"/>
          <s v="29603000-29604000"/>
          <s v="29604000-29605000"/>
          <s v="29605000-29606000"/>
          <s v="29606000-29607000"/>
          <s v="29607000-29608000"/>
          <s v="29608000-29609000"/>
          <s v="29609000-29610000"/>
          <s v="29610000-29611000"/>
          <s v="29611000-29612000"/>
          <s v="29612000-29613000"/>
          <s v="29613000-29614000"/>
          <s v="29614000-29615000"/>
          <s v="29615000-29616000"/>
          <s v="29616000-29617000"/>
          <s v="29617000-29618000"/>
          <s v="29618000-29619000"/>
          <s v="29619000-29620000"/>
          <s v="29620000-29621000"/>
          <s v="29621000-29622000"/>
          <s v="29622000-29623000"/>
          <s v="29623000-29624000"/>
          <s v="29624000-29625000"/>
          <s v="29625000-29626000"/>
          <s v="29626000-29627000"/>
          <s v="29627000-29628000"/>
          <s v="29628000-29629000"/>
          <s v="29629000-29630000"/>
          <s v="29630000-29631000"/>
          <s v="29631000-29632000"/>
          <s v="29632000-29633000"/>
          <s v="29633000-29634000"/>
          <s v="29634000-29635000"/>
          <s v="29635000-29636000"/>
          <s v="29636000-29637000"/>
          <s v="29637000-29638000"/>
          <s v="29638000-29639000"/>
          <s v="29639000-29640000"/>
          <s v="29640000-29641000"/>
          <s v="29641000-29642000"/>
          <s v="29642000-29643000"/>
          <s v="29643000-29644000"/>
          <s v="29644000-29645000"/>
          <s v="29645000-29646000"/>
          <s v="29646000-29647000"/>
          <s v="29647000-29648000"/>
          <s v="29648000-29649000"/>
          <s v="29649000-29650000"/>
          <s v="29650000-29651000"/>
          <s v="29651000-29652000"/>
          <s v="29652000-29653000"/>
          <s v="29653000-29654000"/>
          <s v="29654000-29655000"/>
          <s v="29655000-29656000"/>
          <s v="29656000-29657000"/>
          <s v="29657000-29658000"/>
          <s v="29658000-29659000"/>
          <s v="29659000-29660000"/>
          <s v="29660000-29661000"/>
          <s v="29661000-29662000"/>
          <s v="29662000-29663000"/>
          <s v="29663000-29664000"/>
          <s v="29664000-29665000"/>
          <s v="29665000-29666000"/>
          <s v="29666000-29667000"/>
          <s v="29667000-29668000"/>
          <s v="29668000-29669000"/>
          <s v="29669000-29670000"/>
          <s v="29670000-29671000"/>
          <s v="29671000-29672000"/>
          <s v="29672000-29673000"/>
          <s v="29673000-29674000"/>
          <s v="29674000-29675000"/>
          <s v="29675000-29676000"/>
          <s v="29676000-29677000"/>
          <s v="29677000-29678000"/>
          <s v="29678000-29679000"/>
          <s v="29679000-29680000"/>
          <s v="29680000-29681000"/>
          <s v="29681000-29682000"/>
          <s v="29682000-29683000"/>
          <s v="29683000-29684000"/>
          <s v="29684000-29685000"/>
          <s v="29685000-29686000"/>
          <s v="29686000-29687000"/>
          <s v="29687000-29688000"/>
          <s v="29688000-29689000"/>
          <s v="29689000-29690000"/>
          <s v="29690000-29691000"/>
          <s v="29691000-29692000"/>
          <s v="29692000-29693000"/>
          <s v="29693000-29694000"/>
          <s v="29694000-29695000"/>
          <s v="29695000-29696000"/>
          <s v="29696000-29697000"/>
          <s v="29697000-29698000"/>
          <s v="29698000-29699000"/>
          <s v="29699000-29700000"/>
          <s v="29700000-29701000"/>
          <s v="29701000-29702000"/>
          <s v="29702000-29703000"/>
          <s v="29703000-29704000"/>
          <s v="29704000-29705000"/>
          <s v="29705000-29706000"/>
          <s v="29706000-29707000"/>
          <s v="29707000-29708000"/>
          <s v="29708000-29709000"/>
          <s v="29709000-29710000"/>
          <s v="29710000-29711000"/>
          <s v="29711000-29712000"/>
          <s v="29712000-29713000"/>
          <s v="29713000-29714000"/>
          <s v="29714000-29715000"/>
          <s v="29715000-29716000"/>
          <s v="29716000-29717000"/>
          <s v="29717000-29718000"/>
          <s v="29718000-29719000"/>
          <s v="29719000-29720000"/>
          <s v="29720000-29721000"/>
          <s v="29721000-29722000"/>
          <s v="29722000-29723000"/>
          <s v="29723000-29724000"/>
          <s v="29724000-29725000"/>
          <s v="29725000-29726000"/>
          <s v="29726000-29727000"/>
          <s v="29727000-29728000"/>
          <s v="29728000-29729000"/>
          <s v="29729000-29730000"/>
          <s v="29730000-29731000"/>
          <s v="29731000-29732000"/>
          <s v="29732000-29733000"/>
          <s v="29733000-29734000"/>
          <s v="29734000-29735000"/>
          <s v="29735000-29736000"/>
          <s v="29736000-29737000"/>
          <s v="29737000-29738000"/>
          <s v="29738000-29739000"/>
          <s v="29739000-29740000"/>
          <s v="29740000-29741000"/>
          <s v="29741000-29742000"/>
          <s v="29742000-29743000"/>
          <s v="29743000-29744000"/>
          <s v="29744000-29745000"/>
          <s v="29745000-29746000"/>
          <s v="29746000-29747000"/>
          <s v="29747000-29748000"/>
          <s v="29748000-29749000"/>
          <s v="29749000-29750000"/>
          <s v="29750000-29751000"/>
          <s v="29751000-29752000"/>
          <s v="29752000-29753000"/>
          <s v="29753000-29754000"/>
          <s v="29754000-29755000"/>
          <s v="29755000-29756000"/>
          <s v="29756000-29757000"/>
          <s v="29757000-29758000"/>
          <s v="29758000-29759000"/>
          <s v="29759000-29760000"/>
          <s v="29760000-29761000"/>
          <s v="29761000-29762000"/>
          <s v="29762000-29763000"/>
          <s v="29763000-29764000"/>
          <s v="29764000-29765000"/>
          <s v="29765000-29766000"/>
          <s v="29766000-29767000"/>
          <s v="29767000-29768000"/>
          <s v="29768000-29769000"/>
          <s v="29769000-29770000"/>
          <s v="29770000-29771000"/>
          <s v="29771000-29772000"/>
          <s v="29772000-29773000"/>
          <s v="29773000-29774000"/>
          <s v="29774000-29775000"/>
          <s v="29775000-29776000"/>
          <s v="29776000-29777000"/>
          <s v="29777000-29778000"/>
          <s v="29778000-29779000"/>
          <s v="29779000-29780000"/>
          <s v="29780000-29781000"/>
          <s v="29781000-29782000"/>
          <s v="29782000-29783000"/>
          <s v="29783000-29784000"/>
          <s v="29784000-29785000"/>
          <s v="29785000-29786000"/>
          <s v="29786000-29787000"/>
          <s v="29787000-29788000"/>
          <s v="29788000-29789000"/>
          <s v="29789000-29790000"/>
          <s v="29790000-29791000"/>
          <s v="29791000-29792000"/>
          <s v="29792000-29793000"/>
          <s v="29793000-29794000"/>
          <s v="29794000-29795000"/>
          <s v="29795000-29796000"/>
          <s v="29796000-29797000"/>
          <s v="29797000-29798000"/>
          <s v="29798000-29799000"/>
          <s v="29799000-29800000"/>
          <s v="29800000-29801000"/>
          <s v="29801000-29802000"/>
          <s v="29802000-29803000"/>
          <s v="29803000-29804000"/>
          <s v="29804000-29805000"/>
          <s v="29805000-29806000"/>
          <s v="29806000-29807000"/>
          <s v="29807000-29808000"/>
          <s v="29808000-29809000"/>
          <s v="29809000-29810000"/>
          <s v="29810000-29811000"/>
          <s v="29811000-29812000"/>
          <s v="29812000-29813000"/>
          <s v="29813000-29814000"/>
          <s v="29814000-29815000"/>
          <s v="29815000-29816000"/>
          <s v="29816000-29817000"/>
          <s v="29817000-29818000"/>
          <s v="29818000-29819000"/>
          <s v="29819000-29820000"/>
          <s v="29820000-29821000"/>
          <s v="29821000-29822000"/>
          <s v="29822000-29823000"/>
          <s v="29823000-29824000"/>
          <s v="29824000-29825000"/>
          <s v="29825000-29826000"/>
          <s v="29826000-29827000"/>
          <s v="29827000-29828000"/>
          <s v="29828000-29829000"/>
          <s v="29829000-29830000"/>
          <s v="29830000-29831000"/>
          <s v="29831000-29832000"/>
          <s v="29832000-29833000"/>
          <s v="29833000-29834000"/>
          <s v="29834000-29835000"/>
          <s v="29835000-29836000"/>
          <s v="29836000-29837000"/>
          <s v="29837000-29838000"/>
          <s v="29838000-29839000"/>
          <s v="29839000-29840000"/>
          <s v="29840000-29841000"/>
          <s v="29841000-29842000"/>
          <s v="29842000-29843000"/>
          <s v="29843000-29844000"/>
          <s v="29844000-29845000"/>
          <s v="29845000-29846000"/>
          <s v="29846000-29847000"/>
          <s v="29847000-29848000"/>
          <s v="29848000-29849000"/>
          <s v="29849000-29850000"/>
          <s v="29850000-29851000"/>
          <s v="29851000-29852000"/>
          <s v="29852000-29853000"/>
          <s v="29853000-29854000"/>
          <s v="29854000-29855000"/>
          <s v="29855000-29856000"/>
          <s v="29856000-29857000"/>
          <s v="29857000-29858000"/>
          <s v="29858000-29859000"/>
          <s v="29859000-29860000"/>
          <s v="29860000-29861000"/>
          <s v="29861000-29862000"/>
          <s v="29862000-29863000"/>
          <s v="29863000-29864000"/>
          <s v="29864000-29865000"/>
          <s v="29865000-29866000"/>
          <s v="29866000-29867000"/>
          <s v="29867000-29868000"/>
          <s v="29868000-29869000"/>
          <s v="29869000-29870000"/>
          <s v="29870000-29871000"/>
          <s v="29871000-29872000"/>
          <s v="29872000-29873000"/>
          <s v="29873000-29874000"/>
          <s v="29874000-29875000"/>
          <s v="29875000-29876000"/>
          <s v="29876000-29877000"/>
          <s v="29877000-29878000"/>
          <s v="29878000-29879000"/>
          <s v="29879000-29880000"/>
          <s v="29880000-29881000"/>
          <s v="29881000-29882000"/>
          <s v="29882000-29883000"/>
          <s v="29883000-29884000"/>
          <s v="29884000-29885000"/>
          <s v="29885000-29886000"/>
          <s v="29886000-29887000"/>
          <s v="29887000-29888000"/>
          <s v="29888000-29889000"/>
          <s v="29889000-29890000"/>
          <s v="29890000-29891000"/>
          <s v="29891000-29892000"/>
          <s v="29892000-29893000"/>
          <s v="29893000-29894000"/>
          <s v="29894000-29895000"/>
          <s v="29895000-29896000"/>
          <s v="29896000-29897000"/>
          <s v="29897000-29898000"/>
          <s v="29898000-29899000"/>
          <s v="29899000-29900000"/>
          <s v="29900000-29901000"/>
          <s v="29901000-29902000"/>
          <s v="29902000-29903000"/>
          <s v="29903000-29904000"/>
          <s v="29904000-29905000"/>
          <s v="29905000-29906000"/>
          <s v="29906000-29907000"/>
          <s v="29907000-29908000"/>
          <s v="29908000-29909000"/>
          <s v="29909000-29910000"/>
          <s v="29910000-29911000"/>
          <s v="29911000-29912000"/>
          <s v="29912000-29913000"/>
          <s v="29913000-29914000"/>
          <s v="29914000-29915000"/>
          <s v="29915000-29916000"/>
          <s v="29916000-29917000"/>
          <s v="29917000-29918000"/>
          <s v="29918000-29919000"/>
          <s v="29919000-29920000"/>
          <s v="29920000-29921000"/>
          <s v="29921000-29922000"/>
          <s v="29922000-29923000"/>
          <s v="29923000-29924000"/>
          <s v="29924000-29925000"/>
          <s v="29925000-29926000"/>
          <s v="29926000-29927000"/>
          <s v="29927000-29928000"/>
          <s v="29928000-29929000"/>
          <s v="29929000-29930000"/>
          <s v="29930000-29931000"/>
          <s v="29931000-29932000"/>
          <s v="29932000-29933000"/>
          <s v="29933000-29934000"/>
          <s v="29934000-29935000"/>
          <s v="29935000-29936000"/>
          <s v="29936000-29937000"/>
          <s v="29937000-29938000"/>
          <s v="29938000-29939000"/>
          <s v="29939000-29940000"/>
          <s v="29940000-29941000"/>
          <s v="29941000-29942000"/>
          <s v="29942000-29943000"/>
          <s v="29943000-29944000"/>
          <s v="29944000-29945000"/>
          <s v="29945000-29946000"/>
          <s v="29946000-29947000"/>
          <s v="29947000-29948000"/>
          <s v="29948000-29949000"/>
          <s v="29949000-29950000"/>
          <s v="29950000-29951000"/>
          <s v="29951000-29952000"/>
          <s v="29952000-29953000"/>
          <s v="29953000-29954000"/>
          <s v="29954000-29955000"/>
          <s v="29955000-29956000"/>
          <s v="29956000-29957000"/>
          <s v="29957000-29958000"/>
          <s v="29958000-29959000"/>
          <s v="29959000-29960000"/>
          <s v="29960000-29961000"/>
          <s v="29961000-29962000"/>
          <s v="29962000-29963000"/>
          <s v="29963000-29964000"/>
          <s v="29964000-29965000"/>
          <s v="29965000-29966000"/>
          <s v="29966000-29967000"/>
          <s v="29967000-29968000"/>
          <s v="29968000-29969000"/>
          <s v="29969000-29970000"/>
          <s v="29970000-29971000"/>
          <s v="29971000-29972000"/>
          <s v="29972000-29973000"/>
          <s v="29973000-29974000"/>
          <s v="29974000-29975000"/>
          <s v="29975000-29976000"/>
          <s v="29976000-29977000"/>
          <s v="29977000-29978000"/>
          <s v="29978000-29979000"/>
          <s v="29979000-29980000"/>
          <s v="29980000-29981000"/>
          <s v="29981000-29982000"/>
          <s v="29982000-29983000"/>
          <s v="29983000-29984000"/>
          <s v="29984000-29985000"/>
          <s v="29985000-29986000"/>
          <s v="29986000-29987000"/>
          <s v="29987000-29988000"/>
          <s v="29988000-29989000"/>
          <s v="29989000-29990000"/>
          <s v="29990000-29991000"/>
          <s v="29991000-29992000"/>
          <s v="29992000-29993000"/>
          <s v="29993000-29994000"/>
          <s v="29994000-29995000"/>
          <s v="29995000-29996000"/>
          <s v="29996000-29997000"/>
          <s v="29997000-29998000"/>
          <s v="29998000-29999000"/>
          <s v="29999000-30000000"/>
          <s v="30000000-30001000"/>
          <s v="30001000-30002000"/>
          <s v="30002000-30003000"/>
          <s v="30003000-30004000"/>
          <s v="30004000-30005000"/>
          <s v="30005000-30006000"/>
          <s v="30006000-30007000"/>
          <s v="30007000-30008000"/>
          <s v="30008000-30009000"/>
          <s v="30009000-30010000"/>
          <s v="30010000-30011000"/>
          <s v="30011000-30012000"/>
          <s v="30012000-30013000"/>
          <s v="30013000-30014000"/>
          <s v="30014000-30015000"/>
          <s v="30015000-30016000"/>
          <s v="30016000-30017000"/>
          <s v="30017000-30018000"/>
          <s v="30018000-30019000"/>
          <s v="30019000-30020000"/>
          <s v="30020000-30021000"/>
          <s v="30021000-30022000"/>
          <s v="30022000-30023000"/>
          <s v="30023000-30024000"/>
          <s v="30024000-30025000"/>
          <s v="30025000-30026000"/>
          <s v="30026000-30027000"/>
          <s v="30027000-30028000"/>
          <s v="30028000-30029000"/>
          <s v="30029000-30030000"/>
          <s v="30030000-30031000"/>
          <s v="30031000-30032000"/>
          <s v="30032000-30033000"/>
          <s v="30033000-30034000"/>
          <s v="30034000-30035000"/>
          <s v="30035000-30036000"/>
          <s v="30036000-30037000"/>
          <s v="30037000-30038000"/>
          <s v="30038000-30039000"/>
          <s v="30039000-30040000"/>
          <s v="30040000-30041000"/>
          <s v="30041000-30042000"/>
          <s v="30042000-30043000"/>
          <s v="30043000-30044000"/>
          <s v="30044000-30045000"/>
          <s v="30045000-30046000"/>
          <s v="30046000-30047000"/>
          <s v="30047000-30048000"/>
          <s v="30048000-30049000"/>
          <s v="30049000-30050000"/>
          <s v="30050000-30051000"/>
          <s v="30051000-30052000"/>
          <s v="30052000-30053000"/>
          <s v="30053000-30054000"/>
          <s v="30054000-30055000"/>
          <s v="30055000-30056000"/>
          <s v="30056000-30057000"/>
          <s v="30057000-30058000"/>
          <s v="30058000-30059000"/>
          <s v="30059000-30060000"/>
          <s v="30060000-30061000"/>
          <s v="30061000-30062000"/>
          <s v="30062000-30063000"/>
          <s v="30063000-30064000"/>
          <s v="30064000-30065000"/>
          <s v="30065000-30066000"/>
          <s v="30066000-30067000"/>
          <s v="30067000-30068000"/>
          <s v="30068000-30069000"/>
          <s v="30069000-30070000"/>
          <s v="30070000-30071000"/>
          <s v="30071000-30072000"/>
          <s v="30072000-30073000"/>
          <s v="30073000-30074000"/>
          <s v="30074000-30075000"/>
          <s v="30075000-30076000"/>
          <s v="30076000-30077000"/>
          <s v="30077000-30078000"/>
          <s v="30078000-30079000"/>
          <s v="30079000-30080000"/>
          <s v="30080000-30081000"/>
          <s v="30081000-30082000"/>
          <s v="30082000-30083000"/>
          <s v="30083000-30084000"/>
          <s v="30084000-30085000"/>
          <s v="30085000-30086000"/>
          <s v="30086000-30087000"/>
          <s v="30087000-30088000"/>
          <s v="30088000-30089000"/>
          <s v="30089000-30090000"/>
          <s v="30090000-30091000"/>
          <s v="30091000-30092000"/>
          <s v="30092000-30093000"/>
          <s v="30093000-30094000"/>
          <s v="30094000-30095000"/>
          <s v="30095000-30096000"/>
          <s v="30096000-30097000"/>
          <s v="30097000-30098000"/>
          <s v="30098000-30099000"/>
          <s v="30099000-30100000"/>
          <s v="30100000-30101000"/>
          <s v="30101000-30102000"/>
          <s v="30102000-30103000"/>
          <s v="30103000-30104000"/>
          <s v="30104000-30105000"/>
          <s v="30105000-30106000"/>
          <s v="30106000-30107000"/>
          <s v="30107000-30108000"/>
          <s v="30108000-30109000"/>
          <s v="30109000-30110000"/>
          <s v="30110000-30111000"/>
          <s v="30111000-30112000"/>
          <s v="30112000-30113000"/>
          <s v="30113000-30114000"/>
          <s v="30114000-30115000"/>
          <s v="30115000-30116000"/>
          <s v="30116000-30117000"/>
          <s v="30117000-30118000"/>
          <s v="30118000-30119000"/>
          <s v="30119000-30120000"/>
          <s v="30120000-30121000"/>
          <s v="30121000-30122000"/>
          <s v="30122000-30123000"/>
          <s v="30123000-30124000"/>
          <s v="30124000-30125000"/>
          <s v="30125000-30126000"/>
          <s v="30126000-30127000"/>
          <s v="30127000-30128000"/>
          <s v="30128000-30129000"/>
          <s v="30129000-30130000"/>
          <s v="30130000-30131000"/>
          <s v="30131000-30132000"/>
          <s v="30132000-30133000"/>
          <s v="30133000-30134000"/>
          <s v="30134000-30135000"/>
          <s v="30135000-30136000"/>
          <s v="30136000-30137000"/>
          <s v="30137000-30138000"/>
          <s v="30138000-30139000"/>
          <s v="30139000-30140000"/>
          <s v="30140000-30141000"/>
          <s v="30141000-30142000"/>
          <s v="30142000-30143000"/>
          <s v="30143000-30144000"/>
          <s v="30144000-30145000"/>
          <s v="30145000-30146000"/>
          <s v="30146000-30147000"/>
          <s v="30147000-30148000"/>
          <s v="30148000-30149000"/>
          <s v="30149000-30150000"/>
          <s v="30150000-30151000"/>
          <s v="30151000-30152000"/>
          <s v="30152000-30153000"/>
          <s v="30153000-30154000"/>
          <s v="30154000-30155000"/>
          <s v="30155000-30156000"/>
          <s v="30156000-30157000"/>
          <s v="30157000-30158000"/>
          <s v="30158000-30159000"/>
          <s v="30159000-30160000"/>
          <s v="30160000-30161000"/>
          <s v="30161000-30162000"/>
          <s v="30162000-30163000"/>
          <s v="30163000-30164000"/>
          <s v="30164000-30165000"/>
          <s v="30165000-30166000"/>
          <s v="30166000-30167000"/>
          <s v="30167000-30168000"/>
          <s v="30168000-30169000"/>
          <s v="30169000-30170000"/>
          <s v="30170000-30171000"/>
          <s v="30171000-30172000"/>
          <s v="30172000-30173000"/>
          <s v="30173000-30174000"/>
          <s v="30174000-30175000"/>
          <s v="30175000-30176000"/>
          <s v="30176000-30177000"/>
          <s v="30177000-30178000"/>
          <s v="30178000-30179000"/>
          <s v="30179000-30180000"/>
          <s v="30180000-30181000"/>
          <s v="30181000-30182000"/>
          <s v="30182000-30183000"/>
          <s v="30183000-30184000"/>
          <s v="30184000-30185000"/>
          <s v="30185000-30186000"/>
          <s v="30186000-30187000"/>
          <s v="30187000-30188000"/>
          <s v="30188000-30189000"/>
          <s v="30189000-30190000"/>
          <s v="30190000-30191000"/>
          <s v="30191000-30192000"/>
          <s v="30192000-30193000"/>
          <s v="30193000-30194000"/>
          <s v="30194000-30195000"/>
          <s v="30195000-30196000"/>
          <s v="30196000-30197000"/>
          <s v="30197000-30198000"/>
          <s v="30198000-30199000"/>
          <s v="30199000-30200000"/>
          <s v="30200000-30201000"/>
          <s v="30201000-30202000"/>
          <s v="30202000-30203000"/>
          <s v="30203000-30204000"/>
          <s v="30204000-30205000"/>
          <s v="30205000-30206000"/>
          <s v="30206000-30207000"/>
          <s v="30207000-30208000"/>
          <s v="30208000-30209000"/>
          <s v="30209000-30210000"/>
          <s v="30210000-30211000"/>
          <s v="30211000-30212000"/>
          <s v="30212000-30213000"/>
          <s v="30213000-30214000"/>
          <s v="30214000-30215000"/>
          <s v="30215000-30216000"/>
          <s v="30216000-30217000"/>
          <s v="30217000-30218000"/>
          <s v="30218000-30219000"/>
          <s v="30219000-30220000"/>
          <s v="30220000-30221000"/>
          <s v="30221000-30222000"/>
          <s v="30222000-30223000"/>
          <s v="30223000-30224000"/>
          <s v="30224000-30225000"/>
          <s v="30225000-30226000"/>
          <s v="30226000-30227000"/>
          <s v="30227000-30228000"/>
          <s v="30228000-30229000"/>
          <s v="30229000-30230000"/>
          <s v="30230000-30231000"/>
          <s v="30231000-30232000"/>
          <s v="30232000-30233000"/>
          <s v="30233000-30234000"/>
          <s v="30234000-30235000"/>
          <s v="30235000-30236000"/>
          <s v="30236000-30237000"/>
          <s v="30237000-30238000"/>
          <s v="30238000-30239000"/>
          <s v="30239000-30240000"/>
          <s v="30240000-30241000"/>
          <s v="30241000-30242000"/>
          <s v="30242000-30243000"/>
          <s v="30243000-30244000"/>
          <s v="30244000-30245000"/>
          <s v="30245000-30246000"/>
          <s v="30246000-30247000"/>
          <s v="30247000-30248000"/>
          <s v="30248000-30249000"/>
          <s v="30249000-30250000"/>
          <s v="30250000-30251000"/>
          <s v="30251000-30252000"/>
          <s v="30252000-30253000"/>
          <s v="30253000-30254000"/>
          <s v="30254000-30255000"/>
          <s v="30255000-30256000"/>
          <s v="30256000-30257000"/>
          <s v="30257000-30258000"/>
          <s v="30258000-30259000"/>
          <s v="30259000-30260000"/>
          <s v="30260000-30261000"/>
          <s v="30261000-30262000"/>
          <s v="30262000-30263000"/>
          <s v="30263000-30264000"/>
          <s v="30264000-30265000"/>
          <s v="30265000-30266000"/>
          <s v="30266000-30267000"/>
          <s v="30267000-30268000"/>
          <s v="30268000-30269000"/>
          <s v="30269000-30270000"/>
          <s v="30270000-30271000"/>
          <s v="30271000-30272000"/>
          <s v="30272000-30273000"/>
          <s v="30273000-30274000"/>
          <s v="30274000-30275000"/>
          <s v="30275000-30276000"/>
          <s v="30276000-30277000"/>
          <s v="30277000-30278000"/>
          <s v="30278000-30279000"/>
          <s v="30279000-30280000"/>
          <s v="30280000-30281000"/>
          <s v="30281000-30282000"/>
          <s v="30282000-30283000"/>
          <s v="30283000-30284000"/>
          <s v="30284000-30285000"/>
          <s v="30285000-30286000"/>
          <s v="30286000-30287000"/>
          <s v="30287000-30288000"/>
          <s v="30288000-30289000"/>
          <s v="30289000-30290000"/>
          <s v="30290000-30291000"/>
          <s v="30291000-30292000"/>
          <s v="30292000-30293000"/>
          <s v="30293000-30294000"/>
          <s v="30294000-30295000"/>
          <s v="30295000-30296000"/>
          <s v="30296000-30297000"/>
          <s v="30297000-30298000"/>
          <s v="30298000-30299000"/>
          <s v="30299000-30300000"/>
          <s v="30300000-30301000"/>
          <s v="30301000-30302000"/>
          <s v="30302000-30303000"/>
          <s v="30303000-30304000"/>
          <s v="30304000-30305000"/>
          <s v="30305000-30306000"/>
          <s v="30306000-30307000"/>
          <s v="30307000-30308000"/>
          <s v="30308000-30309000"/>
          <s v="30309000-30310000"/>
          <s v="30310000-30311000"/>
          <s v="30311000-30312000"/>
          <s v="30312000-30313000"/>
          <s v="30313000-30314000"/>
          <s v="30314000-30315000"/>
          <s v="30315000-30316000"/>
          <s v="30316000-30317000"/>
          <s v="30317000-30318000"/>
          <s v="30318000-30319000"/>
          <s v="30319000-30320000"/>
          <s v="30320000-30321000"/>
          <s v="30321000-30322000"/>
          <s v="30322000-30323000"/>
          <s v="30323000-30324000"/>
          <s v="30324000-30325000"/>
          <s v="30325000-30326000"/>
          <s v="30326000-30327000"/>
          <s v="30327000-30328000"/>
          <s v="30328000-30329000"/>
          <s v="30329000-30330000"/>
          <s v="30330000-30331000"/>
          <s v="30331000-30332000"/>
          <s v="30332000-30333000"/>
          <s v="30333000-30334000"/>
          <s v="30334000-30335000"/>
          <s v="30335000-30336000"/>
          <s v="30336000-30337000"/>
          <s v="30337000-30338000"/>
          <s v="30338000-30339000"/>
          <s v="30339000-30340000"/>
          <s v="30340000-30341000"/>
          <s v="30341000-30342000"/>
          <s v="30342000-30343000"/>
          <s v="30343000-30344000"/>
          <s v="30344000-30345000"/>
          <s v="30345000-30346000"/>
          <s v="30346000-30347000"/>
          <s v="30347000-30348000"/>
          <s v="30348000-30349000"/>
          <s v="30349000-30350000"/>
          <s v="30350000-30351000"/>
          <s v="30351000-30352000"/>
          <s v="30352000-30353000"/>
          <s v="30353000-30354000"/>
          <s v="30354000-30355000"/>
          <s v="30355000-30356000"/>
          <s v="30356000-30357000"/>
          <s v="30357000-30358000"/>
          <s v="30358000-30359000"/>
          <s v="30359000-30360000"/>
          <s v="30360000-30361000"/>
          <s v="30361000-30362000"/>
          <s v="30362000-30363000"/>
          <s v="30363000-30364000"/>
          <s v="30364000-30365000"/>
          <s v="30365000-30366000"/>
          <s v="30366000-30367000"/>
          <s v="30367000-30368000"/>
          <s v="30368000-30369000"/>
          <s v="30369000-30370000"/>
          <s v="30370000-30371000"/>
          <s v="30371000-30372000"/>
          <s v="30372000-30373000"/>
          <s v="30373000-30374000"/>
          <s v="30374000-30375000"/>
          <s v="30375000-30376000"/>
          <s v="30376000-30377000"/>
          <s v="30377000-30378000"/>
          <s v="30378000-30379000"/>
          <s v="30379000-30380000"/>
          <s v="30380000-30381000"/>
          <s v="30381000-30382000"/>
          <s v="30382000-30383000"/>
          <s v="30383000-30384000"/>
          <s v="30384000-30385000"/>
          <s v="30385000-30386000"/>
          <s v="30386000-30387000"/>
          <s v="30387000-30388000"/>
          <s v="30388000-30389000"/>
          <s v="30389000-30390000"/>
          <s v="30390000-30391000"/>
          <s v="30391000-30392000"/>
          <s v="30392000-30393000"/>
          <s v="30393000-30394000"/>
          <s v="30394000-30395000"/>
          <s v="30395000-30396000"/>
          <s v="30396000-30397000"/>
          <s v="30397000-30398000"/>
          <s v="30398000-30399000"/>
          <s v="30399000-30400000"/>
          <s v="30400000-30401000"/>
          <s v="30401000-30402000"/>
          <s v="30402000-30403000"/>
          <s v="30403000-30404000"/>
          <s v="30404000-30405000"/>
          <s v="30405000-30406000"/>
          <s v="30406000-30407000"/>
          <s v="30407000-30408000"/>
          <s v="30408000-30409000"/>
          <s v="30409000-30410000"/>
          <s v="30410000-30411000"/>
          <s v="30411000-30412000"/>
          <s v="30412000-30413000"/>
          <s v="30413000-30414000"/>
          <s v="30414000-30415000"/>
          <s v="30415000-30416000"/>
          <s v="30416000-30417000"/>
          <s v="30417000-30418000"/>
          <s v="30418000-30419000"/>
          <s v="30419000-30420000"/>
          <s v="30420000-30421000"/>
          <s v="30421000-30422000"/>
          <s v="30422000-30423000"/>
          <s v="30423000-30424000"/>
          <s v="30424000-30425000"/>
          <s v="30425000-30426000"/>
          <s v="30426000-30427000"/>
          <s v="30427000-30428000"/>
          <s v="30428000-30429000"/>
          <s v="30429000-30430000"/>
          <s v="30430000-30431000"/>
          <s v="30431000-30432000"/>
          <s v="30432000-30433000"/>
          <s v="30433000-30434000"/>
          <s v="30434000-30435000"/>
          <s v="30435000-30436000"/>
          <s v="30436000-30437000"/>
          <s v="30437000-30438000"/>
          <s v="30438000-30439000"/>
          <s v="30439000-30440000"/>
          <s v="30440000-30441000"/>
          <s v="30441000-30442000"/>
          <s v="30442000-30443000"/>
          <s v="30443000-30444000"/>
          <s v="30444000-30445000"/>
          <s v="30445000-30446000"/>
          <s v="30446000-30447000"/>
          <s v="30447000-30448000"/>
          <s v="30448000-30449000"/>
          <s v="30449000-30450000"/>
          <s v="30450000-30451000"/>
          <s v="30451000-30452000"/>
          <s v="30452000-30453000"/>
          <s v="30453000-30454000"/>
          <s v="30454000-30455000"/>
          <s v="30455000-30456000"/>
          <s v="30456000-30457000"/>
          <s v="30457000-30458000"/>
          <s v="30458000-30459000"/>
          <s v="30459000-30460000"/>
          <s v="30460000-30461000"/>
          <s v="30461000-30462000"/>
          <s v="30462000-30463000"/>
          <s v="30463000-30464000"/>
          <s v="30464000-30465000"/>
          <s v="30465000-30466000"/>
          <s v="30466000-30467000"/>
          <s v="30467000-30468000"/>
          <s v="30468000-30469000"/>
          <s v="30469000-30470000"/>
          <s v="30470000-30471000"/>
          <s v="30471000-30472000"/>
          <s v="30472000-30473000"/>
          <s v="30473000-30474000"/>
          <s v="30474000-30475000"/>
          <s v="30475000-30476000"/>
          <s v="30476000-30477000"/>
          <s v="30477000-30478000"/>
          <s v="30478000-30479000"/>
          <s v="30479000-30480000"/>
          <s v="30480000-30481000"/>
          <s v="30481000-30482000"/>
          <s v="30482000-30483000"/>
          <s v="30483000-30484000"/>
          <s v="30484000-30485000"/>
          <s v="30485000-30486000"/>
          <s v="30486000-30487000"/>
          <s v="30487000-30488000"/>
          <s v="30488000-30489000"/>
          <s v="30489000-30490000"/>
          <s v="30490000-30491000"/>
          <s v="30491000-30492000"/>
          <s v="30492000-30493000"/>
          <s v="30493000-30494000"/>
          <s v="30494000-30495000"/>
          <s v="30495000-30496000"/>
          <s v="30496000-30497000"/>
          <s v="30497000-30498000"/>
          <s v="30498000-30499000"/>
          <s v="30499000-30500000"/>
          <s v="30500000-30501000"/>
          <s v="30501000-30502000"/>
          <s v="30502000-30503000"/>
          <s v="30503000-30504000"/>
          <s v="30504000-30505000"/>
          <s v="30505000-30506000"/>
          <s v="30506000-30507000"/>
          <s v="30507000-30508000"/>
          <s v="30508000-30509000"/>
          <s v="30509000-30510000"/>
          <s v="30510000-30511000"/>
          <s v="30511000-30512000"/>
          <s v="30512000-30513000"/>
          <s v="30513000-30514000"/>
          <s v="30514000-30515000"/>
          <s v="30515000-30516000"/>
          <s v="30516000-30517000"/>
          <s v="30517000-30518000"/>
          <s v="30518000-30519000"/>
          <s v="30519000-30520000"/>
          <s v="30520000-30521000"/>
          <s v="30521000-30522000"/>
          <s v="30522000-30523000"/>
          <s v="30523000-30524000"/>
          <s v="30524000-30525000"/>
          <s v="30525000-30526000"/>
          <s v="30526000-30527000"/>
          <s v="30527000-30528000"/>
          <s v="30528000-30529000"/>
          <s v="30529000-30530000"/>
          <s v="30530000-30531000"/>
          <s v="30531000-30532000"/>
          <s v="30532000-30533000"/>
          <s v="30533000-30534000"/>
          <s v="30534000-30535000"/>
          <s v="30535000-30536000"/>
          <s v="30536000-30537000"/>
          <s v="30537000-30538000"/>
          <s v="30538000-30539000"/>
          <s v="30539000-30540000"/>
          <s v="30540000-30541000"/>
          <s v="30541000-30542000"/>
          <s v="30542000-30543000"/>
          <s v="30543000-30544000"/>
          <s v="30544000-30545000"/>
          <s v="30545000-30546000"/>
          <s v="30546000-30547000"/>
          <s v="30547000-30548000"/>
          <s v="30548000-30549000"/>
          <s v="30549000-30550000"/>
          <s v="30550000-30551000"/>
          <s v="30551000-30552000"/>
          <s v="30552000-30553000"/>
          <s v="30553000-30554000"/>
          <s v="30554000-30555000"/>
          <s v="30555000-30556000"/>
          <s v="30556000-30557000"/>
          <s v="30557000-30558000"/>
          <s v="30558000-30559000"/>
          <s v="30559000-30560000"/>
          <s v="30560000-30561000"/>
          <s v="30561000-30562000"/>
          <s v="30562000-30563000"/>
          <s v="30563000-30564000"/>
          <s v="30564000-30565000"/>
          <s v="30565000-30566000"/>
          <s v="30566000-30567000"/>
          <s v="30567000-30568000"/>
          <s v="30568000-30569000"/>
          <s v="30569000-30570000"/>
          <s v="30570000-30571000"/>
          <s v="30571000-30572000"/>
          <s v="30572000-30573000"/>
          <s v="30573000-30574000"/>
          <s v="30574000-30575000"/>
          <s v="30575000-30576000"/>
          <s v="30576000-30577000"/>
          <s v="30577000-30578000"/>
          <s v="30578000-30579000"/>
          <s v="30579000-30580000"/>
          <s v="30580000-30581000"/>
          <s v="30581000-30582000"/>
          <s v="30582000-30583000"/>
          <s v="30583000-30584000"/>
          <s v="30584000-30585000"/>
          <s v="30585000-30586000"/>
          <s v="30586000-30587000"/>
          <s v="30587000-30588000"/>
          <s v="30588000-30589000"/>
          <s v="30589000-30590000"/>
          <s v="30590000-30591000"/>
          <s v="30591000-30592000"/>
          <s v="30592000-30593000"/>
          <s v="30593000-30594000"/>
          <s v="30594000-30595000"/>
          <s v="30595000-30596000"/>
          <s v="30596000-30597000"/>
          <s v="30597000-30598000"/>
          <s v="30598000-30599000"/>
          <s v="30599000-30600000"/>
          <s v="30600000-30601000"/>
          <s v="30601000-30602000"/>
          <s v="30602000-30603000"/>
          <s v="30603000-30604000"/>
          <s v="30604000-30605000"/>
          <s v="30605000-30606000"/>
          <s v="30606000-30607000"/>
          <s v="30607000-30608000"/>
          <s v="30608000-30609000"/>
          <s v="30609000-30610000"/>
          <s v="30610000-30611000"/>
          <s v="30611000-30612000"/>
          <s v="30612000-30613000"/>
          <s v="30613000-30614000"/>
          <s v="30614000-30615000"/>
          <s v="30615000-30616000"/>
          <s v="30616000-30617000"/>
          <s v="30617000-30618000"/>
          <s v="30618000-30619000"/>
          <s v="30619000-30620000"/>
          <s v="30620000-30621000"/>
          <s v="30621000-30622000"/>
          <s v="30622000-30623000"/>
          <s v="30623000-30624000"/>
          <s v="30624000-30625000"/>
          <s v="30625000-30626000"/>
          <s v="30626000-30627000"/>
          <s v="30627000-30628000"/>
          <s v="30628000-30629000"/>
          <s v="30629000-30630000"/>
          <s v="30630000-30631000"/>
          <s v="30631000-30632000"/>
          <s v="30632000-30633000"/>
          <s v="30633000-30634000"/>
          <s v="30634000-30635000"/>
          <s v="30635000-30636000"/>
          <s v="30636000-30637000"/>
          <s v="30637000-30638000"/>
          <s v="30638000-30639000"/>
          <s v="30639000-30640000"/>
          <s v="30640000-30641000"/>
          <s v="30641000-30642000"/>
          <s v="30642000-30643000"/>
          <s v="30643000-30644000"/>
          <s v="30644000-30645000"/>
          <s v="30645000-30646000"/>
          <s v="30646000-30647000"/>
          <s v="30647000-30648000"/>
          <s v="30648000-30649000"/>
          <s v="30649000-30650000"/>
          <s v="30650000-30651000"/>
          <s v="30651000-30652000"/>
          <s v="30652000-30653000"/>
          <s v="30653000-30654000"/>
          <s v="30654000-30655000"/>
          <s v="30655000-30656000"/>
          <s v="30656000-30657000"/>
          <s v="30657000-30658000"/>
          <s v="30658000-30659000"/>
          <s v="30659000-30660000"/>
          <s v="30660000-30661000"/>
          <s v="30661000-30662000"/>
          <s v="30662000-30663000"/>
          <s v="30663000-30664000"/>
          <s v="30664000-30665000"/>
          <s v="30665000-30666000"/>
          <s v="30666000-30667000"/>
          <s v="30667000-30668000"/>
          <s v="30668000-30669000"/>
          <s v="30669000-30670000"/>
          <s v="30670000-30671000"/>
          <s v="30671000-30672000"/>
          <s v="30672000-30673000"/>
          <s v="30673000-30674000"/>
          <s v="30674000-30675000"/>
          <s v="30675000-30676000"/>
          <s v="30676000-30677000"/>
          <s v="30677000-30678000"/>
          <s v="30678000-30679000"/>
          <s v="30679000-30680000"/>
          <s v="30680000-30681000"/>
          <s v="30681000-30682000"/>
          <s v="30682000-30683000"/>
          <s v="30683000-30684000"/>
          <s v="30684000-30685000"/>
          <s v="30685000-30686000"/>
          <s v="30686000-30687000"/>
          <s v="30687000-30688000"/>
          <s v="30688000-30689000"/>
          <s v="30689000-30690000"/>
          <s v="30690000-30691000"/>
          <s v="30691000-30692000"/>
          <s v="30692000-30693000"/>
          <s v="30693000-30694000"/>
          <s v="30694000-30695000"/>
          <s v="30695000-30696000"/>
          <s v="30696000-30697000"/>
          <s v="30697000-30698000"/>
          <s v="30698000-30699000"/>
          <s v="30699000-30700000"/>
          <s v="30700000-30701000"/>
          <s v="30701000-30702000"/>
          <s v="30702000-30703000"/>
          <s v="30703000-30704000"/>
          <s v="30704000-30705000"/>
          <s v="30705000-30706000"/>
          <s v="30706000-30707000"/>
          <s v="30707000-30708000"/>
          <s v="30708000-30709000"/>
          <s v="30709000-30710000"/>
          <s v="30710000-30711000"/>
          <s v="30711000-30712000"/>
          <s v="30712000-30713000"/>
          <s v="30713000-30714000"/>
          <s v="30714000-30715000"/>
          <s v="30715000-30716000"/>
          <s v="30716000-30717000"/>
          <s v="30717000-30718000"/>
          <s v="30718000-30719000"/>
          <s v="30719000-30720000"/>
          <s v="30720000-30721000"/>
          <s v="30721000-30722000"/>
          <s v="30722000-30723000"/>
          <s v="30723000-30724000"/>
          <s v="30724000-30725000"/>
          <s v="30725000-30726000"/>
          <s v="30726000-30727000"/>
          <s v="30727000-30728000"/>
          <s v="30728000-30729000"/>
          <s v="30729000-30730000"/>
          <s v="30730000-30731000"/>
          <s v="30731000-30732000"/>
          <s v="30732000-30733000"/>
          <s v="30733000-30734000"/>
          <s v="30734000-30735000"/>
          <s v="30735000-30736000"/>
          <s v="30736000-30737000"/>
          <s v="30737000-30738000"/>
          <s v="30738000-30739000"/>
          <s v="30739000-30740000"/>
          <s v="30740000-30741000"/>
          <s v="30741000-30742000"/>
          <s v="30742000-30743000"/>
          <s v="30743000-30744000"/>
          <s v="30744000-30745000"/>
          <s v="30745000-30746000"/>
          <s v="30746000-30747000"/>
          <s v="30747000-30748000"/>
          <s v="30748000-30749000"/>
          <s v="30749000-30750000"/>
          <s v="30750000-30751000"/>
          <s v="30751000-30752000"/>
          <s v="30752000-30753000"/>
          <s v="30753000-30754000"/>
          <s v="30754000-30755000"/>
          <s v="30755000-30756000"/>
          <s v="30756000-30757000"/>
          <s v="30757000-30758000"/>
          <s v="30758000-30759000"/>
          <s v="30759000-30760000"/>
          <s v="30760000-30761000"/>
          <s v="30761000-30762000"/>
          <s v="30762000-30763000"/>
          <s v="30763000-30764000"/>
          <s v="30764000-30765000"/>
          <s v="30765000-30766000"/>
          <s v="30766000-30767000"/>
          <s v="30767000-30768000"/>
          <s v="30768000-30769000"/>
          <s v="30769000-30770000"/>
          <s v="30770000-30771000"/>
          <s v="30771000-30772000"/>
          <s v="30772000-30773000"/>
          <s v="30773000-30774000"/>
          <s v="30774000-30775000"/>
          <s v="30775000-30776000"/>
          <s v="30776000-30777000"/>
          <s v="30777000-30778000"/>
          <s v="30778000-30779000"/>
          <s v="30779000-30780000"/>
          <s v="30780000-30781000"/>
          <s v="30781000-30782000"/>
          <s v="30782000-30783000"/>
          <s v="30783000-30784000"/>
          <s v="30784000-30785000"/>
          <s v="30785000-30786000"/>
          <s v="30786000-30787000"/>
          <s v="30787000-30788000"/>
          <s v="30788000-30789000"/>
          <s v="30789000-30790000"/>
          <s v="30790000-30791000"/>
          <s v="30791000-30792000"/>
          <s v="30792000-30793000"/>
          <s v="30793000-30794000"/>
          <s v="30794000-30795000"/>
          <s v="30795000-30796000"/>
          <s v="30796000-30797000"/>
          <s v="30797000-30798000"/>
          <s v="30798000-30799000"/>
          <s v="30799000-30800000"/>
          <s v="30800000-30801000"/>
          <s v="30801000-30802000"/>
          <s v="30802000-30803000"/>
          <s v="30803000-30804000"/>
          <s v="30804000-30805000"/>
          <s v="30805000-30806000"/>
          <s v="30806000-30807000"/>
          <s v="30807000-30808000"/>
          <s v="30808000-30809000"/>
          <s v="30809000-30810000"/>
          <s v="30810000-30811000"/>
          <s v="30811000-30812000"/>
          <s v="30812000-30813000"/>
          <s v="30813000-30814000"/>
          <s v="30814000-30815000"/>
          <s v="30815000-30816000"/>
          <s v="30816000-30817000"/>
          <s v="30817000-30818000"/>
          <s v="30818000-30819000"/>
          <s v="30819000-30820000"/>
          <s v="30820000-30821000"/>
          <s v="30821000-30822000"/>
          <s v="30822000-30823000"/>
          <s v="30823000-30824000"/>
          <s v="30824000-30825000"/>
          <s v="30825000-30826000"/>
          <s v="30826000-30827000"/>
          <s v="30827000-30828000"/>
          <s v="30828000-30829000"/>
          <s v="30829000-30830000"/>
          <s v="30830000-30831000"/>
          <s v="30831000-30832000"/>
          <s v="30832000-30833000"/>
          <s v="30833000-30834000"/>
          <s v="30834000-30835000"/>
          <s v="30835000-30836000"/>
          <s v="30836000-30837000"/>
          <s v="30837000-30838000"/>
          <s v="30838000-30839000"/>
          <s v="30839000-30840000"/>
          <s v="30840000-30841000"/>
          <s v="30841000-30842000"/>
          <s v="30842000-30843000"/>
          <s v="30843000-30844000"/>
          <s v="30844000-30845000"/>
          <s v="30845000-30846000"/>
          <s v="30846000-30847000"/>
          <s v="30847000-30848000"/>
          <s v="30848000-30849000"/>
          <s v="30849000-30850000"/>
          <s v="30850000-30851000"/>
          <s v="30851000-30852000"/>
          <s v="30852000-30853000"/>
          <s v="30853000-30854000"/>
          <s v="30854000-30855000"/>
          <s v="30855000-30856000"/>
          <s v="30856000-30857000"/>
          <s v="30857000-30858000"/>
          <s v="30858000-30859000"/>
          <s v="30859000-30860000"/>
          <s v="30860000-30861000"/>
          <s v="30861000-30862000"/>
          <s v="30862000-30863000"/>
          <s v="30863000-30864000"/>
          <s v="30864000-30865000"/>
          <s v="30865000-30866000"/>
          <s v="30866000-30867000"/>
          <s v="30867000-30868000"/>
          <s v="30868000-30869000"/>
          <s v="30869000-30870000"/>
          <s v="30870000-30871000"/>
          <s v="30871000-30872000"/>
          <s v="30872000-30873000"/>
          <s v="30873000-30874000"/>
          <s v="30874000-30875000"/>
          <s v="30875000-30876000"/>
          <s v="30876000-30877000"/>
          <s v="30877000-30878000"/>
          <s v="30878000-30879000"/>
          <s v="30879000-30880000"/>
          <s v="30880000-30881000"/>
          <s v="30881000-30882000"/>
          <s v="30882000-30883000"/>
          <s v="30883000-30884000"/>
          <s v="30884000-30885000"/>
          <s v="30885000-30886000"/>
          <s v="30886000-30887000"/>
          <s v="30887000-30888000"/>
          <s v="30888000-30889000"/>
          <s v="30889000-30890000"/>
          <s v="30890000-30891000"/>
          <s v="30891000-30892000"/>
          <s v="30892000-30893000"/>
          <s v="30893000-30894000"/>
          <s v="30894000-30895000"/>
          <s v="30895000-30896000"/>
          <s v="30896000-30897000"/>
          <s v="30897000-30898000"/>
          <s v="30898000-30899000"/>
          <s v="30899000-30900000"/>
          <s v="30900000-30901000"/>
          <s v="30901000-30902000"/>
          <s v="30902000-30903000"/>
          <s v="30903000-30904000"/>
          <s v="30904000-30905000"/>
          <s v="30905000-30906000"/>
          <s v="30906000-30907000"/>
          <s v="30907000-30908000"/>
          <s v="30908000-30909000"/>
          <s v="30909000-30910000"/>
          <s v="30910000-30911000"/>
          <s v="30911000-30912000"/>
          <s v="30912000-30913000"/>
          <s v="30913000-30914000"/>
          <s v="30914000-30915000"/>
          <s v="30915000-30916000"/>
          <s v="30916000-30917000"/>
          <s v="30917000-30918000"/>
          <s v="30918000-30919000"/>
          <s v="30919000-30920000"/>
          <s v="30920000-30921000"/>
          <s v="30921000-30922000"/>
          <s v="30922000-30923000"/>
          <s v="30923000-30924000"/>
          <s v="30924000-30925000"/>
          <s v="30925000-30926000"/>
          <s v="30926000-30927000"/>
          <s v="30927000-30928000"/>
          <s v="30928000-30929000"/>
          <s v="30929000-30930000"/>
          <s v="30930000-30931000"/>
          <s v="30931000-30932000"/>
          <s v="30932000-30933000"/>
          <s v="30933000-30934000"/>
          <s v="30934000-30935000"/>
          <s v="30935000-30936000"/>
          <s v="30936000-30937000"/>
          <s v="30937000-30938000"/>
          <s v="30938000-30939000"/>
          <s v="30939000-30940000"/>
          <s v="30940000-30941000"/>
          <s v="30941000-30942000"/>
          <s v="30942000-30943000"/>
          <s v="30943000-30944000"/>
          <s v="30944000-30945000"/>
          <s v="30945000-30946000"/>
          <s v="30946000-30947000"/>
          <s v="30947000-30948000"/>
          <s v="30948000-30949000"/>
          <s v="30949000-30950000"/>
          <s v="30950000-30951000"/>
          <s v="30951000-30952000"/>
          <s v="30952000-30953000"/>
          <s v="30953000-30954000"/>
          <s v="30954000-30955000"/>
          <s v="30955000-30956000"/>
          <s v="30956000-30957000"/>
          <s v="30957000-30958000"/>
          <s v="30958000-30959000"/>
          <s v="30959000-30960000"/>
          <s v="30960000-30961000"/>
          <s v="30961000-30962000"/>
          <s v="30962000-30963000"/>
          <s v="30963000-30964000"/>
          <s v="30964000-30965000"/>
          <s v="30965000-30966000"/>
          <s v="30966000-30967000"/>
          <s v="30967000-30968000"/>
          <s v="30968000-30969000"/>
          <s v="30969000-30970000"/>
          <s v="30970000-30971000"/>
          <s v="30971000-30972000"/>
          <s v="30972000-30973000"/>
          <s v="30973000-30974000"/>
          <s v="30974000-30975000"/>
          <s v="30975000-30976000"/>
          <s v="30976000-30977000"/>
          <s v="30977000-30978000"/>
          <s v="30978000-30979000"/>
          <s v="30979000-30980000"/>
          <s v="30980000-30981000"/>
          <s v="30981000-30982000"/>
          <s v="30982000-30983000"/>
          <s v="30983000-30984000"/>
          <s v="30984000-30985000"/>
          <s v="30985000-30986000"/>
          <s v="30986000-30987000"/>
          <s v="30987000-30988000"/>
          <s v="30988000-30989000"/>
          <s v="30989000-30990000"/>
          <s v="30990000-30991000"/>
          <s v="30991000-30992000"/>
          <s v="30992000-30993000"/>
          <s v="30993000-30994000"/>
          <s v="30994000-30995000"/>
          <s v="30995000-30996000"/>
          <s v="30996000-30997000"/>
          <s v="30997000-30998000"/>
          <s v="30998000-30999000"/>
          <s v="30999000-31000000"/>
          <s v="31000000-31001000"/>
          <s v="31001000-31002000"/>
          <s v="31002000-31003000"/>
          <s v="31003000-31004000"/>
          <s v="31004000-31005000"/>
          <s v="31005000-31006000"/>
          <s v="31006000-31007000"/>
          <s v="31007000-31008000"/>
          <s v="31008000-31009000"/>
          <s v="31009000-31010000"/>
          <s v="31010000-31011000"/>
          <s v="31011000-31012000"/>
          <s v="31012000-31013000"/>
          <s v="31013000-31014000"/>
          <s v="31014000-31015000"/>
          <s v="31015000-31016000"/>
          <s v="31016000-31017000"/>
          <s v="31017000-31018000"/>
          <s v="31018000-31019000"/>
          <s v="31019000-31020000"/>
          <s v="31020000-31021000"/>
          <s v="31021000-31022000"/>
          <s v="31022000-31023000"/>
          <s v="31023000-31024000"/>
          <s v="31024000-31025000"/>
          <s v="31025000-31026000"/>
          <s v="31026000-31027000"/>
          <s v="31027000-31028000"/>
          <s v="31028000-31029000"/>
          <s v="31029000-31030000"/>
          <s v="31030000-31031000"/>
          <s v="31031000-31032000"/>
          <s v="31032000-31033000"/>
          <s v="31033000-31034000"/>
          <s v="31034000-31035000"/>
          <s v="31035000-31036000"/>
          <s v="31036000-31037000"/>
          <s v="31037000-31038000"/>
          <s v="31038000-31039000"/>
          <s v="31039000-31040000"/>
          <s v="31040000-31041000"/>
          <s v="31041000-31042000"/>
          <s v="31042000-31043000"/>
          <s v="31043000-31044000"/>
          <s v="31044000-31045000"/>
          <s v="31045000-31046000"/>
          <s v="31046000-31047000"/>
          <s v="31047000-31048000"/>
          <s v="31048000-31049000"/>
          <s v="31049000-31050000"/>
          <s v="31050000-31051000"/>
          <s v="31051000-31052000"/>
          <s v="31052000-31053000"/>
          <s v="31053000-31054000"/>
          <s v="31054000-31055000"/>
          <s v="31055000-31056000"/>
          <s v="31056000-31057000"/>
          <s v="31057000-31058000"/>
          <s v="31058000-31059000"/>
          <s v="31059000-31060000"/>
          <s v="31060000-31061000"/>
          <s v="31061000-31062000"/>
          <s v="31062000-31063000"/>
          <s v="31063000-31064000"/>
          <s v="31064000-31065000"/>
          <s v="31065000-31066000"/>
          <s v="31066000-31067000"/>
          <s v="31067000-31068000"/>
          <s v="31068000-31069000"/>
          <s v="31069000-31070000"/>
          <s v="31070000-31071000"/>
          <s v="31071000-31072000"/>
          <s v="31072000-31073000"/>
          <s v="31073000-31074000"/>
          <s v="31074000-31075000"/>
          <s v="31075000-31076000"/>
          <s v="31076000-31077000"/>
          <s v="31077000-31078000"/>
          <s v="31078000-31079000"/>
          <s v="31079000-31080000"/>
          <s v="31080000-31081000"/>
          <s v="31081000-31082000"/>
          <s v="31082000-31083000"/>
          <s v="31083000-31084000"/>
          <s v="31084000-31085000"/>
          <s v="31085000-31086000"/>
          <s v="31086000-31087000"/>
          <s v="31087000-31088000"/>
          <s v="31088000-31089000"/>
          <s v="31089000-31090000"/>
          <s v="31090000-31091000"/>
          <s v="31091000-31092000"/>
          <s v="31092000-31093000"/>
          <s v="31093000-31094000"/>
          <s v="31094000-31095000"/>
          <s v="31095000-31096000"/>
          <s v="31096000-31097000"/>
          <s v="31097000-31098000"/>
          <s v="31098000-31099000"/>
          <s v="31099000-31100000"/>
          <s v="31100000-31101000"/>
          <s v="31101000-31102000"/>
          <s v="31102000-31103000"/>
          <s v="31103000-31104000"/>
          <s v="31104000-31105000"/>
          <s v="31105000-31106000"/>
          <s v="31106000-31107000"/>
          <s v="31107000-31108000"/>
          <s v="31108000-31109000"/>
          <s v="31109000-31110000"/>
          <s v="31110000-31111000"/>
          <s v="31111000-31112000"/>
          <s v="31112000-31113000"/>
          <s v="31113000-31114000"/>
          <s v="31114000-31115000"/>
          <s v="31115000-31116000"/>
          <s v="31116000-31117000"/>
          <s v="31117000-31118000"/>
          <s v="31118000-31119000"/>
          <s v="31119000-31120000"/>
          <s v="31120000-31121000"/>
          <s v="31121000-31122000"/>
          <s v="31122000-31123000"/>
          <s v="31123000-31124000"/>
          <s v="31124000-31125000"/>
          <s v="31125000-31126000"/>
          <s v="31126000-31127000"/>
          <s v="31127000-31128000"/>
          <s v="31128000-31129000"/>
          <s v="31129000-31130000"/>
          <s v="31130000-31131000"/>
          <s v="31131000-31132000"/>
          <s v="31132000-31133000"/>
          <s v="31133000-31134000"/>
          <s v="31134000-31135000"/>
          <s v="31135000-31136000"/>
          <s v="31136000-31137000"/>
          <s v="31137000-31138000"/>
          <s v="31138000-31139000"/>
          <s v="31139000-31140000"/>
          <s v="31140000-31141000"/>
          <s v="31141000-31142000"/>
          <s v="31142000-31143000"/>
          <s v="31143000-31144000"/>
          <s v="31144000-31145000"/>
          <s v="31145000-31146000"/>
          <s v="31146000-31147000"/>
          <s v="31147000-31148000"/>
          <s v="31148000-31149000"/>
          <s v="31149000-31150000"/>
          <s v="31150000-31151000"/>
          <s v="31151000-31152000"/>
          <s v="31152000-31153000"/>
          <s v="31153000-31154000"/>
          <s v="31154000-31155000"/>
          <s v="31155000-31156000"/>
          <s v="31156000-31157000"/>
          <s v="31157000-31158000"/>
          <s v="31158000-31159000"/>
          <s v="31159000-31160000"/>
          <s v="31160000-31161000"/>
          <s v="31161000-31162000"/>
          <s v="31162000-31163000"/>
          <s v="31163000-31164000"/>
          <s v="31164000-31165000"/>
          <s v="31165000-31166000"/>
          <s v="31166000-31167000"/>
          <s v="31167000-31168000"/>
          <s v="31168000-31169000"/>
          <s v="31169000-31170000"/>
          <s v="31170000-31171000"/>
          <s v="31171000-31172000"/>
          <s v="31172000-31173000"/>
          <s v="31173000-31174000"/>
          <s v="31174000-31175000"/>
          <s v="31175000-31176000"/>
          <s v="31176000-31177000"/>
          <s v="31177000-31178000"/>
          <s v="31178000-31179000"/>
          <s v="31179000-31180000"/>
          <s v="31180000-31181000"/>
          <s v="31181000-31182000"/>
          <s v="31182000-31183000"/>
          <s v="31183000-31184000"/>
          <s v="31184000-31185000"/>
          <s v="31185000-31186000"/>
          <s v="31186000-31187000"/>
          <s v="31187000-31188000"/>
          <s v="31188000-31189000"/>
          <s v="31189000-31190000"/>
          <s v="31190000-31191000"/>
          <s v="31191000-31192000"/>
          <s v="31192000-31193000"/>
          <s v="31193000-31194000"/>
          <s v="31194000-31195000"/>
          <s v="31195000-31196000"/>
          <s v="31196000-31197000"/>
          <s v="31197000-31198000"/>
          <s v="31198000-31199000"/>
          <s v="31199000-31200000"/>
          <s v="31200000-31201000"/>
          <s v="31201000-31202000"/>
          <s v="31202000-31203000"/>
          <s v="31203000-31204000"/>
          <s v="31204000-31205000"/>
          <s v="31205000-31206000"/>
          <s v="31206000-31207000"/>
          <s v="31207000-31208000"/>
          <s v="31208000-31209000"/>
          <s v="31209000-31210000"/>
          <s v="31210000-31211000"/>
          <s v="31211000-31212000"/>
          <s v="31212000-31213000"/>
          <s v="31213000-31214000"/>
          <s v="31214000-31215000"/>
          <s v="31215000-31216000"/>
          <s v="31216000-31217000"/>
          <s v="31217000-31218000"/>
          <s v="31218000-31219000"/>
          <s v="31219000-31220000"/>
          <s v="31220000-31221000"/>
          <s v="31221000-31222000"/>
          <s v="31222000-31223000"/>
          <s v="31223000-31224000"/>
          <s v="31224000-31225000"/>
          <s v="31225000-31226000"/>
          <s v="31226000-31227000"/>
          <s v="31227000-31228000"/>
          <s v="31228000-31229000"/>
          <s v="31229000-31230000"/>
          <s v="31230000-31231000"/>
          <s v="31231000-31232000"/>
          <s v="31232000-31233000"/>
          <s v="31233000-31234000"/>
          <s v="31234000-31235000"/>
          <s v="31235000-31236000"/>
          <s v="31236000-31237000"/>
          <s v="31237000-31238000"/>
          <s v="31238000-31239000"/>
          <s v="31239000-31240000"/>
          <s v="31240000-31241000"/>
          <s v="31241000-31242000"/>
          <s v="31242000-31243000"/>
          <s v="31243000-31244000"/>
          <s v="31244000-31245000"/>
          <s v="31245000-31246000"/>
          <s v="31246000-31247000"/>
          <s v="31247000-31248000"/>
          <s v="31248000-31249000"/>
          <s v="31249000-31250000"/>
          <s v="31250000-31251000"/>
          <s v="31251000-31252000"/>
          <s v="31252000-31253000"/>
          <s v="31253000-31254000"/>
          <s v="31254000-31255000"/>
          <s v="31255000-31256000"/>
          <s v="31256000-31257000"/>
          <s v="31257000-31258000"/>
          <s v="31258000-31259000"/>
          <s v="31259000-31260000"/>
          <s v="31260000-31261000"/>
          <s v="31261000-31262000"/>
          <s v="31262000-31263000"/>
          <s v="31263000-31264000"/>
          <s v="31264000-31265000"/>
          <s v="31265000-31266000"/>
          <s v="31266000-31267000"/>
          <s v="31267000-31268000"/>
          <s v="31268000-31269000"/>
          <s v="31269000-31270000"/>
          <s v="31270000-31271000"/>
          <s v="31271000-31272000"/>
          <s v="31272000-31273000"/>
          <s v="31273000-31274000"/>
          <s v="31274000-31275000"/>
          <s v="31275000-31276000"/>
          <s v="31276000-31277000"/>
          <s v="31277000-31278000"/>
          <s v="31278000-31279000"/>
          <s v="31279000-31280000"/>
          <s v="31280000-31281000"/>
          <s v="31281000-31282000"/>
          <s v="31282000-31283000"/>
          <s v="31283000-31284000"/>
          <s v="31284000-31285000"/>
          <s v="31285000-31286000"/>
          <s v="31286000-31287000"/>
          <s v="31287000-31288000"/>
          <s v="31288000-31289000"/>
          <s v="31289000-31290000"/>
          <s v="31290000-31291000"/>
          <s v="31291000-31292000"/>
          <s v="31292000-31293000"/>
          <s v="31293000-31294000"/>
          <s v="31294000-31295000"/>
          <s v="31295000-31296000"/>
          <s v="31296000-31297000"/>
          <s v="31297000-31298000"/>
          <s v="31298000-31299000"/>
          <s v="31299000-31300000"/>
          <s v="31300000-31301000"/>
          <s v="31301000-31302000"/>
          <s v="31302000-31303000"/>
          <s v="31303000-31304000"/>
          <s v="31304000-31305000"/>
          <s v="31305000-31306000"/>
          <s v="31306000-31307000"/>
          <s v="31307000-31308000"/>
          <s v="31308000-31309000"/>
          <s v="31309000-31310000"/>
          <s v="31310000-31311000"/>
          <s v="31311000-31312000"/>
          <s v="31312000-31313000"/>
          <s v="31313000-31314000"/>
          <s v="31314000-31315000"/>
          <s v="31315000-31316000"/>
          <s v="31316000-31317000"/>
          <s v="31317000-31318000"/>
          <s v="31318000-31319000"/>
          <s v="31319000-31320000"/>
          <s v="31320000-31321000"/>
          <s v="31321000-31322000"/>
          <s v="31322000-31323000"/>
          <s v="31323000-31324000"/>
          <s v="31324000-31325000"/>
          <s v="31325000-31326000"/>
          <s v="31326000-31327000"/>
          <s v="31327000-31328000"/>
          <s v="31328000-31329000"/>
          <s v="31329000-31330000"/>
          <s v="31330000-31331000"/>
          <s v="31331000-31332000"/>
          <s v="31332000-31333000"/>
          <s v="31333000-31334000"/>
          <s v="31334000-31335000"/>
          <s v="31335000-31336000"/>
          <s v="31336000-31337000"/>
          <s v="31337000-31338000"/>
          <s v="31338000-31339000"/>
          <s v="31339000-31340000"/>
          <s v="31340000-31341000"/>
          <s v="31341000-31342000"/>
          <s v="31342000-31343000"/>
          <s v="31343000-31344000"/>
          <s v="31344000-31345000"/>
          <s v="31345000-31346000"/>
          <s v="31346000-31347000"/>
          <s v="31347000-31348000"/>
          <s v="31348000-31349000"/>
          <s v="31349000-31350000"/>
          <s v="31350000-31351000"/>
          <s v="31351000-31352000"/>
          <s v="31352000-31353000"/>
          <s v="31353000-31354000"/>
          <s v="31354000-31355000"/>
          <s v="31355000-31356000"/>
          <s v="31356000-31357000"/>
          <s v="31357000-31358000"/>
          <s v="31358000-31359000"/>
          <s v="31359000-31360000"/>
          <s v="31360000-31361000"/>
          <s v="31361000-31362000"/>
          <s v="31362000-31363000"/>
          <s v="31363000-31364000"/>
          <s v="31364000-31365000"/>
          <s v="31365000-31366000"/>
          <s v="31366000-31367000"/>
          <s v="31367000-31368000"/>
          <s v="31368000-31369000"/>
          <s v="31369000-31370000"/>
          <s v="31370000-31371000"/>
          <s v="31371000-31372000"/>
          <s v="31372000-31373000"/>
          <s v="31373000-31374000"/>
          <s v="31374000-31375000"/>
          <s v="31375000-31376000"/>
          <s v="31376000-31377000"/>
          <s v="31377000-31378000"/>
          <s v="31378000-31379000"/>
          <s v="31379000-31380000"/>
          <s v="31380000-31381000"/>
          <s v="31381000-31382000"/>
          <s v="31382000-31383000"/>
          <s v="31383000-31384000"/>
          <s v="31384000-31385000"/>
          <s v="31385000-31386000"/>
          <s v="31386000-31387000"/>
          <s v="31387000-31388000"/>
          <s v="31388000-31389000"/>
          <s v="31389000-31390000"/>
          <s v="31390000-31391000"/>
          <s v="31391000-31392000"/>
          <s v="31392000-31393000"/>
          <s v="31393000-31394000"/>
          <s v="31394000-31395000"/>
          <s v="31395000-31396000"/>
          <s v="31396000-31397000"/>
          <s v="31397000-31398000"/>
          <s v="31398000-31399000"/>
          <s v="31399000-31400000"/>
          <s v="31400000-31401000"/>
          <s v="31401000-31402000"/>
          <s v="31402000-31403000"/>
          <s v="31403000-31404000"/>
          <s v="31404000-31405000"/>
          <s v="31405000-31406000"/>
          <s v="31406000-31407000"/>
          <s v="31407000-31408000"/>
          <s v="31408000-31409000"/>
          <s v="31409000-31410000"/>
          <s v="31410000-31411000"/>
          <s v="31411000-31412000"/>
          <s v="31412000-31413000"/>
          <s v="31413000-31414000"/>
          <s v="31414000-31415000"/>
          <s v="31415000-31416000"/>
          <s v="31416000-31417000"/>
          <s v="31417000-31418000"/>
          <s v="31418000-31419000"/>
          <s v="31419000-31420000"/>
          <s v="31420000-31421000"/>
          <s v="31421000-31422000"/>
          <s v="31422000-31423000"/>
          <s v="31423000-31424000"/>
          <s v="31424000-31425000"/>
          <s v="31425000-31426000"/>
          <s v="31426000-31427000"/>
          <s v="31427000-31428000"/>
          <s v="31428000-31429000"/>
          <s v="31429000-31430000"/>
          <s v="31430000-31431000"/>
          <s v="31431000-31432000"/>
          <s v="31432000-31433000"/>
          <s v="31433000-31434000"/>
          <s v="31434000-31435000"/>
          <s v="31435000-31436000"/>
          <s v="31436000-31437000"/>
          <s v="31437000-31438000"/>
          <s v="31438000-31439000"/>
          <s v="31439000-31440000"/>
          <s v="31440000-31441000"/>
          <s v="31441000-31442000"/>
          <s v="31442000-31443000"/>
          <s v="31443000-31444000"/>
          <s v="31444000-31445000"/>
          <s v="31445000-31446000"/>
          <s v="31446000-31447000"/>
          <s v="31447000-31448000"/>
          <s v="31448000-31449000"/>
          <s v="31449000-31450000"/>
          <s v="31450000-31451000"/>
          <s v="31451000-31452000"/>
          <s v="31452000-31453000"/>
          <s v="31453000-31454000"/>
          <s v="31454000-31455000"/>
          <s v="31455000-31456000"/>
          <s v="31456000-31457000"/>
          <s v="31457000-31458000"/>
          <s v="31458000-31459000"/>
          <s v="31459000-31460000"/>
          <s v="31460000-31461000"/>
          <s v="31461000-31462000"/>
          <s v="31462000-31463000"/>
          <s v="31463000-31464000"/>
          <s v="31464000-31465000"/>
          <s v="31465000-31466000"/>
          <s v="31466000-31467000"/>
          <s v="31467000-31468000"/>
          <s v="31468000-31469000"/>
          <s v="31469000-31470000"/>
          <s v="31470000-31471000"/>
          <s v="31471000-31472000"/>
          <s v="31472000-31473000"/>
          <s v="31473000-31474000"/>
          <s v="31474000-31475000"/>
          <s v="31475000-31476000"/>
          <s v="31476000-31477000"/>
          <s v="31477000-31478000"/>
          <s v="31478000-31479000"/>
          <s v="31479000-31480000"/>
          <s v="31480000-31481000"/>
          <s v="31481000-31482000"/>
          <s v="31482000-31483000"/>
          <s v="31483000-31484000"/>
          <s v="31484000-31485000"/>
          <s v="31485000-31486000"/>
          <s v="31486000-31487000"/>
          <s v="31487000-31488000"/>
          <s v="31488000-31489000"/>
          <s v="31489000-31490000"/>
          <s v="31490000-31491000"/>
          <s v="31491000-31492000"/>
          <s v="31492000-31493000"/>
          <s v="31493000-31494000"/>
          <s v="31494000-31495000"/>
          <s v="31495000-31496000"/>
          <s v="31496000-31497000"/>
          <s v="31497000-31498000"/>
          <s v="31498000-31499000"/>
          <s v="31499000-31500000"/>
          <s v="31500000-31501000"/>
          <s v="31501000-31502000"/>
          <s v="31502000-31503000"/>
          <s v="31503000-31504000"/>
          <s v="31504000-31505000"/>
          <s v="31505000-31506000"/>
          <s v="31506000-31507000"/>
          <s v="31507000-31508000"/>
          <s v="31508000-31509000"/>
          <s v="31509000-31510000"/>
          <s v="31510000-31511000"/>
          <s v="31511000-31512000"/>
          <s v="31512000-31513000"/>
          <s v="31513000-31514000"/>
          <s v="31514000-31515000"/>
          <s v="31515000-31516000"/>
          <s v="31516000-31517000"/>
          <s v="31517000-31518000"/>
          <s v="31518000-31519000"/>
          <s v="31519000-31520000"/>
          <s v="31520000-31521000"/>
          <s v="31521000-31522000"/>
          <s v="31522000-31523000"/>
          <s v="31523000-31524000"/>
          <s v="31524000-31525000"/>
          <s v="31525000-31526000"/>
          <s v="31526000-31527000"/>
          <s v="31527000-31528000"/>
          <s v="31528000-31529000"/>
          <s v="31529000-31530000"/>
          <s v="31530000-31531000"/>
          <s v="31531000-31532000"/>
          <s v="31532000-31533000"/>
          <s v="31533000-31534000"/>
          <s v="31534000-31535000"/>
          <s v="31535000-31536000"/>
          <s v="31536000-31537000"/>
          <s v="31537000-31538000"/>
          <s v="31538000-31539000"/>
          <s v="31539000-31540000"/>
          <s v="31540000-31541000"/>
          <s v="31541000-31542000"/>
          <s v="31542000-31543000"/>
          <s v="31543000-31544000"/>
          <s v="31544000-31545000"/>
          <s v="31545000-31546000"/>
          <s v="31546000-31547000"/>
          <s v="31547000-31548000"/>
          <s v="31548000-31549000"/>
          <s v="31549000-31550000"/>
          <s v="31550000-31551000"/>
          <s v="31551000-31552000"/>
          <s v="31552000-31553000"/>
          <s v="31553000-31554000"/>
          <s v="31554000-31555000"/>
          <s v="31555000-31556000"/>
          <s v="31556000-31557000"/>
          <s v="31557000-31558000"/>
          <s v="31558000-31559000"/>
          <s v="31559000-31560000"/>
          <s v="31560000-31561000"/>
          <s v="31561000-31562000"/>
          <s v="31562000-31563000"/>
          <s v="31563000-31564000"/>
          <s v="31564000-31565000"/>
          <s v="31565000-31566000"/>
          <s v="31566000-31567000"/>
          <s v="31567000-31568000"/>
          <s v="31568000-31569000"/>
          <s v="31569000-31570000"/>
          <s v="31570000-31571000"/>
          <s v="31571000-31572000"/>
          <s v="31572000-31573000"/>
          <s v="31573000-31574000"/>
          <s v="31574000-31575000"/>
          <s v="31575000-31576000"/>
          <s v="31576000-31577000"/>
          <s v="31577000-31578000"/>
          <s v="31578000-31579000"/>
          <s v="31579000-31580000"/>
          <s v="31580000-31581000"/>
          <s v="31581000-31582000"/>
          <s v="31582000-31583000"/>
          <s v="31583000-31584000"/>
          <s v="31584000-31585000"/>
          <s v="31585000-31586000"/>
          <s v="31586000-31587000"/>
          <s v="31587000-31588000"/>
          <s v="31588000-31589000"/>
          <s v="31589000-31590000"/>
          <s v="31590000-31591000"/>
          <s v="31591000-31592000"/>
          <s v="31592000-31593000"/>
          <s v="31593000-31594000"/>
          <s v="31594000-31595000"/>
          <s v="31595000-31596000"/>
          <s v="31596000-31597000"/>
          <s v="31597000-31598000"/>
          <s v="31598000-31599000"/>
          <s v="31599000-31600000"/>
          <s v="31600000-31601000"/>
          <s v="31601000-31602000"/>
          <s v="31602000-31603000"/>
          <s v="31603000-31604000"/>
          <s v="31604000-31605000"/>
          <s v="31605000-31606000"/>
          <s v="31606000-31607000"/>
          <s v="31607000-31608000"/>
          <s v="31608000-31609000"/>
          <s v="31609000-31610000"/>
          <s v="31610000-31611000"/>
          <s v="31611000-31612000"/>
          <s v="31612000-31613000"/>
          <s v="31613000-31614000"/>
          <s v="31614000-31615000"/>
          <s v="31615000-31616000"/>
          <s v="31616000-31617000"/>
          <s v="31617000-31618000"/>
          <s v="31618000-31619000"/>
          <s v="31619000-31620000"/>
          <s v="31620000-31621000"/>
          <s v="31621000-31622000"/>
          <s v="31622000-31623000"/>
          <s v="31623000-31624000"/>
          <s v="31624000-31625000"/>
          <s v="31625000-31626000"/>
          <s v="31626000-31627000"/>
          <s v="31627000-31628000"/>
          <s v="31628000-31629000"/>
          <s v="31629000-31630000"/>
          <s v="31630000-31631000"/>
          <s v="31631000-31632000"/>
          <s v="31632000-31633000"/>
          <s v="31633000-31634000"/>
          <s v="31634000-31635000"/>
          <s v="31635000-31636000"/>
          <s v="31636000-31637000"/>
          <s v="31637000-31638000"/>
          <s v="31638000-31639000"/>
          <s v="31639000-31640000"/>
          <s v="31640000-31641000"/>
          <s v="31641000-31642000"/>
          <s v="31642000-31643000"/>
          <s v="31643000-31644000"/>
          <s v="31644000-31645000"/>
          <s v="31645000-31646000"/>
          <s v="31646000-31647000"/>
          <s v="31647000-31648000"/>
          <s v="31648000-31649000"/>
          <s v="31649000-31650000"/>
          <s v="31650000-31651000"/>
          <s v="31651000-31652000"/>
          <s v="31652000-31653000"/>
          <s v="31653000-31654000"/>
          <s v="31654000-31655000"/>
          <s v="31655000-31656000"/>
          <s v="31656000-31657000"/>
          <s v="31657000-31658000"/>
          <s v="31658000-31659000"/>
          <s v="31659000-31660000"/>
          <s v="31660000-31661000"/>
          <s v="31661000-31662000"/>
          <s v="31662000-31663000"/>
          <s v="31663000-31664000"/>
          <s v="31664000-31665000"/>
          <s v="31665000-31666000"/>
          <s v="31666000-31667000"/>
          <s v="31667000-31668000"/>
          <s v="31668000-31669000"/>
          <s v="31669000-31670000"/>
          <s v="31670000-31671000"/>
          <s v="31671000-31672000"/>
          <s v="31672000-31673000"/>
          <s v="31673000-31674000"/>
          <s v="31674000-31675000"/>
          <s v="31675000-31676000"/>
          <s v="31676000-31677000"/>
          <s v="31677000-31678000"/>
          <s v="31678000-31679000"/>
          <s v="31679000-31680000"/>
          <s v="31680000-31681000"/>
          <s v="31681000-31682000"/>
          <s v="31682000-31683000"/>
          <s v="31683000-31684000"/>
          <s v="31684000-31685000"/>
          <s v="31685000-31686000"/>
          <s v="31686000-31687000"/>
          <s v="31687000-31688000"/>
          <s v="31688000-31689000"/>
          <s v="31689000-31690000"/>
          <s v="31690000-31691000"/>
          <s v="31691000-31692000"/>
          <s v="31692000-31693000"/>
          <s v="31693000-31694000"/>
          <s v="31694000-31695000"/>
          <s v="31695000-31696000"/>
          <s v="31696000-31697000"/>
          <s v="31697000-31698000"/>
          <s v="31698000-31699000"/>
          <s v="31699000-31700000"/>
          <s v="31700000-31701000"/>
          <s v="31701000-31702000"/>
          <s v="31702000-31703000"/>
          <s v="31703000-31704000"/>
          <s v="31704000-31705000"/>
          <s v="31705000-31706000"/>
          <s v="31706000-31707000"/>
          <s v="31707000-31708000"/>
          <s v="31708000-31709000"/>
          <s v="31709000-31710000"/>
          <s v="31710000-31711000"/>
          <s v="31711000-31712000"/>
          <s v="31712000-31713000"/>
          <s v="31713000-31714000"/>
          <s v="31714000-31715000"/>
          <s v="31715000-31716000"/>
          <s v="31716000-31717000"/>
          <s v="31717000-31718000"/>
          <s v="31718000-31719000"/>
          <s v="31719000-31720000"/>
          <s v="31720000-31721000"/>
          <s v="31721000-31722000"/>
          <s v="31722000-31723000"/>
          <s v="31723000-31724000"/>
          <s v="31724000-31725000"/>
          <s v="31725000-31726000"/>
          <s v="31726000-31727000"/>
          <s v="31727000-31728000"/>
          <s v="31728000-31729000"/>
          <s v="31729000-31730000"/>
          <s v="31730000-31731000"/>
          <s v="31731000-31732000"/>
          <s v="31732000-31733000"/>
          <s v="31733000-31734000"/>
          <s v="31734000-31735000"/>
          <s v="31735000-31736000"/>
          <s v="31736000-31737000"/>
          <s v="31737000-31738000"/>
          <s v="31738000-31739000"/>
          <s v="31739000-31740000"/>
          <s v="31740000-31741000"/>
          <s v="31741000-31742000"/>
          <s v="31742000-31743000"/>
          <s v="31743000-31744000"/>
          <s v="31744000-31745000"/>
          <s v="31745000-31746000"/>
          <s v="31746000-31747000"/>
          <s v="31747000-31748000"/>
          <s v="31748000-31749000"/>
          <s v="31749000-31750000"/>
          <s v="31750000-31751000"/>
          <s v="31751000-31752000"/>
          <s v="31752000-31753000"/>
          <s v="31753000-31754000"/>
          <s v="31754000-31755000"/>
          <s v="31755000-31756000"/>
          <s v="31756000-31757000"/>
          <s v="31757000-31758000"/>
          <s v="31758000-31759000"/>
          <s v="31759000-31760000"/>
          <s v="31760000-31761000"/>
          <s v="31761000-31762000"/>
          <s v="31762000-31763000"/>
          <s v="31763000-31764000"/>
          <s v="31764000-31765000"/>
          <s v="31765000-31766000"/>
          <s v="31766000-31767000"/>
          <s v="31767000-31768000"/>
          <s v="31768000-31769000"/>
          <s v="31769000-31770000"/>
          <s v="31770000-31771000"/>
          <s v="31771000-31772000"/>
          <s v="31772000-31773000"/>
          <s v="31773000-31774000"/>
          <s v="31774000-31775000"/>
          <s v="31775000-31776000"/>
          <s v="31776000-31777000"/>
          <s v="31777000-31778000"/>
          <s v="31778000-31779000"/>
          <s v="31779000-31780000"/>
          <s v="31780000-31781000"/>
          <s v="31781000-31782000"/>
          <s v="31782000-31783000"/>
          <s v="31783000-31784000"/>
          <s v="31784000-31785000"/>
          <s v="31785000-31786000"/>
          <s v="31786000-31787000"/>
          <s v="31787000-31788000"/>
          <s v="31788000-31789000"/>
          <s v="31789000-31790000"/>
          <s v="31790000-31791000"/>
          <s v="31791000-31792000"/>
          <s v="31792000-31793000"/>
          <s v="31793000-31794000"/>
          <s v="31794000-31795000"/>
          <s v="31795000-31796000"/>
          <s v="31796000-31797000"/>
          <s v="31797000-31798000"/>
          <s v="31798000-31799000"/>
          <s v="31799000-31800000"/>
          <s v="31800000-31801000"/>
          <s v="31801000-31802000"/>
          <s v="31802000-31803000"/>
          <s v="31803000-31804000"/>
          <s v="31804000-31805000"/>
          <s v="31805000-31806000"/>
          <s v="31806000-31807000"/>
          <s v="31807000-31808000"/>
          <s v="31808000-31809000"/>
          <s v="31809000-31810000"/>
          <s v="31810000-31811000"/>
          <s v="31811000-31812000"/>
          <s v="31812000-31813000"/>
          <s v="31813000-31814000"/>
          <s v="31814000-31815000"/>
          <s v="31815000-31816000"/>
          <s v="31816000-31817000"/>
          <s v="31817000-31818000"/>
          <s v="31818000-31819000"/>
          <s v="31819000-31820000"/>
          <s v="31820000-31821000"/>
          <s v="31821000-31822000"/>
          <s v="31822000-31823000"/>
          <s v="31823000-31824000"/>
          <s v="31824000-31825000"/>
          <s v="31825000-31826000"/>
          <s v="31826000-31827000"/>
          <s v="31827000-31828000"/>
          <s v="31828000-31829000"/>
          <s v="31829000-31830000"/>
          <s v="31830000-31831000"/>
          <s v="31831000-31832000"/>
          <s v="31832000-31833000"/>
          <s v="31833000-31834000"/>
          <s v="31834000-31835000"/>
          <s v="31835000-31836000"/>
          <s v="31836000-31837000"/>
          <s v="31837000-31838000"/>
          <s v="31838000-31839000"/>
          <s v="31839000-31840000"/>
          <s v="31840000-31841000"/>
          <s v="31841000-31842000"/>
          <s v="31842000-31843000"/>
          <s v="31843000-31844000"/>
          <s v="31844000-31845000"/>
          <s v="31845000-31846000"/>
          <s v="31846000-31847000"/>
          <s v="31847000-31848000"/>
          <s v="31848000-31849000"/>
          <s v="31849000-31850000"/>
          <s v="31850000-31851000"/>
          <s v="31851000-31852000"/>
          <s v="31852000-31853000"/>
          <s v="31853000-31854000"/>
          <s v="31854000-31855000"/>
          <s v="31855000-31856000"/>
          <s v="31856000-31857000"/>
          <s v="31857000-31858000"/>
          <s v="31858000-31859000"/>
          <s v="31859000-31860000"/>
          <s v="31860000-31861000"/>
          <s v="31861000-31862000"/>
          <s v="31862000-31863000"/>
          <s v="31863000-31864000"/>
          <s v="31864000-31865000"/>
          <s v="31865000-31866000"/>
          <s v="31866000-31867000"/>
          <s v="31867000-31868000"/>
          <s v="31868000-31869000"/>
          <s v="31869000-31870000"/>
          <s v="31870000-31871000"/>
          <s v="31871000-31872000"/>
          <s v="31872000-31873000"/>
          <s v="31873000-31874000"/>
          <s v="31874000-31875000"/>
          <s v="31875000-31876000"/>
          <s v="31876000-31877000"/>
          <s v="31877000-31878000"/>
          <s v="31878000-31879000"/>
          <s v="31879000-31880000"/>
          <s v="31880000-31881000"/>
          <s v="31881000-31882000"/>
          <s v="31882000-31883000"/>
          <s v="31883000-31884000"/>
          <s v="31884000-31885000"/>
          <s v="31885000-31886000"/>
          <s v="31886000-31887000"/>
          <s v="31887000-31888000"/>
          <s v="31888000-31889000"/>
          <s v="31889000-31890000"/>
          <s v="31890000-31891000"/>
          <s v="31891000-31892000"/>
          <s v="31892000-31893000"/>
          <s v="31893000-31894000"/>
          <s v="31894000-31895000"/>
          <s v="31895000-31896000"/>
          <s v="31896000-31897000"/>
          <s v="31897000-31898000"/>
          <s v="31898000-31899000"/>
          <s v="31899000-31900000"/>
          <s v="31900000-31901000"/>
          <s v="31901000-31902000"/>
          <s v="31902000-31903000"/>
          <s v="31903000-31904000"/>
          <s v="31904000-31905000"/>
          <s v="31905000-31906000"/>
          <s v="31906000-31907000"/>
          <s v="31907000-31908000"/>
          <s v="31908000-31909000"/>
          <s v="31909000-31910000"/>
          <s v="31910000-31911000"/>
          <s v="31911000-31912000"/>
          <s v="31912000-31913000"/>
          <s v="31913000-31914000"/>
          <s v="31914000-31915000"/>
          <s v="31915000-31916000"/>
          <s v="31916000-31917000"/>
          <s v="31917000-31918000"/>
          <s v="31918000-31919000"/>
          <s v="31919000-31920000"/>
          <s v="31920000-31921000"/>
          <s v="31921000-31922000"/>
          <s v="31922000-31923000"/>
          <s v="31923000-31924000"/>
          <s v="31924000-31925000"/>
          <s v="31925000-31926000"/>
          <s v="31926000-31927000"/>
          <s v="31927000-31928000"/>
          <s v="31928000-31929000"/>
          <s v="31929000-31930000"/>
          <s v="31930000-31931000"/>
          <s v="31931000-31932000"/>
          <s v="31932000-31933000"/>
          <s v="31933000-31934000"/>
          <s v="31934000-31935000"/>
          <s v="31935000-31936000"/>
          <s v="31936000-31937000"/>
          <s v="31937000-31938000"/>
          <s v="31938000-31939000"/>
          <s v="31939000-31940000"/>
          <s v="31940000-31941000"/>
          <s v="31941000-31942000"/>
          <s v="31942000-31943000"/>
          <s v="31943000-31944000"/>
          <s v="31944000-31945000"/>
          <s v="31945000-31946000"/>
          <s v="31946000-31947000"/>
          <s v="31947000-31948000"/>
          <s v="31948000-31949000"/>
          <s v="31949000-31950000"/>
          <s v="31950000-31951000"/>
          <s v="31951000-31952000"/>
          <s v="31952000-31953000"/>
          <s v="31953000-31954000"/>
          <s v="31954000-31955000"/>
          <s v="31955000-31956000"/>
          <s v="31956000-31957000"/>
          <s v="31957000-31958000"/>
          <s v="31958000-31959000"/>
          <s v="31959000-31960000"/>
          <s v="31960000-31961000"/>
          <s v="31961000-31962000"/>
          <s v="31962000-31963000"/>
          <s v="31963000-31964000"/>
          <s v="31964000-31965000"/>
          <s v="31965000-31966000"/>
          <s v="31966000-31967000"/>
          <s v="31967000-31968000"/>
          <s v="31968000-31969000"/>
          <s v="31969000-31970000"/>
          <s v="31970000-31971000"/>
          <s v="31971000-31972000"/>
          <s v="31972000-31973000"/>
          <s v="31973000-31974000"/>
          <s v="31974000-31975000"/>
          <s v="31975000-31976000"/>
          <s v="31976000-31977000"/>
          <s v="31977000-31978000"/>
          <s v="31978000-31979000"/>
          <s v="31979000-31980000"/>
          <s v="31980000-31981000"/>
          <s v="31981000-31982000"/>
          <s v="31982000-31983000"/>
          <s v="31983000-31984000"/>
          <s v="31984000-31985000"/>
          <s v="31985000-31986000"/>
          <s v="31986000-31987000"/>
          <s v="31987000-31988000"/>
          <s v="31988000-31989000"/>
          <s v="31989000-31990000"/>
          <s v="31990000-31991000"/>
          <s v="31991000-31992000"/>
          <s v="31992000-31993000"/>
          <s v="31993000-31994000"/>
          <s v="31994000-31995000"/>
          <s v="31995000-31996000"/>
          <s v="31996000-31997000"/>
          <s v="31997000-31998000"/>
          <s v="31998000-31999000"/>
          <s v="31999000-32000000"/>
          <s v="32000000-32001000"/>
          <s v="32001000-32002000"/>
          <s v="32002000-32003000"/>
          <s v="32003000-32004000"/>
          <s v="32004000-32005000"/>
          <s v="32005000-32006000"/>
          <s v="32006000-32007000"/>
          <s v="32007000-32008000"/>
          <s v="32008000-32009000"/>
          <s v="32009000-32010000"/>
          <s v="32010000-32011000"/>
          <s v="32011000-32012000"/>
          <s v="32012000-32013000"/>
          <s v="32013000-32014000"/>
          <s v="32014000-32015000"/>
          <s v="32015000-32016000"/>
          <s v="32016000-32017000"/>
          <s v="32017000-32018000"/>
          <s v="32018000-32019000"/>
          <s v="32019000-32020000"/>
          <s v="32020000-32021000"/>
          <s v="32021000-32022000"/>
          <s v="32022000-32023000"/>
          <s v="32023000-32024000"/>
          <s v="32024000-32025000"/>
          <s v="32025000-32026000"/>
          <s v="32026000-32027000"/>
          <s v="32027000-32028000"/>
          <s v="32028000-32029000"/>
          <s v="32029000-32030000"/>
          <s v="32030000-32031000"/>
          <s v="32031000-32032000"/>
          <s v="32032000-32033000"/>
          <s v="32033000-32034000"/>
          <s v="32034000-32035000"/>
          <s v="32035000-32036000"/>
          <s v="32036000-32037000"/>
          <s v="32037000-32038000"/>
          <s v="32038000-32039000"/>
          <s v="32039000-32040000"/>
          <s v="32040000-32041000"/>
          <s v="32041000-32042000"/>
          <s v="32042000-32043000"/>
          <s v="32043000-32044000"/>
          <s v="32044000-32045000"/>
          <s v="32045000-32046000"/>
          <s v="32046000-32047000"/>
          <s v="32047000-32048000"/>
          <s v="32048000-32049000"/>
          <s v="32049000-32050000"/>
          <s v="32050000-32051000"/>
          <s v="32051000-32052000"/>
          <s v="32052000-32053000"/>
          <s v="32053000-32054000"/>
          <s v="32054000-32055000"/>
          <s v="32055000-32056000"/>
          <s v="32056000-32057000"/>
          <s v="32057000-32058000"/>
          <s v="32058000-32059000"/>
          <s v="32059000-32060000"/>
          <s v="32060000-32061000"/>
          <s v="32061000-32062000"/>
          <s v="32062000-32063000"/>
          <s v="32063000-32064000"/>
          <s v="32064000-32065000"/>
          <s v="32065000-32066000"/>
          <s v="32066000-32067000"/>
          <s v="32067000-32068000"/>
          <s v="32068000-32069000"/>
          <s v="32069000-32070000"/>
          <s v="32070000-32071000"/>
          <s v="32071000-32072000"/>
          <s v="32072000-32073000"/>
          <s v="32073000-32074000"/>
          <s v="32074000-32075000"/>
          <s v="32075000-32076000"/>
          <s v="32076000-32077000"/>
          <s v="32077000-32078000"/>
          <s v="32078000-32079000"/>
          <s v="32079000-32080000"/>
          <s v="32080000-32081000"/>
          <s v="32081000-32082000"/>
          <s v="32082000-32083000"/>
          <s v="32083000-32084000"/>
          <s v="32084000-32085000"/>
          <s v="32085000-32086000"/>
          <s v="32086000-32087000"/>
          <s v="32087000-32088000"/>
          <s v="32088000-32089000"/>
          <s v="32089000-32090000"/>
          <s v="32090000-32091000"/>
          <s v="32091000-32092000"/>
          <s v="32092000-32093000"/>
          <s v="32093000-32094000"/>
          <s v="32094000-32095000"/>
          <s v="32095000-32096000"/>
          <s v="32096000-32097000"/>
          <s v="32097000-32098000"/>
          <s v="32098000-32099000"/>
          <s v="32099000-32100000"/>
          <s v="32100000-32101000"/>
          <s v="32101000-32102000"/>
          <s v="32102000-32103000"/>
          <s v="32103000-32104000"/>
          <s v="32104000-32105000"/>
          <s v="32105000-32106000"/>
          <s v="32106000-32107000"/>
          <s v="32107000-32108000"/>
          <s v="32108000-32109000"/>
          <s v="32109000-32110000"/>
          <s v="32110000-32111000"/>
          <s v="32111000-32112000"/>
          <s v="32112000-32113000"/>
          <s v="32113000-32114000"/>
          <s v="32114000-32115000"/>
          <s v="32115000-32116000"/>
          <s v="32116000-32117000"/>
          <s v="32117000-32118000"/>
          <s v="32118000-32119000"/>
          <s v="32119000-32120000"/>
          <s v="32120000-32121000"/>
          <s v="32121000-32122000"/>
          <s v="32122000-32123000"/>
          <s v="32123000-32124000"/>
          <s v="32124000-32125000"/>
          <s v="32125000-32126000"/>
          <s v="32126000-32127000"/>
          <s v="32127000-32128000"/>
          <s v="32128000-32129000"/>
          <s v="32129000-32130000"/>
          <s v="32130000-32131000"/>
          <s v="32131000-32132000"/>
          <s v="32132000-32133000"/>
          <s v="32133000-32134000"/>
          <s v="32134000-32135000"/>
          <s v="32135000-32136000"/>
          <s v="32136000-32137000"/>
          <s v="32137000-32138000"/>
          <s v="32138000-32139000"/>
          <s v="32139000-32140000"/>
          <s v="32140000-32141000"/>
          <s v="32141000-32142000"/>
          <s v="32142000-32143000"/>
          <s v="32143000-32144000"/>
          <s v="32144000-32145000"/>
          <s v="32145000-32146000"/>
          <s v="32146000-32147000"/>
          <s v="32147000-32148000"/>
          <s v="32148000-32149000"/>
          <s v="32149000-32150000"/>
          <s v="32150000-32151000"/>
          <s v="32151000-32152000"/>
          <s v="32152000-32153000"/>
          <s v="32153000-32154000"/>
          <s v="32154000-32155000"/>
          <s v="32155000-32156000"/>
          <s v="32156000-32157000"/>
          <s v="32157000-32158000"/>
          <s v="32158000-32159000"/>
          <s v="32159000-32160000"/>
          <s v="32160000-32161000"/>
          <s v="32161000-32162000"/>
          <s v="32162000-32163000"/>
          <s v="32163000-32164000"/>
          <s v="32164000-32165000"/>
          <s v="32165000-32166000"/>
          <s v="32166000-32167000"/>
          <s v="32167000-32168000"/>
          <s v="32168000-32169000"/>
          <s v="32169000-32170000"/>
          <s v="32170000-32171000"/>
          <s v="32171000-32172000"/>
          <s v="32172000-32173000"/>
          <s v="32173000-32174000"/>
          <s v="32174000-32175000"/>
          <s v="32175000-32176000"/>
          <s v="32176000-32177000"/>
          <s v="32177000-32178000"/>
          <s v="32178000-32179000"/>
          <s v="32179000-32180000"/>
          <s v="32180000-32181000"/>
          <s v="32181000-32182000"/>
          <s v="32182000-32183000"/>
          <s v="32183000-32184000"/>
          <s v="32184000-32185000"/>
          <s v="32185000-32186000"/>
          <s v="32186000-32187000"/>
          <s v="32187000-32188000"/>
          <s v="32188000-32189000"/>
          <s v="32189000-32190000"/>
          <s v="32190000-32191000"/>
          <s v="32191000-32192000"/>
          <s v="32192000-32193000"/>
          <s v="32193000-32194000"/>
          <s v="32194000-32195000"/>
          <s v="32195000-32196000"/>
          <s v="32196000-32197000"/>
          <s v="32197000-32198000"/>
          <s v="32198000-32199000"/>
          <s v="32199000-32200000"/>
          <s v="32200000-32201000"/>
          <s v="32201000-32202000"/>
          <s v="32202000-32203000"/>
          <s v="32203000-32204000"/>
          <s v="32204000-32205000"/>
          <s v="32205000-32206000"/>
          <s v="32206000-32207000"/>
          <s v="32207000-32208000"/>
          <s v="32208000-32209000"/>
          <s v="32209000-32210000"/>
          <s v="32210000-32211000"/>
          <s v="32211000-32212000"/>
          <s v="32212000-32213000"/>
          <s v="32213000-32214000"/>
          <s v="32214000-32215000"/>
          <s v="32215000-32216000"/>
          <s v="32216000-32217000"/>
          <s v="32217000-32218000"/>
          <s v="32218000-32219000"/>
          <s v="32219000-32220000"/>
          <s v="32220000-32221000"/>
          <s v="32221000-32222000"/>
          <s v="32222000-32223000"/>
          <s v="32223000-32224000"/>
          <s v="32224000-32225000"/>
          <s v="32225000-32226000"/>
          <s v="32226000-32227000"/>
          <s v="32227000-32228000"/>
          <s v="32228000-32229000"/>
          <s v="32229000-32230000"/>
          <s v="32230000-32231000"/>
          <s v="32231000-32232000"/>
          <s v="32232000-32233000"/>
          <s v="32233000-32234000"/>
          <s v="32234000-32235000"/>
          <s v="32235000-32236000"/>
          <s v="32236000-32237000"/>
          <s v="32237000-32238000"/>
          <s v="32238000-32239000"/>
          <s v="32239000-32240000"/>
          <s v="32240000-32241000"/>
          <s v="32241000-32242000"/>
          <s v="32242000-32243000"/>
          <s v="32243000-32244000"/>
          <s v="32244000-32245000"/>
          <s v="32245000-32246000"/>
          <s v="32246000-32247000"/>
          <s v="32247000-32248000"/>
          <s v="32248000-32249000"/>
          <s v="32249000-32250000"/>
          <s v="32250000-32251000"/>
          <s v="32251000-32252000"/>
          <s v="32252000-32253000"/>
          <s v="32253000-32254000"/>
          <s v="32254000-32255000"/>
          <s v="32255000-32256000"/>
          <s v="32256000-32257000"/>
          <s v="32257000-32258000"/>
          <s v="32258000-32259000"/>
          <s v="32259000-32260000"/>
          <s v="32260000-32261000"/>
          <s v="32261000-32262000"/>
          <s v="32262000-32263000"/>
          <s v="32263000-32264000"/>
          <s v="32264000-32265000"/>
          <s v="32265000-32266000"/>
          <s v="32266000-32267000"/>
          <s v="32267000-32268000"/>
          <s v="32268000-32269000"/>
          <s v="32269000-32270000"/>
          <s v="32270000-32271000"/>
          <s v="32271000-32272000"/>
          <s v="32272000-32273000"/>
          <s v="32273000-32274000"/>
          <s v="32274000-32275000"/>
          <s v="32275000-32276000"/>
          <s v="32276000-32277000"/>
          <s v="32277000-32278000"/>
          <s v="32278000-32279000"/>
          <s v="32279000-32280000"/>
          <s v="32280000-32281000"/>
          <s v="32281000-32282000"/>
          <s v="32282000-32283000"/>
          <s v="32283000-32284000"/>
          <s v="32284000-32285000"/>
          <s v="32285000-32286000"/>
          <s v="32286000-32287000"/>
          <s v="32287000-32288000"/>
          <s v="32288000-32289000"/>
          <s v="32289000-32290000"/>
          <s v="32290000-32291000"/>
          <s v="32291000-32292000"/>
          <s v="32292000-32293000"/>
          <s v="32293000-32294000"/>
          <s v="32294000-32295000"/>
          <s v="32295000-32296000"/>
          <s v="32296000-32297000"/>
          <s v="32297000-32298000"/>
          <s v="32298000-32299000"/>
          <s v="32299000-32300000"/>
          <s v="32300000-32301000"/>
          <s v="32301000-32302000"/>
          <s v="32302000-32303000"/>
          <s v="32303000-32304000"/>
          <s v="32304000-32305000"/>
          <s v="32305000-32306000"/>
          <s v="32306000-32307000"/>
          <s v="32307000-32308000"/>
          <s v="32308000-32309000"/>
          <s v="32309000-32310000"/>
          <s v="32310000-32311000"/>
          <s v="32311000-32312000"/>
          <s v="32312000-32313000"/>
          <s v="32313000-32314000"/>
          <s v="32314000-32315000"/>
          <s v="32315000-32316000"/>
          <s v="32316000-32317000"/>
          <s v="32317000-32318000"/>
          <s v="32318000-32319000"/>
          <s v="32319000-32320000"/>
          <s v="32320000-32321000"/>
          <s v="32321000-32322000"/>
          <s v="32322000-32323000"/>
          <s v="32323000-32324000"/>
          <s v="32324000-32325000"/>
          <s v="32325000-32326000"/>
          <s v="32326000-32327000"/>
          <s v="32327000-32328000"/>
          <s v="32328000-32329000"/>
          <s v="32329000-32330000"/>
          <s v="32330000-32331000"/>
          <s v="32331000-32332000"/>
          <s v="32332000-32333000"/>
          <s v="32333000-32334000"/>
          <s v="32334000-32335000"/>
          <s v="32335000-32336000"/>
          <s v="32336000-32337000"/>
          <s v="32337000-32338000"/>
          <s v="32338000-32339000"/>
          <s v="32339000-32340000"/>
          <s v="32340000-32341000"/>
          <s v="32341000-32342000"/>
          <s v="32342000-32343000"/>
          <s v="32343000-32344000"/>
          <s v="32344000-32345000"/>
          <s v="32345000-32346000"/>
          <s v="32346000-32347000"/>
          <s v="32347000-32348000"/>
          <s v="32348000-32349000"/>
          <s v="32349000-32350000"/>
          <s v="32350000-32351000"/>
          <s v="32351000-32352000"/>
          <s v="32352000-32353000"/>
          <s v="32353000-32354000"/>
          <s v="32354000-32355000"/>
          <s v="32355000-32356000"/>
          <s v="32356000-32357000"/>
          <s v="32357000-32358000"/>
          <s v="32358000-32359000"/>
          <s v="32359000-32360000"/>
          <s v="32360000-32361000"/>
          <s v="32361000-32362000"/>
          <s v="32362000-32363000"/>
          <s v="32363000-32364000"/>
          <s v="32364000-32365000"/>
          <s v="32365000-32366000"/>
          <s v="32366000-32367000"/>
          <s v="32367000-32368000"/>
          <s v="32368000-32369000"/>
          <s v="32369000-32370000"/>
          <s v="32370000-32371000"/>
          <s v="32371000-32372000"/>
          <s v="32372000-32373000"/>
          <s v="32373000-32374000"/>
          <s v="32374000-32375000"/>
          <s v="32375000-32376000"/>
          <s v="32376000-32377000"/>
          <s v="32377000-32378000"/>
          <s v="32378000-32379000"/>
          <s v="32379000-32380000"/>
          <s v="32380000-32381000"/>
          <s v="32381000-32382000"/>
          <s v="32382000-32383000"/>
          <s v="32383000-32384000"/>
          <s v="32384000-32385000"/>
          <s v="32385000-32386000"/>
          <s v="32386000-32387000"/>
          <s v="32387000-32388000"/>
          <s v="32388000-32389000"/>
          <s v="32389000-32390000"/>
          <s v="32390000-32391000"/>
          <s v="32391000-32392000"/>
          <s v="32392000-32393000"/>
          <s v="32393000-32394000"/>
          <s v="32394000-32395000"/>
          <s v="32395000-32396000"/>
          <s v="32396000-32397000"/>
          <s v="32397000-32398000"/>
          <s v="32398000-32399000"/>
          <s v="32399000-32400000"/>
          <s v="32400000-32401000"/>
          <s v="32401000-32402000"/>
          <s v="32402000-32403000"/>
          <s v="32403000-32404000"/>
          <s v="32404000-32405000"/>
          <s v="32405000-32406000"/>
          <s v="32406000-32407000"/>
          <s v="32407000-32408000"/>
          <s v="32408000-32409000"/>
          <s v="32409000-32410000"/>
          <s v="32410000-32411000"/>
          <s v="32411000-32412000"/>
          <s v="32412000-32413000"/>
          <s v="32413000-32414000"/>
          <s v="32414000-32415000"/>
          <s v="32415000-32416000"/>
          <s v="32416000-32417000"/>
          <s v="32417000-32418000"/>
          <s v="32418000-32419000"/>
          <s v="32419000-32420000"/>
          <s v="32420000-32421000"/>
          <s v="32421000-32422000"/>
          <s v="32422000-32423000"/>
          <s v="32423000-32424000"/>
          <s v="32424000-32425000"/>
          <s v="32425000-32426000"/>
          <s v="32426000-32427000"/>
          <s v="32427000-32428000"/>
          <s v="32428000-32429000"/>
          <s v="32429000-32430000"/>
          <s v="32430000-32431000"/>
          <s v="32431000-32432000"/>
          <s v="32432000-32433000"/>
          <s v="32433000-32434000"/>
          <s v="32434000-32435000"/>
          <s v="32435000-32436000"/>
          <s v="32436000-32437000"/>
          <s v="32437000-32438000"/>
          <s v="32438000-32439000"/>
          <s v="32439000-32440000"/>
          <s v="32440000-32441000"/>
          <s v="32441000-32442000"/>
          <s v="32442000-32443000"/>
          <s v="32443000-32444000"/>
          <s v="32444000-32445000"/>
          <s v="32445000-32446000"/>
          <s v="32446000-32447000"/>
          <s v="32447000-32448000"/>
          <s v="32448000-32449000"/>
          <s v="32449000-32450000"/>
          <s v="32450000-32451000"/>
          <s v="32451000-32452000"/>
          <s v="32452000-32453000"/>
          <s v="32453000-32454000"/>
          <s v="32454000-32455000"/>
          <s v="32455000-32456000"/>
          <s v="32456000-32457000"/>
          <s v="32457000-32458000"/>
          <s v="32458000-32459000"/>
          <s v="32459000-32460000"/>
          <s v="32460000-32461000"/>
          <s v="32461000-32462000"/>
          <s v="32462000-32463000"/>
          <s v="32463000-32464000"/>
          <s v="32464000-32465000"/>
          <s v="32465000-32466000"/>
          <s v="32466000-32467000"/>
          <s v="32467000-32468000"/>
          <s v="32468000-32469000"/>
          <s v="32469000-32470000"/>
          <s v="32470000-32471000"/>
          <s v="32471000-32472000"/>
          <s v="32472000-32473000"/>
          <s v="32473000-32474000"/>
          <s v="32474000-32475000"/>
          <s v="32475000-32476000"/>
          <s v="32476000-32477000"/>
          <s v="32477000-32478000"/>
          <s v="32478000-32479000"/>
          <s v="32479000-32480000"/>
          <s v="32480000-32481000"/>
          <s v="32481000-32482000"/>
          <s v="32482000-32483000"/>
          <s v="32483000-32484000"/>
          <s v="32484000-32485000"/>
          <s v="32485000-32486000"/>
          <s v="32486000-32487000"/>
          <s v="32487000-32488000"/>
          <s v="32488000-32489000"/>
          <s v="32489000-32490000"/>
          <s v="32490000-32491000"/>
          <s v="32491000-32492000"/>
          <s v="32492000-32493000"/>
          <s v="32493000-32494000"/>
          <s v="32494000-32495000"/>
          <s v="32495000-32496000"/>
          <s v="32496000-32497000"/>
          <s v="32497000-32498000"/>
          <s v="32498000-32499000"/>
          <s v="32499000-32500000"/>
          <s v="32500000-32501000"/>
          <s v="32501000-32502000"/>
          <s v="32502000-32503000"/>
          <s v="32503000-32504000"/>
          <s v="32504000-32505000"/>
          <s v="32505000-32506000"/>
          <s v="32506000-32507000"/>
          <s v="32507000-32508000"/>
          <s v="32508000-32509000"/>
          <s v="32509000-32510000"/>
          <s v="32510000-32511000"/>
          <s v="32511000-32512000"/>
          <s v="32512000-32513000"/>
          <s v="32513000-32514000"/>
          <s v="32514000-32515000"/>
          <s v="32515000-32516000"/>
          <s v="32516000-32517000"/>
          <s v="32517000-32518000"/>
          <s v="32518000-32519000"/>
          <s v="32519000-32520000"/>
          <s v="32520000-32521000"/>
          <s v="32521000-32522000"/>
          <s v="32522000-32523000"/>
          <s v="32523000-32524000"/>
          <s v="32524000-32525000"/>
          <s v="32525000-32526000"/>
          <s v="32526000-32527000"/>
          <s v="32527000-32528000"/>
          <s v="32528000-32529000"/>
          <s v="32529000-32530000"/>
          <s v="32530000-32531000"/>
          <s v="32531000-32532000"/>
          <s v="32532000-32533000"/>
          <s v="32533000-32534000"/>
          <s v="32534000-32535000"/>
          <s v="32535000-32536000"/>
          <s v="32536000-32537000"/>
          <s v="32537000-32538000"/>
          <s v="32538000-32539000"/>
          <s v="32539000-32540000"/>
          <s v="32540000-32541000"/>
          <s v="32541000-32542000"/>
          <s v="32542000-32543000"/>
          <s v="32543000-32544000"/>
          <s v="32544000-32545000"/>
          <s v="32545000-32546000"/>
          <s v="32546000-32547000"/>
          <s v="32547000-32548000"/>
          <s v="32548000-32549000"/>
          <s v="32549000-32550000"/>
          <s v="32550000-32551000"/>
          <s v="32551000-32552000"/>
          <s v="32552000-32553000"/>
          <s v="32553000-32554000"/>
          <s v="32554000-32555000"/>
          <s v="32555000-32556000"/>
          <s v="32556000-32557000"/>
          <s v="32557000-32558000"/>
          <s v="32558000-32559000"/>
          <s v="32559000-32560000"/>
          <s v="32560000-32561000"/>
          <s v="32561000-32562000"/>
          <s v="32562000-32563000"/>
          <s v="32563000-32564000"/>
          <s v="32564000-32565000"/>
          <s v="32565000-32566000"/>
          <s v="32566000-32567000"/>
          <s v="32567000-32568000"/>
          <s v="32568000-32569000"/>
          <s v="32569000-32570000"/>
          <s v="32570000-32571000"/>
          <s v="32571000-32572000"/>
          <s v="32572000-32573000"/>
          <s v="32573000-32574000"/>
          <s v="32574000-32575000"/>
          <s v="32575000-32576000"/>
          <s v="32576000-32577000"/>
          <s v="32577000-32578000"/>
          <s v="32578000-32579000"/>
          <s v="32579000-32580000"/>
          <s v="32580000-32581000"/>
          <s v="32581000-32582000"/>
          <s v="32582000-32583000"/>
          <s v="32583000-32584000"/>
          <s v="32584000-32585000"/>
          <s v="32585000-32586000"/>
          <s v="32586000-32587000"/>
          <s v="32587000-32588000"/>
          <s v="32588000-32589000"/>
          <s v="32589000-32590000"/>
          <s v="32590000-32591000"/>
          <s v="32591000-32592000"/>
          <s v="32592000-32593000"/>
          <s v="32593000-32594000"/>
          <s v="32594000-32595000"/>
          <s v="32595000-32596000"/>
          <s v="32596000-32597000"/>
          <s v="32597000-32598000"/>
          <s v="32598000-32599000"/>
          <s v="32599000-32600000"/>
          <s v="32600000-32601000"/>
          <s v="32601000-32602000"/>
          <s v="32602000-32603000"/>
          <s v="32603000-32604000"/>
          <s v="32604000-32605000"/>
          <s v="32605000-32606000"/>
          <s v="32606000-32607000"/>
          <s v="32607000-32608000"/>
          <s v="32608000-32609000"/>
          <s v="32609000-32610000"/>
          <s v="32610000-32611000"/>
          <s v="32611000-32612000"/>
          <s v="32612000-32613000"/>
          <s v="32613000-32614000"/>
          <s v="32614000-32615000"/>
          <s v="32615000-32616000"/>
          <s v="32616000-32617000"/>
          <s v="32617000-32618000"/>
          <s v="32618000-32619000"/>
          <s v="32619000-32620000"/>
          <s v="32620000-32621000"/>
          <s v="32621000-32622000"/>
          <s v="32622000-32623000"/>
          <s v="32623000-32624000"/>
          <s v="32624000-32625000"/>
          <s v="32625000-32626000"/>
          <s v="32626000-32627000"/>
          <s v="32627000-32628000"/>
          <s v="32628000-32629000"/>
          <s v="32629000-32630000"/>
          <s v="32630000-32631000"/>
          <s v="32631000-32632000"/>
          <s v="32632000-32633000"/>
          <s v="32633000-32634000"/>
          <s v="32634000-32635000"/>
          <s v="32635000-32636000"/>
          <s v="32636000-32637000"/>
          <s v="32637000-32638000"/>
          <s v="32638000-32639000"/>
          <s v="32639000-32640000"/>
          <s v="32640000-32641000"/>
          <s v="32641000-32642000"/>
          <s v="32642000-32643000"/>
          <s v="32643000-32644000"/>
          <s v="32644000-32645000"/>
          <s v="32645000-32646000"/>
          <s v="32646000-32647000"/>
          <s v="32647000-32648000"/>
          <s v="32648000-32649000"/>
          <s v="32649000-32650000"/>
          <s v="32650000-32651000"/>
          <s v="32651000-32652000"/>
          <s v="32652000-32653000"/>
          <s v="32653000-32654000"/>
          <s v="32654000-32655000"/>
          <s v="32655000-32656000"/>
          <s v="32656000-32657000"/>
          <s v="32657000-32658000"/>
          <s v="32658000-32659000"/>
          <s v="32659000-32660000"/>
          <s v="32660000-32661000"/>
          <s v="32661000-32662000"/>
          <s v="32662000-32663000"/>
          <s v="32663000-32664000"/>
          <s v="32664000-32665000"/>
          <s v="32665000-32666000"/>
          <s v="32666000-32667000"/>
          <s v="32667000-32668000"/>
          <s v="32668000-32669000"/>
          <s v="32669000-32670000"/>
          <s v="32670000-32671000"/>
          <s v="32671000-32672000"/>
          <s v="32672000-32673000"/>
          <s v="32673000-32674000"/>
          <s v="32674000-32675000"/>
          <s v="32675000-32676000"/>
          <s v="32676000-32677000"/>
          <s v="32677000-32678000"/>
          <s v="32678000-32679000"/>
          <s v="32679000-32680000"/>
          <s v="32680000-32681000"/>
          <s v="32681000-32682000"/>
          <s v="32682000-32683000"/>
          <s v="32683000-32684000"/>
          <s v="32684000-32685000"/>
          <s v="32685000-32686000"/>
          <s v="32686000-32687000"/>
          <s v="32687000-32688000"/>
          <s v="32688000-32689000"/>
          <s v="32689000-32690000"/>
          <s v="32690000-32691000"/>
          <s v="32691000-32692000"/>
          <s v="32692000-32693000"/>
          <s v="32693000-32694000"/>
          <s v="32694000-32695000"/>
          <s v="32695000-32696000"/>
          <s v="32696000-32697000"/>
          <s v="32697000-32698000"/>
          <s v="32698000-32699000"/>
          <s v="32699000-32700000"/>
          <s v="32700000-32701000"/>
          <s v="32701000-32702000"/>
          <s v="32702000-32703000"/>
          <s v="32703000-32704000"/>
          <s v="32704000-32705000"/>
          <s v="32705000-32706000"/>
          <s v="32706000-32707000"/>
          <s v="32707000-32708000"/>
          <s v="32708000-32709000"/>
          <s v="32709000-32710000"/>
          <s v="32710000-32711000"/>
          <s v="32711000-32712000"/>
          <s v="32712000-32713000"/>
          <s v="32713000-32714000"/>
          <s v="32714000-32715000"/>
          <s v="32715000-32716000"/>
          <s v="32716000-32717000"/>
          <s v="32717000-32718000"/>
          <s v="32718000-32719000"/>
          <s v="32719000-32720000"/>
          <s v="32720000-32721000"/>
          <s v="32721000-32722000"/>
          <s v="32722000-32723000"/>
          <s v="32723000-32724000"/>
          <s v="32724000-32725000"/>
          <s v="32725000-32726000"/>
          <s v="32726000-32727000"/>
          <s v="32727000-32728000"/>
          <s v="32728000-32729000"/>
          <s v="32729000-32730000"/>
          <s v="32730000-32731000"/>
          <s v="32731000-32732000"/>
          <s v="32732000-32733000"/>
          <s v="32733000-32734000"/>
          <s v="32734000-32735000"/>
          <s v="32735000-32736000"/>
          <s v="32736000-32737000"/>
          <s v="32737000-32738000"/>
          <s v="32738000-32739000"/>
          <s v="32739000-32740000"/>
          <s v="32740000-32741000"/>
          <s v="32741000-32742000"/>
          <s v="32742000-32743000"/>
          <s v="32743000-32744000"/>
          <s v="32744000-32745000"/>
          <s v="32745000-32746000"/>
          <s v="32746000-32747000"/>
          <s v="32747000-32748000"/>
          <s v="32748000-32749000"/>
          <s v="32749000-32750000"/>
          <s v="32750000-32751000"/>
          <s v="32751000-32752000"/>
          <s v="32752000-32753000"/>
          <s v="32753000-32754000"/>
          <s v="32754000-32755000"/>
          <s v="32755000-32756000"/>
          <s v="32756000-32757000"/>
          <s v="32757000-32758000"/>
          <s v="32758000-32759000"/>
          <s v="32759000-32760000"/>
          <s v="32760000-32761000"/>
          <s v="32761000-32762000"/>
          <s v="32762000-32763000"/>
          <s v="32763000-32764000"/>
          <s v="32764000-32765000"/>
          <s v="32765000-32766000"/>
          <s v="32766000-32767000"/>
          <s v="32767000-32768000"/>
          <s v="32768000-32769000"/>
          <s v="32769000-32770000"/>
          <s v="32770000-32771000"/>
          <s v="32771000-32772000"/>
          <s v="32772000-32773000"/>
          <s v="32773000-32774000"/>
          <s v="32774000-32775000"/>
          <s v="32775000-32776000"/>
          <s v="32776000-32777000"/>
          <s v="32777000-32778000"/>
          <s v="32778000-32779000"/>
          <s v="32779000-32780000"/>
          <s v="32780000-32781000"/>
          <s v="32781000-32782000"/>
          <s v="32782000-32783000"/>
          <s v="32783000-32784000"/>
          <s v="32784000-32785000"/>
          <s v="32785000-32786000"/>
          <s v="32786000-32787000"/>
          <s v="32787000-32788000"/>
          <s v="32788000-32789000"/>
          <s v="32789000-32790000"/>
          <s v="32790000-32791000"/>
          <s v="32791000-32792000"/>
          <s v="32792000-32793000"/>
          <s v="32793000-32794000"/>
          <s v="32794000-32795000"/>
          <s v="32795000-32796000"/>
          <s v="32796000-32797000"/>
          <s v="32797000-32798000"/>
          <s v="32798000-32799000"/>
          <s v="32799000-32800000"/>
          <s v="32800000-32801000"/>
          <s v="32801000-32802000"/>
          <s v="32802000-32803000"/>
          <s v="32803000-32804000"/>
          <s v="32804000-32805000"/>
          <s v="32805000-32806000"/>
          <s v="32806000-32807000"/>
          <s v="32807000-32808000"/>
          <s v="32808000-32809000"/>
          <s v="32809000-32810000"/>
          <s v="32810000-32811000"/>
          <s v="32811000-32812000"/>
          <s v="32812000-32813000"/>
          <s v="32813000-32814000"/>
          <s v="32814000-32815000"/>
          <s v="32815000-32816000"/>
          <s v="32816000-32817000"/>
          <s v="32817000-32818000"/>
          <s v="32818000-32819000"/>
          <s v="32819000-32820000"/>
          <s v="32820000-32821000"/>
          <s v="32821000-32822000"/>
          <s v="32822000-32823000"/>
          <s v="32823000-32824000"/>
          <s v="32824000-32825000"/>
          <s v="32825000-32826000"/>
          <s v="32826000-32827000"/>
          <s v="32827000-32828000"/>
          <s v="32828000-32829000"/>
          <s v="32829000-32830000"/>
          <s v="32830000-32831000"/>
          <s v="32831000-32832000"/>
          <s v="32832000-32833000"/>
          <s v="32833000-32834000"/>
          <s v="32834000-32835000"/>
          <s v="32835000-32836000"/>
          <s v="32836000-32837000"/>
          <s v="32837000-32838000"/>
          <s v="32838000-32839000"/>
          <s v="32839000-32840000"/>
          <s v="32840000-32841000"/>
          <s v="32841000-32842000"/>
          <s v="32842000-32843000"/>
          <s v="32843000-32844000"/>
          <s v="32844000-32845000"/>
          <s v="32845000-32846000"/>
          <s v="32846000-32847000"/>
          <s v="32847000-32848000"/>
          <s v="32848000-32849000"/>
          <s v="32849000-32850000"/>
          <s v="32850000-32851000"/>
          <s v="32851000-32852000"/>
          <s v="32852000-32853000"/>
          <s v="32853000-32854000"/>
          <s v="32854000-32855000"/>
          <s v="32855000-32856000"/>
          <s v="32856000-32857000"/>
          <s v="32857000-32858000"/>
          <s v="32858000-32859000"/>
          <s v="32859000-32860000"/>
          <s v="32860000-32861000"/>
          <s v="32861000-32862000"/>
          <s v="32862000-32863000"/>
          <s v="32863000-32864000"/>
          <s v="32864000-32865000"/>
          <s v="32865000-32866000"/>
          <s v="32866000-32867000"/>
          <s v="32867000-32868000"/>
          <s v="32868000-32869000"/>
          <s v="32869000-32870000"/>
          <s v="32870000-32871000"/>
          <s v="32871000-32872000"/>
          <s v="32872000-32873000"/>
          <s v="32873000-32874000"/>
          <s v="32874000-32875000"/>
          <s v="32875000-32876000"/>
          <s v="32876000-32877000"/>
          <s v="32877000-32878000"/>
          <s v="32878000-32879000"/>
          <s v="32879000-32880000"/>
          <s v="32880000-32881000"/>
          <s v="32881000-32882000"/>
          <s v="32882000-32883000"/>
          <s v="32883000-32884000"/>
          <s v="32884000-32885000"/>
          <s v="32885000-32886000"/>
          <s v="32886000-32887000"/>
          <s v="32887000-32888000"/>
          <s v="32888000-32889000"/>
          <s v="32889000-32890000"/>
          <s v="32890000-32891000"/>
          <s v="32891000-32892000"/>
          <s v="32892000-32893000"/>
          <s v="32893000-32894000"/>
          <s v="32894000-32895000"/>
          <s v="32895000-32896000"/>
          <s v="32896000-32897000"/>
          <s v="32897000-32898000"/>
          <s v="32898000-32899000"/>
          <s v="32899000-32900000"/>
          <s v="32900000-32901000"/>
          <s v="32901000-32902000"/>
          <s v="32902000-32903000"/>
          <s v="32903000-32904000"/>
          <s v="32904000-32905000"/>
          <s v="32905000-32906000"/>
          <s v="32906000-32907000"/>
          <s v="32907000-32908000"/>
          <s v="32908000-32909000"/>
          <s v="32909000-32910000"/>
          <s v="32910000-32911000"/>
          <s v="32911000-32912000"/>
          <s v="32912000-32913000"/>
          <s v="32913000-32914000"/>
          <s v="32914000-32915000"/>
          <s v="32915000-32916000"/>
          <s v="32916000-32917000"/>
          <s v="32917000-32918000"/>
          <s v="32918000-32919000"/>
          <s v="32919000-32920000"/>
          <s v="32920000-32921000"/>
          <s v="32921000-32922000"/>
          <s v="32922000-32923000"/>
          <s v="32923000-32924000"/>
          <s v="32924000-32925000"/>
          <s v="32925000-32926000"/>
          <s v="32926000-32927000"/>
          <s v="32927000-32928000"/>
          <s v="32928000-32929000"/>
          <s v="32929000-32930000"/>
          <s v="32930000-32931000"/>
          <s v="32931000-32932000"/>
          <s v="32932000-32933000"/>
          <s v="32933000-32934000"/>
          <s v="32934000-32935000"/>
          <s v="32935000-32936000"/>
          <s v="32936000-32937000"/>
          <s v="32937000-32938000"/>
          <s v="32938000-32939000"/>
          <s v="32939000-32940000"/>
          <s v="32940000-32941000"/>
          <s v="32941000-32942000"/>
          <s v="32942000-32943000"/>
          <s v="32943000-32944000"/>
          <s v="32944000-32945000"/>
          <s v="32945000-32946000"/>
          <s v="32946000-32947000"/>
          <s v="32947000-32948000"/>
          <s v="32948000-32949000"/>
          <s v="32949000-32950000"/>
          <s v="32950000-32951000"/>
          <s v="32951000-32952000"/>
          <s v="32952000-32953000"/>
          <s v="32953000-32954000"/>
          <s v="32954000-32955000"/>
          <s v="32955000-32956000"/>
          <s v="32956000-32957000"/>
          <s v="32957000-32958000"/>
          <s v="32958000-32959000"/>
          <s v="32959000-32960000"/>
          <s v="32960000-32961000"/>
          <s v="32961000-32962000"/>
          <s v="32962000-32963000"/>
          <s v="32963000-32964000"/>
          <s v="32964000-32965000"/>
          <s v="32965000-32966000"/>
          <s v="32966000-32967000"/>
          <s v="32967000-32968000"/>
          <s v="32968000-32969000"/>
          <s v="32969000-32970000"/>
          <s v="32970000-32971000"/>
          <s v="32971000-32972000"/>
          <s v="32972000-32973000"/>
          <s v="32973000-32974000"/>
          <s v="32974000-32975000"/>
          <s v="32975000-32976000"/>
          <s v="32976000-32977000"/>
          <s v="32977000-32978000"/>
          <s v="32978000-32979000"/>
          <s v="32979000-32980000"/>
          <s v="32980000-32981000"/>
          <s v="32981000-32982000"/>
          <s v="32982000-32983000"/>
          <s v="32983000-32984000"/>
          <s v="32984000-32985000"/>
          <s v="32985000-32986000"/>
          <s v="32986000-32987000"/>
          <s v="32987000-32988000"/>
          <s v="32988000-32989000"/>
          <s v="32989000-32990000"/>
          <s v="32990000-32991000"/>
          <s v="32991000-32992000"/>
          <s v="32992000-32993000"/>
          <s v="32993000-32994000"/>
          <s v="32994000-32995000"/>
          <s v="32995000-32996000"/>
          <s v="32996000-32997000"/>
          <s v="32997000-32998000"/>
          <s v="32998000-32999000"/>
          <s v="32999000-33000000"/>
          <s v="33000000-33001000"/>
          <s v="33001000-33002000"/>
          <s v="33002000-33003000"/>
          <s v="33003000-33004000"/>
          <s v="33004000-33005000"/>
          <s v="33005000-33006000"/>
          <s v="33006000-33007000"/>
          <s v="33007000-33008000"/>
          <s v="33008000-33009000"/>
          <s v="33009000-33010000"/>
          <s v="33010000-33011000"/>
          <s v="33011000-33012000"/>
          <s v="33012000-33013000"/>
          <s v="33013000-33014000"/>
          <s v="33014000-33015000"/>
          <s v="33015000-33016000"/>
          <s v="33016000-33017000"/>
          <s v="33017000-33018000"/>
          <s v="33018000-33019000"/>
          <s v="33019000-33020000"/>
          <s v="33020000-33021000"/>
          <s v="33021000-33022000"/>
          <s v="33022000-33023000"/>
          <s v="33023000-33024000"/>
          <s v="33024000-33025000"/>
          <s v="33025000-33026000"/>
          <s v="33026000-33027000"/>
          <s v="33027000-33028000"/>
          <s v="33028000-33029000"/>
          <s v="33029000-33030000"/>
          <s v="33030000-33031000"/>
          <s v="33031000-33032000"/>
          <s v="33032000-33033000"/>
          <s v="33033000-33034000"/>
          <s v="33034000-33035000"/>
          <s v="33035000-33036000"/>
          <s v="33036000-33037000"/>
          <s v="33037000-33038000"/>
          <s v="33038000-33039000"/>
          <s v="33039000-33040000"/>
          <s v="33040000-33041000"/>
          <s v="33041000-33042000"/>
          <s v="33042000-33043000"/>
          <s v="33043000-33044000"/>
          <s v="33044000-33045000"/>
          <s v="33045000-33046000"/>
          <s v="33046000-33047000"/>
          <s v="33047000-33048000"/>
          <s v="33048000-33049000"/>
          <s v="33049000-33050000"/>
          <s v="33050000-33051000"/>
          <s v="33051000-33052000"/>
          <s v="33052000-33053000"/>
          <s v="33053000-33054000"/>
          <s v="33054000-33055000"/>
          <s v="33055000-33056000"/>
          <s v="33056000-33057000"/>
          <s v="33057000-33058000"/>
          <s v="33058000-33059000"/>
          <s v="33059000-33060000"/>
          <s v="33060000-33061000"/>
          <s v="33061000-33062000"/>
          <s v="33062000-33063000"/>
          <s v="33063000-33064000"/>
          <s v="33064000-33065000"/>
          <s v="33065000-33066000"/>
          <s v="33066000-33067000"/>
          <s v="33067000-33068000"/>
          <s v="33068000-33069000"/>
          <s v="33069000-33070000"/>
          <s v="33070000-33071000"/>
          <s v="33071000-33072000"/>
          <s v="33072000-33073000"/>
          <s v="33073000-33074000"/>
          <s v="33074000-33075000"/>
          <s v="33075000-33076000"/>
          <s v="33076000-33077000"/>
          <s v="33077000-33078000"/>
          <s v="33078000-33079000"/>
          <s v="33079000-33080000"/>
          <s v="33080000-33081000"/>
          <s v="33081000-33082000"/>
          <s v="33082000-33083000"/>
          <s v="33083000-33084000"/>
          <s v="33084000-33085000"/>
          <s v="33085000-33086000"/>
          <s v="33086000-33087000"/>
          <s v="33087000-33088000"/>
          <s v="33088000-33089000"/>
          <s v="33089000-33090000"/>
          <s v="33090000-33091000"/>
          <s v="33091000-33092000"/>
          <s v="33092000-33093000"/>
          <s v="33093000-33094000"/>
          <s v="33094000-33095000"/>
          <s v="33095000-33096000"/>
          <s v="33096000-33097000"/>
          <s v="33097000-33098000"/>
          <s v="33098000-33099000"/>
          <s v="33099000-33100000"/>
          <s v="33100000-33101000"/>
          <s v="33101000-33102000"/>
          <s v="33102000-33103000"/>
          <s v="33103000-33104000"/>
          <s v="33104000-33105000"/>
          <s v="33105000-33106000"/>
          <s v="33106000-33107000"/>
          <s v="33107000-33108000"/>
          <s v="33108000-33109000"/>
          <s v="33109000-33110000"/>
          <s v="33110000-33111000"/>
          <s v="33111000-33112000"/>
          <s v="33112000-33113000"/>
          <s v="33113000-33114000"/>
          <s v="33114000-33115000"/>
          <s v="33115000-33116000"/>
          <s v="33116000-33117000"/>
          <s v="33117000-33118000"/>
          <s v="33118000-33119000"/>
          <s v="33119000-33120000"/>
          <s v="33120000-33121000"/>
          <s v="33121000-33122000"/>
          <s v="33122000-33123000"/>
          <s v="33123000-33124000"/>
          <s v="33124000-33125000"/>
          <s v="33125000-33126000"/>
          <s v="33126000-33127000"/>
          <s v="33127000-33128000"/>
          <s v="33128000-33129000"/>
          <s v="33129000-33130000"/>
          <s v="33130000-33131000"/>
          <s v="33131000-33132000"/>
          <s v="33132000-33133000"/>
          <s v="33133000-33134000"/>
          <s v="33134000-33135000"/>
          <s v="33135000-33136000"/>
          <s v="33136000-33137000"/>
          <s v="33137000-33138000"/>
          <s v="33138000-33139000"/>
          <s v="33139000-33140000"/>
          <s v="33140000-33141000"/>
          <s v="33141000-33142000"/>
          <s v="33142000-33143000"/>
          <s v="33143000-33144000"/>
          <s v="33144000-33145000"/>
          <s v="33145000-33146000"/>
          <s v="33146000-33147000"/>
          <s v="33147000-33148000"/>
          <s v="33148000-33149000"/>
          <s v="33149000-33150000"/>
          <s v="33150000-33151000"/>
          <s v="33151000-33152000"/>
          <s v="33152000-33153000"/>
          <s v="33153000-33154000"/>
          <s v="33154000-33155000"/>
          <s v="33155000-33156000"/>
          <s v="33156000-33157000"/>
          <s v="33157000-33158000"/>
          <s v="33158000-33159000"/>
          <s v="33159000-33160000"/>
          <s v="33160000-33161000"/>
          <s v="33161000-33162000"/>
          <s v="33162000-33163000"/>
          <s v="33163000-33164000"/>
          <s v="33164000-33165000"/>
          <s v="33165000-33166000"/>
          <s v="33166000-33167000"/>
          <s v="33167000-33168000"/>
          <s v="33168000-33169000"/>
          <s v="33169000-33170000"/>
          <s v="33170000-33171000"/>
          <s v="33171000-33172000"/>
          <s v="33172000-33173000"/>
          <s v="33173000-33174000"/>
          <s v="33174000-33175000"/>
          <s v="33175000-33176000"/>
          <s v="33176000-33177000"/>
          <s v="33177000-33178000"/>
          <s v="33178000-33179000"/>
          <s v="33179000-33180000"/>
          <s v="33180000-33181000"/>
          <s v="33181000-33182000"/>
          <s v="33182000-33183000"/>
          <s v="33183000-33184000"/>
          <s v="33184000-33185000"/>
          <s v="33185000-33186000"/>
          <s v="33186000-33187000"/>
          <s v="33187000-33188000"/>
          <s v="33188000-33189000"/>
          <s v="33189000-33190000"/>
          <s v="33190000-33191000"/>
          <s v="33191000-33192000"/>
          <s v="33192000-33193000"/>
          <s v="33193000-33194000"/>
          <s v="33194000-33195000"/>
          <s v="33195000-33196000"/>
          <s v="33196000-33197000"/>
          <s v="33197000-33198000"/>
          <s v="33198000-33199000"/>
          <s v="33199000-33200000"/>
          <s v="33200000-33201000"/>
          <s v="33201000-33202000"/>
          <s v="33202000-33203000"/>
          <s v="33203000-33204000"/>
          <s v="33204000-33205000"/>
          <s v="33205000-33206000"/>
          <s v="33206000-33207000"/>
          <s v="33207000-33208000"/>
          <s v="33208000-33209000"/>
          <s v="33209000-33210000"/>
          <s v="33210000-33211000"/>
          <s v="33211000-33212000"/>
          <s v="33212000-33213000"/>
          <s v="33213000-33214000"/>
          <s v="33214000-33215000"/>
          <s v="33215000-33216000"/>
          <s v="33216000-33217000"/>
          <s v="33217000-33218000"/>
          <s v="33218000-33219000"/>
          <s v="33219000-33220000"/>
          <s v="33220000-33221000"/>
          <s v="33221000-33222000"/>
          <s v="33222000-33223000"/>
          <s v="33223000-33224000"/>
          <s v="33224000-33225000"/>
          <s v="33225000-33226000"/>
          <s v="33226000-33227000"/>
          <s v="33227000-33228000"/>
          <s v="33228000-33229000"/>
          <s v="33229000-33230000"/>
          <s v="33230000-33231000"/>
          <s v="33231000-33232000"/>
          <s v="33232000-33233000"/>
          <s v="33233000-33234000"/>
          <s v="33234000-33235000"/>
          <s v="33235000-33236000"/>
          <s v="33236000-33237000"/>
          <s v="33237000-33238000"/>
          <s v="33238000-33239000"/>
          <s v="33239000-33240000"/>
          <s v="33240000-33241000"/>
          <s v="33241000-33242000"/>
          <s v="33242000-33243000"/>
          <s v="33243000-33244000"/>
          <s v="33244000-33245000"/>
          <s v="33245000-33246000"/>
          <s v="33246000-33247000"/>
          <s v="33247000-33248000"/>
          <s v="33248000-33249000"/>
          <s v="33249000-33250000"/>
          <s v="33250000-33251000"/>
          <s v="33251000-33252000"/>
          <s v="33252000-33253000"/>
          <s v="33253000-33254000"/>
          <s v="33254000-33255000"/>
          <s v="33255000-33256000"/>
          <s v="33256000-33257000"/>
          <s v="33257000-33258000"/>
          <s v="33258000-33259000"/>
          <s v="33259000-33260000"/>
          <s v="33260000-33261000"/>
          <s v="33261000-33262000"/>
          <s v="33262000-33263000"/>
          <s v="33263000-33264000"/>
          <s v="33264000-33265000"/>
          <s v="33265000-33266000"/>
          <s v="33266000-33267000"/>
          <s v="33267000-33268000"/>
          <s v="33268000-33269000"/>
          <s v="33269000-33270000"/>
          <s v="33270000-33271000"/>
          <s v="33271000-33272000"/>
          <s v="33272000-33273000"/>
          <s v="33273000-33274000"/>
          <s v="33274000-33275000"/>
          <s v="33275000-33276000"/>
          <s v="33276000-33277000"/>
          <s v="33277000-33278000"/>
          <s v="33278000-33279000"/>
          <s v="33279000-33280000"/>
          <s v="33280000-33281000"/>
          <s v="33281000-33282000"/>
          <s v="33282000-33283000"/>
          <s v="33283000-33284000"/>
          <s v="33284000-33285000"/>
          <s v="33285000-33286000"/>
          <s v="33286000-33287000"/>
          <s v="33287000-33288000"/>
          <s v="33288000-33289000"/>
          <s v="33289000-33290000"/>
          <s v="33290000-33291000"/>
          <s v="33291000-33292000"/>
          <s v="33292000-33293000"/>
          <s v="33293000-33294000"/>
          <s v="33294000-33295000"/>
          <s v="33295000-33296000"/>
          <s v="33296000-33297000"/>
          <s v="33297000-33298000"/>
          <s v="33298000-33299000"/>
          <s v="33299000-33300000"/>
          <s v="33300000-33301000"/>
          <s v="33301000-33302000"/>
          <s v="33302000-33303000"/>
          <s v="33303000-33304000"/>
          <s v="33304000-33305000"/>
          <s v="33305000-33306000"/>
          <s v="33306000-33307000"/>
          <s v="33307000-33308000"/>
          <s v="33308000-33309000"/>
          <s v="33309000-33310000"/>
          <s v="33310000-33311000"/>
          <s v="33311000-33312000"/>
          <s v="33312000-33313000"/>
          <s v="33313000-33314000"/>
          <s v="33314000-33315000"/>
          <s v="33315000-33316000"/>
          <s v="33316000-33317000"/>
          <s v="33317000-33318000"/>
          <s v="33318000-33319000"/>
          <s v="33319000-33320000"/>
          <s v="33320000-33321000"/>
          <s v="33321000-33322000"/>
          <s v="33322000-33323000"/>
          <s v="33323000-33324000"/>
          <s v="33324000-33325000"/>
          <s v="33325000-33326000"/>
          <s v="33326000-33327000"/>
          <s v="33327000-33328000"/>
          <s v="33328000-33329000"/>
          <s v="33329000-33330000"/>
          <s v="33330000-33331000"/>
          <s v="33331000-33332000"/>
          <s v="33332000-33333000"/>
          <s v="33333000-33334000"/>
          <s v="33334000-33335000"/>
          <s v="33335000-33336000"/>
          <s v="33336000-33337000"/>
          <s v="33337000-33338000"/>
          <s v="33338000-33339000"/>
          <s v="33339000-33340000"/>
          <s v="33340000-33341000"/>
          <s v="33341000-33342000"/>
          <s v="33342000-33343000"/>
          <s v="33343000-33344000"/>
          <s v="33344000-33345000"/>
          <s v="33345000-33346000"/>
          <s v="33346000-33347000"/>
          <s v="33347000-33348000"/>
          <s v="33348000-33349000"/>
          <s v="33349000-33350000"/>
          <s v="33350000-33351000"/>
          <s v="33351000-33352000"/>
          <s v="33352000-33353000"/>
          <s v="33353000-33354000"/>
          <s v="33354000-33355000"/>
          <s v="33355000-33356000"/>
          <s v="33356000-33357000"/>
          <s v="33357000-33358000"/>
          <s v="33358000-33359000"/>
          <s v="33359000-33360000"/>
          <s v="33360000-33361000"/>
          <s v="33361000-33362000"/>
          <s v="33362000-33363000"/>
          <s v="33363000-33364000"/>
          <s v="33364000-33365000"/>
          <s v="33365000-33366000"/>
          <s v="33366000-33367000"/>
          <s v="33367000-33368000"/>
          <s v="33368000-33369000"/>
          <s v="33369000-33370000"/>
          <s v="33370000-33371000"/>
          <s v="33371000-33372000"/>
          <s v="33372000-33373000"/>
          <s v="33373000-33374000"/>
          <s v="33374000-33375000"/>
          <s v="33375000-33376000"/>
          <s v="33376000-33377000"/>
          <s v="33377000-33378000"/>
          <s v="33378000-33379000"/>
          <s v="33379000-33380000"/>
          <s v="33380000-33381000"/>
          <s v="33381000-33382000"/>
          <s v="33382000-33383000"/>
          <s v="33383000-33384000"/>
          <s v="33384000-33385000"/>
          <s v="33385000-33386000"/>
          <s v="33386000-33387000"/>
          <s v="33387000-33388000"/>
          <s v="33388000-33389000"/>
          <s v="33389000-33390000"/>
          <s v="33390000-33391000"/>
          <s v="33391000-33392000"/>
          <s v="33392000-33393000"/>
          <s v="33393000-33394000"/>
          <s v="33394000-33395000"/>
          <s v="33395000-33396000"/>
          <s v="33396000-33397000"/>
          <s v="33397000-33398000"/>
          <s v="33398000-33399000"/>
          <s v="33399000-33400000"/>
          <s v="33400000-33401000"/>
          <s v="33401000-33402000"/>
          <s v="33402000-33403000"/>
          <s v="33403000-33404000"/>
          <s v="33404000-33405000"/>
          <s v="33405000-33406000"/>
          <s v="33406000-33407000"/>
          <s v="33407000-33408000"/>
          <s v="33408000-33409000"/>
          <s v="33409000-33410000"/>
          <s v="33410000-33411000"/>
          <s v="33411000-33412000"/>
          <s v="33412000-33413000"/>
          <s v="33413000-33414000"/>
          <s v="33414000-33415000"/>
          <s v="33415000-33416000"/>
          <s v="33416000-33417000"/>
          <s v="33417000-33418000"/>
          <s v="33418000-33419000"/>
          <s v="33419000-33420000"/>
          <s v="33420000-33421000"/>
          <s v="33421000-33422000"/>
          <s v="33422000-33423000"/>
          <s v="33423000-33424000"/>
          <s v="33424000-33425000"/>
          <s v="33425000-33426000"/>
          <s v="33426000-33427000"/>
          <s v="33427000-33428000"/>
          <s v="33428000-33429000"/>
          <s v="33429000-33430000"/>
          <s v="33430000-33431000"/>
          <s v="33431000-33432000"/>
          <s v="33432000-33433000"/>
          <s v="33433000-33434000"/>
          <s v="33434000-33435000"/>
          <s v="33435000-33436000"/>
          <s v="33436000-33437000"/>
          <s v="33437000-33438000"/>
          <s v="33438000-33439000"/>
          <s v="33439000-33440000"/>
          <s v="33440000-33441000"/>
          <s v="33441000-33442000"/>
          <s v="33442000-33443000"/>
          <s v="33443000-33444000"/>
          <s v="33444000-33445000"/>
          <s v="33445000-33446000"/>
          <s v="33446000-33447000"/>
          <s v="33447000-33448000"/>
          <s v="33448000-33449000"/>
          <s v="33449000-33450000"/>
          <s v="33450000-33451000"/>
          <s v="33451000-33452000"/>
          <s v="33452000-33453000"/>
          <s v="33453000-33454000"/>
          <s v="33454000-33455000"/>
          <s v="33455000-33456000"/>
          <s v="33456000-33457000"/>
          <s v="33457000-33458000"/>
          <s v="33458000-33459000"/>
          <s v="33459000-33460000"/>
          <s v="33460000-33461000"/>
          <s v="33461000-33462000"/>
          <s v="33462000-33463000"/>
          <s v="33463000-33464000"/>
          <s v="33464000-33465000"/>
          <s v="33465000-33466000"/>
          <s v="33466000-33467000"/>
          <s v="33467000-33468000"/>
          <s v="33468000-33469000"/>
          <s v="33469000-33470000"/>
          <s v="33470000-33471000"/>
          <s v="33471000-33472000"/>
          <s v="33472000-33473000"/>
          <s v="33473000-33474000"/>
          <s v="33474000-33475000"/>
          <s v="33475000-33476000"/>
          <s v="33476000-33477000"/>
          <s v="33477000-33478000"/>
          <s v="33478000-33479000"/>
          <s v="33479000-33480000"/>
          <s v="33480000-33481000"/>
          <s v="33481000-33482000"/>
          <s v="33482000-33483000"/>
          <s v="33483000-33484000"/>
          <s v="33484000-33485000"/>
          <s v="33485000-33486000"/>
          <s v="33486000-33487000"/>
          <s v="33487000-33488000"/>
          <s v="33488000-33489000"/>
          <s v="33489000-33490000"/>
          <s v="33490000-33491000"/>
          <s v="33491000-33492000"/>
          <s v="33492000-33493000"/>
          <s v="33493000-33494000"/>
          <s v="33494000-33495000"/>
          <s v="33495000-33496000"/>
          <s v="33496000-33497000"/>
          <s v="33497000-33498000"/>
          <s v="33498000-33499000"/>
          <s v="33499000-33500000"/>
          <s v="33500000-33501000"/>
          <s v="33501000-33502000"/>
          <s v="33502000-33503000"/>
          <s v="33503000-33504000"/>
          <s v="33504000-33505000"/>
          <s v="33505000-33506000"/>
          <s v="33506000-33507000"/>
          <s v="33507000-33508000"/>
          <s v="33508000-33509000"/>
          <s v="33509000-33510000"/>
          <s v="33510000-33511000"/>
          <s v="33511000-33512000"/>
          <s v="33512000-33513000"/>
          <s v="33513000-33514000"/>
          <s v="33514000-33515000"/>
          <s v="33515000-33516000"/>
          <s v="33516000-33517000"/>
          <s v="33517000-33518000"/>
          <s v="33518000-33519000"/>
          <s v="33519000-33520000"/>
          <s v="33520000-33521000"/>
          <s v="33521000-33522000"/>
          <s v="33522000-33523000"/>
          <s v="33523000-33524000"/>
          <s v="33524000-33525000"/>
          <s v="33525000-33526000"/>
          <s v="33526000-33527000"/>
          <s v="33527000-33528000"/>
          <s v="33528000-33529000"/>
          <s v="33529000-33530000"/>
          <s v="33530000-33531000"/>
          <s v="33531000-33532000"/>
          <s v="33532000-33533000"/>
          <s v="33533000-33534000"/>
          <s v="33534000-33535000"/>
          <s v="33535000-33536000"/>
          <s v="33536000-33537000"/>
          <s v="33537000-33538000"/>
          <s v="33538000-33539000"/>
          <s v="33539000-33540000"/>
          <s v="33540000-33541000"/>
          <s v="33541000-33542000"/>
          <s v="33542000-33543000"/>
          <s v="33543000-33544000"/>
          <s v="33544000-33545000"/>
          <s v="33545000-33546000"/>
          <s v="33546000-33547000"/>
          <s v="33547000-33548000"/>
          <s v="33548000-33549000"/>
          <s v="33549000-33550000"/>
          <s v="33550000-33551000"/>
          <s v="33551000-33552000"/>
          <s v="33552000-33553000"/>
          <s v="33553000-33554000"/>
          <s v="33554000-33555000"/>
          <s v="33555000-33556000"/>
          <s v="33556000-33557000"/>
          <s v="33557000-33558000"/>
          <s v="33558000-33559000"/>
          <s v="33559000-33560000"/>
          <s v="33560000-33561000"/>
          <s v="33561000-33562000"/>
          <s v="33562000-33563000"/>
          <s v="33563000-33564000"/>
          <s v="33564000-33565000"/>
          <s v="33565000-33566000"/>
          <s v="33566000-33567000"/>
          <s v="33567000-33568000"/>
          <s v="33568000-33569000"/>
          <s v="33569000-33570000"/>
          <s v="33570000-33571000"/>
          <s v="33571000-33572000"/>
          <s v="33572000-33573000"/>
          <s v="33573000-33574000"/>
          <s v="33574000-33575000"/>
          <s v="33575000-33576000"/>
          <s v="33576000-33577000"/>
          <s v="33577000-33578000"/>
          <s v="33578000-33579000"/>
          <s v="33579000-33580000"/>
          <s v="33580000-33581000"/>
          <s v="33581000-33582000"/>
          <s v="33582000-33583000"/>
          <s v="33583000-33584000"/>
          <s v="33584000-33585000"/>
          <s v="33585000-33586000"/>
          <s v="33586000-33587000"/>
          <s v="33587000-33588000"/>
          <s v="33588000-33589000"/>
          <s v="33589000-33590000"/>
          <s v="33590000-33591000"/>
          <s v="33591000-33592000"/>
          <s v="33592000-33593000"/>
          <s v="33593000-33594000"/>
          <s v="33594000-33595000"/>
          <s v="33595000-33596000"/>
          <s v="33596000-33597000"/>
          <s v="33597000-33598000"/>
          <s v="33598000-33599000"/>
          <s v="33599000-33600000"/>
          <s v="33600000-33601000"/>
          <s v="33601000-33602000"/>
          <s v="33602000-33603000"/>
          <s v="33603000-33604000"/>
          <s v="33604000-33605000"/>
          <s v="33605000-33606000"/>
          <s v="33606000-33607000"/>
          <s v="33607000-33608000"/>
          <s v="33608000-33609000"/>
          <s v="33609000-33610000"/>
          <s v="33610000-33611000"/>
          <s v="33611000-33612000"/>
          <s v="33612000-33613000"/>
          <s v="33613000-33614000"/>
          <s v="33614000-33615000"/>
          <s v="33615000-33616000"/>
          <s v="33616000-33617000"/>
          <s v="33617000-33618000"/>
          <s v="33618000-33619000"/>
          <s v="33619000-33620000"/>
          <s v="33620000-33621000"/>
          <s v="33621000-33622000"/>
          <s v="33622000-33623000"/>
          <s v="33623000-33624000"/>
          <s v="33624000-33625000"/>
          <s v="33625000-33626000"/>
          <s v="33626000-33627000"/>
          <s v="33627000-33628000"/>
          <s v="33628000-33629000"/>
          <s v="33629000-33630000"/>
          <s v="33630000-33631000"/>
          <s v="33631000-33632000"/>
          <s v="33632000-33633000"/>
          <s v="33633000-33634000"/>
          <s v="33634000-33635000"/>
          <s v="33635000-33636000"/>
          <s v="33636000-33637000"/>
          <s v="33637000-33638000"/>
          <s v="33638000-33639000"/>
          <s v="33639000-33640000"/>
          <s v="33640000-33641000"/>
          <s v="33641000-33642000"/>
          <s v="33642000-33643000"/>
          <s v="33643000-33644000"/>
          <s v="33644000-33645000"/>
          <s v="33645000-33646000"/>
          <s v="33646000-33647000"/>
          <s v="33647000-33648000"/>
          <s v="33648000-33649000"/>
          <s v="33649000-33650000"/>
          <s v="33650000-33651000"/>
          <s v="33651000-33652000"/>
          <s v="33652000-33653000"/>
          <s v="33653000-33654000"/>
          <s v="33654000-33655000"/>
          <s v="33655000-33656000"/>
          <s v="33656000-33657000"/>
          <s v="33657000-33658000"/>
          <s v="33658000-33659000"/>
          <s v="33659000-33660000"/>
          <s v="33660000-33661000"/>
          <s v="33661000-33662000"/>
          <s v="33662000-33663000"/>
          <s v="33663000-33664000"/>
          <s v="33664000-33665000"/>
          <s v="33665000-33666000"/>
          <s v="33666000-33667000"/>
          <s v="33667000-33668000"/>
          <s v="33668000-33669000"/>
          <s v="33669000-33670000"/>
          <s v="33670000-33671000"/>
          <s v="33671000-33672000"/>
          <s v="33672000-33673000"/>
          <s v="33673000-33674000"/>
          <s v="33674000-33675000"/>
          <s v="33675000-33676000"/>
          <s v="33676000-33677000"/>
          <s v="33677000-33678000"/>
          <s v="33678000-33679000"/>
          <s v="33679000-33680000"/>
          <s v="33680000-33681000"/>
          <s v="33681000-33682000"/>
          <s v="33682000-33683000"/>
          <s v="33683000-33684000"/>
          <s v="33684000-33685000"/>
          <s v="33685000-33686000"/>
          <s v="33686000-33687000"/>
          <s v="33687000-33688000"/>
          <s v="33688000-33689000"/>
          <s v="33689000-33690000"/>
          <s v="33690000-33691000"/>
          <s v="33691000-33692000"/>
          <s v="33692000-33693000"/>
          <s v="33693000-33694000"/>
          <s v="33694000-33695000"/>
          <s v="33695000-33696000"/>
          <s v="33696000-33697000"/>
          <s v="33697000-33698000"/>
          <s v="33698000-33699000"/>
          <s v="33699000-33700000"/>
          <s v="33700000-33701000"/>
          <s v="33701000-33702000"/>
          <s v="33702000-33703000"/>
          <s v="33703000-33704000"/>
          <s v="33704000-33705000"/>
          <s v="33705000-33706000"/>
          <s v="33706000-33707000"/>
          <s v="33707000-33708000"/>
          <s v="33708000-33709000"/>
          <s v="33709000-33710000"/>
          <s v="33710000-33711000"/>
          <s v="33711000-33712000"/>
          <s v="33712000-33713000"/>
          <s v="33713000-33714000"/>
          <s v="33714000-33715000"/>
          <s v="33715000-33716000"/>
          <s v="33716000-33717000"/>
          <s v="33717000-33718000"/>
          <s v="33718000-33719000"/>
          <s v="33719000-33720000"/>
          <s v="33720000-33721000"/>
          <s v="33721000-33722000"/>
          <s v="33722000-33723000"/>
          <s v="33723000-33724000"/>
          <s v="33724000-33725000"/>
          <s v="33725000-33726000"/>
          <s v="33726000-33727000"/>
          <s v="33727000-33728000"/>
          <s v="33728000-33729000"/>
          <s v="33729000-33730000"/>
          <s v="33730000-33731000"/>
          <s v="33731000-33732000"/>
          <s v="33732000-33733000"/>
          <s v="33733000-33734000"/>
          <s v="33734000-33735000"/>
          <s v="33735000-33736000"/>
          <s v="33736000-33737000"/>
          <s v="33737000-33738000"/>
          <s v="33738000-33739000"/>
          <s v="33739000-33740000"/>
          <s v="33740000-33741000"/>
          <s v="33741000-33742000"/>
          <s v="33742000-33743000"/>
          <s v="33743000-33744000"/>
          <s v="33744000-33745000"/>
          <s v="33745000-33746000"/>
          <s v="33746000-33747000"/>
          <s v="33747000-33748000"/>
          <s v="33748000-33749000"/>
          <s v="33749000-33750000"/>
          <s v="33750000-33751000"/>
          <s v="33751000-33752000"/>
          <s v="33752000-33753000"/>
          <s v="33753000-33754000"/>
          <s v="33754000-33755000"/>
          <s v="33755000-33756000"/>
          <s v="33756000-33757000"/>
          <s v="33757000-33758000"/>
          <s v="33758000-33759000"/>
          <s v="33759000-33760000"/>
          <s v="33760000-33761000"/>
          <s v="33761000-33762000"/>
          <s v="33762000-33763000"/>
          <s v="33763000-33764000"/>
          <s v="33764000-33765000"/>
          <s v="33765000-33766000"/>
          <s v="33766000-33767000"/>
          <s v="33767000-33768000"/>
          <s v="33768000-33769000"/>
          <s v="33769000-33770000"/>
          <s v="33770000-33771000"/>
          <s v="33771000-33772000"/>
          <s v="33772000-33773000"/>
          <s v="33773000-33774000"/>
          <s v="33774000-33775000"/>
          <s v="33775000-33776000"/>
          <s v="33776000-33777000"/>
          <s v="33777000-33778000"/>
          <s v="33778000-33779000"/>
          <s v="33779000-33780000"/>
          <s v="33780000-33781000"/>
          <s v="33781000-33782000"/>
          <s v="33782000-33783000"/>
          <s v="33783000-33784000"/>
          <s v="33784000-33785000"/>
          <s v="33785000-33786000"/>
          <s v="33786000-33787000"/>
          <s v="33787000-33788000"/>
          <s v="33788000-33789000"/>
          <s v="33789000-33790000"/>
          <s v="33790000-33791000"/>
          <s v="33791000-33792000"/>
          <s v="33792000-33793000"/>
          <s v="33793000-33794000"/>
          <s v="33794000-33795000"/>
          <s v="33795000-33796000"/>
          <s v="33796000-33797000"/>
          <s v="33797000-33798000"/>
          <s v="33798000-33799000"/>
          <s v="33799000-33800000"/>
          <s v="33800000-33801000"/>
          <s v="33801000-33802000"/>
          <s v="33802000-33803000"/>
          <s v="33803000-33804000"/>
          <s v="33804000-33805000"/>
          <s v="33805000-33806000"/>
          <s v="33806000-33807000"/>
          <s v="33807000-33808000"/>
          <s v="33808000-33809000"/>
          <s v="33809000-33810000"/>
          <s v="33810000-33811000"/>
          <s v="33811000-33812000"/>
          <s v="33812000-33813000"/>
          <s v="33813000-33814000"/>
          <s v="33814000-33815000"/>
          <s v="33815000-33816000"/>
          <s v="33816000-33817000"/>
          <s v="33817000-33818000"/>
          <s v="33818000-33819000"/>
          <s v="33819000-33820000"/>
          <s v="33820000-33821000"/>
          <s v="33821000-33822000"/>
          <s v="33822000-33823000"/>
          <s v="33823000-33824000"/>
          <s v="33824000-33825000"/>
          <s v="33825000-33826000"/>
          <s v="33826000-33827000"/>
          <s v="33827000-33828000"/>
          <s v="33828000-33829000"/>
          <s v="33829000-33830000"/>
          <s v="33830000-33831000"/>
          <s v="33831000-33832000"/>
          <s v="33832000-33833000"/>
          <s v="33833000-33834000"/>
          <s v="33834000-33835000"/>
          <s v="33835000-33836000"/>
          <s v="33836000-33837000"/>
          <s v="33837000-33838000"/>
          <s v="33838000-33839000"/>
          <s v="33839000-33840000"/>
          <s v="33840000-33841000"/>
          <s v="33841000-33842000"/>
          <s v="33842000-33843000"/>
          <s v="33843000-33844000"/>
          <s v="33844000-33845000"/>
          <s v="33845000-33846000"/>
          <s v="33846000-33847000"/>
          <s v="33847000-33848000"/>
          <s v="33848000-33849000"/>
          <s v="33849000-33850000"/>
          <s v="33850000-33851000"/>
          <s v="33851000-33852000"/>
          <s v="33852000-33853000"/>
          <s v="33853000-33854000"/>
          <s v="33854000-33855000"/>
          <s v="33855000-33856000"/>
          <s v="33856000-33857000"/>
          <s v="33857000-33858000"/>
          <s v="33858000-33859000"/>
          <s v="33859000-33860000"/>
          <s v="33860000-33861000"/>
          <s v="33861000-33862000"/>
          <s v="33862000-33863000"/>
          <s v="33863000-33864000"/>
          <s v="33864000-33865000"/>
          <s v="33865000-33866000"/>
          <s v="33866000-33867000"/>
          <s v="33867000-33868000"/>
          <s v="33868000-33869000"/>
          <s v="33869000-33870000"/>
          <s v="33870000-33871000"/>
          <s v="33871000-33872000"/>
          <s v="33872000-33873000"/>
          <s v="33873000-33874000"/>
          <s v="33874000-33875000"/>
          <s v="33875000-33876000"/>
          <s v="33876000-33877000"/>
          <s v="33877000-33878000"/>
          <s v="33878000-33879000"/>
          <s v="33879000-33880000"/>
          <s v="33880000-33881000"/>
          <s v="33881000-33882000"/>
          <s v="33882000-33883000"/>
          <s v="33883000-33884000"/>
          <s v="33884000-33885000"/>
          <s v="33885000-33886000"/>
          <s v="33886000-33887000"/>
          <s v="33887000-33888000"/>
          <s v="33888000-33889000"/>
          <s v="33889000-33890000"/>
          <s v="33890000-33891000"/>
          <s v="33891000-33892000"/>
          <s v="33892000-33893000"/>
          <s v="33893000-33894000"/>
          <s v="33894000-33895000"/>
          <s v="33895000-33896000"/>
          <s v="33896000-33897000"/>
          <s v="33897000-33898000"/>
          <s v="33898000-33899000"/>
          <s v="33899000-33900000"/>
          <s v="33900000-33901000"/>
          <s v="33901000-33902000"/>
          <s v="33902000-33903000"/>
          <s v="33903000-33904000"/>
          <s v="33904000-33905000"/>
          <s v="33905000-33906000"/>
          <s v="33906000-33907000"/>
          <s v="33907000-33908000"/>
          <s v="33908000-33909000"/>
          <s v="33909000-33910000"/>
          <s v="33910000-33911000"/>
          <s v="33911000-33912000"/>
          <s v="33912000-33913000"/>
          <s v="33913000-33914000"/>
          <s v="33914000-33915000"/>
          <s v="33915000-33916000"/>
          <s v="33916000-33917000"/>
          <s v="33917000-33918000"/>
          <s v="33918000-33919000"/>
          <s v="33919000-33920000"/>
          <s v="33920000-33921000"/>
          <s v="33921000-33922000"/>
          <s v="33922000-33923000"/>
          <s v="33923000-33924000"/>
          <s v="33924000-33925000"/>
          <s v="33925000-33926000"/>
          <s v="33926000-33927000"/>
          <s v="33927000-33928000"/>
          <s v="33928000-33929000"/>
          <s v="33929000-33930000"/>
          <s v="33930000-33931000"/>
          <s v="33931000-33932000"/>
          <s v="33932000-33933000"/>
          <s v="33933000-33934000"/>
          <s v="33934000-33935000"/>
          <s v="33935000-33936000"/>
          <s v="33936000-33937000"/>
          <s v="33937000-33938000"/>
          <s v="33938000-33939000"/>
          <s v="33939000-33940000"/>
          <s v="33940000-33941000"/>
          <s v="33941000-33942000"/>
          <s v="33942000-33943000"/>
          <s v="33943000-33944000"/>
          <s v="33944000-33945000"/>
          <s v="33945000-33946000"/>
          <s v="33946000-33947000"/>
          <s v="33947000-33948000"/>
          <s v="33948000-33949000"/>
          <s v="33949000-33950000"/>
          <s v="33950000-33951000"/>
          <s v="33951000-33952000"/>
          <s v="33952000-33953000"/>
          <s v="33953000-33954000"/>
          <s v="33954000-33955000"/>
          <s v="33955000-33956000"/>
          <s v="33956000-33957000"/>
          <s v="33957000-33958000"/>
          <s v="33958000-33959000"/>
          <s v="33959000-33960000"/>
          <s v="33960000-33961000"/>
          <s v="33961000-33962000"/>
          <s v="33962000-33963000"/>
          <s v="33963000-33964000"/>
          <s v="33964000-33965000"/>
          <s v="33965000-33966000"/>
          <s v="33966000-33967000"/>
          <s v="33967000-33968000"/>
          <s v="33968000-33969000"/>
          <s v="33969000-33970000"/>
          <s v="33970000-33971000"/>
          <s v="33971000-33972000"/>
          <s v="33972000-33973000"/>
          <s v="33973000-33974000"/>
          <s v="33974000-33975000"/>
          <s v="33975000-33976000"/>
          <s v="33976000-33977000"/>
          <s v="33977000-33978000"/>
          <s v="33978000-33979000"/>
          <s v="33979000-33980000"/>
          <s v="33980000-33981000"/>
          <s v="33981000-33982000"/>
          <s v="33982000-33983000"/>
          <s v="33983000-33984000"/>
          <s v="33984000-33985000"/>
          <s v="33985000-33986000"/>
          <s v="33986000-33987000"/>
          <s v="33987000-33988000"/>
          <s v="33988000-33989000"/>
          <s v="33989000-33990000"/>
          <s v="33990000-33991000"/>
          <s v="33991000-33992000"/>
          <s v="33992000-33993000"/>
          <s v="33993000-33994000"/>
          <s v="33994000-33995000"/>
          <s v="33995000-33996000"/>
          <s v="33996000-33997000"/>
          <s v="33997000-33998000"/>
          <s v="33998000-33999000"/>
          <s v="33999000-34000000"/>
          <s v="34000000-34001000"/>
          <s v="34001000-34002000"/>
          <s v="34002000-34003000"/>
          <s v="34003000-34004000"/>
          <s v="34004000-34005000"/>
          <s v="34005000-34006000"/>
          <s v="34006000-34007000"/>
          <s v="34007000-34008000"/>
          <s v="34008000-34009000"/>
          <s v="34009000-34010000"/>
          <s v="34010000-34011000"/>
          <s v="34011000-34012000"/>
          <s v="34012000-34013000"/>
          <s v="34013000-34014000"/>
          <s v="34014000-34015000"/>
          <s v="34015000-34016000"/>
          <s v="34016000-34017000"/>
          <s v="34017000-34018000"/>
          <s v="34018000-34019000"/>
          <s v="34019000-34020000"/>
          <s v="34020000-34021000"/>
          <s v="34021000-34022000"/>
          <s v="34022000-34023000"/>
          <s v="34023000-34024000"/>
          <s v="34024000-34025000"/>
          <s v="34025000-34026000"/>
          <s v="34026000-34027000"/>
          <s v="34027000-34028000"/>
          <s v="34028000-34029000"/>
          <s v="34029000-34030000"/>
          <s v="34030000-34031000"/>
          <s v="34031000-34032000"/>
          <s v="34032000-34033000"/>
          <s v="34033000-34034000"/>
          <s v="34034000-34035000"/>
          <s v="34035000-34036000"/>
          <s v="34036000-34037000"/>
          <s v="34037000-34038000"/>
          <s v="34038000-34039000"/>
          <s v="34039000-34040000"/>
          <s v="34040000-34041000"/>
          <s v="34041000-34042000"/>
          <s v="34042000-34043000"/>
          <s v="34043000-34044000"/>
          <s v="34044000-34045000"/>
          <s v="34045000-34046000"/>
          <s v="34046000-34047000"/>
          <s v="34047000-34048000"/>
          <s v="34048000-34049000"/>
          <s v="34049000-34050000"/>
          <s v="34050000-34051000"/>
          <s v="34051000-34052000"/>
          <s v="34052000-34053000"/>
          <s v="34053000-34054000"/>
          <s v="34054000-34055000"/>
          <s v="34055000-34056000"/>
          <s v="34056000-34057000"/>
          <s v="34057000-34058000"/>
          <s v="34058000-34059000"/>
          <s v="34059000-34060000"/>
          <s v="34060000-34061000"/>
          <s v="34061000-34062000"/>
          <s v="34062000-34063000"/>
          <s v="34063000-34064000"/>
          <s v="34064000-34065000"/>
          <s v="34065000-34066000"/>
          <s v="34066000-34067000"/>
          <s v="34067000-34068000"/>
          <s v="34068000-34069000"/>
          <s v="34069000-34070000"/>
          <s v="34070000-34071000"/>
          <s v="34071000-34072000"/>
          <s v="34072000-34073000"/>
          <s v="34073000-34074000"/>
          <s v="34074000-34075000"/>
          <s v="34075000-34076000"/>
          <s v="34076000-34077000"/>
          <s v="34077000-34078000"/>
          <s v="34078000-34079000"/>
          <s v="34079000-34080000"/>
          <s v="34080000-34081000"/>
          <s v="34081000-34082000"/>
          <s v="34082000-34083000"/>
          <s v="34083000-34084000"/>
          <s v="34084000-34085000"/>
          <s v="34085000-34086000"/>
          <s v="34086000-34087000"/>
          <s v="34087000-34088000"/>
          <s v="34088000-34089000"/>
          <s v="34089000-34090000"/>
          <s v="34090000-34091000"/>
          <s v="34091000-34092000"/>
          <s v="34092000-34093000"/>
          <s v="34093000-34094000"/>
          <s v="34094000-34095000"/>
          <s v="34095000-34096000"/>
          <s v="34096000-34097000"/>
          <s v="34097000-34098000"/>
          <s v="34098000-34099000"/>
          <s v="34099000-34100000"/>
          <s v="34100000-34101000"/>
          <s v="34101000-34102000"/>
          <s v="34102000-34103000"/>
          <s v="34103000-34104000"/>
          <s v="34104000-34105000"/>
          <s v="34105000-34106000"/>
          <s v="34106000-34107000"/>
          <s v="34107000-34108000"/>
          <s v="34108000-34109000"/>
          <s v="34109000-34110000"/>
          <s v="34110000-34111000"/>
          <s v="34111000-34112000"/>
          <s v="34112000-34113000"/>
          <s v="34113000-34114000"/>
          <s v="34114000-34115000"/>
          <s v="34115000-34116000"/>
          <s v="34116000-34117000"/>
          <s v="34117000-34118000"/>
          <s v="34118000-34119000"/>
          <s v="34119000-34120000"/>
          <s v="34120000-34121000"/>
          <s v="34121000-34122000"/>
          <s v="34122000-34123000"/>
          <s v="34123000-34124000"/>
          <s v="34124000-34125000"/>
          <s v="34125000-34126000"/>
          <s v="34126000-34127000"/>
          <s v="34127000-34128000"/>
          <s v="34128000-34129000"/>
          <s v="34129000-34130000"/>
          <s v="34130000-34131000"/>
          <s v="34131000-34132000"/>
          <s v="34132000-34133000"/>
          <s v="34133000-34134000"/>
          <s v="34134000-34135000"/>
          <s v="34135000-34136000"/>
          <s v="34136000-34137000"/>
          <s v="34137000-34138000"/>
          <s v="34138000-34139000"/>
          <s v="34139000-34140000"/>
          <s v="34140000-34141000"/>
          <s v="34141000-34142000"/>
          <s v="34142000-34143000"/>
          <s v="34143000-34144000"/>
          <s v="34144000-34145000"/>
          <s v="34145000-34146000"/>
          <s v="34146000-34147000"/>
          <s v="34147000-34148000"/>
          <s v="34148000-34149000"/>
          <s v="34149000-34150000"/>
          <s v="34150000-34151000"/>
          <s v="34151000-34152000"/>
          <s v="34152000-34153000"/>
          <s v="34153000-34154000"/>
          <s v="34154000-34155000"/>
          <s v="34155000-34156000"/>
          <s v="34156000-34157000"/>
          <s v="34157000-34158000"/>
          <s v="34158000-34159000"/>
          <s v="34159000-34160000"/>
          <s v="34160000-34161000"/>
          <s v="34161000-34162000"/>
          <s v="34162000-34163000"/>
          <s v="34163000-34164000"/>
          <s v="34164000-34165000"/>
          <s v="34165000-34166000"/>
          <s v="34166000-34167000"/>
          <s v="34167000-34168000"/>
          <s v="34168000-34169000"/>
          <s v="34169000-34170000"/>
          <s v="34170000-34171000"/>
          <s v="34171000-34172000"/>
          <s v="34172000-34173000"/>
          <s v="34173000-34174000"/>
          <s v="34174000-34175000"/>
          <s v="34175000-34176000"/>
          <s v="34176000-34177000"/>
          <s v="34177000-34178000"/>
          <s v="34178000-34179000"/>
          <s v="34179000-34180000"/>
          <s v="34180000-34181000"/>
          <s v="34181000-34182000"/>
          <s v="34182000-34183000"/>
          <s v="34183000-34184000"/>
          <s v="34184000-34185000"/>
          <s v="34185000-34186000"/>
          <s v="34186000-34187000"/>
          <s v="34187000-34188000"/>
          <s v="34188000-34189000"/>
          <s v="34189000-34190000"/>
          <s v="34190000-34191000"/>
          <s v="34191000-34192000"/>
          <s v="34192000-34193000"/>
          <s v="34193000-34194000"/>
          <s v="34194000-34195000"/>
          <s v="34195000-34196000"/>
          <s v="34196000-34197000"/>
          <s v="34197000-34198000"/>
          <s v="34198000-34199000"/>
          <s v="34199000-34200000"/>
          <s v="34200000-34201000"/>
          <s v="34201000-34202000"/>
          <s v="34202000-34203000"/>
          <s v="34203000-34204000"/>
          <s v="34204000-34205000"/>
          <s v="34205000-34206000"/>
          <s v="34206000-34207000"/>
          <s v="34207000-34208000"/>
          <s v="34208000-34209000"/>
          <s v="34209000-34210000"/>
          <s v="34210000-34211000"/>
          <s v="34211000-34212000"/>
          <s v="34212000-34213000"/>
          <s v="34213000-34214000"/>
          <s v="34214000-34215000"/>
          <s v="34215000-34216000"/>
          <s v="34216000-34217000"/>
          <s v="34217000-34218000"/>
          <s v="34218000-34219000"/>
          <s v="34219000-34220000"/>
          <s v="34220000-34221000"/>
          <s v="34221000-34222000"/>
          <s v="34222000-34223000"/>
          <s v="34223000-34224000"/>
          <s v="34224000-34225000"/>
          <s v="34225000-34226000"/>
          <s v="34226000-34227000"/>
          <s v="34227000-34228000"/>
          <s v="34228000-34229000"/>
          <s v="34229000-34230000"/>
          <s v="34230000-34231000"/>
          <s v="34231000-34232000"/>
          <s v="34232000-34233000"/>
          <s v="34233000-34234000"/>
          <s v="34234000-34235000"/>
          <s v="34235000-34236000"/>
          <s v="34236000-34237000"/>
          <s v="34237000-34238000"/>
          <s v="34238000-34239000"/>
          <s v="34239000-34240000"/>
          <s v="34240000-34241000"/>
          <s v="34241000-34242000"/>
          <s v="34242000-34243000"/>
          <s v="34243000-34244000"/>
          <s v="34244000-34245000"/>
          <s v="34245000-34246000"/>
          <s v="34246000-34247000"/>
          <s v="34247000-34248000"/>
          <s v="34248000-34249000"/>
          <s v="34249000-34250000"/>
          <s v="34250000-34251000"/>
          <s v="34251000-34252000"/>
          <s v="34252000-34253000"/>
          <s v="34253000-34254000"/>
          <s v="34254000-34255000"/>
          <s v="34255000-34256000"/>
          <s v="34256000-34257000"/>
          <s v="34257000-34258000"/>
          <s v="34258000-34259000"/>
          <s v="34259000-34260000"/>
          <s v="34260000-34261000"/>
          <s v="34261000-34262000"/>
          <s v="34262000-34263000"/>
          <s v="34263000-34264000"/>
          <s v="34264000-34265000"/>
          <s v="34265000-34266000"/>
          <s v="34266000-34267000"/>
          <s v="34267000-34268000"/>
          <s v="34268000-34269000"/>
          <s v="34269000-34270000"/>
          <s v="34270000-34271000"/>
          <s v="34271000-34272000"/>
          <s v="34272000-34273000"/>
          <s v="34273000-34274000"/>
          <s v="34274000-34275000"/>
          <s v="34275000-34276000"/>
          <s v="34276000-34277000"/>
          <s v="34277000-34278000"/>
          <s v="34278000-34279000"/>
          <s v="34279000-34280000"/>
          <s v="34280000-34281000"/>
          <s v="34281000-34282000"/>
          <s v="34282000-34283000"/>
          <s v="34283000-34284000"/>
          <s v="34284000-34285000"/>
          <s v="34285000-34286000"/>
          <s v="34286000-34287000"/>
          <s v="34287000-34288000"/>
          <s v="34288000-34289000"/>
          <s v="34289000-34290000"/>
          <s v="34290000-34291000"/>
          <s v="34291000-34292000"/>
          <s v="34292000-34293000"/>
          <s v="34293000-34294000"/>
          <s v="34294000-34295000"/>
          <s v="34295000-34296000"/>
          <s v="34296000-34297000"/>
          <s v="34297000-34298000"/>
          <s v="34298000-34299000"/>
          <s v="34299000-34300000"/>
          <s v="34300000-34301000"/>
          <s v="34301000-34302000"/>
          <s v="34302000-34303000"/>
          <s v="34303000-34304000"/>
          <s v="34304000-34305000"/>
          <s v="34305000-34306000"/>
          <s v="34306000-34307000"/>
          <s v="34307000-34308000"/>
          <s v="34308000-34309000"/>
          <s v="34309000-34310000"/>
          <s v="34310000-34311000"/>
          <s v="34311000-34312000"/>
          <s v="34312000-34313000"/>
          <s v="34313000-34314000"/>
          <s v="34314000-34315000"/>
          <s v="34315000-34316000"/>
          <s v="34316000-34317000"/>
          <s v="34317000-34318000"/>
          <s v="34318000-34319000"/>
          <s v="34319000-34320000"/>
          <s v="34320000-34321000"/>
          <s v="34321000-34322000"/>
          <s v="34322000-34323000"/>
          <s v="34323000-34324000"/>
          <s v="34324000-34325000"/>
          <s v="34325000-34326000"/>
          <s v="34326000-34327000"/>
          <s v="34327000-34328000"/>
          <s v="34328000-34329000"/>
          <s v="34329000-34330000"/>
          <s v="34330000-34331000"/>
          <s v="34331000-34332000"/>
          <s v="34332000-34333000"/>
          <s v="34333000-34334000"/>
          <s v="34334000-34335000"/>
          <s v="34335000-34336000"/>
          <s v="34336000-34337000"/>
          <s v="34337000-34338000"/>
          <s v="34338000-34339000"/>
          <s v="34339000-34340000"/>
          <s v="34340000-34341000"/>
          <s v="34341000-34342000"/>
          <s v="34342000-34343000"/>
          <s v="34343000-34344000"/>
          <s v="34344000-34345000"/>
          <s v="34345000-34346000"/>
          <s v="34346000-34347000"/>
          <s v="34347000-34348000"/>
          <s v="34348000-34349000"/>
          <s v="34349000-34350000"/>
          <s v="34350000-34351000"/>
          <s v="34351000-34352000"/>
          <s v="34352000-34353000"/>
          <s v="34353000-34354000"/>
          <s v="34354000-34355000"/>
          <s v="34355000-34356000"/>
          <s v="34356000-34357000"/>
          <s v="34357000-34358000"/>
          <s v="34358000-34359000"/>
          <s v="34359000-34360000"/>
          <s v="34360000-34361000"/>
          <s v="34361000-34362000"/>
          <s v="34362000-34363000"/>
          <s v="34363000-34364000"/>
          <s v="34364000-34365000"/>
          <s v="34365000-34366000"/>
          <s v="34366000-34367000"/>
          <s v="34367000-34368000"/>
          <s v="34368000-34369000"/>
          <s v="34369000-34370000"/>
          <s v="34370000-34371000"/>
          <s v="34371000-34372000"/>
          <s v="34372000-34373000"/>
          <s v="34373000-34374000"/>
          <s v="34374000-34375000"/>
          <s v="34375000-34376000"/>
          <s v="34376000-34377000"/>
          <s v="34377000-34378000"/>
          <s v="34378000-34379000"/>
          <s v="34379000-34380000"/>
          <s v="34380000-34381000"/>
          <s v="34381000-34382000"/>
          <s v="34382000-34383000"/>
          <s v="34383000-34384000"/>
          <s v="34384000-34385000"/>
          <s v="34385000-34386000"/>
          <s v="34386000-34387000"/>
          <s v="34387000-34388000"/>
          <s v="34388000-34389000"/>
          <s v="34389000-34390000"/>
          <s v="34390000-34391000"/>
          <s v="34391000-34392000"/>
          <s v="34392000-34393000"/>
          <s v="34393000-34394000"/>
          <s v="34394000-34395000"/>
          <s v="34395000-34396000"/>
          <s v="34396000-34397000"/>
          <s v="34397000-34398000"/>
          <s v="34398000-34399000"/>
          <s v="34399000-34400000"/>
          <s v="34400000-34401000"/>
          <s v="34401000-34402000"/>
          <s v="34402000-34403000"/>
          <s v="34403000-34404000"/>
          <s v="34404000-34405000"/>
          <s v="34405000-34406000"/>
          <s v="34406000-34407000"/>
          <s v="34407000-34408000"/>
          <s v="34408000-34409000"/>
          <s v="34409000-34410000"/>
          <s v="34410000-34411000"/>
          <s v="34411000-34412000"/>
          <s v="34412000-34413000"/>
          <s v="34413000-34414000"/>
          <s v="34414000-34415000"/>
          <s v="34415000-34416000"/>
          <s v="34416000-34417000"/>
          <s v="34417000-34418000"/>
          <s v="34418000-34419000"/>
          <s v="34419000-34420000"/>
          <s v="34420000-34421000"/>
          <s v="34421000-34422000"/>
          <s v="34422000-34423000"/>
          <s v="34423000-34424000"/>
          <s v="34424000-34425000"/>
          <s v="34425000-34426000"/>
          <s v="34426000-34427000"/>
          <s v="34427000-34428000"/>
          <s v="34428000-34429000"/>
          <s v="34429000-34430000"/>
          <s v="34430000-34431000"/>
          <s v="34431000-34432000"/>
          <s v="34432000-34433000"/>
          <s v="34433000-34434000"/>
          <s v="34434000-34435000"/>
          <s v="34435000-34436000"/>
          <s v="34436000-34437000"/>
          <s v="34437000-34438000"/>
          <s v="34438000-34439000"/>
          <s v="34439000-34440000"/>
          <s v="34440000-34441000"/>
          <s v="34441000-34442000"/>
          <s v="34442000-34443000"/>
          <s v="34443000-34444000"/>
          <s v="34444000-34445000"/>
          <s v="34445000-34446000"/>
          <s v="34446000-34447000"/>
          <s v="34447000-34448000"/>
          <s v="34448000-34449000"/>
          <s v="34449000-34450000"/>
          <s v="34450000-34451000"/>
          <s v="34451000-34452000"/>
          <s v="34452000-34453000"/>
          <s v="34453000-34454000"/>
          <s v="34454000-34455000"/>
          <s v="34455000-34456000"/>
          <s v="34456000-34457000"/>
          <s v="34457000-34458000"/>
          <s v="34458000-34459000"/>
          <s v="34459000-34460000"/>
          <s v="34460000-34461000"/>
          <s v="34461000-34462000"/>
          <s v="34462000-34463000"/>
          <s v="34463000-34464000"/>
          <s v="34464000-34465000"/>
          <s v="34465000-34466000"/>
          <s v="34466000-34467000"/>
          <s v="34467000-34468000"/>
          <s v="34468000-34469000"/>
          <s v="34469000-34470000"/>
          <s v="34470000-34471000"/>
          <s v="34471000-34472000"/>
          <s v="34472000-34473000"/>
          <s v="34473000-34474000"/>
          <s v="34474000-34475000"/>
          <s v="34475000-34476000"/>
          <s v="34476000-34477000"/>
          <s v="34477000-34478000"/>
          <s v="34478000-34479000"/>
          <s v="34479000-34480000"/>
          <s v="34480000-34481000"/>
          <s v="34481000-34482000"/>
          <s v="34482000-34483000"/>
          <s v="34483000-34484000"/>
          <s v="34484000-34485000"/>
          <s v="34485000-34486000"/>
          <s v="34486000-34487000"/>
          <s v="34487000-34488000"/>
          <s v="34488000-34489000"/>
          <s v="34489000-34490000"/>
          <s v="34490000-34491000"/>
          <s v="34491000-34492000"/>
          <s v="34492000-34493000"/>
          <s v="34493000-34494000"/>
          <s v="34494000-34495000"/>
          <s v="34495000-34496000"/>
          <s v="34496000-34497000"/>
          <s v="34497000-34498000"/>
          <s v="34498000-34499000"/>
          <s v="34499000-34500000"/>
          <s v="34500000-34501000"/>
          <s v="34501000-34502000"/>
          <s v="34502000-34503000"/>
          <s v="34503000-34504000"/>
          <s v="34504000-34505000"/>
          <s v="34505000-34506000"/>
          <s v="34506000-34507000"/>
          <s v="34507000-34508000"/>
          <s v="34508000-34509000"/>
          <s v="34509000-34510000"/>
          <s v="34510000-34511000"/>
          <s v="34511000-34512000"/>
          <s v="34512000-34513000"/>
          <s v="34513000-34514000"/>
          <s v="34514000-34515000"/>
          <s v="34515000-34516000"/>
          <s v="34516000-34517000"/>
          <s v="34517000-34518000"/>
          <s v="34518000-34519000"/>
          <s v="34519000-34520000"/>
          <s v="34520000-34521000"/>
          <s v="34521000-34522000"/>
          <s v="34522000-34523000"/>
          <s v="34523000-34524000"/>
          <s v="34524000-34525000"/>
          <s v="34525000-34526000"/>
          <s v="34526000-34527000"/>
          <s v="34527000-34528000"/>
          <s v="34528000-34529000"/>
          <s v="34529000-34530000"/>
          <s v="34530000-34531000"/>
          <s v="34531000-34532000"/>
          <s v="34532000-34533000"/>
          <s v="34533000-34534000"/>
          <s v="34534000-34535000"/>
          <s v="34535000-34536000"/>
          <s v="34536000-34537000"/>
          <s v="34537000-34538000"/>
          <s v="34538000-34539000"/>
          <s v="34539000-34540000"/>
          <s v="34540000-34541000"/>
          <s v="34541000-34542000"/>
          <s v="34542000-34543000"/>
          <s v="34543000-34544000"/>
          <s v="34544000-34545000"/>
          <s v="34545000-34546000"/>
          <s v="34546000-34547000"/>
          <s v="34547000-34548000"/>
          <s v="34548000-34549000"/>
          <s v="34549000-34550000"/>
          <s v="34550000-34551000"/>
          <s v="34551000-34552000"/>
          <s v="34552000-34553000"/>
          <s v="34553000-34554000"/>
          <s v="34554000-34555000"/>
          <s v="34555000-34556000"/>
          <s v="34556000-34557000"/>
          <s v="34557000-34558000"/>
          <s v="34558000-34559000"/>
          <s v="34559000-34560000"/>
          <s v="34560000-34561000"/>
          <s v="34561000-34562000"/>
          <s v="34562000-34563000"/>
          <s v="34563000-34564000"/>
          <s v="34564000-34565000"/>
          <s v="34565000-34566000"/>
          <s v="34566000-34567000"/>
          <s v="34567000-34568000"/>
          <s v="34568000-34569000"/>
          <s v="34569000-34570000"/>
          <s v="34570000-34571000"/>
          <s v="34571000-34572000"/>
          <s v="34572000-34573000"/>
          <s v="34573000-34574000"/>
          <s v="34574000-34575000"/>
          <s v="34575000-34576000"/>
          <s v="34576000-34577000"/>
          <s v="34577000-34578000"/>
          <s v="34578000-34579000"/>
          <s v="34579000-34580000"/>
          <s v="34580000-34581000"/>
          <s v="34581000-34582000"/>
          <s v="34582000-34583000"/>
          <s v="34583000-34584000"/>
          <s v="34584000-34585000"/>
          <s v="34585000-34586000"/>
          <s v="34586000-34587000"/>
          <s v="34587000-34588000"/>
          <s v="34588000-34589000"/>
          <s v="34589000-34590000"/>
          <s v="34590000-34591000"/>
          <s v="34591000-34592000"/>
          <s v="34592000-34593000"/>
          <s v="34593000-34594000"/>
          <s v="34594000-34595000"/>
          <s v="34595000-34596000"/>
          <s v="34596000-34597000"/>
          <s v="34597000-34598000"/>
          <s v="34598000-34599000"/>
          <s v="34599000-34600000"/>
          <s v="34600000-34601000"/>
          <s v="34601000-34602000"/>
          <s v="34602000-34603000"/>
          <s v="34603000-34604000"/>
          <s v="34604000-34605000"/>
          <s v="34605000-34606000"/>
          <s v="34606000-34607000"/>
          <s v="34607000-34608000"/>
          <s v="34608000-34609000"/>
          <s v="34609000-34610000"/>
          <s v="34610000-34611000"/>
          <s v="34611000-34612000"/>
          <s v="34612000-34613000"/>
          <s v="34613000-34614000"/>
          <s v="34614000-34615000"/>
          <s v="34615000-34616000"/>
          <s v="34616000-34617000"/>
          <s v="34617000-34618000"/>
          <s v="34618000-34619000"/>
          <s v="34619000-34620000"/>
          <s v="34620000-34621000"/>
          <s v="34621000-34622000"/>
          <s v="34622000-34623000"/>
          <s v="34623000-34624000"/>
          <s v="34624000-34625000"/>
          <s v="34625000-34626000"/>
          <s v="34626000-34627000"/>
          <s v="34627000-34628000"/>
          <s v="34628000-34629000"/>
          <s v="34629000-34630000"/>
          <s v="34630000-34631000"/>
          <s v="34631000-34632000"/>
          <s v="34632000-34633000"/>
          <s v="34633000-34634000"/>
          <s v="34634000-34635000"/>
          <s v="34635000-34636000"/>
          <s v="34636000-34637000"/>
          <s v="34637000-34638000"/>
          <s v="34638000-34639000"/>
          <s v="34639000-34640000"/>
          <s v="34640000-34641000"/>
          <s v="34641000-34642000"/>
          <s v="34642000-34643000"/>
          <s v="34643000-34644000"/>
          <s v="34644000-34645000"/>
          <s v="34645000-34646000"/>
          <s v="34646000-34647000"/>
          <s v="34647000-34648000"/>
          <s v="34648000-34649000"/>
          <s v="34649000-34650000"/>
          <s v="34650000-34651000"/>
          <s v="34651000-34652000"/>
          <s v="34652000-34653000"/>
          <s v="34653000-34654000"/>
          <s v="34654000-34655000"/>
          <s v="34655000-34656000"/>
          <s v="34656000-34657000"/>
          <s v="34657000-34658000"/>
          <s v="34658000-34659000"/>
          <s v="34659000-34660000"/>
          <s v="34660000-34661000"/>
          <s v="34661000-34662000"/>
          <s v="34662000-34663000"/>
          <s v="34663000-34664000"/>
          <s v="34664000-34665000"/>
          <s v="34665000-34666000"/>
          <s v="34666000-34667000"/>
          <s v="34667000-34668000"/>
          <s v="34668000-34669000"/>
          <s v="34669000-34670000"/>
          <s v="34670000-34671000"/>
          <s v="34671000-34672000"/>
          <s v="34672000-34673000"/>
          <s v="34673000-34674000"/>
          <s v="34674000-34675000"/>
          <s v="34675000-34676000"/>
          <s v="34676000-34677000"/>
          <s v="34677000-34678000"/>
          <s v="34678000-34679000"/>
          <s v="34679000-34680000"/>
          <s v="34680000-34681000"/>
          <s v="34681000-34682000"/>
          <s v="34682000-34683000"/>
          <s v="34683000-34684000"/>
          <s v="34684000-34685000"/>
          <s v="34685000-34686000"/>
          <s v="34686000-34687000"/>
          <s v="34687000-34688000"/>
          <s v="34688000-34689000"/>
          <s v="34689000-34690000"/>
          <s v="34690000-34691000"/>
          <s v="34691000-34692000"/>
          <s v="34692000-34693000"/>
          <s v="34693000-34694000"/>
          <s v="34694000-34695000"/>
          <s v="34695000-34696000"/>
          <s v="34696000-34697000"/>
          <s v="34697000-34698000"/>
          <s v="34698000-34699000"/>
          <s v="34699000-34700000"/>
          <s v="34700000-34701000"/>
          <s v="34701000-34702000"/>
          <s v="34702000-34703000"/>
          <s v="34703000-34704000"/>
          <s v="34704000-34705000"/>
          <s v="34705000-34706000"/>
          <s v="34706000-34707000"/>
          <s v="34707000-34708000"/>
          <s v="34708000-34709000"/>
          <s v="34709000-34710000"/>
          <s v="34710000-34711000"/>
          <s v="34711000-34712000"/>
          <s v="34712000-34713000"/>
          <s v="34713000-34714000"/>
          <s v="34714000-34715000"/>
          <s v="34715000-34716000"/>
          <s v="34716000-34717000"/>
          <s v="34717000-34718000"/>
          <s v="34718000-34719000"/>
          <s v="34719000-34720000"/>
          <s v="34720000-34721000"/>
          <s v="34721000-34722000"/>
          <s v="34722000-34723000"/>
          <s v="34723000-34724000"/>
          <s v="34724000-34725000"/>
          <s v="34725000-34726000"/>
          <s v="34726000-34727000"/>
          <s v="34727000-34728000"/>
          <s v="34728000-34729000"/>
          <s v="34729000-34730000"/>
          <s v="34730000-34731000"/>
          <s v="34731000-34732000"/>
          <s v="34732000-34733000"/>
          <s v="34733000-34734000"/>
          <s v="34734000-34735000"/>
          <s v="34735000-34736000"/>
          <s v="34736000-34737000"/>
          <s v="34737000-34738000"/>
          <s v="34738000-34739000"/>
          <s v="34739000-34740000"/>
          <s v="34740000-34741000"/>
          <s v="34741000-34742000"/>
          <s v="34742000-34743000"/>
          <s v="34743000-34744000"/>
          <s v="34744000-34745000"/>
          <s v="34745000-34746000"/>
          <s v="34746000-34747000"/>
          <s v="34747000-34748000"/>
          <s v="34748000-34749000"/>
          <s v="34749000-34750000"/>
          <s v="34750000-34751000"/>
          <s v="34751000-34752000"/>
          <s v="34752000-34753000"/>
          <s v="34753000-34754000"/>
          <s v="34754000-34755000"/>
          <s v="34755000-34756000"/>
          <s v="34756000-34757000"/>
          <s v="34757000-34758000"/>
          <s v="34758000-34759000"/>
          <s v="34759000-34760000"/>
          <s v="34760000-34761000"/>
          <s v="34761000-34762000"/>
          <s v="34762000-34763000"/>
          <s v="34763000-34764000"/>
          <s v="34764000-34765000"/>
          <s v="34765000-34766000"/>
          <s v="34766000-34767000"/>
          <s v="34767000-34768000"/>
          <s v="34768000-34769000"/>
          <s v="34769000-34770000"/>
          <s v="34770000-34771000"/>
          <s v="34771000-34772000"/>
          <s v="34772000-34773000"/>
          <s v="34773000-34774000"/>
          <s v="34774000-34775000"/>
          <s v="34775000-34776000"/>
          <s v="34776000-34777000"/>
          <s v="34777000-34778000"/>
          <s v="34778000-34779000"/>
          <s v="34779000-34780000"/>
          <s v="34780000-34781000"/>
          <s v="34781000-34782000"/>
          <s v="34782000-34783000"/>
          <s v="34783000-34784000"/>
          <s v="34784000-34785000"/>
          <s v="34785000-34786000"/>
          <s v="34786000-34787000"/>
          <s v="34787000-34788000"/>
          <s v="34788000-34789000"/>
          <s v="34789000-34790000"/>
          <s v="34790000-34791000"/>
          <s v="34791000-34792000"/>
          <s v="34792000-34793000"/>
          <s v="34793000-34794000"/>
          <s v="34794000-34795000"/>
          <s v="34795000-34796000"/>
          <s v="34796000-34797000"/>
          <s v="34797000-34798000"/>
          <s v="34798000-34799000"/>
          <s v="34799000-34800000"/>
          <s v="34800000-34801000"/>
          <s v="34801000-34802000"/>
          <s v="34802000-34803000"/>
          <s v="34803000-34804000"/>
          <s v="34804000-34805000"/>
          <s v="34805000-34806000"/>
          <s v="34806000-34807000"/>
          <s v="34807000-34808000"/>
          <s v="34808000-34809000"/>
          <s v="34809000-34810000"/>
          <s v="34810000-34811000"/>
          <s v="34811000-34812000"/>
          <s v="34812000-34813000"/>
          <s v="34813000-34814000"/>
          <s v="34814000-34815000"/>
          <s v="34815000-34816000"/>
          <s v="34816000-34817000"/>
          <s v="34817000-34818000"/>
          <s v="34818000-34819000"/>
          <s v="34819000-34820000"/>
          <s v="34820000-34821000"/>
          <s v="34821000-34822000"/>
          <s v="34822000-34823000"/>
          <s v="34823000-34824000"/>
          <s v="34824000-34825000"/>
          <s v="34825000-34826000"/>
          <s v="34826000-34827000"/>
          <s v="34827000-34828000"/>
          <s v="34828000-34829000"/>
          <s v="34829000-34830000"/>
          <s v="34830000-34831000"/>
          <s v="34831000-34832000"/>
          <s v="34832000-34833000"/>
          <s v="34833000-34834000"/>
          <s v="34834000-34835000"/>
          <s v="34835000-34836000"/>
          <s v="34836000-34837000"/>
          <s v="34837000-34838000"/>
          <s v="34838000-34839000"/>
          <s v="34839000-34840000"/>
          <s v="34840000-34841000"/>
          <s v="34841000-34842000"/>
          <s v="34842000-34843000"/>
          <s v="34843000-34844000"/>
          <s v="34844000-34845000"/>
          <s v="34845000-34846000"/>
          <s v="34846000-34847000"/>
          <s v="34847000-34848000"/>
          <s v="34848000-34849000"/>
          <s v="34849000-34850000"/>
          <s v="34850000-34851000"/>
          <s v="34851000-34852000"/>
          <s v="34852000-34853000"/>
          <s v="34853000-34854000"/>
          <s v="34854000-34855000"/>
          <s v="34855000-34856000"/>
          <s v="34856000-34857000"/>
          <s v="34857000-34858000"/>
          <s v="34858000-34859000"/>
          <s v="34859000-34860000"/>
          <s v="34860000-34861000"/>
          <s v="34861000-34862000"/>
          <s v="34862000-34863000"/>
          <s v="34863000-34864000"/>
          <s v="34864000-34865000"/>
          <s v="34865000-34866000"/>
          <s v="34866000-34867000"/>
          <s v="34867000-34868000"/>
          <s v="34868000-34869000"/>
          <s v="34869000-34870000"/>
          <s v="34870000-34871000"/>
          <s v="34871000-34872000"/>
          <s v="34872000-34873000"/>
          <s v="34873000-34874000"/>
          <s v="34874000-34875000"/>
          <s v="34875000-34876000"/>
          <s v="34876000-34877000"/>
          <s v="34877000-34878000"/>
          <s v="34878000-34879000"/>
          <s v="34879000-34880000"/>
          <s v="34880000-34881000"/>
          <s v="34881000-34882000"/>
          <s v="34882000-34883000"/>
          <s v="34883000-34884000"/>
          <s v="34884000-34885000"/>
          <s v="34885000-34886000"/>
          <s v="34886000-34887000"/>
          <s v="34887000-34888000"/>
          <s v="34888000-34889000"/>
          <s v="34889000-34890000"/>
          <s v="34890000-34891000"/>
          <s v="34891000-34892000"/>
          <s v="34892000-34893000"/>
          <s v="34893000-34894000"/>
          <s v="34894000-34895000"/>
          <s v="34895000-34896000"/>
          <s v="34896000-34897000"/>
          <s v="34897000-34898000"/>
          <s v="34898000-34899000"/>
          <s v="34899000-34900000"/>
          <s v="34900000-34901000"/>
          <s v="34901000-34902000"/>
          <s v="34902000-34903000"/>
          <s v="34903000-34904000"/>
          <s v="34904000-34905000"/>
          <s v="34905000-34906000"/>
          <s v="34906000-34907000"/>
          <s v="34907000-34908000"/>
          <s v="34908000-34909000"/>
          <s v="34909000-34910000"/>
          <s v="34910000-34911000"/>
          <s v="34911000-34912000"/>
          <s v="34912000-34913000"/>
          <s v="34913000-34914000"/>
          <s v="34914000-34915000"/>
          <s v="34915000-34916000"/>
          <s v="34916000-34917000"/>
          <s v="34917000-34918000"/>
          <s v="34918000-34919000"/>
          <s v="34919000-34920000"/>
          <s v="34920000-34921000"/>
          <s v="34921000-34922000"/>
          <s v="34922000-34923000"/>
          <s v="34923000-34924000"/>
          <s v="34924000-34925000"/>
          <s v="34925000-34926000"/>
          <s v="34926000-34927000"/>
          <s v="34927000-34928000"/>
          <s v="34928000-34929000"/>
          <s v="34929000-34930000"/>
          <s v="34930000-34931000"/>
          <s v="34931000-34932000"/>
          <s v="34932000-34933000"/>
          <s v="34933000-34934000"/>
          <s v="34934000-34935000"/>
          <s v="34935000-34936000"/>
          <s v="34936000-34937000"/>
          <s v="34937000-34938000"/>
          <s v="34938000-34939000"/>
          <s v="34939000-34940000"/>
          <s v="34940000-34941000"/>
          <s v="34941000-34942000"/>
          <s v="34942000-34943000"/>
          <s v="34943000-34944000"/>
          <s v="34944000-34945000"/>
          <s v="34945000-34946000"/>
          <s v="34946000-34947000"/>
          <s v="34947000-34948000"/>
          <s v="34948000-34949000"/>
          <s v="34949000-34950000"/>
          <s v="34950000-34951000"/>
          <s v="34951000-34952000"/>
          <s v="34952000-34953000"/>
          <s v="34953000-34954000"/>
          <s v="34954000-34955000"/>
          <s v="34955000-34956000"/>
          <s v="34956000-34957000"/>
          <s v="34957000-34958000"/>
          <s v="34958000-34959000"/>
          <s v="34959000-34960000"/>
          <s v="34960000-34961000"/>
          <s v="34961000-34962000"/>
          <s v="34962000-34963000"/>
          <s v="34963000-34964000"/>
          <s v="34964000-34965000"/>
          <s v="34965000-34966000"/>
          <s v="34966000-34967000"/>
          <s v="34967000-34968000"/>
          <s v="34968000-34969000"/>
          <s v="34969000-34970000"/>
          <s v="34970000-34971000"/>
          <s v="34971000-34972000"/>
          <s v="34972000-34973000"/>
          <s v="34973000-34974000"/>
          <s v="34974000-34975000"/>
          <s v="34975000-34976000"/>
          <s v="34976000-34977000"/>
          <s v="34977000-34978000"/>
          <s v="34978000-34979000"/>
          <s v="34979000-34980000"/>
          <s v="34980000-34981000"/>
          <s v="34981000-34982000"/>
          <s v="34982000-34983000"/>
          <s v="34983000-34984000"/>
          <s v="34984000-34985000"/>
          <s v="34985000-34986000"/>
          <s v="34986000-34987000"/>
          <s v="34987000-34988000"/>
          <s v="34988000-34989000"/>
          <s v="34989000-34990000"/>
          <s v="34990000-34991000"/>
          <s v="34991000-34992000"/>
          <s v="34992000-34993000"/>
          <s v="34993000-34994000"/>
          <s v="34994000-34995000"/>
          <s v="34995000-34996000"/>
          <s v="34996000-34997000"/>
          <s v="34997000-34998000"/>
          <s v="34998000-34999000"/>
          <s v="34999000-35000000"/>
          <s v="35000000-35001000"/>
          <s v="35001000-35002000"/>
          <s v="35002000-35003000"/>
          <s v="35003000-35004000"/>
          <s v="35004000-35005000"/>
          <s v="35005000-35006000"/>
          <s v="35006000-35007000"/>
          <s v="35007000-35008000"/>
          <s v="35008000-35009000"/>
          <s v="35009000-35010000"/>
          <s v="35010000-35011000"/>
          <s v="35011000-35012000"/>
          <s v="35012000-35013000"/>
          <s v="35013000-35014000"/>
          <s v="35014000-35015000"/>
          <s v="35015000-35016000"/>
          <s v="35016000-35017000"/>
          <s v="35017000-35018000"/>
          <s v="35018000-35019000"/>
          <s v="35019000-35020000"/>
          <s v="35020000-35021000"/>
          <s v="35021000-35022000"/>
          <s v="35022000-35023000"/>
          <s v="35023000-35024000"/>
          <s v="35024000-35025000"/>
          <s v="35025000-35026000"/>
          <s v="35026000-35027000"/>
          <s v="35027000-35028000"/>
          <s v="35028000-35029000"/>
          <s v="35029000-35030000"/>
          <s v="35030000-35031000"/>
          <s v="35031000-35032000"/>
          <s v="35032000-35033000"/>
          <s v="35033000-35034000"/>
          <s v="35034000-35035000"/>
          <s v="35035000-35036000"/>
          <s v="35036000-35037000"/>
          <s v="35037000-35038000"/>
          <s v="35038000-35039000"/>
          <s v="35039000-35040000"/>
          <s v="35040000-35041000"/>
          <s v="35041000-35042000"/>
          <s v="35042000-35043000"/>
          <s v="35043000-35044000"/>
          <s v="35044000-35045000"/>
          <s v="35045000-35046000"/>
          <s v="35046000-35047000"/>
          <s v="35047000-35048000"/>
          <s v="35048000-35049000"/>
          <s v="35049000-35050000"/>
          <s v="35050000-35051000"/>
          <s v="35051000-35052000"/>
          <s v="35052000-35053000"/>
          <s v="35053000-35054000"/>
          <s v="35054000-35055000"/>
          <s v="35055000-35056000"/>
          <s v="35056000-35057000"/>
          <s v="35057000-35058000"/>
          <s v="35058000-35059000"/>
          <s v="35059000-35060000"/>
          <s v="35060000-35061000"/>
          <s v="35061000-35062000"/>
          <s v="35062000-35063000"/>
          <s v="35063000-35064000"/>
          <s v="35064000-35065000"/>
          <s v="35065000-35066000"/>
          <s v="35066000-35067000"/>
          <s v="35067000-35068000"/>
          <s v="35068000-35069000"/>
          <s v="35069000-35070000"/>
          <s v="35070000-35071000"/>
          <s v="35071000-35072000"/>
          <s v="35072000-35073000"/>
          <s v="35073000-35074000"/>
          <s v="35074000-35075000"/>
          <s v="35075000-35076000"/>
          <s v="35076000-35077000"/>
          <s v="35077000-35078000"/>
          <s v="35078000-35079000"/>
          <s v="35079000-35080000"/>
          <s v="35080000-35081000"/>
          <s v="35081000-35082000"/>
          <s v="35082000-35083000"/>
          <s v="35083000-35084000"/>
          <s v="35084000-35085000"/>
          <s v="35085000-35086000"/>
          <s v="35086000-35087000"/>
          <s v="35087000-35088000"/>
          <s v="35088000-35089000"/>
          <s v="35089000-35090000"/>
          <s v="35090000-35091000"/>
          <s v="35091000-35092000"/>
          <s v="35092000-35093000"/>
          <s v="35093000-35094000"/>
          <s v="35094000-35095000"/>
          <s v="35095000-35096000"/>
          <s v="35096000-35097000"/>
          <s v="35097000-35098000"/>
          <s v="35098000-35099000"/>
          <s v="35099000-35100000"/>
          <s v="35100000-35101000"/>
          <s v="35101000-35102000"/>
          <s v="35102000-35103000"/>
          <s v="35103000-35104000"/>
          <s v="35104000-35105000"/>
          <s v="35105000-35106000"/>
          <s v="35106000-35107000"/>
          <s v="35107000-35108000"/>
          <s v="35108000-35109000"/>
          <s v="35109000-35110000"/>
          <s v="35110000-35111000"/>
          <s v="35111000-35112000"/>
          <s v="35112000-35113000"/>
          <s v="35113000-35114000"/>
          <s v="35114000-35115000"/>
          <s v="35115000-35116000"/>
          <s v="35116000-35117000"/>
          <s v="35117000-35118000"/>
          <s v="35118000-35119000"/>
          <s v="35119000-35120000"/>
          <s v="35120000-35121000"/>
          <s v="35121000-35122000"/>
          <s v="35122000-35123000"/>
          <s v="35123000-35124000"/>
          <s v="35124000-35125000"/>
          <s v="35125000-35126000"/>
          <s v="35126000-35127000"/>
          <s v="35127000-35128000"/>
          <s v="35128000-35129000"/>
          <s v="35129000-35130000"/>
          <s v="35130000-35131000"/>
          <s v="35131000-35132000"/>
          <s v="35132000-35133000"/>
          <s v="35133000-35134000"/>
          <s v="35134000-35135000"/>
          <s v="35135000-35136000"/>
          <s v="35136000-35137000"/>
          <s v="35137000-35138000"/>
          <s v="35138000-35139000"/>
          <s v="35139000-35140000"/>
          <s v="35140000-35141000"/>
          <s v="35141000-35142000"/>
          <s v="35142000-35143000"/>
          <s v="35143000-35144000"/>
          <s v="35144000-35145000"/>
          <s v="35145000-35146000"/>
          <s v="35146000-35147000"/>
          <s v="35147000-35148000"/>
          <s v="35148000-35149000"/>
          <s v="35149000-35150000"/>
          <s v="35150000-35151000"/>
          <s v="35151000-35152000"/>
          <s v="35152000-35153000"/>
          <s v="35153000-35154000"/>
          <s v="35154000-35155000"/>
          <s v="35155000-35156000"/>
          <s v="35156000-35157000"/>
          <s v="35157000-35158000"/>
          <s v="35158000-35159000"/>
          <s v="35159000-35160000"/>
          <s v="35160000-35161000"/>
          <s v="35161000-35162000"/>
          <s v="35162000-35163000"/>
          <s v="35163000-35164000"/>
          <s v="35164000-35165000"/>
          <s v="35165000-35166000"/>
          <s v="35166000-35167000"/>
          <s v="35167000-35168000"/>
          <s v="35168000-35169000"/>
          <s v="35169000-35170000"/>
          <s v="35170000-35171000"/>
          <s v="35171000-35172000"/>
          <s v="35172000-35173000"/>
          <s v="35173000-35174000"/>
          <s v="35174000-35175000"/>
          <s v="35175000-35176000"/>
          <s v="35176000-35177000"/>
          <s v="35177000-35178000"/>
          <s v="35178000-35179000"/>
          <s v="35179000-35180000"/>
          <s v="35180000-35181000"/>
          <s v="35181000-35182000"/>
          <s v="35182000-35183000"/>
          <s v="35183000-35184000"/>
          <s v="35184000-35185000"/>
          <s v="35185000-35186000"/>
          <s v="35186000-35187000"/>
          <s v="35187000-35188000"/>
          <s v="35188000-35189000"/>
          <s v="35189000-35190000"/>
          <s v="35190000-35191000"/>
          <s v="35191000-35192000"/>
          <s v="35192000-35193000"/>
          <s v="35193000-35194000"/>
          <s v="35194000-35195000"/>
          <s v="35195000-35196000"/>
          <s v="35196000-35197000"/>
          <s v="35197000-35198000"/>
          <s v="35198000-35199000"/>
          <s v="35199000-35200000"/>
          <s v="35200000-35201000"/>
          <s v="35201000-35202000"/>
          <s v="35202000-35203000"/>
          <s v="35203000-35204000"/>
          <s v="35204000-35205000"/>
          <s v="35205000-35206000"/>
          <s v="35206000-35207000"/>
          <s v="35207000-35208000"/>
          <s v="35208000-35209000"/>
          <s v="35209000-35210000"/>
          <s v="35210000-35211000"/>
          <s v="35211000-35212000"/>
          <s v="35212000-35213000"/>
          <s v="35213000-35214000"/>
          <s v="35214000-35215000"/>
          <s v="35215000-35216000"/>
          <s v="35216000-35217000"/>
          <s v="35217000-35218000"/>
          <s v="35218000-35219000"/>
          <s v="35219000-35220000"/>
          <s v="35220000-35221000"/>
          <s v="35221000-35222000"/>
          <s v="35222000-35223000"/>
          <s v="35223000-35224000"/>
          <s v="35224000-35225000"/>
          <s v="35225000-35226000"/>
          <s v="35226000-35227000"/>
          <s v="35227000-35228000"/>
          <s v="35228000-35229000"/>
          <s v="35229000-35230000"/>
          <s v="35230000-35231000"/>
          <s v="35231000-35232000"/>
          <s v="35232000-35233000"/>
          <s v="35233000-35234000"/>
          <s v="35234000-35235000"/>
          <s v="35235000-35236000"/>
          <s v="35236000-35237000"/>
          <s v="35237000-35238000"/>
          <s v="35238000-35239000"/>
          <s v="35239000-35240000"/>
          <s v="35240000-35241000"/>
          <s v="35241000-35242000"/>
          <s v="35242000-35243000"/>
          <s v="35243000-35244000"/>
          <s v="35244000-35245000"/>
          <s v="35245000-35246000"/>
          <s v="35246000-35247000"/>
          <s v="35247000-35248000"/>
          <s v="35248000-35249000"/>
          <s v="35249000-35250000"/>
          <s v="35250000-35251000"/>
          <s v="35251000-35252000"/>
          <s v="35252000-35253000"/>
          <s v="35253000-35254000"/>
          <s v="35254000-35255000"/>
          <s v="35255000-35256000"/>
          <s v="35256000-35257000"/>
          <s v="35257000-35258000"/>
          <s v="35258000-35259000"/>
          <s v="35259000-35260000"/>
          <s v="35260000-35261000"/>
          <s v="35261000-35262000"/>
          <s v="35262000-35263000"/>
          <s v="35263000-35264000"/>
          <s v="35264000-35265000"/>
          <s v="35265000-35266000"/>
          <s v="35266000-35267000"/>
          <s v="35267000-35268000"/>
          <s v="35268000-35269000"/>
          <s v="35269000-35270000"/>
          <s v="35270000-35271000"/>
          <s v="35271000-35272000"/>
          <s v="35272000-35273000"/>
          <s v="35273000-35274000"/>
          <s v="35274000-35275000"/>
          <s v="35275000-35276000"/>
          <s v="35276000-35277000"/>
          <s v="35277000-35278000"/>
          <s v="35278000-35279000"/>
          <s v="35279000-35280000"/>
          <s v="35280000-35281000"/>
          <s v="35281000-35282000"/>
          <s v="35282000-35283000"/>
          <s v="35283000-35284000"/>
          <s v="35284000-35285000"/>
          <s v="35285000-35286000"/>
          <s v="35286000-35287000"/>
          <s v="35287000-35288000"/>
          <s v="35288000-35289000"/>
          <s v="35289000-35290000"/>
          <s v="35290000-35291000"/>
          <s v="35291000-35292000"/>
          <s v="35292000-35293000"/>
          <s v="35293000-35294000"/>
          <s v="35294000-35295000"/>
          <s v="35295000-35296000"/>
          <s v="35296000-35297000"/>
          <s v="35297000-35298000"/>
          <s v="35298000-35299000"/>
          <s v="35299000-35300000"/>
          <s v="35300000-35301000"/>
          <s v="35301000-35302000"/>
          <s v="35302000-35303000"/>
          <s v="35303000-35304000"/>
          <s v="35304000-35305000"/>
          <s v="35305000-35306000"/>
          <s v="35306000-35307000"/>
          <s v="35307000-35308000"/>
          <s v="35308000-35309000"/>
          <s v="35309000-35310000"/>
          <s v="35310000-35311000"/>
          <s v="35311000-35312000"/>
          <s v="35312000-35313000"/>
          <s v="35313000-35314000"/>
          <s v="35314000-35315000"/>
          <s v="35315000-35316000"/>
          <s v="35316000-35317000"/>
          <s v="35317000-35318000"/>
          <s v="35318000-35319000"/>
          <s v="35319000-35320000"/>
          <s v="35320000-35321000"/>
          <s v="35321000-35322000"/>
          <s v="35322000-35323000"/>
          <s v="35323000-35324000"/>
          <s v="35324000-35325000"/>
          <s v="35325000-35326000"/>
          <s v="35326000-35327000"/>
          <s v="35327000-35328000"/>
          <s v="35328000-35329000"/>
          <s v="35329000-35330000"/>
          <s v="35330000-35331000"/>
          <s v="35331000-35332000"/>
          <s v="35332000-35333000"/>
          <s v="35333000-35334000"/>
          <s v="35334000-35335000"/>
          <s v="35335000-35336000"/>
          <s v="35336000-35337000"/>
          <s v="35337000-35338000"/>
          <s v="35338000-35339000"/>
          <s v="35339000-35340000"/>
          <s v="35340000-35341000"/>
          <s v="35341000-35342000"/>
          <s v="35342000-35343000"/>
          <s v="35343000-35344000"/>
          <s v="35344000-35345000"/>
          <s v="35345000-35346000"/>
          <s v="35346000-35347000"/>
          <s v="35347000-35348000"/>
          <s v="35348000-35349000"/>
          <s v="35349000-35350000"/>
          <s v="35350000-35351000"/>
          <s v="35351000-35352000"/>
          <s v="35352000-35353000"/>
          <s v="35353000-35354000"/>
          <s v="35354000-35355000"/>
          <s v="35355000-35356000"/>
          <s v="35356000-35357000"/>
          <s v="35357000-35358000"/>
          <s v="35358000-35359000"/>
          <s v="35359000-35360000"/>
          <s v="35360000-35361000"/>
          <s v="35361000-35362000"/>
          <s v="35362000-35363000"/>
          <s v="35363000-35364000"/>
          <s v="35364000-35365000"/>
          <s v="35365000-35366000"/>
          <s v="35366000-35367000"/>
          <s v="35367000-35368000"/>
          <s v="35368000-35369000"/>
          <s v="35369000-35370000"/>
          <s v="35370000-35371000"/>
          <s v="35371000-35372000"/>
          <s v="35372000-35373000"/>
          <s v="35373000-35374000"/>
          <s v="35374000-35375000"/>
          <s v="35375000-35376000"/>
          <s v="35376000-35377000"/>
          <s v="35377000-35378000"/>
          <s v="35378000-35379000"/>
          <s v="35379000-35380000"/>
          <s v="35380000-35381000"/>
          <s v="35381000-35382000"/>
          <s v="35382000-35383000"/>
          <s v="35383000-35384000"/>
          <s v="35384000-35385000"/>
          <s v="35385000-35386000"/>
          <s v="35386000-35387000"/>
          <s v="35387000-35388000"/>
          <s v="35388000-35389000"/>
          <s v="35389000-35390000"/>
          <s v="35390000-35391000"/>
          <s v="35391000-35392000"/>
          <s v="35392000-35393000"/>
          <s v="35393000-35394000"/>
          <s v="35394000-35395000"/>
          <s v="35395000-35396000"/>
          <s v="35396000-35397000"/>
          <s v="35397000-35398000"/>
          <s v="35398000-35399000"/>
          <s v="35399000-35400000"/>
          <s v="35400000-35401000"/>
          <s v="35401000-35402000"/>
          <s v="35402000-35403000"/>
          <s v="35403000-35404000"/>
          <s v="35404000-35405000"/>
          <s v="35405000-35406000"/>
          <s v="35406000-35407000"/>
          <s v="35407000-35408000"/>
          <s v="35408000-35409000"/>
          <s v="35409000-35410000"/>
          <s v="35410000-35411000"/>
          <s v="35411000-35412000"/>
          <s v="35412000-35413000"/>
          <s v="35413000-35414000"/>
          <s v="35414000-35415000"/>
          <s v="35415000-35416000"/>
          <s v="35416000-35417000"/>
          <s v="35417000-35418000"/>
          <s v="35418000-35419000"/>
          <s v="35419000-35420000"/>
          <s v="35420000-35421000"/>
          <s v="35421000-35422000"/>
          <s v="35422000-35423000"/>
          <s v="35423000-35424000"/>
          <s v="35424000-35425000"/>
          <s v="35425000-35426000"/>
          <s v="35426000-35427000"/>
          <s v="35427000-35428000"/>
          <s v="35428000-35429000"/>
          <s v="35429000-35430000"/>
          <s v="35430000-35431000"/>
          <s v="35431000-35432000"/>
          <s v="35432000-35433000"/>
          <s v="35433000-35434000"/>
          <s v="35434000-35435000"/>
          <s v="35435000-35436000"/>
          <s v="35436000-35437000"/>
          <s v="35437000-35438000"/>
          <s v="35438000-35439000"/>
          <s v="35439000-35440000"/>
          <s v="35440000-35441000"/>
          <s v="35441000-35442000"/>
          <s v="35442000-35443000"/>
          <s v="35443000-35444000"/>
          <s v="35444000-35445000"/>
          <s v="35445000-35446000"/>
          <s v="35446000-35447000"/>
          <s v="35447000-35448000"/>
          <s v="35448000-35449000"/>
          <s v="35449000-35450000"/>
          <s v="35450000-35451000"/>
          <s v="35451000-35452000"/>
          <s v="35452000-35453000"/>
          <s v="35453000-35454000"/>
          <s v="35454000-35455000"/>
          <s v="35455000-35456000"/>
          <s v="35456000-35457000"/>
          <s v="35457000-35458000"/>
          <s v="35458000-35459000"/>
          <s v="35459000-35460000"/>
          <s v="35460000-35461000"/>
          <s v="35461000-35462000"/>
          <s v="35462000-35463000"/>
          <s v="35463000-35464000"/>
          <s v="35464000-35465000"/>
          <s v="35465000-35466000"/>
          <s v="35466000-35467000"/>
          <s v="35467000-35468000"/>
          <s v="35468000-35469000"/>
          <s v="35469000-35470000"/>
          <s v="35470000-35471000"/>
          <s v="35471000-35472000"/>
          <s v="35472000-35473000"/>
          <s v="35473000-35474000"/>
          <s v="35474000-35475000"/>
          <s v="35475000-35476000"/>
          <s v="35476000-35477000"/>
          <s v="35477000-35478000"/>
          <s v="35478000-35479000"/>
          <s v="35479000-35480000"/>
          <s v="35480000-35481000"/>
          <s v="35481000-35482000"/>
          <s v="35482000-35483000"/>
          <s v="35483000-35484000"/>
          <s v="35484000-35485000"/>
          <s v="35485000-35486000"/>
          <s v="35486000-35487000"/>
          <s v="35487000-35488000"/>
          <s v="35488000-35489000"/>
          <s v="35489000-35490000"/>
          <s v="35490000-35491000"/>
          <s v="35491000-35492000"/>
          <s v="35492000-35493000"/>
          <s v="35493000-35494000"/>
          <s v="35494000-35495000"/>
          <s v="35495000-35496000"/>
          <s v="35496000-35497000"/>
          <s v="35497000-35498000"/>
          <s v="35498000-35499000"/>
          <s v="35499000-35500000"/>
          <s v="35500000-35501000"/>
          <s v="35501000-35502000"/>
          <s v="35502000-35503000"/>
          <s v="35503000-35504000"/>
          <s v="35504000-35505000"/>
          <s v="35505000-35506000"/>
          <s v="35506000-35507000"/>
          <s v="35507000-35508000"/>
          <s v="35508000-35509000"/>
          <s v="35509000-35510000"/>
          <s v="35510000-35511000"/>
          <s v="35511000-35512000"/>
          <s v="35512000-35513000"/>
          <s v="35513000-35514000"/>
          <s v="35514000-35515000"/>
          <s v="35515000-35516000"/>
          <s v="35516000-35517000"/>
          <s v="35517000-35518000"/>
          <s v="35518000-35519000"/>
          <s v="35519000-35520000"/>
          <s v="35520000-35521000"/>
          <s v="35521000-35522000"/>
          <s v="35522000-35523000"/>
          <s v="35523000-35524000"/>
          <s v="35524000-35525000"/>
          <s v="35525000-35526000"/>
          <s v="35526000-35527000"/>
          <s v="35527000-35528000"/>
          <s v="35528000-35529000"/>
          <s v="35529000-35530000"/>
          <s v="35530000-35531000"/>
          <s v="35531000-35532000"/>
          <s v="35532000-35533000"/>
          <s v="35533000-35534000"/>
          <s v="35534000-35535000"/>
          <s v="35535000-35536000"/>
          <s v="35536000-35537000"/>
          <s v="35537000-35538000"/>
          <s v="35538000-35539000"/>
          <s v="35539000-35540000"/>
          <s v="35540000-35541000"/>
          <s v="35541000-35542000"/>
          <s v="35542000-35543000"/>
          <s v="35543000-35544000"/>
          <s v="35544000-35545000"/>
          <s v="35545000-35546000"/>
          <s v="35546000-35547000"/>
          <s v="35547000-35548000"/>
          <s v="35548000-35549000"/>
          <s v="35549000-35550000"/>
          <s v="35550000-35551000"/>
          <s v="35551000-35552000"/>
          <s v="35552000-35553000"/>
          <s v="35553000-35554000"/>
          <s v="35554000-35555000"/>
          <s v="35555000-35556000"/>
          <s v="35556000-35557000"/>
          <s v="35557000-35558000"/>
          <s v="35558000-35559000"/>
          <s v="35559000-35560000"/>
          <s v="35560000-35561000"/>
          <s v="35561000-35562000"/>
          <s v="35562000-35563000"/>
          <s v="35563000-35564000"/>
          <s v="35564000-35565000"/>
          <s v="35565000-35566000"/>
          <s v="35566000-35567000"/>
          <s v="35567000-35568000"/>
          <s v="35568000-35569000"/>
          <s v="35569000-35570000"/>
          <s v="35570000-35571000"/>
          <s v="35571000-35572000"/>
          <s v="35572000-35573000"/>
          <s v="35573000-35574000"/>
          <s v="35574000-35575000"/>
          <s v="35575000-35576000"/>
          <s v="35576000-35577000"/>
          <s v="35577000-35578000"/>
          <s v="35578000-35579000"/>
          <s v="35579000-35580000"/>
          <s v="35580000-35581000"/>
          <s v="35581000-35582000"/>
          <s v="35582000-35583000"/>
          <s v="35583000-35584000"/>
          <s v="35584000-35585000"/>
          <s v="35585000-35586000"/>
          <s v="35586000-35587000"/>
          <s v="35587000-35588000"/>
          <s v="35588000-35589000"/>
          <s v="35589000-35590000"/>
          <s v="35590000-35591000"/>
          <s v="35591000-35592000"/>
          <s v="35592000-35593000"/>
          <s v="35593000-35594000"/>
          <s v="35594000-35595000"/>
          <s v="35595000-35596000"/>
          <s v="35596000-35597000"/>
          <s v="35597000-35598000"/>
          <s v="35598000-35599000"/>
          <s v="35599000-35600000"/>
          <s v="35600000-35601000"/>
          <s v="35601000-35602000"/>
          <s v="35602000-35603000"/>
          <s v="35603000-35604000"/>
          <s v="35604000-35605000"/>
          <s v="35605000-35606000"/>
          <s v="35606000-35607000"/>
          <s v="35607000-35608000"/>
          <s v="35608000-35609000"/>
          <s v="35609000-35610000"/>
          <s v="35610000-35611000"/>
          <s v="35611000-35612000"/>
          <s v="35612000-35613000"/>
          <s v="35613000-35614000"/>
          <s v="35614000-35615000"/>
          <s v="35615000-35616000"/>
          <s v="35616000-35617000"/>
          <s v="35617000-35618000"/>
          <s v="35618000-35619000"/>
          <s v="35619000-35620000"/>
          <s v="35620000-35621000"/>
          <s v="35621000-35622000"/>
          <s v="35622000-35623000"/>
          <s v="35623000-35624000"/>
          <s v="35624000-35625000"/>
          <s v="35625000-35626000"/>
          <s v="35626000-35627000"/>
          <s v="35627000-35628000"/>
          <s v="35628000-35629000"/>
          <s v="35629000-35630000"/>
          <s v="35630000-35631000"/>
          <s v="35631000-35632000"/>
          <s v="35632000-35633000"/>
          <s v="35633000-35634000"/>
          <s v="35634000-35635000"/>
          <s v="35635000-35636000"/>
          <s v="35636000-35637000"/>
          <s v="35637000-35638000"/>
          <s v="35638000-35639000"/>
          <s v="35639000-35640000"/>
          <s v="35640000-35641000"/>
          <s v="35641000-35642000"/>
          <s v="35642000-35643000"/>
          <s v="35643000-35644000"/>
          <s v="35644000-35645000"/>
          <s v="35645000-35646000"/>
          <s v="35646000-35647000"/>
          <s v="35647000-35648000"/>
          <s v="35648000-35649000"/>
          <s v="35649000-35650000"/>
          <s v="35650000-35651000"/>
          <s v="35651000-35652000"/>
          <s v="35652000-35653000"/>
          <s v="35653000-35654000"/>
          <s v="35654000-35655000"/>
          <s v="35655000-35656000"/>
          <s v="35656000-35657000"/>
          <s v="35657000-35658000"/>
          <s v="35658000-35659000"/>
          <s v="35659000-35660000"/>
          <s v="35660000-35661000"/>
          <s v="35661000-35662000"/>
          <s v="35662000-35663000"/>
          <s v="35663000-35664000"/>
          <s v="35664000-35665000"/>
          <s v="35665000-35666000"/>
          <s v="35666000-35667000"/>
          <s v="35667000-35668000"/>
          <s v="35668000-35669000"/>
          <s v="35669000-35670000"/>
          <s v="35670000-35671000"/>
          <s v="35671000-35672000"/>
          <s v="35672000-35673000"/>
          <s v="35673000-35674000"/>
          <s v="35674000-35675000"/>
          <s v="35675000-35676000"/>
          <s v="35676000-35677000"/>
          <s v="35677000-35678000"/>
          <s v="35678000-35679000"/>
          <s v="35679000-35680000"/>
          <s v="35680000-35681000"/>
          <s v="35681000-35682000"/>
          <s v="35682000-35683000"/>
          <s v="35683000-35684000"/>
          <s v="35684000-35685000"/>
          <s v="35685000-35686000"/>
          <s v="35686000-35687000"/>
          <s v="35687000-35688000"/>
          <s v="35688000-35689000"/>
          <s v="35689000-35690000"/>
          <s v="35690000-35691000"/>
          <s v="35691000-35692000"/>
          <s v="35692000-35693000"/>
          <s v="35693000-35694000"/>
          <s v="35694000-35695000"/>
          <s v="35695000-35696000"/>
          <s v="35696000-35697000"/>
          <s v="35697000-35698000"/>
          <s v="35698000-35699000"/>
          <s v="35699000-35700000"/>
          <s v="35700000-35701000"/>
          <s v="35701000-35702000"/>
          <s v="35702000-35703000"/>
          <s v="35703000-35704000"/>
          <s v="35704000-35705000"/>
          <s v="35705000-35706000"/>
          <s v="35706000-35707000"/>
          <s v="35707000-35708000"/>
          <s v="35708000-35709000"/>
          <s v="35709000-35710000"/>
          <s v="35710000-35711000"/>
          <s v="35711000-35712000"/>
          <s v="35712000-35713000"/>
          <s v="35713000-35714000"/>
          <s v="35714000-35715000"/>
          <s v="35715000-35716000"/>
          <s v="35716000-35717000"/>
          <s v="35717000-35718000"/>
          <s v="35718000-35719000"/>
          <s v="35719000-35720000"/>
          <s v="35720000-35721000"/>
          <s v="35721000-35722000"/>
          <s v="35722000-35723000"/>
          <s v="35723000-35724000"/>
          <s v="35724000-35725000"/>
          <s v="35725000-35726000"/>
          <s v="35726000-35727000"/>
          <s v="35727000-35728000"/>
          <s v="35728000-35729000"/>
          <s v="35729000-35730000"/>
          <s v="35730000-35731000"/>
          <s v="35731000-35732000"/>
          <s v="35732000-35733000"/>
          <s v="35733000-35734000"/>
          <s v="35734000-35735000"/>
          <s v="35735000-35736000"/>
          <s v="35736000-35737000"/>
          <s v="35737000-35738000"/>
          <s v="35738000-35739000"/>
          <s v="35739000-35740000"/>
          <s v="35740000-35741000"/>
          <s v="35741000-35742000"/>
          <s v="35742000-35743000"/>
          <s v="35743000-35744000"/>
          <s v="35744000-35745000"/>
          <s v="35745000-35746000"/>
          <s v="35746000-35747000"/>
          <s v="35747000-35748000"/>
          <s v="35748000-35749000"/>
          <s v="35749000-35750000"/>
          <s v="35750000-35751000"/>
          <s v="35751000-35752000"/>
          <s v="35752000-35753000"/>
          <s v="35753000-35754000"/>
          <s v="35754000-35755000"/>
          <s v="35755000-35756000"/>
          <s v="35756000-35757000"/>
          <s v="35757000-35758000"/>
          <s v="35758000-35759000"/>
          <s v="35759000-35760000"/>
          <s v="35760000-35761000"/>
          <s v="35761000-35762000"/>
          <s v="35762000-35763000"/>
          <s v="35763000-35764000"/>
          <s v="35764000-35765000"/>
          <s v="35765000-35766000"/>
          <s v="35766000-35767000"/>
          <s v="35767000-35768000"/>
          <s v="35768000-35769000"/>
          <s v="35769000-35770000"/>
          <s v="35770000-35771000"/>
          <s v="35771000-35772000"/>
          <s v="35772000-35773000"/>
          <s v="35773000-35774000"/>
          <s v="35774000-35775000"/>
          <s v="35775000-35776000"/>
          <s v="35776000-35777000"/>
          <s v="35777000-35778000"/>
          <s v="35778000-35779000"/>
          <s v="35779000-35780000"/>
          <s v="35780000-35781000"/>
          <s v="35781000-35782000"/>
          <s v="35782000-35783000"/>
          <s v="35783000-35784000"/>
          <s v="35784000-35785000"/>
          <s v="35785000-35786000"/>
          <s v="35786000-35787000"/>
          <s v="35787000-35788000"/>
          <s v="35788000-35789000"/>
          <s v="35789000-35790000"/>
          <s v="35790000-35791000"/>
          <s v="35791000-35792000"/>
          <s v="35792000-35793000"/>
          <s v="35793000-35794000"/>
          <s v="35794000-35795000"/>
          <s v="35795000-35796000"/>
          <s v="35796000-35797000"/>
          <s v="35797000-35798000"/>
          <s v="35798000-35799000"/>
          <s v="35799000-35800000"/>
          <s v="35800000-35801000"/>
          <s v="35801000-35802000"/>
          <s v="35802000-35803000"/>
          <s v="35803000-35804000"/>
          <s v="35804000-35805000"/>
          <s v="35805000-35806000"/>
          <s v="35806000-35807000"/>
          <s v="35807000-35808000"/>
          <s v="35808000-35809000"/>
          <s v="35809000-35810000"/>
          <s v="35810000-35811000"/>
          <s v="35811000-35812000"/>
          <s v="35812000-35813000"/>
          <s v="35813000-35814000"/>
          <s v="35814000-35815000"/>
          <s v="35815000-35816000"/>
          <s v="35816000-35817000"/>
          <s v="35817000-35818000"/>
          <s v="35818000-35819000"/>
          <s v="35819000-35820000"/>
          <s v="35820000-35821000"/>
          <s v="35821000-35822000"/>
          <s v="35822000-35823000"/>
          <s v="35823000-35824000"/>
          <s v="35824000-35825000"/>
          <s v="35825000-35826000"/>
          <s v="35826000-35827000"/>
          <s v="35827000-35828000"/>
          <s v="35828000-35829000"/>
          <s v="35829000-35830000"/>
          <s v="35830000-35831000"/>
          <s v="35831000-35832000"/>
          <s v="35832000-35833000"/>
          <s v="35833000-35834000"/>
          <s v="35834000-35835000"/>
          <s v="35835000-35836000"/>
          <s v="35836000-35837000"/>
          <s v="35837000-35838000"/>
          <s v="35838000-35839000"/>
          <s v="35839000-35840000"/>
          <s v="35840000-35841000"/>
          <s v="35841000-35842000"/>
          <s v="35842000-35843000"/>
          <s v="35843000-35844000"/>
          <s v="35844000-35845000"/>
          <s v="35845000-35846000"/>
          <s v="35846000-35847000"/>
          <s v="35847000-35848000"/>
          <s v="35848000-35849000"/>
          <s v="35849000-35850000"/>
          <s v="35850000-35851000"/>
          <s v="35851000-35852000"/>
          <s v="35852000-35853000"/>
          <s v="35853000-35854000"/>
          <s v="35854000-35855000"/>
          <s v="35855000-35856000"/>
          <s v="35856000-35857000"/>
          <s v="35857000-35858000"/>
          <s v="35858000-35859000"/>
          <s v="35859000-35860000"/>
          <s v="35860000-35861000"/>
          <s v="35861000-35862000"/>
          <s v="35862000-35863000"/>
          <s v="35863000-35864000"/>
          <s v="35864000-35865000"/>
          <s v="35865000-35866000"/>
          <s v="35866000-35867000"/>
          <s v="35867000-35868000"/>
          <s v="35868000-35869000"/>
          <s v="35869000-35870000"/>
          <s v="35870000-35871000"/>
          <s v="35871000-35872000"/>
          <s v="35872000-35873000"/>
          <s v="35873000-35874000"/>
          <s v="35874000-35875000"/>
          <s v="35875000-35876000"/>
          <s v="35876000-35877000"/>
          <s v="35877000-35878000"/>
          <s v="35878000-35879000"/>
          <s v="35879000-35880000"/>
          <s v="35880000-35881000"/>
          <s v="35881000-35882000"/>
          <s v="35882000-35883000"/>
          <s v="35883000-35884000"/>
          <s v="35884000-35885000"/>
          <s v="35885000-35886000"/>
          <s v="35886000-35887000"/>
          <s v="35887000-35888000"/>
          <s v="35888000-35889000"/>
          <s v="35889000-35890000"/>
          <s v="35890000-35891000"/>
          <s v="35891000-35892000"/>
          <s v="35892000-35893000"/>
          <s v="35893000-35894000"/>
          <s v="35894000-35895000"/>
          <s v="35895000-35896000"/>
          <s v="35896000-35897000"/>
          <s v="35897000-35898000"/>
          <s v="35898000-35899000"/>
          <s v="35899000-35900000"/>
          <s v="35900000-35901000"/>
          <s v="35901000-35902000"/>
          <s v="35902000-35903000"/>
          <s v="35903000-35904000"/>
          <s v="35904000-35905000"/>
          <s v="35905000-35906000"/>
          <s v="35906000-35907000"/>
          <s v="35907000-35908000"/>
          <s v="35908000-35909000"/>
          <s v="35909000-35910000"/>
          <s v="35910000-35911000"/>
          <s v="35911000-35912000"/>
          <s v="35912000-35913000"/>
          <s v="35913000-35914000"/>
          <s v="35914000-35915000"/>
          <s v="35915000-35916000"/>
          <s v="35916000-35917000"/>
          <s v="35917000-35918000"/>
          <s v="35918000-35919000"/>
          <s v="35919000-35920000"/>
          <s v="35920000-35921000"/>
          <s v="35921000-35922000"/>
          <s v="35922000-35923000"/>
          <s v="35923000-35924000"/>
          <s v="35924000-35925000"/>
          <s v="35925000-35926000"/>
          <s v="35926000-35927000"/>
          <s v="35927000-35928000"/>
          <s v="35928000-35929000"/>
          <s v="35929000-35930000"/>
          <s v="35930000-35931000"/>
          <s v="35931000-35932000"/>
          <s v="35932000-35933000"/>
          <s v="35933000-35934000"/>
          <s v="35934000-35935000"/>
          <s v="35935000-35936000"/>
          <s v="35936000-35937000"/>
          <s v="35937000-35938000"/>
          <s v="35938000-35939000"/>
          <s v="35939000-35940000"/>
          <s v="35940000-35941000"/>
          <s v="35941000-35942000"/>
          <s v="35942000-35943000"/>
          <s v="35943000-35944000"/>
          <s v="35944000-35945000"/>
          <s v="35945000-35946000"/>
          <s v="35946000-35947000"/>
          <s v="35947000-35948000"/>
          <s v="35948000-35949000"/>
          <s v="35949000-35950000"/>
          <s v="35950000-35951000"/>
          <s v="35951000-35952000"/>
          <s v="35952000-35953000"/>
          <s v="35953000-35954000"/>
          <s v="35954000-35955000"/>
          <s v="35955000-35956000"/>
          <s v="35956000-35957000"/>
          <s v="35957000-35958000"/>
          <s v="35958000-35959000"/>
          <s v="35959000-35960000"/>
          <s v="35960000-35961000"/>
          <s v="35961000-35962000"/>
          <s v="35962000-35963000"/>
          <s v="35963000-35964000"/>
          <s v="35964000-35965000"/>
          <s v="35965000-35966000"/>
          <s v="35966000-35967000"/>
          <s v="35967000-35968000"/>
          <s v="35968000-35969000"/>
          <s v="35969000-35970000"/>
          <s v="35970000-35971000"/>
          <s v="35971000-35972000"/>
          <s v="35972000-35973000"/>
          <s v="35973000-35974000"/>
          <s v="35974000-35975000"/>
          <s v="35975000-35976000"/>
          <s v="35976000-35977000"/>
          <s v="35977000-35978000"/>
          <s v="35978000-35979000"/>
          <s v="35979000-35980000"/>
          <s v="35980000-35981000"/>
          <s v="35981000-35982000"/>
          <s v="35982000-35983000"/>
          <s v="35983000-35984000"/>
          <s v="35984000-35985000"/>
          <s v="35985000-35986000"/>
          <s v="35986000-35987000"/>
          <s v="35987000-35988000"/>
          <s v="35988000-35989000"/>
          <s v="35989000-35990000"/>
          <s v="35990000-35991000"/>
          <s v="35991000-35992000"/>
          <s v="35992000-35993000"/>
          <s v="35993000-35994000"/>
          <s v="35994000-35995000"/>
          <s v="35995000-35996000"/>
          <s v="35996000-35997000"/>
          <s v="35997000-35998000"/>
          <s v="35998000-35999000"/>
          <s v="35999000-36000000"/>
          <s v="36000000-36001000"/>
          <s v="36001000-36002000"/>
          <s v="36002000-36003000"/>
          <s v="36003000-36004000"/>
          <s v="36004000-36005000"/>
          <s v="36005000-36006000"/>
          <s v="36006000-36007000"/>
          <s v="36007000-36008000"/>
          <s v="36008000-36009000"/>
          <s v="36009000-36010000"/>
          <s v="36010000-36011000"/>
          <s v="36011000-36012000"/>
          <s v="36012000-36013000"/>
          <s v="36013000-36014000"/>
          <s v="36014000-36015000"/>
          <s v="36015000-36016000"/>
          <s v="36016000-36017000"/>
          <s v="36017000-36018000"/>
          <s v="36018000-36019000"/>
          <s v="36019000-36020000"/>
          <s v="36020000-36021000"/>
          <s v="36021000-36022000"/>
          <s v="36022000-36023000"/>
          <s v="36023000-36024000"/>
          <s v="36024000-36025000"/>
          <s v="36025000-36026000"/>
          <s v="36026000-36027000"/>
          <s v="36027000-36028000"/>
          <s v="36028000-36029000"/>
          <s v="36029000-36030000"/>
          <s v="36030000-36031000"/>
          <s v="36031000-36032000"/>
          <s v="36032000-36033000"/>
          <s v="36033000-36034000"/>
          <s v="36034000-36035000"/>
          <s v="36035000-36036000"/>
          <s v="36036000-36037000"/>
          <s v="36037000-36038000"/>
          <s v="36038000-36039000"/>
          <s v="36039000-36040000"/>
          <s v="36040000-36041000"/>
          <s v="36041000-36042000"/>
          <s v="36042000-36043000"/>
          <s v="36043000-36044000"/>
          <s v="36044000-36045000"/>
          <s v="36045000-36046000"/>
          <s v="36046000-36047000"/>
          <s v="36047000-36048000"/>
          <s v="36048000-36049000"/>
          <s v="36049000-36050000"/>
          <s v="36050000-36051000"/>
          <s v="36051000-36052000"/>
          <s v="36052000-36053000"/>
          <s v="36053000-36054000"/>
          <s v="36054000-36055000"/>
          <s v="36055000-36056000"/>
          <s v="36056000-36057000"/>
          <s v="36057000-36058000"/>
          <s v="36058000-36059000"/>
          <s v="36059000-36060000"/>
          <s v="36060000-36061000"/>
          <s v="36061000-36062000"/>
          <s v="36062000-36063000"/>
          <s v="36063000-36064000"/>
          <s v="36064000-36065000"/>
          <s v="36065000-36066000"/>
          <s v="36066000-36067000"/>
          <s v="36067000-36068000"/>
          <s v="36068000-36069000"/>
          <s v="36069000-36070000"/>
          <s v="36070000-36071000"/>
          <s v="36071000-36072000"/>
          <s v="36072000-36073000"/>
          <s v="36073000-36074000"/>
          <s v="36074000-36075000"/>
          <s v="36075000-36076000"/>
          <s v="36076000-36077000"/>
          <s v="36077000-36078000"/>
          <s v="36078000-36079000"/>
          <s v="36079000-36080000"/>
          <s v="36080000-36081000"/>
          <s v="36081000-36082000"/>
          <s v="36082000-36083000"/>
          <s v="36083000-36084000"/>
          <s v="36084000-36085000"/>
          <s v="36085000-36086000"/>
          <s v="36086000-36087000"/>
          <s v="36087000-36088000"/>
          <s v="36088000-36089000"/>
          <s v="36089000-36090000"/>
          <s v="36090000-36091000"/>
          <s v="36091000-36092000"/>
          <s v="36092000-36093000"/>
          <s v="36093000-36094000"/>
          <s v="36094000-36095000"/>
          <s v="36095000-36096000"/>
          <s v="36096000-36097000"/>
          <s v="36097000-36098000"/>
          <s v="36098000-36099000"/>
          <s v="36099000-36100000"/>
          <s v="36100000-36101000"/>
          <s v="36101000-36102000"/>
          <s v="36102000-36103000"/>
          <s v="36103000-36104000"/>
          <s v="36104000-36105000"/>
          <s v="36105000-36106000"/>
          <s v="36106000-36107000"/>
          <s v="36107000-36108000"/>
          <s v="36108000-36109000"/>
          <s v="36109000-36110000"/>
          <s v="36110000-36111000"/>
          <s v="36111000-36112000"/>
          <s v="36112000-36113000"/>
          <s v="36113000-36114000"/>
          <s v="36114000-36115000"/>
          <s v="36115000-36116000"/>
          <s v="36116000-36117000"/>
          <s v="36117000-36118000"/>
          <s v="36118000-36119000"/>
          <s v="36119000-36120000"/>
          <s v="36120000-36121000"/>
          <s v="36121000-36122000"/>
          <s v="36122000-36123000"/>
          <s v="36123000-36124000"/>
          <s v="36124000-36125000"/>
          <s v="36125000-36126000"/>
          <s v="36126000-36127000"/>
          <s v="36127000-36128000"/>
          <s v="36128000-36129000"/>
          <s v="36129000-36130000"/>
          <s v="36130000-36131000"/>
          <s v="36131000-36132000"/>
          <s v="36132000-36133000"/>
          <s v="36133000-36134000"/>
          <s v="36134000-36135000"/>
          <s v="36135000-36136000"/>
          <s v="36136000-36137000"/>
          <s v="36137000-36138000"/>
          <s v="36138000-36139000"/>
          <s v="36139000-36140000"/>
          <s v="36140000-36141000"/>
          <s v="36141000-36142000"/>
          <s v="36142000-36143000"/>
          <s v="36143000-36144000"/>
          <s v="36144000-36145000"/>
          <s v="36145000-36146000"/>
          <s v="36146000-36147000"/>
          <s v="36147000-36148000"/>
          <s v="36148000-36149000"/>
          <s v="36149000-36150000"/>
          <s v="36150000-36151000"/>
          <s v="36151000-36152000"/>
          <s v="36152000-36153000"/>
          <s v="36153000-36154000"/>
          <s v="36154000-36155000"/>
          <s v="36155000-36156000"/>
          <s v="36156000-36157000"/>
          <s v="36157000-36158000"/>
          <s v="36158000-36159000"/>
          <s v="36159000-36160000"/>
          <s v="36160000-36161000"/>
          <s v="36161000-36162000"/>
          <s v="36162000-36163000"/>
          <s v="36163000-36164000"/>
          <s v="36164000-36165000"/>
          <s v="36165000-36166000"/>
          <s v="36166000-36167000"/>
          <s v="36167000-36168000"/>
          <s v="36168000-36169000"/>
          <s v="36169000-36170000"/>
          <s v="36170000-36171000"/>
          <s v="36171000-36172000"/>
          <s v="36172000-36173000"/>
          <s v="36173000-36174000"/>
          <s v="36174000-36175000"/>
          <s v="36175000-36176000"/>
          <s v="36176000-36177000"/>
          <s v="36177000-36178000"/>
          <s v="36178000-36179000"/>
          <s v="36179000-36180000"/>
          <s v="36180000-36181000"/>
          <s v="36181000-36182000"/>
          <s v="36182000-36183000"/>
          <s v="36183000-36184000"/>
          <s v="36184000-36185000"/>
          <s v="36185000-36186000"/>
          <s v="36186000-36187000"/>
          <s v="36187000-36188000"/>
          <s v="36188000-36189000"/>
          <s v="36189000-36190000"/>
          <s v="36190000-36191000"/>
          <s v="36191000-36192000"/>
          <s v="36192000-36193000"/>
          <s v="36193000-36194000"/>
          <s v="36194000-36195000"/>
          <s v="36195000-36196000"/>
          <s v="36196000-36197000"/>
          <s v="36197000-36198000"/>
          <s v="36198000-36199000"/>
          <s v="36199000-36200000"/>
          <s v="36200000-36201000"/>
          <s v="36201000-36202000"/>
          <s v="36202000-36203000"/>
          <s v="36203000-36204000"/>
          <s v="36204000-36205000"/>
          <s v="36205000-36206000"/>
          <s v="36206000-36207000"/>
          <s v="36207000-36208000"/>
          <s v="36208000-36209000"/>
          <s v="36209000-36210000"/>
          <s v="36210000-36211000"/>
          <s v="36211000-36212000"/>
          <s v="36212000-36213000"/>
          <s v="36213000-36214000"/>
          <s v="36214000-36215000"/>
          <s v="36215000-36216000"/>
          <s v="36216000-36217000"/>
          <s v="36217000-36218000"/>
          <s v="36218000-36219000"/>
          <s v="36219000-36220000"/>
          <s v="36220000-36221000"/>
          <s v="36221000-36222000"/>
          <s v="36222000-36223000"/>
          <s v="36223000-36224000"/>
          <s v="36224000-36225000"/>
          <s v="36225000-36226000"/>
          <s v="36226000-36227000"/>
          <s v="36227000-36228000"/>
          <s v="36228000-36229000"/>
          <s v="36229000-36230000"/>
          <s v="36230000-36231000"/>
          <s v="36231000-36232000"/>
          <s v="36232000-36233000"/>
          <s v="36233000-36234000"/>
          <s v="36234000-36235000"/>
          <s v="36235000-36236000"/>
          <s v="36236000-36237000"/>
          <s v="36237000-36238000"/>
          <s v="36238000-36239000"/>
          <s v="36239000-36240000"/>
          <s v="36240000-36241000"/>
          <s v="36241000-36242000"/>
          <s v="36242000-36243000"/>
          <s v="36243000-36244000"/>
          <s v="36244000-36245000"/>
          <s v="36245000-36246000"/>
          <s v="36246000-36247000"/>
          <s v="36247000-36248000"/>
          <s v="36248000-36249000"/>
          <s v="36249000-36250000"/>
          <s v="36250000-36251000"/>
          <s v="36251000-36252000"/>
          <s v="36252000-36253000"/>
          <s v="36253000-36254000"/>
          <s v="36254000-36255000"/>
          <s v="36255000-36256000"/>
          <s v="36256000-36257000"/>
          <s v="36257000-36258000"/>
          <s v="36258000-36259000"/>
          <s v="36259000-36260000"/>
          <s v="36260000-36261000"/>
          <s v="36261000-36262000"/>
          <s v="36262000-36263000"/>
          <s v="36263000-36264000"/>
          <s v="36264000-36265000"/>
          <s v="36265000-36266000"/>
          <s v="36266000-36267000"/>
          <s v="36267000-36268000"/>
          <s v="36268000-36269000"/>
          <s v="36269000-36270000"/>
          <s v="36270000-36271000"/>
          <s v="36271000-36272000"/>
          <s v="36272000-36273000"/>
          <s v="36273000-36274000"/>
          <s v="36274000-36275000"/>
          <s v="36275000-36276000"/>
          <s v="36276000-36277000"/>
          <s v="36277000-36278000"/>
          <s v="36278000-36279000"/>
          <s v="36279000-36280000"/>
          <s v="36280000-36281000"/>
          <s v="36281000-36282000"/>
          <s v="36282000-36283000"/>
          <s v="36283000-36284000"/>
          <s v="36284000-36285000"/>
          <s v="36285000-36286000"/>
          <s v="36286000-36287000"/>
          <s v="36287000-36288000"/>
          <s v="36288000-36289000"/>
          <s v="36289000-36290000"/>
          <s v="36290000-36291000"/>
          <s v="36291000-36292000"/>
          <s v="36292000-36293000"/>
          <s v="36293000-36294000"/>
          <s v="36294000-36295000"/>
          <s v="36295000-36296000"/>
          <s v="36296000-36297000"/>
          <s v="36297000-36298000"/>
          <s v="36298000-36299000"/>
          <s v="36299000-36300000"/>
          <s v="36300000-36301000"/>
          <s v="36301000-36302000"/>
          <s v="36302000-36303000"/>
          <s v="36303000-36304000"/>
          <s v="36304000-36305000"/>
          <s v="36305000-36306000"/>
          <s v="36306000-36307000"/>
          <s v="36307000-36308000"/>
          <s v="36308000-36309000"/>
          <s v="36309000-36310000"/>
          <s v="36310000-36311000"/>
          <s v="36311000-36312000"/>
          <s v="36312000-36313000"/>
          <s v="36313000-36314000"/>
          <s v="36314000-36315000"/>
          <s v="36315000-36316000"/>
          <s v="36316000-36317000"/>
          <s v="36317000-36318000"/>
          <s v="36318000-36319000"/>
          <s v="36319000-36320000"/>
          <s v="36320000-36321000"/>
          <s v="36321000-36322000"/>
          <s v="36322000-36323000"/>
          <s v="36323000-36324000"/>
          <s v="36324000-36325000"/>
          <s v="36325000-36326000"/>
          <s v="36326000-36327000"/>
          <s v="36327000-36328000"/>
          <s v="36328000-36329000"/>
          <s v="36329000-36330000"/>
          <s v="36330000-36331000"/>
          <s v="36331000-36332000"/>
          <s v="36332000-36333000"/>
          <s v="36333000-36334000"/>
          <s v="36334000-36335000"/>
          <s v="36335000-36336000"/>
          <s v="36336000-36337000"/>
          <s v="36337000-36338000"/>
          <s v="36338000-36339000"/>
          <s v="36339000-36340000"/>
          <s v="36340000-36341000"/>
          <s v="36341000-36342000"/>
          <s v="36342000-36343000"/>
          <s v="36343000-36344000"/>
          <s v="36344000-36345000"/>
          <s v="36345000-36346000"/>
          <s v="36346000-36347000"/>
          <s v="36347000-36348000"/>
          <s v="36348000-36349000"/>
          <s v="36349000-36350000"/>
          <s v="36350000-36351000"/>
          <s v="36351000-36352000"/>
          <s v="36352000-36353000"/>
          <s v="36353000-36354000"/>
          <s v="36354000-36355000"/>
          <s v="36355000-36356000"/>
          <s v="36356000-36357000"/>
          <s v="36357000-36358000"/>
          <s v="36358000-36359000"/>
          <s v="36359000-36360000"/>
          <s v="36360000-36361000"/>
          <s v="36361000-36362000"/>
          <s v="36362000-36363000"/>
          <s v="36363000-36364000"/>
          <s v="36364000-36365000"/>
          <s v="36365000-36366000"/>
          <s v="36366000-36367000"/>
          <s v="36367000-36368000"/>
          <s v="36368000-36369000"/>
          <s v="36369000-36370000"/>
          <s v="36370000-36371000"/>
          <s v="36371000-36372000"/>
          <s v="36372000-36373000"/>
          <s v="36373000-36374000"/>
          <s v="36374000-36375000"/>
          <s v="36375000-36376000"/>
          <s v="36376000-36377000"/>
          <s v="36377000-36378000"/>
          <s v="36378000-36379000"/>
          <s v="36379000-36380000"/>
          <s v="36380000-36381000"/>
          <s v="36381000-36382000"/>
          <s v="36382000-36383000"/>
          <s v="36383000-36384000"/>
          <s v="36384000-36385000"/>
          <s v="36385000-36386000"/>
          <s v="36386000-36387000"/>
          <s v="36387000-36388000"/>
          <s v="36388000-36389000"/>
          <s v="36389000-36390000"/>
          <s v="36390000-36391000"/>
          <s v="36391000-36392000"/>
          <s v="36392000-36393000"/>
          <s v="36393000-36394000"/>
          <s v="36394000-36395000"/>
          <s v="36395000-36396000"/>
          <s v="36396000-36397000"/>
          <s v="36397000-36398000"/>
          <s v="36398000-36399000"/>
          <s v="36399000-36400000"/>
          <s v="36400000-36401000"/>
          <s v="36401000-36402000"/>
          <s v="36402000-36403000"/>
          <s v="36403000-36404000"/>
          <s v="36404000-36405000"/>
          <s v="36405000-36406000"/>
          <s v="36406000-36407000"/>
          <s v="36407000-36408000"/>
          <s v="36408000-36409000"/>
          <s v="36409000-36410000"/>
          <s v="36410000-36411000"/>
          <s v="36411000-36412000"/>
          <s v="36412000-36413000"/>
          <s v="36413000-36414000"/>
          <s v="36414000-36415000"/>
          <s v="36415000-36416000"/>
          <s v="36416000-36417000"/>
          <s v="36417000-36418000"/>
          <s v="36418000-36419000"/>
          <s v="36419000-36420000"/>
          <s v="36420000-36421000"/>
          <s v="36421000-36422000"/>
          <s v="36422000-36423000"/>
          <s v="36423000-36424000"/>
          <s v="36424000-36425000"/>
          <s v="36425000-36426000"/>
          <s v="36426000-36427000"/>
          <s v="36427000-36428000"/>
          <s v="36428000-36429000"/>
          <s v="36429000-36430000"/>
          <s v="36430000-36431000"/>
          <s v="36431000-36432000"/>
          <s v="36432000-36433000"/>
          <s v="36433000-36434000"/>
          <s v="36434000-36435000"/>
          <s v="36435000-36436000"/>
          <s v="36436000-36437000"/>
          <s v="36437000-36438000"/>
          <s v="36438000-36439000"/>
          <s v="36439000-36440000"/>
          <s v="36440000-36441000"/>
          <s v="36441000-36442000"/>
          <s v="36442000-36443000"/>
          <s v="36443000-36444000"/>
          <s v="36444000-36445000"/>
          <s v="36445000-36446000"/>
          <s v="36446000-36447000"/>
          <s v="36447000-36448000"/>
          <s v="36448000-36449000"/>
          <s v="36449000-36450000"/>
          <s v="36450000-36451000"/>
          <s v="36451000-36452000"/>
          <s v="36452000-36453000"/>
          <s v="36453000-36454000"/>
          <s v="36454000-36455000"/>
          <s v="36455000-36456000"/>
          <s v="36456000-36457000"/>
          <s v="36457000-36458000"/>
          <s v="36458000-36459000"/>
          <s v="36459000-36460000"/>
          <s v="36460000-36461000"/>
          <s v="36461000-36462000"/>
          <s v="36462000-36463000"/>
          <s v="36463000-36464000"/>
          <s v="36464000-36465000"/>
          <s v="36465000-36466000"/>
          <s v="36466000-36467000"/>
          <s v="36467000-36468000"/>
          <s v="36468000-36469000"/>
          <s v="36469000-36470000"/>
          <s v="36470000-36471000"/>
          <s v="36471000-36472000"/>
          <s v="36472000-36473000"/>
          <s v="36473000-36474000"/>
          <s v="36474000-36475000"/>
          <s v="36475000-36476000"/>
          <s v="36476000-36477000"/>
          <s v="36477000-36478000"/>
          <s v="36478000-36479000"/>
          <s v="36479000-36480000"/>
          <s v="36480000-36481000"/>
          <s v="36481000-36482000"/>
          <s v="36482000-36483000"/>
          <s v="36483000-36484000"/>
          <s v="36484000-36485000"/>
          <s v="36485000-36486000"/>
          <s v="36486000-36487000"/>
          <s v="36487000-36488000"/>
          <s v="36488000-36489000"/>
          <s v="36489000-36490000"/>
          <s v="36490000-36491000"/>
          <s v="36491000-36492000"/>
          <s v="36492000-36493000"/>
          <s v="36493000-36494000"/>
          <s v="36494000-36495000"/>
          <s v="36495000-36496000"/>
          <s v="36496000-36497000"/>
          <s v="36497000-36498000"/>
          <s v="36498000-36499000"/>
          <s v="36499000-36500000"/>
          <s v="36500000-36501000"/>
          <s v="36501000-36502000"/>
          <s v="36502000-36503000"/>
          <s v="36503000-36504000"/>
          <s v="36504000-36505000"/>
          <s v="36505000-36506000"/>
          <s v="36506000-36507000"/>
          <s v="36507000-36508000"/>
          <s v="36508000-36509000"/>
          <s v="36509000-36510000"/>
          <s v="36510000-36511000"/>
          <s v="36511000-36512000"/>
          <s v="36512000-36513000"/>
          <s v="36513000-36514000"/>
          <s v="36514000-36515000"/>
          <s v="36515000-36516000"/>
          <s v="36516000-36517000"/>
          <s v="36517000-36518000"/>
          <s v="36518000-36519000"/>
          <s v="36519000-36520000"/>
          <s v="36520000-36521000"/>
          <s v="36521000-36522000"/>
          <s v="36522000-36523000"/>
          <s v="36523000-36524000"/>
          <s v="36524000-36525000"/>
          <s v="36525000-36526000"/>
          <s v="36526000-36527000"/>
          <s v="36527000-36528000"/>
          <s v="36528000-36529000"/>
          <s v="36529000-36530000"/>
          <s v="36530000-36531000"/>
          <s v="36531000-36532000"/>
          <s v="36532000-36533000"/>
          <s v="36533000-36534000"/>
          <s v="36534000-36535000"/>
          <s v="36535000-36536000"/>
          <s v="36536000-36537000"/>
          <s v="36537000-36538000"/>
          <s v="36538000-36539000"/>
          <s v="36539000-36540000"/>
          <s v="36540000-36541000"/>
          <s v="36541000-36542000"/>
          <s v="36542000-36543000"/>
          <s v="36543000-36544000"/>
          <s v="36544000-36545000"/>
          <s v="36545000-36546000"/>
          <s v="36546000-36547000"/>
          <s v="36547000-36548000"/>
          <s v="36548000-36549000"/>
          <s v="36549000-36550000"/>
          <s v="36550000-36551000"/>
          <s v="36551000-36552000"/>
          <s v="36552000-36553000"/>
          <s v="36553000-36554000"/>
          <s v="36554000-36555000"/>
          <s v="36555000-36556000"/>
          <s v="36556000-36557000"/>
          <s v="36557000-36558000"/>
          <s v="36558000-36559000"/>
          <s v="36559000-36560000"/>
          <s v="36560000-36561000"/>
          <s v="36561000-36562000"/>
          <s v="36562000-36563000"/>
          <s v="36563000-36564000"/>
          <s v="36564000-36565000"/>
          <s v="36565000-36566000"/>
          <s v="36566000-36567000"/>
          <s v="36567000-36568000"/>
          <s v="36568000-36569000"/>
          <s v="36569000-36570000"/>
          <s v="36570000-36571000"/>
          <s v="36571000-36572000"/>
          <s v="36572000-36573000"/>
          <s v="36573000-36574000"/>
          <s v="36574000-36575000"/>
          <s v="36575000-36576000"/>
          <s v="36576000-36577000"/>
          <s v="36577000-36578000"/>
          <s v="36578000-36579000"/>
          <s v="36579000-36580000"/>
          <s v="36580000-36581000"/>
          <s v="36581000-36582000"/>
          <s v="36582000-36583000"/>
          <s v="36583000-36584000"/>
          <s v="36584000-36585000"/>
          <s v="36585000-36586000"/>
          <s v="36586000-36587000"/>
          <s v="36587000-36588000"/>
          <s v="36588000-36589000"/>
          <s v="36589000-36590000"/>
          <s v="36590000-36591000"/>
          <s v="36591000-36592000"/>
          <s v="36592000-36593000"/>
          <s v="36593000-36594000"/>
          <s v="36594000-36595000"/>
          <s v="36595000-36596000"/>
          <s v="36596000-36597000"/>
          <s v="36597000-36598000"/>
          <s v="36598000-36599000"/>
          <s v="36599000-36600000"/>
          <s v="36600000-36601000"/>
          <s v="36601000-36602000"/>
          <s v="36602000-36603000"/>
          <s v="36603000-36604000"/>
          <s v="36604000-36605000"/>
          <s v="36605000-36606000"/>
          <s v="36606000-36607000"/>
          <s v="36607000-36608000"/>
          <s v="36608000-36609000"/>
          <s v="36609000-36610000"/>
          <s v="36610000-36611000"/>
          <s v="36611000-36612000"/>
          <s v="36612000-36613000"/>
          <s v="36613000-36614000"/>
          <s v="36614000-36615000"/>
          <s v="36615000-36616000"/>
          <s v="36616000-36617000"/>
          <s v="36617000-36618000"/>
          <s v="36618000-36619000"/>
          <s v="36619000-36620000"/>
          <s v="36620000-36621000"/>
          <s v="36621000-36622000"/>
          <s v="36622000-36623000"/>
          <s v="36623000-36624000"/>
          <s v="36624000-36625000"/>
          <s v="36625000-36626000"/>
          <s v="36626000-36627000"/>
          <s v="36627000-36628000"/>
          <s v="36628000-36629000"/>
          <s v="36629000-36630000"/>
          <s v="36630000-36631000"/>
          <s v="36631000-36632000"/>
          <s v="36632000-36633000"/>
          <s v="36633000-36634000"/>
          <s v="36634000-36635000"/>
          <s v="36635000-36636000"/>
          <s v="36636000-36637000"/>
          <s v="36637000-36638000"/>
          <s v="36638000-36639000"/>
          <s v="36639000-36640000"/>
          <s v="36640000-36641000"/>
          <s v="36641000-36642000"/>
          <s v="36642000-36643000"/>
          <s v="36643000-36644000"/>
          <s v="36644000-36645000"/>
          <s v="36645000-36646000"/>
          <s v="36646000-36647000"/>
          <s v="36647000-36648000"/>
          <s v="36648000-36649000"/>
          <s v="36649000-36650000"/>
          <s v="36650000-36651000"/>
          <s v="36651000-36652000"/>
          <s v="36652000-36653000"/>
          <s v="36653000-36654000"/>
          <s v="36654000-36655000"/>
          <s v="36655000-36656000"/>
          <s v="36656000-36657000"/>
          <s v="36657000-36658000"/>
          <s v="36658000-36659000"/>
          <s v="36659000-36660000"/>
          <s v="36660000-36661000"/>
          <s v="36661000-36662000"/>
          <s v="36662000-36663000"/>
          <s v="36663000-36664000"/>
          <s v="36664000-36665000"/>
          <s v="36665000-36666000"/>
          <s v="36666000-36667000"/>
          <s v="36667000-36668000"/>
          <s v="36668000-36669000"/>
          <s v="36669000-36670000"/>
          <s v="36670000-36671000"/>
          <s v="36671000-36672000"/>
          <s v="36672000-36673000"/>
          <s v="36673000-36674000"/>
          <s v="36674000-36675000"/>
          <s v="36675000-36676000"/>
          <s v="36676000-36677000"/>
          <s v="36677000-36678000"/>
          <s v="36678000-36679000"/>
          <s v="36679000-36680000"/>
          <s v="36680000-36681000"/>
          <s v="36681000-36682000"/>
          <s v="36682000-36683000"/>
          <s v="36683000-36684000"/>
          <s v="36684000-36685000"/>
          <s v="36685000-36686000"/>
          <s v="36686000-36687000"/>
          <s v="36687000-36688000"/>
          <s v="36688000-36689000"/>
          <s v="36689000-36690000"/>
          <s v="36690000-36691000"/>
          <s v="36691000-36692000"/>
          <s v="36692000-36693000"/>
          <s v="36693000-36694000"/>
          <s v="36694000-36695000"/>
          <s v="36695000-36696000"/>
          <s v="36696000-36697000"/>
          <s v="36697000-36698000"/>
          <s v="36698000-36699000"/>
          <s v="36699000-36700000"/>
          <s v="36700000-36701000"/>
          <s v="36701000-36702000"/>
          <s v="36702000-36703000"/>
          <s v="36703000-36704000"/>
          <s v="36704000-36705000"/>
          <s v="36705000-36706000"/>
          <s v="36706000-36707000"/>
          <s v="36707000-36708000"/>
          <s v="36708000-36709000"/>
          <s v="36709000-36710000"/>
          <s v="36710000-36711000"/>
          <s v="36711000-36712000"/>
          <s v="36712000-36713000"/>
          <s v="36713000-36714000"/>
          <s v="36714000-36715000"/>
          <s v="36715000-36716000"/>
          <s v="36716000-36717000"/>
          <s v="36717000-36718000"/>
          <s v="36718000-36719000"/>
          <s v="36719000-36720000"/>
          <s v="36720000-36721000"/>
          <s v="36721000-36722000"/>
          <s v="36722000-36723000"/>
          <s v="36723000-36724000"/>
          <s v="36724000-36725000"/>
          <s v="36725000-36726000"/>
          <s v="36726000-36727000"/>
          <s v="36727000-36728000"/>
          <s v="36728000-36729000"/>
          <s v="36729000-36730000"/>
          <s v="36730000-36731000"/>
          <s v="36731000-36732000"/>
          <s v="36732000-36733000"/>
          <s v="36733000-36734000"/>
          <s v="36734000-36735000"/>
          <s v="36735000-36736000"/>
          <s v="36736000-36737000"/>
          <s v="36737000-36738000"/>
          <s v="36738000-36739000"/>
          <s v="36739000-36740000"/>
          <s v="36740000-36741000"/>
          <s v="36741000-36742000"/>
          <s v="36742000-36743000"/>
          <s v="36743000-36744000"/>
          <s v="36744000-36745000"/>
          <s v="36745000-36746000"/>
          <s v="36746000-36747000"/>
          <s v="36747000-36748000"/>
          <s v="36748000-36749000"/>
          <s v="36749000-36750000"/>
          <s v="36750000-36751000"/>
          <s v="36751000-36752000"/>
          <s v="36752000-36753000"/>
          <s v="36753000-36754000"/>
          <s v="36754000-36755000"/>
          <s v="36755000-36756000"/>
          <s v="36756000-36757000"/>
          <s v="36757000-36758000"/>
          <s v="36758000-36759000"/>
          <s v="36759000-36760000"/>
          <s v="36760000-36761000"/>
          <s v="36761000-36762000"/>
          <s v="36762000-36763000"/>
          <s v="36763000-36764000"/>
          <s v="36764000-36765000"/>
          <s v="36765000-36766000"/>
          <s v="36766000-36767000"/>
          <s v="36767000-36768000"/>
          <s v="36768000-36769000"/>
          <s v="36769000-36770000"/>
          <s v="36770000-36771000"/>
          <s v="36771000-36772000"/>
          <s v="36772000-36773000"/>
          <s v="36773000-36774000"/>
          <s v="36774000-36775000"/>
          <s v="36775000-36776000"/>
          <s v="36776000-36777000"/>
          <s v="36777000-36778000"/>
          <s v="36778000-36779000"/>
          <s v="36779000-36780000"/>
          <s v="36780000-36781000"/>
          <s v="36781000-36782000"/>
          <s v="36782000-36783000"/>
          <s v="36783000-36784000"/>
          <s v="36784000-36785000"/>
          <s v="36785000-36786000"/>
          <s v="36786000-36787000"/>
          <s v="36787000-36788000"/>
          <s v="36788000-36789000"/>
          <s v="36789000-36790000"/>
          <s v="36790000-36791000"/>
          <s v="36791000-36792000"/>
          <s v="36792000-36793000"/>
          <s v="36793000-36794000"/>
          <s v="36794000-36795000"/>
          <s v="36795000-36796000"/>
          <s v="36796000-36797000"/>
          <s v="36797000-36798000"/>
          <s v="36798000-36799000"/>
          <s v="36799000-36800000"/>
          <s v="36800000-36801000"/>
          <s v="36801000-36802000"/>
          <s v="36802000-36803000"/>
          <s v="36803000-36804000"/>
          <s v="36804000-36805000"/>
          <s v="36805000-36806000"/>
          <s v="36806000-36807000"/>
          <s v="36807000-36808000"/>
          <s v="36808000-36809000"/>
          <s v="36809000-36810000"/>
          <s v="36810000-36811000"/>
          <s v="36811000-36812000"/>
          <s v="36812000-36813000"/>
          <s v="36813000-36814000"/>
          <s v="36814000-36815000"/>
          <s v="36815000-36816000"/>
          <s v="36816000-36817000"/>
          <s v="36817000-36818000"/>
          <s v="36818000-36819000"/>
          <s v="36819000-36820000"/>
          <s v="36820000-36821000"/>
          <s v="36821000-36822000"/>
          <s v="36822000-36823000"/>
          <s v="36823000-36824000"/>
          <s v="36824000-36825000"/>
          <s v="36825000-36826000"/>
          <s v="36826000-36827000"/>
          <s v="36827000-36828000"/>
          <s v="36828000-36829000"/>
          <s v="36829000-36830000"/>
          <s v="36830000-36831000"/>
          <s v="36831000-36832000"/>
          <s v="36832000-36833000"/>
          <s v="36833000-36834000"/>
          <s v="36834000-36835000"/>
          <s v="36835000-36836000"/>
          <s v="36836000-36837000"/>
          <s v="36837000-36838000"/>
          <s v="36838000-36839000"/>
          <s v="36839000-36840000"/>
          <s v="36840000-36841000"/>
          <s v="36841000-36842000"/>
          <s v="36842000-36843000"/>
          <s v="36843000-36844000"/>
          <s v="36844000-36845000"/>
          <s v="36845000-36846000"/>
          <s v="36846000-36847000"/>
          <s v="36847000-36848000"/>
          <s v="36848000-36849000"/>
          <s v="36849000-36850000"/>
          <s v="36850000-36851000"/>
          <s v="36851000-36852000"/>
          <s v="36852000-36853000"/>
          <s v="36853000-36854000"/>
          <s v="36854000-36855000"/>
          <s v="36855000-36856000"/>
          <s v="36856000-36857000"/>
          <s v="36857000-36858000"/>
          <s v="36858000-36859000"/>
          <s v="36859000-36860000"/>
          <s v="36860000-36861000"/>
          <s v="36861000-36862000"/>
          <s v="36862000-36863000"/>
          <s v="36863000-36864000"/>
          <s v="36864000-36865000"/>
          <s v="36865000-36866000"/>
          <s v="36866000-36867000"/>
          <s v="36867000-36868000"/>
          <s v="36868000-36869000"/>
          <s v="36869000-36870000"/>
          <s v="36870000-36871000"/>
          <s v="36871000-36872000"/>
          <s v="36872000-36873000"/>
          <s v="36873000-36874000"/>
          <s v="36874000-36875000"/>
          <s v="36875000-36876000"/>
          <s v="36876000-36877000"/>
          <s v="36877000-36878000"/>
          <s v="36878000-36879000"/>
          <s v="36879000-36880000"/>
          <s v="36880000-36881000"/>
          <s v="36881000-36882000"/>
          <s v="36882000-36883000"/>
          <s v="36883000-36884000"/>
          <s v="36884000-36885000"/>
          <s v="36885000-36886000"/>
          <s v="36886000-36887000"/>
          <s v="36887000-36888000"/>
          <s v="36888000-36889000"/>
          <s v="36889000-36890000"/>
          <s v="36890000-36891000"/>
          <s v="36891000-36892000"/>
          <s v="36892000-36893000"/>
          <s v="36893000-36894000"/>
          <s v="36894000-36895000"/>
          <s v="36895000-36896000"/>
          <s v="36896000-36897000"/>
          <s v="36897000-36898000"/>
          <s v="36898000-36899000"/>
          <s v="36899000-36900000"/>
          <s v="36900000-36901000"/>
          <s v="36901000-36902000"/>
          <s v="36902000-36903000"/>
          <s v="36903000-36904000"/>
          <s v="36904000-36905000"/>
          <s v="36905000-36906000"/>
          <s v="36906000-36907000"/>
          <s v="36907000-36908000"/>
          <s v="36908000-36909000"/>
          <s v="36909000-36910000"/>
          <s v="36910000-36911000"/>
          <s v="36911000-36912000"/>
          <s v="36912000-36913000"/>
          <s v="36913000-36914000"/>
          <s v="36914000-36915000"/>
          <s v="36915000-36916000"/>
          <s v="36916000-36917000"/>
          <s v="36917000-36918000"/>
          <s v="36918000-36919000"/>
          <s v="36919000-36920000"/>
          <s v="36920000-36921000"/>
          <s v="36921000-36922000"/>
          <s v="36922000-36923000"/>
          <s v="36923000-36924000"/>
          <s v="36924000-36925000"/>
          <s v="36925000-36926000"/>
          <s v="36926000-36927000"/>
          <s v="36927000-36928000"/>
          <s v="36928000-36929000"/>
          <s v="36929000-36930000"/>
          <s v="36930000-36931000"/>
          <s v="36931000-36932000"/>
          <s v="36932000-36933000"/>
          <s v="36933000-36934000"/>
          <s v="36934000-36935000"/>
          <s v="36935000-36936000"/>
          <s v="36936000-36937000"/>
          <s v="36937000-36938000"/>
          <s v="36938000-36939000"/>
          <s v="36939000-36940000"/>
          <s v="36940000-36941000"/>
          <s v="36941000-36942000"/>
          <s v="36942000-36943000"/>
          <s v="36943000-36944000"/>
          <s v="36944000-36945000"/>
          <s v="36945000-36946000"/>
          <s v="36946000-36947000"/>
          <s v="36947000-36948000"/>
          <s v="36948000-36949000"/>
          <s v="36949000-36950000"/>
          <s v="36950000-36951000"/>
          <s v="36951000-36952000"/>
          <s v="36952000-36953000"/>
          <s v="36953000-36954000"/>
          <s v="36954000-36955000"/>
          <s v="36955000-36956000"/>
          <s v="36956000-36957000"/>
          <s v="36957000-36958000"/>
          <s v="36958000-36959000"/>
          <s v="36959000-36960000"/>
          <s v="36960000-36961000"/>
          <s v="36961000-36962000"/>
          <s v="36962000-36963000"/>
          <s v="36963000-36964000"/>
          <s v="36964000-36965000"/>
          <s v="36965000-36966000"/>
          <s v="36966000-36967000"/>
          <s v="36967000-36968000"/>
          <s v="36968000-36969000"/>
          <s v="36969000-36970000"/>
          <s v="36970000-36971000"/>
          <s v="36971000-36972000"/>
          <s v="36972000-36973000"/>
          <s v="36973000-36974000"/>
          <s v="36974000-36975000"/>
          <s v="36975000-36976000"/>
          <s v="36976000-36977000"/>
          <s v="36977000-36978000"/>
          <s v="36978000-36979000"/>
          <s v="36979000-36980000"/>
          <s v="36980000-36981000"/>
          <s v="36981000-36982000"/>
          <s v="36982000-36983000"/>
          <s v="36983000-36984000"/>
          <s v="36984000-36985000"/>
          <s v="36985000-36986000"/>
          <s v="36986000-36987000"/>
          <s v="36987000-36988000"/>
          <s v="36988000-36989000"/>
          <s v="36989000-36990000"/>
          <s v="36990000-36991000"/>
          <s v="36991000-36992000"/>
          <s v="36992000-36993000"/>
          <s v="36993000-36994000"/>
          <s v="36994000-36995000"/>
          <s v="36995000-36996000"/>
          <s v="36996000-36997000"/>
          <s v="36997000-36998000"/>
          <s v="36998000-36999000"/>
          <s v="36999000-37000000"/>
          <s v="37000000-37001000"/>
          <s v="37001000-37002000"/>
          <s v="37002000-37003000"/>
          <s v="37003000-37004000"/>
          <s v="37004000-37005000"/>
          <s v="37005000-37006000"/>
          <s v="37006000-37007000"/>
          <s v="37007000-37008000"/>
          <s v="37008000-37009000"/>
          <s v="37009000-37010000"/>
          <s v="37010000-37011000"/>
          <s v="37011000-37012000"/>
          <s v="37012000-37013000"/>
          <s v="37013000-37014000"/>
          <s v="37014000-37015000"/>
          <s v="37015000-37016000"/>
          <s v="37016000-37017000"/>
          <s v="37017000-37018000"/>
          <s v="37018000-37019000"/>
          <s v="37019000-37020000"/>
          <s v="37020000-37021000"/>
          <s v="37021000-37022000"/>
          <s v="37022000-37023000"/>
          <s v="37023000-37024000"/>
          <s v="37024000-37025000"/>
          <s v="37025000-37026000"/>
          <s v="37026000-37027000"/>
          <s v="37027000-37028000"/>
          <s v="37028000-37029000"/>
          <s v="37029000-37030000"/>
          <s v="37030000-37031000"/>
          <s v="37031000-37032000"/>
          <s v="37032000-37033000"/>
          <s v="37033000-37034000"/>
          <s v="37034000-37035000"/>
          <s v="37035000-37036000"/>
          <s v="37036000-37037000"/>
          <s v="37037000-37038000"/>
          <s v="37038000-37039000"/>
          <s v="37039000-37040000"/>
          <s v="37040000-37041000"/>
          <s v="37041000-37042000"/>
          <s v="37042000-37043000"/>
          <s v="37043000-37044000"/>
          <s v="37044000-37045000"/>
          <s v="37045000-37046000"/>
          <s v="37046000-37047000"/>
          <s v="37047000-37048000"/>
          <s v="37048000-37049000"/>
          <s v="37049000-37050000"/>
          <s v="37050000-37051000"/>
          <s v="37051000-37052000"/>
          <s v="37052000-37053000"/>
          <s v="37053000-37054000"/>
          <s v="37054000-37055000"/>
          <s v="37055000-37056000"/>
          <s v="37056000-37057000"/>
          <s v="37057000-37058000"/>
          <s v="37058000-37059000"/>
          <s v="37059000-37060000"/>
          <s v="37060000-37061000"/>
          <s v="37061000-37062000"/>
          <s v="37062000-37063000"/>
          <s v="37063000-37064000"/>
          <s v="37064000-37065000"/>
          <s v="37065000-37066000"/>
          <s v="37066000-37067000"/>
          <s v="37067000-37068000"/>
          <s v="37068000-37069000"/>
          <s v="37069000-37070000"/>
          <s v="37070000-37071000"/>
          <s v="37071000-37072000"/>
          <s v="37072000-37073000"/>
          <s v="37073000-37074000"/>
          <s v="37074000-37075000"/>
          <s v="37075000-37076000"/>
          <s v="37076000-37077000"/>
          <s v="37077000-37078000"/>
          <s v="37078000-37079000"/>
          <s v="37079000-37080000"/>
          <s v="37080000-37081000"/>
          <s v="37081000-37082000"/>
          <s v="37082000-37083000"/>
          <s v="37083000-37084000"/>
          <s v="37084000-37085000"/>
          <s v="37085000-37086000"/>
          <s v="37086000-37087000"/>
          <s v="37087000-37088000"/>
          <s v="37088000-37089000"/>
          <s v="37089000-37090000"/>
          <s v="37090000-37091000"/>
          <s v="37091000-37092000"/>
          <s v="37092000-37093000"/>
          <s v="37093000-37094000"/>
          <s v="37094000-37095000"/>
          <s v="37095000-37096000"/>
          <s v="37096000-37097000"/>
          <s v="37097000-37098000"/>
          <s v="37098000-37099000"/>
          <s v="37099000-37100000"/>
          <s v="37100000-37101000"/>
          <s v="37101000-37102000"/>
          <s v="37102000-37103000"/>
          <s v="37103000-37104000"/>
          <s v="37104000-37105000"/>
          <s v="37105000-37106000"/>
          <s v="37106000-37107000"/>
          <s v="37107000-37108000"/>
          <s v="37108000-37109000"/>
          <s v="37109000-37110000"/>
          <s v="37110000-37111000"/>
          <s v="37111000-37112000"/>
          <s v="37112000-37113000"/>
          <s v="37113000-37114000"/>
          <s v="37114000-37115000"/>
          <s v="37115000-37116000"/>
          <s v="37116000-37117000"/>
          <s v="37117000-37118000"/>
          <s v="37118000-37119000"/>
          <s v="37119000-37120000"/>
          <s v="37120000-37121000"/>
          <s v="37121000-37122000"/>
          <s v="37122000-37123000"/>
          <s v="37123000-37124000"/>
          <s v="37124000-37125000"/>
          <s v="37125000-37126000"/>
          <s v="37126000-37127000"/>
          <s v="37127000-37128000"/>
          <s v="37128000-37129000"/>
          <s v="37129000-37130000"/>
          <s v="37130000-37131000"/>
          <s v="37131000-37132000"/>
          <s v="37132000-37133000"/>
          <s v="37133000-37134000"/>
          <s v="37134000-37135000"/>
          <s v="37135000-37136000"/>
          <s v="37136000-37137000"/>
          <s v="37137000-37138000"/>
          <s v="37138000-37139000"/>
          <s v="37139000-37140000"/>
          <s v="37140000-37141000"/>
          <s v="37141000-37142000"/>
          <s v="37142000-37143000"/>
          <s v="37143000-37144000"/>
          <s v="37144000-37145000"/>
          <s v="37145000-37146000"/>
          <s v="37146000-37147000"/>
          <s v="37147000-37148000"/>
          <s v="37148000-37149000"/>
          <s v="37149000-37150000"/>
          <s v="37150000-37151000"/>
          <s v="37151000-37152000"/>
          <s v="37152000-37153000"/>
          <s v="37153000-37154000"/>
          <s v="37154000-37155000"/>
          <s v="37155000-37156000"/>
          <s v="37156000-37157000"/>
          <s v="37157000-37158000"/>
          <s v="37158000-37159000"/>
          <s v="37159000-37160000"/>
          <s v="37160000-37161000"/>
          <s v="37161000-37162000"/>
          <s v="37162000-37163000"/>
          <s v="37163000-37164000"/>
          <s v="37164000-37165000"/>
          <s v="37165000-37166000"/>
          <s v="37166000-37167000"/>
          <s v="37167000-37168000"/>
          <s v="37168000-37169000"/>
          <s v="37169000-37170000"/>
          <s v="37170000-37171000"/>
          <s v="37171000-37172000"/>
          <s v="37172000-37173000"/>
          <s v="37173000-37174000"/>
          <s v="37174000-37175000"/>
          <s v="37175000-37176000"/>
          <s v="37176000-37177000"/>
          <s v="37177000-37178000"/>
          <s v="37178000-37179000"/>
          <s v="37179000-37180000"/>
          <s v="37180000-37181000"/>
          <s v="37181000-37182000"/>
          <s v="37182000-37183000"/>
          <s v="37183000-37184000"/>
          <s v="37184000-37185000"/>
          <s v="37185000-37186000"/>
          <s v="37186000-37187000"/>
          <s v="37187000-37188000"/>
          <s v="37188000-37189000"/>
          <s v="37189000-37190000"/>
          <s v="37190000-37191000"/>
          <s v="37191000-37192000"/>
          <s v="37192000-37193000"/>
          <s v="37193000-37194000"/>
          <s v="37194000-37195000"/>
          <s v="37195000-37196000"/>
          <s v="37196000-37197000"/>
          <s v="37197000-37198000"/>
          <s v="37198000-37199000"/>
          <s v="37199000-37200000"/>
          <s v="37200000-37201000"/>
          <s v="37201000-37202000"/>
          <s v="37202000-37203000"/>
          <s v="37203000-37204000"/>
          <s v="37204000-37205000"/>
          <s v="37205000-37206000"/>
          <s v="37206000-37207000"/>
          <s v="37207000-37208000"/>
          <s v="37208000-37209000"/>
          <s v="37209000-37210000"/>
          <s v="37210000-37211000"/>
          <s v="37211000-37212000"/>
          <s v="37212000-37213000"/>
          <s v="37213000-37214000"/>
          <s v="37214000-37215000"/>
          <s v="37215000-37216000"/>
          <s v="37216000-37217000"/>
          <s v="37217000-37218000"/>
          <s v="37218000-37219000"/>
          <s v="37219000-37220000"/>
          <s v="37220000-37221000"/>
          <s v="37221000-37222000"/>
          <s v="37222000-37223000"/>
          <s v="37223000-37224000"/>
          <s v="37224000-37225000"/>
          <s v="37225000-37226000"/>
          <s v="37226000-37227000"/>
          <s v="37227000-37228000"/>
          <s v="37228000-37229000"/>
          <s v="37229000-37230000"/>
          <s v="37230000-37231000"/>
          <s v="37231000-37232000"/>
          <s v="37232000-37233000"/>
          <s v="37233000-37234000"/>
          <s v="37234000-37235000"/>
          <s v="37235000-37236000"/>
          <s v="37236000-37237000"/>
          <s v="37237000-37238000"/>
          <s v="37238000-37239000"/>
          <s v="37239000-37240000"/>
          <s v="37240000-37241000"/>
          <s v="37241000-37242000"/>
          <s v="37242000-37243000"/>
          <s v="37243000-37244000"/>
          <s v="37244000-37245000"/>
          <s v="37245000-37246000"/>
          <s v="37246000-37247000"/>
          <s v="37247000-37248000"/>
          <s v="37248000-37249000"/>
          <s v="37249000-37250000"/>
          <s v="37250000-37251000"/>
          <s v="37251000-37252000"/>
          <s v="37252000-37253000"/>
          <s v="37253000-37254000"/>
          <s v="37254000-37255000"/>
          <s v="37255000-37256000"/>
          <s v="37256000-37257000"/>
          <s v="37257000-37258000"/>
          <s v="37258000-37259000"/>
          <s v="37259000-37260000"/>
          <s v="37260000-37261000"/>
          <s v="37261000-37262000"/>
          <s v="37262000-37263000"/>
          <s v="37263000-37264000"/>
          <s v="37264000-37265000"/>
          <s v="37265000-37266000"/>
          <s v="37266000-37267000"/>
          <s v="37267000-37268000"/>
          <s v="37268000-37269000"/>
          <s v="37269000-37270000"/>
          <s v="37270000-37271000"/>
          <s v="37271000-37272000"/>
          <s v="37272000-37273000"/>
          <s v="37273000-37274000"/>
          <s v="37274000-37275000"/>
          <s v="37275000-37276000"/>
          <s v="37276000-37277000"/>
          <s v="37277000-37278000"/>
          <s v="37278000-37279000"/>
          <s v="37279000-37280000"/>
          <s v="37280000-37281000"/>
          <s v="37281000-37282000"/>
          <s v="37282000-37283000"/>
          <s v="37283000-37284000"/>
          <s v="37284000-37285000"/>
          <s v="37285000-37286000"/>
          <s v="37286000-37287000"/>
          <s v="37287000-37288000"/>
          <s v="37288000-37289000"/>
          <s v="37289000-37290000"/>
          <s v="37290000-37291000"/>
          <s v="37291000-37292000"/>
          <s v="37292000-37293000"/>
          <s v="37293000-37294000"/>
          <s v="37294000-37295000"/>
          <s v="37295000-37296000"/>
          <s v="37296000-37297000"/>
          <s v="37297000-37298000"/>
          <s v="37298000-37299000"/>
          <s v="37299000-37300000"/>
          <s v="37300000-37301000"/>
          <s v="37301000-37302000"/>
          <s v="37302000-37303000"/>
          <s v="37303000-37304000"/>
          <s v="37304000-37305000"/>
          <s v="37305000-37306000"/>
          <s v="37306000-37307000"/>
          <s v="37307000-37308000"/>
          <s v="37308000-37309000"/>
          <s v="37309000-37310000"/>
          <s v="37310000-37311000"/>
          <s v="37311000-37312000"/>
          <s v="37312000-37313000"/>
          <s v="37313000-37314000"/>
          <s v="37314000-37315000"/>
          <s v="37315000-37316000"/>
          <s v="37316000-37317000"/>
          <s v="37317000-37318000"/>
          <s v="37318000-37319000"/>
          <s v="37319000-37320000"/>
          <s v="37320000-37321000"/>
          <s v="37321000-37322000"/>
          <s v="37322000-37323000"/>
          <s v="37323000-37324000"/>
          <s v="37324000-37325000"/>
          <s v="37325000-37326000"/>
          <s v="37326000-37327000"/>
          <s v="37327000-37328000"/>
          <s v="37328000-37329000"/>
          <s v="37329000-37330000"/>
          <s v="37330000-37331000"/>
          <s v="37331000-37332000"/>
          <s v="37332000-37333000"/>
          <s v="37333000-37334000"/>
          <s v="37334000-37335000"/>
          <s v="37335000-37336000"/>
          <s v="37336000-37337000"/>
          <s v="37337000-37338000"/>
          <s v="37338000-37339000"/>
          <s v="37339000-37340000"/>
          <s v="37340000-37341000"/>
          <s v="37341000-37342000"/>
          <s v="37342000-37343000"/>
          <s v="37343000-37344000"/>
          <s v="37344000-37345000"/>
          <s v="37345000-37346000"/>
          <s v="37346000-37347000"/>
          <s v="37347000-37348000"/>
          <s v="37348000-37349000"/>
          <s v="37349000-37350000"/>
          <s v="37350000-37351000"/>
          <s v="37351000-37352000"/>
          <s v="37352000-37353000"/>
          <s v="37353000-37354000"/>
          <s v="37354000-37355000"/>
          <s v="37355000-37356000"/>
          <s v="37356000-37357000"/>
          <s v="37357000-37358000"/>
          <s v="37358000-37359000"/>
          <s v="37359000-37360000"/>
          <s v="37360000-37361000"/>
          <s v="37361000-37362000"/>
          <s v="37362000-37363000"/>
          <s v="37363000-37364000"/>
          <s v="37364000-37365000"/>
          <s v="37365000-37366000"/>
          <s v="37366000-37367000"/>
          <s v="37367000-37368000"/>
          <s v="37368000-37369000"/>
          <s v="37369000-37370000"/>
          <s v="37370000-37371000"/>
          <s v="37371000-37372000"/>
          <s v="37372000-37373000"/>
          <s v="37373000-37374000"/>
          <s v="37374000-37375000"/>
          <s v="37375000-37376000"/>
          <s v="37376000-37377000"/>
          <s v="37377000-37378000"/>
          <s v="37378000-37379000"/>
          <s v="37379000-37380000"/>
          <s v="37380000-37381000"/>
          <s v="37381000-37382000"/>
          <s v="37382000-37383000"/>
          <s v="37383000-37384000"/>
          <s v="37384000-37385000"/>
          <s v="37385000-37386000"/>
          <s v="37386000-37387000"/>
          <s v="37387000-37388000"/>
          <s v="37388000-37389000"/>
          <s v="37389000-37390000"/>
          <s v="37390000-37391000"/>
          <s v="37391000-37392000"/>
          <s v="37392000-37393000"/>
          <s v="37393000-37394000"/>
          <s v="37394000-37395000"/>
          <s v="37395000-37396000"/>
          <s v="37396000-37397000"/>
          <s v="37397000-37398000"/>
          <s v="37398000-37399000"/>
          <s v="37399000-37400000"/>
          <s v="37400000-37401000"/>
          <s v="37401000-37402000"/>
          <s v="37402000-37403000"/>
          <s v="37403000-37404000"/>
          <s v="37404000-37405000"/>
          <s v="37405000-37406000"/>
          <s v="37406000-37407000"/>
          <s v="37407000-37408000"/>
          <s v="37408000-37409000"/>
          <s v="37409000-37410000"/>
          <s v="37410000-37411000"/>
          <s v="37411000-37412000"/>
          <s v="37412000-37413000"/>
          <s v="37413000-37414000"/>
          <s v="37414000-37415000"/>
          <s v="37415000-37416000"/>
          <s v="37416000-37417000"/>
          <s v="37417000-37418000"/>
          <s v="37418000-37419000"/>
          <s v="37419000-37420000"/>
          <s v="37420000-37421000"/>
          <s v="37421000-37422000"/>
          <s v="37422000-37423000"/>
          <s v="37423000-37424000"/>
          <s v="37424000-37425000"/>
          <s v="37425000-37426000"/>
          <s v="37426000-37427000"/>
          <s v="37427000-37428000"/>
          <s v="37428000-37429000"/>
          <s v="37429000-37430000"/>
          <s v="37430000-37431000"/>
          <s v="37431000-37432000"/>
          <s v="37432000-37433000"/>
          <s v="37433000-37434000"/>
          <s v="37434000-37435000"/>
          <s v="37435000-37436000"/>
          <s v="37436000-37437000"/>
          <s v="37437000-37438000"/>
          <s v="37438000-37439000"/>
          <s v="37439000-37440000"/>
          <s v="37440000-37441000"/>
          <s v="37441000-37442000"/>
          <s v="37442000-37443000"/>
          <s v="37443000-37444000"/>
          <s v="37444000-37445000"/>
          <s v="37445000-37446000"/>
          <s v="37446000-37447000"/>
          <s v="37447000-37448000"/>
          <s v="37448000-37449000"/>
          <s v="37449000-37450000"/>
          <s v="37450000-37451000"/>
          <s v="37451000-37452000"/>
          <s v="37452000-37453000"/>
          <s v="37453000-37454000"/>
          <s v="37454000-37455000"/>
          <s v="37455000-37456000"/>
          <s v="37456000-37457000"/>
          <s v="37457000-37458000"/>
          <s v="37458000-37459000"/>
          <s v="37459000-37460000"/>
          <s v="37460000-37461000"/>
          <s v="37461000-37462000"/>
          <s v="37462000-37463000"/>
          <s v="37463000-37464000"/>
          <s v="37464000-37465000"/>
          <s v="37465000-37466000"/>
          <s v="37466000-37467000"/>
          <s v="37467000-37468000"/>
          <s v="37468000-37469000"/>
          <s v="37469000-37470000"/>
          <s v="37470000-37471000"/>
          <s v="37471000-37472000"/>
          <s v="37472000-37473000"/>
          <s v="37473000-37474000"/>
          <s v="37474000-37475000"/>
          <s v="37475000-37476000"/>
          <s v="37476000-37477000"/>
          <s v="37477000-37478000"/>
          <s v="37478000-37479000"/>
          <s v="37479000-37480000"/>
          <s v="37480000-37481000"/>
          <s v="37481000-37482000"/>
          <s v="37482000-37483000"/>
          <s v="37483000-37484000"/>
          <s v="37484000-37485000"/>
          <s v="37485000-37486000"/>
          <s v="37486000-37487000"/>
          <s v="37487000-37488000"/>
          <s v="37488000-37489000"/>
          <s v="37489000-37490000"/>
          <s v="37490000-37491000"/>
          <s v="37491000-37492000"/>
          <s v="37492000-37493000"/>
          <s v="37493000-37494000"/>
          <s v="37494000-37495000"/>
          <s v="37495000-37496000"/>
          <s v="37496000-37497000"/>
          <s v="37497000-37498000"/>
          <s v="37498000-37499000"/>
          <s v="37499000-37500000"/>
          <s v="37500000-37501000"/>
          <s v="37501000-37502000"/>
          <s v="37502000-37503000"/>
          <s v="37503000-37504000"/>
          <s v="37504000-37505000"/>
          <s v="37505000-37506000"/>
          <s v="37506000-37507000"/>
          <s v="37507000-37508000"/>
          <s v="37508000-37509000"/>
          <s v="37509000-37510000"/>
          <s v="37510000-37511000"/>
          <s v="37511000-37512000"/>
          <s v="37512000-37513000"/>
          <s v="37513000-37514000"/>
          <s v="37514000-37515000"/>
          <s v="37515000-37516000"/>
          <s v="37516000-37517000"/>
          <s v="37517000-37518000"/>
          <s v="37518000-37519000"/>
          <s v="37519000-37520000"/>
          <s v="37520000-37521000"/>
          <s v="37521000-37522000"/>
          <s v="37522000-37523000"/>
          <s v="37523000-37524000"/>
          <s v="37524000-37525000"/>
          <s v="37525000-37526000"/>
          <s v="37526000-37527000"/>
          <s v="37527000-37528000"/>
          <s v="37528000-37529000"/>
          <s v="37529000-37530000"/>
          <s v="37530000-37531000"/>
          <s v="37531000-37532000"/>
          <s v="37532000-37533000"/>
          <s v="37533000-37534000"/>
          <s v="37534000-37535000"/>
          <s v="37535000-37536000"/>
          <s v="37536000-37537000"/>
          <s v="37537000-37538000"/>
          <s v="37538000-37539000"/>
          <s v="37539000-37540000"/>
          <s v="37540000-37541000"/>
          <s v="37541000-37542000"/>
          <s v="37542000-37543000"/>
          <s v="37543000-37544000"/>
          <s v="37544000-37545000"/>
          <s v="37545000-37546000"/>
          <s v="37546000-37547000"/>
          <s v="37547000-37548000"/>
          <s v="37548000-37549000"/>
          <s v="37549000-37550000"/>
          <s v="37550000-37551000"/>
          <s v="37551000-37552000"/>
          <s v="37552000-37553000"/>
          <s v="37553000-37554000"/>
          <s v="37554000-37555000"/>
          <s v="37555000-37556000"/>
          <s v="37556000-37557000"/>
          <s v="37557000-37558000"/>
          <s v="37558000-37559000"/>
          <s v="37559000-37560000"/>
          <s v="37560000-37561000"/>
          <s v="37561000-37562000"/>
          <s v="37562000-37563000"/>
          <s v="37563000-37564000"/>
          <s v="37564000-37565000"/>
          <s v="37565000-37566000"/>
          <s v="37566000-37567000"/>
          <s v="37567000-37568000"/>
          <s v="37568000-37569000"/>
          <s v="37569000-37570000"/>
          <s v="37570000-37571000"/>
          <s v="37571000-37572000"/>
          <s v="37572000-37573000"/>
          <s v="37573000-37574000"/>
          <s v="37574000-37575000"/>
          <s v="37575000-37576000"/>
          <s v="37576000-37577000"/>
          <s v="37577000-37578000"/>
          <s v="37578000-37579000"/>
          <s v="37579000-37580000"/>
          <s v="37580000-37581000"/>
          <s v="37581000-37582000"/>
          <s v="37582000-37583000"/>
          <s v="37583000-37584000"/>
          <s v="37584000-37585000"/>
          <s v="37585000-37586000"/>
          <s v="37586000-37587000"/>
          <s v="37587000-37588000"/>
          <s v="37588000-37589000"/>
          <s v="37589000-37590000"/>
          <s v="37590000-37591000"/>
          <s v="37591000-37592000"/>
          <s v="37592000-37593000"/>
          <s v="37593000-37594000"/>
          <s v="37594000-37595000"/>
          <s v="37595000-37596000"/>
          <s v="37596000-37597000"/>
          <s v="37597000-37598000"/>
          <s v="37598000-37599000"/>
          <s v="37599000-37600000"/>
          <s v="37600000-37601000"/>
          <s v="37601000-37602000"/>
          <s v="37602000-37603000"/>
          <s v="37603000-37604000"/>
          <s v="37604000-37605000"/>
          <s v="37605000-37606000"/>
          <s v="37606000-37607000"/>
          <s v="37607000-37608000"/>
          <s v="37608000-37609000"/>
          <s v="37609000-37610000"/>
          <s v="37610000-37611000"/>
          <s v="37611000-37612000"/>
          <s v="37612000-37613000"/>
          <s v="37613000-37614000"/>
          <s v="37614000-37615000"/>
          <s v="37615000-37616000"/>
          <s v="37616000-37617000"/>
          <s v="37617000-37618000"/>
          <s v="37618000-37619000"/>
          <s v="37619000-37620000"/>
          <s v="37620000-37621000"/>
          <s v="37621000-37622000"/>
          <s v="37622000-37623000"/>
          <s v="37623000-37624000"/>
          <s v="37624000-37625000"/>
          <s v="37625000-37626000"/>
          <s v="37626000-37627000"/>
          <s v="37627000-37628000"/>
          <s v="37628000-37629000"/>
          <s v="37629000-37630000"/>
          <s v="37630000-37631000"/>
          <s v="37631000-37632000"/>
          <s v="37632000-37633000"/>
          <s v="37633000-37634000"/>
          <s v="37634000-37635000"/>
          <s v="37635000-37636000"/>
          <s v="37636000-37637000"/>
          <s v="37637000-37638000"/>
          <s v="37638000-37639000"/>
          <s v="37639000-37640000"/>
          <s v="37640000-37641000"/>
          <s v="37641000-37642000"/>
          <s v="37642000-37643000"/>
          <s v="37643000-37644000"/>
          <s v="37644000-37645000"/>
          <s v="37645000-37646000"/>
          <s v="37646000-37647000"/>
          <s v="37647000-37648000"/>
          <s v="37648000-37649000"/>
          <s v="37649000-37650000"/>
          <s v="37650000-37651000"/>
          <s v="37651000-37652000"/>
          <s v="37652000-37653000"/>
          <s v="37653000-37654000"/>
          <s v="37654000-37655000"/>
          <s v="37655000-37656000"/>
          <s v="37656000-37657000"/>
          <s v="37657000-37658000"/>
          <s v="37658000-37659000"/>
          <s v="37659000-37660000"/>
          <s v="37660000-37661000"/>
          <s v="37661000-37662000"/>
          <s v="37662000-37663000"/>
          <s v="37663000-37664000"/>
          <s v="37664000-37665000"/>
          <s v="37665000-37666000"/>
          <s v="37666000-37667000"/>
          <s v="37667000-37668000"/>
          <s v="37668000-37669000"/>
          <s v="37669000-37670000"/>
          <s v="37670000-37671000"/>
          <s v="37671000-37672000"/>
          <s v="37672000-37673000"/>
          <s v="37673000-37674000"/>
          <s v="37674000-37675000"/>
          <s v="37675000-37676000"/>
          <s v="37676000-37677000"/>
          <s v="37677000-37678000"/>
          <s v="37678000-37679000"/>
          <s v="37679000-37680000"/>
          <s v="37680000-37681000"/>
          <s v="37681000-37682000"/>
          <s v="37682000-37683000"/>
          <s v="37683000-37684000"/>
          <s v="37684000-37685000"/>
          <s v="37685000-37686000"/>
          <s v="37686000-37687000"/>
          <s v="37687000-37688000"/>
          <s v="37688000-37689000"/>
          <s v="37689000-37690000"/>
          <s v="37690000-37691000"/>
          <s v="37691000-37692000"/>
          <s v="37692000-37693000"/>
          <s v="37693000-37694000"/>
          <s v="37694000-37695000"/>
          <s v="37695000-37696000"/>
          <s v="37696000-37697000"/>
          <s v="37697000-37698000"/>
          <s v="37698000-37699000"/>
          <s v="37699000-37700000"/>
          <s v="37700000-37701000"/>
          <s v="37701000-37702000"/>
          <s v="37702000-37703000"/>
          <s v="37703000-37704000"/>
          <s v="37704000-37705000"/>
          <s v="37705000-37706000"/>
          <s v="37706000-37707000"/>
          <s v="37707000-37708000"/>
          <s v="37708000-37709000"/>
          <s v="37709000-37710000"/>
          <s v="37710000-37711000"/>
          <s v="37711000-37712000"/>
          <s v="37712000-37713000"/>
          <s v="37713000-37714000"/>
          <s v="37714000-37715000"/>
          <s v="37715000-37716000"/>
          <s v="37716000-37717000"/>
          <s v="37717000-37718000"/>
          <s v="37718000-37719000"/>
          <s v="37719000-37720000"/>
          <s v="37720000-37721000"/>
          <s v="37721000-37722000"/>
          <s v="37722000-37723000"/>
          <s v="37723000-37724000"/>
          <s v="37724000-37725000"/>
          <s v="37725000-37726000"/>
          <s v="37726000-37727000"/>
          <s v="37727000-37728000"/>
          <s v="37728000-37729000"/>
          <s v="37729000-37730000"/>
          <s v="37730000-37731000"/>
          <s v="37731000-37732000"/>
          <s v="37732000-37733000"/>
          <s v="37733000-37734000"/>
          <s v="37734000-37735000"/>
          <s v="37735000-37736000"/>
          <s v="37736000-37737000"/>
          <s v="37737000-37738000"/>
          <s v="37738000-37739000"/>
          <s v="37739000-37740000"/>
          <s v="37740000-37741000"/>
          <s v="37741000-37742000"/>
          <s v="37742000-37743000"/>
          <s v="37743000-37744000"/>
          <s v="37744000-37745000"/>
          <s v="37745000-37746000"/>
          <s v="37746000-37747000"/>
          <s v="37747000-37748000"/>
          <s v="37748000-37749000"/>
          <s v="37749000-37750000"/>
          <s v="37750000-37751000"/>
          <s v="37751000-37752000"/>
          <s v="37752000-37753000"/>
          <s v="37753000-37754000"/>
          <s v="37754000-37755000"/>
          <s v="37755000-37756000"/>
          <s v="37756000-37757000"/>
          <s v="37757000-37758000"/>
          <s v="37758000-37759000"/>
          <s v="37759000-37760000"/>
          <s v="37760000-37761000"/>
          <s v="37761000-37762000"/>
          <s v="37762000-37763000"/>
          <s v="37763000-37764000"/>
          <s v="37764000-37765000"/>
          <s v="37765000-37766000"/>
          <s v="37766000-37767000"/>
          <s v="37767000-37768000"/>
          <s v="37768000-37769000"/>
          <s v="37769000-37770000"/>
          <s v="37770000-37771000"/>
          <s v="37771000-37772000"/>
          <s v="37772000-37773000"/>
          <s v="37773000-37774000"/>
          <s v="37774000-37775000"/>
          <s v="37775000-37776000"/>
          <s v="37776000-37777000"/>
          <s v="37777000-37778000"/>
          <s v="37778000-37779000"/>
          <s v="37779000-37780000"/>
          <s v="37780000-37781000"/>
          <s v="37781000-37782000"/>
          <s v="37782000-37783000"/>
          <s v="37783000-37784000"/>
          <s v="37784000-37785000"/>
          <s v="37785000-37786000"/>
          <s v="37786000-37787000"/>
          <s v="37787000-37788000"/>
          <s v="37788000-37789000"/>
          <s v="37789000-37790000"/>
          <s v="37790000-37791000"/>
          <s v="37791000-37792000"/>
          <s v="37792000-37793000"/>
          <s v="37793000-37794000"/>
          <s v="37794000-37795000"/>
          <s v="37795000-37796000"/>
          <s v="37796000-37797000"/>
          <s v="37797000-37798000"/>
          <s v="37798000-37799000"/>
          <s v="37799000-37800000"/>
          <s v="37800000-37801000"/>
          <s v="37801000-37802000"/>
          <s v="37802000-37803000"/>
          <s v="37803000-37804000"/>
          <s v="37804000-37805000"/>
          <s v="37805000-37806000"/>
          <s v="37806000-37807000"/>
          <s v="37807000-37808000"/>
          <s v="37808000-37809000"/>
          <s v="37809000-37810000"/>
          <s v="37810000-37811000"/>
          <s v="37811000-37812000"/>
          <s v="37812000-37813000"/>
          <s v="37813000-37814000"/>
          <s v="37814000-37815000"/>
          <s v="37815000-37816000"/>
          <s v="37816000-37817000"/>
          <s v="37817000-37818000"/>
          <s v="37818000-37819000"/>
          <s v="37819000-37820000"/>
          <s v="37820000-37821000"/>
          <s v="37821000-37822000"/>
          <s v="37822000-37823000"/>
          <s v="37823000-37824000"/>
          <s v="37824000-37825000"/>
          <s v="37825000-37826000"/>
          <s v="37826000-37827000"/>
          <s v="37827000-37828000"/>
          <s v="37828000-37829000"/>
          <s v="37829000-37830000"/>
          <s v="37830000-37831000"/>
          <s v="37831000-37832000"/>
          <s v="37832000-37833000"/>
          <s v="37833000-37834000"/>
          <s v="37834000-37835000"/>
          <s v="37835000-37836000"/>
          <s v="37836000-37837000"/>
          <s v="37837000-37838000"/>
          <s v="37838000-37839000"/>
          <s v="37839000-37840000"/>
          <s v="37840000-37841000"/>
          <s v="37841000-37842000"/>
          <s v="37842000-37843000"/>
          <s v="37843000-37844000"/>
          <s v="37844000-37845000"/>
          <s v="37845000-37846000"/>
          <s v="37846000-37847000"/>
          <s v="37847000-37848000"/>
          <s v="37848000-37849000"/>
          <s v="37849000-37850000"/>
          <s v="37850000-37851000"/>
          <s v="37851000-37852000"/>
          <s v="37852000-37853000"/>
          <s v="37853000-37854000"/>
          <s v="37854000-37855000"/>
          <s v="37855000-37856000"/>
          <s v="37856000-37857000"/>
          <s v="37857000-37858000"/>
          <s v="37858000-37859000"/>
          <s v="37859000-37860000"/>
          <s v="37860000-37861000"/>
          <s v="37861000-37862000"/>
          <s v="37862000-37863000"/>
          <s v="37863000-37864000"/>
          <s v="37864000-37865000"/>
          <s v="37865000-37866000"/>
          <s v="37866000-37867000"/>
          <s v="37867000-37868000"/>
          <s v="37868000-37869000"/>
          <s v="37869000-37870000"/>
          <s v="37870000-37871000"/>
          <s v="37871000-37872000"/>
          <s v="37872000-37873000"/>
          <s v="37873000-37874000"/>
          <s v="37874000-37875000"/>
          <s v="37875000-37876000"/>
          <s v="37876000-37877000"/>
          <s v="37877000-37878000"/>
          <s v="37878000-37879000"/>
          <s v="37879000-37880000"/>
          <s v="37880000-37881000"/>
          <s v="37881000-37882000"/>
          <s v="37882000-37883000"/>
          <s v="37883000-37884000"/>
          <s v="37884000-37885000"/>
          <s v="37885000-37886000"/>
          <s v="37886000-37887000"/>
          <s v="37887000-37888000"/>
          <s v="37888000-37889000"/>
          <s v="37889000-37890000"/>
          <s v="37890000-37891000"/>
          <s v="37891000-37892000"/>
          <s v="37892000-37893000"/>
          <s v="37893000-37894000"/>
          <s v="37894000-37895000"/>
          <s v="37895000-37896000"/>
          <s v="37896000-37897000"/>
          <s v="37897000-37898000"/>
          <s v="37898000-37899000"/>
          <s v="37899000-37900000"/>
          <s v="37900000-37901000"/>
          <s v="37901000-37902000"/>
          <s v="37902000-37903000"/>
          <s v="37903000-37904000"/>
          <s v="37904000-37905000"/>
          <s v="37905000-37906000"/>
          <s v="37906000-37907000"/>
          <s v="37907000-37908000"/>
          <s v="37908000-37909000"/>
          <s v="37909000-37910000"/>
          <s v="37910000-37911000"/>
          <s v="37911000-37912000"/>
          <s v="37912000-37913000"/>
          <s v="37913000-37914000"/>
          <s v="37914000-37915000"/>
          <s v="37915000-37916000"/>
          <s v="37916000-37917000"/>
          <s v="37917000-37918000"/>
          <s v="37918000-37919000"/>
          <s v="37919000-37920000"/>
          <s v="37920000-37921000"/>
          <s v="37921000-37922000"/>
          <s v="37922000-37923000"/>
          <s v="37923000-37924000"/>
          <s v="37924000-37925000"/>
          <s v="37925000-37926000"/>
          <s v="37926000-37927000"/>
          <s v="37927000-37928000"/>
          <s v="37928000-37929000"/>
          <s v="37929000-37930000"/>
          <s v="37930000-37931000"/>
          <s v="37931000-37932000"/>
          <s v="37932000-37933000"/>
          <s v="37933000-37934000"/>
          <s v="37934000-37935000"/>
          <s v="37935000-37936000"/>
          <s v="37936000-37937000"/>
          <s v="37937000-37938000"/>
          <s v="37938000-37939000"/>
          <s v="37939000-37940000"/>
          <s v="37940000-37941000"/>
          <s v="37941000-37942000"/>
          <s v="37942000-37943000"/>
          <s v="37943000-37944000"/>
          <s v="37944000-37945000"/>
          <s v="37945000-37946000"/>
          <s v="37946000-37947000"/>
          <s v="37947000-37948000"/>
          <s v="37948000-37949000"/>
          <s v="37949000-37950000"/>
          <s v="37950000-37951000"/>
          <s v="37951000-37952000"/>
          <s v="37952000-37953000"/>
          <s v="37953000-37954000"/>
          <s v="37954000-37955000"/>
          <s v="37955000-37956000"/>
          <s v="37956000-37957000"/>
          <s v="37957000-37958000"/>
          <s v="37958000-37959000"/>
          <s v="37959000-37960000"/>
          <s v="37960000-37961000"/>
          <s v="37961000-37962000"/>
          <s v="37962000-37963000"/>
          <s v="37963000-37964000"/>
          <s v="37964000-37965000"/>
          <s v="37965000-37966000"/>
          <s v="37966000-37967000"/>
          <s v="37967000-37968000"/>
          <s v="37968000-37969000"/>
          <s v="37969000-37970000"/>
          <s v="37970000-37971000"/>
          <s v="37971000-37972000"/>
          <s v="37972000-37973000"/>
          <s v="37973000-37974000"/>
          <s v="37974000-37975000"/>
          <s v="37975000-37976000"/>
          <s v="37976000-37977000"/>
          <s v="37977000-37978000"/>
          <s v="37978000-37979000"/>
          <s v="37979000-37980000"/>
          <s v="37980000-37981000"/>
          <s v="37981000-37982000"/>
          <s v="37982000-37983000"/>
          <s v="37983000-37984000"/>
          <s v="37984000-37985000"/>
          <s v="37985000-37986000"/>
          <s v="37986000-37987000"/>
          <s v="37987000-37988000"/>
          <s v="37988000-37989000"/>
          <s v="37989000-37990000"/>
          <s v="37990000-37991000"/>
          <s v="37991000-37992000"/>
          <s v="37992000-37993000"/>
          <s v="37993000-37994000"/>
          <s v="37994000-37995000"/>
          <s v="37995000-37996000"/>
          <s v="37996000-37997000"/>
          <s v="37997000-37998000"/>
          <s v="37998000-37999000"/>
          <s v="37999000-38000000"/>
          <s v="38000000-38001000"/>
          <s v="38001000-38002000"/>
          <s v="38002000-38003000"/>
          <s v="38003000-38004000"/>
          <s v="38004000-38005000"/>
          <s v="38005000-38006000"/>
          <s v="38006000-38007000"/>
          <s v="38007000-38008000"/>
          <s v="38008000-38009000"/>
          <s v="38009000-38010000"/>
          <s v="38010000-38011000"/>
          <s v="38011000-38012000"/>
          <s v="38012000-38013000"/>
          <s v="38013000-38014000"/>
          <s v="38014000-38015000"/>
          <s v="38015000-38016000"/>
          <s v="38016000-38017000"/>
          <s v="38017000-38018000"/>
          <s v="38018000-38019000"/>
          <s v="38019000-38020000"/>
          <s v="38020000-38021000"/>
          <s v="38021000-38022000"/>
          <s v="38022000-38023000"/>
          <s v="38023000-38024000"/>
          <s v="38024000-38025000"/>
          <s v="38025000-38026000"/>
          <s v="38026000-38027000"/>
          <s v="38027000-38028000"/>
          <s v="38028000-38029000"/>
          <s v="38029000-38030000"/>
          <s v="38030000-38031000"/>
          <s v="38031000-38032000"/>
          <s v="38032000-38033000"/>
          <s v="38033000-38034000"/>
          <s v="38034000-38035000"/>
          <s v="38035000-38036000"/>
          <s v="38036000-38037000"/>
          <s v="38037000-38038000"/>
          <s v="38038000-38039000"/>
          <s v="38039000-38040000"/>
          <s v="38040000-38041000"/>
          <s v="38041000-38042000"/>
          <s v="38042000-38043000"/>
          <s v="38043000-38044000"/>
          <s v="38044000-38045000"/>
          <s v="38045000-38046000"/>
          <s v="38046000-38047000"/>
          <s v="38047000-38048000"/>
          <s v="38048000-38049000"/>
          <s v="38049000-38050000"/>
          <s v="38050000-38051000"/>
          <s v="38051000-38052000"/>
          <s v="38052000-38053000"/>
          <s v="38053000-38054000"/>
          <s v="38054000-38055000"/>
          <s v="38055000-38056000"/>
          <s v="38056000-38057000"/>
          <s v="38057000-38058000"/>
          <s v="38058000-38059000"/>
          <s v="38059000-38060000"/>
          <s v="38060000-38061000"/>
          <s v="38061000-38062000"/>
          <s v="38062000-38063000"/>
          <s v="38063000-38064000"/>
          <s v="38064000-38065000"/>
          <s v="38065000-38066000"/>
          <s v="38066000-38067000"/>
          <s v="38067000-38068000"/>
          <s v="38068000-38069000"/>
          <s v="38069000-38070000"/>
          <s v="38070000-38071000"/>
          <s v="38071000-38072000"/>
          <s v="38072000-38073000"/>
          <s v="38073000-38074000"/>
          <s v="38074000-38075000"/>
          <s v="38075000-38076000"/>
          <s v="38076000-38077000"/>
          <s v="38077000-38078000"/>
          <s v="38078000-38079000"/>
          <s v="38079000-38080000"/>
          <s v="38080000-38081000"/>
          <s v="38081000-38082000"/>
          <s v="38082000-38083000"/>
          <s v="38083000-38084000"/>
          <s v="38084000-38085000"/>
          <s v="38085000-38086000"/>
          <s v="38086000-38087000"/>
          <s v="38087000-38088000"/>
          <s v="38088000-38089000"/>
          <s v="38089000-38090000"/>
          <s v="38090000-38091000"/>
          <s v="38091000-38092000"/>
          <s v="38092000-38093000"/>
          <s v="38093000-38094000"/>
          <s v="38094000-38095000"/>
          <s v="38095000-38096000"/>
          <s v="38096000-38097000"/>
          <s v="38097000-38098000"/>
          <s v="38098000-38099000"/>
          <s v="38099000-38100000"/>
          <s v="38100000-38101000"/>
          <s v="38101000-38102000"/>
          <s v="38102000-38103000"/>
          <s v="38103000-38104000"/>
          <s v="38104000-38105000"/>
          <s v="38105000-38106000"/>
          <s v="38106000-38107000"/>
          <s v="38107000-38108000"/>
          <s v="38108000-38109000"/>
          <s v="38109000-38110000"/>
          <s v="38110000-38111000"/>
          <s v="38111000-38112000"/>
          <s v="38112000-38113000"/>
          <s v="38113000-38114000"/>
          <s v="38114000-38115000"/>
          <s v="38115000-38116000"/>
          <s v="38116000-38117000"/>
          <s v="38117000-38118000"/>
          <s v="38118000-38119000"/>
          <s v="38119000-38120000"/>
          <s v="38120000-38121000"/>
          <s v="38121000-38122000"/>
          <s v="38122000-38123000"/>
          <s v="38123000-38124000"/>
          <s v="38124000-38125000"/>
          <s v="38125000-38126000"/>
          <s v="38126000-38127000"/>
          <s v="38127000-38128000"/>
          <s v="38128000-38129000"/>
          <s v="38129000-38130000"/>
          <s v="38130000-38131000"/>
          <s v="38131000-38132000"/>
          <s v="38132000-38133000"/>
          <s v="38133000-38134000"/>
          <s v="38134000-38135000"/>
          <s v="38135000-38136000"/>
          <s v="38136000-38137000"/>
          <s v="38137000-38138000"/>
          <s v="38138000-38139000"/>
          <s v="38139000-38140000"/>
          <s v="38140000-38141000"/>
          <s v="38141000-38142000"/>
          <s v="38142000-38143000"/>
          <s v="38143000-38144000"/>
          <s v="38144000-38145000"/>
          <s v="38145000-38146000"/>
          <s v="38146000-38147000"/>
          <s v="38147000-38148000"/>
          <s v="38148000-38149000"/>
          <s v="38149000-38150000"/>
          <s v="38150000-38151000"/>
          <s v="38151000-38152000"/>
          <s v="38152000-38153000"/>
          <s v="38153000-38154000"/>
          <s v="38154000-38155000"/>
          <s v="38155000-38156000"/>
          <s v="38156000-38157000"/>
          <s v="38157000-38158000"/>
          <s v="38158000-38159000"/>
          <s v="38159000-38160000"/>
          <s v="38160000-38161000"/>
          <s v="38161000-38162000"/>
          <s v="38162000-38163000"/>
          <s v="38163000-38164000"/>
          <s v="38164000-38165000"/>
          <s v="38165000-38166000"/>
          <s v="38166000-38167000"/>
          <s v="38167000-38168000"/>
          <s v="38168000-38169000"/>
          <s v="38169000-38170000"/>
          <s v="38170000-38171000"/>
          <s v="38171000-38172000"/>
          <s v="38172000-38173000"/>
          <s v="38173000-38174000"/>
          <s v="38174000-38175000"/>
          <s v="38175000-38176000"/>
          <s v="38176000-38177000"/>
          <s v="38177000-38178000"/>
          <s v="38178000-38179000"/>
          <s v="38179000-38180000"/>
          <s v="38180000-38181000"/>
          <s v="38181000-38182000"/>
          <s v="38182000-38183000"/>
          <s v="38183000-38184000"/>
          <s v="38184000-38185000"/>
          <s v="38185000-38186000"/>
          <s v="38186000-38187000"/>
          <s v="38187000-38188000"/>
          <s v="38188000-38189000"/>
          <s v="38189000-38190000"/>
          <s v="38190000-38191000"/>
          <s v="38191000-38192000"/>
          <s v="38192000-38193000"/>
          <s v="38193000-38194000"/>
          <s v="38194000-38195000"/>
          <s v="38195000-38196000"/>
          <s v="38196000-38197000"/>
          <s v="38197000-38198000"/>
          <s v="38198000-38199000"/>
          <s v="38199000-38200000"/>
          <s v="38200000-38201000"/>
          <s v="38201000-38202000"/>
          <s v="38202000-38203000"/>
          <s v="38203000-38204000"/>
          <s v="38204000-38205000"/>
          <s v="38205000-38206000"/>
          <s v="38206000-38207000"/>
          <s v="38207000-38208000"/>
          <s v="38208000-38209000"/>
          <s v="38209000-38210000"/>
          <s v="38210000-38211000"/>
          <s v="38211000-38212000"/>
          <s v="38212000-38213000"/>
          <s v="38213000-38214000"/>
          <s v="38214000-38215000"/>
          <s v="38215000-38216000"/>
          <s v="38216000-38217000"/>
          <s v="38217000-38218000"/>
          <s v="38218000-38219000"/>
          <s v="38219000-38220000"/>
          <s v="38220000-38221000"/>
          <s v="38221000-38222000"/>
          <s v="38222000-38223000"/>
          <s v="38223000-38224000"/>
          <s v="38224000-38225000"/>
          <s v="38225000-38226000"/>
          <s v="38226000-38227000"/>
          <s v="38227000-38228000"/>
          <s v="38228000-38229000"/>
          <s v="38229000-38230000"/>
          <s v="38230000-38231000"/>
          <s v="38231000-38232000"/>
          <s v="38232000-38233000"/>
          <s v="38233000-38234000"/>
          <s v="38234000-38235000"/>
          <s v="38235000-38236000"/>
          <s v="38236000-38237000"/>
          <s v="38237000-38238000"/>
          <s v="38238000-38239000"/>
          <s v="38239000-38240000"/>
          <s v="38240000-38241000"/>
          <s v="38241000-38242000"/>
          <s v="38242000-38243000"/>
          <s v="38243000-38244000"/>
          <s v="38244000-38245000"/>
          <s v="38245000-38246000"/>
          <s v="38246000-38247000"/>
          <s v="38247000-38248000"/>
          <s v="38248000-38249000"/>
          <s v="38249000-38250000"/>
          <s v="38250000-38251000"/>
          <s v="38251000-38252000"/>
          <s v="38252000-38253000"/>
          <s v="38253000-38254000"/>
          <s v="38254000-38255000"/>
          <s v="38255000-38256000"/>
          <s v="38256000-38257000"/>
          <s v="38257000-38258000"/>
          <s v="38258000-38259000"/>
          <s v="38259000-38260000"/>
          <s v="38260000-38261000"/>
          <s v="38261000-38262000"/>
          <s v="38262000-38263000"/>
          <s v="38263000-38264000"/>
          <s v="38264000-38265000"/>
          <s v="38265000-38266000"/>
          <s v="38266000-38267000"/>
          <s v="38267000-38268000"/>
          <s v="38268000-38269000"/>
          <s v="38269000-38270000"/>
          <s v="38270000-38271000"/>
          <s v="38271000-38272000"/>
          <s v="38272000-38273000"/>
          <s v="38273000-38274000"/>
          <s v="38274000-38275000"/>
          <s v="38275000-38276000"/>
          <s v="38276000-38277000"/>
          <s v="38277000-38278000"/>
          <s v="38278000-38279000"/>
          <s v="38279000-38280000"/>
          <s v="38280000-38281000"/>
          <s v="38281000-38282000"/>
          <s v="38282000-38283000"/>
          <s v="38283000-38284000"/>
          <s v="38284000-38285000"/>
          <s v="38285000-38286000"/>
          <s v="38286000-38287000"/>
          <s v="38287000-38288000"/>
          <s v="38288000-38289000"/>
          <s v="38289000-38290000"/>
          <s v="38290000-38291000"/>
          <s v="38291000-38292000"/>
          <s v="38292000-38293000"/>
          <s v="38293000-38294000"/>
          <s v="38294000-38295000"/>
          <s v="38295000-38296000"/>
          <s v="38296000-38297000"/>
          <s v="38297000-38298000"/>
          <s v="38298000-38299000"/>
          <s v="38299000-38300000"/>
          <s v="38300000-38301000"/>
          <s v="38301000-38302000"/>
          <s v="38302000-38303000"/>
          <s v="38303000-38304000"/>
          <s v="38304000-38305000"/>
          <s v="38305000-38306000"/>
          <s v="38306000-38307000"/>
          <s v="38307000-38308000"/>
          <s v="38308000-38309000"/>
          <s v="38309000-38310000"/>
          <s v="38310000-38311000"/>
          <s v="38311000-38312000"/>
          <s v="38312000-38313000"/>
          <s v="38313000-38314000"/>
          <s v="38314000-38315000"/>
          <s v="38315000-38316000"/>
          <s v="38316000-38317000"/>
          <s v="38317000-38318000"/>
          <s v="38318000-38319000"/>
          <s v="38319000-38320000"/>
          <s v="38320000-38321000"/>
          <s v="38321000-38322000"/>
          <s v="38322000-38323000"/>
          <s v="38323000-38324000"/>
          <s v="38324000-38325000"/>
          <s v="38325000-38326000"/>
          <s v="38326000-38327000"/>
          <s v="38327000-38328000"/>
          <s v="38328000-38329000"/>
          <s v="38329000-38330000"/>
          <s v="38330000-38331000"/>
          <s v="38331000-38332000"/>
          <s v="38332000-38333000"/>
          <s v="38333000-38334000"/>
          <s v="38334000-38335000"/>
          <s v="38335000-38336000"/>
          <s v="38336000-38337000"/>
          <s v="38337000-38338000"/>
          <s v="38338000-38339000"/>
          <s v="38339000-38340000"/>
          <s v="38340000-38341000"/>
          <s v="38341000-38342000"/>
          <s v="38342000-38343000"/>
          <s v="38343000-38344000"/>
          <s v="38344000-38345000"/>
          <s v="38345000-38346000"/>
          <s v="38346000-38347000"/>
          <s v="38347000-38348000"/>
          <s v="38348000-38349000"/>
          <s v="38349000-38350000"/>
          <s v="38350000-38351000"/>
          <s v="38351000-38352000"/>
          <s v="38352000-38353000"/>
          <s v="38353000-38354000"/>
          <s v="38354000-38355000"/>
          <s v="38355000-38356000"/>
          <s v="38356000-38357000"/>
          <s v="38357000-38358000"/>
          <s v="38358000-38359000"/>
          <s v="38359000-38360000"/>
          <s v="38360000-38361000"/>
          <s v="38361000-38362000"/>
          <s v="38362000-38363000"/>
          <s v="38363000-38364000"/>
          <s v="38364000-38365000"/>
          <s v="38365000-38366000"/>
          <s v="38366000-38367000"/>
          <s v="38367000-38368000"/>
          <s v="38368000-38369000"/>
          <s v="38369000-38370000"/>
          <s v="38370000-38371000"/>
          <s v="38371000-38372000"/>
          <s v="38372000-38373000"/>
          <s v="38373000-38374000"/>
          <s v="38374000-38375000"/>
          <s v="38375000-38376000"/>
          <s v="38376000-38377000"/>
          <s v="38377000-38378000"/>
          <s v="38378000-38379000"/>
          <s v="38379000-38380000"/>
          <s v="38380000-38381000"/>
          <s v="38381000-38382000"/>
          <s v="38382000-38383000"/>
          <s v="38383000-38384000"/>
          <s v="38384000-38385000"/>
          <s v="38385000-38386000"/>
          <s v="38386000-38387000"/>
          <s v="38387000-38388000"/>
          <s v="38388000-38389000"/>
          <s v="38389000-38390000"/>
          <s v="38390000-38391000"/>
          <s v="38391000-38392000"/>
          <s v="38392000-38393000"/>
          <s v="38393000-38394000"/>
          <s v="38394000-38395000"/>
          <s v="38395000-38396000"/>
          <s v="38396000-38397000"/>
          <s v="38397000-38398000"/>
          <s v="38398000-38399000"/>
          <s v="38399000-38400000"/>
          <s v="38400000-38401000"/>
          <s v="38401000-38402000"/>
          <s v="38402000-38403000"/>
          <s v="38403000-38404000"/>
          <s v="38404000-38405000"/>
          <s v="38405000-38406000"/>
          <s v="38406000-38407000"/>
          <s v="38407000-38408000"/>
          <s v="38408000-38409000"/>
          <s v="38409000-38410000"/>
          <s v="38410000-38411000"/>
          <s v="38411000-38412000"/>
          <s v="38412000-38413000"/>
          <s v="38413000-38414000"/>
          <s v="38414000-38415000"/>
          <s v="38415000-38416000"/>
          <s v="38416000-38417000"/>
          <s v="38417000-38418000"/>
          <s v="38418000-38419000"/>
          <s v="38419000-38420000"/>
          <s v="38420000-38421000"/>
          <s v="38421000-38422000"/>
          <s v="38422000-38423000"/>
          <s v="38423000-38424000"/>
          <s v="38424000-38425000"/>
          <s v="38425000-38426000"/>
          <s v="38426000-38427000"/>
          <s v="38427000-38428000"/>
          <s v="38428000-38429000"/>
          <s v="38429000-38430000"/>
          <s v="38430000-38431000"/>
          <s v="38431000-38432000"/>
          <s v="38432000-38433000"/>
          <s v="38433000-38434000"/>
          <s v="38434000-38435000"/>
          <s v="38435000-38436000"/>
          <s v="38436000-38437000"/>
          <s v="38437000-38438000"/>
          <s v="38438000-38439000"/>
          <s v="38439000-38440000"/>
          <s v="38440000-38441000"/>
          <s v="38441000-38442000"/>
          <s v="38442000-38443000"/>
          <s v="38443000-38444000"/>
          <s v="38444000-38445000"/>
          <s v="38445000-38446000"/>
          <s v="38446000-38447000"/>
          <s v="38447000-38448000"/>
          <s v="38448000-38449000"/>
          <s v="38449000-38450000"/>
          <s v="38450000-38451000"/>
          <s v="38451000-38452000"/>
          <s v="38452000-38453000"/>
          <s v="38453000-38454000"/>
          <s v="38454000-38455000"/>
          <s v="38455000-38456000"/>
          <s v="38456000-38457000"/>
          <s v="38457000-38458000"/>
          <s v="38458000-38459000"/>
          <s v="38459000-38460000"/>
          <s v="38460000-38461000"/>
          <s v="38461000-38462000"/>
          <s v="38462000-38463000"/>
          <s v="38463000-38464000"/>
          <s v="38464000-38465000"/>
          <s v="38465000-38466000"/>
          <s v="38466000-38467000"/>
          <s v="38467000-38468000"/>
          <s v="38468000-38469000"/>
          <s v="38469000-38470000"/>
          <s v="38470000-38471000"/>
          <s v="38471000-38472000"/>
          <s v="38472000-38473000"/>
          <s v="38473000-38474000"/>
          <s v="38474000-38475000"/>
          <s v="38475000-38476000"/>
          <s v="38476000-38477000"/>
          <s v="38477000-38478000"/>
          <s v="38478000-38479000"/>
          <s v="38479000-38480000"/>
          <s v="38480000-38481000"/>
          <s v="38481000-38482000"/>
          <s v="38482000-38483000"/>
          <s v="38483000-38484000"/>
          <s v="38484000-38485000"/>
          <s v="38485000-38486000"/>
          <s v="38486000-38487000"/>
          <s v="38487000-38488000"/>
          <s v="38488000-38489000"/>
          <s v="38489000-38490000"/>
          <s v="38490000-38491000"/>
          <s v="38491000-38492000"/>
          <s v="38492000-38493000"/>
          <s v="38493000-38494000"/>
          <s v="38494000-38495000"/>
          <s v="38495000-38496000"/>
          <s v="38496000-38497000"/>
          <s v="38497000-38498000"/>
          <s v="38498000-38499000"/>
          <s v="38499000-38500000"/>
          <s v="38500000-38501000"/>
          <s v="38501000-38502000"/>
          <s v="38502000-38503000"/>
          <s v="38503000-38504000"/>
          <s v="38504000-38505000"/>
          <s v="38505000-38506000"/>
          <s v="38506000-38507000"/>
          <s v="38507000-38508000"/>
          <s v="38508000-38509000"/>
          <s v="38509000-38510000"/>
          <s v="38510000-38511000"/>
          <s v="38511000-38512000"/>
          <s v="38512000-38513000"/>
          <s v="38513000-38514000"/>
          <s v="38514000-38515000"/>
          <s v="38515000-38516000"/>
          <s v="38516000-38517000"/>
          <s v="38517000-38518000"/>
          <s v="38518000-38519000"/>
          <s v="38519000-38520000"/>
          <s v="38520000-38521000"/>
          <s v="38521000-38522000"/>
          <s v="38522000-38523000"/>
          <s v="38523000-38524000"/>
          <s v="38524000-38525000"/>
          <s v="38525000-38526000"/>
          <s v="38526000-38527000"/>
          <s v="38527000-38528000"/>
          <s v="38528000-38529000"/>
          <s v="38529000-38530000"/>
          <s v="38530000-38531000"/>
          <s v="38531000-38532000"/>
          <s v="38532000-38533000"/>
          <s v="38533000-38534000"/>
          <s v="38534000-38535000"/>
          <s v="38535000-38536000"/>
          <s v="38536000-38537000"/>
          <s v="38537000-38538000"/>
          <s v="38538000-38539000"/>
          <s v="38539000-38540000"/>
          <s v="38540000-38541000"/>
          <s v="38541000-38542000"/>
          <s v="38542000-38543000"/>
          <s v="38543000-38544000"/>
          <s v="38544000-38545000"/>
          <s v="38545000-38546000"/>
          <s v="38546000-38547000"/>
          <s v="38547000-38548000"/>
          <s v="38548000-38549000"/>
          <s v="38549000-38550000"/>
          <s v="38550000-38551000"/>
          <s v="38551000-38552000"/>
          <s v="38552000-38553000"/>
          <s v="38553000-38554000"/>
          <s v="38554000-38555000"/>
          <s v="38555000-38556000"/>
          <s v="38556000-38557000"/>
          <s v="38557000-38558000"/>
          <s v="38558000-38559000"/>
          <s v="38559000-38560000"/>
          <s v="38560000-38561000"/>
          <s v="38561000-38562000"/>
          <s v="38562000-38563000"/>
          <s v="38563000-38564000"/>
          <s v="38564000-38565000"/>
          <s v="38565000-38566000"/>
          <s v="38566000-38567000"/>
          <s v="38567000-38568000"/>
          <s v="38568000-38569000"/>
          <s v="38569000-38570000"/>
          <s v="38570000-38571000"/>
          <s v="38571000-38572000"/>
          <s v="38572000-38573000"/>
          <s v="38573000-38574000"/>
          <s v="38574000-38575000"/>
          <s v="38575000-38576000"/>
          <s v="38576000-38577000"/>
          <s v="38577000-38578000"/>
          <s v="38578000-38579000"/>
          <s v="38579000-38580000"/>
          <s v="38580000-38581000"/>
          <s v="38581000-38582000"/>
          <s v="38582000-38583000"/>
          <s v="38583000-38584000"/>
          <s v="38584000-38585000"/>
          <s v="38585000-38586000"/>
          <s v="38586000-38587000"/>
          <s v="38587000-38588000"/>
          <s v="38588000-38589000"/>
          <s v="38589000-38590000"/>
          <s v="38590000-38591000"/>
          <s v="38591000-38592000"/>
          <s v="38592000-38593000"/>
          <s v="38593000-38594000"/>
          <s v="38594000-38595000"/>
          <s v="38595000-38596000"/>
          <s v="38596000-38597000"/>
          <s v="38597000-38598000"/>
          <s v="38598000-38599000"/>
          <s v="38599000-38600000"/>
          <s v="38600000-38601000"/>
          <s v="38601000-38602000"/>
          <s v="38602000-38603000"/>
          <s v="38603000-38604000"/>
          <s v="38604000-38605000"/>
          <s v="38605000-38606000"/>
          <s v="38606000-38607000"/>
          <s v="38607000-38608000"/>
          <s v="38608000-38609000"/>
          <s v="38609000-38610000"/>
          <s v="38610000-38611000"/>
          <s v="38611000-38612000"/>
          <s v="38612000-38613000"/>
          <s v="38613000-38614000"/>
          <s v="38614000-38615000"/>
          <s v="38615000-38616000"/>
          <s v="38616000-38617000"/>
          <s v="38617000-38618000"/>
          <s v="38618000-38619000"/>
          <s v="38619000-38620000"/>
          <s v="38620000-38621000"/>
          <s v="38621000-38622000"/>
          <s v="38622000-38623000"/>
          <s v="38623000-38624000"/>
          <s v="38624000-38625000"/>
          <s v="38625000-38626000"/>
          <s v="38626000-38627000"/>
          <s v="38627000-38628000"/>
          <s v="38628000-38629000"/>
          <s v="38629000-38630000"/>
          <s v="38630000-38631000"/>
          <s v="38631000-38632000"/>
          <s v="38632000-38633000"/>
          <s v="38633000-38634000"/>
          <s v="38634000-38635000"/>
          <s v="38635000-38636000"/>
          <s v="38636000-38637000"/>
          <s v="38637000-38638000"/>
          <s v="38638000-38639000"/>
          <s v="38639000-38640000"/>
          <s v="38640000-38641000"/>
          <s v="38641000-38642000"/>
          <s v="38642000-38643000"/>
          <s v="38643000-38644000"/>
          <s v="38644000-38645000"/>
          <s v="38645000-38646000"/>
          <s v="38646000-38647000"/>
          <s v="38647000-38648000"/>
          <s v="38648000-38649000"/>
          <s v="38649000-38650000"/>
          <s v="38650000-38651000"/>
          <s v="38651000-38652000"/>
          <s v="38652000-38653000"/>
          <s v="38653000-38654000"/>
          <s v="38654000-38655000"/>
          <s v="38655000-38656000"/>
          <s v="38656000-38657000"/>
          <s v="38657000-38658000"/>
          <s v="38658000-38659000"/>
          <s v="38659000-38660000"/>
          <s v="38660000-38661000"/>
          <s v="38661000-38662000"/>
          <s v="38662000-38663000"/>
          <s v="38663000-38664000"/>
          <s v="38664000-38665000"/>
          <s v="38665000-38666000"/>
          <s v="38666000-38667000"/>
          <s v="38667000-38668000"/>
          <s v="38668000-38669000"/>
          <s v="38669000-38670000"/>
          <s v="38670000-38671000"/>
          <s v="38671000-38672000"/>
          <s v="38672000-38673000"/>
          <s v="38673000-38674000"/>
          <s v="38674000-38675000"/>
          <s v="38675000-38676000"/>
          <s v="38676000-38677000"/>
          <s v="38677000-38678000"/>
          <s v="38678000-38679000"/>
          <s v="38679000-38680000"/>
          <s v="38680000-38681000"/>
          <s v="38681000-38682000"/>
          <s v="38682000-38683000"/>
          <s v="38683000-38684000"/>
          <s v="38684000-38685000"/>
          <s v="38685000-38686000"/>
          <s v="38686000-38687000"/>
          <s v="38687000-38688000"/>
          <s v="38688000-38689000"/>
          <s v="38689000-38690000"/>
          <s v="38690000-38691000"/>
          <s v="38691000-38692000"/>
          <s v="38692000-38693000"/>
          <s v="38693000-38694000"/>
          <s v="38694000-38695000"/>
          <s v="38695000-38696000"/>
          <s v="38696000-38697000"/>
          <s v="38697000-38698000"/>
          <s v="38698000-38699000"/>
          <s v="38699000-38700000"/>
          <s v="38700000-38701000"/>
          <s v="38701000-38702000"/>
          <s v="38702000-38703000"/>
          <s v="38703000-38704000"/>
          <s v="38704000-38705000"/>
          <s v="38705000-38706000"/>
          <s v="38706000-38707000"/>
          <s v="38707000-38708000"/>
          <s v="38708000-38709000"/>
          <s v="38709000-38710000"/>
          <s v="38710000-38711000"/>
          <s v="38711000-38712000"/>
          <s v="38712000-38713000"/>
          <s v="38713000-38714000"/>
          <s v="38714000-38715000"/>
          <s v="38715000-38716000"/>
          <s v="38716000-38717000"/>
          <s v="38717000-38718000"/>
          <s v="38718000-38719000"/>
          <s v="38719000-38720000"/>
          <s v="38720000-38721000"/>
          <s v="38721000-38722000"/>
          <s v="38722000-38723000"/>
          <s v="38723000-38724000"/>
          <s v="38724000-38725000"/>
          <s v="38725000-38726000"/>
          <s v="38726000-38727000"/>
          <s v="38727000-38728000"/>
          <s v="38728000-38729000"/>
          <s v="38729000-38730000"/>
          <s v="38730000-38731000"/>
          <s v="38731000-38732000"/>
          <s v="38732000-38733000"/>
          <s v="38733000-38734000"/>
          <s v="38734000-38735000"/>
          <s v="38735000-38736000"/>
          <s v="38736000-38737000"/>
          <s v="38737000-38738000"/>
          <s v="38738000-38739000"/>
          <s v="38739000-38740000"/>
          <s v="38740000-38741000"/>
          <s v="38741000-38742000"/>
          <s v="38742000-38743000"/>
          <s v="38743000-38744000"/>
          <s v="38744000-38745000"/>
          <s v="38745000-38746000"/>
          <s v="38746000-38747000"/>
          <s v="38747000-38748000"/>
          <s v="38748000-38749000"/>
          <s v="38749000-38750000"/>
          <s v="38750000-38751000"/>
          <s v="38751000-38752000"/>
          <s v="38752000-38753000"/>
          <s v="38753000-38754000"/>
          <s v="38754000-38755000"/>
          <s v="38755000-38756000"/>
          <s v="38756000-38757000"/>
          <s v="38757000-38758000"/>
          <s v="38758000-38759000"/>
          <s v="38759000-38760000"/>
          <s v="38760000-38761000"/>
          <s v="38761000-38762000"/>
          <s v="38762000-38763000"/>
          <s v="38763000-38764000"/>
          <s v="38764000-38765000"/>
          <s v="38765000-38766000"/>
          <s v="38766000-38767000"/>
          <s v="38767000-38768000"/>
          <s v="38768000-38769000"/>
          <s v="38769000-38770000"/>
          <s v="38770000-38771000"/>
          <s v="38771000-38772000"/>
          <s v="38772000-38773000"/>
          <s v="38773000-38774000"/>
          <s v="38774000-38775000"/>
          <s v="38775000-38776000"/>
          <s v="38776000-38777000"/>
          <s v="38777000-38778000"/>
          <s v="38778000-38779000"/>
          <s v="38779000-38780000"/>
          <s v="38780000-38781000"/>
          <s v="38781000-38782000"/>
          <s v="38782000-38783000"/>
          <s v="38783000-38784000"/>
          <s v="38784000-38785000"/>
          <s v="38785000-38786000"/>
          <s v="38786000-38787000"/>
          <s v="38787000-38788000"/>
          <s v="38788000-38789000"/>
          <s v="38789000-38790000"/>
          <s v="38790000-38791000"/>
          <s v="38791000-38792000"/>
          <s v="38792000-38793000"/>
          <s v="38793000-38794000"/>
          <s v="38794000-38795000"/>
          <s v="38795000-38796000"/>
          <s v="38796000-38797000"/>
          <s v="38797000-38798000"/>
          <s v="38798000-38799000"/>
          <s v="38799000-38800000"/>
          <s v="38800000-38801000"/>
          <s v="38801000-38802000"/>
          <s v="38802000-38803000"/>
          <s v="38803000-38804000"/>
          <s v="38804000-38805000"/>
          <s v="38805000-38806000"/>
          <s v="38806000-38807000"/>
          <s v="38807000-38808000"/>
          <s v="38808000-38809000"/>
          <s v="38809000-38810000"/>
          <s v="38810000-38811000"/>
          <s v="38811000-38812000"/>
          <s v="38812000-38813000"/>
          <s v="38813000-38814000"/>
          <s v="38814000-38815000"/>
          <s v="38815000-38816000"/>
          <s v="38816000-38817000"/>
          <s v="38817000-38818000"/>
          <s v="38818000-38819000"/>
          <s v="38819000-38820000"/>
          <s v="38820000-38821000"/>
          <s v="38821000-38822000"/>
          <s v="38822000-38823000"/>
          <s v="38823000-38824000"/>
          <s v="38824000-38825000"/>
          <s v="38825000-38826000"/>
          <s v="38826000-38827000"/>
          <s v="38827000-38828000"/>
          <s v="38828000-38829000"/>
          <s v="38829000-38830000"/>
          <s v="38830000-38831000"/>
          <s v="38831000-38832000"/>
          <s v="38832000-38833000"/>
          <s v="38833000-38834000"/>
          <s v="38834000-38835000"/>
          <s v="38835000-38836000"/>
          <s v="38836000-38837000"/>
          <s v="38837000-38838000"/>
          <s v="38838000-38839000"/>
          <s v="38839000-38840000"/>
          <s v="38840000-38841000"/>
          <s v="38841000-38842000"/>
          <s v="38842000-38843000"/>
          <s v="38843000-38844000"/>
          <s v="38844000-38845000"/>
          <s v="38845000-38846000"/>
          <s v="38846000-38847000"/>
          <s v="38847000-38848000"/>
          <s v="38848000-38849000"/>
          <s v="38849000-38850000"/>
          <s v="38850000-38851000"/>
          <s v="38851000-38852000"/>
          <s v="38852000-38853000"/>
          <s v="38853000-38854000"/>
          <s v="38854000-38855000"/>
          <s v="38855000-38856000"/>
          <s v="38856000-38857000"/>
          <s v="38857000-38858000"/>
          <s v="38858000-38859000"/>
          <s v="38859000-38860000"/>
          <s v="38860000-38861000"/>
          <s v="38861000-38862000"/>
          <s v="38862000-38863000"/>
          <s v="38863000-38864000"/>
          <s v="38864000-38865000"/>
          <s v="38865000-38866000"/>
          <s v="38866000-38867000"/>
          <s v="38867000-38868000"/>
          <s v="38868000-38869000"/>
          <s v="38869000-38870000"/>
          <s v="38870000-38871000"/>
          <s v="38871000-38872000"/>
          <s v="38872000-38873000"/>
          <s v="38873000-38874000"/>
          <s v="38874000-38875000"/>
          <s v="38875000-38876000"/>
          <s v="38876000-38877000"/>
          <s v="38877000-38878000"/>
          <s v="38878000-38879000"/>
          <s v="38879000-38880000"/>
          <s v="38880000-38881000"/>
          <s v="38881000-38882000"/>
          <s v="38882000-38883000"/>
          <s v="38883000-38884000"/>
          <s v="38884000-38885000"/>
          <s v="38885000-38886000"/>
          <s v="38886000-38887000"/>
          <s v="38887000-38888000"/>
          <s v="38888000-38889000"/>
          <s v="38889000-38890000"/>
          <s v="38890000-38891000"/>
          <s v="38891000-38892000"/>
          <s v="38892000-38893000"/>
          <s v="38893000-38894000"/>
          <s v="38894000-38895000"/>
          <s v="38895000-38896000"/>
          <s v="38896000-38897000"/>
          <s v="38897000-38898000"/>
          <s v="38898000-38899000"/>
          <s v="38899000-38900000"/>
          <s v="38900000-38901000"/>
          <s v="38901000-38902000"/>
          <s v="38902000-38903000"/>
          <s v="38903000-38904000"/>
          <s v="38904000-38905000"/>
          <s v="38905000-38906000"/>
          <s v="38906000-38907000"/>
          <s v="38907000-38908000"/>
          <s v="38908000-38909000"/>
          <s v="38909000-38910000"/>
          <s v="38910000-38911000"/>
          <s v="38911000-38912000"/>
          <s v="38912000-38913000"/>
          <s v="38913000-38914000"/>
          <s v="38914000-38915000"/>
          <s v="38915000-38916000"/>
          <s v="38916000-38917000"/>
          <s v="38917000-38918000"/>
          <s v="38918000-38919000"/>
          <s v="38919000-38920000"/>
          <s v="38920000-38921000"/>
          <s v="38921000-38922000"/>
          <s v="38922000-38923000"/>
          <s v="38923000-38924000"/>
          <s v="38924000-38925000"/>
          <s v="38925000-38926000"/>
          <s v="38926000-38927000"/>
          <s v="38927000-38928000"/>
          <s v="38928000-38929000"/>
          <s v="38929000-38930000"/>
          <s v="38930000-38931000"/>
          <s v="38931000-38932000"/>
          <s v="38932000-38933000"/>
          <s v="38933000-38934000"/>
          <s v="38934000-38935000"/>
          <s v="38935000-38936000"/>
          <s v="38936000-38937000"/>
          <s v="38937000-38938000"/>
          <s v="38938000-38939000"/>
          <s v="38939000-38940000"/>
          <s v="38940000-38941000"/>
          <s v="38941000-38942000"/>
          <s v="38942000-38943000"/>
          <s v="38943000-38944000"/>
          <s v="38944000-38945000"/>
          <s v="38945000-38946000"/>
          <s v="38946000-38947000"/>
          <s v="38947000-38948000"/>
          <s v="38948000-38949000"/>
          <s v="38949000-38950000"/>
          <s v="38950000-38951000"/>
          <s v="38951000-38952000"/>
          <s v="38952000-38953000"/>
          <s v="38953000-38954000"/>
          <s v="38954000-38955000"/>
          <s v="38955000-38956000"/>
          <s v="38956000-38957000"/>
          <s v="38957000-38958000"/>
          <s v="38958000-38959000"/>
          <s v="38959000-38960000"/>
          <s v="38960000-38961000"/>
          <s v="38961000-38962000"/>
          <s v="38962000-38963000"/>
          <s v="38963000-38964000"/>
          <s v="38964000-38965000"/>
          <s v="38965000-38966000"/>
          <s v="38966000-38967000"/>
          <s v="38967000-38968000"/>
          <s v="38968000-38969000"/>
          <s v="38969000-38970000"/>
          <s v="38970000-38971000"/>
          <s v="38971000-38972000"/>
          <s v="38972000-38973000"/>
          <s v="38973000-38974000"/>
          <s v="38974000-38975000"/>
          <s v="38975000-38976000"/>
          <s v="38976000-38977000"/>
          <s v="38977000-38978000"/>
          <s v="38978000-38979000"/>
          <s v="38979000-38980000"/>
          <s v="38980000-38981000"/>
          <s v="38981000-38982000"/>
          <s v="38982000-38983000"/>
          <s v="38983000-38984000"/>
          <s v="38984000-38985000"/>
          <s v="38985000-38986000"/>
          <s v="38986000-38987000"/>
          <s v="38987000-38988000"/>
          <s v="38988000-38989000"/>
          <s v="38989000-38990000"/>
          <s v="38990000-38991000"/>
          <s v="38991000-38992000"/>
          <s v="38992000-38993000"/>
          <s v="38993000-38994000"/>
          <s v="38994000-38995000"/>
          <s v="38995000-38996000"/>
          <s v="38996000-38997000"/>
          <s v="38997000-38998000"/>
          <s v="38998000-38999000"/>
          <s v="38999000-39000000"/>
          <s v="39000000-39001000"/>
          <s v="39001000-39002000"/>
          <s v="39002000-39003000"/>
          <s v="39003000-39004000"/>
          <s v="39004000-39005000"/>
          <s v="39005000-39006000"/>
          <s v="39006000-39007000"/>
          <s v="39007000-39008000"/>
          <s v="39008000-39009000"/>
          <s v="39009000-39010000"/>
          <s v="39010000-39011000"/>
          <s v="39011000-39012000"/>
          <s v="39012000-39013000"/>
          <s v="39013000-39014000"/>
          <s v="39014000-39015000"/>
          <s v="39015000-39016000"/>
          <s v="39016000-39017000"/>
          <s v="39017000-39018000"/>
          <s v="39018000-39019000"/>
          <s v="39019000-39020000"/>
          <s v="39020000-39021000"/>
          <s v="39021000-39022000"/>
          <s v="39022000-39023000"/>
          <s v="39023000-39024000"/>
          <s v="39024000-39025000"/>
          <s v="39025000-39026000"/>
          <s v="39026000-39027000"/>
          <s v="39027000-39028000"/>
          <s v="39028000-39029000"/>
          <s v="39029000-39030000"/>
          <s v="39030000-39031000"/>
          <s v="39031000-39032000"/>
          <s v="39032000-39033000"/>
          <s v="39033000-39034000"/>
          <s v="39034000-39035000"/>
          <s v="39035000-39036000"/>
          <s v="39036000-39037000"/>
          <s v="39037000-39038000"/>
          <s v="39038000-39039000"/>
          <s v="39039000-39040000"/>
          <s v="39040000-39041000"/>
          <s v="39041000-39042000"/>
          <s v="39042000-39043000"/>
          <s v="39043000-39044000"/>
          <s v="39044000-39045000"/>
          <s v="39045000-39046000"/>
          <s v="39046000-39047000"/>
          <s v="39047000-39048000"/>
          <s v="39048000-39049000"/>
          <s v="39049000-39050000"/>
          <s v="39050000-39051000"/>
          <s v="39051000-39052000"/>
          <s v="39052000-39053000"/>
          <s v="39053000-39054000"/>
          <s v="39054000-39055000"/>
          <s v="39055000-39056000"/>
          <s v="39056000-39057000"/>
          <s v="39057000-39058000"/>
          <s v="39058000-39059000"/>
          <s v="39059000-39060000"/>
          <s v="39060000-39061000"/>
          <s v="39061000-39062000"/>
          <s v="39062000-39063000"/>
          <s v="39063000-39064000"/>
          <s v="39064000-39065000"/>
          <s v="39065000-39066000"/>
          <s v="39066000-39067000"/>
          <s v="39067000-39068000"/>
          <s v="39068000-39069000"/>
          <s v="39069000-39070000"/>
          <s v="39070000-39071000"/>
          <s v="39071000-39072000"/>
          <s v="39072000-39073000"/>
          <s v="39073000-39074000"/>
          <s v="39074000-39075000"/>
          <s v="39075000-39076000"/>
          <s v="39076000-39077000"/>
          <s v="39077000-39078000"/>
          <s v="39078000-39079000"/>
          <s v="39079000-39080000"/>
          <s v="39080000-39081000"/>
          <s v="39081000-39082000"/>
          <s v="39082000-39083000"/>
          <s v="39083000-39084000"/>
          <s v="39084000-39085000"/>
          <s v="39085000-39086000"/>
          <s v="39086000-39087000"/>
          <s v="39087000-39088000"/>
          <s v="39088000-39089000"/>
          <s v="39089000-39090000"/>
          <s v="39090000-39091000"/>
          <s v="39091000-39092000"/>
          <s v="39092000-39093000"/>
          <s v="39093000-39094000"/>
          <s v="39094000-39095000"/>
          <s v="39095000-39096000"/>
          <s v="39096000-39097000"/>
          <s v="39097000-39098000"/>
          <s v="39098000-39099000"/>
          <s v="39099000-39100000"/>
          <s v="39100000-39101000"/>
          <s v="39101000-39102000"/>
          <s v="39102000-39103000"/>
          <s v="39103000-39104000"/>
          <s v="39104000-39105000"/>
          <s v="39105000-39106000"/>
          <s v="39106000-39107000"/>
          <s v="39107000-39108000"/>
          <s v="39108000-39109000"/>
          <s v="39109000-39110000"/>
          <s v="39110000-39111000"/>
          <s v="39111000-39112000"/>
          <s v="39112000-39113000"/>
          <s v="39113000-39114000"/>
          <s v="39114000-39115000"/>
          <s v="39115000-39116000"/>
          <s v="39116000-39117000"/>
          <s v="39117000-39118000"/>
          <s v="39118000-39119000"/>
          <s v="39119000-39120000"/>
          <s v="39120000-39121000"/>
          <s v="39121000-39122000"/>
          <s v="39122000-39123000"/>
          <s v="39123000-39124000"/>
          <s v="39124000-39125000"/>
          <s v="39125000-39126000"/>
          <s v="39126000-39127000"/>
          <s v="39127000-39128000"/>
          <s v="39128000-39129000"/>
          <s v="39129000-39130000"/>
          <s v="39130000-39131000"/>
          <s v="39131000-39132000"/>
          <s v="39132000-39133000"/>
          <s v="39133000-39134000"/>
          <s v="39134000-39135000"/>
          <s v="39135000-39136000"/>
          <s v="39136000-39137000"/>
          <s v="39137000-39138000"/>
          <s v="39138000-39139000"/>
          <s v="39139000-39140000"/>
          <s v="39140000-39141000"/>
          <s v="39141000-39142000"/>
          <s v="39142000-39143000"/>
          <s v="39143000-39144000"/>
          <s v="39144000-39145000"/>
          <s v="39145000-39146000"/>
          <s v="39146000-39147000"/>
          <s v="39147000-39148000"/>
          <s v="39148000-39149000"/>
          <s v="39149000-39150000"/>
          <s v="39150000-39151000"/>
          <s v="39151000-39152000"/>
          <s v="39152000-39153000"/>
          <s v="39153000-39154000"/>
          <s v="39154000-39155000"/>
          <s v="39155000-39156000"/>
          <s v="39156000-39157000"/>
          <s v="39157000-39158000"/>
          <s v="39158000-39159000"/>
          <s v="39159000-39160000"/>
          <s v="39160000-39161000"/>
          <s v="39161000-39162000"/>
          <s v="39162000-39163000"/>
          <s v="39163000-39164000"/>
          <s v="39164000-39165000"/>
          <s v="39165000-39166000"/>
          <s v="39166000-39167000"/>
          <s v="39167000-39168000"/>
          <s v="39168000-39169000"/>
          <s v="39169000-39170000"/>
          <s v="39170000-39171000"/>
          <s v="39171000-39172000"/>
          <s v="39172000-39173000"/>
          <s v="39173000-39174000"/>
          <s v="39174000-39175000"/>
          <s v="39175000-39176000"/>
          <s v="39176000-39177000"/>
          <s v="39177000-39178000"/>
          <s v="39178000-39179000"/>
          <s v="39179000-39180000"/>
          <s v="39180000-39181000"/>
          <s v="39181000-39182000"/>
          <s v="39182000-39183000"/>
          <s v="39183000-39184000"/>
          <s v="39184000-39185000"/>
          <s v="39185000-39186000"/>
          <s v="39186000-39187000"/>
          <s v="39187000-39188000"/>
          <s v="39188000-39189000"/>
          <s v="39189000-39190000"/>
          <s v="39190000-39191000"/>
          <s v="39191000-39192000"/>
          <s v="39192000-39193000"/>
          <s v="39193000-39194000"/>
          <s v="39194000-39195000"/>
          <s v="39195000-39196000"/>
          <s v="39196000-39197000"/>
          <s v="39197000-39198000"/>
          <s v="39198000-39199000"/>
          <s v="39199000-39200000"/>
          <s v="39200000-39201000"/>
          <s v="39201000-39202000"/>
          <s v="39202000-39203000"/>
          <s v="39203000-39204000"/>
          <s v="39204000-39205000"/>
          <s v="39205000-39206000"/>
          <s v="39206000-39207000"/>
          <s v="39207000-39208000"/>
          <s v="39208000-39209000"/>
          <s v="39209000-39210000"/>
          <s v="39210000-39211000"/>
          <s v="39211000-39212000"/>
          <s v="39212000-39213000"/>
          <s v="39213000-39214000"/>
          <s v="39214000-39215000"/>
          <s v="39215000-39216000"/>
          <s v="39216000-39217000"/>
          <s v="39217000-39218000"/>
          <s v="39218000-39219000"/>
          <s v="39219000-39220000"/>
          <s v="39220000-39221000"/>
          <s v="39221000-39222000"/>
          <s v="39222000-39223000"/>
          <s v="39223000-39224000"/>
          <s v="39224000-39225000"/>
          <s v="39225000-39226000"/>
          <s v="39226000-39227000"/>
          <s v="39227000-39228000"/>
          <s v="39228000-39229000"/>
          <s v="39229000-39230000"/>
          <s v="39230000-39231000"/>
          <s v="39231000-39232000"/>
          <s v="39232000-39233000"/>
          <s v="39233000-39234000"/>
          <s v="39234000-39235000"/>
          <s v="39235000-39236000"/>
          <s v="39236000-39237000"/>
          <s v="39237000-39238000"/>
          <s v="39238000-39239000"/>
          <s v="39239000-39240000"/>
          <s v="39240000-39241000"/>
          <s v="39241000-39242000"/>
          <s v="39242000-39243000"/>
          <s v="39243000-39244000"/>
          <s v="39244000-39245000"/>
          <s v="39245000-39246000"/>
          <s v="39246000-39247000"/>
          <s v="39247000-39248000"/>
          <s v="39248000-39249000"/>
          <s v="39249000-39250000"/>
          <s v="39250000-39251000"/>
          <s v="39251000-39252000"/>
          <s v="39252000-39253000"/>
          <s v="39253000-39254000"/>
          <s v="39254000-39255000"/>
          <s v="39255000-39256000"/>
          <s v="39256000-39257000"/>
          <s v="39257000-39258000"/>
          <s v="39258000-39259000"/>
          <s v="39259000-39260000"/>
          <s v="39260000-39261000"/>
          <s v="39261000-39262000"/>
          <s v="39262000-39263000"/>
          <s v="39263000-39264000"/>
          <s v="39264000-39265000"/>
          <s v="39265000-39266000"/>
          <s v="39266000-39267000"/>
          <s v="39267000-39268000"/>
          <s v="39268000-39269000"/>
          <s v="39269000-39270000"/>
          <s v="39270000-39271000"/>
          <s v="39271000-39272000"/>
          <s v="39272000-39273000"/>
          <s v="39273000-39274000"/>
          <s v="39274000-39275000"/>
          <s v="39275000-39276000"/>
          <s v="39276000-39277000"/>
          <s v="39277000-39278000"/>
          <s v="39278000-39279000"/>
          <s v="39279000-39280000"/>
          <s v="39280000-39281000"/>
          <s v="39281000-39282000"/>
          <s v="39282000-39283000"/>
          <s v="39283000-39284000"/>
          <s v="39284000-39285000"/>
          <s v="39285000-39286000"/>
          <s v="39286000-39287000"/>
          <s v="39287000-39288000"/>
          <s v="39288000-39289000"/>
          <s v="39289000-39290000"/>
          <s v="39290000-39291000"/>
          <s v="39291000-39292000"/>
          <s v="39292000-39293000"/>
          <s v="39293000-39294000"/>
          <s v="39294000-39295000"/>
          <s v="39295000-39296000"/>
          <s v="39296000-39297000"/>
          <s v="39297000-39298000"/>
          <s v="39298000-39299000"/>
          <s v="39299000-39300000"/>
          <s v="39300000-39301000"/>
          <s v="39301000-39302000"/>
          <s v="39302000-39303000"/>
          <s v="39303000-39304000"/>
          <s v="39304000-39305000"/>
          <s v="39305000-39306000"/>
          <s v="39306000-39307000"/>
          <s v="39307000-39308000"/>
          <s v="39308000-39309000"/>
          <s v="39309000-39310000"/>
          <s v="39310000-39311000"/>
          <s v="39311000-39312000"/>
          <s v="39312000-39313000"/>
          <s v="39313000-39314000"/>
          <s v="39314000-39315000"/>
          <s v="39315000-39316000"/>
          <s v="39316000-39317000"/>
          <s v="39317000-39318000"/>
          <s v="39318000-39319000"/>
          <s v="39319000-39320000"/>
          <s v="39320000-39321000"/>
          <s v="39321000-39322000"/>
          <s v="39322000-39323000"/>
          <s v="39323000-39324000"/>
          <s v="39324000-39325000"/>
          <s v="39325000-39326000"/>
          <s v="39326000-39327000"/>
          <s v="39327000-39328000"/>
          <s v="39328000-39329000"/>
          <s v="39329000-39330000"/>
          <s v="39330000-39331000"/>
          <s v="39331000-39332000"/>
          <s v="39332000-39333000"/>
          <s v="39333000-39334000"/>
          <s v="39334000-39335000"/>
          <s v="39335000-39336000"/>
          <s v="39336000-39337000"/>
          <s v="39337000-39338000"/>
          <s v="39338000-39339000"/>
          <s v="39339000-39340000"/>
          <s v="39340000-39341000"/>
          <s v="39341000-39342000"/>
          <s v="39342000-39343000"/>
          <s v="39343000-39344000"/>
          <s v="39344000-39345000"/>
          <s v="39345000-39346000"/>
          <s v="39346000-39347000"/>
          <s v="39347000-39348000"/>
          <s v="39348000-39349000"/>
          <s v="39349000-39350000"/>
          <s v="39350000-39351000"/>
          <s v="39351000-39352000"/>
          <s v="39352000-39353000"/>
          <s v="39353000-39354000"/>
          <s v="39354000-39355000"/>
          <s v="39355000-39356000"/>
          <s v="39356000-39357000"/>
          <s v="39357000-39358000"/>
          <s v="39358000-39359000"/>
          <s v="39359000-39360000"/>
          <s v="39360000-39361000"/>
          <s v="39361000-39362000"/>
          <s v="39362000-39363000"/>
          <s v="39363000-39364000"/>
          <s v="39364000-39365000"/>
          <s v="39365000-39366000"/>
          <s v="39366000-39367000"/>
          <s v="39367000-39368000"/>
          <s v="39368000-39369000"/>
          <s v="39369000-39370000"/>
          <s v="39370000-39371000"/>
          <s v="39371000-39372000"/>
          <s v="39372000-39373000"/>
          <s v="39373000-39374000"/>
          <s v="39374000-39375000"/>
          <s v="39375000-39376000"/>
          <s v="39376000-39377000"/>
          <s v="39377000-39378000"/>
          <s v="39378000-39379000"/>
          <s v="39379000-39380000"/>
          <s v="39380000-39381000"/>
          <s v="39381000-39382000"/>
          <s v="39382000-39383000"/>
          <s v="39383000-39384000"/>
          <s v="39384000-39385000"/>
          <s v="39385000-39386000"/>
          <s v="39386000-39387000"/>
          <s v="39387000-39388000"/>
          <s v="39388000-39389000"/>
          <s v="39389000-39390000"/>
          <s v="39390000-39391000"/>
          <s v="39391000-39392000"/>
          <s v="39392000-39393000"/>
          <s v="39393000-39394000"/>
          <s v="39394000-39395000"/>
          <s v="39395000-39396000"/>
          <s v="39396000-39397000"/>
          <s v="39397000-39398000"/>
          <s v="39398000-39399000"/>
          <s v="39399000-39400000"/>
          <s v="39400000-39401000"/>
          <s v="39401000-39402000"/>
          <s v="39402000-39403000"/>
          <s v="39403000-39404000"/>
          <s v="39404000-39405000"/>
          <s v="39405000-39406000"/>
          <s v="39406000-39407000"/>
          <s v="39407000-39408000"/>
          <s v="39408000-39409000"/>
          <s v="39409000-39410000"/>
          <s v="39410000-39411000"/>
          <s v="39411000-39412000"/>
          <s v="39412000-39413000"/>
          <s v="39413000-39414000"/>
          <s v="39414000-39415000"/>
          <s v="39415000-39416000"/>
          <s v="39416000-39417000"/>
          <s v="39417000-39418000"/>
          <s v="39418000-39419000"/>
          <s v="39419000-39420000"/>
          <s v="39420000-39421000"/>
          <s v="39421000-39422000"/>
          <s v="39422000-39423000"/>
          <s v="39423000-39424000"/>
          <s v="39424000-39425000"/>
          <s v="39425000-39426000"/>
          <s v="39426000-39427000"/>
          <s v="39427000-39428000"/>
          <s v="39428000-39429000"/>
          <s v="39429000-39430000"/>
          <s v="39430000-39431000"/>
          <s v="39431000-39432000"/>
          <s v="39432000-39433000"/>
          <s v="39433000-39434000"/>
          <s v="39434000-39435000"/>
          <s v="39435000-39436000"/>
          <s v="39436000-39437000"/>
          <s v="39437000-39438000"/>
          <s v="39438000-39439000"/>
          <s v="39439000-39440000"/>
          <s v="39440000-39441000"/>
          <s v="39441000-39442000"/>
          <s v="39442000-39443000"/>
          <s v="39443000-39444000"/>
          <s v="39444000-39445000"/>
          <s v="39445000-39446000"/>
          <s v="39446000-39447000"/>
          <s v="39447000-39448000"/>
          <s v="39448000-39449000"/>
          <s v="39449000-39450000"/>
          <s v="39450000-39451000"/>
          <s v="39451000-39452000"/>
          <s v="39452000-39453000"/>
          <s v="39453000-39454000"/>
          <s v="39454000-39455000"/>
          <s v="39455000-39456000"/>
          <s v="39456000-39457000"/>
          <s v="39457000-39458000"/>
          <s v="39458000-39459000"/>
          <s v="39459000-39460000"/>
          <s v="39460000-39461000"/>
          <s v="39461000-39462000"/>
          <s v="39462000-39463000"/>
          <s v="39463000-39464000"/>
          <s v="39464000-39465000"/>
          <s v="39465000-39466000"/>
          <s v="39466000-39467000"/>
          <s v="39467000-39468000"/>
          <s v="39468000-39469000"/>
          <s v="39469000-39470000"/>
          <s v="39470000-39471000"/>
          <s v="39471000-39472000"/>
          <s v="39472000-39473000"/>
          <s v="39473000-39474000"/>
          <s v="39474000-39475000"/>
          <s v="39475000-39476000"/>
          <s v="39476000-39477000"/>
          <s v="39477000-39478000"/>
          <s v="39478000-39479000"/>
          <s v="39479000-39480000"/>
          <s v="39480000-39481000"/>
          <s v="39481000-39482000"/>
          <s v="39482000-39483000"/>
          <s v="39483000-39484000"/>
          <s v="39484000-39485000"/>
          <s v="39485000-39486000"/>
          <s v="39486000-39487000"/>
          <s v="39487000-39488000"/>
          <s v="39488000-39489000"/>
          <s v="39489000-39490000"/>
          <s v="39490000-39491000"/>
          <s v="39491000-39492000"/>
          <s v="39492000-39493000"/>
          <s v="39493000-39494000"/>
          <s v="39494000-39495000"/>
          <s v="39495000-39496000"/>
          <s v="39496000-39497000"/>
          <s v="39497000-39498000"/>
          <s v="39498000-39499000"/>
          <s v="39499000-39500000"/>
          <s v="39500000-39501000"/>
          <s v="39501000-39502000"/>
          <s v="39502000-39503000"/>
          <s v="39503000-39504000"/>
          <s v="39504000-39505000"/>
          <s v="39505000-39506000"/>
          <s v="39506000-39507000"/>
          <s v="39507000-39508000"/>
          <s v="39508000-39509000"/>
          <s v="39509000-39510000"/>
          <s v="39510000-39511000"/>
          <s v="39511000-39512000"/>
          <s v="39512000-39513000"/>
          <s v="39513000-39514000"/>
          <s v="39514000-39515000"/>
          <s v="39515000-39516000"/>
          <s v="39516000-39517000"/>
          <s v="39517000-39518000"/>
          <s v="39518000-39519000"/>
          <s v="39519000-39520000"/>
          <s v="39520000-39521000"/>
          <s v="39521000-39522000"/>
          <s v="39522000-39523000"/>
          <s v="39523000-39524000"/>
          <s v="39524000-39525000"/>
          <s v="39525000-39526000"/>
          <s v="39526000-39527000"/>
          <s v="39527000-39528000"/>
          <s v="39528000-39529000"/>
          <s v="39529000-39530000"/>
          <s v="39530000-39531000"/>
          <s v="39531000-39532000"/>
          <s v="39532000-39533000"/>
          <s v="39533000-39534000"/>
          <s v="39534000-39535000"/>
          <s v="39535000-39536000"/>
          <s v="39536000-39537000"/>
          <s v="39537000-39538000"/>
          <s v="39538000-39539000"/>
          <s v="39539000-39540000"/>
          <s v="39540000-39541000"/>
          <s v="39541000-39542000"/>
          <s v="39542000-39543000"/>
          <s v="39543000-39544000"/>
          <s v="39544000-39545000"/>
          <s v="39545000-39546000"/>
          <s v="39546000-39547000"/>
          <s v="39547000-39548000"/>
          <s v="39548000-39549000"/>
          <s v="39549000-39550000"/>
          <s v="39550000-39551000"/>
          <s v="39551000-39552000"/>
          <s v="39552000-39553000"/>
          <s v="39553000-39554000"/>
          <s v="39554000-39555000"/>
          <s v="39555000-39556000"/>
          <s v="39556000-39557000"/>
          <s v="39557000-39558000"/>
          <s v="39558000-39559000"/>
          <s v="39559000-39560000"/>
          <s v="39560000-39561000"/>
          <s v="39561000-39562000"/>
          <s v="39562000-39563000"/>
          <s v="39563000-39564000"/>
          <s v="39564000-39565000"/>
          <s v="39565000-39566000"/>
          <s v="39566000-39567000"/>
          <s v="39567000-39568000"/>
          <s v="39568000-39569000"/>
          <s v="39569000-39570000"/>
          <s v="39570000-39571000"/>
          <s v="39571000-39572000"/>
          <s v="39572000-39573000"/>
          <s v="39573000-39574000"/>
          <s v="39574000-39575000"/>
          <s v="39575000-39576000"/>
          <s v="39576000-39577000"/>
          <s v="39577000-39578000"/>
          <s v="39578000-39579000"/>
          <s v="39579000-39580000"/>
          <s v="39580000-39581000"/>
          <s v="39581000-39582000"/>
          <s v="39582000-39583000"/>
          <s v="39583000-39584000"/>
          <s v="39584000-39585000"/>
          <s v="39585000-39586000"/>
          <s v="39586000-39587000"/>
          <s v="39587000-39588000"/>
          <s v="39588000-39589000"/>
          <s v="39589000-39590000"/>
          <s v="39590000-39591000"/>
          <s v="39591000-39592000"/>
          <s v="39592000-39593000"/>
          <s v="39593000-39594000"/>
          <s v="39594000-39595000"/>
          <s v="39595000-39596000"/>
          <s v="39596000-39597000"/>
          <s v="39597000-39598000"/>
          <s v="39598000-39599000"/>
          <s v="39599000-39600000"/>
          <s v="39600000-39601000"/>
          <s v="39601000-39602000"/>
          <s v="39602000-39603000"/>
          <s v="39603000-39604000"/>
          <s v="39604000-39605000"/>
          <s v="39605000-39606000"/>
          <s v="39606000-39607000"/>
          <s v="39607000-39608000"/>
          <s v="39608000-39609000"/>
          <s v="39609000-39610000"/>
          <s v="39610000-39611000"/>
          <s v="39611000-39612000"/>
          <s v="39612000-39613000"/>
          <s v="39613000-39614000"/>
          <s v="39614000-39615000"/>
          <s v="39615000-39616000"/>
          <s v="39616000-39617000"/>
          <s v="39617000-39618000"/>
          <s v="39618000-39619000"/>
          <s v="39619000-39620000"/>
          <s v="39620000-39621000"/>
          <s v="39621000-39622000"/>
          <s v="39622000-39623000"/>
          <s v="39623000-39624000"/>
          <s v="39624000-39625000"/>
          <s v="39625000-39626000"/>
          <s v="39626000-39627000"/>
          <s v="39627000-39628000"/>
          <s v="39628000-39629000"/>
          <s v="39629000-39630000"/>
          <s v="39630000-39631000"/>
          <s v="39631000-39632000"/>
          <s v="39632000-39633000"/>
          <s v="39633000-39634000"/>
          <s v="39634000-39635000"/>
          <s v="39635000-39636000"/>
          <s v="39636000-39637000"/>
          <s v="39637000-39638000"/>
          <s v="39638000-39639000"/>
          <s v="39639000-39640000"/>
          <s v="39640000-39641000"/>
          <s v="39641000-39642000"/>
          <s v="39642000-39643000"/>
          <s v="39643000-39644000"/>
          <s v="39644000-39645000"/>
          <s v="39645000-39646000"/>
          <s v="39646000-39647000"/>
          <s v="39647000-39648000"/>
          <s v="39648000-39649000"/>
          <s v="39649000-39650000"/>
          <s v="39650000-39651000"/>
          <s v="39651000-39652000"/>
          <s v="39652000-39653000"/>
          <s v="39653000-39654000"/>
          <s v="39654000-39655000"/>
          <s v="39655000-39656000"/>
          <s v="39656000-39657000"/>
          <s v="39657000-39658000"/>
          <s v="39658000-39659000"/>
          <s v="39659000-39660000"/>
          <s v="39660000-39661000"/>
          <s v="39661000-39662000"/>
          <s v="39662000-39663000"/>
          <s v="39663000-39664000"/>
          <s v="39664000-39665000"/>
          <s v="39665000-39666000"/>
          <s v="39666000-39667000"/>
          <s v="39667000-39668000"/>
          <s v="39668000-39669000"/>
          <s v="39669000-39670000"/>
          <s v="39670000-39671000"/>
          <s v="39671000-39672000"/>
          <s v="39672000-39673000"/>
          <s v="39673000-39674000"/>
          <s v="39674000-39675000"/>
          <s v="39675000-39676000"/>
          <s v="39676000-39677000"/>
          <s v="39677000-39678000"/>
          <s v="39678000-39679000"/>
          <s v="39679000-39680000"/>
          <s v="39680000-39681000"/>
          <s v="39681000-39682000"/>
          <s v="39682000-39683000"/>
          <s v="39683000-39684000"/>
          <s v="39684000-39685000"/>
          <s v="39685000-39686000"/>
          <s v="39686000-39687000"/>
          <s v="39687000-39688000"/>
          <s v="39688000-39689000"/>
          <s v="39689000-39690000"/>
          <s v="39690000-39691000"/>
          <s v="39691000-39692000"/>
          <s v="39692000-39693000"/>
          <s v="39693000-39694000"/>
          <s v="39694000-39695000"/>
          <s v="39695000-39696000"/>
          <s v="39696000-39697000"/>
          <s v="39697000-39698000"/>
          <s v="39698000-39699000"/>
          <s v="39699000-39700000"/>
          <s v="39700000-39701000"/>
          <s v="39701000-39702000"/>
          <s v="39702000-39703000"/>
          <s v="39703000-39704000"/>
          <s v="39704000-39705000"/>
          <s v="39705000-39706000"/>
          <s v="39706000-39707000"/>
          <s v="39707000-39708000"/>
          <s v="39708000-39709000"/>
          <s v="39709000-39710000"/>
          <s v="39710000-39711000"/>
          <s v="39711000-39712000"/>
          <s v="39712000-39713000"/>
          <s v="39713000-39714000"/>
          <s v="39714000-39715000"/>
          <s v="39715000-39716000"/>
          <s v="39716000-39717000"/>
          <s v="39717000-39718000"/>
          <s v="39718000-39719000"/>
          <s v="39719000-39720000"/>
          <s v="39720000-39721000"/>
          <s v="39721000-39722000"/>
          <s v="39722000-39723000"/>
          <s v="39723000-39724000"/>
          <s v="39724000-39725000"/>
          <s v="39725000-39726000"/>
          <s v="39726000-39727000"/>
          <s v="39727000-39728000"/>
          <s v="39728000-39729000"/>
          <s v="39729000-39730000"/>
          <s v="39730000-39731000"/>
          <s v="39731000-39732000"/>
          <s v="39732000-39733000"/>
          <s v="39733000-39734000"/>
          <s v="39734000-39735000"/>
          <s v="39735000-39736000"/>
          <s v="39736000-39737000"/>
          <s v="39737000-39738000"/>
          <s v="39738000-39739000"/>
          <s v="39739000-39740000"/>
          <s v="39740000-39741000"/>
          <s v="39741000-39742000"/>
          <s v="39742000-39743000"/>
          <s v="39743000-39744000"/>
          <s v="39744000-39745000"/>
          <s v="39745000-39746000"/>
          <s v="39746000-39747000"/>
          <s v="39747000-39748000"/>
          <s v="39748000-39749000"/>
          <s v="39749000-39750000"/>
          <s v="39750000-39751000"/>
          <s v="39751000-39752000"/>
          <s v="39752000-39753000"/>
          <s v="39753000-39754000"/>
          <s v="39754000-39755000"/>
          <s v="39755000-39756000"/>
          <s v="39756000-39757000"/>
          <s v="39757000-39758000"/>
          <s v="39758000-39759000"/>
          <s v="39759000-39760000"/>
          <s v="39760000-39761000"/>
          <s v="39761000-39762000"/>
          <s v="39762000-39763000"/>
          <s v="39763000-39764000"/>
          <s v="39764000-39765000"/>
          <s v="39765000-39766000"/>
          <s v="39766000-39767000"/>
          <s v="39767000-39768000"/>
          <s v="39768000-39769000"/>
          <s v="39769000-39770000"/>
          <s v="39770000-39771000"/>
          <s v="39771000-39772000"/>
          <s v="39772000-39773000"/>
          <s v="39773000-39774000"/>
          <s v="39774000-39775000"/>
          <s v="39775000-39776000"/>
          <s v="39776000-39777000"/>
          <s v="39777000-39778000"/>
          <s v="39778000-39779000"/>
          <s v="39779000-39780000"/>
          <s v="39780000-39781000"/>
          <s v="39781000-39782000"/>
          <s v="39782000-39783000"/>
          <s v="39783000-39784000"/>
          <s v="39784000-39785000"/>
          <s v="39785000-39786000"/>
          <s v="39786000-39787000"/>
          <s v="39787000-39788000"/>
          <s v="39788000-39789000"/>
          <s v="39789000-39790000"/>
          <s v="39790000-39791000"/>
          <s v="39791000-39792000"/>
          <s v="39792000-39793000"/>
          <s v="39793000-39794000"/>
          <s v="39794000-39795000"/>
          <s v="39795000-39796000"/>
          <s v="39796000-39797000"/>
          <s v="39797000-39798000"/>
          <s v="39798000-39799000"/>
          <s v="39799000-39800000"/>
          <s v="39800000-39801000"/>
          <s v="39801000-39802000"/>
          <s v="39802000-39803000"/>
          <s v="39803000-39804000"/>
          <s v="39804000-39805000"/>
          <s v="39805000-39806000"/>
          <s v="39806000-39807000"/>
          <s v="39807000-39808000"/>
          <s v="39808000-39809000"/>
          <s v="39809000-39810000"/>
          <s v="39810000-39811000"/>
          <s v="39811000-39812000"/>
          <s v="39812000-39813000"/>
          <s v="39813000-39814000"/>
          <s v="39814000-39815000"/>
          <s v="39815000-39816000"/>
          <s v="39816000-39817000"/>
          <s v="39817000-39818000"/>
          <s v="39818000-39819000"/>
          <s v="39819000-39820000"/>
          <s v="39820000-39821000"/>
          <s v="39821000-39822000"/>
          <s v="39822000-39823000"/>
          <s v="39823000-39824000"/>
          <s v="39824000-39825000"/>
          <s v="39825000-39826000"/>
          <s v="39826000-39827000"/>
          <s v="39827000-39828000"/>
          <s v="39828000-39829000"/>
          <s v="39829000-39830000"/>
          <s v="39830000-39831000"/>
          <s v="39831000-39832000"/>
          <s v="39832000-39833000"/>
          <s v="39833000-39834000"/>
          <s v="39834000-39835000"/>
          <s v="39835000-39836000"/>
          <s v="39836000-39837000"/>
          <s v="39837000-39838000"/>
          <s v="39838000-39839000"/>
          <s v="39839000-39840000"/>
          <s v="39840000-39841000"/>
          <s v="39841000-39842000"/>
          <s v="39842000-39843000"/>
          <s v="39843000-39844000"/>
          <s v="39844000-39845000"/>
          <s v="39845000-39846000"/>
          <s v="39846000-39847000"/>
          <s v="39847000-39848000"/>
          <s v="39848000-39849000"/>
          <s v="39849000-39850000"/>
          <s v="39850000-39851000"/>
          <s v="39851000-39852000"/>
          <s v="39852000-39853000"/>
          <s v="39853000-39854000"/>
          <s v="39854000-39855000"/>
          <s v="39855000-39856000"/>
          <s v="39856000-39857000"/>
          <s v="39857000-39858000"/>
          <s v="39858000-39859000"/>
          <s v="39859000-39860000"/>
          <s v="39860000-39861000"/>
          <s v="39861000-39862000"/>
          <s v="39862000-39863000"/>
          <s v="39863000-39864000"/>
          <s v="39864000-39865000"/>
          <s v="39865000-39866000"/>
          <s v="39866000-39867000"/>
          <s v="39867000-39868000"/>
          <s v="39868000-39869000"/>
          <s v="39869000-39870000"/>
          <s v="39870000-39871000"/>
          <s v="39871000-39872000"/>
          <s v="39872000-39873000"/>
          <s v="39873000-39874000"/>
          <s v="39874000-39875000"/>
          <s v="39875000-39876000"/>
          <s v="39876000-39877000"/>
          <s v="39877000-39878000"/>
          <s v="39878000-39879000"/>
          <s v="39879000-39880000"/>
          <s v="39880000-39881000"/>
          <s v="39881000-39882000"/>
          <s v="39882000-39883000"/>
          <s v="39883000-39884000"/>
          <s v="39884000-39885000"/>
          <s v="39885000-39886000"/>
          <s v="39886000-39887000"/>
          <s v="39887000-39888000"/>
          <s v="39888000-39889000"/>
          <s v="39889000-39890000"/>
          <s v="39890000-39891000"/>
          <s v="39891000-39892000"/>
          <s v="39892000-39893000"/>
          <s v="39893000-39894000"/>
          <s v="39894000-39895000"/>
          <s v="39895000-39896000"/>
          <s v="39896000-39897000"/>
          <s v="39897000-39898000"/>
          <s v="39898000-39899000"/>
          <s v="39899000-39900000"/>
          <s v="39900000-39901000"/>
          <s v="39901000-39902000"/>
          <s v="39902000-39903000"/>
          <s v="39903000-39904000"/>
          <s v="39904000-39905000"/>
          <s v="39905000-39906000"/>
          <s v="39906000-39907000"/>
          <s v="39907000-39908000"/>
          <s v="39908000-39909000"/>
          <s v="39909000-39910000"/>
          <s v="39910000-39911000"/>
          <s v="39911000-39912000"/>
          <s v="39912000-39913000"/>
          <s v="39913000-39914000"/>
          <s v="39914000-39915000"/>
          <s v="39915000-39916000"/>
          <s v="39916000-39917000"/>
          <s v="39917000-39918000"/>
          <s v="39918000-39919000"/>
          <s v="39919000-39920000"/>
          <s v="39920000-39921000"/>
          <s v="39921000-39922000"/>
          <s v="39922000-39923000"/>
          <s v="39923000-39924000"/>
          <s v="39924000-39925000"/>
          <s v="39925000-39926000"/>
          <s v="39926000-39927000"/>
          <s v="39927000-39928000"/>
          <s v="39928000-39929000"/>
          <s v="39929000-39930000"/>
          <s v="39930000-39931000"/>
          <s v="39931000-39932000"/>
          <s v="39932000-39933000"/>
          <s v="39933000-39934000"/>
          <s v="39934000-39935000"/>
          <s v="39935000-39936000"/>
          <s v="39936000-39937000"/>
          <s v="39937000-39938000"/>
          <s v="39938000-39939000"/>
          <s v="39939000-39940000"/>
          <s v="39940000-39941000"/>
          <s v="39941000-39942000"/>
          <s v="39942000-39943000"/>
          <s v="39943000-39944000"/>
          <s v="39944000-39945000"/>
          <s v="39945000-39946000"/>
          <s v="39946000-39947000"/>
          <s v="39947000-39948000"/>
          <s v="39948000-39949000"/>
          <s v="39949000-39950000"/>
          <s v="39950000-39951000"/>
          <s v="39951000-39952000"/>
          <s v="39952000-39953000"/>
          <s v="39953000-39954000"/>
          <s v="39954000-39955000"/>
          <s v="39955000-39956000"/>
          <s v="39956000-39957000"/>
          <s v="39957000-39958000"/>
          <s v="39958000-39959000"/>
          <s v="39959000-39960000"/>
          <s v="39960000-39961000"/>
          <s v="39961000-39962000"/>
          <s v="39962000-39963000"/>
          <s v="39963000-39964000"/>
          <s v="39964000-39965000"/>
          <s v="39965000-39966000"/>
          <s v="39966000-39967000"/>
          <s v="39967000-39968000"/>
          <s v="39968000-39969000"/>
          <s v="39969000-39970000"/>
          <s v="39970000-39971000"/>
          <s v="39971000-39972000"/>
          <s v="39972000-39973000"/>
          <s v="39973000-39974000"/>
          <s v="39974000-39975000"/>
          <s v="39975000-39976000"/>
          <s v="39976000-39977000"/>
          <s v="39977000-39978000"/>
          <s v="39978000-39979000"/>
          <s v="39979000-39980000"/>
          <s v="39980000-39981000"/>
          <s v="39981000-39982000"/>
          <s v="39982000-39983000"/>
          <s v="39983000-39984000"/>
          <s v="39984000-39985000"/>
          <s v="39985000-39986000"/>
          <s v="39986000-39987000"/>
          <s v="39987000-39988000"/>
          <s v="39988000-39989000"/>
          <s v="39989000-39990000"/>
          <s v="39990000-39991000"/>
          <s v="39991000-39992000"/>
          <s v="39992000-39993000"/>
          <s v="39993000-39994000"/>
          <s v="39994000-39995000"/>
          <s v="39995000-39996000"/>
          <s v="39996000-39997000"/>
          <s v="39997000-39998000"/>
          <s v="39998000-39999000"/>
          <s v="39999000-40000000"/>
          <s v="40000000-40001000"/>
          <s v="40001000-40002000"/>
          <s v="40002000-40003000"/>
          <s v="40003000-40004000"/>
          <s v="40004000-40005000"/>
          <s v="40005000-40006000"/>
          <s v="40006000-40007000"/>
          <s v="40007000-40008000"/>
          <s v="40008000-40009000"/>
          <s v="40009000-40010000"/>
          <s v="40010000-40011000"/>
          <s v="40011000-40012000"/>
          <s v="40012000-40013000"/>
          <s v="40013000-40014000"/>
          <s v="40014000-40015000"/>
          <s v="40015000-40016000"/>
          <s v="40016000-40017000"/>
          <s v="40017000-40018000"/>
          <s v="40018000-40019000"/>
          <s v="40019000-40020000"/>
          <s v="40020000-40021000"/>
          <s v="40021000-40022000"/>
          <s v="40022000-40023000"/>
          <s v="40023000-40024000"/>
          <s v="40024000-40025000"/>
          <s v="40025000-40026000"/>
          <s v="40026000-40027000"/>
          <s v="40027000-40028000"/>
          <s v="40028000-40029000"/>
          <s v="40029000-40030000"/>
          <s v="40030000-40031000"/>
          <s v="40031000-40032000"/>
          <s v="40032000-40033000"/>
          <s v="40033000-40034000"/>
          <s v="40034000-40035000"/>
          <s v="40035000-40036000"/>
          <s v="40036000-40037000"/>
          <s v="40037000-40038000"/>
          <s v="40038000-40039000"/>
          <s v="40039000-40040000"/>
          <s v="40040000-40041000"/>
          <s v="40041000-40042000"/>
          <s v="40042000-40043000"/>
          <s v="40043000-40044000"/>
          <s v="40044000-40045000"/>
          <s v="40045000-40046000"/>
          <s v="40046000-40047000"/>
          <s v="40047000-40048000"/>
          <s v="40048000-40049000"/>
          <s v="40049000-40050000"/>
          <s v="40050000-40051000"/>
          <s v="40051000-40052000"/>
          <s v="40052000-40053000"/>
          <s v="40053000-40054000"/>
          <s v="40054000-40055000"/>
          <s v="40055000-40056000"/>
          <s v="40056000-40057000"/>
          <s v="40057000-40058000"/>
          <s v="40058000-40059000"/>
          <s v="40059000-40060000"/>
          <s v="40060000-40061000"/>
          <s v="40061000-40062000"/>
          <s v="40062000-40063000"/>
          <s v="40063000-40064000"/>
          <s v="40064000-40065000"/>
          <s v="40065000-40066000"/>
          <s v="40066000-40067000"/>
          <s v="40067000-40068000"/>
          <s v="40068000-40069000"/>
          <s v="40069000-40070000"/>
          <s v="40070000-40071000"/>
          <s v="40071000-40072000"/>
          <s v="40072000-40073000"/>
          <s v="40073000-40074000"/>
          <s v="40074000-40075000"/>
          <s v="40075000-40076000"/>
          <s v="40076000-40077000"/>
          <s v="40077000-40078000"/>
          <s v="40078000-40079000"/>
          <s v="40079000-40080000"/>
          <s v="40080000-40081000"/>
          <s v="40081000-40082000"/>
          <s v="40082000-40083000"/>
          <s v="40083000-40084000"/>
          <s v="40084000-40085000"/>
          <s v="40085000-40086000"/>
          <s v="40086000-40087000"/>
          <s v="40087000-40088000"/>
          <s v="40088000-40089000"/>
          <s v="40089000-40090000"/>
          <s v="40090000-40091000"/>
          <s v="40091000-40092000"/>
          <s v="40092000-40093000"/>
          <s v="40093000-40094000"/>
          <s v="40094000-40095000"/>
          <s v="40095000-40096000"/>
          <s v="40096000-40097000"/>
          <s v="40097000-40098000"/>
          <s v="40098000-40099000"/>
          <s v="40099000-40100000"/>
          <s v="40100000-40101000"/>
          <s v="40101000-40102000"/>
          <s v="40102000-40103000"/>
          <s v="40103000-40104000"/>
          <s v="40104000-40105000"/>
          <s v="40105000-40106000"/>
          <s v="40106000-40107000"/>
          <s v="40107000-40108000"/>
          <s v="40108000-40109000"/>
          <s v="40109000-40110000"/>
          <s v="40110000-40111000"/>
          <s v="40111000-40112000"/>
          <s v="40112000-40113000"/>
          <s v="40113000-40114000"/>
          <s v="40114000-40115000"/>
          <s v="40115000-40116000"/>
          <s v="40116000-40117000"/>
          <s v="40117000-40118000"/>
          <s v="40118000-40119000"/>
          <s v="40119000-40120000"/>
          <s v="40120000-40121000"/>
          <s v="40121000-40122000"/>
          <s v="40122000-40123000"/>
          <s v="40123000-40124000"/>
          <s v="40124000-40125000"/>
          <s v="40125000-40126000"/>
          <s v="40126000-40127000"/>
          <s v="40127000-40128000"/>
          <s v="40128000-40129000"/>
          <s v="40129000-40130000"/>
          <s v="40130000-40131000"/>
          <s v="40131000-40132000"/>
          <s v="40132000-40133000"/>
          <s v="40133000-40134000"/>
          <s v="40134000-40135000"/>
          <s v="40135000-40136000"/>
          <s v="40136000-40137000"/>
          <s v="40137000-40138000"/>
          <s v="40138000-40139000"/>
          <s v="40139000-40140000"/>
          <s v="40140000-40141000"/>
          <s v="40141000-40142000"/>
          <s v="40142000-40143000"/>
          <s v="40143000-40144000"/>
          <s v="40144000-40145000"/>
          <s v="40145000-40146000"/>
          <s v="40146000-40147000"/>
          <s v="40147000-40148000"/>
          <s v="40148000-40149000"/>
          <s v="40149000-40150000"/>
          <s v="40150000-40151000"/>
          <s v="40151000-40152000"/>
          <s v="40152000-40153000"/>
          <s v="40153000-40154000"/>
          <s v="40154000-40155000"/>
          <s v="40155000-40156000"/>
          <s v="40156000-40157000"/>
          <s v="40157000-40158000"/>
          <s v="40158000-40159000"/>
          <s v="40159000-40160000"/>
          <s v="40160000-40161000"/>
          <s v="40161000-40162000"/>
          <s v="40162000-40163000"/>
          <s v="40163000-40164000"/>
          <s v="40164000-40165000"/>
          <s v="40165000-40166000"/>
          <s v="40166000-40167000"/>
          <s v="40167000-40168000"/>
          <s v="40168000-40169000"/>
          <s v="40169000-40170000"/>
          <s v="40170000-40171000"/>
          <s v="40171000-40172000"/>
          <s v="40172000-40173000"/>
          <s v="40173000-40174000"/>
          <s v="40174000-40175000"/>
          <s v="40175000-40176000"/>
          <s v="40176000-40177000"/>
          <s v="40177000-40178000"/>
          <s v="40178000-40179000"/>
          <s v="40179000-40180000"/>
          <s v="40180000-40181000"/>
          <s v="40181000-40182000"/>
          <s v="40182000-40183000"/>
          <s v="40183000-40184000"/>
          <s v="40184000-40185000"/>
          <s v="40185000-40186000"/>
          <s v="40186000-40187000"/>
          <s v="40187000-40188000"/>
          <s v="40188000-40189000"/>
          <s v="40189000-40190000"/>
          <s v="40190000-40191000"/>
          <s v="40191000-40192000"/>
          <s v="40192000-40193000"/>
          <s v="40193000-40194000"/>
          <s v="40194000-40195000"/>
          <s v="40195000-40196000"/>
          <s v="40196000-40197000"/>
          <s v="40197000-40198000"/>
          <s v="40198000-40199000"/>
          <s v="40199000-40200000"/>
          <s v="40200000-40201000"/>
          <s v="40201000-40202000"/>
          <s v="40202000-40203000"/>
          <s v="40203000-40204000"/>
          <s v="40204000-40205000"/>
          <s v="40205000-40206000"/>
          <s v="40206000-40207000"/>
          <s v="40207000-40208000"/>
          <s v="40208000-40209000"/>
          <s v="40209000-40210000"/>
          <s v="40210000-40211000"/>
          <s v="40211000-40212000"/>
          <s v="40212000-40213000"/>
          <s v="40213000-40214000"/>
          <s v="40214000-40215000"/>
          <s v="40215000-40216000"/>
          <s v="40216000-40217000"/>
          <s v="40217000-40218000"/>
          <s v="40218000-40219000"/>
          <s v="40219000-40220000"/>
          <s v="40220000-40221000"/>
          <s v="40221000-40222000"/>
          <s v="40222000-40223000"/>
          <s v="40223000-40224000"/>
          <s v="40224000-40225000"/>
          <s v="40225000-40226000"/>
          <s v="40226000-40227000"/>
          <s v="40227000-40228000"/>
          <s v="40228000-40229000"/>
          <s v="40229000-40230000"/>
          <s v="40230000-40231000"/>
          <s v="40231000-40232000"/>
          <s v="40232000-40233000"/>
          <s v="40233000-40234000"/>
          <s v="40234000-40235000"/>
          <s v="40235000-40236000"/>
          <s v="40236000-40237000"/>
          <s v="40237000-40238000"/>
          <s v="40238000-40239000"/>
          <s v="40239000-40240000"/>
          <s v="40240000-40241000"/>
          <s v="40241000-40242000"/>
          <s v="40242000-40243000"/>
          <s v="40243000-40244000"/>
          <s v="40244000-40245000"/>
          <s v="40245000-40246000"/>
          <s v="40246000-40247000"/>
          <s v="40247000-40248000"/>
          <s v="40248000-40249000"/>
          <s v="40249000-40250000"/>
          <s v="40250000-40251000"/>
          <s v="40251000-40252000"/>
          <s v="40252000-40253000"/>
          <s v="40253000-40254000"/>
          <s v="40254000-40255000"/>
          <s v="40255000-40256000"/>
          <s v="40256000-40257000"/>
          <s v="40257000-40258000"/>
          <s v="40258000-40259000"/>
          <s v="40259000-40260000"/>
          <s v="40260000-40261000"/>
          <s v="40261000-40262000"/>
          <s v="40262000-40263000"/>
          <s v="40263000-40264000"/>
          <s v="40264000-40265000"/>
          <s v="40265000-40266000"/>
          <s v="40266000-40267000"/>
          <s v="40267000-40268000"/>
          <s v="40268000-40269000"/>
          <s v="40269000-40270000"/>
          <s v="40270000-40271000"/>
          <s v="40271000-40272000"/>
          <s v="40272000-40273000"/>
          <s v="40273000-40274000"/>
          <s v="40274000-40275000"/>
          <s v="40275000-40276000"/>
          <s v="40276000-40277000"/>
          <s v="40277000-40278000"/>
          <s v="40278000-40279000"/>
          <s v="40279000-40280000"/>
          <s v="40280000-40281000"/>
          <s v="40281000-40282000"/>
          <s v="40282000-40283000"/>
          <s v="40283000-40284000"/>
          <s v="40284000-40285000"/>
          <s v="40285000-40286000"/>
          <s v="40286000-40287000"/>
          <s v="40287000-40288000"/>
          <s v="40288000-40289000"/>
          <s v="40289000-40290000"/>
          <s v="40290000-40291000"/>
          <s v="40291000-40292000"/>
          <s v="40292000-40293000"/>
          <s v="40293000-40294000"/>
          <s v="40294000-40295000"/>
          <s v="40295000-40296000"/>
          <s v="40296000-40297000"/>
          <s v="40297000-40298000"/>
          <s v="40298000-40299000"/>
          <s v="40299000-40300000"/>
          <s v="40300000-40301000"/>
          <s v="40301000-40302000"/>
          <s v="40302000-40303000"/>
          <s v="40303000-40304000"/>
          <s v="40304000-40305000"/>
          <s v="40305000-40306000"/>
          <s v="40306000-40307000"/>
          <s v="40307000-40308000"/>
          <s v="40308000-40309000"/>
          <s v="40309000-40310000"/>
          <s v="40310000-40311000"/>
          <s v="40311000-40312000"/>
          <s v="40312000-40313000"/>
          <s v="40313000-40314000"/>
          <s v="40314000-40315000"/>
          <s v="40315000-40316000"/>
          <s v="40316000-40317000"/>
          <s v="40317000-40318000"/>
          <s v="40318000-40319000"/>
          <s v="40319000-40320000"/>
          <s v="40320000-40321000"/>
          <s v="40321000-40322000"/>
          <s v="40322000-40323000"/>
          <s v="40323000-40324000"/>
          <s v="40324000-40325000"/>
          <s v="40325000-40326000"/>
          <s v="40326000-40327000"/>
          <s v="40327000-40328000"/>
          <s v="40328000-40329000"/>
          <s v="40329000-40330000"/>
          <s v="40330000-40331000"/>
          <s v="40331000-40332000"/>
          <s v="40332000-40333000"/>
          <s v="40333000-40334000"/>
          <s v="40334000-40335000"/>
          <s v="40335000-40336000"/>
          <s v="40336000-40337000"/>
          <s v="40337000-40338000"/>
          <s v="40338000-40339000"/>
          <s v="40339000-40340000"/>
          <s v="40340000-40341000"/>
          <s v="40341000-40342000"/>
          <s v="40342000-40343000"/>
          <s v="40343000-40344000"/>
          <s v="40344000-40345000"/>
          <s v="40345000-40346000"/>
          <s v="40346000-40347000"/>
          <s v="40347000-40348000"/>
          <s v="40348000-40349000"/>
          <s v="40349000-40350000"/>
          <s v="40350000-40351000"/>
          <s v="40351000-40352000"/>
          <s v="40352000-40353000"/>
          <s v="40353000-40354000"/>
          <s v="40354000-40355000"/>
          <s v="40355000-40356000"/>
          <s v="40356000-40357000"/>
          <s v="40357000-40358000"/>
          <s v="40358000-40359000"/>
          <s v="40359000-40360000"/>
          <s v="40360000-40361000"/>
          <s v="40361000-40362000"/>
          <s v="40362000-40363000"/>
          <s v="40363000-40364000"/>
          <s v="40364000-40365000"/>
          <s v="40365000-40366000"/>
          <s v="40366000-40367000"/>
          <s v="40367000-40368000"/>
          <s v="40368000-40369000"/>
          <s v="40369000-40370000"/>
          <s v="40370000-40371000"/>
          <s v="40371000-40372000"/>
          <s v="40372000-40373000"/>
          <s v="40373000-40374000"/>
          <s v="40374000-40375000"/>
          <s v="40375000-40376000"/>
          <s v="40376000-40377000"/>
          <s v="40377000-40378000"/>
          <s v="40378000-40379000"/>
          <s v="40379000-40380000"/>
          <s v="40380000-40381000"/>
          <s v="40381000-40382000"/>
          <s v="40382000-40383000"/>
          <s v="40383000-40384000"/>
          <s v="40384000-40385000"/>
          <s v="40385000-40386000"/>
          <s v="40386000-40387000"/>
          <s v="40387000-40388000"/>
          <s v="40388000-40389000"/>
          <s v="40389000-40390000"/>
          <s v="40390000-40391000"/>
          <s v="40391000-40392000"/>
          <s v="40392000-40393000"/>
          <s v="40393000-40394000"/>
          <s v="40394000-40395000"/>
          <s v="40395000-40396000"/>
          <s v="40396000-40397000"/>
          <s v="40397000-40398000"/>
          <s v="40398000-40399000"/>
          <s v="40399000-40400000"/>
          <s v="40400000-40401000"/>
          <s v="40401000-40402000"/>
          <s v="40402000-40403000"/>
          <s v="40403000-40404000"/>
          <s v="40404000-40405000"/>
          <s v="40405000-40406000"/>
          <s v="40406000-40407000"/>
          <s v="40407000-40408000"/>
          <s v="40408000-40409000"/>
          <s v="40409000-40410000"/>
          <s v="40410000-40411000"/>
          <s v="40411000-40412000"/>
          <s v="40412000-40413000"/>
          <s v="40413000-40414000"/>
          <s v="40414000-40415000"/>
          <s v="40415000-40416000"/>
          <s v="40416000-40417000"/>
          <s v="40417000-40418000"/>
          <s v="40418000-40419000"/>
          <s v="40419000-40420000"/>
          <s v="40420000-40421000"/>
          <s v="40421000-40422000"/>
          <s v="40422000-40423000"/>
          <s v="40423000-40424000"/>
          <s v="40424000-40425000"/>
          <s v="40425000-40426000"/>
          <s v="40426000-40427000"/>
          <s v="40427000-40428000"/>
          <s v="40428000-40429000"/>
          <s v="40429000-40430000"/>
          <s v="40430000-40431000"/>
          <s v="40431000-40432000"/>
          <s v="40432000-40433000"/>
          <s v="40433000-40434000"/>
          <s v="40434000-40435000"/>
          <s v="40435000-40436000"/>
          <s v="40436000-40437000"/>
          <s v="40437000-40438000"/>
          <s v="40438000-40439000"/>
          <s v="40439000-40440000"/>
          <s v="40440000-40441000"/>
          <s v="40441000-40442000"/>
          <s v="40442000-40443000"/>
          <s v="40443000-40444000"/>
          <s v="40444000-40445000"/>
          <s v="40445000-40446000"/>
          <s v="40446000-40447000"/>
          <s v="40447000-40448000"/>
          <s v="40448000-40449000"/>
          <s v="40449000-40450000"/>
          <s v="40450000-40451000"/>
          <s v="40451000-40452000"/>
          <s v="40452000-40453000"/>
          <s v="40453000-40454000"/>
          <s v="40454000-40455000"/>
          <s v="40455000-40456000"/>
          <s v="40456000-40457000"/>
          <s v="40457000-40458000"/>
          <s v="40458000-40459000"/>
          <s v="40459000-40460000"/>
          <s v="40460000-40461000"/>
          <s v="40461000-40462000"/>
          <s v="40462000-40463000"/>
          <s v="40463000-40464000"/>
          <s v="40464000-40465000"/>
          <s v="40465000-40466000"/>
          <s v="40466000-40467000"/>
          <s v="40467000-40468000"/>
          <s v="40468000-40469000"/>
          <s v="40469000-40470000"/>
          <s v="40470000-40471000"/>
          <s v="40471000-40472000"/>
          <s v="40472000-40473000"/>
          <s v="40473000-40474000"/>
          <s v="40474000-40475000"/>
          <s v="40475000-40476000"/>
          <s v="40476000-40477000"/>
          <s v="40477000-40478000"/>
          <s v="40478000-40479000"/>
          <s v="40479000-40480000"/>
          <s v="40480000-40481000"/>
          <s v="40481000-40482000"/>
          <s v="40482000-40483000"/>
          <s v="40483000-40484000"/>
          <s v="40484000-40485000"/>
          <s v="40485000-40486000"/>
          <s v="40486000-40487000"/>
          <s v="40487000-40488000"/>
          <s v="40488000-40489000"/>
          <s v="40489000-40490000"/>
          <s v="40490000-40491000"/>
          <s v="40491000-40492000"/>
          <s v="40492000-40493000"/>
          <s v="40493000-40494000"/>
          <s v="40494000-40495000"/>
          <s v="40495000-40496000"/>
          <s v="40496000-40497000"/>
          <s v="40497000-40498000"/>
          <s v="40498000-40499000"/>
          <s v="40499000-40500000"/>
          <s v="40500000-40501000"/>
          <s v="40501000-40502000"/>
          <s v="40502000-40503000"/>
          <s v="40503000-40504000"/>
          <s v="40504000-40505000"/>
          <s v="40505000-40506000"/>
          <s v="40506000-40507000"/>
          <s v="40507000-40508000"/>
          <s v="40508000-40509000"/>
          <s v="40509000-40510000"/>
          <s v="40510000-40511000"/>
          <s v="40511000-40512000"/>
          <s v="40512000-40513000"/>
          <s v="40513000-40514000"/>
          <s v="40514000-40515000"/>
          <s v="40515000-40516000"/>
          <s v="40516000-40517000"/>
          <s v="40517000-40518000"/>
          <s v="40518000-40519000"/>
          <s v="40519000-40520000"/>
          <s v="40520000-40521000"/>
          <s v="40521000-40522000"/>
          <s v="40522000-40523000"/>
          <s v="40523000-40524000"/>
          <s v="40524000-40525000"/>
          <s v="40525000-40526000"/>
          <s v="40526000-40527000"/>
          <s v="40527000-40528000"/>
          <s v="40528000-40529000"/>
          <s v="40529000-40530000"/>
          <s v="40530000-40531000"/>
          <s v="40531000-40532000"/>
          <s v="40532000-40533000"/>
          <s v="40533000-40534000"/>
          <s v="40534000-40535000"/>
          <s v="40535000-40536000"/>
          <s v="40536000-40537000"/>
          <s v="40537000-40538000"/>
          <s v="40538000-40539000"/>
          <s v="40539000-40540000"/>
          <s v="40540000-40541000"/>
          <s v="40541000-40542000"/>
          <s v="40542000-40543000"/>
          <s v="40543000-40544000"/>
          <s v="40544000-40545000"/>
          <s v="40545000-40546000"/>
          <s v="40546000-40547000"/>
          <s v="40547000-40548000"/>
          <s v="40548000-40549000"/>
          <s v="40549000-40550000"/>
          <s v="40550000-40551000"/>
          <s v="40551000-40552000"/>
          <s v="40552000-40553000"/>
          <s v="40553000-40554000"/>
          <s v="40554000-40555000"/>
          <s v="40555000-40556000"/>
          <s v="40556000-40557000"/>
          <s v="40557000-40558000"/>
          <s v="40558000-40559000"/>
          <s v="40559000-40560000"/>
          <s v="40560000-40561000"/>
          <s v="40561000-40562000"/>
          <s v="40562000-40563000"/>
          <s v="40563000-40564000"/>
          <s v="40564000-40565000"/>
          <s v="40565000-40566000"/>
          <s v="40566000-40567000"/>
          <s v="40567000-40568000"/>
          <s v="40568000-40569000"/>
          <s v="40569000-40570000"/>
          <s v="40570000-40571000"/>
          <s v="40571000-40572000"/>
          <s v="40572000-40573000"/>
          <s v="40573000-40574000"/>
          <s v="40574000-40575000"/>
          <s v="40575000-40576000"/>
          <s v="40576000-40577000"/>
          <s v="40577000-40578000"/>
          <s v="40578000-40579000"/>
          <s v="40579000-40580000"/>
          <s v="40580000-40581000"/>
          <s v="40581000-40582000"/>
          <s v="40582000-40583000"/>
          <s v="40583000-40584000"/>
          <s v="40584000-40585000"/>
          <s v="40585000-40586000"/>
          <s v="40586000-40587000"/>
          <s v="40587000-40588000"/>
          <s v="40588000-40589000"/>
          <s v="40589000-40590000"/>
          <s v="40590000-40591000"/>
          <s v="40591000-40592000"/>
          <s v="40592000-40593000"/>
          <s v="40593000-40594000"/>
          <s v="40594000-40595000"/>
          <s v="40595000-40596000"/>
          <s v="40596000-40597000"/>
          <s v="40597000-40598000"/>
          <s v="40598000-40599000"/>
          <s v="40599000-40600000"/>
          <s v="40600000-40601000"/>
          <s v="40601000-40602000"/>
          <s v="40602000-40603000"/>
          <s v="40603000-40604000"/>
          <s v="40604000-40605000"/>
          <s v="40605000-40606000"/>
          <s v="40606000-40607000"/>
          <s v="40607000-40608000"/>
          <s v="40608000-40609000"/>
          <s v="40609000-40610000"/>
          <s v="40610000-40611000"/>
          <s v="40611000-40612000"/>
          <s v="40612000-40613000"/>
          <s v="40613000-40614000"/>
          <s v="40614000-40615000"/>
          <s v="40615000-40616000"/>
          <s v="40616000-40617000"/>
          <s v="40617000-40618000"/>
          <s v="40618000-40619000"/>
          <s v="40619000-40620000"/>
          <s v="40620000-40621000"/>
          <s v="40621000-40622000"/>
          <s v="40622000-40623000"/>
          <s v="40623000-40624000"/>
          <s v="40624000-40625000"/>
          <s v="40625000-40626000"/>
          <s v="40626000-40627000"/>
          <s v="40627000-40628000"/>
          <s v="40628000-40629000"/>
          <s v="40629000-40630000"/>
          <s v="40630000-40631000"/>
          <s v="40631000-40632000"/>
          <s v="40632000-40633000"/>
          <s v="40633000-40634000"/>
          <s v="40634000-40635000"/>
          <s v="40635000-40636000"/>
          <s v="40636000-40637000"/>
          <s v="40637000-40638000"/>
          <s v="40638000-40639000"/>
          <s v="40639000-40640000"/>
          <s v="40640000-40641000"/>
          <s v="40641000-40642000"/>
          <s v="40642000-40643000"/>
          <s v="40643000-40644000"/>
          <s v="40644000-40645000"/>
          <s v="40645000-40646000"/>
          <s v="40646000-40647000"/>
          <s v="40647000-40648000"/>
          <s v="40648000-40649000"/>
          <s v="40649000-40650000"/>
          <s v="40650000-40651000"/>
          <s v="40651000-40652000"/>
          <s v="40652000-40653000"/>
          <s v="40653000-40654000"/>
          <s v="40654000-40655000"/>
          <s v="40655000-40656000"/>
          <s v="40656000-40657000"/>
          <s v="40657000-40658000"/>
          <s v="40658000-40659000"/>
          <s v="40659000-40660000"/>
          <s v="40660000-40661000"/>
          <s v="40661000-40662000"/>
          <s v="40662000-40663000"/>
          <s v="40663000-40664000"/>
          <s v="40664000-40665000"/>
          <s v="40665000-40666000"/>
          <s v="40666000-40667000"/>
          <s v="40667000-40668000"/>
          <s v="40668000-40669000"/>
          <s v="40669000-40670000"/>
          <s v="40670000-40671000"/>
          <s v="40671000-40672000"/>
          <s v="40672000-40673000"/>
          <s v="40673000-40674000"/>
          <s v="40674000-40675000"/>
          <s v="40675000-40676000"/>
          <s v="40676000-40677000"/>
          <s v="40677000-40678000"/>
          <s v="40678000-40679000"/>
          <s v="40679000-40680000"/>
          <s v="40680000-40681000"/>
          <s v="40681000-40682000"/>
          <s v="40682000-40683000"/>
          <s v="40683000-40684000"/>
          <s v="40684000-40685000"/>
          <s v="40685000-40686000"/>
          <s v="40686000-40687000"/>
          <s v="40687000-40688000"/>
          <s v="40688000-40689000"/>
          <s v="40689000-40690000"/>
          <s v="40690000-40691000"/>
          <s v="40691000-40692000"/>
          <s v="40692000-40693000"/>
          <s v="40693000-40694000"/>
          <s v="40694000-40695000"/>
          <s v="40695000-40696000"/>
          <s v="40696000-40697000"/>
          <s v="40697000-40698000"/>
          <s v="40698000-40699000"/>
          <s v="40699000-40700000"/>
          <s v="40700000-40701000"/>
          <s v="40701000-40702000"/>
          <s v="40702000-40703000"/>
          <s v="40703000-40704000"/>
          <s v="40704000-40705000"/>
          <s v="40705000-40706000"/>
          <s v="40706000-40707000"/>
          <s v="40707000-40708000"/>
          <s v="40708000-40709000"/>
          <s v="40709000-40710000"/>
          <s v="40710000-40711000"/>
          <s v="40711000-40712000"/>
          <s v="40712000-40713000"/>
          <s v="40713000-40714000"/>
          <s v="40714000-40715000"/>
          <s v="40715000-40716000"/>
          <s v="40716000-40717000"/>
          <s v="40717000-40718000"/>
          <s v="40718000-40719000"/>
          <s v="40719000-40720000"/>
          <s v="40720000-40721000"/>
          <s v="40721000-40722000"/>
          <s v="40722000-40723000"/>
          <s v="40723000-40724000"/>
          <s v="40724000-40725000"/>
          <s v="40725000-40726000"/>
          <s v="40726000-40727000"/>
          <s v="40727000-40728000"/>
          <s v="40728000-40729000"/>
          <s v="40729000-40730000"/>
          <s v="40730000-40731000"/>
          <s v="40731000-40732000"/>
          <s v="40732000-40733000"/>
          <s v="40733000-40734000"/>
          <s v="40734000-40735000"/>
          <s v="40735000-40736000"/>
          <s v="40736000-40737000"/>
          <s v="40737000-40738000"/>
          <s v="40738000-40739000"/>
          <s v="40739000-40740000"/>
          <s v="40740000-40741000"/>
          <s v="40741000-40742000"/>
          <s v="40742000-40743000"/>
          <s v="40743000-40744000"/>
          <s v="40744000-40745000"/>
          <s v="40745000-40746000"/>
          <s v="40746000-40747000"/>
          <s v="40747000-40748000"/>
          <s v="40748000-40749000"/>
          <s v="40749000-40750000"/>
          <s v="40750000-40751000"/>
          <s v="40751000-40752000"/>
          <s v="40752000-40753000"/>
          <s v="40753000-40754000"/>
          <s v="40754000-40755000"/>
          <s v="40755000-40756000"/>
          <s v="40756000-40757000"/>
          <s v="40757000-40758000"/>
          <s v="40758000-40759000"/>
          <s v="40759000-40760000"/>
          <s v="40760000-40761000"/>
          <s v="40761000-40762000"/>
          <s v="40762000-40763000"/>
          <s v="40763000-40764000"/>
          <s v="40764000-40765000"/>
          <s v="40765000-40766000"/>
          <s v="40766000-40767000"/>
          <s v="40767000-40768000"/>
          <s v="40768000-40769000"/>
          <s v="40769000-40770000"/>
          <s v="40770000-40771000"/>
          <s v="40771000-40772000"/>
          <s v="40772000-40773000"/>
          <s v="40773000-40774000"/>
          <s v="40774000-40775000"/>
          <s v="40775000-40776000"/>
          <s v="40776000-40777000"/>
          <s v="40777000-40778000"/>
          <s v="40778000-40779000"/>
          <s v="40779000-40780000"/>
          <s v="40780000-40781000"/>
          <s v="40781000-40782000"/>
          <s v="40782000-40783000"/>
          <s v="40783000-40784000"/>
          <s v="40784000-40785000"/>
          <s v="40785000-40786000"/>
          <s v="40786000-40787000"/>
          <s v="40787000-40788000"/>
          <s v="40788000-40789000"/>
          <s v="40789000-40790000"/>
          <s v="40790000-40791000"/>
          <s v="40791000-40792000"/>
          <s v="40792000-40793000"/>
          <s v="40793000-40794000"/>
          <s v="40794000-40795000"/>
          <s v="40795000-40796000"/>
          <s v="40796000-40797000"/>
          <s v="40797000-40798000"/>
          <s v="40798000-40799000"/>
          <s v="40799000-40800000"/>
          <s v="40800000-40801000"/>
          <s v="40801000-40802000"/>
          <s v="40802000-40803000"/>
          <s v="40803000-40804000"/>
          <s v="40804000-40805000"/>
          <s v="40805000-40806000"/>
          <s v="40806000-40807000"/>
          <s v="40807000-40808000"/>
          <s v="40808000-40809000"/>
          <s v="40809000-40810000"/>
          <s v="40810000-40811000"/>
          <s v="40811000-40812000"/>
          <s v="40812000-40813000"/>
          <s v="40813000-40814000"/>
          <s v="40814000-40815000"/>
          <s v="40815000-40816000"/>
          <s v="40816000-40817000"/>
          <s v="40817000-40818000"/>
          <s v="40818000-40819000"/>
          <s v="40819000-40820000"/>
          <s v="40820000-40821000"/>
          <s v="40821000-40822000"/>
          <s v="40822000-40823000"/>
          <s v="40823000-40824000"/>
          <s v="40824000-40825000"/>
          <s v="40825000-40826000"/>
          <s v="40826000-40827000"/>
          <s v="40827000-40828000"/>
          <s v="40828000-40829000"/>
          <s v="40829000-40830000"/>
          <s v="40830000-40831000"/>
          <s v="40831000-40832000"/>
          <s v="40832000-40833000"/>
          <s v="40833000-40834000"/>
          <s v="40834000-40835000"/>
          <s v="40835000-40836000"/>
          <s v="40836000-40837000"/>
          <s v="40837000-40838000"/>
          <s v="40838000-40839000"/>
          <s v="40839000-40840000"/>
          <s v="40840000-40841000"/>
          <s v="40841000-40842000"/>
          <s v="40842000-40843000"/>
          <s v="40843000-40844000"/>
          <s v="40844000-40845000"/>
          <s v="40845000-40846000"/>
          <s v="40846000-40847000"/>
          <s v="40847000-40848000"/>
          <s v="40848000-40849000"/>
          <s v="40849000-40850000"/>
          <s v="40850000-40851000"/>
          <s v="40851000-40852000"/>
          <s v="40852000-40853000"/>
          <s v="40853000-40854000"/>
          <s v="40854000-40855000"/>
          <s v="40855000-40856000"/>
          <s v="40856000-40857000"/>
          <s v="40857000-40858000"/>
          <s v="40858000-40859000"/>
          <s v="40859000-40860000"/>
          <s v="40860000-40861000"/>
          <s v="40861000-40862000"/>
          <s v="40862000-40863000"/>
          <s v="40863000-40864000"/>
          <s v="40864000-40865000"/>
          <s v="40865000-40866000"/>
          <s v="40866000-40867000"/>
          <s v="40867000-40868000"/>
          <s v="40868000-40869000"/>
          <s v="40869000-40870000"/>
          <s v="40870000-40871000"/>
          <s v="40871000-40872000"/>
          <s v="40872000-40873000"/>
          <s v="40873000-40874000"/>
          <s v="40874000-40875000"/>
          <s v="40875000-40876000"/>
          <s v="40876000-40877000"/>
          <s v="40877000-40878000"/>
          <s v="40878000-40879000"/>
          <s v="40879000-40880000"/>
          <s v="40880000-40881000"/>
          <s v="40881000-40882000"/>
          <s v="40882000-40883000"/>
          <s v="40883000-40884000"/>
          <s v="40884000-40885000"/>
          <s v="40885000-40886000"/>
          <s v="40886000-40887000"/>
          <s v="40887000-40888000"/>
          <s v="40888000-40889000"/>
          <s v="40889000-40890000"/>
          <s v="40890000-40891000"/>
          <s v="40891000-40892000"/>
          <s v="40892000-40893000"/>
          <s v="40893000-40894000"/>
          <s v="40894000-40895000"/>
          <s v="40895000-40896000"/>
          <s v="40896000-40897000"/>
          <s v="40897000-40898000"/>
          <s v="40898000-40899000"/>
          <s v="40899000-40900000"/>
          <s v="40900000-40901000"/>
          <s v="40901000-40902000"/>
          <s v="40902000-40903000"/>
          <s v="40903000-40904000"/>
          <s v="40904000-40905000"/>
          <s v="40905000-40906000"/>
          <s v="40906000-40907000"/>
          <s v="40907000-40908000"/>
          <s v="40908000-40909000"/>
          <s v="40909000-40910000"/>
          <s v="40910000-40911000"/>
          <s v="40911000-40912000"/>
          <s v="40912000-40913000"/>
          <s v="40913000-40914000"/>
          <s v="40914000-40915000"/>
          <s v="40915000-40916000"/>
          <s v="40916000-40917000"/>
          <s v="40917000-40918000"/>
          <s v="40918000-40919000"/>
          <s v="40919000-40920000"/>
          <s v="40920000-40921000"/>
          <s v="40921000-40922000"/>
          <s v="40922000-40923000"/>
          <s v="40923000-40924000"/>
          <s v="40924000-40925000"/>
          <s v="40925000-40926000"/>
          <s v="40926000-40927000"/>
          <s v="40927000-40928000"/>
          <s v="40928000-40929000"/>
          <s v="40929000-40930000"/>
          <s v="40930000-40931000"/>
          <s v="40931000-40932000"/>
          <s v="40932000-40933000"/>
          <s v="40933000-40934000"/>
          <s v="40934000-40935000"/>
          <s v="40935000-40936000"/>
          <s v="40936000-40937000"/>
          <s v="40937000-40938000"/>
          <s v="40938000-40939000"/>
          <s v="40939000-40940000"/>
          <s v="40940000-40941000"/>
          <s v="40941000-40942000"/>
          <s v="40942000-40943000"/>
          <s v="40943000-40944000"/>
          <s v="40944000-40945000"/>
          <s v="40945000-40946000"/>
          <s v="40946000-40947000"/>
          <s v="40947000-40948000"/>
          <s v="40948000-40949000"/>
          <s v="40949000-40950000"/>
          <s v="40950000-40951000"/>
          <s v="40951000-40952000"/>
          <s v="40952000-40953000"/>
          <s v="40953000-40954000"/>
          <s v="40954000-40955000"/>
          <s v="40955000-40956000"/>
          <s v="40956000-40957000"/>
          <s v="40957000-40958000"/>
          <s v="40958000-40959000"/>
          <s v="40959000-40960000"/>
          <s v="40960000-40961000"/>
          <s v="40961000-40962000"/>
          <s v="40962000-40963000"/>
          <s v="40963000-40964000"/>
          <s v="40964000-40965000"/>
          <s v="40965000-40966000"/>
          <s v="40966000-40967000"/>
          <s v="40967000-40968000"/>
          <s v="40968000-40969000"/>
          <s v="40969000-40970000"/>
          <s v="40970000-40971000"/>
          <s v="40971000-40972000"/>
          <s v="40972000-40973000"/>
          <s v="40973000-40974000"/>
          <s v="40974000-40975000"/>
          <s v="40975000-40976000"/>
          <s v="40976000-40977000"/>
          <s v="40977000-40978000"/>
          <s v="40978000-40979000"/>
          <s v="40979000-40980000"/>
          <s v="40980000-40981000"/>
          <s v="40981000-40982000"/>
          <s v="40982000-40983000"/>
          <s v="40983000-40984000"/>
          <s v="40984000-40985000"/>
          <s v="40985000-40986000"/>
          <s v="40986000-40987000"/>
          <s v="40987000-40988000"/>
          <s v="40988000-40989000"/>
          <s v="40989000-40990000"/>
          <s v="40990000-40991000"/>
          <s v="40991000-40992000"/>
          <s v="40992000-40993000"/>
          <s v="40993000-40994000"/>
          <s v="40994000-40995000"/>
          <s v="40995000-40996000"/>
          <s v="40996000-40997000"/>
          <s v="40997000-40998000"/>
          <s v="40998000-40999000"/>
          <s v="40999000-41000000"/>
          <s v="41000000-41001000"/>
          <s v="41001000-41002000"/>
          <s v="41002000-41003000"/>
          <s v="41003000-41004000"/>
          <s v="41004000-41005000"/>
          <s v="41005000-41006000"/>
          <s v="41006000-41007000"/>
          <s v="41007000-41008000"/>
          <s v="41008000-41009000"/>
          <s v="41009000-41010000"/>
          <s v="41010000-41011000"/>
          <s v="41011000-41012000"/>
          <s v="41012000-41013000"/>
          <s v="41013000-41014000"/>
          <s v="41014000-41015000"/>
          <s v="41015000-41016000"/>
          <s v="41016000-41017000"/>
          <s v="41017000-41018000"/>
          <s v="41018000-41019000"/>
          <s v="41019000-41020000"/>
          <s v="41020000-41021000"/>
          <s v="41021000-41022000"/>
          <s v="41022000-41023000"/>
          <s v="41023000-41024000"/>
          <s v="41024000-41025000"/>
          <s v="41025000-41026000"/>
          <s v="41026000-41027000"/>
          <s v="41027000-41028000"/>
          <s v="41028000-41029000"/>
          <s v="41029000-41030000"/>
          <s v="41030000-41031000"/>
          <s v="41031000-41032000"/>
          <s v="41032000-41033000"/>
          <s v="41033000-41034000"/>
          <s v="41034000-41035000"/>
          <s v="41035000-41036000"/>
          <s v="41036000-41037000"/>
          <s v="41037000-41038000"/>
          <s v="41038000-41039000"/>
          <s v="41039000-41040000"/>
          <s v="41040000-41041000"/>
          <s v="41041000-41042000"/>
          <s v="41042000-41043000"/>
          <s v="41043000-41044000"/>
          <s v="41044000-41045000"/>
          <s v="41045000-41046000"/>
          <s v="41046000-41047000"/>
          <s v="41047000-41048000"/>
          <s v="41048000-41049000"/>
          <s v="41049000-41050000"/>
          <s v="41050000-41051000"/>
          <s v="41051000-41052000"/>
          <s v="41052000-41053000"/>
          <s v="41053000-41054000"/>
          <s v="41054000-41055000"/>
          <s v="41055000-41056000"/>
          <s v="41056000-41057000"/>
          <s v="41057000-41058000"/>
          <s v="41058000-41059000"/>
          <s v="41059000-41060000"/>
          <s v="41060000-41061000"/>
          <s v="41061000-41062000"/>
          <s v="41062000-41063000"/>
          <s v="41063000-41064000"/>
          <s v="41064000-41065000"/>
          <s v="41065000-41066000"/>
          <s v="41066000-41067000"/>
          <s v="41067000-41068000"/>
          <s v="41068000-41069000"/>
          <s v="41069000-41070000"/>
          <s v="41070000-41071000"/>
          <s v="41071000-41072000"/>
          <s v="41072000-41073000"/>
          <s v="41073000-41074000"/>
          <s v="41074000-41075000"/>
          <s v="41075000-41076000"/>
          <s v="41076000-41077000"/>
          <s v="41077000-41078000"/>
          <s v="41078000-41079000"/>
          <s v="41079000-41080000"/>
          <s v="41080000-41081000"/>
          <s v="41081000-41082000"/>
          <s v="41082000-41083000"/>
          <s v="41083000-41084000"/>
          <s v="41084000-41085000"/>
          <s v="41085000-41086000"/>
          <s v="41086000-41087000"/>
          <s v="41087000-41088000"/>
          <s v="41088000-41089000"/>
          <s v="41089000-41090000"/>
          <s v="41090000-41091000"/>
          <s v="41091000-41092000"/>
          <s v="41092000-41093000"/>
          <s v="41093000-41094000"/>
          <s v="41094000-41095000"/>
          <s v="41095000-41096000"/>
          <s v="41096000-41097000"/>
          <s v="41097000-41098000"/>
          <s v="41098000-41099000"/>
          <s v="41099000-41100000"/>
          <s v="41100000-41101000"/>
          <s v="41101000-41102000"/>
          <s v="41102000-41103000"/>
          <s v="41103000-41104000"/>
          <s v="41104000-41105000"/>
          <s v="41105000-41106000"/>
          <s v="41106000-41107000"/>
          <s v="41107000-41108000"/>
          <s v="41108000-41109000"/>
          <s v="41109000-41110000"/>
          <s v="41110000-41111000"/>
          <s v="41111000-41112000"/>
          <s v="41112000-41113000"/>
          <s v="41113000-41114000"/>
          <s v="41114000-41115000"/>
          <s v="41115000-41116000"/>
          <s v="41116000-41117000"/>
          <s v="41117000-41118000"/>
          <s v="41118000-41119000"/>
          <s v="41119000-41120000"/>
          <s v="41120000-41121000"/>
          <s v="41121000-41122000"/>
          <s v="41122000-41123000"/>
          <s v="41123000-41124000"/>
          <s v="41124000-41125000"/>
          <s v="41125000-41126000"/>
          <s v="41126000-41127000"/>
          <s v="41127000-41128000"/>
          <s v="41128000-41129000"/>
          <s v="41129000-41130000"/>
          <s v="41130000-41131000"/>
          <s v="41131000-41132000"/>
          <s v="41132000-41133000"/>
          <s v="41133000-41134000"/>
          <s v="41134000-41135000"/>
          <s v="41135000-41136000"/>
          <s v="41136000-41137000"/>
          <s v="41137000-41138000"/>
          <s v="41138000-41139000"/>
          <s v="41139000-41140000"/>
          <s v="41140000-41141000"/>
          <s v="41141000-41142000"/>
          <s v="41142000-41143000"/>
          <s v="41143000-41144000"/>
          <s v="41144000-41145000"/>
          <s v="41145000-41146000"/>
          <s v="41146000-41147000"/>
          <s v="41147000-41148000"/>
          <s v="41148000-41149000"/>
          <s v="41149000-41150000"/>
          <s v="41150000-41151000"/>
          <s v="41151000-41152000"/>
          <s v="41152000-41153000"/>
          <s v="41153000-41154000"/>
          <s v="41154000-41155000"/>
          <s v="41155000-41156000"/>
          <s v="41156000-41157000"/>
          <s v="41157000-41158000"/>
          <s v="41158000-41159000"/>
          <s v="41159000-41160000"/>
          <s v="41160000-41161000"/>
          <s v="41161000-41162000"/>
          <s v="41162000-41163000"/>
          <s v="41163000-41164000"/>
          <s v="41164000-41165000"/>
          <s v="41165000-41166000"/>
          <s v="41166000-41167000"/>
          <s v="41167000-41168000"/>
          <s v="41168000-41169000"/>
          <s v="41169000-41170000"/>
          <s v="41170000-41171000"/>
          <s v="41171000-41172000"/>
          <s v="41172000-41173000"/>
          <s v="41173000-41174000"/>
          <s v="41174000-41175000"/>
          <s v="41175000-41176000"/>
          <s v="41176000-41177000"/>
          <s v="41177000-41178000"/>
          <s v="41178000-41179000"/>
          <s v="41179000-41180000"/>
          <s v="41180000-41181000"/>
          <s v="41181000-41182000"/>
          <s v="41182000-41183000"/>
          <s v="41183000-41184000"/>
          <s v="41184000-41185000"/>
          <s v="41185000-41186000"/>
          <s v="41186000-41187000"/>
          <s v="41187000-41188000"/>
          <s v="41188000-41189000"/>
          <s v="41189000-41190000"/>
          <s v="41190000-41191000"/>
          <s v="41191000-41192000"/>
          <s v="41192000-41193000"/>
          <s v="41193000-41194000"/>
          <s v="41194000-41195000"/>
          <s v="41195000-41196000"/>
          <s v="41196000-41197000"/>
          <s v="41197000-41198000"/>
          <s v="41198000-41199000"/>
          <s v="41199000-41200000"/>
          <s v="41200000-41201000"/>
          <s v="41201000-41202000"/>
          <s v="41202000-41203000"/>
          <s v="41203000-41204000"/>
          <s v="41204000-41205000"/>
          <s v="41205000-41206000"/>
          <s v="41206000-41207000"/>
          <s v="41207000-41208000"/>
          <s v="41208000-41209000"/>
          <s v="41209000-41210000"/>
          <s v="41210000-41211000"/>
          <s v="41211000-41212000"/>
          <s v="41212000-41213000"/>
          <s v="41213000-41214000"/>
          <s v="41214000-41215000"/>
          <s v="41215000-41216000"/>
          <s v="41216000-41217000"/>
          <s v="41217000-41218000"/>
          <s v="41218000-41219000"/>
          <s v="41219000-41220000"/>
          <s v="41220000-41221000"/>
          <s v="41221000-41222000"/>
          <s v="41222000-41223000"/>
          <s v="41223000-41224000"/>
          <s v="41224000-41225000"/>
          <s v="41225000-41226000"/>
          <s v="41226000-41227000"/>
          <s v="41227000-41228000"/>
          <s v="41228000-41229000"/>
          <s v="41229000-41230000"/>
          <s v="41230000-41231000"/>
          <s v="41231000-41232000"/>
          <s v="41232000-41233000"/>
          <s v="41233000-41234000"/>
          <s v="41234000-41235000"/>
          <s v="41235000-41236000"/>
          <s v="41236000-41237000"/>
          <s v="41237000-41238000"/>
          <s v="41238000-41239000"/>
          <s v="41239000-41240000"/>
          <s v="41240000-41241000"/>
          <s v="41241000-41242000"/>
          <s v="41242000-41243000"/>
          <s v="41243000-41244000"/>
          <s v="41244000-41245000"/>
          <s v="41245000-41246000"/>
          <s v="41246000-41247000"/>
          <s v="41247000-41248000"/>
          <s v="41248000-41249000"/>
          <s v="41249000-41250000"/>
          <s v="41250000-41251000"/>
          <s v="41251000-41252000"/>
          <s v="41252000-41253000"/>
          <s v="41253000-41254000"/>
          <s v="41254000-41255000"/>
          <s v="41255000-41256000"/>
          <s v="41256000-41257000"/>
          <s v="41257000-41258000"/>
          <s v="41258000-41259000"/>
          <s v="41259000-41260000"/>
          <s v="41260000-41261000"/>
          <s v="41261000-41262000"/>
          <s v="41262000-41263000"/>
          <s v="41263000-41264000"/>
          <s v="41264000-41265000"/>
          <s v="41265000-41266000"/>
          <s v="41266000-41267000"/>
          <s v="41267000-41268000"/>
          <s v="41268000-41269000"/>
          <s v="41269000-41270000"/>
          <s v="41270000-41271000"/>
          <s v="41271000-41272000"/>
          <s v="41272000-41273000"/>
          <s v="41273000-41274000"/>
          <s v="41274000-41275000"/>
          <s v="41275000-41276000"/>
          <s v="41276000-41277000"/>
          <s v="41277000-41278000"/>
          <s v="41278000-41279000"/>
          <s v="41279000-41280000"/>
          <s v="41280000-41281000"/>
          <s v="41281000-41282000"/>
          <s v="41282000-41283000"/>
          <s v="41283000-41284000"/>
          <s v="41284000-41285000"/>
          <s v="41285000-41286000"/>
          <s v="41286000-41287000"/>
          <s v="41287000-41288000"/>
          <s v="41288000-41289000"/>
          <s v="41289000-41290000"/>
          <s v="41290000-41291000"/>
          <s v="41291000-41292000"/>
          <s v="41292000-41293000"/>
          <s v="41293000-41294000"/>
          <s v="41294000-41295000"/>
          <s v="41295000-41296000"/>
          <s v="41296000-41297000"/>
          <s v="41297000-41298000"/>
          <s v="41298000-41299000"/>
          <s v="41299000-41300000"/>
          <s v="41300000-41301000"/>
          <s v="41301000-41302000"/>
          <s v="41302000-41303000"/>
          <s v="41303000-41304000"/>
          <s v="41304000-41305000"/>
          <s v="41305000-41306000"/>
          <s v="41306000-41307000"/>
          <s v="41307000-41308000"/>
          <s v="41308000-41309000"/>
          <s v="41309000-41310000"/>
          <s v="41310000-41311000"/>
          <s v="41311000-41312000"/>
          <s v="41312000-41313000"/>
          <s v="41313000-41314000"/>
          <s v="41314000-41315000"/>
          <s v="41315000-41316000"/>
          <s v="41316000-41317000"/>
          <s v="41317000-41318000"/>
          <s v="41318000-41319000"/>
          <s v="41319000-41320000"/>
          <s v="41320000-41321000"/>
          <s v="41321000-41322000"/>
          <s v="41322000-41323000"/>
          <s v="41323000-41324000"/>
          <s v="41324000-41325000"/>
          <s v="41325000-41326000"/>
          <s v="41326000-41327000"/>
          <s v="41327000-41328000"/>
          <s v="41328000-41329000"/>
          <s v="41329000-41330000"/>
          <s v="41330000-41331000"/>
          <s v="41331000-41332000"/>
          <s v="41332000-41333000"/>
          <s v="41333000-41334000"/>
          <s v="41334000-41335000"/>
          <s v="41335000-41336000"/>
          <s v="41336000-41337000"/>
          <s v="41337000-41338000"/>
          <s v="41338000-41339000"/>
          <s v="41339000-41340000"/>
          <s v="41340000-41341000"/>
          <s v="41341000-41342000"/>
          <s v="41342000-41343000"/>
          <s v="41343000-41344000"/>
          <s v="41344000-41345000"/>
          <s v="41345000-41346000"/>
          <s v="41346000-41347000"/>
          <s v="41347000-41348000"/>
          <s v="41348000-41349000"/>
          <s v="41349000-41350000"/>
          <s v="41350000-41351000"/>
          <s v="41351000-41352000"/>
          <s v="41352000-41353000"/>
          <s v="41353000-41354000"/>
          <s v="41354000-41355000"/>
          <s v="41355000-41356000"/>
          <s v="41356000-41357000"/>
          <s v="41357000-41358000"/>
          <s v="41358000-41359000"/>
          <s v="41359000-41360000"/>
          <s v="41360000-41361000"/>
          <s v="41361000-41362000"/>
          <s v="41362000-41363000"/>
          <s v="41363000-41364000"/>
          <s v="41364000-41365000"/>
          <s v="41365000-41366000"/>
          <s v="41366000-41367000"/>
          <s v="41367000-41368000"/>
          <s v="41368000-41369000"/>
          <s v="41369000-41370000"/>
          <s v="41370000-41371000"/>
          <s v="41371000-41372000"/>
          <s v="41372000-41373000"/>
          <s v="41373000-41374000"/>
          <s v="41374000-41375000"/>
          <s v="41375000-41376000"/>
          <s v="41376000-41377000"/>
          <s v="41377000-41378000"/>
          <s v="41378000-41379000"/>
          <s v="41379000-41380000"/>
          <s v="41380000-41381000"/>
          <s v="41381000-41382000"/>
          <s v="41382000-41383000"/>
          <s v="41383000-41384000"/>
          <s v="41384000-41385000"/>
          <s v="41385000-41386000"/>
          <s v="41386000-41387000"/>
          <s v="41387000-41388000"/>
          <s v="41388000-41389000"/>
          <s v="41389000-41390000"/>
          <s v="41390000-41391000"/>
          <s v="41391000-41392000"/>
          <s v="41392000-41393000"/>
          <s v="41393000-41394000"/>
          <s v="41394000-41395000"/>
          <s v="41395000-41396000"/>
          <s v="41396000-41397000"/>
          <s v="41397000-41398000"/>
          <s v="41398000-41399000"/>
          <s v="41399000-41400000"/>
          <s v="41400000-41401000"/>
          <s v="41401000-41402000"/>
          <s v="41402000-41403000"/>
          <s v="41403000-41404000"/>
          <s v="41404000-41405000"/>
          <s v="41405000-41406000"/>
          <s v="41406000-41407000"/>
          <s v="41407000-41408000"/>
          <s v="41408000-41409000"/>
          <s v="41409000-41410000"/>
          <s v="41410000-41411000"/>
          <s v="41411000-41412000"/>
          <s v="41412000-41413000"/>
          <s v="41413000-41414000"/>
          <s v="41414000-41415000"/>
          <s v="41415000-41416000"/>
          <s v="41416000-41417000"/>
          <s v="41417000-41418000"/>
          <s v="41418000-41419000"/>
          <s v="41419000-41420000"/>
          <s v="41420000-41421000"/>
          <s v="41421000-41422000"/>
          <s v="41422000-41423000"/>
          <s v="41423000-41424000"/>
          <s v="41424000-41425000"/>
          <s v="41425000-41426000"/>
          <s v="41426000-41427000"/>
          <s v="41427000-41428000"/>
          <s v="41428000-41429000"/>
          <s v="41429000-41430000"/>
          <s v="41430000-41431000"/>
          <s v="41431000-41432000"/>
          <s v="41432000-41433000"/>
          <s v="41433000-41434000"/>
          <s v="41434000-41435000"/>
          <s v="41435000-41436000"/>
          <s v="41436000-41437000"/>
          <s v="41437000-41438000"/>
          <s v="41438000-41439000"/>
          <s v="41439000-41440000"/>
          <s v="41440000-41441000"/>
          <s v="41441000-41442000"/>
          <s v="41442000-41443000"/>
          <s v="41443000-41444000"/>
          <s v="41444000-41445000"/>
          <s v="41445000-41446000"/>
          <s v="41446000-41447000"/>
          <s v="41447000-41448000"/>
          <s v="41448000-41449000"/>
          <s v="41449000-41450000"/>
          <s v="41450000-41451000"/>
          <s v="41451000-41452000"/>
          <s v="41452000-41453000"/>
          <s v="41453000-41454000"/>
          <s v="41454000-41455000"/>
          <s v="41455000-41456000"/>
          <s v="41456000-41457000"/>
          <s v="41457000-41458000"/>
          <s v="41458000-41459000"/>
          <s v="41459000-41460000"/>
          <s v="41460000-41461000"/>
          <s v="41461000-41462000"/>
          <s v="41462000-41463000"/>
          <s v="41463000-41464000"/>
          <s v="41464000-41465000"/>
          <s v="41465000-41466000"/>
          <s v="41466000-41467000"/>
          <s v="41467000-41468000"/>
          <s v="41468000-41469000"/>
          <s v="41469000-41470000"/>
          <s v="41470000-41471000"/>
          <s v="41471000-41472000"/>
          <s v="41472000-41473000"/>
          <s v="41473000-41474000"/>
          <s v="41474000-41475000"/>
          <s v="41475000-41476000"/>
          <s v="41476000-41477000"/>
          <s v="41477000-41478000"/>
          <s v="41478000-41479000"/>
          <s v="41479000-41480000"/>
          <s v="41480000-41481000"/>
          <s v="41481000-41482000"/>
          <s v="41482000-41483000"/>
          <s v="41483000-41484000"/>
          <s v="41484000-41485000"/>
          <s v="41485000-41486000"/>
          <s v="41486000-41487000"/>
          <s v="41487000-41488000"/>
          <s v="41488000-41489000"/>
          <s v="41489000-41490000"/>
          <s v="41490000-41491000"/>
          <s v="41491000-41492000"/>
          <s v="41492000-41493000"/>
          <s v="41493000-41494000"/>
          <s v="41494000-41495000"/>
          <s v="41495000-41496000"/>
          <s v="41496000-41497000"/>
          <s v="41497000-41498000"/>
          <s v="41498000-41499000"/>
          <s v="41499000-41500000"/>
          <s v="41500000-41501000"/>
          <s v="41501000-41502000"/>
          <s v="41502000-41503000"/>
          <s v="41503000-41504000"/>
          <s v="41504000-41505000"/>
          <s v="41505000-41506000"/>
          <s v="41506000-41507000"/>
          <s v="41507000-41508000"/>
          <s v="41508000-41509000"/>
          <s v="41509000-41510000"/>
          <s v="41510000-41511000"/>
          <s v="41511000-41512000"/>
          <s v="41512000-41513000"/>
          <s v="41513000-41514000"/>
          <s v="41514000-41515000"/>
          <s v="41515000-41516000"/>
          <s v="41516000-41517000"/>
          <s v="41517000-41518000"/>
          <s v="41518000-41519000"/>
          <s v="41519000-41520000"/>
          <s v="41520000-41521000"/>
          <s v="41521000-41522000"/>
          <s v="41522000-41523000"/>
          <s v="41523000-41524000"/>
          <s v="41524000-41525000"/>
          <s v="41525000-41526000"/>
          <s v="41526000-41527000"/>
          <s v="41527000-41528000"/>
          <s v="41528000-41529000"/>
          <s v="41529000-41530000"/>
          <s v="41530000-41531000"/>
          <s v="41531000-41532000"/>
          <s v="41532000-41533000"/>
          <s v="41533000-41534000"/>
          <s v="41534000-41535000"/>
          <s v="41535000-41536000"/>
          <s v="41536000-41537000"/>
          <s v="41537000-41538000"/>
          <s v="41538000-41539000"/>
          <s v="41539000-41540000"/>
          <s v="41540000-41541000"/>
          <s v="41541000-41542000"/>
          <s v="41542000-41543000"/>
          <s v="41543000-41544000"/>
          <s v="41544000-41545000"/>
          <s v="41545000-41546000"/>
          <s v="41546000-41547000"/>
          <s v="41547000-41548000"/>
          <s v="41548000-41549000"/>
          <s v="41549000-41550000"/>
          <s v="41550000-41551000"/>
          <s v="41551000-41552000"/>
          <s v="41552000-41553000"/>
          <s v="41553000-41554000"/>
          <s v="41554000-41555000"/>
          <s v="41555000-41556000"/>
          <s v="41556000-41557000"/>
          <s v="41557000-41558000"/>
          <s v="41558000-41559000"/>
          <s v="41559000-41560000"/>
          <s v="41560000-41561000"/>
          <s v="41561000-41562000"/>
          <s v="41562000-41563000"/>
          <s v="41563000-41564000"/>
          <s v="41564000-41565000"/>
          <s v="41565000-41566000"/>
          <s v="41566000-41567000"/>
          <s v="41567000-41568000"/>
          <s v="41568000-41569000"/>
          <s v="41569000-41570000"/>
          <s v="41570000-41571000"/>
          <s v="41571000-41572000"/>
          <s v="41572000-41573000"/>
          <s v="41573000-41574000"/>
          <s v="41574000-41575000"/>
          <s v="41575000-41576000"/>
          <s v="41576000-41577000"/>
          <s v="41577000-41578000"/>
          <s v="41578000-41579000"/>
          <s v="41579000-41580000"/>
          <s v="41580000-41581000"/>
          <s v="41581000-41582000"/>
          <s v="41582000-41583000"/>
          <s v="41583000-41584000"/>
          <s v="41584000-41585000"/>
          <s v="41585000-41586000"/>
          <s v="41586000-41587000"/>
          <s v="41587000-41588000"/>
          <s v="41588000-41589000"/>
          <s v="41589000-41590000"/>
          <s v="41590000-41591000"/>
          <s v="41591000-41592000"/>
          <s v="41592000-41593000"/>
          <s v="41593000-41594000"/>
          <s v="41594000-41595000"/>
          <s v="41595000-41596000"/>
          <s v="41596000-41597000"/>
          <s v="41597000-41598000"/>
          <s v="41598000-41599000"/>
          <s v="41599000-41600000"/>
          <s v="41600000-41601000"/>
          <s v="41601000-41602000"/>
          <s v="41602000-41603000"/>
          <s v="41603000-41604000"/>
          <s v="41604000-41605000"/>
          <s v="41605000-41606000"/>
          <s v="41606000-41607000"/>
          <s v="41607000-41608000"/>
          <s v="41608000-41609000"/>
          <s v="41609000-41610000"/>
          <s v="41610000-41611000"/>
          <s v="41611000-41612000"/>
          <s v="41612000-41613000"/>
          <s v="41613000-41614000"/>
          <s v="41614000-41615000"/>
          <s v="41615000-41616000"/>
          <s v="41616000-41617000"/>
          <s v="41617000-41618000"/>
          <s v="41618000-41619000"/>
          <s v="41619000-41620000"/>
          <s v="41620000-41621000"/>
          <s v="41621000-41622000"/>
          <s v="41622000-41623000"/>
          <s v="41623000-41624000"/>
          <s v="41624000-41625000"/>
          <s v="41625000-41626000"/>
          <s v="41626000-41627000"/>
          <s v="41627000-41628000"/>
          <s v="41628000-41629000"/>
          <s v="41629000-41630000"/>
          <s v="41630000-41631000"/>
          <s v="41631000-41632000"/>
          <s v="41632000-41633000"/>
          <s v="41633000-41634000"/>
          <s v="41634000-41635000"/>
          <s v="41635000-41636000"/>
          <s v="41636000-41637000"/>
          <s v="41637000-41638000"/>
          <s v="41638000-41639000"/>
          <s v="41639000-41640000"/>
          <s v="41640000-41641000"/>
          <s v="41641000-41642000"/>
          <s v="41642000-41643000"/>
          <s v="41643000-41644000"/>
          <s v="41644000-41645000"/>
          <s v="41645000-41646000"/>
          <s v="41646000-41647000"/>
          <s v="41647000-41648000"/>
          <s v="41648000-41649000"/>
          <s v="41649000-41650000"/>
          <s v="41650000-41651000"/>
          <s v="41651000-41652000"/>
          <s v="41652000-41653000"/>
          <s v="41653000-41654000"/>
          <s v="41654000-41655000"/>
          <s v="41655000-41656000"/>
          <s v="41656000-41657000"/>
          <s v="41657000-41658000"/>
          <s v="41658000-41659000"/>
          <s v="41659000-41660000"/>
          <s v="41660000-41661000"/>
          <s v="41661000-41662000"/>
          <s v="41662000-41663000"/>
          <s v="41663000-41664000"/>
          <s v="41664000-41665000"/>
          <s v="41665000-41666000"/>
          <s v="41666000-41667000"/>
          <s v="41667000-41668000"/>
          <s v="41668000-41669000"/>
          <s v="41669000-41670000"/>
          <s v="41670000-41671000"/>
          <s v="41671000-41672000"/>
          <s v="41672000-41673000"/>
          <s v="41673000-41674000"/>
          <s v="41674000-41675000"/>
          <s v="41675000-41676000"/>
          <s v="41676000-41677000"/>
          <s v="41677000-41678000"/>
          <s v="41678000-41679000"/>
          <s v="41679000-41680000"/>
          <s v="41680000-41681000"/>
          <s v="41681000-41682000"/>
          <s v="41682000-41683000"/>
          <s v="41683000-41684000"/>
          <s v="41684000-41685000"/>
          <s v="41685000-41686000"/>
          <s v="41686000-41687000"/>
          <s v="41687000-41688000"/>
          <s v="41688000-41689000"/>
          <s v="41689000-41690000"/>
          <s v="41690000-41691000"/>
          <s v="41691000-41692000"/>
          <s v="41692000-41693000"/>
          <s v="41693000-41694000"/>
          <s v="41694000-41695000"/>
          <s v="41695000-41696000"/>
          <s v="41696000-41697000"/>
          <s v="41697000-41698000"/>
          <s v="41698000-41699000"/>
          <s v="41699000-41700000"/>
          <s v="41700000-41701000"/>
          <s v="41701000-41702000"/>
          <s v="41702000-41703000"/>
          <s v="41703000-41704000"/>
          <s v="41704000-41705000"/>
          <s v="41705000-41706000"/>
          <s v="41706000-41707000"/>
          <s v="41707000-41708000"/>
          <s v="41708000-41709000"/>
          <s v="41709000-41710000"/>
          <s v="41710000-41711000"/>
          <s v="41711000-41712000"/>
          <s v="41712000-41713000"/>
          <s v="41713000-41714000"/>
          <s v="41714000-41715000"/>
          <s v="41715000-41716000"/>
          <s v="41716000-41717000"/>
          <s v="41717000-41718000"/>
          <s v="41718000-41719000"/>
          <s v="41719000-41720000"/>
          <s v="41720000-41721000"/>
          <s v="41721000-41722000"/>
          <s v="41722000-41723000"/>
          <s v="41723000-41724000"/>
          <s v="41724000-41725000"/>
          <s v="41725000-41726000"/>
          <s v="41726000-41727000"/>
          <s v="41727000-41728000"/>
          <s v="41728000-41729000"/>
          <s v="41729000-41730000"/>
          <s v="41730000-41731000"/>
          <s v="41731000-41732000"/>
          <s v="41732000-41733000"/>
          <s v="41733000-41734000"/>
          <s v="41734000-41735000"/>
          <s v="41735000-41736000"/>
          <s v="41736000-41737000"/>
          <s v="41737000-41738000"/>
          <s v="41738000-41739000"/>
          <s v="41739000-41740000"/>
          <s v="41740000-41741000"/>
          <s v="41741000-41742000"/>
          <s v="41742000-41743000"/>
          <s v="41743000-41744000"/>
          <s v="41744000-41745000"/>
          <s v="41745000-41746000"/>
          <s v="41746000-41747000"/>
          <s v="41747000-41748000"/>
          <s v="41748000-41749000"/>
          <s v="41749000-41750000"/>
          <s v="41750000-41751000"/>
          <s v="41751000-41752000"/>
          <s v="41752000-41753000"/>
          <s v="41753000-41754000"/>
          <s v="41754000-41755000"/>
          <s v="41755000-41756000"/>
          <s v="41756000-41757000"/>
          <s v="41757000-41758000"/>
          <s v="41758000-41759000"/>
          <s v="41759000-41760000"/>
          <s v="41760000-41761000"/>
          <s v="41761000-41762000"/>
          <s v="41762000-41763000"/>
          <s v="41763000-41764000"/>
          <s v="41764000-41765000"/>
          <s v="41765000-41766000"/>
          <s v="41766000-41767000"/>
          <s v="41767000-41768000"/>
          <s v="41768000-41769000"/>
          <s v="41769000-41770000"/>
          <s v="41770000-41771000"/>
          <s v="41771000-41772000"/>
          <s v="41772000-41773000"/>
          <s v="41773000-41774000"/>
          <s v="41774000-41775000"/>
          <s v="41775000-41776000"/>
          <s v="41776000-41777000"/>
          <s v="41777000-41778000"/>
          <s v="41778000-41779000"/>
          <s v="41779000-41780000"/>
          <s v="41780000-41781000"/>
          <s v="41781000-41782000"/>
          <s v="41782000-41783000"/>
          <s v="41783000-41784000"/>
          <s v="41784000-41785000"/>
          <s v="41785000-41786000"/>
          <s v="41786000-41787000"/>
          <s v="41787000-41788000"/>
          <s v="41788000-41789000"/>
          <s v="41789000-41790000"/>
          <s v="41790000-41791000"/>
          <s v="41791000-41792000"/>
          <s v="41792000-41793000"/>
          <s v="41793000-41794000"/>
          <s v="41794000-41795000"/>
          <s v="41795000-41796000"/>
          <s v="41796000-41797000"/>
          <s v="41797000-41798000"/>
          <s v="41798000-41799000"/>
          <s v="41799000-41800000"/>
          <s v="41800000-41801000"/>
          <s v="41801000-41802000"/>
          <s v="41802000-41803000"/>
          <s v="41803000-41804000"/>
          <s v="41804000-41805000"/>
          <s v="41805000-41806000"/>
          <s v="41806000-41807000"/>
          <s v="41807000-41808000"/>
          <s v="41808000-41809000"/>
          <s v="41809000-41810000"/>
          <s v="41810000-41811000"/>
          <s v="41811000-41812000"/>
          <s v="41812000-41813000"/>
          <s v="41813000-41814000"/>
          <s v="41814000-41815000"/>
          <s v="41815000-41816000"/>
          <s v="41816000-41817000"/>
          <s v="41817000-41818000"/>
          <s v="41818000-41819000"/>
          <s v="41819000-41820000"/>
          <s v="41820000-41821000"/>
          <s v="41821000-41822000"/>
          <s v="41822000-41823000"/>
          <s v="41823000-41824000"/>
          <s v="41824000-41825000"/>
          <s v="41825000-41826000"/>
          <s v="41826000-41827000"/>
          <s v="41827000-41828000"/>
          <s v="41828000-41829000"/>
          <s v="41829000-41830000"/>
          <s v="41830000-41831000"/>
          <s v="41831000-41832000"/>
          <s v="41832000-41833000"/>
          <s v="41833000-41834000"/>
          <s v="41834000-41835000"/>
          <s v="41835000-41836000"/>
          <s v="41836000-41837000"/>
          <s v="41837000-41838000"/>
          <s v="41838000-41839000"/>
          <s v="41839000-41840000"/>
          <s v="41840000-41841000"/>
          <s v="41841000-41842000"/>
          <s v="41842000-41843000"/>
          <s v="41843000-41844000"/>
          <s v="41844000-41845000"/>
          <s v="41845000-41846000"/>
          <s v="41846000-41847000"/>
          <s v="41847000-41848000"/>
          <s v="41848000-41849000"/>
          <s v="41849000-41850000"/>
          <s v="41850000-41851000"/>
          <s v="41851000-41852000"/>
          <s v="41852000-41853000"/>
          <s v="41853000-41854000"/>
          <s v="41854000-41855000"/>
          <s v="41855000-41856000"/>
          <s v="41856000-41857000"/>
          <s v="41857000-41858000"/>
          <s v="41858000-41859000"/>
          <s v="41859000-41860000"/>
          <s v="41860000-41861000"/>
          <s v="41861000-41862000"/>
          <s v="41862000-41863000"/>
          <s v="41863000-41864000"/>
          <s v="41864000-41865000"/>
          <s v="41865000-41866000"/>
          <s v="41866000-41867000"/>
          <s v="41867000-41868000"/>
          <s v="41868000-41869000"/>
          <s v="41869000-41870000"/>
          <s v="41870000-41871000"/>
          <s v="41871000-41872000"/>
          <s v="41872000-41873000"/>
          <s v="41873000-41874000"/>
          <s v="41874000-41875000"/>
          <s v="41875000-41876000"/>
          <s v="41876000-41877000"/>
          <s v="41877000-41878000"/>
          <s v="41878000-41879000"/>
          <s v="41879000-41880000"/>
          <s v="41880000-41881000"/>
          <s v="41881000-41882000"/>
          <s v="41882000-41883000"/>
          <s v="41883000-41884000"/>
          <s v="41884000-41885000"/>
          <s v="41885000-41886000"/>
          <s v="41886000-41887000"/>
          <s v="41887000-41888000"/>
          <s v="41888000-41889000"/>
          <s v="41889000-41890000"/>
          <s v="41890000-41891000"/>
          <s v="41891000-41892000"/>
          <s v="41892000-41893000"/>
          <s v="41893000-41894000"/>
          <s v="41894000-41895000"/>
          <s v="41895000-41896000"/>
          <s v="41896000-41897000"/>
          <s v="41897000-41898000"/>
          <s v="41898000-41899000"/>
          <s v="41899000-41900000"/>
          <s v="41900000-41901000"/>
          <s v="41901000-41902000"/>
          <s v="41902000-41903000"/>
          <s v="41903000-41904000"/>
          <s v="41904000-41905000"/>
          <s v="41905000-41906000"/>
          <s v="41906000-41907000"/>
          <s v="41907000-41908000"/>
          <s v="41908000-41909000"/>
          <s v="41909000-41910000"/>
          <s v="41910000-41911000"/>
          <s v="41911000-41912000"/>
          <s v="41912000-41913000"/>
          <s v="41913000-41914000"/>
          <s v="41914000-41915000"/>
          <s v="41915000-41916000"/>
          <s v="41916000-41917000"/>
          <s v="41917000-41918000"/>
          <s v="41918000-41919000"/>
          <s v="41919000-41920000"/>
          <s v="41920000-41921000"/>
          <s v="41921000-41922000"/>
          <s v="41922000-41923000"/>
          <s v="41923000-41924000"/>
          <s v="41924000-41925000"/>
          <s v="41925000-41926000"/>
          <s v="41926000-41927000"/>
          <s v="41927000-41928000"/>
          <s v="41928000-41929000"/>
          <s v="41929000-41930000"/>
          <s v="41930000-41931000"/>
          <s v="41931000-41932000"/>
          <s v="41932000-41933000"/>
          <s v="41933000-41934000"/>
          <s v="41934000-41935000"/>
          <s v="41935000-41936000"/>
          <s v="41936000-41937000"/>
          <s v="41937000-41938000"/>
          <s v="41938000-41939000"/>
          <s v="41939000-41940000"/>
          <s v="41940000-41941000"/>
          <s v="41941000-41942000"/>
          <s v="41942000-41943000"/>
          <s v="41943000-41944000"/>
          <s v="41944000-41945000"/>
          <s v="41945000-41946000"/>
          <s v="41946000-41947000"/>
          <s v="41947000-41948000"/>
          <s v="41948000-41949000"/>
          <s v="41949000-41950000"/>
          <s v="41950000-41951000"/>
          <s v="41951000-41952000"/>
          <s v="41952000-41953000"/>
          <s v="41953000-41954000"/>
          <s v="41954000-41955000"/>
          <s v="41955000-41956000"/>
          <s v="41956000-41957000"/>
          <s v="41957000-41958000"/>
          <s v="41958000-41959000"/>
          <s v="41959000-41960000"/>
          <s v="41960000-41961000"/>
          <s v="41961000-41962000"/>
          <s v="41962000-41963000"/>
          <s v="41963000-41964000"/>
          <s v="41964000-41965000"/>
          <s v="41965000-41966000"/>
          <s v="41966000-41967000"/>
          <s v="41967000-41968000"/>
          <s v="41968000-41969000"/>
          <s v="41969000-41970000"/>
          <s v="41970000-41971000"/>
          <s v="41971000-41972000"/>
          <s v="41972000-41973000"/>
          <s v="41973000-41974000"/>
          <s v="41974000-41975000"/>
          <s v="41975000-41976000"/>
          <s v="41976000-41977000"/>
          <s v="41977000-41978000"/>
          <s v="41978000-41979000"/>
          <s v="41979000-41980000"/>
          <s v="41980000-41981000"/>
          <s v="41981000-41982000"/>
          <s v="41982000-41983000"/>
          <s v="41983000-41984000"/>
          <s v="41984000-41985000"/>
          <s v="41985000-41986000"/>
          <s v="41986000-41987000"/>
          <s v="41987000-41988000"/>
          <s v="41988000-41989000"/>
          <s v="41989000-41990000"/>
          <s v="41990000-41991000"/>
          <s v="41991000-41992000"/>
          <s v="41992000-41993000"/>
          <s v="41993000-41994000"/>
          <s v="41994000-41995000"/>
          <s v="41995000-41996000"/>
          <s v="41996000-41997000"/>
          <s v="41997000-41998000"/>
          <s v="41998000-41999000"/>
          <s v="41999000-42000000"/>
          <s v="42000000-42001000"/>
          <s v="42001000-42002000"/>
          <s v="42002000-42003000"/>
          <s v="42003000-42004000"/>
          <s v="42004000-42005000"/>
          <s v="42005000-42006000"/>
          <s v="42006000-42007000"/>
          <s v="42007000-42008000"/>
          <s v="42008000-42009000"/>
          <s v="42009000-42010000"/>
          <s v="42010000-42011000"/>
          <s v="42011000-42012000"/>
          <s v="42012000-42013000"/>
          <s v="42013000-42014000"/>
          <s v="42014000-42015000"/>
          <s v="42015000-42016000"/>
          <s v="42016000-42017000"/>
          <s v="42017000-42018000"/>
          <s v="42018000-42019000"/>
          <s v="42019000-42020000"/>
          <s v="42020000-42021000"/>
          <s v="42021000-42022000"/>
          <s v="42022000-42023000"/>
          <s v="42023000-42024000"/>
          <s v="42024000-42025000"/>
          <s v="42025000-42026000"/>
          <s v="42026000-42027000"/>
          <s v="42027000-42028000"/>
          <s v="42028000-42029000"/>
          <s v="42029000-42030000"/>
          <s v="42030000-42031000"/>
          <s v="42031000-42032000"/>
          <s v="42032000-42033000"/>
          <s v="42033000-42034000"/>
          <s v="42034000-42035000"/>
          <s v="42035000-42036000"/>
          <s v="42036000-42037000"/>
          <s v="42037000-42038000"/>
          <s v="42038000-42039000"/>
          <s v="42039000-42040000"/>
          <s v="42040000-42041000"/>
          <s v="42041000-42042000"/>
          <s v="42042000-42043000"/>
          <s v="42043000-42044000"/>
          <s v="42044000-42045000"/>
          <s v="42045000-42046000"/>
          <s v="42046000-42047000"/>
          <s v="42047000-42048000"/>
          <s v="42048000-42049000"/>
          <s v="42049000-42050000"/>
          <s v="42050000-42051000"/>
          <s v="42051000-42052000"/>
          <s v="42052000-42053000"/>
          <s v="42053000-42054000"/>
          <s v="42054000-42055000"/>
          <s v="42055000-42056000"/>
          <s v="42056000-42057000"/>
          <s v="42057000-42058000"/>
          <s v="42058000-42059000"/>
          <s v="42059000-42060000"/>
          <s v="42060000-42061000"/>
          <s v="42061000-42062000"/>
          <s v="42062000-42063000"/>
          <s v="42063000-42064000"/>
          <s v="42064000-42065000"/>
          <s v="42065000-42066000"/>
          <s v="42066000-42067000"/>
          <s v="42067000-42068000"/>
          <s v="42068000-42069000"/>
          <s v="42069000-42070000"/>
          <s v="42070000-42071000"/>
          <s v="42071000-42072000"/>
          <s v="42072000-42073000"/>
          <s v="42073000-42074000"/>
          <s v="42074000-42075000"/>
          <s v="42075000-42076000"/>
          <s v="42076000-42077000"/>
          <s v="42077000-42078000"/>
          <s v="42078000-42079000"/>
          <s v="42079000-42080000"/>
          <s v="42080000-42081000"/>
          <s v="42081000-42082000"/>
          <s v="42082000-42083000"/>
          <s v="42083000-42084000"/>
          <s v="42084000-42085000"/>
          <s v="42085000-42086000"/>
          <s v="42086000-42087000"/>
          <s v="42087000-42088000"/>
          <s v="42088000-42089000"/>
          <s v="42089000-42090000"/>
          <s v="42090000-42091000"/>
          <s v="42091000-42092000"/>
          <s v="42092000-42093000"/>
          <s v="42093000-42094000"/>
          <s v="42094000-42095000"/>
          <s v="42095000-42096000"/>
          <s v="42096000-42097000"/>
          <s v="42097000-42098000"/>
          <s v="42098000-42099000"/>
          <s v="42099000-42100000"/>
          <s v="42100000-42101000"/>
          <s v="42101000-42102000"/>
          <s v="42102000-42103000"/>
          <s v="42103000-42104000"/>
          <s v="42104000-42105000"/>
          <s v="42105000-42106000"/>
          <s v="42106000-42107000"/>
          <s v="42107000-42108000"/>
          <s v="42108000-42109000"/>
          <s v="42109000-42110000"/>
          <s v="42110000-42111000"/>
          <s v="42111000-42112000"/>
          <s v="42112000-42113000"/>
          <s v="42113000-42114000"/>
          <s v="42114000-42115000"/>
          <s v="42115000-42116000"/>
          <s v="42116000-42117000"/>
          <s v="42117000-42118000"/>
          <s v="42118000-42119000"/>
          <s v="42119000-42120000"/>
          <s v="42120000-42121000"/>
          <s v="42121000-42122000"/>
          <s v="42122000-42123000"/>
          <s v="42123000-42124000"/>
          <s v="42124000-42125000"/>
          <s v="42125000-42126000"/>
          <s v="42126000-42127000"/>
          <s v="42127000-42128000"/>
          <s v="42128000-42129000"/>
          <s v="42129000-42130000"/>
          <s v="42130000-42131000"/>
          <s v="42131000-42132000"/>
          <s v="42132000-42133000"/>
          <s v="42133000-42134000"/>
          <s v="42134000-42135000"/>
          <s v="42135000-42136000"/>
          <s v="42136000-42137000"/>
          <s v="42137000-42138000"/>
          <s v="42138000-42139000"/>
          <s v="42139000-42140000"/>
          <s v="42140000-42141000"/>
          <s v="42141000-42142000"/>
          <s v="42142000-42143000"/>
          <s v="42143000-42144000"/>
          <s v="42144000-42145000"/>
          <s v="42145000-42146000"/>
          <s v="42146000-42147000"/>
          <s v="42147000-42148000"/>
          <s v="42148000-42149000"/>
          <s v="42149000-42150000"/>
          <s v="42150000-42151000"/>
          <s v="42151000-42152000"/>
          <s v="42152000-42153000"/>
          <s v="42153000-42154000"/>
          <s v="42154000-42155000"/>
          <s v="42155000-42156000"/>
          <s v="42156000-42157000"/>
          <s v="42157000-42158000"/>
          <s v="42158000-42159000"/>
          <s v="42159000-42160000"/>
          <s v="42160000-42161000"/>
          <s v="42161000-42162000"/>
          <s v="42162000-42163000"/>
          <s v="42163000-42164000"/>
          <s v="42164000-42165000"/>
          <s v="42165000-42166000"/>
          <s v="42166000-42167000"/>
          <s v="42167000-42168000"/>
          <s v="42168000-42169000"/>
          <s v="42169000-42170000"/>
          <s v="42170000-42171000"/>
          <s v="42171000-42172000"/>
          <s v="42172000-42173000"/>
          <s v="42173000-42174000"/>
          <s v="42174000-42175000"/>
          <s v="42175000-42176000"/>
          <s v="42176000-42177000"/>
          <s v="42177000-42178000"/>
          <s v="42178000-42179000"/>
          <s v="42179000-42180000"/>
          <s v="42180000-42181000"/>
          <s v="42181000-42182000"/>
          <s v="42182000-42183000"/>
          <s v="42183000-42184000"/>
          <s v="42184000-42185000"/>
          <s v="42185000-42186000"/>
          <s v="42186000-42187000"/>
          <s v="42187000-42188000"/>
          <s v="42188000-42189000"/>
          <s v="42189000-42190000"/>
          <s v="42190000-42191000"/>
          <s v="42191000-42192000"/>
          <s v="42192000-42193000"/>
          <s v="42193000-42194000"/>
          <s v="42194000-42195000"/>
          <s v="42195000-42196000"/>
          <s v="42196000-42197000"/>
          <s v="42197000-42198000"/>
          <s v="42198000-42199000"/>
          <s v="42199000-42200000"/>
          <s v="42200000-42201000"/>
          <s v="42201000-42202000"/>
          <s v="42202000-42203000"/>
          <s v="42203000-42204000"/>
          <s v="42204000-42205000"/>
          <s v="42205000-42206000"/>
          <s v="42206000-42207000"/>
          <s v="42207000-42208000"/>
          <s v="42208000-42209000"/>
          <s v="42209000-42210000"/>
          <s v="42210000-42211000"/>
          <s v="42211000-42212000"/>
          <s v="42212000-42213000"/>
          <s v="42213000-42214000"/>
          <s v="42214000-42215000"/>
          <s v="42215000-42216000"/>
          <s v="42216000-42217000"/>
          <s v="42217000-42218000"/>
          <s v="42218000-42219000"/>
          <s v="42219000-42220000"/>
          <s v="42220000-42221000"/>
          <s v="42221000-42222000"/>
          <s v="42222000-42223000"/>
          <s v="42223000-42224000"/>
          <s v="42224000-42225000"/>
          <s v="42225000-42226000"/>
          <s v="42226000-42227000"/>
          <s v="42227000-42228000"/>
          <s v="42228000-42229000"/>
          <s v="42229000-42230000"/>
          <s v="42230000-42231000"/>
          <s v="42231000-42232000"/>
          <s v="42232000-42233000"/>
          <s v="42233000-42234000"/>
          <s v="42234000-42235000"/>
          <s v="42235000-42236000"/>
          <s v="42236000-42237000"/>
          <s v="42237000-42238000"/>
          <s v="42238000-42239000"/>
          <s v="42239000-42240000"/>
          <s v="42240000-42241000"/>
          <s v="42241000-42242000"/>
          <s v="42242000-42243000"/>
          <s v="42243000-42244000"/>
          <s v="42244000-42245000"/>
          <s v="42245000-42246000"/>
          <s v="42246000-42247000"/>
          <s v="42247000-42248000"/>
          <s v="42248000-42249000"/>
          <s v="42249000-42250000"/>
          <s v="42250000-42251000"/>
          <s v="42251000-42252000"/>
          <s v="42252000-42253000"/>
          <s v="42253000-42254000"/>
          <s v="42254000-42255000"/>
          <s v="42255000-42256000"/>
          <s v="42256000-42257000"/>
          <s v="42257000-42258000"/>
          <s v="42258000-42259000"/>
          <s v="42259000-42260000"/>
          <s v="42260000-42261000"/>
          <s v="42261000-42262000"/>
          <s v="42262000-42263000"/>
          <s v="42263000-42264000"/>
          <s v="42264000-42265000"/>
          <s v="42265000-42266000"/>
          <s v="42266000-42267000"/>
          <s v="42267000-42268000"/>
          <s v="42268000-42269000"/>
          <s v="42269000-42270000"/>
          <s v="42270000-42271000"/>
          <s v="42271000-42272000"/>
          <s v="42272000-42273000"/>
          <s v="42273000-42274000"/>
          <s v="42274000-42275000"/>
          <s v="42275000-42276000"/>
          <s v="42276000-42277000"/>
          <s v="42277000-42278000"/>
          <s v="42278000-42279000"/>
          <s v="42279000-42280000"/>
          <s v="42280000-42281000"/>
          <s v="42281000-42282000"/>
          <s v="42282000-42283000"/>
          <s v="42283000-42284000"/>
          <s v="42284000-42285000"/>
          <s v="42285000-42286000"/>
          <s v="42286000-42287000"/>
          <s v="42287000-42288000"/>
          <s v="42288000-42289000"/>
          <s v="42289000-42290000"/>
          <s v="42290000-42291000"/>
          <s v="42291000-42292000"/>
          <s v="42292000-42293000"/>
          <s v="42293000-42294000"/>
          <s v="42294000-42295000"/>
          <s v="42295000-42296000"/>
          <s v="42296000-42297000"/>
          <s v="42297000-42298000"/>
          <s v="42298000-42299000"/>
          <s v="42299000-42300000"/>
          <s v="42300000-42301000"/>
          <s v="42301000-42302000"/>
          <s v="42302000-42303000"/>
          <s v="42303000-42304000"/>
          <s v="42304000-42305000"/>
          <s v="42305000-42306000"/>
          <s v="42306000-42307000"/>
          <s v="42307000-42308000"/>
          <s v="42308000-42309000"/>
          <s v="42309000-42310000"/>
          <s v="42310000-42311000"/>
          <s v="42311000-42312000"/>
          <s v="42312000-42313000"/>
          <s v="42313000-42314000"/>
          <s v="42314000-42315000"/>
          <s v="42315000-42316000"/>
          <s v="42316000-42317000"/>
          <s v="42317000-42318000"/>
          <s v="42318000-42319000"/>
          <s v="42319000-42320000"/>
          <s v="42320000-42321000"/>
          <s v="42321000-42322000"/>
          <s v="42322000-42323000"/>
          <s v="42323000-42324000"/>
          <s v="42324000-42325000"/>
          <s v="42325000-42326000"/>
          <s v="42326000-42327000"/>
          <s v="42327000-42328000"/>
          <s v="42328000-42329000"/>
          <s v="42329000-42330000"/>
          <s v="42330000-42331000"/>
          <s v="42331000-42332000"/>
          <s v="42332000-42333000"/>
          <s v="42333000-42334000"/>
          <s v="42334000-42335000"/>
          <s v="42335000-42336000"/>
          <s v="42336000-42337000"/>
          <s v="42337000-42338000"/>
          <s v="42338000-42339000"/>
          <s v="42339000-42340000"/>
          <s v="42340000-42341000"/>
          <s v="42341000-42342000"/>
          <s v="42342000-42343000"/>
          <s v="42343000-42344000"/>
          <s v="42344000-42345000"/>
          <s v="42345000-42346000"/>
          <s v="42346000-42347000"/>
          <s v="42347000-42348000"/>
          <s v="42348000-42349000"/>
          <s v="42349000-42350000"/>
          <s v="42350000-42351000"/>
          <s v="42351000-42352000"/>
          <s v="42352000-42353000"/>
          <s v="42353000-42354000"/>
          <s v="42354000-42355000"/>
          <s v="42355000-42356000"/>
          <s v="42356000-42357000"/>
          <s v="42357000-42358000"/>
          <s v="42358000-42359000"/>
          <s v="42359000-42360000"/>
          <s v="42360000-42361000"/>
          <s v="42361000-42362000"/>
          <s v="42362000-42363000"/>
          <s v="42363000-42364000"/>
          <s v="42364000-42365000"/>
          <s v="42365000-42366000"/>
          <s v="42366000-42367000"/>
          <s v="42367000-42368000"/>
          <s v="42368000-42369000"/>
          <s v="42369000-42370000"/>
          <s v="42370000-42371000"/>
          <s v="42371000-42372000"/>
          <s v="42372000-42373000"/>
          <s v="42373000-42374000"/>
          <s v="42374000-42375000"/>
          <s v="42375000-42376000"/>
          <s v="42376000-42377000"/>
          <s v="42377000-42378000"/>
          <s v="42378000-42379000"/>
          <s v="42379000-42380000"/>
          <s v="42380000-42381000"/>
          <s v="42381000-42382000"/>
          <s v="42382000-42383000"/>
          <s v="42383000-42384000"/>
          <s v="42384000-42385000"/>
          <s v="42385000-42386000"/>
          <s v="42386000-42387000"/>
          <s v="42387000-42388000"/>
          <s v="42388000-42389000"/>
          <s v="42389000-42390000"/>
          <s v="42390000-42391000"/>
          <s v="42391000-42392000"/>
          <s v="42392000-42393000"/>
          <s v="42393000-42394000"/>
          <s v="42394000-42395000"/>
          <s v="42395000-42396000"/>
          <s v="42396000-42397000"/>
          <s v="42397000-42398000"/>
          <s v="42398000-42399000"/>
          <s v="42399000-42400000"/>
          <s v="42400000-42401000"/>
          <s v="42401000-42402000"/>
          <s v="42402000-42403000"/>
          <s v="42403000-42404000"/>
          <s v="42404000-42405000"/>
          <s v="42405000-42406000"/>
          <s v="42406000-42407000"/>
          <s v="42407000-42408000"/>
          <s v="42408000-42409000"/>
          <s v="42409000-42410000"/>
          <s v="42410000-42411000"/>
          <s v="42411000-42412000"/>
          <s v="42412000-42413000"/>
          <s v="42413000-42414000"/>
          <s v="42414000-42415000"/>
          <s v="42415000-42416000"/>
          <s v="42416000-42417000"/>
          <s v="42417000-42418000"/>
          <s v="42418000-42419000"/>
          <s v="42419000-42420000"/>
          <s v="42420000-42421000"/>
          <s v="42421000-42422000"/>
          <s v="42422000-42423000"/>
          <s v="42423000-42424000"/>
          <s v="42424000-42425000"/>
          <s v="42425000-42426000"/>
          <s v="42426000-42427000"/>
          <s v="42427000-42428000"/>
          <s v="42428000-42429000"/>
          <s v="42429000-42430000"/>
          <s v="42430000-42431000"/>
          <s v="42431000-42432000"/>
          <s v="42432000-42433000"/>
          <s v="42433000-42434000"/>
          <s v="42434000-42435000"/>
          <s v="42435000-42436000"/>
          <s v="42436000-42437000"/>
          <s v="42437000-42438000"/>
          <s v="42438000-42439000"/>
          <s v="42439000-42440000"/>
          <s v="42440000-42441000"/>
          <s v="42441000-42442000"/>
          <s v="42442000-42443000"/>
          <s v="42443000-42444000"/>
          <s v="42444000-42445000"/>
          <s v="42445000-42446000"/>
          <s v="42446000-42447000"/>
          <s v="42447000-42448000"/>
          <s v="42448000-42449000"/>
          <s v="42449000-42450000"/>
          <s v="42450000-42451000"/>
          <s v="42451000-42452000"/>
          <s v="42452000-42453000"/>
          <s v="42453000-42454000"/>
          <s v="42454000-42455000"/>
          <s v="42455000-42456000"/>
          <s v="42456000-42457000"/>
          <s v="42457000-42458000"/>
          <s v="42458000-42459000"/>
          <s v="42459000-42460000"/>
          <s v="42460000-42461000"/>
          <s v="42461000-42462000"/>
          <s v="42462000-42463000"/>
          <s v="42463000-42464000"/>
          <s v="42464000-42465000"/>
          <s v="42465000-42466000"/>
          <s v="42466000-42467000"/>
          <s v="42467000-42468000"/>
          <s v="42468000-42469000"/>
          <s v="42469000-42470000"/>
          <s v="42470000-42471000"/>
          <s v="42471000-42472000"/>
          <s v="42472000-42473000"/>
          <s v="42473000-42474000"/>
          <s v="42474000-42475000"/>
          <s v="42475000-42476000"/>
          <s v="42476000-42477000"/>
          <s v="42477000-42478000"/>
          <s v="42478000-42479000"/>
          <s v="42479000-42480000"/>
          <s v="42480000-42481000"/>
          <s v="42481000-42482000"/>
          <s v="42482000-42483000"/>
          <s v="42483000-42484000"/>
          <s v="42484000-42485000"/>
          <s v="42485000-42486000"/>
          <s v="42486000-42487000"/>
          <s v="42487000-42488000"/>
          <s v="42488000-42489000"/>
          <s v="42489000-42490000"/>
          <s v="42490000-42491000"/>
          <s v="42491000-42492000"/>
          <s v="42492000-42493000"/>
          <s v="42493000-42494000"/>
          <s v="42494000-42495000"/>
          <s v="42495000-42496000"/>
          <s v="42496000-42497000"/>
          <s v="42497000-42498000"/>
          <s v="42498000-42499000"/>
          <s v="42499000-42500000"/>
          <s v="42500000-42501000"/>
          <s v="42501000-42502000"/>
          <s v="42502000-42503000"/>
          <s v="42503000-42504000"/>
          <s v="42504000-42505000"/>
          <s v="42505000-42506000"/>
          <s v="42506000-42507000"/>
          <s v="42507000-42508000"/>
          <s v="42508000-42509000"/>
          <s v="42509000-42510000"/>
          <s v="42510000-42511000"/>
          <s v="42511000-42512000"/>
          <s v="42512000-42513000"/>
          <s v="42513000-42514000"/>
          <s v="42514000-42515000"/>
          <s v="42515000-42516000"/>
          <s v="42516000-42517000"/>
          <s v="42517000-42518000"/>
          <s v="42518000-42519000"/>
          <s v="42519000-42520000"/>
          <s v="42520000-42521000"/>
          <s v="42521000-42522000"/>
          <s v="42522000-42523000"/>
          <s v="42523000-42524000"/>
          <s v="42524000-42525000"/>
          <s v="42525000-42526000"/>
          <s v="42526000-42527000"/>
          <s v="42527000-42528000"/>
          <s v="42528000-42529000"/>
          <s v="42529000-42530000"/>
          <s v="42530000-42531000"/>
          <s v="42531000-42532000"/>
          <s v="42532000-42533000"/>
          <s v="42533000-42534000"/>
          <s v="42534000-42535000"/>
          <s v="42535000-42536000"/>
          <s v="42536000-42537000"/>
          <s v="42537000-42538000"/>
          <s v="42538000-42539000"/>
          <s v="42539000-42540000"/>
          <s v="42540000-42541000"/>
          <s v="42541000-42542000"/>
          <s v="42542000-42543000"/>
          <s v="42543000-42544000"/>
          <s v="42544000-42545000"/>
          <s v="42545000-42546000"/>
          <s v="42546000-42547000"/>
          <s v="42547000-42548000"/>
          <s v="42548000-42549000"/>
          <s v="42549000-42550000"/>
          <s v="42550000-42551000"/>
          <s v="42551000-42552000"/>
          <s v="42552000-42553000"/>
          <s v="42553000-42554000"/>
          <s v="42554000-42555000"/>
          <s v="42555000-42556000"/>
          <s v="42556000-42557000"/>
          <s v="42557000-42558000"/>
          <s v="42558000-42559000"/>
          <s v="42559000-42560000"/>
          <s v="42560000-42561000"/>
          <s v="42561000-42562000"/>
          <s v="42562000-42563000"/>
          <s v="42563000-42564000"/>
          <s v="42564000-42565000"/>
          <s v="42565000-42566000"/>
          <s v="42566000-42567000"/>
          <s v="42567000-42568000"/>
          <s v="42568000-42569000"/>
          <s v="42569000-42570000"/>
          <s v="42570000-42571000"/>
          <s v="42571000-42572000"/>
          <s v="42572000-42573000"/>
          <s v="42573000-42574000"/>
          <s v="42574000-42575000"/>
          <s v="42575000-42576000"/>
          <s v="42576000-42577000"/>
          <s v="42577000-42578000"/>
          <s v="42578000-42579000"/>
          <s v="42579000-42580000"/>
          <s v="42580000-42581000"/>
          <s v="42581000-42582000"/>
          <s v="42582000-42583000"/>
          <s v="42583000-42584000"/>
          <s v="42584000-42585000"/>
          <s v="42585000-42586000"/>
          <s v="42586000-42587000"/>
          <s v="42587000-42588000"/>
          <s v="42588000-42589000"/>
          <s v="42589000-42590000"/>
          <s v="42590000-42591000"/>
          <s v="42591000-42592000"/>
          <s v="42592000-42593000"/>
          <s v="42593000-42594000"/>
          <s v="42594000-42595000"/>
          <s v="42595000-42596000"/>
          <s v="42596000-42597000"/>
          <s v="42597000-42598000"/>
          <s v="42598000-42599000"/>
          <s v="42599000-42600000"/>
          <s v="42600000-42601000"/>
          <s v="42601000-42602000"/>
          <s v="42602000-42603000"/>
          <s v="42603000-42604000"/>
          <s v="42604000-42605000"/>
          <s v="42605000-42606000"/>
          <s v="42606000-42607000"/>
          <s v="42607000-42608000"/>
          <s v="42608000-42609000"/>
          <s v="42609000-42610000"/>
          <s v="42610000-42611000"/>
          <s v="42611000-42612000"/>
          <s v="42612000-42613000"/>
          <s v="42613000-42614000"/>
          <s v="42614000-42615000"/>
          <s v="42615000-42616000"/>
          <s v="42616000-42617000"/>
          <s v="42617000-42618000"/>
          <s v="42618000-42619000"/>
          <s v="42619000-42620000"/>
          <s v="42620000-42621000"/>
          <s v="42621000-42622000"/>
          <s v="42622000-42623000"/>
          <s v="42623000-42624000"/>
          <s v="42624000-42625000"/>
          <s v="42625000-42626000"/>
          <s v="42626000-42627000"/>
          <s v="42627000-42628000"/>
          <s v="42628000-42629000"/>
          <s v="42629000-42630000"/>
          <s v="42630000-42631000"/>
          <s v="42631000-42632000"/>
          <s v="42632000-42633000"/>
          <s v="42633000-42634000"/>
          <s v="42634000-42635000"/>
          <s v="42635000-42636000"/>
          <s v="42636000-42637000"/>
          <s v="42637000-42638000"/>
          <s v="42638000-42639000"/>
          <s v="42639000-42640000"/>
          <s v="42640000-42641000"/>
          <s v="42641000-42642000"/>
          <s v="42642000-42643000"/>
          <s v="42643000-42644000"/>
          <s v="42644000-42645000"/>
          <s v="42645000-42646000"/>
          <s v="42646000-42647000"/>
          <s v="42647000-42648000"/>
          <s v="42648000-42649000"/>
          <s v="42649000-42650000"/>
          <s v="42650000-42651000"/>
          <s v="42651000-42652000"/>
          <s v="42652000-42653000"/>
          <s v="42653000-42654000"/>
          <s v="42654000-42655000"/>
          <s v="42655000-42656000"/>
          <s v="42656000-42657000"/>
          <s v="42657000-42658000"/>
          <s v="42658000-42659000"/>
          <s v="42659000-42660000"/>
          <s v="42660000-42661000"/>
          <s v="42661000-42662000"/>
          <s v="42662000-42663000"/>
          <s v="42663000-42664000"/>
          <s v="42664000-42665000"/>
          <s v="42665000-42666000"/>
          <s v="42666000-42667000"/>
          <s v="42667000-42668000"/>
          <s v="42668000-42669000"/>
          <s v="42669000-42670000"/>
          <s v="42670000-42671000"/>
          <s v="42671000-42672000"/>
          <s v="42672000-42673000"/>
          <s v="42673000-42674000"/>
          <s v="42674000-42675000"/>
          <s v="42675000-42676000"/>
          <s v="42676000-42677000"/>
          <s v="42677000-42678000"/>
          <s v="42678000-42679000"/>
          <s v="42679000-42680000"/>
          <s v="42680000-42681000"/>
          <s v="42681000-42682000"/>
          <s v="42682000-42683000"/>
          <s v="42683000-42684000"/>
          <s v="42684000-42685000"/>
          <s v="42685000-42686000"/>
          <s v="42686000-42687000"/>
          <s v="42687000-42688000"/>
          <s v="42688000-42689000"/>
          <s v="42689000-42690000"/>
          <s v="42690000-42691000"/>
          <s v="42691000-42692000"/>
          <s v="42692000-42693000"/>
          <s v="42693000-42694000"/>
          <s v="42694000-42695000"/>
          <s v="42695000-42696000"/>
          <s v="42696000-42697000"/>
          <s v="42697000-42698000"/>
          <s v="42698000-42699000"/>
          <s v="42699000-42700000"/>
          <s v="42700000-42701000"/>
          <s v="42701000-42702000"/>
          <s v="42702000-42703000"/>
          <s v="42703000-42704000"/>
          <s v="42704000-42705000"/>
          <s v="42705000-42706000"/>
          <s v="42706000-42707000"/>
          <s v="42707000-42708000"/>
          <s v="42708000-42709000"/>
          <s v="42709000-42710000"/>
          <s v="42710000-42711000"/>
          <s v="42711000-42712000"/>
          <s v="42712000-42713000"/>
          <s v="42713000-42714000"/>
          <s v="42714000-42715000"/>
          <s v="42715000-42716000"/>
          <s v="42716000-42717000"/>
          <s v="42717000-42718000"/>
          <s v="42718000-42719000"/>
          <s v="42719000-42720000"/>
          <s v="42720000-42721000"/>
          <s v="42721000-42722000"/>
          <s v="42722000-42723000"/>
          <s v="42723000-42724000"/>
          <s v="42724000-42725000"/>
          <s v="42725000-42726000"/>
          <s v="42726000-42727000"/>
          <s v="42727000-42728000"/>
          <s v="42728000-42729000"/>
          <s v="42729000-42730000"/>
          <s v="42730000-42731000"/>
          <s v="42731000-42732000"/>
          <s v="42732000-42733000"/>
          <s v="42733000-42734000"/>
          <s v="42734000-42735000"/>
          <s v="42735000-42736000"/>
          <s v="42736000-42737000"/>
          <s v="42737000-42738000"/>
          <s v="42738000-42739000"/>
          <s v="42739000-42740000"/>
          <s v="42740000-42741000"/>
          <s v="42741000-42742000"/>
          <s v="42742000-42743000"/>
          <s v="42743000-42744000"/>
          <s v="42744000-42745000"/>
          <s v="42745000-42746000"/>
          <s v="42746000-42747000"/>
          <s v="42747000-42748000"/>
          <s v="42748000-42749000"/>
          <s v="42749000-42750000"/>
          <s v="42750000-42751000"/>
          <s v="42751000-42752000"/>
          <s v="42752000-42753000"/>
          <s v="42753000-42754000"/>
          <s v="42754000-42755000"/>
          <s v="42755000-42756000"/>
          <s v="42756000-42757000"/>
          <s v="42757000-42758000"/>
          <s v="42758000-42759000"/>
          <s v="42759000-42760000"/>
          <s v="42760000-42761000"/>
          <s v="42761000-42762000"/>
          <s v="42762000-42763000"/>
          <s v="42763000-42764000"/>
          <s v="42764000-42765000"/>
          <s v="42765000-42766000"/>
          <s v="42766000-42767000"/>
          <s v="42767000-42768000"/>
          <s v="42768000-42769000"/>
          <s v="42769000-42770000"/>
          <s v="42770000-42771000"/>
          <s v="42771000-42772000"/>
          <s v="42772000-42773000"/>
          <s v="42773000-42774000"/>
          <s v="42774000-42775000"/>
          <s v="42775000-42776000"/>
          <s v="42776000-42777000"/>
          <s v="42777000-42778000"/>
          <s v="42778000-42779000"/>
          <s v="42779000-42780000"/>
          <s v="42780000-42781000"/>
          <s v="42781000-42782000"/>
          <s v="42782000-42783000"/>
          <s v="42783000-42784000"/>
          <s v="42784000-42785000"/>
          <s v="42785000-42786000"/>
          <s v="42786000-42787000"/>
          <s v="42787000-42788000"/>
          <s v="42788000-42789000"/>
          <s v="42789000-42790000"/>
          <s v="42790000-42791000"/>
          <s v="42791000-42792000"/>
          <s v="42792000-42793000"/>
          <s v="42793000-42794000"/>
          <s v="42794000-42795000"/>
          <s v="42795000-42796000"/>
          <s v="42796000-42797000"/>
          <s v="42797000-42798000"/>
          <s v="42798000-42799000"/>
          <s v="42799000-42800000"/>
          <s v="42800000-42801000"/>
          <s v="42801000-42802000"/>
          <s v="42802000-42803000"/>
          <s v="42803000-42804000"/>
          <s v="42804000-42805000"/>
          <s v="42805000-42806000"/>
          <s v="42806000-42807000"/>
          <s v="42807000-42808000"/>
          <s v="42808000-42809000"/>
          <s v="42809000-42810000"/>
          <s v="42810000-42811000"/>
          <s v="42811000-42812000"/>
          <s v="42812000-42813000"/>
          <s v="42813000-42814000"/>
          <s v="42814000-42815000"/>
          <s v="42815000-42816000"/>
          <s v="42816000-42817000"/>
          <s v="42817000-42818000"/>
          <s v="42818000-42819000"/>
          <s v="42819000-42820000"/>
          <s v="42820000-42821000"/>
          <s v="42821000-42822000"/>
          <s v="42822000-42823000"/>
          <s v="42823000-42824000"/>
          <s v="42824000-42825000"/>
          <s v="42825000-42826000"/>
          <s v="42826000-42827000"/>
          <s v="42827000-42828000"/>
          <s v="42828000-42829000"/>
          <s v="42829000-42830000"/>
          <s v="42830000-42831000"/>
          <s v="42831000-42832000"/>
          <s v="42832000-42833000"/>
          <s v="42833000-42834000"/>
          <s v="42834000-42835000"/>
          <s v="42835000-42836000"/>
          <s v="42836000-42837000"/>
          <s v="42837000-42838000"/>
          <s v="42838000-42839000"/>
          <s v="42839000-42840000"/>
          <s v="42840000-42841000"/>
          <s v="42841000-42842000"/>
          <s v="42842000-42843000"/>
          <s v="42843000-42844000"/>
          <s v="42844000-42845000"/>
          <s v="42845000-42846000"/>
          <s v="42846000-42847000"/>
          <s v="42847000-42848000"/>
          <s v="42848000-42849000"/>
          <s v="42849000-42850000"/>
          <s v="42850000-42851000"/>
          <s v="42851000-42852000"/>
          <s v="42852000-42853000"/>
          <s v="42853000-42854000"/>
          <s v="42854000-42855000"/>
          <s v="42855000-42856000"/>
          <s v="42856000-42857000"/>
          <s v="42857000-42858000"/>
          <s v="42858000-42859000"/>
          <s v="42859000-42860000"/>
          <s v="42860000-42861000"/>
          <s v="42861000-42862000"/>
          <s v="42862000-42863000"/>
          <s v="42863000-42864000"/>
          <s v="42864000-42865000"/>
          <s v="42865000-42866000"/>
          <s v="42866000-42867000"/>
          <s v="42867000-42868000"/>
          <s v="42868000-42869000"/>
          <s v="42869000-42870000"/>
          <s v="42870000-42871000"/>
          <s v="42871000-42872000"/>
          <s v="42872000-42873000"/>
          <s v="42873000-42874000"/>
          <s v="42874000-42875000"/>
          <s v="42875000-42876000"/>
          <s v="42876000-42877000"/>
          <s v="42877000-42878000"/>
          <s v="42878000-42879000"/>
          <s v="42879000-42880000"/>
          <s v="42880000-42881000"/>
          <s v="42881000-42882000"/>
          <s v="42882000-42883000"/>
          <s v="42883000-42884000"/>
          <s v="42884000-42885000"/>
          <s v="42885000-42886000"/>
          <s v="42886000-42887000"/>
          <s v="42887000-42888000"/>
          <s v="42888000-42889000"/>
          <s v="42889000-42890000"/>
          <s v="42890000-42891000"/>
          <s v="42891000-42892000"/>
          <s v="42892000-42893000"/>
          <s v="42893000-42894000"/>
          <s v="42894000-42895000"/>
          <s v="42895000-42896000"/>
          <s v="42896000-42897000"/>
          <s v="42897000-42898000"/>
          <s v="42898000-42899000"/>
          <s v="42899000-42900000"/>
          <s v="42900000-42901000"/>
          <s v="42901000-42902000"/>
          <s v="42902000-42903000"/>
          <s v="42903000-42904000"/>
          <s v="42904000-42905000"/>
          <s v="42905000-42906000"/>
          <s v="42906000-42907000"/>
          <s v="42907000-42908000"/>
          <s v="42908000-42909000"/>
          <s v="42909000-42910000"/>
          <s v="42910000-42911000"/>
          <s v="42911000-42912000"/>
          <s v="42912000-42913000"/>
          <s v="42913000-42914000"/>
          <s v="42914000-42915000"/>
          <s v="42915000-42916000"/>
          <s v="42916000-42917000"/>
          <s v="42917000-42918000"/>
          <s v="42918000-42919000"/>
          <s v="42919000-42920000"/>
          <s v="42920000-42921000"/>
          <s v="42921000-42922000"/>
          <s v="42922000-42923000"/>
          <s v="42923000-42924000"/>
          <s v="42924000-42925000"/>
          <s v="42925000-42926000"/>
          <s v="42926000-42927000"/>
          <s v="42927000-42928000"/>
          <s v="42928000-42929000"/>
          <s v="42929000-42930000"/>
          <s v="42930000-42931000"/>
          <s v="42931000-42932000"/>
          <s v="42932000-42933000"/>
          <s v="42933000-42934000"/>
          <s v="42934000-42935000"/>
          <s v="42935000-42936000"/>
          <s v="42936000-42937000"/>
          <s v="42937000-42938000"/>
          <s v="42938000-42939000"/>
          <s v="42939000-42940000"/>
          <s v="42940000-42941000"/>
          <s v="42941000-42942000"/>
          <s v="42942000-42943000"/>
          <s v="42943000-42944000"/>
          <s v="42944000-42945000"/>
          <s v="42945000-42946000"/>
          <s v="42946000-42947000"/>
          <s v="42947000-42948000"/>
          <s v="42948000-42949000"/>
          <s v="42949000-42950000"/>
          <s v="42950000-42951000"/>
          <s v="42951000-42952000"/>
          <s v="42952000-42953000"/>
          <s v="42953000-42954000"/>
          <s v="42954000-42955000"/>
          <s v="42955000-42956000"/>
          <s v="42956000-42957000"/>
          <s v="42957000-42958000"/>
          <s v="42958000-42959000"/>
          <s v="42959000-42960000"/>
          <s v="42960000-42961000"/>
          <s v="42961000-42962000"/>
          <s v="42962000-42963000"/>
          <s v="42963000-42964000"/>
          <s v="42964000-42965000"/>
          <s v="42965000-42966000"/>
          <s v="42966000-42967000"/>
          <s v="42967000-42968000"/>
          <s v="42968000-42969000"/>
          <s v="42969000-42970000"/>
          <s v="42970000-42971000"/>
          <s v="42971000-42972000"/>
          <s v="42972000-42973000"/>
          <s v="42973000-42974000"/>
          <s v="42974000-42975000"/>
          <s v="42975000-42976000"/>
          <s v="42976000-42977000"/>
          <s v="42977000-42978000"/>
          <s v="42978000-42979000"/>
          <s v="42979000-42980000"/>
          <s v="42980000-42981000"/>
          <s v="42981000-42982000"/>
          <s v="42982000-42983000"/>
          <s v="42983000-42984000"/>
          <s v="42984000-42985000"/>
          <s v="42985000-42986000"/>
          <s v="42986000-42987000"/>
          <s v="42987000-42988000"/>
          <s v="42988000-42989000"/>
          <s v="42989000-42990000"/>
          <s v="42990000-42991000"/>
          <s v="42991000-42992000"/>
          <s v="42992000-42993000"/>
          <s v="42993000-42994000"/>
          <s v="42994000-42995000"/>
          <s v="42995000-42996000"/>
          <s v="42996000-42997000"/>
          <s v="42997000-42998000"/>
          <s v="42998000-42999000"/>
          <s v="42999000-43000000"/>
          <s v="43000000-43001000"/>
          <s v="43001000-43002000"/>
          <s v="43002000-43003000"/>
          <s v="43003000-43004000"/>
          <s v="43004000-43005000"/>
          <s v="43005000-43006000"/>
          <s v="43006000-43007000"/>
          <s v="43007000-43008000"/>
          <s v="43008000-43009000"/>
          <s v="43009000-43010000"/>
          <s v="43010000-43011000"/>
          <s v="43011000-43012000"/>
          <s v="43012000-43013000"/>
          <s v="43013000-43014000"/>
          <s v="43014000-43015000"/>
          <s v="43015000-43016000"/>
          <s v="43016000-43017000"/>
          <s v="43017000-43018000"/>
          <s v="43018000-43019000"/>
          <s v="43019000-43020000"/>
          <s v="43020000-43021000"/>
          <s v="43021000-43022000"/>
          <s v="43022000-43023000"/>
          <s v="43023000-43024000"/>
          <s v="43024000-43025000"/>
          <s v="43025000-43026000"/>
          <s v="43026000-43027000"/>
          <s v="43027000-43028000"/>
          <s v="43028000-43029000"/>
          <s v="43029000-43030000"/>
          <s v="43030000-43031000"/>
          <s v="43031000-43032000"/>
          <s v="43032000-43033000"/>
          <s v="43033000-43034000"/>
          <s v="43034000-43035000"/>
          <s v="43035000-43036000"/>
          <s v="43036000-43037000"/>
          <s v="43037000-43038000"/>
          <s v="43038000-43039000"/>
          <s v="43039000-43040000"/>
          <s v="43040000-43041000"/>
          <s v="43041000-43042000"/>
          <s v="43042000-43043000"/>
          <s v="43043000-43044000"/>
          <s v="43044000-43045000"/>
          <s v="43045000-43046000"/>
          <s v="43046000-43047000"/>
          <s v="43047000-43048000"/>
          <s v="43048000-43049000"/>
          <s v="43049000-43050000"/>
          <s v="43050000-43051000"/>
          <s v="43051000-43052000"/>
          <s v="43052000-43053000"/>
          <s v="43053000-43054000"/>
          <s v="43054000-43055000"/>
          <s v="43055000-43056000"/>
          <s v="43056000-43057000"/>
          <s v="43057000-43058000"/>
          <s v="43058000-43059000"/>
          <s v="43059000-43060000"/>
          <s v="43060000-43061000"/>
          <s v="43061000-43062000"/>
          <s v="43062000-43063000"/>
          <s v="43063000-43064000"/>
          <s v="43064000-43065000"/>
          <s v="43065000-43066000"/>
          <s v="43066000-43067000"/>
          <s v="43067000-43068000"/>
          <s v="43068000-43069000"/>
          <s v="43069000-43070000"/>
          <s v="43070000-43071000"/>
          <s v="43071000-43072000"/>
          <s v="43072000-43073000"/>
          <s v="43073000-43074000"/>
          <s v="43074000-43075000"/>
          <s v="43075000-43076000"/>
          <s v="43076000-43077000"/>
          <s v="43077000-43078000"/>
          <s v="43078000-43079000"/>
          <s v="43079000-43080000"/>
          <s v="43080000-43081000"/>
          <s v="43081000-43082000"/>
          <s v="43082000-43083000"/>
          <s v="43083000-43084000"/>
          <s v="43084000-43085000"/>
          <s v="43085000-43086000"/>
          <s v="43086000-43087000"/>
          <s v="43087000-43088000"/>
          <s v="43088000-43089000"/>
          <s v="43089000-43090000"/>
          <s v="43090000-43091000"/>
          <s v="43091000-43092000"/>
          <s v="43092000-43093000"/>
          <s v="43093000-43094000"/>
          <s v="43094000-43095000"/>
          <s v="43095000-43096000"/>
          <s v="43096000-43097000"/>
          <s v="43097000-43098000"/>
          <s v="43098000-43099000"/>
          <s v="43099000-43100000"/>
          <s v="43100000-43101000"/>
          <s v="43101000-43102000"/>
          <s v="43102000-43103000"/>
          <s v="43103000-43104000"/>
          <s v="43104000-43105000"/>
          <s v="43105000-43106000"/>
          <s v="43106000-43107000"/>
          <s v="43107000-43108000"/>
          <s v="43108000-43109000"/>
          <s v="43109000-43110000"/>
          <s v="43110000-43111000"/>
          <s v="43111000-43112000"/>
          <s v="43112000-43113000"/>
          <s v="43113000-43114000"/>
          <s v="43114000-43115000"/>
          <s v="43115000-43116000"/>
          <s v="43116000-43117000"/>
          <s v="43117000-43118000"/>
          <s v="43118000-43119000"/>
          <s v="43119000-43120000"/>
          <s v="43120000-43121000"/>
          <s v="43121000-43122000"/>
          <s v="43122000-43123000"/>
          <s v="43123000-43124000"/>
          <s v="43124000-43125000"/>
          <s v="43125000-43126000"/>
          <s v="43126000-43127000"/>
          <s v="43127000-43128000"/>
          <s v="43128000-43129000"/>
          <s v="43129000-43130000"/>
          <s v="43130000-43131000"/>
          <s v="43131000-43132000"/>
          <s v="43132000-43133000"/>
          <s v="43133000-43134000"/>
          <s v="43134000-43135000"/>
          <s v="43135000-43136000"/>
          <s v="43136000-43137000"/>
          <s v="43137000-43138000"/>
          <s v="43138000-43139000"/>
          <s v="43139000-43140000"/>
          <s v="43140000-43141000"/>
          <s v="43141000-43142000"/>
          <s v="43142000-43143000"/>
          <s v="43143000-43144000"/>
          <s v="43144000-43145000"/>
          <s v="43145000-43146000"/>
          <s v="43146000-43147000"/>
          <s v="43147000-43148000"/>
          <s v="43148000-43149000"/>
          <s v="43149000-43150000"/>
          <s v="43150000-43151000"/>
          <s v="43151000-43152000"/>
          <s v="43152000-43153000"/>
          <s v="43153000-43154000"/>
          <s v="43154000-43155000"/>
          <s v="43155000-43156000"/>
          <s v="43156000-43157000"/>
          <s v="43157000-43158000"/>
          <s v="43158000-43159000"/>
          <s v="43159000-43160000"/>
          <s v="43160000-43161000"/>
          <s v="43161000-43162000"/>
          <s v="43162000-43163000"/>
          <s v="43163000-43164000"/>
          <s v="43164000-43165000"/>
          <s v="43165000-43166000"/>
          <s v="43166000-43167000"/>
          <s v="43167000-43168000"/>
          <s v="43168000-43169000"/>
          <s v="43169000-43170000"/>
          <s v="43170000-43171000"/>
          <s v="43171000-43172000"/>
          <s v="43172000-43173000"/>
          <s v="43173000-43174000"/>
          <s v="43174000-43175000"/>
          <s v="43175000-43176000"/>
          <s v="43176000-43177000"/>
          <s v="43177000-43178000"/>
          <s v="43178000-43179000"/>
          <s v="43179000-43180000"/>
          <s v="43180000-43181000"/>
          <s v="43181000-43182000"/>
          <s v="43182000-43183000"/>
          <s v="43183000-43184000"/>
          <s v="43184000-43185000"/>
          <s v="43185000-43186000"/>
          <s v="43186000-43187000"/>
          <s v="43187000-43188000"/>
          <s v="43188000-43189000"/>
          <s v="43189000-43190000"/>
          <s v="43190000-43191000"/>
          <s v="43191000-43192000"/>
          <s v="43192000-43193000"/>
          <s v="43193000-43194000"/>
          <s v="43194000-43195000"/>
          <s v="43195000-43196000"/>
          <s v="43196000-43197000"/>
          <s v="43197000-43198000"/>
          <s v="43198000-43199000"/>
          <s v="43199000-43200000"/>
          <s v="43200000-43201000"/>
          <s v="43201000-43202000"/>
          <s v="43202000-43203000"/>
          <s v="43203000-43204000"/>
          <s v="43204000-43205000"/>
          <s v="43205000-43206000"/>
          <s v="43206000-43207000"/>
          <s v="43207000-43208000"/>
          <s v="43208000-43209000"/>
          <s v="43209000-43210000"/>
          <s v="43210000-43211000"/>
          <s v="43211000-43212000"/>
          <s v="43212000-43213000"/>
          <s v="43213000-43214000"/>
          <s v="43214000-43215000"/>
          <s v="43215000-43216000"/>
          <s v="43216000-43217000"/>
          <s v="43217000-43218000"/>
          <s v="43218000-43219000"/>
          <s v="43219000-43220000"/>
          <s v="43220000-43221000"/>
          <s v="43221000-43222000"/>
          <s v="43222000-43223000"/>
          <s v="43223000-43224000"/>
          <s v="43224000-43225000"/>
          <s v="43225000-43226000"/>
          <s v="43226000-43227000"/>
          <s v="43227000-43228000"/>
          <s v="43228000-43229000"/>
          <s v="43229000-43230000"/>
          <s v="43230000-43231000"/>
          <s v="43231000-43232000"/>
          <s v="43232000-43233000"/>
          <s v="43233000-43234000"/>
          <s v="43234000-43235000"/>
          <s v="43235000-43236000"/>
          <s v="43236000-43237000"/>
          <s v="43237000-43238000"/>
          <s v="43238000-43239000"/>
          <s v="43239000-43240000"/>
          <s v="43240000-43241000"/>
          <s v="43241000-43242000"/>
          <s v="43242000-43243000"/>
          <s v="43243000-43244000"/>
          <s v="43244000-43245000"/>
          <s v="43245000-43246000"/>
          <s v="43246000-43247000"/>
          <s v="43247000-43248000"/>
          <s v="43248000-43249000"/>
          <s v="43249000-43250000"/>
          <s v="43250000-43251000"/>
          <s v="43251000-43252000"/>
          <s v="43252000-43253000"/>
          <s v="43253000-43254000"/>
          <s v="43254000-43255000"/>
          <s v="43255000-43256000"/>
          <s v="43256000-43257000"/>
          <s v="43257000-43258000"/>
          <s v="43258000-43259000"/>
          <s v="43259000-43260000"/>
          <s v="43260000-43261000"/>
          <s v="43261000-43262000"/>
          <s v="43262000-43263000"/>
          <s v="43263000-43264000"/>
          <s v="43264000-43265000"/>
          <s v="43265000-43266000"/>
          <s v="43266000-43267000"/>
          <s v="43267000-43268000"/>
          <s v="43268000-43269000"/>
          <s v="43269000-43270000"/>
          <s v="43270000-43271000"/>
          <s v="43271000-43272000"/>
          <s v="43272000-43273000"/>
          <s v="43273000-43274000"/>
          <s v="43274000-43275000"/>
          <s v="43275000-43276000"/>
          <s v="43276000-43277000"/>
          <s v="43277000-43278000"/>
          <s v="43278000-43279000"/>
          <s v="43279000-43280000"/>
          <s v="43280000-43281000"/>
          <s v="43281000-43282000"/>
          <s v="43282000-43283000"/>
          <s v="43283000-43284000"/>
          <s v="43284000-43285000"/>
          <s v="43285000-43286000"/>
          <s v="43286000-43287000"/>
          <s v="43287000-43288000"/>
          <s v="43288000-43289000"/>
          <s v="43289000-43290000"/>
          <s v="43290000-43291000"/>
          <s v="43291000-43292000"/>
          <s v="43292000-43293000"/>
          <s v="43293000-43294000"/>
          <s v="43294000-43295000"/>
          <s v="43295000-43296000"/>
          <s v="43296000-43297000"/>
          <s v="43297000-43298000"/>
          <s v="43298000-43299000"/>
          <s v="43299000-43300000"/>
          <s v="43300000-43301000"/>
          <s v="43301000-43302000"/>
          <s v="43302000-43303000"/>
          <s v="43303000-43304000"/>
          <s v="43304000-43305000"/>
          <s v="43305000-43306000"/>
          <s v="43306000-43307000"/>
          <s v="43307000-43308000"/>
          <s v="43308000-43309000"/>
          <s v="43309000-43310000"/>
          <s v="43310000-43311000"/>
          <s v="43311000-43312000"/>
          <s v="43312000-43313000"/>
          <s v="43313000-43314000"/>
          <s v="43314000-43315000"/>
          <s v="43315000-43316000"/>
          <s v="43316000-43317000"/>
          <s v="43317000-43318000"/>
          <s v="43318000-43319000"/>
          <s v="43319000-43320000"/>
          <s v="43320000-43321000"/>
          <s v="43321000-43322000"/>
          <s v="43322000-43323000"/>
          <s v="43323000-43324000"/>
          <s v="43324000-43325000"/>
          <s v="43325000-43326000"/>
          <s v="43326000-43327000"/>
          <s v="43327000-43328000"/>
          <s v="43328000-43329000"/>
          <s v="43329000-43330000"/>
          <s v="43330000-43331000"/>
          <s v="43331000-43332000"/>
          <s v="43332000-43333000"/>
          <s v="43333000-43334000"/>
          <s v="43334000-43335000"/>
          <s v="43335000-43336000"/>
          <s v="43336000-43337000"/>
          <s v="43337000-43338000"/>
          <s v="43338000-43339000"/>
          <s v="43339000-43340000"/>
          <s v="43340000-43341000"/>
          <s v="43341000-43342000"/>
          <s v="43342000-43343000"/>
          <s v="43343000-43344000"/>
          <s v="43344000-43345000"/>
          <s v="43345000-43346000"/>
          <s v="43346000-43347000"/>
          <s v="43347000-43348000"/>
          <s v="43348000-43349000"/>
          <s v="43349000-43350000"/>
          <s v="43350000-43351000"/>
          <s v="43351000-43352000"/>
          <s v="43352000-43353000"/>
          <s v="43353000-43354000"/>
          <s v="43354000-43355000"/>
          <s v="43355000-43356000"/>
          <s v="43356000-43357000"/>
          <s v="43357000-43358000"/>
          <s v="43358000-43359000"/>
          <s v="43359000-43360000"/>
          <s v="43360000-43361000"/>
          <s v="43361000-43362000"/>
          <s v="43362000-43363000"/>
          <s v="43363000-43364000"/>
          <s v="43364000-43365000"/>
          <s v="43365000-43366000"/>
          <s v="43366000-43367000"/>
          <s v="43367000-43368000"/>
          <s v="43368000-43369000"/>
          <s v="43369000-43370000"/>
          <s v="43370000-43371000"/>
          <s v="43371000-43372000"/>
          <s v="43372000-43373000"/>
          <s v="43373000-43374000"/>
          <s v="43374000-43375000"/>
          <s v="43375000-43376000"/>
          <s v="43376000-43377000"/>
          <s v="43377000-43378000"/>
          <s v="43378000-43379000"/>
          <s v="43379000-43380000"/>
          <s v="43380000-43381000"/>
          <s v="43381000-43382000"/>
          <s v="43382000-43383000"/>
          <s v="43383000-43384000"/>
          <s v="43384000-43385000"/>
          <s v="43385000-43386000"/>
          <s v="43386000-43387000"/>
          <s v="43387000-43388000"/>
          <s v="43388000-43389000"/>
          <s v="43389000-43390000"/>
          <s v="43390000-43391000"/>
          <s v="43391000-43392000"/>
          <s v="43392000-43393000"/>
          <s v="43393000-43394000"/>
          <s v="43394000-43395000"/>
          <s v="43395000-43396000"/>
          <s v="43396000-43397000"/>
          <s v="43397000-43398000"/>
          <s v="43398000-43399000"/>
          <s v="43399000-43400000"/>
          <s v="43400000-43401000"/>
          <s v="43401000-43402000"/>
          <s v="43402000-43403000"/>
          <s v="43403000-43404000"/>
          <s v="43404000-43405000"/>
          <s v="43405000-43406000"/>
          <s v="43406000-43407000"/>
          <s v="43407000-43408000"/>
          <s v="43408000-43409000"/>
          <s v="43409000-43410000"/>
          <s v="43410000-43411000"/>
          <s v="43411000-43412000"/>
          <s v="43412000-43413000"/>
          <s v="43413000-43414000"/>
          <s v="43414000-43415000"/>
          <s v="43415000-43416000"/>
          <s v="43416000-43417000"/>
          <s v="43417000-43418000"/>
          <s v="43418000-43419000"/>
          <s v="43419000-43420000"/>
          <s v="43420000-43421000"/>
          <s v="43421000-43422000"/>
          <s v="43422000-43423000"/>
          <s v="43423000-43424000"/>
          <s v="43424000-43425000"/>
          <s v="43425000-43426000"/>
          <s v="43426000-43427000"/>
          <s v="43427000-43428000"/>
          <s v="43428000-43429000"/>
          <s v="43429000-43430000"/>
          <s v="43430000-43431000"/>
          <s v="43431000-43432000"/>
          <s v="43432000-43433000"/>
          <s v="43433000-43434000"/>
          <s v="43434000-43435000"/>
          <s v="43435000-43436000"/>
          <s v="43436000-43437000"/>
          <s v="43437000-43438000"/>
          <s v="43438000-43439000"/>
          <s v="43439000-43440000"/>
          <s v="43440000-43441000"/>
          <s v="43441000-43442000"/>
          <s v="43442000-43443000"/>
          <s v="43443000-43444000"/>
          <s v="43444000-43445000"/>
          <s v="43445000-43446000"/>
          <s v="43446000-43447000"/>
          <s v="43447000-43448000"/>
          <s v="43448000-43449000"/>
          <s v="43449000-43450000"/>
          <s v="43450000-43451000"/>
          <s v="43451000-43452000"/>
          <s v="43452000-43453000"/>
          <s v="43453000-43454000"/>
          <s v="43454000-43455000"/>
          <s v="43455000-43456000"/>
          <s v="43456000-43457000"/>
          <s v="43457000-43458000"/>
          <s v="43458000-43459000"/>
          <s v="43459000-43460000"/>
          <s v="43460000-43461000"/>
          <s v="43461000-43462000"/>
          <s v="43462000-43463000"/>
          <s v="43463000-43464000"/>
          <s v="43464000-43465000"/>
          <s v="43465000-43466000"/>
          <s v="43466000-43467000"/>
          <s v="43467000-43468000"/>
          <s v="43468000-43469000"/>
          <s v="43469000-43470000"/>
          <s v="43470000-43471000"/>
          <s v="43471000-43472000"/>
          <s v="43472000-43473000"/>
          <s v="43473000-43474000"/>
          <s v="43474000-43475000"/>
          <s v="43475000-43476000"/>
          <s v="43476000-43477000"/>
          <s v="43477000-43478000"/>
          <s v="43478000-43479000"/>
          <s v="43479000-43480000"/>
          <s v="43480000-43481000"/>
          <s v="43481000-43482000"/>
          <s v="43482000-43483000"/>
          <s v="43483000-43484000"/>
          <s v="43484000-43485000"/>
          <s v="43485000-43486000"/>
          <s v="43486000-43487000"/>
          <s v="43487000-43488000"/>
          <s v="43488000-43489000"/>
          <s v="43489000-43490000"/>
          <s v="43490000-43491000"/>
          <s v="43491000-43492000"/>
          <s v="43492000-43493000"/>
          <s v="43493000-43494000"/>
          <s v="43494000-43495000"/>
          <s v="43495000-43496000"/>
          <s v="43496000-43497000"/>
          <s v="43497000-43498000"/>
          <s v="43498000-43499000"/>
          <s v="43499000-43500000"/>
          <s v="43500000-43501000"/>
          <s v="43501000-43502000"/>
          <s v="43502000-43503000"/>
          <s v="43503000-43504000"/>
          <s v="43504000-43505000"/>
          <s v="43505000-43506000"/>
          <s v="43506000-43507000"/>
          <s v="43507000-43508000"/>
          <s v="43508000-43509000"/>
          <s v="43509000-43510000"/>
          <s v="43510000-43511000"/>
          <s v="43511000-43512000"/>
          <s v="43512000-43513000"/>
          <s v="43513000-43514000"/>
          <s v="43514000-43515000"/>
          <s v="43515000-43516000"/>
          <s v="43516000-43517000"/>
          <s v="43517000-43518000"/>
          <s v="43518000-43519000"/>
          <s v="43519000-43520000"/>
          <s v="43520000-43521000"/>
          <s v="43521000-43522000"/>
          <s v="43522000-43523000"/>
          <s v="43523000-43524000"/>
          <s v="43524000-43525000"/>
          <s v="43525000-43526000"/>
          <s v="43526000-43527000"/>
          <s v="43527000-43528000"/>
          <s v="43528000-43529000"/>
          <s v="43529000-43530000"/>
          <s v="43530000-43531000"/>
          <s v="43531000-43532000"/>
          <s v="43532000-43533000"/>
          <s v="43533000-43534000"/>
          <s v="43534000-43535000"/>
          <s v="43535000-43536000"/>
          <s v="43536000-43537000"/>
          <s v="43537000-43538000"/>
          <s v="43538000-43539000"/>
          <s v="43539000-43540000"/>
          <s v="43540000-43541000"/>
          <s v="43541000-43542000"/>
          <s v="43542000-43543000"/>
          <s v="43543000-43544000"/>
          <s v="43544000-43545000"/>
          <s v="43545000-43546000"/>
          <s v="43546000-43547000"/>
          <s v="43547000-43548000"/>
          <s v="43548000-43549000"/>
          <s v="43549000-43550000"/>
          <s v="43550000-43551000"/>
          <s v="43551000-43552000"/>
          <s v="43552000-43553000"/>
          <s v="43553000-43554000"/>
          <s v="43554000-43555000"/>
          <s v="43555000-43556000"/>
          <s v="43556000-43557000"/>
          <s v="43557000-43558000"/>
          <s v="43558000-43559000"/>
          <s v="43559000-43560000"/>
          <s v="43560000-43561000"/>
          <s v="43561000-43562000"/>
          <s v="43562000-43563000"/>
          <s v="43563000-43564000"/>
          <s v="43564000-43565000"/>
          <s v="43565000-43566000"/>
          <s v="43566000-43567000"/>
          <s v="43567000-43568000"/>
          <s v="43568000-43569000"/>
          <s v="43569000-43570000"/>
          <s v="43570000-43571000"/>
          <s v="43571000-43572000"/>
          <s v="43572000-43573000"/>
          <s v="43573000-43574000"/>
          <s v="43574000-43575000"/>
          <s v="43575000-43576000"/>
          <s v="43576000-43577000"/>
          <s v="43577000-43578000"/>
          <s v="43578000-43579000"/>
          <s v="43579000-43580000"/>
          <s v="43580000-43581000"/>
          <s v="43581000-43582000"/>
          <s v="43582000-43583000"/>
          <s v="43583000-43584000"/>
          <s v="43584000-43585000"/>
          <s v="43585000-43586000"/>
          <s v="43586000-43587000"/>
          <s v="43587000-43588000"/>
          <s v="43588000-43589000"/>
          <s v="43589000-43590000"/>
          <s v="43590000-43591000"/>
          <s v="43591000-43592000"/>
          <s v="43592000-43593000"/>
          <s v="43593000-43594000"/>
          <s v="43594000-43595000"/>
          <s v="43595000-43596000"/>
          <s v="43596000-43597000"/>
          <s v="43597000-43598000"/>
          <s v="43598000-43599000"/>
          <s v="43599000-43600000"/>
          <s v="43600000-43601000"/>
          <s v="43601000-43602000"/>
          <s v="43602000-43603000"/>
          <s v="43603000-43604000"/>
          <s v="43604000-43605000"/>
          <s v="43605000-43606000"/>
          <s v="43606000-43607000"/>
          <s v="43607000-43608000"/>
          <s v="43608000-43609000"/>
          <s v="43609000-43610000"/>
          <s v="43610000-43611000"/>
          <s v="43611000-43612000"/>
          <s v="43612000-43613000"/>
          <s v="43613000-43614000"/>
          <s v="43614000-43615000"/>
          <s v="43615000-43616000"/>
          <s v="43616000-43617000"/>
          <s v="43617000-43618000"/>
          <s v="43618000-43619000"/>
          <s v="43619000-43620000"/>
          <s v="43620000-43621000"/>
          <s v="43621000-43622000"/>
          <s v="43622000-43623000"/>
          <s v="43623000-43624000"/>
          <s v="43624000-43625000"/>
          <s v="43625000-43626000"/>
          <s v="43626000-43627000"/>
          <s v="43627000-43628000"/>
          <s v="43628000-43629000"/>
          <s v="43629000-43630000"/>
          <s v="43630000-43631000"/>
          <s v="43631000-43632000"/>
          <s v="43632000-43633000"/>
          <s v="43633000-43634000"/>
          <s v="43634000-43635000"/>
          <s v="43635000-43636000"/>
          <s v="43636000-43637000"/>
          <s v="43637000-43638000"/>
          <s v="43638000-43639000"/>
          <s v="43639000-43640000"/>
          <s v="43640000-43641000"/>
          <s v="43641000-43642000"/>
          <s v="43642000-43643000"/>
          <s v="43643000-43644000"/>
          <s v="43644000-43645000"/>
          <s v="43645000-43646000"/>
          <s v="43646000-43647000"/>
          <s v="43647000-43648000"/>
          <s v="43648000-43649000"/>
          <s v="43649000-43650000"/>
          <s v="43650000-43651000"/>
          <s v="43651000-43652000"/>
          <s v="43652000-43653000"/>
          <s v="43653000-43654000"/>
          <s v="43654000-43655000"/>
          <s v="43655000-43656000"/>
          <s v="43656000-43657000"/>
          <s v="43657000-43658000"/>
          <s v="43658000-43659000"/>
          <s v="43659000-43660000"/>
          <s v="43660000-43661000"/>
          <s v="43661000-43662000"/>
          <s v="43662000-43663000"/>
          <s v="43663000-43664000"/>
          <s v="43664000-43665000"/>
          <s v="43665000-43666000"/>
          <s v="43666000-43667000"/>
          <s v="43667000-43668000"/>
          <s v="43668000-43669000"/>
          <s v="43669000-43670000"/>
          <s v="43670000-43671000"/>
          <s v="43671000-43672000"/>
          <s v="43672000-43673000"/>
          <s v="43673000-43674000"/>
          <s v="43674000-43675000"/>
          <s v="43675000-43676000"/>
          <s v="43676000-43677000"/>
          <s v="43677000-43678000"/>
          <s v="43678000-43679000"/>
          <s v="43679000-43680000"/>
          <s v="43680000-43681000"/>
          <s v="43681000-43682000"/>
          <s v="43682000-43683000"/>
          <s v="43683000-43684000"/>
          <s v="43684000-43685000"/>
          <s v="43685000-43686000"/>
          <s v="43686000-43687000"/>
          <s v="43687000-43688000"/>
          <s v="43688000-43689000"/>
          <s v="43689000-43690000"/>
          <s v="43690000-43691000"/>
          <s v="43691000-43692000"/>
          <s v="43692000-43693000"/>
          <s v="43693000-43694000"/>
          <s v="43694000-43695000"/>
          <s v="43695000-43696000"/>
          <s v="43696000-43697000"/>
          <s v="43697000-43698000"/>
          <s v="43698000-43699000"/>
          <s v="43699000-43700000"/>
          <s v="43700000-43701000"/>
          <s v="43701000-43702000"/>
          <s v="43702000-43703000"/>
          <s v="43703000-43704000"/>
          <s v="43704000-43705000"/>
          <s v="43705000-43706000"/>
          <s v="43706000-43707000"/>
          <s v="43707000-43708000"/>
          <s v="43708000-43709000"/>
          <s v="43709000-43710000"/>
          <s v="43710000-43711000"/>
          <s v="43711000-43712000"/>
          <s v="43712000-43713000"/>
          <s v="43713000-43714000"/>
          <s v="43714000-43715000"/>
          <s v="43715000-43716000"/>
          <s v="43716000-43717000"/>
          <s v="43717000-43718000"/>
          <s v="43718000-43719000"/>
          <s v="43719000-43720000"/>
          <s v="43720000-43721000"/>
          <s v="43721000-43722000"/>
          <s v="43722000-43723000"/>
          <s v="43723000-43724000"/>
          <s v="43724000-43725000"/>
          <s v="43725000-43726000"/>
          <s v="43726000-43727000"/>
          <s v="43727000-43728000"/>
          <s v="43728000-43729000"/>
          <s v="43729000-43730000"/>
          <s v="43730000-43731000"/>
          <s v="43731000-43732000"/>
          <s v="43732000-43733000"/>
          <s v="43733000-43734000"/>
          <s v="43734000-43735000"/>
          <s v="43735000-43736000"/>
          <s v="43736000-43737000"/>
          <s v="43737000-43738000"/>
          <s v="43738000-43739000"/>
          <s v="43739000-43740000"/>
          <s v="43740000-43741000"/>
          <s v="43741000-43742000"/>
          <s v="43742000-43743000"/>
          <s v="43743000-43744000"/>
          <s v="43744000-43745000"/>
          <s v="43745000-43746000"/>
          <s v="43746000-43747000"/>
          <s v="43747000-43748000"/>
          <s v="43748000-43749000"/>
          <s v="43749000-43750000"/>
          <s v="43750000-43751000"/>
          <s v="43751000-43752000"/>
          <s v="43752000-43753000"/>
          <s v="43753000-43754000"/>
          <s v="43754000-43755000"/>
          <s v="43755000-43756000"/>
          <s v="43756000-43757000"/>
          <s v="43757000-43758000"/>
          <s v="43758000-43759000"/>
          <s v="43759000-43760000"/>
          <s v="43760000-43761000"/>
          <s v="43761000-43762000"/>
          <s v="43762000-43763000"/>
          <s v="43763000-43764000"/>
          <s v="43764000-43765000"/>
          <s v="43765000-43766000"/>
          <s v="43766000-43767000"/>
          <s v="43767000-43768000"/>
          <s v="43768000-43769000"/>
          <s v="43769000-43770000"/>
          <s v="43770000-43771000"/>
          <s v="43771000-43772000"/>
          <s v="43772000-43773000"/>
          <s v="43773000-43774000"/>
          <s v="43774000-43775000"/>
          <s v="43775000-43776000"/>
          <s v="43776000-43777000"/>
          <s v="43777000-43778000"/>
          <s v="43778000-43779000"/>
          <s v="43779000-43780000"/>
          <s v="43780000-43781000"/>
          <s v="43781000-43782000"/>
          <s v="43782000-43783000"/>
          <s v="43783000-43784000"/>
          <s v="43784000-43785000"/>
          <s v="43785000-43786000"/>
          <s v="43786000-43787000"/>
          <s v="43787000-43788000"/>
          <s v="43788000-43789000"/>
          <s v="43789000-43790000"/>
          <s v="43790000-43791000"/>
          <s v="43791000-43792000"/>
          <s v="43792000-43793000"/>
          <s v="43793000-43794000"/>
          <s v="43794000-43795000"/>
          <s v="43795000-43796000"/>
          <s v="43796000-43797000"/>
          <s v="43797000-43798000"/>
          <s v="43798000-43799000"/>
          <s v="43799000-43800000"/>
          <s v="43800000-43801000"/>
          <s v="43801000-43802000"/>
          <s v="43802000-43803000"/>
          <s v="43803000-43804000"/>
          <s v="43804000-43805000"/>
          <s v="43805000-43806000"/>
          <s v="43806000-43807000"/>
          <s v="43807000-43808000"/>
          <s v="43808000-43809000"/>
          <s v="43809000-43810000"/>
          <s v="43810000-43811000"/>
          <s v="43811000-43812000"/>
          <s v="43812000-43813000"/>
          <s v="43813000-43814000"/>
          <s v="43814000-43815000"/>
          <s v="43815000-43816000"/>
          <s v="43816000-43817000"/>
          <s v="43817000-43818000"/>
          <s v="43818000-43819000"/>
          <s v="43819000-43820000"/>
          <s v="43820000-43821000"/>
          <s v="43821000-43822000"/>
          <s v="43822000-43823000"/>
          <s v="43823000-43824000"/>
          <s v="43824000-43825000"/>
          <s v="43825000-43826000"/>
          <s v="43826000-43827000"/>
          <s v="43827000-43828000"/>
          <s v="43828000-43829000"/>
          <s v="43829000-43830000"/>
          <s v="43830000-43831000"/>
          <s v="43831000-43832000"/>
          <s v="43832000-43833000"/>
          <s v="43833000-43834000"/>
          <s v="43834000-43835000"/>
          <s v="43835000-43836000"/>
          <s v="43836000-43837000"/>
          <s v="43837000-43838000"/>
          <s v="43838000-43839000"/>
          <s v="43839000-43840000"/>
          <s v="43840000-43841000"/>
          <s v="43841000-43842000"/>
          <s v="43842000-43843000"/>
          <s v="43843000-43844000"/>
          <s v="43844000-43845000"/>
          <s v="43845000-43846000"/>
          <s v="43846000-43847000"/>
          <s v="43847000-43848000"/>
          <s v="43848000-43849000"/>
          <s v="43849000-43850000"/>
          <s v="43850000-43851000"/>
          <s v="43851000-43852000"/>
          <s v="43852000-43853000"/>
          <s v="43853000-43854000"/>
          <s v="43854000-43855000"/>
          <s v="43855000-43856000"/>
          <s v="43856000-43857000"/>
          <s v="43857000-43858000"/>
          <s v="43858000-43859000"/>
          <s v="43859000-43860000"/>
          <s v="43860000-43861000"/>
          <s v="43861000-43862000"/>
          <s v="43862000-43863000"/>
          <s v="43863000-43864000"/>
          <s v="43864000-43865000"/>
          <s v="43865000-43866000"/>
          <s v="43866000-43867000"/>
          <s v="43867000-43868000"/>
          <s v="43868000-43869000"/>
          <s v="43869000-43870000"/>
          <s v="43870000-43871000"/>
          <s v="43871000-43872000"/>
          <s v="43872000-43873000"/>
          <s v="43873000-43874000"/>
          <s v="43874000-43875000"/>
          <s v="43875000-43876000"/>
          <s v="43876000-43877000"/>
          <s v="43877000-43878000"/>
          <s v="43878000-43879000"/>
          <s v="43879000-43880000"/>
          <s v="43880000-43881000"/>
          <s v="43881000-43882000"/>
          <s v="43882000-43883000"/>
          <s v="43883000-43884000"/>
          <s v="43884000-43885000"/>
          <s v="43885000-43886000"/>
          <s v="43886000-43887000"/>
          <s v="43887000-43888000"/>
          <s v="43888000-43889000"/>
          <s v="43889000-43890000"/>
          <s v="43890000-43891000"/>
          <s v="43891000-43892000"/>
          <s v="43892000-43893000"/>
          <s v="43893000-43894000"/>
          <s v="43894000-43895000"/>
          <s v="43895000-43896000"/>
          <s v="43896000-43897000"/>
          <s v="43897000-43898000"/>
          <s v="43898000-43899000"/>
          <s v="43899000-43900000"/>
          <s v="43900000-43901000"/>
          <s v="43901000-43902000"/>
          <s v="43902000-43903000"/>
          <s v="43903000-43904000"/>
          <s v="43904000-43905000"/>
          <s v="43905000-43906000"/>
          <s v="43906000-43907000"/>
          <s v="43907000-43908000"/>
          <s v="43908000-43909000"/>
          <s v="43909000-43910000"/>
          <s v="43910000-43911000"/>
          <s v="43911000-43912000"/>
          <s v="43912000-43913000"/>
          <s v="43913000-43914000"/>
          <s v="43914000-43915000"/>
          <s v="43915000-43916000"/>
          <s v="43916000-43917000"/>
          <s v="43917000-43918000"/>
          <s v="43918000-43919000"/>
          <s v="43919000-43920000"/>
          <s v="43920000-43921000"/>
          <s v="43921000-43922000"/>
          <s v="43922000-43923000"/>
          <s v="43923000-43924000"/>
          <s v="43924000-43925000"/>
          <s v="43925000-43926000"/>
          <s v="43926000-43927000"/>
          <s v="43927000-43928000"/>
          <s v="43928000-43929000"/>
          <s v="43929000-43930000"/>
          <s v="43930000-43931000"/>
          <s v="43931000-43932000"/>
          <s v="43932000-43933000"/>
          <s v="43933000-43934000"/>
          <s v="43934000-43935000"/>
          <s v="43935000-43936000"/>
          <s v="43936000-43937000"/>
          <s v="43937000-43938000"/>
          <s v="43938000-43939000"/>
          <s v="43939000-43940000"/>
          <s v="43940000-43941000"/>
          <s v="43941000-43942000"/>
          <s v="43942000-43943000"/>
          <s v="43943000-43944000"/>
          <s v="43944000-43945000"/>
          <s v="43945000-43946000"/>
          <s v="43946000-43947000"/>
          <s v="43947000-43948000"/>
          <s v="43948000-43949000"/>
          <s v="43949000-43950000"/>
          <s v="43950000-43951000"/>
          <s v="43951000-43952000"/>
          <s v="43952000-43953000"/>
          <s v="43953000-43954000"/>
          <s v="43954000-43955000"/>
          <s v="43955000-43956000"/>
          <s v="43956000-43957000"/>
          <s v="43957000-43958000"/>
          <s v="43958000-43959000"/>
          <s v="43959000-43960000"/>
          <s v="43960000-43961000"/>
          <s v="43961000-43962000"/>
          <s v="43962000-43963000"/>
          <s v="43963000-43964000"/>
          <s v="43964000-43965000"/>
          <s v="43965000-43966000"/>
          <s v="43966000-43967000"/>
          <s v="43967000-43968000"/>
          <s v="43968000-43969000"/>
          <s v="43969000-43970000"/>
          <s v="43970000-43971000"/>
          <s v="43971000-43972000"/>
          <s v="43972000-43973000"/>
          <s v="43973000-43974000"/>
          <s v="43974000-43975000"/>
          <s v="43975000-43976000"/>
          <s v="43976000-43977000"/>
          <s v="43977000-43978000"/>
          <s v="43978000-43979000"/>
          <s v="43979000-43980000"/>
          <s v="43980000-43981000"/>
          <s v="43981000-43982000"/>
          <s v="43982000-43983000"/>
          <s v="43983000-43984000"/>
          <s v="43984000-43985000"/>
          <s v="43985000-43986000"/>
          <s v="43986000-43987000"/>
          <s v="43987000-43988000"/>
          <s v="43988000-43989000"/>
          <s v="43989000-43990000"/>
          <s v="43990000-43991000"/>
          <s v="43991000-43992000"/>
          <s v="43992000-43993000"/>
          <s v="43993000-43994000"/>
          <s v="43994000-43995000"/>
          <s v="43995000-43996000"/>
          <s v="43996000-43997000"/>
          <s v="43997000-43998000"/>
          <s v="43998000-43999000"/>
          <s v="43999000-44000000"/>
          <s v="44000000-44001000"/>
          <s v="44001000-44002000"/>
          <s v="44002000-44003000"/>
          <s v="44003000-44004000"/>
          <s v="44004000-44005000"/>
          <s v="44005000-44006000"/>
          <s v="44006000-44007000"/>
          <s v="44007000-44008000"/>
          <s v="44008000-44009000"/>
          <s v="44009000-44010000"/>
          <s v="44010000-44011000"/>
          <s v="44011000-44012000"/>
          <s v="44012000-44013000"/>
          <s v="44013000-44014000"/>
          <s v="44014000-44015000"/>
          <s v="44015000-44016000"/>
          <s v="44016000-44017000"/>
          <s v="44017000-44018000"/>
          <s v="44018000-44019000"/>
          <s v="44019000-44020000"/>
          <s v="44020000-44021000"/>
          <s v="44021000-44022000"/>
          <s v="44022000-44023000"/>
          <s v="44023000-44024000"/>
          <s v="44024000-44025000"/>
          <s v="44025000-44026000"/>
          <s v="44026000-44027000"/>
          <s v="44027000-44028000"/>
          <s v="44028000-44029000"/>
          <s v="44029000-44030000"/>
          <s v="44030000-44031000"/>
          <s v="44031000-44032000"/>
          <s v="44032000-44033000"/>
          <s v="44033000-44034000"/>
          <s v="44034000-44035000"/>
          <s v="44035000-44036000"/>
          <s v="44036000-44037000"/>
          <s v="44037000-44038000"/>
          <s v="44038000-44039000"/>
          <s v="44039000-44040000"/>
          <s v="44040000-44041000"/>
          <s v="44041000-44042000"/>
          <s v="44042000-44043000"/>
          <s v="44043000-44044000"/>
          <s v="44044000-44045000"/>
          <s v="44045000-44046000"/>
          <s v="44046000-44047000"/>
          <s v="44047000-44048000"/>
          <s v="44048000-44049000"/>
          <s v="44049000-44050000"/>
          <s v="44050000-44051000"/>
          <s v="44051000-44052000"/>
          <s v="44052000-44053000"/>
          <s v="44053000-44054000"/>
          <s v="44054000-44055000"/>
          <s v="44055000-44056000"/>
          <s v="44056000-44057000"/>
          <s v="44057000-44058000"/>
          <s v="44058000-44059000"/>
          <s v="44059000-44060000"/>
          <s v="44060000-44061000"/>
          <s v="44061000-44062000"/>
          <s v="44062000-44063000"/>
          <s v="44063000-44064000"/>
          <s v="44064000-44065000"/>
          <s v="44065000-44066000"/>
          <s v="44066000-44067000"/>
          <s v="44067000-44068000"/>
          <s v="44068000-44069000"/>
          <s v="44069000-44070000"/>
          <s v="44070000-44071000"/>
          <s v="44071000-44072000"/>
          <s v="44072000-44073000"/>
          <s v="44073000-44074000"/>
          <s v="44074000-44075000"/>
          <s v="44075000-44076000"/>
          <s v="44076000-44077000"/>
          <s v="44077000-44078000"/>
          <s v="44078000-44079000"/>
          <s v="44079000-44080000"/>
          <s v="44080000-44081000"/>
          <s v="44081000-44082000"/>
          <s v="44082000-44083000"/>
          <s v="44083000-44084000"/>
          <s v="44084000-44085000"/>
          <s v="44085000-44086000"/>
          <s v="44086000-44087000"/>
          <s v="44087000-44088000"/>
          <s v="44088000-44089000"/>
          <s v="44089000-44090000"/>
          <s v="44090000-44091000"/>
          <s v="44091000-44092000"/>
          <s v="44092000-44093000"/>
          <s v="44093000-44094000"/>
          <s v="44094000-44095000"/>
          <s v="44095000-44096000"/>
          <s v="44096000-44097000"/>
          <s v="44097000-44098000"/>
          <s v="44098000-44099000"/>
          <s v="44099000-44100000"/>
          <s v="44100000-44101000"/>
          <s v="44101000-44102000"/>
          <s v="44102000-44103000"/>
          <s v="44103000-44104000"/>
          <s v="44104000-44105000"/>
          <s v="44105000-44106000"/>
          <s v="44106000-44107000"/>
          <s v="44107000-44108000"/>
          <s v="44108000-44109000"/>
          <s v="44109000-44110000"/>
          <s v="44110000-44111000"/>
          <s v="44111000-44112000"/>
          <s v="44112000-44113000"/>
          <s v="44113000-44114000"/>
          <s v="44114000-44115000"/>
          <s v="44115000-44116000"/>
          <s v="44116000-44117000"/>
          <s v="44117000-44118000"/>
          <s v="44118000-44119000"/>
          <s v="44119000-44120000"/>
          <s v="44120000-44121000"/>
          <s v="44121000-44122000"/>
          <s v="44122000-44123000"/>
          <s v="44123000-44124000"/>
          <s v="44124000-44125000"/>
          <s v="44125000-44126000"/>
          <s v="44126000-44127000"/>
          <s v="44127000-44128000"/>
          <s v="44128000-44129000"/>
          <s v="44129000-44130000"/>
          <s v="44130000-44131000"/>
          <s v="44131000-44132000"/>
          <s v="44132000-44133000"/>
          <s v="44133000-44134000"/>
          <s v="44134000-44135000"/>
          <s v="44135000-44136000"/>
          <s v="44136000-44137000"/>
          <s v="44137000-44138000"/>
          <s v="44138000-44139000"/>
          <s v="44139000-44140000"/>
          <s v="44140000-44141000"/>
          <s v="44141000-44142000"/>
          <s v="44142000-44143000"/>
          <s v="44143000-44144000"/>
          <s v="44144000-44145000"/>
          <s v="44145000-44146000"/>
          <s v="44146000-44147000"/>
          <s v="44147000-44148000"/>
          <s v="44148000-44149000"/>
          <s v="44149000-44150000"/>
          <s v="44150000-44151000"/>
          <s v="44151000-44152000"/>
          <s v="44152000-44153000"/>
          <s v="44153000-44154000"/>
          <s v="44154000-44155000"/>
          <s v="44155000-44156000"/>
          <s v="44156000-44157000"/>
          <s v="44157000-44158000"/>
          <s v="44158000-44159000"/>
          <s v="44159000-44160000"/>
          <s v="44160000-44161000"/>
          <s v="44161000-44162000"/>
          <s v="44162000-44163000"/>
          <s v="44163000-44164000"/>
          <s v="44164000-44165000"/>
          <s v="44165000-44166000"/>
          <s v="44166000-44167000"/>
          <s v="44167000-44168000"/>
          <s v="44168000-44169000"/>
          <s v="44169000-44170000"/>
          <s v="44170000-44171000"/>
          <s v="44171000-44172000"/>
          <s v="44172000-44173000"/>
          <s v="44173000-44174000"/>
          <s v="44174000-44175000"/>
          <s v="44175000-44176000"/>
          <s v="44176000-44177000"/>
          <s v="44177000-44178000"/>
          <s v="44178000-44179000"/>
          <s v="44179000-44180000"/>
          <s v="44180000-44181000"/>
          <s v="44181000-44182000"/>
          <s v="44182000-44183000"/>
          <s v="44183000-44184000"/>
          <s v="44184000-44185000"/>
          <s v="44185000-44186000"/>
          <s v="44186000-44187000"/>
          <s v="44187000-44188000"/>
          <s v="44188000-44189000"/>
          <s v="44189000-44190000"/>
          <s v="44190000-44191000"/>
          <s v="44191000-44192000"/>
          <s v="44192000-44193000"/>
          <s v="44193000-44194000"/>
          <s v="44194000-44195000"/>
          <s v="44195000-44196000"/>
          <s v="44196000-44197000"/>
          <s v="44197000-44198000"/>
          <s v="44198000-44199000"/>
          <s v="44199000-44200000"/>
          <s v="44200000-44201000"/>
          <s v="44201000-44202000"/>
          <s v="44202000-44203000"/>
          <s v="44203000-44204000"/>
          <s v="44204000-44205000"/>
          <s v="44205000-44206000"/>
          <s v="44206000-44207000"/>
          <s v="44207000-44208000"/>
          <s v="44208000-44209000"/>
          <s v="44209000-44210000"/>
          <s v="44210000-44211000"/>
          <s v="44211000-44212000"/>
          <s v="44212000-44213000"/>
          <s v="44213000-44214000"/>
          <s v="44214000-44215000"/>
          <s v="44215000-44216000"/>
          <s v="44216000-44217000"/>
          <s v="44217000-44218000"/>
          <s v="44218000-44219000"/>
          <s v="44219000-44220000"/>
          <s v="44220000-44221000"/>
          <s v="44221000-44222000"/>
          <s v="44222000-44223000"/>
          <s v="44223000-44224000"/>
          <s v="44224000-44225000"/>
          <s v="44225000-44226000"/>
          <s v="44226000-44227000"/>
          <s v="44227000-44228000"/>
          <s v="44228000-44229000"/>
          <s v="44229000-44230000"/>
          <s v="44230000-44231000"/>
          <s v="44231000-44232000"/>
          <s v="44232000-44233000"/>
          <s v="44233000-44234000"/>
          <s v="44234000-44235000"/>
          <s v="44235000-44236000"/>
          <s v="44236000-44237000"/>
          <s v="44237000-44238000"/>
          <s v="44238000-44239000"/>
          <s v="44239000-44240000"/>
          <s v="44240000-44241000"/>
          <s v="44241000-44242000"/>
          <s v="44242000-44243000"/>
          <s v="44243000-44244000"/>
          <s v="44244000-44245000"/>
          <s v="44245000-44246000"/>
          <s v="44246000-44247000"/>
          <s v="44247000-44248000"/>
          <s v="44248000-44249000"/>
          <s v="44249000-44250000"/>
          <s v="44250000-44251000"/>
          <s v="44251000-44252000"/>
          <s v="44252000-44253000"/>
          <s v="44253000-44254000"/>
          <s v="44254000-44255000"/>
          <s v="44255000-44256000"/>
          <s v="44256000-44257000"/>
          <s v="44257000-44258000"/>
          <s v="44258000-44259000"/>
          <s v="44259000-44260000"/>
          <s v="44260000-44261000"/>
          <s v="44261000-44262000"/>
          <s v="44262000-44263000"/>
          <s v="44263000-44264000"/>
          <s v="44264000-44265000"/>
          <s v="44265000-44266000"/>
          <s v="44266000-44267000"/>
          <s v="44267000-44268000"/>
          <s v="44268000-44269000"/>
          <s v="44269000-44270000"/>
          <s v="44270000-44271000"/>
          <s v="44271000-44272000"/>
          <s v="44272000-44273000"/>
          <s v="44273000-44274000"/>
          <s v="44274000-44275000"/>
          <s v="44275000-44276000"/>
          <s v="44276000-44277000"/>
          <s v="44277000-44278000"/>
          <s v="44278000-44279000"/>
          <s v="44279000-44280000"/>
          <s v="44280000-44281000"/>
          <s v="44281000-44282000"/>
          <s v="44282000-44283000"/>
          <s v="44283000-44284000"/>
          <s v="44284000-44285000"/>
          <s v="44285000-44286000"/>
          <s v="44286000-44287000"/>
          <s v="44287000-44288000"/>
          <s v="44288000-44289000"/>
          <s v="44289000-44290000"/>
          <s v="44290000-44291000"/>
          <s v="44291000-44292000"/>
          <s v="44292000-44293000"/>
          <s v="44293000-44294000"/>
          <s v="44294000-44295000"/>
          <s v="44295000-44296000"/>
          <s v="44296000-44297000"/>
          <s v="44297000-44298000"/>
          <s v="44298000-44299000"/>
          <s v="44299000-44300000"/>
          <s v="44300000-44301000"/>
          <s v="44301000-44302000"/>
          <s v="44302000-44303000"/>
          <s v="44303000-44304000"/>
          <s v="44304000-44305000"/>
          <s v="44305000-44306000"/>
          <s v="44306000-44307000"/>
          <s v="44307000-44308000"/>
          <s v="44308000-44309000"/>
          <s v="44309000-44310000"/>
          <s v="44310000-44311000"/>
          <s v="44311000-44312000"/>
          <s v="44312000-44313000"/>
          <s v="44313000-44314000"/>
          <s v="44314000-44315000"/>
          <s v="44315000-44316000"/>
          <s v="44316000-44317000"/>
          <s v="44317000-44318000"/>
          <s v="44318000-44319000"/>
          <s v="44319000-44320000"/>
          <s v="44320000-44321000"/>
          <s v="44321000-44322000"/>
          <s v="44322000-44323000"/>
          <s v="44323000-44324000"/>
          <s v="44324000-44325000"/>
          <s v="44325000-44326000"/>
          <s v="44326000-44327000"/>
          <s v="44327000-44328000"/>
          <s v="44328000-44329000"/>
          <s v="44329000-44330000"/>
          <s v="44330000-44331000"/>
          <s v="44331000-44332000"/>
          <s v="44332000-44333000"/>
          <s v="44333000-44334000"/>
          <s v="44334000-44335000"/>
          <s v="44335000-44336000"/>
          <s v="44336000-44337000"/>
          <s v="44337000-44338000"/>
          <s v="44338000-44339000"/>
          <s v="44339000-44340000"/>
          <s v="44340000-44341000"/>
          <s v="44341000-44342000"/>
          <s v="44342000-44343000"/>
          <s v="44343000-44344000"/>
          <s v="44344000-44345000"/>
          <s v="44345000-44346000"/>
          <s v="44346000-44347000"/>
          <s v="44347000-44348000"/>
          <s v="44348000-44349000"/>
          <s v="44349000-44350000"/>
          <s v="44350000-44351000"/>
          <s v="44351000-44352000"/>
          <s v="44352000-44353000"/>
          <s v="44353000-44354000"/>
          <s v="44354000-44355000"/>
          <s v="44355000-44356000"/>
          <s v="44356000-44357000"/>
          <s v="44357000-44358000"/>
          <s v="44358000-44359000"/>
          <s v="44359000-44360000"/>
          <s v="44360000-44361000"/>
          <s v="44361000-44362000"/>
          <s v="44362000-44363000"/>
          <s v="44363000-44364000"/>
          <s v="44364000-44365000"/>
          <s v="44365000-44366000"/>
          <s v="44366000-44367000"/>
          <s v="44367000-44368000"/>
          <s v="44368000-44369000"/>
          <s v="44369000-44370000"/>
          <s v="44370000-44371000"/>
          <s v="44371000-44372000"/>
          <s v="44372000-44373000"/>
          <s v="44373000-44374000"/>
          <s v="44374000-44375000"/>
          <s v="44375000-44376000"/>
          <s v="44376000-44377000"/>
          <s v="44377000-44378000"/>
          <s v="44378000-44379000"/>
          <s v="44379000-44380000"/>
          <s v="44380000-44381000"/>
          <s v="44381000-44382000"/>
          <s v="44382000-44383000"/>
          <s v="44383000-44384000"/>
          <s v="44384000-44385000"/>
          <s v="44385000-44386000"/>
          <s v="44386000-44387000"/>
          <s v="44387000-44388000"/>
          <s v="44388000-44389000"/>
          <s v="44389000-44390000"/>
          <s v="44390000-44391000"/>
          <s v="44391000-44392000"/>
          <s v="44392000-44393000"/>
          <s v="44393000-44394000"/>
          <s v="44394000-44395000"/>
          <s v="44395000-44396000"/>
          <s v="44396000-44397000"/>
          <s v="44397000-44398000"/>
          <s v="44398000-44399000"/>
          <s v="44399000-44400000"/>
          <s v="44400000-44401000"/>
          <s v="44401000-44402000"/>
          <s v="44402000-44403000"/>
          <s v="44403000-44404000"/>
          <s v="44404000-44405000"/>
          <s v="44405000-44406000"/>
          <s v="44406000-44407000"/>
          <s v="44407000-44408000"/>
          <s v="44408000-44409000"/>
          <s v="44409000-44410000"/>
          <s v="44410000-44411000"/>
          <s v="44411000-44412000"/>
          <s v="44412000-44413000"/>
          <s v="44413000-44414000"/>
          <s v="44414000-44415000"/>
          <s v="44415000-44416000"/>
          <s v="44416000-44417000"/>
          <s v="44417000-44418000"/>
          <s v="44418000-44419000"/>
          <s v="44419000-44420000"/>
          <s v="44420000-44421000"/>
          <s v="44421000-44422000"/>
          <s v="44422000-44423000"/>
          <s v="44423000-44424000"/>
          <s v="44424000-44425000"/>
          <s v="44425000-44426000"/>
          <s v="44426000-44427000"/>
          <s v="44427000-44428000"/>
          <s v="44428000-44429000"/>
          <s v="44429000-44430000"/>
          <s v="44430000-44431000"/>
          <s v="44431000-44432000"/>
          <s v="44432000-44433000"/>
          <s v="44433000-44434000"/>
          <s v="44434000-44435000"/>
          <s v="44435000-44436000"/>
          <s v="44436000-44437000"/>
          <s v="44437000-44438000"/>
          <s v="44438000-44439000"/>
          <s v="44439000-44440000"/>
          <s v="44440000-44441000"/>
          <s v="44441000-44442000"/>
          <s v="44442000-44443000"/>
          <s v="44443000-44444000"/>
          <s v="44444000-44445000"/>
          <s v="44445000-44446000"/>
          <s v="44446000-44447000"/>
          <s v="44447000-44448000"/>
          <s v="44448000-44449000"/>
          <s v="44449000-44450000"/>
          <s v="44450000-44451000"/>
          <s v="44451000-44452000"/>
          <s v="44452000-44453000"/>
          <s v="44453000-44454000"/>
          <s v="44454000-44455000"/>
          <s v="44455000-44456000"/>
          <s v="44456000-44457000"/>
          <s v="44457000-44458000"/>
          <s v="44458000-44459000"/>
          <s v="44459000-44460000"/>
          <s v="44460000-44461000"/>
          <s v="44461000-44462000"/>
          <s v="44462000-44463000"/>
          <s v="44463000-44464000"/>
          <s v="44464000-44465000"/>
          <s v="44465000-44466000"/>
          <s v="44466000-44467000"/>
          <s v="44467000-44468000"/>
          <s v="44468000-44469000"/>
          <s v="44469000-44470000"/>
          <s v="44470000-44471000"/>
          <s v="44471000-44472000"/>
          <s v="44472000-44473000"/>
          <s v="44473000-44474000"/>
          <s v="44474000-44475000"/>
          <s v="44475000-44476000"/>
          <s v="44476000-44477000"/>
          <s v="44477000-44478000"/>
          <s v="44478000-44479000"/>
          <s v="44479000-44480000"/>
          <s v="44480000-44481000"/>
          <s v="44481000-44482000"/>
          <s v="44482000-44483000"/>
          <s v="44483000-44484000"/>
          <s v="44484000-44485000"/>
          <s v="44485000-44486000"/>
          <s v="44486000-44487000"/>
          <s v="44487000-44488000"/>
          <s v="44488000-44489000"/>
          <s v="44489000-44490000"/>
          <s v="44490000-44491000"/>
          <s v="44491000-44492000"/>
          <s v="44492000-44493000"/>
          <s v="44493000-44494000"/>
          <s v="44494000-44495000"/>
          <s v="44495000-44496000"/>
          <s v="44496000-44497000"/>
          <s v="44497000-44498000"/>
          <s v="44498000-44499000"/>
          <s v="44499000-44500000"/>
          <s v="44500000-44501000"/>
          <s v="44501000-44502000"/>
          <s v="44502000-44503000"/>
          <s v="44503000-44504000"/>
          <s v="44504000-44505000"/>
          <s v="44505000-44506000"/>
          <s v="44506000-44507000"/>
          <s v="44507000-44508000"/>
          <s v="44508000-44509000"/>
          <s v="44509000-44510000"/>
          <s v="44510000-44511000"/>
          <s v="44511000-44512000"/>
          <s v="44512000-44513000"/>
          <s v="44513000-44514000"/>
          <s v="44514000-44515000"/>
          <s v="44515000-44516000"/>
          <s v="44516000-44517000"/>
          <s v="44517000-44518000"/>
          <s v="44518000-44519000"/>
          <s v="44519000-44520000"/>
          <s v="44520000-44521000"/>
          <s v="44521000-44522000"/>
          <s v="44522000-44523000"/>
          <s v="44523000-44524000"/>
          <s v="44524000-44525000"/>
          <s v="44525000-44526000"/>
          <s v="44526000-44527000"/>
          <s v="44527000-44528000"/>
          <s v="44528000-44529000"/>
          <s v="44529000-44530000"/>
          <s v="44530000-44531000"/>
          <s v="44531000-44532000"/>
          <s v="44532000-44533000"/>
          <s v="44533000-44534000"/>
          <s v="44534000-44535000"/>
          <s v="44535000-44536000"/>
          <s v="44536000-44537000"/>
          <s v="44537000-44538000"/>
          <s v="44538000-44539000"/>
          <s v="44539000-44540000"/>
          <s v="44540000-44541000"/>
          <s v="44541000-44542000"/>
          <s v="44542000-44543000"/>
          <s v="44543000-44544000"/>
          <s v="44544000-44545000"/>
          <s v="44545000-44546000"/>
          <s v="44546000-44547000"/>
          <s v="44547000-44548000"/>
          <s v="44548000-44549000"/>
          <s v="44549000-44550000"/>
          <s v="44550000-44551000"/>
          <s v="44551000-44552000"/>
          <s v="44552000-44553000"/>
          <s v="44553000-44554000"/>
          <s v="44554000-44555000"/>
          <s v="44555000-44556000"/>
          <s v="44556000-44557000"/>
          <s v="44557000-44558000"/>
          <s v="44558000-44559000"/>
          <s v="44559000-44560000"/>
          <s v="44560000-44561000"/>
          <s v="44561000-44562000"/>
          <s v="44562000-44563000"/>
          <s v="44563000-44564000"/>
          <s v="44564000-44565000"/>
          <s v="44565000-44566000"/>
          <s v="44566000-44567000"/>
          <s v="44567000-44568000"/>
          <s v="44568000-44569000"/>
          <s v="44569000-44570000"/>
          <s v="44570000-44571000"/>
          <s v="44571000-44572000"/>
          <s v="44572000-44573000"/>
          <s v="44573000-44574000"/>
          <s v="44574000-44575000"/>
          <s v="44575000-44576000"/>
          <s v="44576000-44577000"/>
          <s v="44577000-44578000"/>
          <s v="44578000-44579000"/>
          <s v="44579000-44580000"/>
          <s v="44580000-44581000"/>
          <s v="44581000-44582000"/>
          <s v="44582000-44583000"/>
          <s v="44583000-44584000"/>
          <s v="44584000-44585000"/>
          <s v="44585000-44586000"/>
          <s v="44586000-44587000"/>
          <s v="44587000-44588000"/>
          <s v="44588000-44589000"/>
          <s v="44589000-44590000"/>
          <s v="44590000-44591000"/>
          <s v="44591000-44592000"/>
          <s v="44592000-44593000"/>
          <s v="44593000-44594000"/>
          <s v="44594000-44595000"/>
          <s v="44595000-44596000"/>
          <s v="44596000-44597000"/>
          <s v="44597000-44598000"/>
          <s v="44598000-44599000"/>
          <s v="44599000-44600000"/>
          <s v="44600000-44601000"/>
          <s v="44601000-44602000"/>
          <s v="44602000-44603000"/>
          <s v="44603000-44604000"/>
          <s v="44604000-44605000"/>
          <s v="44605000-44606000"/>
          <s v="44606000-44607000"/>
          <s v="44607000-44608000"/>
          <s v="44608000-44609000"/>
          <s v="44609000-44610000"/>
          <s v="44610000-44611000"/>
          <s v="44611000-44612000"/>
          <s v="44612000-44613000"/>
          <s v="44613000-44614000"/>
          <s v="44614000-44615000"/>
          <s v="44615000-44616000"/>
          <s v="44616000-44617000"/>
          <s v="44617000-44618000"/>
          <s v="44618000-44619000"/>
          <s v="44619000-44620000"/>
          <s v="44620000-44621000"/>
          <s v="44621000-44622000"/>
          <s v="44622000-44623000"/>
          <s v="44623000-44624000"/>
          <s v="44624000-44625000"/>
          <s v="44625000-44626000"/>
          <s v="44626000-44627000"/>
          <s v="44627000-44628000"/>
          <s v="44628000-44629000"/>
          <s v="44629000-44630000"/>
          <s v="44630000-44631000"/>
          <s v="44631000-44632000"/>
          <s v="44632000-44633000"/>
          <s v="44633000-44634000"/>
          <s v="44634000-44635000"/>
          <s v="44635000-44636000"/>
          <s v="44636000-44637000"/>
          <s v="44637000-44638000"/>
          <s v="44638000-44639000"/>
          <s v="44639000-44640000"/>
          <s v="44640000-44641000"/>
          <s v="44641000-44642000"/>
          <s v="44642000-44643000"/>
          <s v="44643000-44644000"/>
          <s v="44644000-44645000"/>
          <s v="44645000-44646000"/>
          <s v="44646000-44647000"/>
          <s v="44647000-44648000"/>
          <s v="44648000-44649000"/>
          <s v="44649000-44650000"/>
          <s v="44650000-44651000"/>
          <s v="44651000-44652000"/>
          <s v="44652000-44653000"/>
          <s v="44653000-44654000"/>
          <s v="44654000-44655000"/>
          <s v="44655000-44656000"/>
          <s v="44656000-44657000"/>
          <s v="44657000-44658000"/>
          <s v="44658000-44659000"/>
          <s v="44659000-44660000"/>
          <s v="44660000-44661000"/>
          <s v="44661000-44662000"/>
          <s v="44662000-44663000"/>
          <s v="44663000-44664000"/>
          <s v="44664000-44665000"/>
          <s v="44665000-44666000"/>
          <s v="44666000-44667000"/>
          <s v="44667000-44668000"/>
          <s v="44668000-44669000"/>
          <s v="44669000-44670000"/>
          <s v="44670000-44671000"/>
          <s v="44671000-44672000"/>
          <s v="44672000-44673000"/>
          <s v="44673000-44674000"/>
          <s v="44674000-44675000"/>
          <s v="44675000-44676000"/>
          <s v="44676000-44677000"/>
          <s v="44677000-44678000"/>
          <s v="44678000-44679000"/>
          <s v="44679000-44680000"/>
          <s v="44680000-44681000"/>
          <s v="44681000-44682000"/>
          <s v="44682000-44683000"/>
          <s v="44683000-44684000"/>
          <s v="44684000-44685000"/>
          <s v="44685000-44686000"/>
          <s v="44686000-44687000"/>
          <s v="44687000-44688000"/>
          <s v="44688000-44689000"/>
          <s v="44689000-44690000"/>
          <s v="44690000-44691000"/>
          <s v="44691000-44692000"/>
          <s v="44692000-44693000"/>
          <s v="44693000-44694000"/>
          <s v="44694000-44695000"/>
          <s v="44695000-44696000"/>
          <s v="44696000-44697000"/>
          <s v="44697000-44698000"/>
          <s v="44698000-44699000"/>
          <s v="44699000-44700000"/>
          <s v="44700000-44701000"/>
          <s v="44701000-44702000"/>
          <s v="44702000-44703000"/>
          <s v="44703000-44704000"/>
          <s v="44704000-44705000"/>
          <s v="44705000-44706000"/>
          <s v="44706000-44707000"/>
          <s v="44707000-44708000"/>
          <s v="44708000-44709000"/>
          <s v="44709000-44710000"/>
          <s v="44710000-44711000"/>
          <s v="44711000-44712000"/>
          <s v="44712000-44713000"/>
          <s v="44713000-44714000"/>
          <s v="44714000-44715000"/>
          <s v="44715000-44716000"/>
          <s v="44716000-44717000"/>
          <s v="44717000-44718000"/>
          <s v="44718000-44719000"/>
          <s v="44719000-44720000"/>
          <s v="44720000-44721000"/>
          <s v="44721000-44722000"/>
          <s v="44722000-44723000"/>
          <s v="44723000-44724000"/>
          <s v="44724000-44725000"/>
          <s v="44725000-44726000"/>
          <s v="44726000-44727000"/>
          <s v="44727000-44728000"/>
          <s v="44728000-44729000"/>
          <s v="44729000-44730000"/>
          <s v="44730000-44731000"/>
          <s v="44731000-44732000"/>
          <s v="44732000-44733000"/>
          <s v="44733000-44734000"/>
          <s v="44734000-44735000"/>
          <s v="44735000-44736000"/>
          <s v="44736000-44737000"/>
          <s v="44737000-44738000"/>
          <s v="44738000-44739000"/>
          <s v="44739000-44740000"/>
          <s v="44740000-44741000"/>
          <s v="44741000-44742000"/>
          <s v="44742000-44743000"/>
          <s v="44743000-44744000"/>
          <s v="44744000-44745000"/>
          <s v="44745000-44746000"/>
          <s v="44746000-44747000"/>
          <s v="44747000-44748000"/>
          <s v="44748000-44749000"/>
          <s v="44749000-44750000"/>
          <s v="44750000-44751000"/>
          <s v="44751000-44752000"/>
          <s v="44752000-44753000"/>
          <s v="44753000-44754000"/>
          <s v="44754000-44755000"/>
          <s v="44755000-44756000"/>
          <s v="44756000-44757000"/>
          <s v="44757000-44758000"/>
          <s v="44758000-44759000"/>
          <s v="44759000-44760000"/>
          <s v="44760000-44761000"/>
          <s v="44761000-44762000"/>
          <s v="44762000-44763000"/>
          <s v="44763000-44764000"/>
          <s v="44764000-44765000"/>
          <s v="44765000-44766000"/>
          <s v="44766000-44767000"/>
          <s v="44767000-44768000"/>
          <s v="44768000-44769000"/>
          <s v="44769000-44770000"/>
          <s v="44770000-44771000"/>
          <s v="44771000-44772000"/>
          <s v="44772000-44773000"/>
          <s v="44773000-44774000"/>
          <s v="44774000-44775000"/>
          <s v="44775000-44776000"/>
          <s v="44776000-44777000"/>
          <s v="44777000-44778000"/>
          <s v="44778000-44779000"/>
          <s v="44779000-44780000"/>
          <s v="44780000-44781000"/>
          <s v="44781000-44782000"/>
          <s v="44782000-44783000"/>
          <s v="44783000-44784000"/>
          <s v="44784000-44785000"/>
          <s v="44785000-44786000"/>
          <s v="44786000-44787000"/>
          <s v="44787000-44788000"/>
          <s v="44788000-44789000"/>
          <s v="44789000-44790000"/>
          <s v="44790000-44791000"/>
          <s v="44791000-44792000"/>
          <s v="44792000-44793000"/>
          <s v="44793000-44794000"/>
          <s v="44794000-44795000"/>
          <s v="44795000-44796000"/>
          <s v="44796000-44797000"/>
          <s v="44797000-44798000"/>
          <s v="44798000-44799000"/>
          <s v="44799000-44800000"/>
          <s v="44800000-44801000"/>
          <s v="44801000-44802000"/>
          <s v="44802000-44803000"/>
          <s v="44803000-44804000"/>
          <s v="44804000-44805000"/>
          <s v="44805000-44806000"/>
          <s v="44806000-44807000"/>
          <s v="44807000-44808000"/>
          <s v="44808000-44809000"/>
          <s v="44809000-44810000"/>
          <s v="44810000-44811000"/>
          <s v="44811000-44812000"/>
          <s v="44812000-44813000"/>
          <s v="44813000-44814000"/>
          <s v="44814000-44815000"/>
          <s v="44815000-44816000"/>
          <s v="44816000-44817000"/>
          <s v="44817000-44818000"/>
          <s v="44818000-44819000"/>
          <s v="44819000-44820000"/>
          <s v="44820000-44821000"/>
          <s v="44821000-44822000"/>
          <s v="44822000-44823000"/>
          <s v="44823000-44824000"/>
          <s v="44824000-44825000"/>
          <s v="44825000-44826000"/>
          <s v="44826000-44827000"/>
          <s v="44827000-44828000"/>
          <s v="44828000-44829000"/>
          <s v="44829000-44830000"/>
          <s v="44830000-44831000"/>
          <s v="44831000-44832000"/>
          <s v="44832000-44833000"/>
          <s v="44833000-44834000"/>
          <s v="44834000-44835000"/>
          <s v="44835000-44836000"/>
          <s v="44836000-44837000"/>
          <s v="44837000-44838000"/>
          <s v="44838000-44839000"/>
          <s v="44839000-44840000"/>
          <s v="44840000-44841000"/>
          <s v="44841000-44842000"/>
          <s v="44842000-44843000"/>
          <s v="44843000-44844000"/>
          <s v="44844000-44845000"/>
          <s v="44845000-44846000"/>
          <s v="44846000-44847000"/>
          <s v="44847000-44848000"/>
          <s v="44848000-44849000"/>
          <s v="44849000-44850000"/>
          <s v="44850000-44851000"/>
          <s v="44851000-44852000"/>
          <s v="44852000-44853000"/>
          <s v="44853000-44854000"/>
          <s v="44854000-44855000"/>
          <s v="44855000-44856000"/>
          <s v="44856000-44857000"/>
          <s v="44857000-44858000"/>
          <s v="44858000-44859000"/>
          <s v="44859000-44860000"/>
          <s v="44860000-44861000"/>
          <s v="44861000-44862000"/>
          <s v="44862000-44863000"/>
          <s v="44863000-44864000"/>
          <s v="44864000-44865000"/>
          <s v="44865000-44866000"/>
          <s v="44866000-44867000"/>
          <s v="44867000-44868000"/>
          <s v="44868000-44869000"/>
          <s v="44869000-44870000"/>
          <s v="44870000-44871000"/>
          <s v="44871000-44872000"/>
          <s v="44872000-44873000"/>
          <s v="44873000-44874000"/>
          <s v="44874000-44875000"/>
          <s v="44875000-44876000"/>
          <s v="44876000-44877000"/>
          <s v="44877000-44878000"/>
          <s v="44878000-44879000"/>
          <s v="44879000-44880000"/>
          <s v="44880000-44881000"/>
          <s v="44881000-44882000"/>
          <s v="44882000-44883000"/>
          <s v="44883000-44884000"/>
          <s v="44884000-44885000"/>
          <s v="44885000-44886000"/>
          <s v="44886000-44887000"/>
          <s v="44887000-44888000"/>
          <s v="44888000-44889000"/>
          <s v="44889000-44890000"/>
          <s v="44890000-44891000"/>
          <s v="44891000-44892000"/>
          <s v="44892000-44893000"/>
          <s v="44893000-44894000"/>
          <s v="44894000-44895000"/>
          <s v="44895000-44896000"/>
          <s v="44896000-44897000"/>
          <s v="44897000-44898000"/>
          <s v="44898000-44899000"/>
          <s v="44899000-44900000"/>
          <s v="44900000-44901000"/>
          <s v="44901000-44902000"/>
          <s v="44902000-44903000"/>
          <s v="44903000-44904000"/>
          <s v="44904000-44905000"/>
          <s v="44905000-44906000"/>
          <s v="44906000-44907000"/>
          <s v="44907000-44908000"/>
          <s v="44908000-44909000"/>
          <s v="44909000-44910000"/>
          <s v="44910000-44911000"/>
          <s v="44911000-44912000"/>
          <s v="44912000-44913000"/>
          <s v="44913000-44914000"/>
          <s v="44914000-44915000"/>
          <s v="44915000-44916000"/>
          <s v="44916000-44917000"/>
          <s v="44917000-44918000"/>
          <s v="44918000-44919000"/>
          <s v="44919000-44920000"/>
          <s v="44920000-44921000"/>
          <s v="44921000-44922000"/>
          <s v="44922000-44923000"/>
          <s v="44923000-44924000"/>
          <s v="44924000-44925000"/>
          <s v="44925000-44926000"/>
          <s v="44926000-44927000"/>
          <s v="44927000-44928000"/>
          <s v="44928000-44929000"/>
          <s v="44929000-44930000"/>
          <s v="44930000-44931000"/>
          <s v="44931000-44932000"/>
          <s v="44932000-44933000"/>
          <s v="44933000-44934000"/>
          <s v="44934000-44935000"/>
          <s v="44935000-44936000"/>
          <s v="44936000-44937000"/>
          <s v="44937000-44938000"/>
          <s v="44938000-44939000"/>
          <s v="44939000-44940000"/>
          <s v="44940000-44941000"/>
          <s v="44941000-44942000"/>
          <s v="44942000-44943000"/>
          <s v="44943000-44944000"/>
          <s v="44944000-44945000"/>
          <s v="44945000-44946000"/>
          <s v="44946000-44947000"/>
          <s v="44947000-44948000"/>
          <s v="44948000-44949000"/>
          <s v="44949000-44950000"/>
          <s v="44950000-44951000"/>
          <s v="44951000-44952000"/>
          <s v="44952000-44953000"/>
          <s v="44953000-44954000"/>
          <s v="44954000-44955000"/>
          <s v="44955000-44956000"/>
          <s v="44956000-44957000"/>
          <s v="44957000-44958000"/>
          <s v="44958000-44959000"/>
          <s v="44959000-44960000"/>
          <s v="44960000-44961000"/>
          <s v="44961000-44962000"/>
          <s v="44962000-44963000"/>
          <s v="44963000-44964000"/>
          <s v="44964000-44965000"/>
          <s v="44965000-44966000"/>
          <s v="44966000-44967000"/>
          <s v="44967000-44968000"/>
          <s v="44968000-44969000"/>
          <s v="44969000-44970000"/>
          <s v="44970000-44971000"/>
          <s v="44971000-44972000"/>
          <s v="44972000-44973000"/>
          <s v="44973000-44974000"/>
          <s v="44974000-44975000"/>
          <s v="44975000-44976000"/>
          <s v="44976000-44977000"/>
          <s v="44977000-44978000"/>
          <s v="44978000-44979000"/>
          <s v="44979000-44980000"/>
          <s v="44980000-44981000"/>
          <s v="44981000-44982000"/>
          <s v="44982000-44983000"/>
          <s v="44983000-44984000"/>
          <s v="44984000-44985000"/>
          <s v="44985000-44986000"/>
          <s v="44986000-44987000"/>
          <s v="44987000-44988000"/>
          <s v="44988000-44989000"/>
          <s v="44989000-44990000"/>
          <s v="44990000-44991000"/>
          <s v="44991000-44992000"/>
          <s v="44992000-44993000"/>
          <s v="44993000-44994000"/>
          <s v="44994000-44995000"/>
          <s v="44995000-44996000"/>
          <s v="44996000-44997000"/>
          <s v="44997000-44998000"/>
          <s v="44998000-44999000"/>
          <s v="44999000-45000000"/>
          <s v="45000000-45001000"/>
          <s v="45001000-45002000"/>
          <s v="45002000-45003000"/>
          <s v="45003000-45004000"/>
          <s v="45004000-45005000"/>
          <s v="45005000-45006000"/>
          <s v="45006000-45007000"/>
          <s v="45007000-45008000"/>
          <s v="45008000-45009000"/>
          <s v="45009000-45010000"/>
          <s v="45010000-45011000"/>
          <s v="45011000-45012000"/>
          <s v="45012000-45013000"/>
          <s v="45013000-45014000"/>
          <s v="45014000-45015000"/>
          <s v="45015000-45016000"/>
          <s v="45016000-45017000"/>
          <s v="45017000-45018000"/>
          <s v="45018000-45019000"/>
          <s v="45019000-45020000"/>
          <s v="45020000-45021000"/>
          <s v="45021000-45022000"/>
          <s v="45022000-45023000"/>
          <s v="45023000-45024000"/>
          <s v="45024000-45025000"/>
          <s v="45025000-45026000"/>
          <s v="45026000-45027000"/>
          <s v="45027000-45028000"/>
          <s v="45028000-45029000"/>
          <s v="45029000-45030000"/>
          <s v="45030000-45031000"/>
          <s v="45031000-45032000"/>
          <s v="45032000-45033000"/>
          <s v="45033000-45034000"/>
          <s v="45034000-45035000"/>
          <s v="45035000-45036000"/>
          <s v="45036000-45037000"/>
          <s v="45037000-45038000"/>
          <s v="45038000-45039000"/>
          <s v="45039000-45040000"/>
          <s v="45040000-45041000"/>
          <s v="45041000-45042000"/>
          <s v="45042000-45043000"/>
          <s v="45043000-45044000"/>
          <s v="45044000-45045000"/>
          <s v="45045000-45046000"/>
          <s v="45046000-45047000"/>
          <s v="45047000-45048000"/>
          <s v="45048000-45049000"/>
          <s v="45049000-45050000"/>
          <s v="45050000-45051000"/>
          <s v="45051000-45052000"/>
          <s v="45052000-45053000"/>
          <s v="45053000-45054000"/>
          <s v="45054000-45055000"/>
          <s v="45055000-45056000"/>
          <s v="45056000-45057000"/>
          <s v="45057000-45058000"/>
          <s v="45058000-45059000"/>
          <s v="45059000-45060000"/>
          <s v="45060000-45061000"/>
          <s v="45061000-45062000"/>
          <s v="45062000-45063000"/>
          <s v="45063000-45064000"/>
          <s v="45064000-45065000"/>
          <s v="45065000-45066000"/>
          <s v="45066000-45067000"/>
          <s v="45067000-45068000"/>
          <s v="45068000-45069000"/>
          <s v="45069000-45070000"/>
          <s v="45070000-45071000"/>
          <s v="45071000-45072000"/>
          <s v="45072000-45073000"/>
          <s v="45073000-45074000"/>
          <s v="45074000-45075000"/>
          <s v="45075000-45076000"/>
          <s v="45076000-45077000"/>
          <s v="45077000-45078000"/>
          <s v="45078000-45079000"/>
          <s v="45079000-45080000"/>
          <s v="45080000-45081000"/>
          <s v="45081000-45082000"/>
          <s v="45082000-45083000"/>
          <s v="45083000-45084000"/>
          <s v="45084000-45085000"/>
          <s v="45085000-45086000"/>
          <s v="45086000-45087000"/>
          <s v="45087000-45088000"/>
          <s v="45088000-45089000"/>
          <s v="45089000-45090000"/>
          <s v="45090000-45091000"/>
          <s v="45091000-45092000"/>
          <s v="45092000-45093000"/>
          <s v="45093000-45094000"/>
          <s v="45094000-45095000"/>
          <s v="45095000-45096000"/>
          <s v="45096000-45097000"/>
          <s v="45097000-45098000"/>
          <s v="45098000-45099000"/>
          <s v="45099000-45100000"/>
          <s v="45100000-45101000"/>
          <s v="45101000-45102000"/>
          <s v="45102000-45103000"/>
          <s v="45103000-45104000"/>
          <s v="45104000-45105000"/>
          <s v="45105000-45106000"/>
          <s v="45106000-45107000"/>
          <s v="45107000-45108000"/>
          <s v="45108000-45109000"/>
          <s v="45109000-45110000"/>
          <s v="45110000-45111000"/>
          <s v="45111000-45112000"/>
          <s v="45112000-45113000"/>
          <s v="45113000-45114000"/>
          <s v="45114000-45115000"/>
          <s v="45115000-45116000"/>
          <s v="45116000-45117000"/>
          <s v="45117000-45118000"/>
          <s v="45118000-45119000"/>
          <s v="45119000-45120000"/>
          <s v="45120000-45121000"/>
          <s v="45121000-45122000"/>
          <s v="45122000-45123000"/>
          <s v="45123000-45124000"/>
          <s v="45124000-45125000"/>
          <s v="45125000-45126000"/>
          <s v="45126000-45127000"/>
          <s v="45127000-45128000"/>
          <s v="45128000-45129000"/>
          <s v="45129000-45130000"/>
          <s v="45130000-45131000"/>
          <s v="45131000-45132000"/>
          <s v="45132000-45133000"/>
          <s v="45133000-45134000"/>
          <s v="45134000-45135000"/>
          <s v="45135000-45136000"/>
          <s v="45136000-45137000"/>
          <s v="45137000-45138000"/>
          <s v="45138000-45139000"/>
          <s v="45139000-45140000"/>
          <s v="45140000-45141000"/>
          <s v="45141000-45142000"/>
          <s v="45142000-45143000"/>
          <s v="45143000-45144000"/>
          <s v="45144000-45145000"/>
          <s v="45145000-45146000"/>
          <s v="45146000-45147000"/>
          <s v="45147000-45148000"/>
          <s v="45148000-45149000"/>
          <s v="45149000-45150000"/>
          <s v="45150000-45151000"/>
          <s v="45151000-45152000"/>
          <s v="45152000-45153000"/>
          <s v="45153000-45154000"/>
          <s v="45154000-45155000"/>
          <s v="45155000-45156000"/>
          <s v="45156000-45157000"/>
          <s v="45157000-45158000"/>
          <s v="45158000-45159000"/>
          <s v="45159000-45160000"/>
          <s v="45160000-45161000"/>
          <s v="45161000-45162000"/>
          <s v="45162000-45163000"/>
          <s v="45163000-45164000"/>
          <s v="45164000-45165000"/>
          <s v="45165000-45166000"/>
          <s v="45166000-45167000"/>
          <s v="45167000-45168000"/>
          <s v="45168000-45169000"/>
          <s v="45169000-45170000"/>
          <s v="45170000-45171000"/>
          <s v="45171000-45172000"/>
          <s v="45172000-45173000"/>
          <s v="45173000-45174000"/>
          <s v="45174000-45175000"/>
          <s v="45175000-45176000"/>
          <s v="45176000-45177000"/>
          <s v="45177000-45178000"/>
          <s v="45178000-45179000"/>
          <s v="45179000-45180000"/>
          <s v="45180000-45181000"/>
          <s v="45181000-45182000"/>
          <s v="45182000-45183000"/>
          <s v="45183000-45184000"/>
          <s v="45184000-45185000"/>
          <s v="45185000-45186000"/>
          <s v="45186000-45187000"/>
          <s v="45187000-45188000"/>
          <s v="45188000-45189000"/>
          <s v="45189000-45190000"/>
          <s v="45190000-45191000"/>
          <s v="45191000-45192000"/>
          <s v="45192000-45193000"/>
          <s v="45193000-45194000"/>
          <s v="45194000-45195000"/>
          <s v="45195000-45196000"/>
          <s v="45196000-45197000"/>
          <s v="45197000-45198000"/>
          <s v="45198000-45199000"/>
          <s v="45199000-45200000"/>
          <s v="45200000-45201000"/>
          <s v="45201000-45202000"/>
          <s v="45202000-45203000"/>
          <s v="45203000-45204000"/>
          <s v="45204000-45205000"/>
          <s v="45205000-45206000"/>
          <s v="45206000-45207000"/>
          <s v="45207000-45208000"/>
          <s v="45208000-45209000"/>
          <s v="45209000-45210000"/>
          <s v="45210000-45211000"/>
          <s v="45211000-45212000"/>
          <s v="45212000-45213000"/>
          <s v="45213000-45214000"/>
          <s v="45214000-45215000"/>
          <s v="45215000-45216000"/>
          <s v="45216000-45217000"/>
          <s v="45217000-45218000"/>
          <s v="45218000-45219000"/>
          <s v="45219000-45220000"/>
          <s v="45220000-45221000"/>
          <s v="45221000-45222000"/>
          <s v="45222000-45223000"/>
          <s v="45223000-45224000"/>
          <s v="45224000-45225000"/>
          <s v="45225000-45226000"/>
          <s v="45226000-45227000"/>
          <s v="45227000-45228000"/>
          <s v="45228000-45229000"/>
          <s v="45229000-45230000"/>
          <s v="45230000-45231000"/>
          <s v="45231000-45232000"/>
          <s v="45232000-45233000"/>
          <s v="45233000-45234000"/>
          <s v="45234000-45235000"/>
          <s v="45235000-45236000"/>
          <s v="45236000-45237000"/>
          <s v="45237000-45238000"/>
          <s v="45238000-45239000"/>
          <s v="45239000-45240000"/>
          <s v="45240000-45241000"/>
          <s v="45241000-45242000"/>
          <s v="45242000-45243000"/>
          <s v="45243000-45244000"/>
          <s v="45244000-45245000"/>
          <s v="45245000-45246000"/>
          <s v="45246000-45247000"/>
          <s v="45247000-45248000"/>
          <s v="45248000-45249000"/>
          <s v="45249000-45250000"/>
          <s v="45250000-45251000"/>
          <s v="45251000-45252000"/>
          <s v="45252000-45253000"/>
          <s v="45253000-45254000"/>
          <s v="45254000-45255000"/>
          <s v="45255000-45256000"/>
          <s v="45256000-45257000"/>
          <s v="45257000-45258000"/>
          <s v="45258000-45259000"/>
          <s v="45259000-45260000"/>
          <s v="45260000-45261000"/>
          <s v="45261000-45262000"/>
          <s v="45262000-45263000"/>
          <s v="45263000-45264000"/>
          <s v="45264000-45265000"/>
          <s v="45265000-45266000"/>
          <s v="45266000-45267000"/>
          <s v="45267000-45268000"/>
          <s v="45268000-45269000"/>
          <s v="45269000-45270000"/>
          <s v="45270000-45271000"/>
          <s v="45271000-45272000"/>
          <s v="45272000-45273000"/>
          <s v="45273000-45274000"/>
          <s v="45274000-45275000"/>
          <s v="45275000-45276000"/>
          <s v="45276000-45277000"/>
          <s v="45277000-45278000"/>
          <s v="45278000-45279000"/>
          <s v="45279000-45280000"/>
          <s v="45280000-45281000"/>
          <s v="45281000-45282000"/>
          <s v="45282000-45283000"/>
          <s v="45283000-45284000"/>
          <s v="45284000-45285000"/>
          <s v="45285000-45286000"/>
          <s v="45286000-45287000"/>
          <s v="45287000-45288000"/>
          <s v="45288000-45289000"/>
          <s v="45289000-45290000"/>
          <s v="45290000-45291000"/>
          <s v="45291000-45292000"/>
          <s v="45292000-45293000"/>
          <s v="45293000-45294000"/>
          <s v="45294000-45295000"/>
          <s v="45295000-45296000"/>
          <s v="45296000-45297000"/>
          <s v="45297000-45298000"/>
          <s v="45298000-45299000"/>
          <s v="45299000-45300000"/>
          <s v="45300000-45301000"/>
          <s v="45301000-45302000"/>
          <s v="45302000-45303000"/>
          <s v="45303000-45304000"/>
          <s v="45304000-45305000"/>
          <s v="45305000-45306000"/>
          <s v="45306000-45307000"/>
          <s v="45307000-45308000"/>
          <s v="45308000-45309000"/>
          <s v="45309000-45310000"/>
          <s v="45310000-45311000"/>
          <s v="45311000-45312000"/>
          <s v="45312000-45313000"/>
          <s v="45313000-45314000"/>
          <s v="45314000-45315000"/>
          <s v="45315000-45316000"/>
          <s v="45316000-45317000"/>
          <s v="45317000-45318000"/>
          <s v="45318000-45319000"/>
          <s v="45319000-45320000"/>
          <s v="45320000-45321000"/>
          <s v="45321000-45322000"/>
          <s v="45322000-45323000"/>
          <s v="45323000-45324000"/>
          <s v="45324000-45325000"/>
          <s v="45325000-45326000"/>
          <s v="45326000-45327000"/>
          <s v="45327000-45328000"/>
          <s v="45328000-45329000"/>
          <s v="45329000-45330000"/>
          <s v="45330000-45331000"/>
          <s v="45331000-45332000"/>
          <s v="45332000-45333000"/>
          <s v="45333000-45334000"/>
          <s v="45334000-45335000"/>
          <s v="45335000-45336000"/>
          <s v="45336000-45337000"/>
          <s v="45337000-45338000"/>
          <s v="45338000-45339000"/>
          <s v="45339000-45340000"/>
          <s v="45340000-45341000"/>
          <s v="45341000-45342000"/>
          <s v="45342000-45343000"/>
          <s v="45343000-45344000"/>
          <s v="45344000-45345000"/>
          <s v="45345000-45346000"/>
          <s v="45346000-45347000"/>
          <s v="45347000-45348000"/>
          <s v="45348000-45349000"/>
          <s v="45349000-45350000"/>
          <s v="45350000-45351000"/>
          <s v="45351000-45352000"/>
          <s v="45352000-45353000"/>
          <s v="45353000-45354000"/>
          <s v="45354000-45355000"/>
          <s v="45355000-45356000"/>
          <s v="45356000-45357000"/>
          <s v="45357000-45358000"/>
          <s v="45358000-45359000"/>
          <s v="45359000-45360000"/>
          <s v="45360000-45361000"/>
          <s v="45361000-45362000"/>
          <s v="45362000-45363000"/>
          <s v="45363000-45364000"/>
          <s v="45364000-45365000"/>
          <s v="45365000-45366000"/>
          <s v="45366000-45367000"/>
          <s v="45367000-45368000"/>
          <s v="45368000-45369000"/>
          <s v="45369000-45370000"/>
          <s v="45370000-45371000"/>
          <s v="45371000-45372000"/>
          <s v="45372000-45373000"/>
          <s v="45373000-45374000"/>
          <s v="45374000-45375000"/>
          <s v="45375000-45376000"/>
          <s v="45376000-45377000"/>
          <s v="45377000-45378000"/>
          <s v="45378000-45379000"/>
          <s v="45379000-45380000"/>
          <s v="45380000-45381000"/>
          <s v="45381000-45382000"/>
          <s v="45382000-45383000"/>
          <s v="45383000-45384000"/>
          <s v="45384000-45385000"/>
          <s v="45385000-45386000"/>
          <s v="45386000-45387000"/>
          <s v="45387000-45388000"/>
          <s v="45388000-45389000"/>
          <s v="45389000-45390000"/>
          <s v="45390000-45391000"/>
          <s v="45391000-45392000"/>
          <s v="45392000-45393000"/>
          <s v="45393000-45394000"/>
          <s v="45394000-45395000"/>
          <s v="45395000-45396000"/>
          <s v="45396000-45397000"/>
          <s v="45397000-45398000"/>
          <s v="45398000-45399000"/>
          <s v="45399000-45400000"/>
          <s v="45400000-45401000"/>
          <s v="45401000-45402000"/>
          <s v="45402000-45403000"/>
          <s v="45403000-45404000"/>
          <s v="45404000-45405000"/>
          <s v="45405000-45406000"/>
          <s v="45406000-45407000"/>
          <s v="45407000-45408000"/>
          <s v="45408000-45409000"/>
          <s v="45409000-45410000"/>
          <s v="45410000-45411000"/>
          <s v="45411000-45412000"/>
          <s v="45412000-45413000"/>
          <s v="45413000-45414000"/>
          <s v="45414000-45415000"/>
          <s v="45415000-45416000"/>
          <s v="45416000-45417000"/>
          <s v="45417000-45418000"/>
          <s v="45418000-45419000"/>
          <s v="45419000-45420000"/>
          <s v="45420000-45421000"/>
          <s v="45421000-45422000"/>
          <s v="45422000-45423000"/>
          <s v="45423000-45424000"/>
          <s v="45424000-45425000"/>
          <s v="45425000-45426000"/>
          <s v="45426000-45427000"/>
          <s v="45427000-45428000"/>
          <s v="45428000-45429000"/>
          <s v="45429000-45430000"/>
          <s v="45430000-45431000"/>
          <s v="45431000-45432000"/>
          <s v="45432000-45433000"/>
          <s v="45433000-45434000"/>
          <s v="45434000-45435000"/>
          <s v="45435000-45436000"/>
          <s v="45436000-45437000"/>
          <s v="45437000-45438000"/>
          <s v="45438000-45439000"/>
          <s v="45439000-45440000"/>
          <s v="45440000-45441000"/>
          <s v="45441000-45442000"/>
          <s v="45442000-45443000"/>
          <s v="45443000-45444000"/>
          <s v="45444000-45445000"/>
          <s v="45445000-45446000"/>
          <s v="45446000-45447000"/>
          <s v="45447000-45448000"/>
          <s v="45448000-45449000"/>
          <s v="45449000-45450000"/>
          <s v="45450000-45451000"/>
          <s v="45451000-45452000"/>
          <s v="45452000-45453000"/>
          <s v="45453000-45454000"/>
          <s v="45454000-45455000"/>
          <s v="45455000-45456000"/>
          <s v="45456000-45457000"/>
          <s v="45457000-45458000"/>
          <s v="45458000-45459000"/>
          <s v="45459000-45460000"/>
          <s v="45460000-45461000"/>
          <s v="45461000-45462000"/>
          <s v="45462000-45463000"/>
          <s v="45463000-45464000"/>
          <s v="45464000-45465000"/>
          <s v="45465000-45466000"/>
          <s v="45466000-45467000"/>
          <s v="45467000-45468000"/>
          <s v="45468000-45469000"/>
          <s v="45469000-45470000"/>
          <s v="45470000-45471000"/>
          <s v="45471000-45472000"/>
          <s v="45472000-45473000"/>
          <s v="45473000-45474000"/>
          <s v="45474000-45475000"/>
          <s v="45475000-45476000"/>
          <s v="45476000-45477000"/>
          <s v="45477000-45478000"/>
          <s v="45478000-45479000"/>
          <s v="45479000-45480000"/>
          <s v="45480000-45481000"/>
          <s v="45481000-45482000"/>
          <s v="45482000-45483000"/>
          <s v="45483000-45484000"/>
          <s v="45484000-45485000"/>
          <s v="45485000-45486000"/>
          <s v="45486000-45487000"/>
          <s v="45487000-45488000"/>
          <s v="45488000-45489000"/>
          <s v="45489000-45490000"/>
          <s v="45490000-45491000"/>
          <s v="45491000-45492000"/>
          <s v="45492000-45493000"/>
          <s v="45493000-45494000"/>
          <s v="45494000-45495000"/>
          <s v="45495000-45496000"/>
          <s v="45496000-45497000"/>
          <s v="45497000-45498000"/>
          <s v="45498000-45499000"/>
          <s v="45499000-45500000"/>
          <s v="45500000-45501000"/>
          <s v="45501000-45502000"/>
          <s v="45502000-45503000"/>
          <s v="45503000-45504000"/>
          <s v="45504000-45505000"/>
          <s v="45505000-45506000"/>
          <s v="45506000-45507000"/>
          <s v="45507000-45508000"/>
          <s v="45508000-45509000"/>
          <s v="45509000-45510000"/>
          <s v="45510000-45511000"/>
          <s v="45511000-45512000"/>
          <s v="45512000-45513000"/>
          <s v="45513000-45514000"/>
          <s v="45514000-45515000"/>
          <s v="45515000-45516000"/>
          <s v="45516000-45517000"/>
          <s v="45517000-45518000"/>
          <s v="45518000-45519000"/>
          <s v="45519000-45520000"/>
          <s v="45520000-45521000"/>
          <s v="45521000-45522000"/>
          <s v="45522000-45523000"/>
          <s v="45523000-45524000"/>
          <s v="45524000-45525000"/>
          <s v="45525000-45526000"/>
          <s v="45526000-45527000"/>
          <s v="45527000-45528000"/>
          <s v="45528000-45529000"/>
          <s v="45529000-45530000"/>
          <s v="45530000-45531000"/>
          <s v="45531000-45532000"/>
          <s v="45532000-45533000"/>
          <s v="45533000-45534000"/>
          <s v="45534000-45535000"/>
          <s v="45535000-45536000"/>
          <s v="45536000-45537000"/>
          <s v="45537000-45538000"/>
          <s v="45538000-45539000"/>
          <s v="45539000-45540000"/>
          <s v="45540000-45541000"/>
          <s v="45541000-45542000"/>
          <s v="45542000-45543000"/>
          <s v="45543000-45544000"/>
          <s v="45544000-45545000"/>
          <s v="45545000-45546000"/>
          <s v="45546000-45547000"/>
          <s v="45547000-45548000"/>
          <s v="45548000-45549000"/>
          <s v="45549000-45550000"/>
          <s v="45550000-45551000"/>
          <s v="45551000-45552000"/>
          <s v="45552000-45553000"/>
          <s v="45553000-45554000"/>
          <s v="45554000-45555000"/>
          <s v="45555000-45556000"/>
          <s v="45556000-45557000"/>
          <s v="45557000-45558000"/>
          <s v="45558000-45559000"/>
          <s v="45559000-45560000"/>
          <s v="45560000-45561000"/>
          <s v="45561000-45562000"/>
          <s v="45562000-45563000"/>
          <s v="45563000-45564000"/>
          <s v="45564000-45565000"/>
          <s v="45565000-45566000"/>
          <s v="45566000-45567000"/>
          <s v="45567000-45568000"/>
          <s v="45568000-45569000"/>
          <s v="45569000-45570000"/>
          <s v="45570000-45571000"/>
          <s v="45571000-45572000"/>
          <s v="45572000-45573000"/>
          <s v="45573000-45574000"/>
          <s v="45574000-45575000"/>
          <s v="45575000-45576000"/>
          <s v="45576000-45577000"/>
          <s v="45577000-45578000"/>
          <s v="45578000-45579000"/>
          <s v="45579000-45580000"/>
          <s v="45580000-45581000"/>
          <s v="45581000-45582000"/>
          <s v="45582000-45583000"/>
          <s v="45583000-45584000"/>
          <s v="45584000-45585000"/>
          <s v="45585000-45586000"/>
          <s v="45586000-45587000"/>
          <s v="45587000-45588000"/>
          <s v="45588000-45589000"/>
          <s v="45589000-45590000"/>
          <s v="45590000-45591000"/>
          <s v="45591000-45592000"/>
          <s v="45592000-45593000"/>
          <s v="45593000-45594000"/>
          <s v="45594000-45595000"/>
          <s v="45595000-45596000"/>
          <s v="45596000-45597000"/>
          <s v="45597000-45598000"/>
          <s v="45598000-45599000"/>
          <s v="45599000-45600000"/>
          <s v="45600000-45601000"/>
          <s v="45601000-45602000"/>
          <s v="45602000-45603000"/>
          <s v="45603000-45604000"/>
          <s v="45604000-45605000"/>
          <s v="45605000-45606000"/>
          <s v="45606000-45607000"/>
          <s v="45607000-45608000"/>
          <s v="45608000-45609000"/>
          <s v="45609000-45610000"/>
          <s v="45610000-45611000"/>
          <s v="45611000-45612000"/>
          <s v="45612000-45613000"/>
          <s v="45613000-45614000"/>
          <s v="45614000-45615000"/>
          <s v="45615000-45616000"/>
          <s v="45616000-45617000"/>
          <s v="45617000-45618000"/>
          <s v="45618000-45619000"/>
          <s v="45619000-45620000"/>
          <s v="45620000-45621000"/>
          <s v="45621000-45622000"/>
          <s v="45622000-45623000"/>
          <s v="45623000-45624000"/>
          <s v="45624000-45625000"/>
          <s v="45625000-45626000"/>
          <s v="45626000-45627000"/>
          <s v="45627000-45628000"/>
          <s v="45628000-45629000"/>
          <s v="45629000-45630000"/>
          <s v="45630000-45631000"/>
          <s v="45631000-45632000"/>
          <s v="45632000-45633000"/>
          <s v="45633000-45634000"/>
          <s v="45634000-45635000"/>
          <s v="45635000-45636000"/>
          <s v="45636000-45637000"/>
          <s v="45637000-45638000"/>
          <s v="45638000-45639000"/>
          <s v="45639000-45640000"/>
          <s v="45640000-45641000"/>
          <s v="45641000-45642000"/>
          <s v="45642000-45643000"/>
          <s v="45643000-45644000"/>
          <s v="45644000-45645000"/>
          <s v="45645000-45646000"/>
          <s v="45646000-45647000"/>
          <s v="45647000-45648000"/>
          <s v="45648000-45649000"/>
          <s v="45649000-45650000"/>
          <s v="45650000-45651000"/>
          <s v="45651000-45652000"/>
          <s v="45652000-45653000"/>
          <s v="45653000-45654000"/>
          <s v="45654000-45655000"/>
          <s v="45655000-45656000"/>
          <s v="45656000-45657000"/>
          <s v="45657000-45658000"/>
          <s v="45658000-45659000"/>
          <s v="45659000-45660000"/>
          <s v="45660000-45661000"/>
          <s v="45661000-45662000"/>
          <s v="45662000-45663000"/>
          <s v="45663000-45664000"/>
          <s v="45664000-45665000"/>
          <s v="45665000-45666000"/>
          <s v="45666000-45667000"/>
          <s v="45667000-45668000"/>
          <s v="45668000-45669000"/>
          <s v="45669000-45670000"/>
          <s v="45670000-45671000"/>
          <s v="45671000-45672000"/>
          <s v="45672000-45673000"/>
          <s v="45673000-45674000"/>
          <s v="45674000-45675000"/>
          <s v="45675000-45676000"/>
          <s v="45676000-45677000"/>
          <s v="45677000-45678000"/>
          <s v="45678000-45679000"/>
          <s v="45679000-45680000"/>
          <s v="45680000-45681000"/>
          <s v="45681000-45682000"/>
          <s v="45682000-45683000"/>
          <s v="45683000-45684000"/>
          <s v="45684000-45685000"/>
          <s v="45685000-45686000"/>
          <s v="45686000-45687000"/>
          <s v="45687000-45688000"/>
          <s v="45688000-45689000"/>
          <s v="45689000-45690000"/>
          <s v="45690000-45691000"/>
          <s v="45691000-45692000"/>
          <s v="45692000-45693000"/>
          <s v="45693000-45694000"/>
          <s v="45694000-45695000"/>
          <s v="45695000-45696000"/>
          <s v="45696000-45697000"/>
          <s v="45697000-45698000"/>
          <s v="45698000-45699000"/>
          <s v="45699000-45700000"/>
          <s v="45700000-45701000"/>
          <s v="45701000-45702000"/>
          <s v="45702000-45703000"/>
          <s v="45703000-45704000"/>
          <s v="45704000-45705000"/>
          <s v="45705000-45706000"/>
          <s v="45706000-45707000"/>
          <s v="45707000-45708000"/>
          <s v="45708000-45709000"/>
          <s v="45709000-45710000"/>
          <s v="45710000-45711000"/>
          <s v="45711000-45712000"/>
          <s v="45712000-45713000"/>
          <s v="45713000-45714000"/>
          <s v="45714000-45715000"/>
          <s v="45715000-45716000"/>
          <s v="45716000-45717000"/>
          <s v="45717000-45718000"/>
          <s v="45718000-45719000"/>
          <s v="45719000-45720000"/>
          <s v="45720000-45721000"/>
          <s v="45721000-45722000"/>
          <s v="45722000-45723000"/>
          <s v="45723000-45724000"/>
          <s v="45724000-45725000"/>
          <s v="45725000-45726000"/>
          <s v="45726000-45727000"/>
          <s v="45727000-45728000"/>
          <s v="45728000-45729000"/>
          <s v="45729000-45730000"/>
          <s v="45730000-45731000"/>
          <s v="45731000-45732000"/>
          <s v="45732000-45733000"/>
          <s v="45733000-45734000"/>
          <s v="45734000-45735000"/>
          <s v="45735000-45736000"/>
          <s v="45736000-45737000"/>
          <s v="45737000-45738000"/>
          <s v="45738000-45739000"/>
          <s v="45739000-45740000"/>
          <s v="45740000-45741000"/>
          <s v="45741000-45742000"/>
          <s v="45742000-45743000"/>
          <s v="45743000-45744000"/>
          <s v="45744000-45745000"/>
          <s v="45745000-45746000"/>
          <s v="45746000-45747000"/>
          <s v="45747000-45748000"/>
          <s v="45748000-45749000"/>
          <s v="45749000-45750000"/>
          <s v="45750000-45751000"/>
          <s v="45751000-45752000"/>
          <s v="45752000-45753000"/>
          <s v="45753000-45754000"/>
          <s v="45754000-45755000"/>
          <s v="45755000-45756000"/>
          <s v="45756000-45757000"/>
          <s v="45757000-45758000"/>
          <s v="45758000-45759000"/>
          <s v="45759000-45760000"/>
          <s v="45760000-45761000"/>
          <s v="45761000-45762000"/>
          <s v="45762000-45763000"/>
          <s v="45763000-45764000"/>
          <s v="45764000-45765000"/>
          <s v="45765000-45766000"/>
          <s v="45766000-45767000"/>
          <s v="45767000-45768000"/>
          <s v="45768000-45769000"/>
          <s v="45769000-45770000"/>
          <s v="45770000-45771000"/>
          <s v="45771000-45772000"/>
          <s v="45772000-45773000"/>
          <s v="45773000-45774000"/>
          <s v="45774000-45775000"/>
          <s v="45775000-45776000"/>
          <s v="45776000-45777000"/>
          <s v="45777000-45778000"/>
          <s v="45778000-45779000"/>
          <s v="45779000-45780000"/>
          <s v="45780000-45781000"/>
          <s v="45781000-45782000"/>
          <s v="45782000-45783000"/>
          <s v="45783000-45784000"/>
          <s v="45784000-45785000"/>
          <s v="45785000-45786000"/>
          <s v="45786000-45787000"/>
          <s v="45787000-45788000"/>
          <s v="45788000-45789000"/>
          <s v="45789000-45790000"/>
          <s v="45790000-45791000"/>
          <s v="45791000-45792000"/>
          <s v="45792000-45793000"/>
          <s v="45793000-45794000"/>
          <s v="45794000-45795000"/>
          <s v="45795000-45796000"/>
          <s v="45796000-45797000"/>
          <s v="45797000-45798000"/>
          <s v="45798000-45799000"/>
          <s v="45799000-45800000"/>
          <s v="45800000-45801000"/>
          <s v="45801000-45802000"/>
          <s v="45802000-45803000"/>
          <s v="45803000-45804000"/>
          <s v="45804000-45805000"/>
          <s v="45805000-45806000"/>
          <s v="45806000-45807000"/>
          <s v="45807000-45808000"/>
          <s v="45808000-45809000"/>
          <s v="45809000-45810000"/>
          <s v="45810000-45811000"/>
          <s v="45811000-45812000"/>
          <s v="45812000-45813000"/>
          <s v="45813000-45814000"/>
          <s v="45814000-45815000"/>
          <s v="45815000-45816000"/>
          <s v="45816000-45817000"/>
          <s v="45817000-45818000"/>
          <s v="45818000-45819000"/>
          <s v="45819000-45820000"/>
          <s v="45820000-45821000"/>
          <s v="45821000-45822000"/>
          <s v="45822000-45823000"/>
          <s v="45823000-45824000"/>
          <s v="45824000-45825000"/>
          <s v="45825000-45826000"/>
          <s v="45826000-45827000"/>
          <s v="45827000-45828000"/>
          <s v="45828000-45829000"/>
          <s v="45829000-45830000"/>
          <s v="45830000-45831000"/>
          <s v="45831000-45832000"/>
          <s v="45832000-45833000"/>
          <s v="45833000-45834000"/>
          <s v="45834000-45835000"/>
          <s v="45835000-45836000"/>
          <s v="45836000-45837000"/>
          <s v="45837000-45838000"/>
          <s v="45838000-45839000"/>
          <s v="45839000-45840000"/>
          <s v="45840000-45841000"/>
          <s v="45841000-45842000"/>
          <s v="45842000-45843000"/>
          <s v="45843000-45844000"/>
          <s v="45844000-45845000"/>
          <s v="45845000-45846000"/>
          <s v="45846000-45847000"/>
          <s v="45847000-45848000"/>
          <s v="45848000-45849000"/>
          <s v="45849000-45850000"/>
          <s v="45850000-45851000"/>
          <s v="45851000-45852000"/>
          <s v="45852000-45853000"/>
          <s v="45853000-45854000"/>
          <s v="45854000-45855000"/>
          <s v="45855000-45856000"/>
          <s v="45856000-45857000"/>
          <s v="45857000-45858000"/>
          <s v="45858000-45859000"/>
          <s v="45859000-45860000"/>
          <s v="45860000-45861000"/>
          <s v="45861000-45862000"/>
          <s v="45862000-45863000"/>
          <s v="45863000-45864000"/>
          <s v="45864000-45865000"/>
          <s v="45865000-45866000"/>
          <s v="45866000-45867000"/>
          <s v="45867000-45868000"/>
          <s v="45868000-45869000"/>
          <s v="45869000-45870000"/>
          <s v="45870000-45871000"/>
          <s v="45871000-45872000"/>
          <s v="45872000-45873000"/>
          <s v="45873000-45874000"/>
          <s v="45874000-45875000"/>
          <s v="45875000-45876000"/>
          <s v="45876000-45877000"/>
          <s v="45877000-45878000"/>
          <s v="45878000-45879000"/>
          <s v="45879000-45880000"/>
          <s v="45880000-45881000"/>
          <s v="45881000-45882000"/>
          <s v="45882000-45883000"/>
          <s v="45883000-45884000"/>
          <s v="45884000-45885000"/>
          <s v="45885000-45886000"/>
          <s v="45886000-45887000"/>
          <s v="45887000-45888000"/>
          <s v="45888000-45889000"/>
          <s v="45889000-45890000"/>
          <s v="45890000-45891000"/>
          <s v="45891000-45892000"/>
          <s v="45892000-45893000"/>
          <s v="45893000-45894000"/>
          <s v="45894000-45895000"/>
          <s v="45895000-45896000"/>
          <s v="45896000-45897000"/>
          <s v="45897000-45898000"/>
          <s v="45898000-45899000"/>
          <s v="45899000-45900000"/>
          <s v="45900000-45901000"/>
          <s v="45901000-45902000"/>
          <s v="45902000-45903000"/>
          <s v="45903000-45904000"/>
          <s v="45904000-45905000"/>
          <s v="45905000-45906000"/>
          <s v="45906000-45907000"/>
          <s v="45907000-45908000"/>
          <s v="45908000-45909000"/>
          <s v="45909000-45910000"/>
          <s v="45910000-45911000"/>
          <s v="45911000-45912000"/>
          <s v="45912000-45913000"/>
          <s v="45913000-45914000"/>
          <s v="45914000-45915000"/>
          <s v="45915000-45916000"/>
          <s v="45916000-45917000"/>
          <s v="45917000-45918000"/>
          <s v="45918000-45919000"/>
          <s v="45919000-45920000"/>
          <s v="45920000-45921000"/>
          <s v="45921000-45922000"/>
          <s v="45922000-45923000"/>
          <s v="45923000-45924000"/>
          <s v="45924000-45925000"/>
          <s v="45925000-45926000"/>
          <s v="45926000-45927000"/>
          <s v="45927000-45928000"/>
          <s v="45928000-45929000"/>
          <s v="45929000-45930000"/>
          <s v="45930000-45931000"/>
          <s v="45931000-45932000"/>
          <s v="45932000-45933000"/>
          <s v="45933000-45934000"/>
          <s v="45934000-45935000"/>
          <s v="45935000-45936000"/>
          <s v="45936000-45937000"/>
          <s v="45937000-45938000"/>
          <s v="45938000-45939000"/>
          <s v="45939000-45940000"/>
          <s v="45940000-45941000"/>
          <s v="45941000-45942000"/>
          <s v="45942000-45943000"/>
          <s v="45943000-45944000"/>
          <s v="45944000-45945000"/>
          <s v="45945000-45946000"/>
          <s v="45946000-45947000"/>
          <s v="45947000-45948000"/>
          <s v="45948000-45949000"/>
          <s v="45949000-45950000"/>
          <s v="45950000-45951000"/>
          <s v="45951000-45952000"/>
          <s v="45952000-45953000"/>
          <s v="45953000-45954000"/>
          <s v="45954000-45955000"/>
          <s v="45955000-45956000"/>
          <s v="45956000-45957000"/>
          <s v="45957000-45958000"/>
          <s v="45958000-45959000"/>
          <s v="45959000-45960000"/>
          <s v="45960000-45961000"/>
          <s v="45961000-45962000"/>
          <s v="45962000-45963000"/>
          <s v="45963000-45964000"/>
          <s v="45964000-45965000"/>
          <s v="45965000-45966000"/>
          <s v="45966000-45967000"/>
          <s v="45967000-45968000"/>
          <s v="45968000-45969000"/>
          <s v="45969000-45970000"/>
          <s v="45970000-45971000"/>
          <s v="45971000-45972000"/>
          <s v="45972000-45973000"/>
          <s v="45973000-45974000"/>
          <s v="45974000-45975000"/>
          <s v="45975000-45976000"/>
          <s v="45976000-45977000"/>
          <s v="45977000-45978000"/>
          <s v="45978000-45979000"/>
          <s v="45979000-45980000"/>
          <s v="45980000-45981000"/>
          <s v="45981000-45982000"/>
          <s v="45982000-45983000"/>
          <s v="45983000-45984000"/>
          <s v="45984000-45985000"/>
          <s v="45985000-45986000"/>
          <s v="45986000-45987000"/>
          <s v="45987000-45988000"/>
          <s v="45988000-45989000"/>
          <s v="45989000-45990000"/>
          <s v="45990000-45991000"/>
          <s v="45991000-45992000"/>
          <s v="45992000-45993000"/>
          <s v="45993000-45994000"/>
          <s v="45994000-45995000"/>
          <s v="45995000-45996000"/>
          <s v="45996000-45997000"/>
          <s v="45997000-45998000"/>
          <s v="45998000-45999000"/>
          <s v="45999000-46000000"/>
          <s v="46000000-46001000"/>
          <s v="46001000-46002000"/>
          <s v="46002000-46003000"/>
          <s v="46003000-46004000"/>
          <s v="46004000-46005000"/>
          <s v="46005000-46006000"/>
          <s v="46006000-46007000"/>
          <s v="46007000-46008000"/>
          <s v="46008000-46009000"/>
          <s v="46009000-46010000"/>
          <s v="46010000-46011000"/>
          <s v="46011000-46012000"/>
          <s v="46012000-46013000"/>
          <s v="46013000-46014000"/>
          <s v="46014000-46015000"/>
          <s v="46015000-46016000"/>
          <s v="46016000-46017000"/>
          <s v="46017000-46018000"/>
          <s v="46018000-46019000"/>
          <s v="46019000-46020000"/>
          <s v="46020000-46021000"/>
          <s v="46021000-46022000"/>
          <s v="46022000-46023000"/>
          <s v="46023000-46024000"/>
          <s v="46024000-46025000"/>
          <s v="46025000-46026000"/>
          <s v="46026000-46027000"/>
          <s v="46027000-46028000"/>
          <s v="46028000-46029000"/>
          <s v="46029000-46030000"/>
          <s v="46030000-46031000"/>
          <s v="46031000-46032000"/>
          <s v="46032000-46033000"/>
          <s v="46033000-46034000"/>
          <s v="46034000-46035000"/>
          <s v="46035000-46036000"/>
          <s v="46036000-46037000"/>
          <s v="46037000-46038000"/>
          <s v="46038000-46039000"/>
          <s v="46039000-46040000"/>
          <s v="46040000-46041000"/>
          <s v="46041000-46042000"/>
          <s v="46042000-46043000"/>
          <s v="46043000-46044000"/>
          <s v="46044000-46045000"/>
          <s v="46045000-46046000"/>
          <s v="46046000-46047000"/>
          <s v="46047000-46048000"/>
          <s v="46048000-46049000"/>
          <s v="46049000-46050000"/>
          <s v="46050000-46051000"/>
          <s v="46051000-46052000"/>
          <s v="46052000-46053000"/>
          <s v="46053000-46054000"/>
          <s v="46054000-46055000"/>
          <s v="46055000-46056000"/>
          <s v="46056000-46057000"/>
          <s v="46057000-46058000"/>
          <s v="46058000-46059000"/>
          <s v="46059000-46060000"/>
          <s v="46060000-46061000"/>
          <s v="46061000-46062000"/>
          <s v="46062000-46063000"/>
          <s v="46063000-46064000"/>
          <s v="46064000-46065000"/>
          <s v="46065000-46066000"/>
          <s v="46066000-46067000"/>
          <s v="46067000-46068000"/>
          <s v="46068000-46069000"/>
          <s v="46069000-46070000"/>
          <s v="46070000-46071000"/>
          <s v="46071000-46072000"/>
          <s v="46072000-46073000"/>
          <s v="46073000-46074000"/>
          <s v="46074000-46075000"/>
          <s v="46075000-46076000"/>
          <s v="46076000-46077000"/>
          <s v="46077000-46078000"/>
          <s v="46078000-46079000"/>
          <s v="46079000-46080000"/>
          <s v="46080000-46081000"/>
          <s v="46081000-46082000"/>
          <s v="46082000-46083000"/>
          <s v="46083000-46084000"/>
          <s v="46084000-46085000"/>
          <s v="46085000-46086000"/>
          <s v="46086000-46087000"/>
          <s v="46087000-46088000"/>
          <s v="46088000-46089000"/>
          <s v="46089000-46090000"/>
          <s v="46090000-46091000"/>
          <s v="46091000-46092000"/>
          <s v="46092000-46093000"/>
          <s v="46093000-46094000"/>
          <s v="46094000-46095000"/>
          <s v="46095000-46096000"/>
          <s v="46096000-46097000"/>
          <s v="46097000-46098000"/>
          <s v="46098000-46099000"/>
          <s v="46099000-46100000"/>
          <s v="46100000-46101000"/>
          <s v="46101000-46102000"/>
          <s v="46102000-46103000"/>
          <s v="46103000-46104000"/>
          <s v="46104000-46105000"/>
          <s v="46105000-46106000"/>
          <s v="46106000-46107000"/>
          <s v="46107000-46108000"/>
          <s v="46108000-46109000"/>
          <s v="46109000-46110000"/>
          <s v="46110000-46111000"/>
          <s v="46111000-46112000"/>
          <s v="46112000-46113000"/>
          <s v="46113000-46114000"/>
          <s v="46114000-46115000"/>
          <s v="46115000-46116000"/>
          <s v="46116000-46117000"/>
          <s v="46117000-46118000"/>
          <s v="46118000-46119000"/>
          <s v="46119000-46120000"/>
          <s v="46120000-46121000"/>
          <s v="46121000-46122000"/>
          <s v="46122000-46123000"/>
          <s v="46123000-46124000"/>
          <s v="46124000-46125000"/>
          <s v="46125000-46126000"/>
          <s v="46126000-46127000"/>
          <s v="46127000-46128000"/>
          <s v="46128000-46129000"/>
          <s v="46129000-46130000"/>
          <s v="46130000-46131000"/>
          <s v="46131000-46132000"/>
          <s v="46132000-46133000"/>
          <s v="46133000-46134000"/>
          <s v="46134000-46135000"/>
          <s v="46135000-46136000"/>
          <s v="46136000-46137000"/>
          <s v="46137000-46138000"/>
          <s v="46138000-46139000"/>
          <s v="46139000-46140000"/>
          <s v="46140000-46141000"/>
          <s v="46141000-46142000"/>
          <s v="46142000-46143000"/>
          <s v="46143000-46144000"/>
          <s v="46144000-46145000"/>
          <s v="46145000-46146000"/>
          <s v="46146000-46147000"/>
          <s v="46147000-46148000"/>
          <s v="46148000-46149000"/>
          <s v="46149000-46150000"/>
          <s v="46150000-46151000"/>
          <s v="46151000-46152000"/>
          <s v="46152000-46153000"/>
          <s v="46153000-46154000"/>
          <s v="46154000-46155000"/>
          <s v="46155000-46156000"/>
          <s v="46156000-46157000"/>
          <s v="46157000-46158000"/>
          <s v="46158000-46159000"/>
          <s v="46159000-46160000"/>
          <s v="46160000-46161000"/>
          <s v="46161000-46162000"/>
          <s v="46162000-46163000"/>
          <s v="46163000-46164000"/>
          <s v="46164000-46165000"/>
          <s v="46165000-46166000"/>
          <s v="46166000-46167000"/>
          <s v="46167000-46168000"/>
          <s v="46168000-46169000"/>
          <s v="46169000-46170000"/>
          <s v="46170000-46171000"/>
          <s v="46171000-46172000"/>
          <s v="46172000-46173000"/>
          <s v="46173000-46174000"/>
          <s v="46174000-46175000"/>
          <s v="46175000-46176000"/>
          <s v="46176000-46177000"/>
          <s v="46177000-46178000"/>
          <s v="46178000-46179000"/>
          <s v="46179000-46180000"/>
          <s v="46180000-46181000"/>
          <s v="46181000-46182000"/>
          <s v="46182000-46183000"/>
          <s v="46183000-46184000"/>
          <s v="46184000-46185000"/>
          <s v="46185000-46186000"/>
          <s v="46186000-46187000"/>
          <s v="46187000-46188000"/>
          <s v="46188000-46189000"/>
          <s v="46189000-46190000"/>
          <s v="46190000-46191000"/>
          <s v="46191000-46192000"/>
          <s v="46192000-46193000"/>
          <s v="46193000-46194000"/>
          <s v="46194000-46195000"/>
          <s v="46195000-46196000"/>
          <s v="46196000-46197000"/>
          <s v="46197000-46198000"/>
          <s v="46198000-46199000"/>
          <s v="46199000-46200000"/>
          <s v="46200000-46201000"/>
          <s v="46201000-46202000"/>
          <s v="46202000-46203000"/>
          <s v="46203000-46204000"/>
          <s v="46204000-46205000"/>
          <s v="46205000-46206000"/>
          <s v="46206000-46207000"/>
          <s v="46207000-46208000"/>
          <s v="46208000-46209000"/>
          <s v="46209000-46210000"/>
          <s v="46210000-46211000"/>
          <s v="46211000-46212000"/>
          <s v="46212000-46213000"/>
          <s v="46213000-46214000"/>
          <s v="46214000-46215000"/>
          <s v="46215000-46216000"/>
          <s v="46216000-46217000"/>
          <s v="46217000-46218000"/>
          <s v="46218000-46219000"/>
          <s v="46219000-46220000"/>
          <s v="46220000-46221000"/>
          <s v="46221000-46222000"/>
          <s v="46222000-46223000"/>
          <s v="46223000-46224000"/>
          <s v="46224000-46225000"/>
          <s v="46225000-46226000"/>
          <s v="46226000-46227000"/>
          <s v="46227000-46228000"/>
          <s v="46228000-46229000"/>
          <s v="46229000-46230000"/>
          <s v="46230000-46231000"/>
          <s v="46231000-46232000"/>
          <s v="46232000-46233000"/>
          <s v="46233000-46234000"/>
          <s v="46234000-46235000"/>
          <s v="46235000-46236000"/>
          <s v="46236000-46237000"/>
          <s v="46237000-46238000"/>
          <s v="46238000-46239000"/>
          <s v="46239000-46240000"/>
          <s v="46240000-46241000"/>
          <s v="46241000-46242000"/>
          <s v="46242000-46243000"/>
          <s v="46243000-46244000"/>
          <s v="46244000-46245000"/>
          <s v="46245000-46246000"/>
          <s v="46246000-46247000"/>
          <s v="46247000-46248000"/>
          <s v="46248000-46249000"/>
          <s v="46249000-46250000"/>
          <s v="46250000-46251000"/>
          <s v="46251000-46252000"/>
          <s v="46252000-46253000"/>
          <s v="46253000-46254000"/>
          <s v="46254000-46255000"/>
          <s v="46255000-46256000"/>
          <s v="46256000-46257000"/>
          <s v="46257000-46258000"/>
          <s v="46258000-46259000"/>
          <s v="46259000-46260000"/>
          <s v="46260000-46261000"/>
          <s v="46261000-46262000"/>
          <s v="46262000-46263000"/>
          <s v="46263000-46264000"/>
          <s v="46264000-46265000"/>
          <s v="46265000-46266000"/>
          <s v="46266000-46267000"/>
          <s v="46267000-46268000"/>
          <s v="46268000-46269000"/>
          <s v="46269000-46270000"/>
          <s v="46270000-46271000"/>
          <s v="46271000-46272000"/>
          <s v="46272000-46273000"/>
          <s v="46273000-46274000"/>
          <s v="46274000-46275000"/>
          <s v="46275000-46276000"/>
          <s v="46276000-46277000"/>
          <s v="46277000-46278000"/>
          <s v="46278000-46279000"/>
          <s v="46279000-46280000"/>
          <s v="46280000-46281000"/>
          <s v="46281000-46282000"/>
          <s v="46282000-46283000"/>
          <s v="46283000-46284000"/>
          <s v="46284000-46285000"/>
          <s v="46285000-46286000"/>
          <s v="46286000-46287000"/>
          <s v="46287000-46288000"/>
          <s v="46288000-46289000"/>
          <s v="46289000-46290000"/>
          <s v="46290000-46291000"/>
          <s v="46291000-46292000"/>
          <s v="46292000-46293000"/>
          <s v="46293000-46294000"/>
          <s v="46294000-46295000"/>
          <s v="46295000-46296000"/>
          <s v="46296000-46297000"/>
          <s v="46297000-46298000"/>
          <s v="46298000-46299000"/>
          <s v="46299000-46300000"/>
          <s v="46300000-46301000"/>
          <s v="46301000-46302000"/>
          <s v="46302000-46303000"/>
          <s v="46303000-46304000"/>
          <s v="46304000-46305000"/>
          <s v="46305000-46306000"/>
          <s v="46306000-46307000"/>
          <s v="46307000-46308000"/>
          <s v="46308000-46309000"/>
          <s v="46309000-46310000"/>
          <s v="46310000-46311000"/>
          <s v="46311000-46312000"/>
          <s v="46312000-46313000"/>
          <s v="46313000-46314000"/>
          <s v="46314000-46315000"/>
          <s v="46315000-46316000"/>
          <s v="46316000-46317000"/>
          <s v="46317000-46318000"/>
          <s v="46318000-46319000"/>
          <s v="46319000-46320000"/>
          <s v="46320000-46321000"/>
          <s v="46321000-46322000"/>
          <s v="46322000-46323000"/>
          <s v="46323000-46324000"/>
          <s v="46324000-46325000"/>
          <s v="46325000-46326000"/>
          <s v="46326000-46327000"/>
          <s v="46327000-46328000"/>
          <s v="46328000-46329000"/>
          <s v="46329000-46330000"/>
          <s v="46330000-46331000"/>
          <s v="46331000-46332000"/>
          <s v="46332000-46333000"/>
          <s v="46333000-46334000"/>
          <s v="46334000-46335000"/>
          <s v="46335000-46336000"/>
          <s v="46336000-46337000"/>
          <s v="46337000-46338000"/>
          <s v="46338000-46339000"/>
          <s v="46339000-46340000"/>
          <s v="46340000-46341000"/>
          <s v="46341000-46342000"/>
          <s v="46342000-46343000"/>
          <s v="46343000-46344000"/>
          <s v="46344000-46345000"/>
          <s v="46345000-46346000"/>
          <s v="46346000-46347000"/>
          <s v="46347000-46348000"/>
          <s v="46348000-46349000"/>
          <s v="46349000-46350000"/>
          <s v="46350000-46351000"/>
          <s v="46351000-46352000"/>
          <s v="46352000-46353000"/>
          <s v="46353000-46354000"/>
          <s v="46354000-46355000"/>
          <s v="46355000-46356000"/>
          <s v="46356000-46357000"/>
          <s v="46357000-46358000"/>
          <s v="46358000-46359000"/>
          <s v="46359000-46360000"/>
          <s v="46360000-46361000"/>
          <s v="46361000-46362000"/>
          <s v="46362000-46363000"/>
          <s v="46363000-46364000"/>
          <s v="46364000-46365000"/>
          <s v="46365000-46366000"/>
          <s v="46366000-46367000"/>
          <s v="46367000-46368000"/>
          <s v="46368000-46369000"/>
          <s v="46369000-46370000"/>
          <s v="46370000-46371000"/>
          <s v="46371000-46372000"/>
          <s v="46372000-46373000"/>
          <s v="46373000-46374000"/>
          <s v="46374000-46375000"/>
          <s v="46375000-46376000"/>
          <s v="46376000-46377000"/>
          <s v="46377000-46378000"/>
          <s v="46378000-46379000"/>
          <s v="46379000-46380000"/>
          <s v="46380000-46381000"/>
          <s v="46381000-46382000"/>
          <s v="46382000-46383000"/>
          <s v="46383000-46384000"/>
          <s v="46384000-46385000"/>
          <s v="46385000-46386000"/>
          <s v="46386000-46387000"/>
          <s v="46387000-46388000"/>
          <s v="46388000-46389000"/>
          <s v="46389000-46390000"/>
          <s v="46390000-46391000"/>
          <s v="46391000-46392000"/>
          <s v="46392000-46393000"/>
          <s v="46393000-46394000"/>
          <s v="46394000-46395000"/>
          <s v="46395000-46396000"/>
          <s v="46396000-46397000"/>
          <s v="46397000-46398000"/>
          <s v="46398000-46399000"/>
          <s v="46399000-46400000"/>
          <s v="46400000-46401000"/>
          <s v="46401000-46402000"/>
          <s v="46402000-46403000"/>
          <s v="46403000-46404000"/>
          <s v="46404000-46405000"/>
          <s v="46405000-46406000"/>
          <s v="46406000-46407000"/>
          <s v="46407000-46408000"/>
          <s v="46408000-46409000"/>
          <s v="46409000-46410000"/>
          <s v="46410000-46411000"/>
          <s v="46411000-46412000"/>
          <s v="46412000-46413000"/>
          <s v="46413000-46414000"/>
          <s v="46414000-46415000"/>
          <s v="46415000-46416000"/>
          <s v="46416000-46417000"/>
          <s v="46417000-46418000"/>
          <s v="46418000-46419000"/>
          <s v="46419000-46420000"/>
          <s v="46420000-46421000"/>
          <s v="46421000-46422000"/>
          <s v="46422000-46423000"/>
          <s v="46423000-46424000"/>
          <s v="46424000-46425000"/>
          <s v="46425000-46426000"/>
          <s v="46426000-46427000"/>
          <s v="46427000-46428000"/>
          <s v="46428000-46429000"/>
          <s v="46429000-46430000"/>
          <s v="46430000-46431000"/>
          <s v="46431000-46432000"/>
          <s v="46432000-46433000"/>
          <s v="46433000-46434000"/>
          <s v="46434000-46435000"/>
          <s v="46435000-46436000"/>
          <s v="46436000-46437000"/>
          <s v="46437000-46438000"/>
          <s v="46438000-46439000"/>
          <s v="46439000-46440000"/>
          <s v="46440000-46441000"/>
          <s v="46441000-46442000"/>
          <s v="46442000-46443000"/>
          <s v="46443000-46444000"/>
          <s v="46444000-46445000"/>
          <s v="46445000-46446000"/>
          <s v="46446000-46447000"/>
          <s v="46447000-46448000"/>
          <s v="46448000-46449000"/>
          <s v="46449000-46450000"/>
          <s v="46450000-46451000"/>
          <s v="46451000-46452000"/>
          <s v="46452000-46453000"/>
          <s v="46453000-46454000"/>
          <s v="46454000-46455000"/>
          <s v="46455000-46456000"/>
          <s v="46456000-46457000"/>
          <s v="46457000-46458000"/>
          <s v="46458000-46459000"/>
          <s v="46459000-46460000"/>
          <s v="46460000-46461000"/>
          <s v="46461000-46462000"/>
          <s v="46462000-46463000"/>
          <s v="46463000-46464000"/>
          <s v="46464000-46465000"/>
          <s v="46465000-46466000"/>
          <s v="46466000-46467000"/>
          <s v="46467000-46468000"/>
          <s v="46468000-46469000"/>
          <s v="46469000-46470000"/>
          <s v="46470000-46471000"/>
          <s v="46471000-46472000"/>
          <s v="46472000-46473000"/>
          <s v="46473000-46474000"/>
          <s v="46474000-46475000"/>
          <s v="46475000-46476000"/>
          <s v="46476000-46477000"/>
          <s v="46477000-46478000"/>
          <s v="46478000-46479000"/>
          <s v="46479000-46480000"/>
          <s v="46480000-46481000"/>
          <s v="46481000-46482000"/>
          <s v="46482000-46483000"/>
          <s v="46483000-46484000"/>
          <s v="46484000-46485000"/>
          <s v="46485000-46486000"/>
          <s v="46486000-46487000"/>
          <s v="46487000-46488000"/>
          <s v="46488000-46489000"/>
          <s v="46489000-46490000"/>
          <s v="46490000-46491000"/>
          <s v="46491000-46492000"/>
          <s v="46492000-46493000"/>
          <s v="46493000-46494000"/>
          <s v="46494000-46495000"/>
          <s v="46495000-46496000"/>
          <s v="46496000-46497000"/>
          <s v="46497000-46498000"/>
          <s v="46498000-46499000"/>
          <s v="46499000-46500000"/>
          <s v="46500000-46501000"/>
          <s v="46501000-46502000"/>
          <s v="46502000-46503000"/>
          <s v="46503000-46504000"/>
          <s v="46504000-46505000"/>
          <s v="46505000-46506000"/>
          <s v="46506000-46507000"/>
          <s v="46507000-46508000"/>
          <s v="46508000-46509000"/>
          <s v="46509000-46510000"/>
          <s v="46510000-46511000"/>
          <s v="46511000-46512000"/>
          <s v="46512000-46513000"/>
          <s v="46513000-46514000"/>
          <s v="46514000-46515000"/>
          <s v="46515000-46516000"/>
          <s v="46516000-46517000"/>
          <s v="46517000-46518000"/>
          <s v="46518000-46519000"/>
          <s v="46519000-46520000"/>
          <s v="46520000-46521000"/>
          <s v="46521000-46522000"/>
          <s v="46522000-46523000"/>
          <s v="46523000-46524000"/>
          <s v="46524000-46525000"/>
          <s v="46525000-46526000"/>
          <s v="46526000-46527000"/>
          <s v="46527000-46528000"/>
          <s v="46528000-46529000"/>
          <s v="46529000-46530000"/>
          <s v="46530000-46531000"/>
          <s v="46531000-46532000"/>
          <s v="46532000-46533000"/>
          <s v="46533000-46534000"/>
          <s v="46534000-46535000"/>
          <s v="46535000-46536000"/>
          <s v="46536000-46537000"/>
          <s v="46537000-46538000"/>
          <s v="46538000-46539000"/>
          <s v="46539000-46540000"/>
          <s v="46540000-46541000"/>
          <s v="46541000-46542000"/>
          <s v="46542000-46543000"/>
          <s v="46543000-46544000"/>
          <s v="46544000-46545000"/>
          <s v="46545000-46546000"/>
          <s v="46546000-46547000"/>
          <s v="46547000-46548000"/>
          <s v="46548000-46549000"/>
          <s v="46549000-46550000"/>
          <s v="46550000-46551000"/>
          <s v="46551000-46552000"/>
          <s v="46552000-46553000"/>
          <s v="46553000-46554000"/>
          <s v="46554000-46555000"/>
          <s v="46555000-46556000"/>
          <s v="46556000-46557000"/>
          <s v="46557000-46558000"/>
          <s v="46558000-46559000"/>
          <s v="46559000-46560000"/>
          <s v="46560000-46561000"/>
          <s v="46561000-46562000"/>
          <s v="46562000-46563000"/>
          <s v="46563000-46564000"/>
          <s v="46564000-46565000"/>
          <s v="46565000-46566000"/>
          <s v="46566000-46567000"/>
          <s v="46567000-46568000"/>
          <s v="46568000-46569000"/>
          <s v="46569000-46570000"/>
          <s v="46570000-46571000"/>
          <s v="46571000-46572000"/>
          <s v="46572000-46573000"/>
          <s v="46573000-46574000"/>
          <s v="46574000-46575000"/>
          <s v="46575000-46576000"/>
          <s v="46576000-46577000"/>
          <s v="46577000-46578000"/>
          <s v="46578000-46579000"/>
          <s v="46579000-46580000"/>
          <s v="46580000-46581000"/>
          <s v="46581000-46582000"/>
          <s v="46582000-46583000"/>
          <s v="46583000-46584000"/>
          <s v="46584000-46585000"/>
          <s v="46585000-46586000"/>
          <s v="46586000-46587000"/>
          <s v="46587000-46588000"/>
          <s v="46588000-46589000"/>
          <s v="46589000-46590000"/>
          <s v="46590000-46591000"/>
          <s v="46591000-46592000"/>
          <s v="46592000-46593000"/>
          <s v="46593000-46594000"/>
          <s v="46594000-46595000"/>
          <s v="46595000-46596000"/>
          <s v="46596000-46597000"/>
          <s v="46597000-46598000"/>
          <s v="46598000-46599000"/>
          <s v="46599000-46600000"/>
          <s v="46600000-46601000"/>
          <s v="46601000-46602000"/>
          <s v="46602000-46603000"/>
          <s v="46603000-46604000"/>
          <s v="46604000-46605000"/>
          <s v="46605000-46606000"/>
          <s v="46606000-46607000"/>
          <s v="46607000-46608000"/>
          <s v="46608000-46609000"/>
          <s v="46609000-46610000"/>
          <s v="46610000-46611000"/>
          <s v="46611000-46612000"/>
          <s v="46612000-46613000"/>
          <s v="46613000-46614000"/>
          <s v="46614000-46615000"/>
          <s v="46615000-46616000"/>
          <s v="46616000-46617000"/>
          <s v="46617000-46618000"/>
          <s v="46618000-46619000"/>
          <s v="46619000-46620000"/>
          <s v="46620000-46621000"/>
          <s v="46621000-46622000"/>
          <s v="46622000-46623000"/>
          <s v="46623000-46624000"/>
          <s v="46624000-46625000"/>
          <s v="46625000-46626000"/>
          <s v="46626000-46627000"/>
          <s v="46627000-46628000"/>
          <s v="46628000-46629000"/>
          <s v="46629000-46630000"/>
          <s v="46630000-46631000"/>
          <s v="46631000-46632000"/>
          <s v="46632000-46633000"/>
          <s v="46633000-46634000"/>
          <s v="46634000-46635000"/>
          <s v="46635000-46636000"/>
          <s v="46636000-46637000"/>
          <s v="46637000-46638000"/>
          <s v="46638000-46639000"/>
          <s v="46639000-46640000"/>
          <s v="46640000-46641000"/>
          <s v="46641000-46642000"/>
          <s v="46642000-46643000"/>
          <s v="46643000-46644000"/>
          <s v="46644000-46645000"/>
          <s v="46645000-46646000"/>
          <s v="46646000-46647000"/>
          <s v="46647000-46648000"/>
          <s v="46648000-46649000"/>
          <s v="46649000-46650000"/>
          <s v="46650000-46651000"/>
          <s v="46651000-46652000"/>
          <s v="46652000-46653000"/>
          <s v="46653000-46654000"/>
          <s v="46654000-46655000"/>
          <s v="46655000-46656000"/>
          <s v="46656000-46657000"/>
          <s v="46657000-46658000"/>
          <s v="46658000-46659000"/>
          <s v="46659000-46660000"/>
          <s v="46660000-46661000"/>
          <s v="46661000-46662000"/>
          <s v="46662000-46663000"/>
          <s v="46663000-46664000"/>
          <s v="46664000-46665000"/>
          <s v="46665000-46666000"/>
          <s v="46666000-46667000"/>
          <s v="46667000-46668000"/>
          <s v="46668000-46669000"/>
          <s v="46669000-46670000"/>
          <s v="46670000-46671000"/>
          <s v="46671000-46672000"/>
          <s v="46672000-46673000"/>
          <s v="46673000-46674000"/>
          <s v="46674000-46675000"/>
          <s v="46675000-46676000"/>
          <s v="46676000-46677000"/>
          <s v="46677000-46678000"/>
          <s v="46678000-46679000"/>
          <s v="46679000-46680000"/>
          <s v="46680000-46681000"/>
          <s v="46681000-46682000"/>
          <s v="46682000-46683000"/>
          <s v="46683000-46684000"/>
          <s v="46684000-46685000"/>
          <s v="46685000-46686000"/>
          <s v="46686000-46687000"/>
          <s v="46687000-46688000"/>
          <s v="46688000-46689000"/>
          <s v="46689000-46690000"/>
          <s v="46690000-46691000"/>
          <s v="46691000-46692000"/>
          <s v="46692000-46693000"/>
          <s v="46693000-46694000"/>
          <s v="46694000-46695000"/>
          <s v="46695000-46696000"/>
          <s v="46696000-46697000"/>
          <s v="46697000-46698000"/>
          <s v="46698000-46699000"/>
          <s v="46699000-46700000"/>
          <s v="46700000-46701000"/>
          <s v="46701000-46702000"/>
          <s v="46702000-46703000"/>
          <s v="46703000-46704000"/>
          <s v="46704000-46705000"/>
          <s v="46705000-46706000"/>
          <s v="46706000-46707000"/>
          <s v="46707000-46708000"/>
          <s v="46708000-46709000"/>
          <s v="46709000-46710000"/>
          <s v="46710000-46711000"/>
          <s v="46711000-46712000"/>
          <s v="46712000-46713000"/>
          <s v="46713000-46714000"/>
          <s v="46714000-46715000"/>
          <s v="46715000-46716000"/>
          <s v="46716000-46717000"/>
          <s v="46717000-46718000"/>
          <s v="46718000-46719000"/>
          <s v="46719000-46720000"/>
          <s v="46720000-46721000"/>
          <s v="46721000-46722000"/>
          <s v="46722000-46723000"/>
          <s v="46723000-46724000"/>
          <s v="46724000-46725000"/>
          <s v="46725000-46726000"/>
          <s v="46726000-46727000"/>
          <s v="46727000-46728000"/>
          <s v="46728000-46729000"/>
          <s v="46729000-46730000"/>
          <s v="46730000-46731000"/>
          <s v="46731000-46732000"/>
          <s v="46732000-46733000"/>
          <s v="46733000-46734000"/>
          <s v="46734000-46735000"/>
          <s v="46735000-46736000"/>
          <s v="46736000-46737000"/>
          <s v="46737000-46738000"/>
          <s v="46738000-46739000"/>
          <s v="46739000-46740000"/>
          <s v="46740000-46741000"/>
          <s v="46741000-46742000"/>
          <s v="46742000-46743000"/>
          <s v="46743000-46744000"/>
          <s v="46744000-46745000"/>
          <s v="46745000-46746000"/>
          <s v="46746000-46747000"/>
          <s v="46747000-46748000"/>
          <s v="46748000-46749000"/>
          <s v="46749000-46750000"/>
          <s v="46750000-46751000"/>
          <s v="46751000-46752000"/>
          <s v="46752000-46753000"/>
          <s v="46753000-46754000"/>
          <s v="46754000-46755000"/>
          <s v="46755000-46756000"/>
          <s v="46756000-46757000"/>
          <s v="46757000-46758000"/>
          <s v="46758000-46759000"/>
          <s v="46759000-46760000"/>
          <s v="46760000-46761000"/>
          <s v="46761000-46762000"/>
          <s v="46762000-46763000"/>
          <s v="46763000-46764000"/>
          <s v="46764000-46765000"/>
          <s v="46765000-46766000"/>
          <s v="46766000-46767000"/>
          <s v="46767000-46768000"/>
          <s v="46768000-46769000"/>
          <s v="46769000-46770000"/>
          <s v="46770000-46771000"/>
          <s v="46771000-46772000"/>
          <s v="46772000-46773000"/>
          <s v="46773000-46774000"/>
          <s v="46774000-46775000"/>
          <s v="46775000-46776000"/>
          <s v="46776000-46777000"/>
          <s v="46777000-46778000"/>
          <s v="46778000-46779000"/>
          <s v="46779000-46780000"/>
          <s v="46780000-46781000"/>
          <s v="46781000-46782000"/>
          <s v="46782000-46783000"/>
          <s v="46783000-46784000"/>
          <s v="46784000-46785000"/>
          <s v="46785000-46786000"/>
          <s v="46786000-46787000"/>
          <s v="46787000-46788000"/>
          <s v="46788000-46789000"/>
          <s v="46789000-46790000"/>
          <s v="46790000-46791000"/>
          <s v="46791000-46792000"/>
          <s v="46792000-46793000"/>
          <s v="46793000-46794000"/>
          <s v="46794000-46795000"/>
          <s v="46795000-46796000"/>
          <s v="46796000-46797000"/>
          <s v="46797000-46798000"/>
          <s v="46798000-46799000"/>
          <s v="46799000-46800000"/>
          <s v="46800000-46801000"/>
          <s v="46801000-46802000"/>
          <s v="46802000-46803000"/>
          <s v="46803000-46804000"/>
          <s v="46804000-46805000"/>
          <s v="46805000-46806000"/>
          <s v="46806000-46807000"/>
          <s v="46807000-46808000"/>
          <s v="46808000-46809000"/>
          <s v="46809000-46810000"/>
          <s v="46810000-46811000"/>
          <s v="46811000-46812000"/>
          <s v="46812000-46813000"/>
          <s v="46813000-46814000"/>
          <s v="46814000-46815000"/>
          <s v="46815000-46816000"/>
          <s v="46816000-46817000"/>
          <s v="46817000-46818000"/>
          <s v="46818000-46819000"/>
          <s v="46819000-46820000"/>
          <s v="46820000-46821000"/>
          <s v="46821000-46822000"/>
          <s v="46822000-46823000"/>
          <s v="46823000-46824000"/>
          <s v="46824000-46825000"/>
          <s v="46825000-46826000"/>
          <s v="46826000-46827000"/>
          <s v="46827000-46828000"/>
          <s v="46828000-46829000"/>
          <s v="46829000-46830000"/>
          <s v="46830000-46831000"/>
          <s v="46831000-46832000"/>
          <s v="46832000-46833000"/>
          <s v="46833000-46834000"/>
          <s v="46834000-46835000"/>
          <s v="46835000-46836000"/>
          <s v="46836000-46837000"/>
          <s v="46837000-46838000"/>
          <s v="46838000-46839000"/>
          <s v="46839000-46840000"/>
          <s v="46840000-46841000"/>
          <s v="46841000-46842000"/>
          <s v="46842000-46843000"/>
          <s v="46843000-46844000"/>
          <s v="46844000-46845000"/>
          <s v="46845000-46846000"/>
          <s v="46846000-46847000"/>
          <s v="46847000-46848000"/>
          <s v="46848000-46849000"/>
          <s v="46849000-46850000"/>
          <s v="46850000-46851000"/>
          <s v="46851000-46852000"/>
          <s v="46852000-46853000"/>
          <s v="46853000-46854000"/>
          <s v="46854000-46855000"/>
          <s v="46855000-46856000"/>
          <s v="46856000-46857000"/>
          <s v="46857000-46858000"/>
          <s v="46858000-46859000"/>
          <s v="46859000-46860000"/>
          <s v="46860000-46861000"/>
          <s v="46861000-46862000"/>
          <s v="46862000-46863000"/>
          <s v="46863000-46864000"/>
          <s v="46864000-46865000"/>
          <s v="46865000-46866000"/>
          <s v="46866000-46867000"/>
          <s v="46867000-46868000"/>
          <s v="46868000-46869000"/>
          <s v="46869000-46870000"/>
          <s v="46870000-46871000"/>
          <s v="46871000-46872000"/>
          <s v="46872000-46873000"/>
          <s v="46873000-46874000"/>
          <s v="46874000-46875000"/>
          <s v="46875000-46876000"/>
          <s v="46876000-46877000"/>
          <s v="46877000-46878000"/>
          <s v="46878000-46879000"/>
          <s v="46879000-46880000"/>
          <s v="46880000-46881000"/>
          <s v="46881000-46882000"/>
          <s v="46882000-46883000"/>
          <s v="46883000-46884000"/>
          <s v="46884000-46885000"/>
          <s v="46885000-46886000"/>
          <s v="46886000-46887000"/>
          <s v="46887000-46888000"/>
          <s v="46888000-46889000"/>
          <s v="46889000-46890000"/>
          <s v="46890000-46891000"/>
          <s v="46891000-46892000"/>
          <s v="46892000-46893000"/>
          <s v="46893000-46894000"/>
          <s v="46894000-46895000"/>
          <s v="46895000-46896000"/>
          <s v="46896000-46897000"/>
          <s v="46897000-46898000"/>
          <s v="46898000-46899000"/>
          <s v="46899000-46900000"/>
          <s v="46900000-46901000"/>
          <s v="46901000-46902000"/>
          <s v="46902000-46903000"/>
          <s v="46903000-46904000"/>
          <s v="46904000-46905000"/>
          <s v="46905000-46906000"/>
          <s v="46906000-46907000"/>
          <s v="46907000-46908000"/>
          <s v="46908000-46909000"/>
          <s v="46909000-46910000"/>
          <s v="46910000-46911000"/>
          <s v="46911000-46912000"/>
          <s v="46912000-46913000"/>
          <s v="46913000-46914000"/>
          <s v="46914000-46915000"/>
          <s v="46915000-46916000"/>
          <s v="46916000-46917000"/>
          <s v="46917000-46918000"/>
          <s v="46918000-46919000"/>
          <s v="46919000-46920000"/>
          <s v="46920000-46921000"/>
          <s v="46921000-46922000"/>
          <s v="46922000-46923000"/>
          <s v="46923000-46924000"/>
          <s v="46924000-46925000"/>
          <s v="46925000-46926000"/>
          <s v="46926000-46927000"/>
          <s v="46927000-46928000"/>
          <s v="46928000-46929000"/>
          <s v="46929000-46930000"/>
          <s v="46930000-46931000"/>
          <s v="46931000-46932000"/>
          <s v="46932000-46933000"/>
          <s v="46933000-46934000"/>
          <s v="46934000-46935000"/>
          <s v="46935000-46936000"/>
          <s v="46936000-46937000"/>
          <s v="46937000-46938000"/>
          <s v="46938000-46939000"/>
          <s v="46939000-46940000"/>
          <s v="46940000-46941000"/>
          <s v="46941000-46942000"/>
          <s v="46942000-46943000"/>
          <s v="46943000-46944000"/>
          <s v="46944000-46945000"/>
          <s v="46945000-46946000"/>
          <s v="46946000-46947000"/>
          <s v="46947000-46948000"/>
          <s v="46948000-46949000"/>
          <s v="46949000-46950000"/>
          <s v="46950000-46951000"/>
          <s v="46951000-46952000"/>
          <s v="46952000-46953000"/>
          <s v="46953000-46954000"/>
          <s v="46954000-46955000"/>
          <s v="46955000-46956000"/>
          <s v="46956000-46957000"/>
          <s v="46957000-46958000"/>
          <s v="46958000-46959000"/>
          <s v="46959000-46960000"/>
          <s v="46960000-46961000"/>
          <s v="46961000-46962000"/>
          <s v="46962000-46963000"/>
          <s v="46963000-46964000"/>
          <s v="46964000-46965000"/>
          <s v="46965000-46966000"/>
          <s v="46966000-46967000"/>
          <s v="46967000-46968000"/>
          <s v="46968000-46969000"/>
          <s v="46969000-46970000"/>
          <s v="46970000-46971000"/>
          <s v="46971000-46972000"/>
          <s v="46972000-46973000"/>
          <s v="46973000-46974000"/>
          <s v="46974000-46975000"/>
          <s v="46975000-46976000"/>
          <s v="46976000-46977000"/>
          <s v="46977000-46978000"/>
          <s v="46978000-46979000"/>
          <s v="46979000-46980000"/>
          <s v="46980000-46981000"/>
          <s v="46981000-46982000"/>
          <s v="46982000-46983000"/>
          <s v="46983000-46984000"/>
          <s v="46984000-46985000"/>
          <s v="46985000-46986000"/>
          <s v="46986000-46987000"/>
          <s v="46987000-46988000"/>
          <s v="46988000-46989000"/>
          <s v="46989000-46990000"/>
          <s v="46990000-46991000"/>
          <s v="46991000-46992000"/>
          <s v="46992000-46993000"/>
          <s v="46993000-46994000"/>
          <s v="46994000-46995000"/>
          <s v="46995000-46996000"/>
          <s v="46996000-46997000"/>
          <s v="46997000-46998000"/>
          <s v="46998000-46999000"/>
          <s v="46999000-47000000"/>
          <s v="47000000-47001000"/>
          <s v="47001000-47002000"/>
          <s v="47002000-47003000"/>
          <s v="47003000-47004000"/>
          <s v="47004000-47005000"/>
          <s v="47005000-47006000"/>
          <s v="47006000-47007000"/>
          <s v="47007000-47008000"/>
          <s v="47008000-47009000"/>
          <s v="47009000-47010000"/>
          <s v="47010000-47011000"/>
          <s v="47011000-47012000"/>
          <s v="47012000-47013000"/>
          <s v="47013000-47014000"/>
          <s v="47014000-47015000"/>
          <s v="47015000-47016000"/>
          <s v="47016000-47017000"/>
          <s v="47017000-47018000"/>
          <s v="47018000-47019000"/>
          <s v="47019000-47020000"/>
          <s v="47020000-47021000"/>
          <s v="47021000-47022000"/>
          <s v="47022000-47023000"/>
          <s v="47023000-47024000"/>
          <s v="47024000-47025000"/>
          <s v="47025000-47026000"/>
          <s v="47026000-47027000"/>
          <s v="47027000-47028000"/>
          <s v="47028000-47029000"/>
          <s v="47029000-47030000"/>
          <s v="47030000-47031000"/>
          <s v="47031000-47032000"/>
          <s v="47032000-47033000"/>
          <s v="47033000-47034000"/>
          <s v="47034000-47035000"/>
          <s v="47035000-47036000"/>
          <s v="47036000-47037000"/>
          <s v="47037000-47038000"/>
          <s v="47038000-47039000"/>
          <s v="47039000-47040000"/>
          <s v="47040000-47041000"/>
          <s v="47041000-47042000"/>
          <s v="47042000-47043000"/>
          <s v="47043000-47044000"/>
          <s v="47044000-47045000"/>
          <s v="47045000-47046000"/>
          <s v="47046000-47047000"/>
          <s v="47047000-47048000"/>
          <s v="47048000-47049000"/>
          <s v="47049000-47050000"/>
          <s v="47050000-47051000"/>
          <s v="47051000-47052000"/>
          <s v="47052000-47053000"/>
          <s v="47053000-47054000"/>
          <s v="47054000-47055000"/>
          <s v="47055000-47056000"/>
          <s v="47056000-47057000"/>
          <s v="47057000-47058000"/>
          <s v="47058000-47059000"/>
          <s v="47059000-47060000"/>
          <s v="47060000-47061000"/>
          <s v="47061000-47062000"/>
          <s v="47062000-47063000"/>
          <s v="47063000-47064000"/>
          <s v="47064000-47065000"/>
          <s v="47065000-47066000"/>
          <s v="47066000-47067000"/>
          <s v="47067000-47068000"/>
          <s v="47068000-47069000"/>
          <s v="47069000-47070000"/>
          <s v="47070000-47071000"/>
          <s v="47071000-47072000"/>
          <s v="47072000-47073000"/>
          <s v="47073000-47074000"/>
          <s v="47074000-47075000"/>
          <s v="47075000-47076000"/>
          <s v="47076000-47077000"/>
          <s v="47077000-47078000"/>
          <s v="47078000-47079000"/>
          <s v="47079000-47080000"/>
          <s v="47080000-47081000"/>
          <s v="47081000-47082000"/>
          <s v="47082000-47083000"/>
          <s v="47083000-47084000"/>
          <s v="47084000-47085000"/>
          <s v="47085000-47086000"/>
          <s v="47086000-47087000"/>
          <s v="47087000-47088000"/>
          <s v="47088000-47089000"/>
          <s v="47089000-47090000"/>
          <s v="47090000-47091000"/>
          <s v="47091000-47092000"/>
          <s v="47092000-47093000"/>
          <s v="47093000-47094000"/>
          <s v="47094000-47095000"/>
          <s v="47095000-47096000"/>
          <s v="47096000-47097000"/>
          <s v="47097000-47098000"/>
          <s v="47098000-47099000"/>
          <s v="47099000-47100000"/>
          <s v="47100000-47101000"/>
          <s v="47101000-47102000"/>
          <s v="47102000-47103000"/>
          <s v="47103000-47104000"/>
          <s v="47104000-47105000"/>
          <s v="47105000-47106000"/>
          <s v="47106000-47107000"/>
          <s v="47107000-47108000"/>
          <s v="47108000-47109000"/>
          <s v="47109000-47110000"/>
          <s v="47110000-47111000"/>
          <s v="47111000-47112000"/>
          <s v="47112000-47113000"/>
          <s v="47113000-47114000"/>
          <s v="47114000-47115000"/>
          <s v="47115000-47116000"/>
          <s v="47116000-47117000"/>
          <s v="47117000-47118000"/>
          <s v="47118000-47119000"/>
          <s v="47119000-47120000"/>
          <s v="47120000-47121000"/>
          <s v="47121000-47122000"/>
          <s v="47122000-47123000"/>
          <s v="47123000-47124000"/>
          <s v="47124000-47125000"/>
          <s v="47125000-47126000"/>
          <s v="47126000-47127000"/>
          <s v="47127000-47128000"/>
          <s v="47128000-47129000"/>
          <s v="47129000-47130000"/>
          <s v="47130000-47131000"/>
          <s v="47131000-47132000"/>
          <s v="47132000-47133000"/>
          <s v="47133000-47134000"/>
          <s v="47134000-47135000"/>
          <s v="47135000-47136000"/>
          <s v="47136000-47137000"/>
          <s v="47137000-47138000"/>
          <s v="47138000-47139000"/>
          <s v="47139000-47140000"/>
          <s v="47140000-47141000"/>
          <s v="47141000-47142000"/>
          <s v="47142000-47143000"/>
          <s v="47143000-47144000"/>
          <s v="47144000-47145000"/>
          <s v="47145000-47146000"/>
          <s v="47146000-47147000"/>
          <s v="47147000-47148000"/>
          <s v="47148000-47149000"/>
          <s v="47149000-47150000"/>
          <s v="47150000-47151000"/>
          <s v="47151000-47152000"/>
          <s v="47152000-47153000"/>
          <s v="47153000-47154000"/>
          <s v="47154000-47155000"/>
          <s v="47155000-47156000"/>
          <s v="47156000-47157000"/>
          <s v="47157000-47158000"/>
          <s v="47158000-47159000"/>
          <s v="47159000-47160000"/>
          <s v="47160000-47161000"/>
          <s v="47161000-47162000"/>
          <s v="47162000-47163000"/>
          <s v="47163000-47164000"/>
          <s v="47164000-47165000"/>
          <s v="47165000-47166000"/>
          <s v="47166000-47167000"/>
          <s v="47167000-47168000"/>
          <s v="47168000-47169000"/>
          <s v="47169000-47170000"/>
          <s v="47170000-47171000"/>
          <s v="47171000-47172000"/>
          <s v="47172000-47173000"/>
          <s v="47173000-47174000"/>
          <s v="47174000-47175000"/>
          <s v="47175000-47176000"/>
          <s v="47176000-47177000"/>
          <s v="47177000-47178000"/>
          <s v="47178000-47179000"/>
          <s v="47179000-47180000"/>
          <s v="47180000-47181000"/>
          <s v="47181000-47182000"/>
          <s v="47182000-47183000"/>
          <s v="47183000-47184000"/>
          <s v="47184000-47185000"/>
          <s v="47185000-47186000"/>
          <s v="47186000-47187000"/>
          <s v="47187000-47188000"/>
          <s v="47188000-47189000"/>
          <s v="47189000-47190000"/>
          <s v="47190000-47191000"/>
          <s v="47191000-47192000"/>
          <s v="47192000-47193000"/>
          <s v="47193000-47194000"/>
          <s v="47194000-47195000"/>
          <s v="47195000-47196000"/>
          <s v="47196000-47197000"/>
          <s v="47197000-47198000"/>
          <s v="47198000-47199000"/>
          <s v="47199000-47200000"/>
          <s v="47200000-47201000"/>
          <s v="47201000-47202000"/>
          <s v="47202000-47203000"/>
          <s v="47203000-47204000"/>
          <s v="47204000-47205000"/>
          <s v="47205000-47206000"/>
          <s v="47206000-47207000"/>
          <s v="47207000-47208000"/>
          <s v="47208000-47209000"/>
          <s v="47209000-47210000"/>
          <s v="47210000-47211000"/>
          <s v="47211000-47212000"/>
          <s v="47212000-47213000"/>
          <s v="47213000-47214000"/>
          <s v="47214000-47215000"/>
          <s v="47215000-47216000"/>
          <s v="47216000-47217000"/>
          <s v="47217000-47218000"/>
          <s v="47218000-47219000"/>
          <s v="47219000-47220000"/>
          <s v="47220000-47221000"/>
          <s v="47221000-47222000"/>
          <s v="47222000-47223000"/>
          <s v="47223000-47224000"/>
          <s v="47224000-47225000"/>
          <s v="47225000-47226000"/>
          <s v="47226000-47227000"/>
          <s v="47227000-47228000"/>
          <s v="47228000-47229000"/>
          <s v="47229000-47230000"/>
          <s v="47230000-47231000"/>
          <s v="47231000-47232000"/>
          <s v="47232000-47233000"/>
          <s v="47233000-47234000"/>
          <s v="47234000-47235000"/>
          <s v="47235000-47236000"/>
          <s v="47236000-47237000"/>
          <s v="47237000-47238000"/>
          <s v="47238000-47239000"/>
          <s v="47239000-47240000"/>
          <s v="47240000-47241000"/>
          <s v="47241000-47242000"/>
          <s v="47242000-47243000"/>
          <s v="47243000-47244000"/>
          <s v="47244000-47245000"/>
          <s v="47245000-47246000"/>
          <s v="47246000-47247000"/>
          <s v="47247000-47248000"/>
          <s v="47248000-47249000"/>
          <s v="47249000-47250000"/>
          <s v="47250000-47251000"/>
          <s v="47251000-47252000"/>
          <s v="47252000-47253000"/>
          <s v="47253000-47254000"/>
          <s v="47254000-47255000"/>
          <s v="47255000-47256000"/>
          <s v="47256000-47257000"/>
          <s v="47257000-47258000"/>
          <s v="47258000-47259000"/>
          <s v="47259000-47260000"/>
          <s v="47260000-47261000"/>
          <s v="47261000-47262000"/>
          <s v="47262000-47263000"/>
          <s v="47263000-47264000"/>
          <s v="47264000-47265000"/>
          <s v="47265000-47266000"/>
          <s v="47266000-47267000"/>
          <s v="47267000-47268000"/>
          <s v="47268000-47269000"/>
          <s v="47269000-47270000"/>
          <s v="47270000-47271000"/>
          <s v="47271000-47272000"/>
          <s v="47272000-47273000"/>
          <s v="47273000-47274000"/>
          <s v="47274000-47275000"/>
          <s v="47275000-47276000"/>
          <s v="47276000-47277000"/>
          <s v="47277000-47278000"/>
          <s v="47278000-47279000"/>
          <s v="47279000-47280000"/>
          <s v="47280000-47281000"/>
          <s v="47281000-47282000"/>
          <s v="47282000-47283000"/>
          <s v="47283000-47284000"/>
          <s v="47284000-47285000"/>
          <s v="47285000-47286000"/>
          <s v="47286000-47287000"/>
          <s v="47287000-47288000"/>
          <s v="47288000-47289000"/>
          <s v="47289000-47290000"/>
          <s v="47290000-47291000"/>
          <s v="47291000-47292000"/>
          <s v="47292000-47293000"/>
          <s v="47293000-47294000"/>
          <s v="47294000-47295000"/>
          <s v="47295000-47296000"/>
          <s v="47296000-47297000"/>
          <s v="47297000-47298000"/>
          <s v="47298000-47299000"/>
          <s v="47299000-47300000"/>
          <s v="47300000-47301000"/>
          <s v="47301000-47302000"/>
          <s v="47302000-47303000"/>
          <s v="47303000-47304000"/>
          <s v="47304000-47305000"/>
          <s v="47305000-47306000"/>
          <s v="47306000-47307000"/>
          <s v="47307000-47308000"/>
          <s v="47308000-47309000"/>
          <s v="47309000-47310000"/>
          <s v="47310000-47311000"/>
          <s v="47311000-47312000"/>
          <s v="47312000-47313000"/>
          <s v="47313000-47314000"/>
          <s v="47314000-47315000"/>
          <s v="47315000-47316000"/>
          <s v="47316000-47317000"/>
          <s v="47317000-47318000"/>
          <s v="47318000-47319000"/>
          <s v="47319000-47320000"/>
          <s v="47320000-47321000"/>
          <s v="47321000-47322000"/>
          <s v="47322000-47323000"/>
          <s v="47323000-47324000"/>
          <s v="47324000-47325000"/>
          <s v="47325000-47326000"/>
          <s v="47326000-47327000"/>
          <s v="47327000-47328000"/>
          <s v="47328000-47329000"/>
          <s v="47329000-47330000"/>
          <s v="47330000-47331000"/>
          <s v="47331000-47332000"/>
          <s v="47332000-47333000"/>
          <s v="47333000-47334000"/>
          <s v="47334000-47335000"/>
          <s v="47335000-47336000"/>
          <s v="47336000-47337000"/>
          <s v="47337000-47338000"/>
          <s v="47338000-47339000"/>
          <s v="47339000-47340000"/>
          <s v="47340000-47341000"/>
          <s v="47341000-47342000"/>
          <s v="47342000-47343000"/>
          <s v="47343000-47344000"/>
          <s v="47344000-47345000"/>
          <s v="47345000-47346000"/>
          <s v="47346000-47347000"/>
          <s v="47347000-47348000"/>
          <s v="47348000-47349000"/>
          <s v="47349000-47350000"/>
          <s v="47350000-47351000"/>
          <s v="47351000-47352000"/>
          <s v="47352000-47353000"/>
          <s v="47353000-47354000"/>
          <s v="47354000-47355000"/>
          <s v="47355000-47356000"/>
          <s v="47356000-47357000"/>
          <s v="47357000-47358000"/>
          <s v="47358000-47359000"/>
          <s v="47359000-47360000"/>
          <s v="47360000-47361000"/>
          <s v="47361000-47362000"/>
          <s v="47362000-47363000"/>
          <s v="47363000-47364000"/>
          <s v="47364000-47365000"/>
          <s v="47365000-47366000"/>
          <s v="47366000-47367000"/>
          <s v="47367000-47368000"/>
          <s v="47368000-47369000"/>
          <s v="47369000-47370000"/>
          <s v="47370000-47371000"/>
          <s v="47371000-47372000"/>
          <s v="47372000-47373000"/>
          <s v="47373000-47374000"/>
          <s v="47374000-47375000"/>
          <s v="47375000-47376000"/>
          <s v="47376000-47377000"/>
          <s v="47377000-47378000"/>
          <s v="47378000-47379000"/>
          <s v="47379000-47380000"/>
          <s v="47380000-47381000"/>
          <s v="47381000-47382000"/>
          <s v="47382000-47383000"/>
          <s v="47383000-47384000"/>
          <s v="47384000-47385000"/>
          <s v="47385000-47386000"/>
          <s v="47386000-47387000"/>
          <s v="47387000-47388000"/>
          <s v="47388000-47389000"/>
          <s v="47389000-47390000"/>
          <s v="47390000-47391000"/>
          <s v="47391000-47392000"/>
          <s v="47392000-47393000"/>
          <s v="47393000-47394000"/>
          <s v="47394000-47395000"/>
          <s v="47395000-47396000"/>
          <s v="47396000-47397000"/>
          <s v="47397000-47398000"/>
          <s v="47398000-47399000"/>
          <s v="47399000-47400000"/>
          <s v="47400000-47401000"/>
          <s v="47401000-47402000"/>
          <s v="47402000-47403000"/>
          <s v="47403000-47404000"/>
          <s v="47404000-47405000"/>
          <s v="47405000-47406000"/>
          <s v="47406000-47407000"/>
          <s v="47407000-47408000"/>
          <s v="47408000-47409000"/>
          <s v="47409000-47410000"/>
          <s v="47410000-47411000"/>
          <s v="47411000-47412000"/>
          <s v="47412000-47413000"/>
          <s v="47413000-47414000"/>
          <s v="47414000-47415000"/>
          <s v="47415000-47416000"/>
          <s v="47416000-47417000"/>
          <s v="47417000-47418000"/>
          <s v="47418000-47419000"/>
          <s v="47419000-47420000"/>
          <s v="47420000-47421000"/>
          <s v="47421000-47422000"/>
          <s v="47422000-47423000"/>
          <s v="47423000-47424000"/>
          <s v="47424000-47425000"/>
          <s v="47425000-47426000"/>
          <s v="47426000-47427000"/>
          <s v="47427000-47428000"/>
          <s v="47428000-47429000"/>
          <s v="47429000-47430000"/>
          <s v="47430000-47431000"/>
          <s v="47431000-47432000"/>
          <s v="47432000-47433000"/>
          <s v="47433000-47434000"/>
          <s v="47434000-47435000"/>
          <s v="47435000-47436000"/>
          <s v="47436000-47437000"/>
          <s v="47437000-47438000"/>
          <s v="47438000-47439000"/>
          <s v="47439000-47440000"/>
          <s v="47440000-47441000"/>
          <s v="47441000-47442000"/>
          <s v="47442000-47443000"/>
          <s v="47443000-47444000"/>
          <s v="47444000-47445000"/>
          <s v="47445000-47446000"/>
          <s v="47446000-47447000"/>
          <s v="47447000-47448000"/>
          <s v="47448000-47449000"/>
          <s v="47449000-47450000"/>
          <s v="47450000-47451000"/>
          <s v="47451000-47452000"/>
          <s v="47452000-47453000"/>
          <s v="47453000-47454000"/>
          <s v="47454000-47455000"/>
          <s v="47455000-47456000"/>
          <s v="47456000-47457000"/>
          <s v="47457000-47458000"/>
          <s v="47458000-47459000"/>
          <s v="47459000-47460000"/>
          <s v="47460000-47461000"/>
          <s v="47461000-47462000"/>
          <s v="47462000-47463000"/>
          <s v="47463000-47464000"/>
          <s v="47464000-47465000"/>
          <s v="47465000-47466000"/>
          <s v="47466000-47467000"/>
          <s v="47467000-47468000"/>
          <s v="47468000-47469000"/>
          <s v="47469000-47470000"/>
          <s v="47470000-47471000"/>
          <s v="47471000-47472000"/>
          <s v="47472000-47473000"/>
          <s v="47473000-47474000"/>
          <s v="47474000-47475000"/>
          <s v="47475000-47476000"/>
          <s v="47476000-47477000"/>
          <s v="47477000-47478000"/>
          <s v="47478000-47479000"/>
          <s v="47479000-47480000"/>
          <s v="47480000-47481000"/>
          <s v="47481000-47482000"/>
          <s v="47482000-47483000"/>
          <s v="47483000-47484000"/>
          <s v="47484000-47485000"/>
          <s v="47485000-47486000"/>
          <s v="47486000-47487000"/>
          <s v="47487000-47488000"/>
          <s v="47488000-47489000"/>
          <s v="47489000-47490000"/>
          <s v="47490000-47491000"/>
          <s v="47491000-47492000"/>
          <s v="47492000-47493000"/>
          <s v="47493000-47494000"/>
          <s v="47494000-47495000"/>
          <s v="47495000-47496000"/>
          <s v="47496000-47497000"/>
          <s v="47497000-47498000"/>
          <s v="47498000-47499000"/>
          <s v="47499000-47500000"/>
          <s v="47500000-47501000"/>
          <s v="47501000-47502000"/>
          <s v="47502000-47503000"/>
          <s v="47503000-47504000"/>
          <s v="47504000-47505000"/>
          <s v="47505000-47506000"/>
          <s v="47506000-47507000"/>
          <s v="47507000-47508000"/>
          <s v="47508000-47509000"/>
          <s v="47509000-47510000"/>
          <s v="47510000-47511000"/>
          <s v="47511000-47512000"/>
          <s v="47512000-47513000"/>
          <s v="47513000-47514000"/>
          <s v="47514000-47515000"/>
          <s v="47515000-47516000"/>
          <s v="47516000-47517000"/>
          <s v="47517000-47518000"/>
          <s v="47518000-47519000"/>
          <s v="47519000-47520000"/>
          <s v="47520000-47521000"/>
          <s v="47521000-47522000"/>
          <s v="47522000-47523000"/>
          <s v="47523000-47524000"/>
          <s v="47524000-47525000"/>
          <s v="47525000-47526000"/>
          <s v="47526000-47527000"/>
          <s v="47527000-47528000"/>
          <s v="47528000-47529000"/>
          <s v="47529000-47530000"/>
          <s v="47530000-47531000"/>
          <s v="47531000-47532000"/>
          <s v="47532000-47533000"/>
          <s v="47533000-47534000"/>
          <s v="47534000-47535000"/>
          <s v="47535000-47536000"/>
          <s v="47536000-47537000"/>
          <s v="47537000-47538000"/>
          <s v="47538000-47539000"/>
          <s v="47539000-47540000"/>
          <s v="47540000-47541000"/>
          <s v="47541000-47542000"/>
          <s v="47542000-47543000"/>
          <s v="47543000-47544000"/>
          <s v="47544000-47545000"/>
          <s v="47545000-47546000"/>
          <s v="47546000-47547000"/>
          <s v="47547000-47548000"/>
          <s v="47548000-47549000"/>
          <s v="47549000-47550000"/>
          <s v="47550000-47551000"/>
          <s v="47551000-47552000"/>
          <s v="47552000-47553000"/>
          <s v="47553000-47554000"/>
          <s v="47554000-47555000"/>
          <s v="47555000-47556000"/>
          <s v="47556000-47557000"/>
          <s v="47557000-47558000"/>
          <s v="47558000-47559000"/>
          <s v="47559000-47560000"/>
          <s v="47560000-47561000"/>
          <s v="47561000-47562000"/>
          <s v="47562000-47563000"/>
          <s v="47563000-47564000"/>
          <s v="47564000-47565000"/>
          <s v="47565000-47566000"/>
          <s v="47566000-47567000"/>
          <s v="47567000-47568000"/>
          <s v="47568000-47569000"/>
          <s v="47569000-47570000"/>
          <s v="47570000-47571000"/>
          <s v="47571000-47572000"/>
          <s v="47572000-47573000"/>
          <s v="47573000-47574000"/>
          <s v="47574000-47575000"/>
          <s v="47575000-47576000"/>
          <s v="47576000-47577000"/>
          <s v="47577000-47578000"/>
          <s v="47578000-47579000"/>
          <s v="47579000-47580000"/>
          <s v="47580000-47581000"/>
          <s v="47581000-47582000"/>
          <s v="47582000-47583000"/>
          <s v="47583000-47584000"/>
          <s v="47584000-47585000"/>
          <s v="47585000-47586000"/>
          <s v="47586000-47587000"/>
          <s v="47587000-47588000"/>
          <s v="47588000-47589000"/>
          <s v="47589000-47590000"/>
          <s v="47590000-47591000"/>
          <s v="47591000-47592000"/>
          <s v="47592000-47593000"/>
          <s v="47593000-47594000"/>
          <s v="47594000-47595000"/>
          <s v="47595000-47596000"/>
          <s v="47596000-47597000"/>
          <s v="47597000-47598000"/>
          <s v="47598000-47599000"/>
          <s v="47599000-47600000"/>
          <s v="47600000-47601000"/>
          <s v="47601000-47602000"/>
          <s v="47602000-47603000"/>
          <s v="47603000-47604000"/>
          <s v="47604000-47605000"/>
          <s v="47605000-47606000"/>
          <s v="47606000-47607000"/>
          <s v="47607000-47608000"/>
          <s v="47608000-47609000"/>
          <s v="47609000-47610000"/>
          <s v="47610000-47611000"/>
          <s v="47611000-47612000"/>
          <s v="47612000-47613000"/>
          <s v="47613000-47614000"/>
          <s v="47614000-47615000"/>
          <s v="47615000-47616000"/>
          <s v="47616000-47617000"/>
          <s v="47617000-47618000"/>
          <s v="47618000-47619000"/>
          <s v="47619000-47620000"/>
          <s v="47620000-47621000"/>
          <s v="47621000-47622000"/>
          <s v="47622000-47623000"/>
          <s v="47623000-47624000"/>
          <s v="47624000-47625000"/>
          <s v="47625000-47626000"/>
          <s v="47626000-47627000"/>
          <s v="47627000-47628000"/>
          <s v="47628000-47629000"/>
          <s v="47629000-47630000"/>
          <s v="47630000-47631000"/>
          <s v="47631000-47632000"/>
          <s v="47632000-47633000"/>
          <s v="47633000-47634000"/>
          <s v="47634000-47635000"/>
          <s v="47635000-47636000"/>
          <s v="47636000-47637000"/>
          <s v="47637000-47638000"/>
          <s v="47638000-47639000"/>
          <s v="47639000-47640000"/>
          <s v="47640000-47641000"/>
          <s v="47641000-47642000"/>
          <s v="47642000-47643000"/>
          <s v="47643000-47644000"/>
          <s v="47644000-47645000"/>
          <s v="47645000-47646000"/>
          <s v="47646000-47647000"/>
          <s v="47647000-47648000"/>
          <s v="47648000-47649000"/>
          <s v="47649000-47650000"/>
          <s v="47650000-47651000"/>
          <s v="47651000-47652000"/>
          <s v="47652000-47653000"/>
          <s v="47653000-47654000"/>
          <s v="47654000-47655000"/>
          <s v="47655000-47656000"/>
          <s v="47656000-47657000"/>
          <s v="47657000-47658000"/>
          <s v="47658000-47659000"/>
          <s v="47659000-47660000"/>
          <s v="47660000-47661000"/>
          <s v="47661000-47662000"/>
          <s v="47662000-47663000"/>
          <s v="47663000-47664000"/>
          <s v="47664000-47665000"/>
          <s v="47665000-47666000"/>
          <s v="47666000-47667000"/>
          <s v="47667000-47668000"/>
          <s v="47668000-47669000"/>
          <s v="47669000-47670000"/>
          <s v="47670000-47671000"/>
          <s v="47671000-47672000"/>
          <s v="47672000-47673000"/>
          <s v="47673000-47674000"/>
          <s v="47674000-47675000"/>
          <s v="47675000-47676000"/>
          <s v="47676000-47677000"/>
          <s v="47677000-47678000"/>
          <s v="47678000-47679000"/>
          <s v="47679000-47680000"/>
          <s v="47680000-47681000"/>
          <s v="47681000-47682000"/>
          <s v="47682000-47683000"/>
          <s v="47683000-47684000"/>
          <s v="47684000-47685000"/>
          <s v="47685000-47686000"/>
          <s v="47686000-47687000"/>
          <s v="47687000-47688000"/>
          <s v="47688000-47689000"/>
          <s v="47689000-47690000"/>
          <s v="47690000-47691000"/>
          <s v="47691000-47692000"/>
          <s v="47692000-47693000"/>
          <s v="47693000-47694000"/>
          <s v="47694000-47695000"/>
          <s v="47695000-47696000"/>
          <s v="47696000-47697000"/>
          <s v="47697000-47698000"/>
          <s v="47698000-47699000"/>
          <s v="47699000-47700000"/>
          <s v="47700000-47701000"/>
          <s v="47701000-47702000"/>
          <s v="47702000-47703000"/>
          <s v="47703000-47704000"/>
          <s v="47704000-47705000"/>
          <s v="47705000-47706000"/>
          <s v="47706000-47707000"/>
          <s v="47707000-47708000"/>
          <s v="47708000-47709000"/>
          <s v="47709000-47710000"/>
          <s v="47710000-47711000"/>
          <s v="47711000-47712000"/>
          <s v="47712000-47713000"/>
          <s v="47713000-47714000"/>
          <s v="47714000-47715000"/>
          <s v="47715000-47716000"/>
          <s v="47716000-47717000"/>
          <s v="47717000-47718000"/>
          <s v="47718000-47719000"/>
          <s v="47719000-47720000"/>
          <s v="47720000-47721000"/>
          <s v="47721000-47722000"/>
          <s v="47722000-47723000"/>
          <s v="47723000-47724000"/>
          <s v="47724000-47725000"/>
          <s v="47725000-47726000"/>
          <s v="47726000-47727000"/>
          <s v="47727000-47728000"/>
          <s v="47728000-47729000"/>
          <s v="47729000-47730000"/>
          <s v="47730000-47731000"/>
          <s v="47731000-47732000"/>
          <s v="47732000-47733000"/>
          <s v="47733000-47734000"/>
          <s v="47734000-47735000"/>
          <s v="47735000-47736000"/>
          <s v="47736000-47737000"/>
          <s v="47737000-47738000"/>
          <s v="47738000-47739000"/>
          <s v="47739000-47740000"/>
          <s v="47740000-47741000"/>
          <s v="47741000-47742000"/>
          <s v="47742000-47743000"/>
          <s v="47743000-47744000"/>
          <s v="47744000-47745000"/>
          <s v="47745000-47746000"/>
          <s v="47746000-47747000"/>
          <s v="47747000-47748000"/>
          <s v="47748000-47749000"/>
          <s v="47749000-47750000"/>
          <s v="47750000-47751000"/>
          <s v="47751000-47752000"/>
          <s v="47752000-47753000"/>
          <s v="47753000-47754000"/>
          <s v="47754000-47755000"/>
          <s v="47755000-47756000"/>
          <s v="47756000-47757000"/>
          <s v="47757000-47758000"/>
          <s v="47758000-47759000"/>
          <s v="47759000-47760000"/>
          <s v="47760000-47761000"/>
          <s v="47761000-47762000"/>
          <s v="47762000-47763000"/>
          <s v="47763000-47764000"/>
          <s v="47764000-47765000"/>
          <s v="47765000-47766000"/>
          <s v="47766000-47767000"/>
          <s v="47767000-47768000"/>
          <s v="47768000-47769000"/>
          <s v="47769000-47770000"/>
          <s v="47770000-47771000"/>
          <s v="47771000-47772000"/>
          <s v="47772000-47773000"/>
          <s v="47773000-47774000"/>
          <s v="47774000-47775000"/>
          <s v="47775000-47776000"/>
          <s v="47776000-47777000"/>
          <s v="47777000-47778000"/>
          <s v="47778000-47779000"/>
          <s v="47779000-47780000"/>
          <s v="47780000-47781000"/>
          <s v="47781000-47782000"/>
          <s v="47782000-47783000"/>
          <s v="47783000-47784000"/>
          <s v="47784000-47785000"/>
          <s v="47785000-47786000"/>
          <s v="47786000-47787000"/>
          <s v="47787000-47788000"/>
          <s v="47788000-47789000"/>
          <s v="47789000-47790000"/>
          <s v="47790000-47791000"/>
          <s v="47791000-47792000"/>
          <s v="47792000-47793000"/>
          <s v="47793000-47794000"/>
          <s v="47794000-47795000"/>
          <s v="47795000-47796000"/>
          <s v="47796000-47797000"/>
          <s v="47797000-47798000"/>
          <s v="47798000-47799000"/>
          <s v="47799000-47800000"/>
          <s v="47800000-47801000"/>
          <s v="47801000-47802000"/>
          <s v="47802000-47803000"/>
          <s v="47803000-47804000"/>
          <s v="47804000-47805000"/>
          <s v="47805000-47806000"/>
          <s v="47806000-47807000"/>
          <s v="47807000-47808000"/>
          <s v="47808000-47809000"/>
          <s v="47809000-47810000"/>
          <s v="47810000-47811000"/>
          <s v="47811000-47812000"/>
          <s v="47812000-47813000"/>
          <s v="47813000-47814000"/>
          <s v="47814000-47815000"/>
          <s v="47815000-47816000"/>
          <s v="47816000-47817000"/>
          <s v="47817000-47818000"/>
          <s v="47818000-47819000"/>
          <s v="47819000-47820000"/>
          <s v="47820000-47821000"/>
          <s v="47821000-47822000"/>
          <s v="47822000-47823000"/>
          <s v="47823000-47824000"/>
          <s v="47824000-47825000"/>
          <s v="47825000-47826000"/>
          <s v="47826000-47827000"/>
          <s v="47827000-47828000"/>
          <s v="47828000-47829000"/>
          <s v="47829000-47830000"/>
          <s v="47830000-47831000"/>
          <s v="47831000-47832000"/>
          <s v="47832000-47833000"/>
          <s v="47833000-47834000"/>
          <s v="47834000-47835000"/>
          <s v="47835000-47836000"/>
          <s v="47836000-47837000"/>
          <s v="47837000-47838000"/>
          <s v="47838000-47839000"/>
          <s v="47839000-47840000"/>
          <s v="47840000-47841000"/>
          <s v="47841000-47842000"/>
          <s v="47842000-47843000"/>
          <s v="47843000-47844000"/>
          <s v="47844000-47845000"/>
          <s v="47845000-47846000"/>
          <s v="47846000-47847000"/>
          <s v="47847000-47848000"/>
          <s v="47848000-47849000"/>
          <s v="47849000-47850000"/>
          <s v="47850000-47851000"/>
          <s v="47851000-47852000"/>
          <s v="47852000-47853000"/>
          <s v="47853000-47854000"/>
          <s v="47854000-47855000"/>
          <s v="47855000-47856000"/>
          <s v="47856000-47857000"/>
          <s v="47857000-47858000"/>
          <s v="47858000-47859000"/>
          <s v="47859000-47860000"/>
          <s v="47860000-47861000"/>
          <s v="47861000-47862000"/>
          <s v="47862000-47863000"/>
          <s v="47863000-47864000"/>
          <s v="47864000-47865000"/>
          <s v="47865000-47866000"/>
          <s v="47866000-47867000"/>
          <s v="47867000-47868000"/>
          <s v="47868000-47869000"/>
          <s v="47869000-47870000"/>
          <s v="47870000-47871000"/>
          <s v="47871000-47872000"/>
          <s v="47872000-47873000"/>
          <s v="47873000-47874000"/>
          <s v="47874000-47875000"/>
          <s v="47875000-47876000"/>
          <s v="47876000-47877000"/>
          <s v="47877000-47878000"/>
          <s v="47878000-47879000"/>
          <s v="47879000-47880000"/>
          <s v="47880000-47881000"/>
          <s v="47881000-47882000"/>
          <s v="47882000-47883000"/>
          <s v="47883000-47884000"/>
          <s v="47884000-47885000"/>
          <s v="47885000-47886000"/>
          <s v="47886000-47887000"/>
          <s v="47887000-47888000"/>
          <s v="47888000-47889000"/>
          <s v="47889000-47890000"/>
          <s v="47890000-47891000"/>
          <s v="47891000-47892000"/>
          <s v="47892000-47893000"/>
          <s v="47893000-47894000"/>
          <s v="47894000-47895000"/>
          <s v="47895000-47896000"/>
          <s v="47896000-47897000"/>
          <s v="47897000-47898000"/>
          <s v="47898000-47899000"/>
          <s v="47899000-47900000"/>
          <s v="47900000-47901000"/>
          <s v="47901000-47902000"/>
          <s v="47902000-47903000"/>
          <s v="47903000-47904000"/>
          <s v="47904000-47905000"/>
          <s v="47905000-47906000"/>
          <s v="47906000-47907000"/>
          <s v="47907000-47908000"/>
          <s v="47908000-47909000"/>
          <s v="47909000-47910000"/>
          <s v="47910000-47911000"/>
          <s v="47911000-47912000"/>
          <s v="47912000-47913000"/>
          <s v="47913000-47914000"/>
          <s v="47914000-47915000"/>
          <s v="47915000-47916000"/>
          <s v="47916000-47917000"/>
          <s v="47917000-47918000"/>
          <s v="47918000-47919000"/>
          <s v="47919000-47920000"/>
          <s v="47920000-47921000"/>
          <s v="47921000-47922000"/>
          <s v="47922000-47923000"/>
          <s v="47923000-47924000"/>
          <s v="47924000-47925000"/>
          <s v="47925000-47926000"/>
          <s v="47926000-47927000"/>
          <s v="47927000-47928000"/>
          <s v="47928000-47929000"/>
          <s v="47929000-47930000"/>
          <s v="47930000-47931000"/>
          <s v="47931000-47932000"/>
          <s v="47932000-47933000"/>
          <s v="47933000-47934000"/>
          <s v="47934000-47935000"/>
          <s v="47935000-47936000"/>
          <s v="47936000-47937000"/>
          <s v="47937000-47938000"/>
          <s v="47938000-47939000"/>
          <s v="47939000-47940000"/>
          <s v="47940000-47941000"/>
          <s v="47941000-47942000"/>
          <s v="47942000-47943000"/>
          <s v="47943000-47944000"/>
          <s v="47944000-47945000"/>
          <s v="47945000-47946000"/>
          <s v="47946000-47947000"/>
          <s v="47947000-47948000"/>
          <s v="47948000-47949000"/>
          <s v="47949000-47950000"/>
          <s v="47950000-47951000"/>
          <s v="47951000-47952000"/>
          <s v="47952000-47953000"/>
          <s v="47953000-47954000"/>
          <s v="47954000-47955000"/>
          <s v="47955000-47956000"/>
          <s v="47956000-47957000"/>
          <s v="47957000-47958000"/>
          <s v="47958000-47959000"/>
          <s v="47959000-47960000"/>
          <s v="47960000-47961000"/>
          <s v="47961000-47962000"/>
          <s v="47962000-47963000"/>
          <s v="47963000-47964000"/>
          <s v="47964000-47965000"/>
          <s v="47965000-47966000"/>
          <s v="47966000-47967000"/>
          <s v="47967000-47968000"/>
          <s v="47968000-47969000"/>
          <s v="47969000-47970000"/>
          <s v="47970000-47971000"/>
          <s v="47971000-47972000"/>
          <s v="47972000-47973000"/>
          <s v="47973000-47974000"/>
          <s v="47974000-47975000"/>
          <s v="47975000-47976000"/>
          <s v="47976000-47977000"/>
          <s v="47977000-47978000"/>
          <s v="47978000-47979000"/>
          <s v="47979000-47980000"/>
          <s v="47980000-47981000"/>
          <s v="47981000-47982000"/>
          <s v="47982000-47983000"/>
          <s v="47983000-47984000"/>
          <s v="47984000-47985000"/>
          <s v="47985000-47986000"/>
          <s v="47986000-47987000"/>
          <s v="47987000-47988000"/>
          <s v="47988000-47989000"/>
          <s v="47989000-47990000"/>
          <s v="47990000-47991000"/>
          <s v="47991000-47992000"/>
          <s v="47992000-47993000"/>
          <s v="47993000-47994000"/>
          <s v="47994000-47995000"/>
          <s v="47995000-47996000"/>
          <s v="47996000-47997000"/>
          <s v="47997000-47998000"/>
          <s v="47998000-47999000"/>
          <s v="47999000-48000000"/>
          <s v="48000000-48001000"/>
          <s v="48001000-48002000"/>
          <s v="48002000-48003000"/>
          <s v="48003000-48004000"/>
          <s v="48004000-48005000"/>
          <s v="48005000-48006000"/>
          <s v="48006000-48007000"/>
          <s v="48007000-48008000"/>
          <s v="48008000-48009000"/>
          <s v="48009000-48010000"/>
          <s v="48010000-48011000"/>
          <s v="48011000-48012000"/>
          <s v="48012000-48013000"/>
          <s v="48013000-48014000"/>
          <s v="48014000-48015000"/>
          <s v="48015000-48016000"/>
          <s v="48016000-48017000"/>
          <s v="48017000-48018000"/>
          <s v="48018000-48019000"/>
          <s v="48019000-48020000"/>
          <s v="48020000-48021000"/>
          <s v="48021000-48022000"/>
          <s v="48022000-48023000"/>
          <s v="48023000-48024000"/>
          <s v="48024000-48025000"/>
          <s v="48025000-48026000"/>
          <s v="48026000-48027000"/>
          <s v="48027000-48028000"/>
          <s v="48028000-48029000"/>
          <s v="48029000-48030000"/>
          <s v="48030000-48031000"/>
          <s v="48031000-48032000"/>
          <s v="48032000-48033000"/>
          <s v="48033000-48034000"/>
          <s v="48034000-48035000"/>
          <s v="48035000-48036000"/>
          <s v="48036000-48037000"/>
          <s v="48037000-48038000"/>
          <s v="48038000-48039000"/>
          <s v="48039000-48040000"/>
          <s v="48040000-48041000"/>
          <s v="48041000-48042000"/>
          <s v="48042000-48043000"/>
          <s v="48043000-48044000"/>
          <s v="48044000-48045000"/>
          <s v="48045000-48046000"/>
          <s v="48046000-48047000"/>
          <s v="48047000-48048000"/>
          <s v="48048000-48049000"/>
          <s v="48049000-48050000"/>
          <s v="48050000-48051000"/>
          <s v="48051000-48052000"/>
          <s v="48052000-48053000"/>
          <s v="48053000-48054000"/>
          <s v="48054000-48055000"/>
          <s v="48055000-48056000"/>
          <s v="48056000-48057000"/>
          <s v="48057000-48058000"/>
          <s v="48058000-48059000"/>
          <s v="48059000-48060000"/>
          <s v="48060000-48061000"/>
          <s v="48061000-48062000"/>
          <s v="48062000-48063000"/>
          <s v="48063000-48064000"/>
          <s v="48064000-48065000"/>
          <s v="48065000-48066000"/>
          <s v="48066000-48067000"/>
          <s v="48067000-48068000"/>
          <s v="48068000-48069000"/>
          <s v="48069000-48070000"/>
          <s v="48070000-48071000"/>
          <s v="48071000-48072000"/>
          <s v="48072000-48073000"/>
          <s v="48073000-48074000"/>
          <s v="48074000-48075000"/>
          <s v="48075000-48076000"/>
          <s v="48076000-48077000"/>
          <s v="48077000-48078000"/>
          <s v="48078000-48079000"/>
          <s v="48079000-48080000"/>
          <s v="48080000-48081000"/>
          <s v="48081000-48082000"/>
          <s v="48082000-48083000"/>
          <s v="48083000-48084000"/>
          <s v="48084000-48085000"/>
          <s v="48085000-48086000"/>
          <s v="48086000-48087000"/>
          <s v="48087000-48088000"/>
          <s v="48088000-48089000"/>
          <s v="48089000-48090000"/>
          <s v="48090000-48091000"/>
          <s v="48091000-48092000"/>
          <s v="48092000-48093000"/>
          <s v="48093000-48094000"/>
          <s v="48094000-48095000"/>
          <s v="48095000-48096000"/>
          <s v="48096000-48097000"/>
          <s v="48097000-48098000"/>
          <s v="48098000-48099000"/>
          <s v="48099000-48100000"/>
          <s v="48100000-48101000"/>
          <s v="48101000-48102000"/>
          <s v="48102000-48103000"/>
          <s v="48103000-48104000"/>
          <s v="48104000-48105000"/>
          <s v="48105000-48106000"/>
          <s v="48106000-48107000"/>
          <s v="48107000-48108000"/>
          <s v="48108000-48109000"/>
          <s v="48109000-48110000"/>
          <s v="48110000-48111000"/>
          <s v="48111000-48112000"/>
          <s v="48112000-48113000"/>
          <s v="48113000-48114000"/>
          <s v="48114000-48115000"/>
          <s v="48115000-48116000"/>
          <s v="48116000-48117000"/>
          <s v="48117000-48118000"/>
          <s v="48118000-48119000"/>
          <s v="48119000-48120000"/>
          <s v="48120000-48121000"/>
          <s v="48121000-48122000"/>
          <s v="48122000-48123000"/>
          <s v="48123000-48124000"/>
          <s v="48124000-48125000"/>
          <s v="48125000-48126000"/>
          <s v="48126000-48127000"/>
          <s v="48127000-48128000"/>
          <s v="48128000-48129000"/>
          <s v="48129000-48130000"/>
          <s v="48130000-48131000"/>
          <s v="48131000-48132000"/>
          <s v="48132000-48133000"/>
          <s v="48133000-48134000"/>
          <s v="48134000-48135000"/>
          <s v="48135000-48136000"/>
          <s v="48136000-48137000"/>
          <s v="48137000-48138000"/>
          <s v="48138000-48139000"/>
          <s v="48139000-48140000"/>
          <s v="48140000-48141000"/>
          <s v="48141000-48142000"/>
          <s v="48142000-48143000"/>
          <s v="48143000-48144000"/>
          <s v="48144000-48145000"/>
          <s v="48145000-48146000"/>
          <s v="48146000-48147000"/>
          <s v="48147000-48148000"/>
          <s v="48148000-48149000"/>
          <s v="48149000-48150000"/>
          <s v="48150000-48151000"/>
          <s v="48151000-48152000"/>
          <s v="48152000-48153000"/>
          <s v="48153000-48154000"/>
          <s v="48154000-48155000"/>
          <s v="48155000-48156000"/>
          <s v="48156000-48157000"/>
          <s v="48157000-48158000"/>
          <s v="48158000-48159000"/>
          <s v="48159000-48160000"/>
          <s v="48160000-48161000"/>
          <s v="48161000-48162000"/>
          <s v="48162000-48163000"/>
          <s v="48163000-48164000"/>
          <s v="48164000-48165000"/>
          <s v="48165000-48166000"/>
          <s v="48166000-48167000"/>
          <s v="48167000-48168000"/>
          <s v="48168000-48169000"/>
          <s v="48169000-48170000"/>
          <s v="48170000-48171000"/>
          <s v="48171000-48172000"/>
          <s v="48172000-48173000"/>
          <s v="48173000-48174000"/>
          <s v="48174000-48175000"/>
          <s v="48175000-48176000"/>
          <s v="48176000-48177000"/>
          <s v="48177000-48178000"/>
          <s v="48178000-48179000"/>
          <s v="48179000-48180000"/>
          <s v="48180000-48181000"/>
          <s v="48181000-48182000"/>
          <s v="48182000-48183000"/>
          <s v="48183000-48184000"/>
          <s v="48184000-48185000"/>
          <s v="48185000-48186000"/>
          <s v="48186000-48187000"/>
          <s v="48187000-48188000"/>
          <s v="48188000-48189000"/>
          <s v="48189000-48190000"/>
          <s v="48190000-48191000"/>
          <s v="48191000-48192000"/>
          <s v="48192000-48193000"/>
          <s v="48193000-48194000"/>
          <s v="48194000-48195000"/>
          <s v="48195000-48196000"/>
          <s v="48196000-48197000"/>
          <s v="48197000-48198000"/>
          <s v="48198000-48199000"/>
          <s v="48199000-48200000"/>
          <s v="48200000-48201000"/>
          <s v="48201000-48202000"/>
          <s v="48202000-48203000"/>
          <s v="48203000-48204000"/>
          <s v="48204000-48205000"/>
          <s v="48205000-48206000"/>
          <s v="48206000-48207000"/>
          <s v="48207000-48208000"/>
          <s v="48208000-48209000"/>
          <s v="48209000-48210000"/>
          <s v="48210000-48211000"/>
          <s v="48211000-48212000"/>
          <s v="48212000-48213000"/>
          <s v="48213000-48214000"/>
          <s v="48214000-48215000"/>
          <s v="48215000-48216000"/>
          <s v="48216000-48217000"/>
          <s v="48217000-48218000"/>
          <s v="48218000-48219000"/>
          <s v="48219000-48220000"/>
          <s v="48220000-48221000"/>
          <s v="48221000-48222000"/>
          <s v="48222000-48223000"/>
          <s v="48223000-48224000"/>
          <s v="48224000-48225000"/>
          <s v="48225000-48226000"/>
          <s v="48226000-48227000"/>
          <s v="48227000-48228000"/>
          <s v="48228000-48229000"/>
          <s v="48229000-48230000"/>
          <s v="48230000-48231000"/>
          <s v="48231000-48232000"/>
          <s v="48232000-48233000"/>
          <s v="48233000-48234000"/>
          <s v="48234000-48235000"/>
          <s v="48235000-48236000"/>
          <s v="48236000-48237000"/>
          <s v="48237000-48238000"/>
          <s v="48238000-48239000"/>
          <s v="48239000-48240000"/>
          <s v="48240000-48241000"/>
          <s v="48241000-48242000"/>
          <s v="48242000-48243000"/>
          <s v="48243000-48244000"/>
          <s v="48244000-48245000"/>
          <s v="48245000-48246000"/>
          <s v="48246000-48247000"/>
          <s v="48247000-48248000"/>
          <s v="48248000-48249000"/>
          <s v="48249000-48250000"/>
          <s v="48250000-48251000"/>
          <s v="48251000-48252000"/>
          <s v="48252000-48253000"/>
          <s v="48253000-48254000"/>
          <s v="48254000-48255000"/>
          <s v="48255000-48256000"/>
          <s v="48256000-48257000"/>
          <s v="48257000-48258000"/>
          <s v="48258000-48259000"/>
          <s v="48259000-48260000"/>
          <s v="48260000-48261000"/>
          <s v="48261000-48262000"/>
          <s v="48262000-48263000"/>
          <s v="48263000-48264000"/>
          <s v="48264000-48265000"/>
          <s v="48265000-48266000"/>
          <s v="48266000-48267000"/>
          <s v="48267000-48268000"/>
          <s v="48268000-48269000"/>
          <s v="48269000-48270000"/>
          <s v="48270000-48271000"/>
          <s v="48271000-48272000"/>
          <s v="48272000-48273000"/>
          <s v="48273000-48274000"/>
          <s v="48274000-48275000"/>
          <s v="48275000-48276000"/>
          <s v="48276000-48277000"/>
          <s v="48277000-48278000"/>
          <s v="48278000-48279000"/>
          <s v="48279000-48280000"/>
          <s v="48280000-48281000"/>
          <s v="48281000-48282000"/>
          <s v="48282000-48283000"/>
          <s v="48283000-48284000"/>
          <s v="48284000-48285000"/>
          <s v="48285000-48286000"/>
          <s v="48286000-48287000"/>
          <s v="48287000-48288000"/>
          <s v="48288000-48289000"/>
          <s v="48289000-48290000"/>
          <s v="48290000-48291000"/>
          <s v="48291000-48292000"/>
          <s v="48292000-48293000"/>
          <s v="48293000-48294000"/>
          <s v="48294000-48295000"/>
          <s v="48295000-48296000"/>
          <s v="48296000-48297000"/>
          <s v="48297000-48298000"/>
          <s v="48298000-48299000"/>
          <s v="48299000-48300000"/>
          <s v="48300000-48301000"/>
          <s v="48301000-48302000"/>
          <s v="48302000-48303000"/>
          <s v="48303000-48304000"/>
          <s v="48304000-48305000"/>
          <s v="48305000-48306000"/>
          <s v="48306000-48307000"/>
          <s v="48307000-48308000"/>
          <s v="48308000-48309000"/>
          <s v="48309000-48310000"/>
          <s v="48310000-48311000"/>
          <s v="48311000-48312000"/>
          <s v="48312000-48313000"/>
          <s v="48313000-48314000"/>
          <s v="48314000-48315000"/>
          <s v="48315000-48316000"/>
          <s v="48316000-48317000"/>
          <s v="48317000-48318000"/>
          <s v="48318000-48319000"/>
          <s v="48319000-48320000"/>
          <s v="48320000-48321000"/>
          <s v="48321000-48322000"/>
          <s v="48322000-48323000"/>
          <s v="48323000-48324000"/>
          <s v="48324000-48325000"/>
          <s v="48325000-48326000"/>
          <s v="48326000-48327000"/>
          <s v="48327000-48328000"/>
          <s v="48328000-48329000"/>
          <s v="48329000-48330000"/>
          <s v="48330000-48331000"/>
          <s v="48331000-48332000"/>
          <s v="48332000-48333000"/>
          <s v="48333000-48334000"/>
          <s v="48334000-48335000"/>
          <s v="48335000-48336000"/>
          <s v="48336000-48337000"/>
          <s v="48337000-48338000"/>
          <s v="48338000-48339000"/>
          <s v="48339000-48340000"/>
          <s v="48340000-48341000"/>
          <s v="48341000-48342000"/>
          <s v="48342000-48343000"/>
          <s v="48343000-48344000"/>
          <s v="48344000-48345000"/>
          <s v="48345000-48346000"/>
          <s v="48346000-48347000"/>
          <s v="48347000-48348000"/>
          <s v="48348000-48349000"/>
          <s v="48349000-48350000"/>
          <s v="48350000-48351000"/>
          <s v="48351000-48352000"/>
          <s v="48352000-48353000"/>
          <s v="48353000-48354000"/>
          <s v="48354000-48355000"/>
          <s v="48355000-48356000"/>
          <s v="48356000-48357000"/>
          <s v="48357000-48358000"/>
          <s v="48358000-48359000"/>
          <s v="48359000-48360000"/>
          <s v="48360000-48361000"/>
          <s v="48361000-48362000"/>
          <s v="48362000-48363000"/>
          <s v="48363000-48364000"/>
          <s v="48364000-48365000"/>
          <s v="48365000-48366000"/>
          <s v="48366000-48367000"/>
          <s v="48367000-48368000"/>
          <s v="48368000-48369000"/>
          <s v="48369000-48370000"/>
          <s v="48370000-48371000"/>
          <s v="48371000-48372000"/>
          <s v="48372000-48373000"/>
          <s v="48373000-48374000"/>
          <s v="48374000-48375000"/>
          <s v="48375000-48376000"/>
          <s v="48376000-48377000"/>
          <s v="48377000-48378000"/>
          <s v="48378000-48379000"/>
          <s v="48379000-48380000"/>
          <s v="48380000-48381000"/>
          <s v="48381000-48382000"/>
          <s v="48382000-48383000"/>
          <s v="48383000-48384000"/>
          <s v="48384000-48385000"/>
          <s v="48385000-48386000"/>
          <s v="48386000-48387000"/>
          <s v="48387000-48388000"/>
          <s v="48388000-48389000"/>
          <s v="48389000-48390000"/>
          <s v="48390000-48391000"/>
          <s v="48391000-48392000"/>
          <s v="48392000-48393000"/>
          <s v="48393000-48394000"/>
          <s v="48394000-48395000"/>
          <s v="48395000-48396000"/>
          <s v="48396000-48397000"/>
          <s v="48397000-48398000"/>
          <s v="48398000-48399000"/>
          <s v="48399000-48400000"/>
          <s v="48400000-48401000"/>
          <s v="48401000-48402000"/>
          <s v="48402000-48403000"/>
          <s v="48403000-48404000"/>
          <s v="48404000-48405000"/>
          <s v="48405000-48406000"/>
          <s v="48406000-48407000"/>
          <s v="48407000-48408000"/>
          <s v="48408000-48409000"/>
          <s v="48409000-48410000"/>
          <s v="48410000-48411000"/>
          <s v="48411000-48412000"/>
          <s v="48412000-48413000"/>
          <s v="48413000-48414000"/>
          <s v="48414000-48415000"/>
          <s v="48415000-48416000"/>
          <s v="48416000-48417000"/>
          <s v="48417000-48418000"/>
          <s v="48418000-48419000"/>
          <s v="48419000-48420000"/>
          <s v="48420000-48421000"/>
          <s v="48421000-48422000"/>
          <s v="48422000-48423000"/>
          <s v="48423000-48424000"/>
          <s v="48424000-48425000"/>
          <s v="48425000-48426000"/>
          <s v="48426000-48427000"/>
          <s v="48427000-48428000"/>
          <s v="48428000-48429000"/>
          <s v="48429000-48430000"/>
          <s v="48430000-48431000"/>
          <s v="48431000-48432000"/>
          <s v="48432000-48433000"/>
          <s v="48433000-48434000"/>
          <s v="48434000-48435000"/>
          <s v="48435000-48436000"/>
          <s v="48436000-48437000"/>
          <s v="48437000-48438000"/>
          <s v="48438000-48439000"/>
          <s v="48439000-48440000"/>
          <s v="48440000-48441000"/>
          <s v="48441000-48442000"/>
          <s v="48442000-48443000"/>
          <s v="48443000-48444000"/>
          <s v="48444000-48445000"/>
          <s v="48445000-48446000"/>
          <s v="48446000-48447000"/>
          <s v="48447000-48448000"/>
          <s v="48448000-48449000"/>
          <s v="48449000-48450000"/>
          <s v="48450000-48451000"/>
          <s v="48451000-48452000"/>
          <s v="48452000-48453000"/>
          <s v="48453000-48454000"/>
          <s v="48454000-48455000"/>
          <s v="48455000-48456000"/>
          <s v="48456000-48457000"/>
          <s v="48457000-48458000"/>
          <s v="48458000-48459000"/>
          <s v="48459000-48460000"/>
          <s v="48460000-48461000"/>
          <s v="48461000-48462000"/>
          <s v="48462000-48463000"/>
          <s v="48463000-48464000"/>
          <s v="48464000-48465000"/>
          <s v="48465000-48466000"/>
          <s v="48466000-48467000"/>
          <s v="48467000-48468000"/>
          <s v="48468000-48469000"/>
          <s v="48469000-48470000"/>
          <s v="48470000-48471000"/>
          <s v="48471000-48472000"/>
          <s v="48472000-48473000"/>
          <s v="48473000-48474000"/>
          <s v="48474000-48475000"/>
          <s v="48475000-48476000"/>
          <s v="48476000-48477000"/>
          <s v="48477000-48478000"/>
          <s v="48478000-48479000"/>
          <s v="48479000-48480000"/>
          <s v="48480000-48481000"/>
          <s v="48481000-48482000"/>
          <s v="48482000-48483000"/>
          <s v="48483000-48484000"/>
          <s v="48484000-48485000"/>
          <s v="48485000-48486000"/>
          <s v="48486000-48487000"/>
          <s v="48487000-48488000"/>
          <s v="48488000-48489000"/>
          <s v="48489000-48490000"/>
          <s v="48490000-48491000"/>
          <s v="48491000-48492000"/>
          <s v="48492000-48493000"/>
          <s v="48493000-48494000"/>
          <s v="48494000-48495000"/>
          <s v="48495000-48496000"/>
          <s v="48496000-48497000"/>
          <s v="48497000-48498000"/>
          <s v="48498000-48499000"/>
          <s v="48499000-48500000"/>
          <s v="48500000-48501000"/>
          <s v="48501000-48502000"/>
          <s v="48502000-48503000"/>
          <s v="48503000-48504000"/>
          <s v="48504000-48505000"/>
          <s v="48505000-48506000"/>
          <s v="48506000-48507000"/>
          <s v="48507000-48508000"/>
          <s v="48508000-48509000"/>
          <s v="48509000-48510000"/>
          <s v="48510000-48511000"/>
          <s v="48511000-48512000"/>
          <s v="48512000-48513000"/>
          <s v="48513000-48514000"/>
          <s v="48514000-48515000"/>
          <s v="48515000-48516000"/>
          <s v="48516000-48517000"/>
          <s v="48517000-48518000"/>
          <s v="48518000-48519000"/>
          <s v="48519000-48520000"/>
          <s v="48520000-48521000"/>
          <s v="48521000-48522000"/>
          <s v="48522000-48523000"/>
          <s v="48523000-48524000"/>
          <s v="48524000-48525000"/>
          <s v="48525000-48526000"/>
          <s v="48526000-48527000"/>
          <s v="48527000-48528000"/>
          <s v="48528000-48529000"/>
          <s v="48529000-48530000"/>
          <s v="48530000-48531000"/>
          <s v="48531000-48532000"/>
          <s v="48532000-48533000"/>
          <s v="48533000-48534000"/>
          <s v="48534000-48535000"/>
          <s v="48535000-48536000"/>
          <s v="48536000-48537000"/>
          <s v="48537000-48538000"/>
          <s v="48538000-48539000"/>
          <s v="48539000-48540000"/>
          <s v="48540000-48541000"/>
          <s v="48541000-48542000"/>
          <s v="48542000-48543000"/>
          <s v="48543000-48544000"/>
          <s v="48544000-48545000"/>
          <s v="48545000-48546000"/>
          <s v="48546000-48547000"/>
          <s v="48547000-48548000"/>
          <s v="48548000-48549000"/>
          <s v="48549000-48550000"/>
          <s v="48550000-48551000"/>
          <s v="48551000-48552000"/>
          <s v="48552000-48553000"/>
          <s v="48553000-48554000"/>
          <s v="48554000-48555000"/>
          <s v="48555000-48556000"/>
          <s v="48556000-48557000"/>
          <s v="48557000-48558000"/>
          <s v="48558000-48559000"/>
          <s v="48559000-48560000"/>
          <s v="48560000-48561000"/>
          <s v="48561000-48562000"/>
          <s v="48562000-48563000"/>
          <s v="48563000-48564000"/>
          <s v="48564000-48565000"/>
          <s v="48565000-48566000"/>
          <s v="48566000-48567000"/>
          <s v="48567000-48568000"/>
          <s v="48568000-48569000"/>
          <s v="48569000-48570000"/>
          <s v="48570000-48571000"/>
          <s v="48571000-48572000"/>
          <s v="48572000-48573000"/>
          <s v="48573000-48574000"/>
          <s v="48574000-48575000"/>
          <s v="48575000-48576000"/>
          <s v="48576000-48577000"/>
          <s v="48577000-48578000"/>
          <s v="48578000-48579000"/>
          <s v="48579000-48580000"/>
          <s v="48580000-48581000"/>
          <s v="48581000-48582000"/>
          <s v="48582000-48583000"/>
          <s v="48583000-48584000"/>
          <s v="48584000-48585000"/>
          <s v="48585000-48586000"/>
          <s v="48586000-48587000"/>
          <s v="48587000-48588000"/>
          <s v="48588000-48589000"/>
          <s v="48589000-48590000"/>
          <s v="48590000-48591000"/>
          <s v="48591000-48592000"/>
          <s v="48592000-48593000"/>
          <s v="48593000-48594000"/>
          <s v="48594000-48595000"/>
          <s v="48595000-48596000"/>
          <s v="48596000-48597000"/>
          <s v="48597000-48598000"/>
          <s v="48598000-48599000"/>
          <s v="48599000-48600000"/>
          <s v="48600000-48601000"/>
          <s v="48601000-48602000"/>
          <s v="48602000-48603000"/>
          <s v="48603000-48604000"/>
          <s v="48604000-48605000"/>
          <s v="48605000-48606000"/>
          <s v="48606000-48607000"/>
          <s v="48607000-48608000"/>
          <s v="48608000-48609000"/>
          <s v="48609000-48610000"/>
          <s v="48610000-48611000"/>
          <s v="48611000-48612000"/>
          <s v="48612000-48613000"/>
          <s v="48613000-48614000"/>
          <s v="48614000-48615000"/>
          <s v="48615000-48616000"/>
          <s v="48616000-48617000"/>
          <s v="48617000-48618000"/>
          <s v="48618000-48619000"/>
          <s v="48619000-48620000"/>
          <s v="48620000-48621000"/>
          <s v="48621000-48622000"/>
          <s v="48622000-48623000"/>
          <s v="48623000-48624000"/>
          <s v="48624000-48625000"/>
          <s v="48625000-48626000"/>
          <s v="48626000-48627000"/>
          <s v="48627000-48628000"/>
          <s v="48628000-48629000"/>
          <s v="48629000-48630000"/>
          <s v="48630000-48631000"/>
          <s v="48631000-48632000"/>
          <s v="48632000-48633000"/>
          <s v="48633000-48634000"/>
          <s v="48634000-48635000"/>
          <s v="48635000-48636000"/>
          <s v="48636000-48637000"/>
          <s v="48637000-48638000"/>
          <s v="48638000-48639000"/>
          <s v="48639000-48640000"/>
          <s v="48640000-48641000"/>
          <s v="48641000-48642000"/>
          <s v="48642000-48643000"/>
          <s v="48643000-48644000"/>
          <s v="48644000-48645000"/>
          <s v="48645000-48646000"/>
          <s v="48646000-48647000"/>
          <s v="48647000-48648000"/>
          <s v="48648000-48649000"/>
          <s v="48649000-48650000"/>
          <s v="48650000-48651000"/>
          <s v="48651000-48652000"/>
          <s v="48652000-48653000"/>
          <s v="48653000-48654000"/>
          <s v="48654000-48655000"/>
          <s v="48655000-48656000"/>
          <s v="48656000-48657000"/>
          <s v="48657000-48658000"/>
          <s v="48658000-48659000"/>
          <s v="48659000-48660000"/>
          <s v="48660000-48661000"/>
          <s v="48661000-48662000"/>
          <s v="48662000-48663000"/>
          <s v="48663000-48664000"/>
          <s v="48664000-48665000"/>
          <s v="48665000-48666000"/>
          <s v="48666000-48667000"/>
          <s v="48667000-48668000"/>
          <s v="48668000-48669000"/>
          <s v="48669000-48670000"/>
          <s v="48670000-48671000"/>
          <s v="48671000-48672000"/>
          <s v="48672000-48673000"/>
          <s v="48673000-48674000"/>
          <s v="48674000-48675000"/>
          <s v="48675000-48676000"/>
          <s v="48676000-48677000"/>
          <s v="48677000-48678000"/>
          <s v="48678000-48679000"/>
          <s v="48679000-48680000"/>
          <s v="48680000-48681000"/>
          <s v="48681000-48682000"/>
          <s v="48682000-48683000"/>
          <s v="48683000-48684000"/>
          <s v="48684000-48685000"/>
          <s v="48685000-48686000"/>
          <s v="48686000-48687000"/>
          <s v="48687000-48688000"/>
          <s v="48688000-48689000"/>
          <s v="48689000-48690000"/>
          <s v="48690000-48691000"/>
          <s v="48691000-48692000"/>
          <s v="48692000-48693000"/>
          <s v="48693000-48694000"/>
          <s v="48694000-48695000"/>
          <s v="48695000-48696000"/>
          <s v="48696000-48697000"/>
          <s v="48697000-48698000"/>
          <s v="48698000-48699000"/>
          <s v="48699000-48700000"/>
          <s v="48700000-48701000"/>
          <s v="48701000-48702000"/>
          <s v="48702000-48703000"/>
          <s v="48703000-48704000"/>
          <s v="48704000-48705000"/>
          <s v="48705000-48706000"/>
          <s v="48706000-48707000"/>
          <s v="48707000-48708000"/>
          <s v="48708000-48709000"/>
          <s v="48709000-48710000"/>
          <s v="48710000-48711000"/>
          <s v="48711000-48712000"/>
          <s v="48712000-48713000"/>
          <s v="48713000-48714000"/>
          <s v="48714000-48715000"/>
          <s v="48715000-48716000"/>
          <s v="48716000-48717000"/>
          <s v="48717000-48718000"/>
          <s v="48718000-48719000"/>
          <s v="48719000-48720000"/>
          <s v="48720000-48721000"/>
          <s v="48721000-48722000"/>
          <s v="48722000-48723000"/>
          <s v="48723000-48724000"/>
          <s v="48724000-48725000"/>
          <s v="48725000-48726000"/>
          <s v="48726000-48727000"/>
          <s v="48727000-48728000"/>
          <s v="48728000-48729000"/>
          <s v="48729000-48730000"/>
          <s v="48730000-48731000"/>
          <s v="48731000-48732000"/>
          <s v="48732000-48733000"/>
          <s v="48733000-48734000"/>
          <s v="48734000-48735000"/>
          <s v="48735000-48736000"/>
          <s v="48736000-48737000"/>
          <s v="48737000-48738000"/>
          <s v="48738000-48739000"/>
          <s v="48739000-48740000"/>
          <s v="48740000-48741000"/>
          <s v="48741000-48742000"/>
          <s v="48742000-48743000"/>
          <s v="48743000-48744000"/>
          <s v="48744000-48745000"/>
          <s v="48745000-48746000"/>
          <s v="48746000-48747000"/>
          <s v="48747000-48748000"/>
          <s v="48748000-48749000"/>
          <s v="48749000-48750000"/>
          <s v="48750000-48751000"/>
          <s v="48751000-48752000"/>
          <s v="48752000-48753000"/>
          <s v="48753000-48754000"/>
          <s v="48754000-48755000"/>
          <s v="48755000-48756000"/>
          <s v="48756000-48757000"/>
          <s v="48757000-48758000"/>
          <s v="48758000-48759000"/>
          <s v="48759000-48760000"/>
          <s v="48760000-48761000"/>
          <s v="48761000-48762000"/>
          <s v="48762000-48763000"/>
          <s v="48763000-48764000"/>
          <s v="48764000-48765000"/>
          <s v="48765000-48766000"/>
          <s v="48766000-48767000"/>
          <s v="48767000-48768000"/>
          <s v="48768000-48769000"/>
          <s v="48769000-48770000"/>
          <s v="48770000-48771000"/>
          <s v="48771000-48772000"/>
          <s v="48772000-48773000"/>
          <s v="48773000-48774000"/>
          <s v="48774000-48775000"/>
          <s v="48775000-48776000"/>
          <s v="48776000-48777000"/>
          <s v="48777000-48778000"/>
          <s v="48778000-48779000"/>
          <s v="48779000-48780000"/>
          <s v="48780000-48781000"/>
          <s v="48781000-48782000"/>
          <s v="48782000-48783000"/>
          <s v="48783000-48784000"/>
          <s v="48784000-48785000"/>
          <s v="48785000-48786000"/>
          <s v="48786000-48787000"/>
          <s v="48787000-48788000"/>
          <s v="48788000-48789000"/>
          <s v="48789000-48790000"/>
          <s v="48790000-48791000"/>
          <s v="48791000-48792000"/>
          <s v="48792000-48793000"/>
          <s v="48793000-48794000"/>
          <s v="48794000-48795000"/>
          <s v="48795000-48796000"/>
          <s v="48796000-48797000"/>
          <s v="48797000-48798000"/>
          <s v="48798000-48799000"/>
          <s v="48799000-48800000"/>
          <s v="48800000-48801000"/>
          <s v="48801000-48802000"/>
          <s v="48802000-48803000"/>
          <s v="48803000-48804000"/>
          <s v="48804000-48805000"/>
          <s v="48805000-48806000"/>
          <s v="48806000-48807000"/>
          <s v="48807000-48808000"/>
          <s v="48808000-48809000"/>
          <s v="48809000-48810000"/>
          <s v="48810000-48811000"/>
          <s v="48811000-48812000"/>
          <s v="48812000-48813000"/>
          <s v="48813000-48814000"/>
          <s v="48814000-48815000"/>
          <s v="48815000-48816000"/>
          <s v="48816000-48817000"/>
          <s v="48817000-48818000"/>
          <s v="48818000-48819000"/>
          <s v="48819000-48820000"/>
          <s v="48820000-48821000"/>
          <s v="48821000-48822000"/>
          <s v="48822000-48823000"/>
          <s v="48823000-48824000"/>
          <s v="48824000-48825000"/>
          <s v="48825000-48826000"/>
          <s v="48826000-48827000"/>
          <s v="48827000-48828000"/>
          <s v="48828000-48829000"/>
          <s v="48829000-48830000"/>
          <s v="48830000-48831000"/>
          <s v="48831000-48832000"/>
          <s v="48832000-48833000"/>
          <s v="48833000-48834000"/>
          <s v="48834000-48835000"/>
          <s v="48835000-48836000"/>
          <s v="48836000-48837000"/>
          <s v="48837000-48838000"/>
          <s v="48838000-48839000"/>
          <s v="48839000-48840000"/>
          <s v="48840000-48841000"/>
          <s v="48841000-48842000"/>
          <s v="48842000-48843000"/>
          <s v="48843000-48844000"/>
          <s v="48844000-48845000"/>
          <s v="48845000-48846000"/>
          <s v="48846000-48847000"/>
          <s v="48847000-48848000"/>
          <s v="48848000-48849000"/>
          <s v="48849000-48850000"/>
          <s v="48850000-48851000"/>
          <s v="48851000-48852000"/>
          <s v="48852000-48853000"/>
          <s v="48853000-48854000"/>
          <s v="48854000-48855000"/>
          <s v="48855000-48856000"/>
          <s v="48856000-48857000"/>
          <s v="48857000-48858000"/>
          <s v="48858000-48859000"/>
          <s v="48859000-48860000"/>
          <s v="48860000-48861000"/>
          <s v="48861000-48862000"/>
          <s v="48862000-48863000"/>
          <s v="48863000-48864000"/>
          <s v="48864000-48865000"/>
          <s v="48865000-48866000"/>
          <s v="48866000-48867000"/>
          <s v="48867000-48868000"/>
          <s v="48868000-48869000"/>
          <s v="48869000-48870000"/>
          <s v="48870000-48871000"/>
          <s v="48871000-48872000"/>
          <s v="48872000-48873000"/>
          <s v="48873000-48874000"/>
          <s v="48874000-48875000"/>
          <s v="48875000-48876000"/>
          <s v="48876000-48877000"/>
          <s v="48877000-48878000"/>
          <s v="48878000-48879000"/>
          <s v="48879000-48880000"/>
          <s v="48880000-48881000"/>
          <s v="48881000-48882000"/>
          <s v="48882000-48883000"/>
          <s v="48883000-48884000"/>
          <s v="48884000-48885000"/>
          <s v="48885000-48886000"/>
          <s v="48886000-48887000"/>
          <s v="48887000-48888000"/>
          <s v="48888000-48889000"/>
          <s v="48889000-48890000"/>
          <s v="48890000-48891000"/>
          <s v="48891000-48892000"/>
          <s v="48892000-48893000"/>
          <s v="48893000-48894000"/>
          <s v="48894000-48895000"/>
          <s v="48895000-48896000"/>
          <s v="48896000-48897000"/>
          <s v="48897000-48898000"/>
          <s v="48898000-48899000"/>
          <s v="48899000-48900000"/>
          <s v="48900000-48901000"/>
          <s v="48901000-48902000"/>
          <s v="48902000-48903000"/>
          <s v="48903000-48904000"/>
          <s v="48904000-48905000"/>
          <s v="48905000-48906000"/>
          <s v="48906000-48907000"/>
          <s v="48907000-48908000"/>
          <s v="48908000-48909000"/>
          <s v="48909000-48910000"/>
          <s v="48910000-48911000"/>
          <s v="48911000-48912000"/>
          <s v="48912000-48913000"/>
          <s v="48913000-48914000"/>
          <s v="48914000-48915000"/>
          <s v="48915000-48916000"/>
          <s v="48916000-48917000"/>
          <s v="48917000-48918000"/>
          <s v="48918000-48919000"/>
          <s v="48919000-48920000"/>
          <s v="48920000-48921000"/>
          <s v="48921000-48922000"/>
          <s v="48922000-48923000"/>
          <s v="48923000-48924000"/>
          <s v="48924000-48925000"/>
          <s v="48925000-48926000"/>
          <s v="48926000-48927000"/>
          <s v="48927000-48928000"/>
          <s v="48928000-48929000"/>
          <s v="48929000-48930000"/>
          <s v="48930000-48931000"/>
          <s v="48931000-48932000"/>
          <s v="48932000-48933000"/>
          <s v="48933000-48934000"/>
          <s v="48934000-48935000"/>
          <s v="48935000-48936000"/>
          <s v="48936000-48937000"/>
          <s v="48937000-48938000"/>
          <s v="48938000-48939000"/>
          <s v="48939000-48940000"/>
          <s v="48940000-48941000"/>
          <s v="48941000-48942000"/>
          <s v="48942000-48943000"/>
          <s v="48943000-48944000"/>
          <s v="48944000-48945000"/>
          <s v="48945000-48946000"/>
          <s v="48946000-48947000"/>
          <s v="48947000-48948000"/>
          <s v="48948000-48949000"/>
          <s v="48949000-48950000"/>
          <s v="48950000-48951000"/>
          <s v="48951000-48952000"/>
          <s v="48952000-48953000"/>
          <s v="48953000-48954000"/>
          <s v="48954000-48955000"/>
          <s v="48955000-48956000"/>
          <s v="48956000-48957000"/>
          <s v="48957000-48958000"/>
          <s v="48958000-48959000"/>
          <s v="48959000-48960000"/>
          <s v="48960000-48961000"/>
          <s v="48961000-48962000"/>
          <s v="48962000-48963000"/>
          <s v="48963000-48964000"/>
          <s v="48964000-48965000"/>
          <s v="48965000-48966000"/>
          <s v="48966000-48967000"/>
          <s v="48967000-48968000"/>
          <s v="48968000-48969000"/>
          <s v="48969000-48970000"/>
          <s v="48970000-48971000"/>
          <s v="48971000-48972000"/>
          <s v="48972000-48973000"/>
          <s v="48973000-48974000"/>
          <s v="48974000-48975000"/>
          <s v="48975000-48976000"/>
          <s v="48976000-48977000"/>
          <s v="48977000-48978000"/>
          <s v="48978000-48979000"/>
          <s v="48979000-48980000"/>
          <s v="48980000-48981000"/>
          <s v="48981000-48982000"/>
          <s v="48982000-48983000"/>
          <s v="48983000-48984000"/>
          <s v="48984000-48985000"/>
          <s v="48985000-48986000"/>
          <s v="48986000-48987000"/>
          <s v="48987000-48988000"/>
          <s v="48988000-48989000"/>
          <s v="48989000-48990000"/>
          <s v="48990000-48991000"/>
          <s v="48991000-48992000"/>
          <s v="48992000-48993000"/>
          <s v="48993000-48994000"/>
          <s v="48994000-48995000"/>
          <s v="48995000-48996000"/>
          <s v="48996000-48997000"/>
          <s v="48997000-48998000"/>
          <s v="48998000-48999000"/>
          <s v="48999000-49000000"/>
          <s v="49000000-49001000"/>
          <s v="49001000-49002000"/>
          <s v="49002000-49003000"/>
          <s v="49003000-49004000"/>
          <s v="49004000-49005000"/>
          <s v="49005000-49006000"/>
          <s v="49006000-49007000"/>
          <s v="49007000-49008000"/>
          <s v="49008000-49009000"/>
          <s v="49009000-49010000"/>
          <s v="49010000-49011000"/>
          <s v="49011000-49012000"/>
          <s v="49012000-49013000"/>
          <s v="49013000-49014000"/>
          <s v="49014000-49015000"/>
          <s v="49015000-49016000"/>
          <s v="49016000-49017000"/>
          <s v="49017000-49018000"/>
          <s v="49018000-49019000"/>
          <s v="49019000-49020000"/>
          <s v="49020000-49021000"/>
          <s v="49021000-49022000"/>
          <s v="49022000-49023000"/>
          <s v="49023000-49024000"/>
          <s v="49024000-49025000"/>
          <s v="49025000-49026000"/>
          <s v="49026000-49027000"/>
          <s v="49027000-49028000"/>
          <s v="49028000-49029000"/>
          <s v="49029000-49030000"/>
          <s v="49030000-49031000"/>
          <s v="49031000-49032000"/>
          <s v="49032000-49033000"/>
          <s v="49033000-49034000"/>
          <s v="49034000-49035000"/>
          <s v="49035000-49036000"/>
          <s v="49036000-49037000"/>
          <s v="49037000-49038000"/>
          <s v="49038000-49039000"/>
          <s v="49039000-49040000"/>
          <s v="49040000-49041000"/>
          <s v="49041000-49042000"/>
          <s v="49042000-49043000"/>
          <s v="49043000-49044000"/>
          <s v="49044000-49045000"/>
          <s v="49045000-49046000"/>
          <s v="49046000-49047000"/>
          <s v="49047000-49048000"/>
          <s v="49048000-49049000"/>
          <s v="49049000-49050000"/>
          <s v="49050000-49051000"/>
          <s v="49051000-49052000"/>
          <s v="49052000-49053000"/>
          <s v="49053000-49054000"/>
          <s v="49054000-49055000"/>
          <s v="49055000-49056000"/>
          <s v="49056000-49057000"/>
          <s v="49057000-49058000"/>
          <s v="49058000-49059000"/>
          <s v="49059000-49060000"/>
          <s v="49060000-49061000"/>
          <s v="49061000-49062000"/>
          <s v="49062000-49063000"/>
          <s v="49063000-49064000"/>
          <s v="49064000-49065000"/>
          <s v="49065000-49066000"/>
          <s v="49066000-49067000"/>
          <s v="49067000-49068000"/>
          <s v="49068000-49069000"/>
          <s v="49069000-49070000"/>
          <s v="49070000-49071000"/>
          <s v="49071000-49072000"/>
          <s v="49072000-49073000"/>
          <s v="49073000-49074000"/>
          <s v="49074000-49075000"/>
          <s v="49075000-49076000"/>
          <s v="49076000-49077000"/>
          <s v="49077000-49078000"/>
          <s v="49078000-49079000"/>
          <s v="49079000-49080000"/>
          <s v="49080000-49081000"/>
          <s v="49081000-49082000"/>
          <s v="49082000-49083000"/>
          <s v="49083000-49084000"/>
          <s v="49084000-49085000"/>
          <s v="49085000-49086000"/>
          <s v="49086000-49087000"/>
          <s v="49087000-49088000"/>
          <s v="49088000-49089000"/>
          <s v="49089000-49090000"/>
          <s v="49090000-49091000"/>
          <s v="49091000-49092000"/>
          <s v="49092000-49093000"/>
          <s v="49093000-49094000"/>
          <s v="49094000-49095000"/>
          <s v="49095000-49096000"/>
          <s v="49096000-49097000"/>
          <s v="49097000-49098000"/>
          <s v="49098000-49099000"/>
          <s v="49099000-49100000"/>
          <s v="49100000-49101000"/>
          <s v="49101000-49102000"/>
          <s v="49102000-49103000"/>
          <s v="49103000-49104000"/>
          <s v="49104000-49105000"/>
          <s v="49105000-49106000"/>
          <s v="49106000-49107000"/>
          <s v="49107000-49108000"/>
          <s v="49108000-49109000"/>
          <s v="49109000-49110000"/>
          <s v="49110000-49111000"/>
          <s v="49111000-49112000"/>
          <s v="49112000-49113000"/>
          <s v="49113000-49114000"/>
          <s v="49114000-49115000"/>
          <s v="49115000-49116000"/>
          <s v="49116000-49117000"/>
          <s v="49117000-49118000"/>
          <s v="49118000-49119000"/>
          <s v="49119000-49120000"/>
          <s v="49120000-49121000"/>
          <s v="49121000-49122000"/>
          <s v="49122000-49123000"/>
          <s v="49123000-49124000"/>
          <s v="49124000-49125000"/>
          <s v="49125000-49126000"/>
          <s v="49126000-49127000"/>
          <s v="49127000-49128000"/>
          <s v="49128000-49129000"/>
          <s v="49129000-49130000"/>
          <s v="49130000-49131000"/>
          <s v="49131000-49132000"/>
          <s v="49132000-49133000"/>
          <s v="49133000-49134000"/>
          <s v="49134000-49135000"/>
          <s v="49135000-49136000"/>
          <s v="49136000-49137000"/>
          <s v="49137000-49138000"/>
          <s v="49138000-49139000"/>
          <s v="49139000-49140000"/>
          <s v="49140000-49141000"/>
          <s v="49141000-49142000"/>
          <s v="49142000-49143000"/>
          <s v="49143000-49144000"/>
          <s v="49144000-49145000"/>
          <s v="49145000-49146000"/>
          <s v="49146000-49147000"/>
          <s v="49147000-49148000"/>
          <s v="49148000-49149000"/>
          <s v="49149000-49150000"/>
          <s v="49150000-49151000"/>
          <s v="49151000-49152000"/>
          <s v="49152000-49153000"/>
          <s v="49153000-49154000"/>
          <s v="49154000-49155000"/>
          <s v="49155000-49156000"/>
          <s v="49156000-49157000"/>
          <s v="49157000-49158000"/>
          <s v="49158000-49159000"/>
          <s v="49159000-49160000"/>
          <s v="49160000-49161000"/>
          <s v="49161000-49162000"/>
          <s v="49162000-49163000"/>
          <s v="49163000-49164000"/>
          <s v="49164000-49165000"/>
          <s v="49165000-49166000"/>
          <s v="49166000-49167000"/>
          <s v="49167000-49168000"/>
          <s v="49168000-49169000"/>
          <s v="49169000-49170000"/>
          <s v="49170000-49171000"/>
          <s v="49171000-49172000"/>
          <s v="49172000-49173000"/>
          <s v="49173000-49174000"/>
          <s v="49174000-49175000"/>
          <s v="49175000-49176000"/>
          <s v="49176000-49177000"/>
          <s v="49177000-49178000"/>
          <s v="49178000-49179000"/>
          <s v="49179000-49180000"/>
          <s v="49180000-49181000"/>
          <s v="49181000-49182000"/>
          <s v="49182000-49183000"/>
          <s v="49183000-49184000"/>
          <s v="49184000-49185000"/>
          <s v="49185000-49186000"/>
          <s v="49186000-49187000"/>
          <s v="49187000-49188000"/>
          <s v="49188000-49189000"/>
          <s v="49189000-49190000"/>
          <s v="49190000-49191000"/>
          <s v="49191000-49192000"/>
          <s v="49192000-49193000"/>
          <s v="49193000-49194000"/>
          <s v="49194000-49195000"/>
          <s v="49195000-49196000"/>
          <s v="49196000-49197000"/>
          <s v="49197000-49198000"/>
          <s v="49198000-49199000"/>
          <s v="49199000-49200000"/>
          <s v="49200000-49201000"/>
          <s v="49201000-49202000"/>
          <s v="49202000-49203000"/>
          <s v="49203000-49204000"/>
          <s v="49204000-49205000"/>
          <s v="49205000-49206000"/>
          <s v="49206000-49207000"/>
          <s v="49207000-49208000"/>
          <s v="49208000-49209000"/>
          <s v="49209000-49210000"/>
          <s v="49210000-49211000"/>
          <s v="49211000-49212000"/>
          <s v="49212000-49213000"/>
          <s v="49213000-49214000"/>
          <s v="49214000-49215000"/>
          <s v="49215000-49216000"/>
          <s v="49216000-49217000"/>
          <s v="49217000-49218000"/>
          <s v="49218000-49219000"/>
          <s v="49219000-49220000"/>
          <s v="49220000-49221000"/>
          <s v="49221000-49222000"/>
          <s v="49222000-49223000"/>
          <s v="49223000-49224000"/>
          <s v="49224000-49225000"/>
          <s v="49225000-49226000"/>
          <s v="49226000-49227000"/>
          <s v="49227000-49228000"/>
          <s v="49228000-49229000"/>
          <s v="49229000-49230000"/>
          <s v="49230000-49231000"/>
          <s v="49231000-49232000"/>
          <s v="49232000-49233000"/>
          <s v="49233000-49234000"/>
          <s v="49234000-49235000"/>
          <s v="49235000-49236000"/>
          <s v="49236000-49237000"/>
          <s v="49237000-49238000"/>
          <s v="49238000-49239000"/>
          <s v="49239000-49240000"/>
          <s v="49240000-49241000"/>
          <s v="49241000-49242000"/>
          <s v="49242000-49243000"/>
          <s v="49243000-49244000"/>
          <s v="49244000-49245000"/>
          <s v="49245000-49246000"/>
          <s v="49246000-49247000"/>
          <s v="49247000-49248000"/>
          <s v="49248000-49249000"/>
          <s v="49249000-49250000"/>
          <s v="49250000-49251000"/>
          <s v="49251000-49252000"/>
          <s v="49252000-49253000"/>
          <s v="49253000-49254000"/>
          <s v="49254000-49255000"/>
          <s v="49255000-49256000"/>
          <s v="49256000-49257000"/>
          <s v="49257000-49258000"/>
          <s v="49258000-49259000"/>
          <s v="49259000-49260000"/>
          <s v="49260000-49261000"/>
          <s v="49261000-49262000"/>
          <s v="49262000-49263000"/>
          <s v="49263000-49264000"/>
          <s v="49264000-49265000"/>
          <s v="49265000-49266000"/>
          <s v="49266000-49267000"/>
          <s v="49267000-49268000"/>
          <s v="49268000-49269000"/>
          <s v="49269000-49270000"/>
          <s v="49270000-49271000"/>
          <s v="49271000-49272000"/>
          <s v="49272000-49273000"/>
          <s v="49273000-49274000"/>
          <s v="49274000-49275000"/>
          <s v="49275000-49276000"/>
          <s v="49276000-49277000"/>
          <s v="49277000-49278000"/>
          <s v="49278000-49279000"/>
          <s v="49279000-49280000"/>
          <s v="49280000-49281000"/>
          <s v="49281000-49282000"/>
          <s v="49282000-49283000"/>
          <s v="49283000-49284000"/>
          <s v="49284000-49285000"/>
          <s v="49285000-49286000"/>
          <s v="49286000-49287000"/>
          <s v="49287000-49288000"/>
          <s v="49288000-49289000"/>
          <s v="49289000-49290000"/>
          <s v="49290000-49291000"/>
          <s v="49291000-49292000"/>
          <s v="49292000-49293000"/>
          <s v="49293000-49294000"/>
          <s v="49294000-49295000"/>
          <s v="49295000-49296000"/>
          <s v="49296000-49297000"/>
          <s v="49297000-49298000"/>
          <s v="49298000-49299000"/>
          <s v="49299000-49300000"/>
          <s v="49300000-49301000"/>
          <s v="49301000-49302000"/>
          <s v="49302000-49303000"/>
          <s v="49303000-49304000"/>
          <s v="49304000-49305000"/>
          <s v="49305000-49306000"/>
          <s v="49306000-49307000"/>
          <s v="49307000-49308000"/>
          <s v="49308000-49309000"/>
          <s v="49309000-49310000"/>
          <s v="49310000-49311000"/>
          <s v="49311000-49312000"/>
          <s v="49312000-49313000"/>
          <s v="49313000-49314000"/>
          <s v="49314000-49315000"/>
          <s v="49315000-49316000"/>
          <s v="49316000-49317000"/>
          <s v="49317000-49318000"/>
          <s v="49318000-49319000"/>
          <s v="49319000-49320000"/>
          <s v="49320000-49321000"/>
          <s v="49321000-49322000"/>
          <s v="49322000-49323000"/>
          <s v="49323000-49324000"/>
          <s v="49324000-49325000"/>
          <s v="49325000-49326000"/>
          <s v="49326000-49327000"/>
          <s v="49327000-49328000"/>
          <s v="49328000-49329000"/>
          <s v="49329000-49330000"/>
          <s v="49330000-49331000"/>
          <s v="49331000-49332000"/>
          <s v="49332000-49333000"/>
          <s v="49333000-49334000"/>
          <s v="49334000-49335000"/>
          <s v="49335000-49336000"/>
          <s v="49336000-49337000"/>
          <s v="49337000-49338000"/>
          <s v="49338000-49339000"/>
          <s v="49339000-49340000"/>
          <s v="49340000-49341000"/>
          <s v="49341000-49342000"/>
          <s v="49342000-49343000"/>
          <s v="49343000-49344000"/>
          <s v="49344000-49345000"/>
          <s v="49345000-49346000"/>
          <s v="49346000-49347000"/>
          <s v="49347000-49348000"/>
          <s v="49348000-49349000"/>
          <s v="49349000-49350000"/>
          <s v="49350000-49351000"/>
          <s v="49351000-49352000"/>
          <s v="49352000-49353000"/>
          <s v="49353000-49354000"/>
          <s v="49354000-49355000"/>
          <s v="49355000-49356000"/>
          <s v="49356000-49357000"/>
          <s v="49357000-49358000"/>
          <s v="49358000-49359000"/>
          <s v="49359000-49360000"/>
          <s v="49360000-49361000"/>
          <s v="49361000-49362000"/>
          <s v="49362000-49363000"/>
          <s v="49363000-49364000"/>
          <s v="49364000-49365000"/>
          <s v="49365000-49366000"/>
          <s v="49366000-49367000"/>
          <s v="49367000-49368000"/>
          <s v="49368000-49369000"/>
          <s v="49369000-49370000"/>
          <s v="49370000-49371000"/>
          <s v="49371000-49372000"/>
          <s v="49372000-49373000"/>
          <s v="49373000-49374000"/>
          <s v="49374000-49375000"/>
          <s v="49375000-49376000"/>
          <s v="49376000-49377000"/>
          <s v="49377000-49378000"/>
          <s v="49378000-49379000"/>
          <s v="49379000-49380000"/>
          <s v="49380000-49381000"/>
          <s v="49381000-49382000"/>
          <s v="49382000-49383000"/>
          <s v="49383000-49384000"/>
          <s v="49384000-49385000"/>
          <s v="49385000-49386000"/>
          <s v="49386000-49387000"/>
          <s v="49387000-49388000"/>
          <s v="49388000-49389000"/>
          <s v="49389000-49390000"/>
          <s v="49390000-49391000"/>
          <s v="49391000-49392000"/>
          <s v="49392000-49393000"/>
          <s v="49393000-49394000"/>
          <s v="49394000-49395000"/>
          <s v="49395000-49396000"/>
          <s v="49396000-49397000"/>
          <s v="49397000-49398000"/>
          <s v="49398000-49399000"/>
          <s v="49399000-49400000"/>
          <s v="49400000-49401000"/>
          <s v="49401000-49402000"/>
          <s v="49402000-49403000"/>
          <s v="49403000-49404000"/>
          <s v="49404000-49405000"/>
          <s v="49405000-49406000"/>
          <s v="49406000-49407000"/>
          <s v="49407000-49408000"/>
          <s v="49408000-49409000"/>
          <s v="49409000-49410000"/>
          <s v="49410000-49411000"/>
          <s v="49411000-49412000"/>
          <s v="49412000-49413000"/>
          <s v="49413000-49414000"/>
          <s v="49414000-49415000"/>
          <s v="49415000-49416000"/>
          <s v="49416000-49417000"/>
          <s v="49417000-49418000"/>
          <s v="49418000-49419000"/>
          <s v="49419000-49420000"/>
          <s v="49420000-49421000"/>
          <s v="49421000-49422000"/>
          <s v="49422000-49423000"/>
          <s v="49423000-49424000"/>
          <s v="49424000-49425000"/>
          <s v="49425000-49426000"/>
          <s v="49426000-49427000"/>
          <s v="49427000-49428000"/>
          <s v="49428000-49429000"/>
          <s v="49429000-49430000"/>
          <s v="49430000-49431000"/>
          <s v="49431000-49432000"/>
          <s v="49432000-49433000"/>
          <s v="49433000-49434000"/>
          <s v="49434000-49435000"/>
          <s v="49435000-49436000"/>
          <s v="49436000-49437000"/>
          <s v="49437000-49438000"/>
          <s v="49438000-49439000"/>
          <s v="49439000-49440000"/>
          <s v="49440000-49441000"/>
          <s v="49441000-49442000"/>
          <s v="49442000-49443000"/>
          <s v="49443000-49444000"/>
          <s v="49444000-49445000"/>
          <s v="49445000-49446000"/>
          <s v="49446000-49447000"/>
          <s v="49447000-49448000"/>
          <s v="49448000-49449000"/>
          <s v="49449000-49450000"/>
          <s v="49450000-49451000"/>
          <s v="49451000-49452000"/>
          <s v="49452000-49453000"/>
          <s v="49453000-49454000"/>
          <s v="49454000-49455000"/>
          <s v="49455000-49456000"/>
          <s v="49456000-49457000"/>
          <s v="49457000-49458000"/>
          <s v="49458000-49459000"/>
          <s v="49459000-49460000"/>
          <s v="49460000-49461000"/>
          <s v="49461000-49462000"/>
          <s v="49462000-49463000"/>
          <s v="49463000-49464000"/>
          <s v="49464000-49465000"/>
          <s v="49465000-49466000"/>
          <s v="49466000-49467000"/>
          <s v="49467000-49468000"/>
          <s v="49468000-49469000"/>
          <s v="49469000-49470000"/>
          <s v="49470000-49471000"/>
          <s v="49471000-49472000"/>
          <s v="49472000-49473000"/>
          <s v="49473000-49474000"/>
          <s v="49474000-49475000"/>
          <s v="49475000-49476000"/>
          <s v="49476000-49477000"/>
          <s v="49477000-49478000"/>
          <s v="49478000-49479000"/>
          <s v="49479000-49480000"/>
          <s v="49480000-49481000"/>
          <s v="49481000-49482000"/>
          <s v="49482000-49483000"/>
          <s v="49483000-49484000"/>
          <s v="49484000-49485000"/>
          <s v="49485000-49486000"/>
          <s v="49486000-49487000"/>
          <s v="49487000-49488000"/>
          <s v="49488000-49489000"/>
          <s v="49489000-49490000"/>
          <s v="49490000-49491000"/>
          <s v="49491000-49492000"/>
          <s v="49492000-49493000"/>
          <s v="49493000-49494000"/>
          <s v="49494000-49495000"/>
          <s v="49495000-49496000"/>
          <s v="49496000-49497000"/>
          <s v="49497000-49498000"/>
          <s v="49498000-49499000"/>
          <s v="49499000-49500000"/>
          <s v="49500000-49501000"/>
          <s v="49501000-49502000"/>
          <s v="49502000-49503000"/>
          <s v="49503000-49504000"/>
          <s v="49504000-49505000"/>
          <s v="49505000-49506000"/>
          <s v="49506000-49507000"/>
          <s v="49507000-49508000"/>
          <s v="49508000-49509000"/>
          <s v="49509000-49510000"/>
          <s v="49510000-49511000"/>
          <s v="49511000-49512000"/>
          <s v="49512000-49513000"/>
          <s v="49513000-49514000"/>
          <s v="49514000-49515000"/>
          <s v="49515000-49516000"/>
          <s v="49516000-49517000"/>
          <s v="49517000-49518000"/>
          <s v="49518000-49519000"/>
          <s v="49519000-49520000"/>
          <s v="49520000-49521000"/>
          <s v="49521000-49522000"/>
          <s v="49522000-49523000"/>
          <s v="49523000-49524000"/>
          <s v="49524000-49525000"/>
          <s v="49525000-49526000"/>
          <s v="49526000-49527000"/>
          <s v="49527000-49528000"/>
          <s v="49528000-49529000"/>
          <s v="49529000-49530000"/>
          <s v="49530000-49531000"/>
          <s v="49531000-49532000"/>
          <s v="49532000-49533000"/>
          <s v="49533000-49534000"/>
          <s v="49534000-49535000"/>
          <s v="49535000-49536000"/>
          <s v="49536000-49537000"/>
          <s v="49537000-49538000"/>
          <s v="49538000-49539000"/>
          <s v="49539000-49540000"/>
          <s v="49540000-49541000"/>
          <s v="49541000-49542000"/>
          <s v="49542000-49543000"/>
          <s v="49543000-49544000"/>
          <s v="49544000-49545000"/>
          <s v="49545000-49546000"/>
          <s v="49546000-49547000"/>
          <s v="49547000-49548000"/>
          <s v="49548000-49549000"/>
          <s v="49549000-49550000"/>
          <s v="49550000-49551000"/>
          <s v="49551000-49552000"/>
          <s v="49552000-49553000"/>
          <s v="49553000-49554000"/>
          <s v="49554000-49555000"/>
          <s v="49555000-49556000"/>
          <s v="49556000-49557000"/>
          <s v="49557000-49558000"/>
          <s v="49558000-49559000"/>
          <s v="49559000-49560000"/>
          <s v="49560000-49561000"/>
          <s v="49561000-49562000"/>
          <s v="49562000-49563000"/>
          <s v="49563000-49564000"/>
          <s v="49564000-49565000"/>
          <s v="49565000-49566000"/>
          <s v="49566000-49567000"/>
          <s v="49567000-49568000"/>
          <s v="49568000-49569000"/>
          <s v="49569000-49570000"/>
          <s v="49570000-49571000"/>
          <s v="49571000-49572000"/>
          <s v="49572000-49573000"/>
          <s v="49573000-49574000"/>
          <s v="49574000-49575000"/>
          <s v="49575000-49576000"/>
          <s v="49576000-49577000"/>
          <s v="49577000-49578000"/>
          <s v="49578000-49579000"/>
          <s v="49579000-49580000"/>
          <s v="49580000-49581000"/>
          <s v="49581000-49582000"/>
          <s v="49582000-49583000"/>
          <s v="49583000-49584000"/>
          <s v="49584000-49585000"/>
          <s v="49585000-49586000"/>
          <s v="49586000-49587000"/>
          <s v="49587000-49588000"/>
          <s v="49588000-49589000"/>
          <s v="49589000-49590000"/>
          <s v="49590000-49591000"/>
          <s v="49591000-49592000"/>
          <s v="49592000-49593000"/>
          <s v="49593000-49594000"/>
          <s v="49594000-49595000"/>
          <s v="49595000-49596000"/>
          <s v="49596000-49597000"/>
          <s v="49597000-49598000"/>
          <s v="49598000-49599000"/>
          <s v="49599000-49600000"/>
          <s v="49600000-49601000"/>
          <s v="49601000-49602000"/>
          <s v="49602000-49603000"/>
          <s v="49603000-49604000"/>
          <s v="49604000-49605000"/>
          <s v="49605000-49606000"/>
          <s v="49606000-49607000"/>
          <s v="49607000-49608000"/>
          <s v="49608000-49609000"/>
          <s v="49609000-49610000"/>
          <s v="49610000-49611000"/>
          <s v="49611000-49612000"/>
          <s v="49612000-49613000"/>
          <s v="49613000-49614000"/>
          <s v="49614000-49615000"/>
          <s v="49615000-49616000"/>
          <s v="49616000-49617000"/>
          <s v="49617000-49618000"/>
          <s v="49618000-49619000"/>
          <s v="49619000-49620000"/>
          <s v="49620000-49621000"/>
          <s v="49621000-49622000"/>
          <s v="49622000-49623000"/>
          <s v="49623000-49624000"/>
          <s v="49624000-49625000"/>
          <s v="49625000-49626000"/>
          <s v="49626000-49627000"/>
          <s v="49627000-49628000"/>
          <s v="49628000-49629000"/>
          <s v="49629000-49630000"/>
          <s v="49630000-49631000"/>
          <s v="49631000-49632000"/>
          <s v="49632000-49633000"/>
          <s v="49633000-49634000"/>
          <s v="49634000-49635000"/>
          <s v="49635000-49636000"/>
          <s v="49636000-49637000"/>
          <s v="49637000-49638000"/>
          <s v="49638000-49639000"/>
          <s v="49639000-49640000"/>
          <s v="49640000-49641000"/>
          <s v="49641000-49642000"/>
          <s v="49642000-49643000"/>
          <s v="49643000-49644000"/>
          <s v="49644000-49645000"/>
          <s v="49645000-49646000"/>
          <s v="49646000-49647000"/>
          <s v="49647000-49648000"/>
          <s v="49648000-49649000"/>
          <s v="49649000-49650000"/>
          <s v="49650000-49651000"/>
          <s v="49651000-49652000"/>
          <s v="49652000-49653000"/>
          <s v="49653000-49654000"/>
          <s v="49654000-49655000"/>
          <s v="49655000-49656000"/>
          <s v="49656000-49657000"/>
          <s v="49657000-49658000"/>
          <s v="49658000-49659000"/>
          <s v="49659000-49660000"/>
          <s v="49660000-49661000"/>
          <s v="49661000-49662000"/>
          <s v="49662000-49663000"/>
          <s v="49663000-49664000"/>
          <s v="49664000-49665000"/>
          <s v="49665000-49666000"/>
          <s v="49666000-49667000"/>
          <s v="49667000-49668000"/>
          <s v="49668000-49669000"/>
          <s v="49669000-49670000"/>
          <s v="49670000-49671000"/>
          <s v="49671000-49672000"/>
          <s v="49672000-49673000"/>
          <s v="49673000-49674000"/>
          <s v="49674000-49675000"/>
          <s v="49675000-49676000"/>
          <s v="49676000-49677000"/>
          <s v="49677000-49678000"/>
          <s v="49678000-49679000"/>
          <s v="49679000-49680000"/>
          <s v="49680000-49681000"/>
          <s v="49681000-49682000"/>
          <s v="49682000-49683000"/>
          <s v="49683000-49684000"/>
          <s v="49684000-49685000"/>
          <s v="49685000-49686000"/>
          <s v="49686000-49687000"/>
          <s v="49687000-49688000"/>
          <s v="49688000-49689000"/>
          <s v="49689000-49690000"/>
          <s v="49690000-49691000"/>
          <s v="49691000-49692000"/>
          <s v="49692000-49693000"/>
          <s v="49693000-49694000"/>
          <s v="49694000-49695000"/>
          <s v="49695000-49696000"/>
          <s v="49696000-49697000"/>
          <s v="49697000-49698000"/>
          <s v="49698000-49699000"/>
          <s v="49699000-49700000"/>
          <s v="49700000-49701000"/>
          <s v="49701000-49702000"/>
          <s v="49702000-49703000"/>
          <s v="49703000-49704000"/>
          <s v="49704000-49705000"/>
          <s v="49705000-49706000"/>
          <s v="49706000-49707000"/>
          <s v="49707000-49708000"/>
          <s v="49708000-49709000"/>
          <s v="49709000-49710000"/>
          <s v="49710000-49711000"/>
          <s v="49711000-49712000"/>
          <s v="49712000-49713000"/>
          <s v="49713000-49714000"/>
          <s v="49714000-49715000"/>
          <s v="49715000-49716000"/>
          <s v="49716000-49717000"/>
          <s v="49717000-49718000"/>
          <s v="49718000-49719000"/>
          <s v="49719000-49720000"/>
          <s v="49720000-49721000"/>
          <s v="49721000-49722000"/>
          <s v="49722000-49723000"/>
          <s v="49723000-49724000"/>
          <s v="49724000-49725000"/>
          <s v="49725000-49726000"/>
          <s v="49726000-49727000"/>
          <s v="49727000-49728000"/>
          <s v="49728000-49729000"/>
          <s v="49729000-49730000"/>
          <s v="49730000-49731000"/>
          <s v="49731000-49732000"/>
          <s v="49732000-49733000"/>
          <s v="49733000-49734000"/>
          <s v="49734000-49735000"/>
          <s v="49735000-49736000"/>
          <s v="49736000-49737000"/>
          <s v="49737000-49738000"/>
          <s v="49738000-49739000"/>
          <s v="49739000-49740000"/>
          <s v="49740000-49741000"/>
          <s v="49741000-49742000"/>
          <s v="49742000-49743000"/>
          <s v="49743000-49744000"/>
          <s v="49744000-49745000"/>
          <s v="49745000-49746000"/>
          <s v="49746000-49747000"/>
          <s v="49747000-49748000"/>
          <s v="49748000-49749000"/>
          <s v="49749000-49750000"/>
          <s v="49750000-49751000"/>
          <s v="49751000-49752000"/>
          <s v="49752000-49753000"/>
          <s v="49753000-49754000"/>
          <s v="49754000-49755000"/>
          <s v="49755000-49756000"/>
          <s v="49756000-49757000"/>
          <s v="49757000-49758000"/>
          <s v="49758000-49759000"/>
          <s v="49759000-49760000"/>
          <s v="49760000-49761000"/>
          <s v="49761000-49762000"/>
          <s v="49762000-49763000"/>
          <s v="49763000-49764000"/>
          <s v="49764000-49765000"/>
          <s v="49765000-49766000"/>
          <s v="49766000-49767000"/>
          <s v="49767000-49768000"/>
          <s v="49768000-49769000"/>
          <s v="49769000-49770000"/>
          <s v="49770000-49771000"/>
          <s v="49771000-49772000"/>
          <s v="49772000-49773000"/>
          <s v="49773000-49774000"/>
          <s v="49774000-49775000"/>
          <s v="49775000-49776000"/>
          <s v="49776000-49777000"/>
          <s v="49777000-49778000"/>
          <s v="49778000-49779000"/>
          <s v="49779000-49780000"/>
          <s v="49780000-49781000"/>
          <s v="49781000-49782000"/>
          <s v="49782000-49783000"/>
          <s v="49783000-49784000"/>
          <s v="49784000-49785000"/>
          <s v="49785000-49786000"/>
          <s v="49786000-49787000"/>
          <s v="49787000-49788000"/>
          <s v="49788000-49789000"/>
          <s v="49789000-49790000"/>
          <s v="49790000-49791000"/>
          <s v="49791000-49792000"/>
          <s v="49792000-49793000"/>
          <s v="49793000-49794000"/>
          <s v="49794000-49795000"/>
          <s v="49795000-49796000"/>
          <s v="49796000-49797000"/>
          <s v="49797000-49798000"/>
          <s v="49798000-49799000"/>
          <s v="49799000-49800000"/>
          <s v="49800000-49801000"/>
          <s v="49801000-49802000"/>
          <s v="49802000-49803000"/>
          <s v="49803000-49804000"/>
          <s v="49804000-49805000"/>
          <s v="49805000-49806000"/>
          <s v="49806000-49807000"/>
          <s v="49807000-49808000"/>
          <s v="49808000-49809000"/>
          <s v="49809000-49810000"/>
          <s v="49810000-49811000"/>
          <s v="49811000-49812000"/>
          <s v="49812000-49813000"/>
          <s v="49813000-49814000"/>
          <s v="49814000-49815000"/>
          <s v="49815000-49816000"/>
          <s v="49816000-49817000"/>
          <s v="49817000-49818000"/>
          <s v="49818000-49819000"/>
          <s v="49819000-49820000"/>
          <s v="49820000-49821000"/>
          <s v="49821000-49822000"/>
          <s v="49822000-49823000"/>
          <s v="49823000-49824000"/>
          <s v="49824000-49825000"/>
          <s v="49825000-49826000"/>
          <s v="49826000-49827000"/>
          <s v="49827000-49828000"/>
          <s v="49828000-49829000"/>
          <s v="49829000-49830000"/>
          <s v="49830000-49831000"/>
          <s v="49831000-49832000"/>
          <s v="49832000-49833000"/>
          <s v="49833000-49834000"/>
          <s v="49834000-49835000"/>
          <s v="49835000-49836000"/>
          <s v="49836000-49837000"/>
          <s v="49837000-49838000"/>
          <s v="49838000-49839000"/>
          <s v="49839000-49840000"/>
          <s v="49840000-49841000"/>
          <s v="49841000-49842000"/>
          <s v="49842000-49843000"/>
          <s v="49843000-49844000"/>
          <s v="49844000-49845000"/>
          <s v="49845000-49846000"/>
          <s v="49846000-49847000"/>
          <s v="49847000-49848000"/>
          <s v="49848000-49849000"/>
          <s v="49849000-49850000"/>
          <s v="49850000-49851000"/>
          <s v="49851000-49852000"/>
          <s v="49852000-49853000"/>
          <s v="49853000-49854000"/>
          <s v="49854000-49855000"/>
          <s v="49855000-49856000"/>
          <s v="49856000-49857000"/>
          <s v="49857000-49858000"/>
          <s v="49858000-49859000"/>
          <s v="49859000-49860000"/>
          <s v="49860000-49861000"/>
          <s v="49861000-49862000"/>
          <s v="49862000-49863000"/>
          <s v="49863000-49864000"/>
          <s v="49864000-49865000"/>
          <s v="49865000-49866000"/>
          <s v="49866000-49867000"/>
          <s v="49867000-49868000"/>
          <s v="49868000-49869000"/>
          <s v="49869000-49870000"/>
          <s v="49870000-49871000"/>
          <s v="49871000-49872000"/>
          <s v="49872000-49873000"/>
          <s v="49873000-49874000"/>
          <s v="49874000-49875000"/>
          <s v="49875000-49876000"/>
          <s v="49876000-49877000"/>
          <s v="49877000-49878000"/>
          <s v="49878000-49879000"/>
          <s v="49879000-49880000"/>
          <s v="49880000-49881000"/>
          <s v="49881000-49882000"/>
          <s v="49882000-49883000"/>
          <s v="49883000-49884000"/>
          <s v="49884000-49885000"/>
          <s v="49885000-49886000"/>
          <s v="49886000-49887000"/>
          <s v="49887000-49888000"/>
          <s v="49888000-49889000"/>
          <s v="49889000-49890000"/>
          <s v="49890000-49891000"/>
          <s v="49891000-49892000"/>
          <s v="49892000-49893000"/>
          <s v="49893000-49894000"/>
          <s v="49894000-49895000"/>
          <s v="49895000-49896000"/>
          <s v="49896000-49897000"/>
          <s v="49897000-49898000"/>
          <s v="49898000-49899000"/>
          <s v="49899000-49900000"/>
          <s v="49900000-49901000"/>
          <s v="49901000-49902000"/>
          <s v="49902000-49903000"/>
          <s v="49903000-49904000"/>
          <s v="49904000-49905000"/>
          <s v="49905000-49906000"/>
          <s v="49906000-49907000"/>
          <s v="49907000-49908000"/>
          <s v="49908000-49909000"/>
          <s v="49909000-49910000"/>
          <s v="49910000-49911000"/>
          <s v="49911000-49912000"/>
          <s v="49912000-49913000"/>
          <s v="49913000-49914000"/>
          <s v="49914000-49915000"/>
          <s v="49915000-49916000"/>
          <s v="49916000-49917000"/>
          <s v="49917000-49918000"/>
          <s v="49918000-49919000"/>
          <s v="49919000-49920000"/>
          <s v="49920000-49921000"/>
          <s v="49921000-49922000"/>
          <s v="49922000-49923000"/>
          <s v="49923000-49924000"/>
          <s v="49924000-49925000"/>
          <s v="49925000-49926000"/>
          <s v="49926000-49927000"/>
          <s v="49927000-49928000"/>
          <s v="49928000-49929000"/>
          <s v="49929000-49930000"/>
          <s v="49930000-49931000"/>
          <s v="49931000-49932000"/>
          <s v="49932000-49933000"/>
          <s v="49933000-49934000"/>
          <s v="49934000-49935000"/>
          <s v="49935000-49936000"/>
          <s v="49936000-49937000"/>
          <s v="49937000-49938000"/>
          <s v="49938000-49939000"/>
          <s v="49939000-49940000"/>
          <s v="49940000-49941000"/>
          <s v="49941000-49942000"/>
          <s v="49942000-49943000"/>
          <s v="49943000-49944000"/>
          <s v="49944000-49945000"/>
          <s v="49945000-49946000"/>
          <s v="49946000-49947000"/>
          <s v="49947000-49948000"/>
          <s v="49948000-49949000"/>
          <s v="49949000-49950000"/>
          <s v="49950000-49951000"/>
          <s v="49951000-49952000"/>
          <s v="49952000-49953000"/>
          <s v="49953000-49954000"/>
          <s v="49954000-49955000"/>
          <s v="49955000-49956000"/>
          <s v="49956000-49957000"/>
          <s v="49957000-49958000"/>
          <s v="49958000-49959000"/>
          <s v="49959000-49960000"/>
          <s v="49960000-49961000"/>
          <s v="49961000-49962000"/>
          <s v="49962000-49963000"/>
          <s v="49963000-49964000"/>
          <s v="49964000-49965000"/>
          <s v="49965000-49966000"/>
          <s v="49966000-49967000"/>
          <s v="49967000-49968000"/>
          <s v="49968000-49969000"/>
          <s v="49969000-49970000"/>
          <s v="49970000-49971000"/>
          <s v="49971000-49972000"/>
          <s v="49972000-49973000"/>
          <s v="49973000-49974000"/>
          <s v="49974000-49975000"/>
          <s v="49975000-49976000"/>
          <s v="49976000-49977000"/>
          <s v="49977000-49978000"/>
          <s v="49978000-49979000"/>
          <s v="49979000-49980000"/>
          <s v="49980000-49981000"/>
          <s v="49981000-49982000"/>
          <s v="49982000-49983000"/>
          <s v="49983000-49984000"/>
          <s v="49984000-49985000"/>
          <s v="49985000-49986000"/>
          <s v="49986000-49987000"/>
          <s v="49987000-49988000"/>
          <s v="49988000-49989000"/>
          <s v="49989000-49990000"/>
          <s v="49990000-49991000"/>
          <s v="49991000-49992000"/>
          <s v="49992000-49993000"/>
          <s v="49993000-49994000"/>
          <s v="49994000-49995000"/>
          <s v="49995000-49996000"/>
          <s v="49996000-49997000"/>
          <s v="49997000-49998000"/>
          <s v="49998000-49999000"/>
          <s v="49999000-50000000"/>
          <s v="50000000-50001000"/>
          <s v="50001000-50002000"/>
          <s v="50002000-50003000"/>
          <s v="50003000-50004000"/>
          <s v="50004000-50005000"/>
          <s v="50005000-50006000"/>
          <s v="50006000-50007000"/>
          <s v="50007000-50008000"/>
          <s v="50008000-50009000"/>
          <s v="50009000-50010000"/>
          <s v="50010000-50011000"/>
          <s v="50011000-50012000"/>
          <s v="50012000-50013000"/>
          <s v="50013000-50014000"/>
          <s v="50014000-50015000"/>
          <s v="50015000-50016000"/>
          <s v="50016000-50017000"/>
          <s v="50017000-50018000"/>
          <s v="50018000-50019000"/>
          <s v="50019000-50020000"/>
          <s v="50020000-50021000"/>
          <s v="50021000-50022000"/>
          <s v="50022000-50023000"/>
          <s v="50023000-50024000"/>
          <s v="50024000-50025000"/>
          <s v="50025000-50026000"/>
          <s v="50026000-50027000"/>
          <s v="50027000-50028000"/>
          <s v="50028000-50029000"/>
          <s v="50029000-50030000"/>
          <s v="50030000-50031000"/>
          <s v="50031000-50032000"/>
          <s v="50032000-50033000"/>
          <s v="50033000-50034000"/>
          <s v="50034000-50035000"/>
          <s v="50035000-50036000"/>
          <s v="50036000-50037000"/>
          <s v="50037000-50038000"/>
          <s v="50038000-50039000"/>
          <s v="50039000-50040000"/>
          <s v="50040000-50041000"/>
          <s v="50041000-50042000"/>
          <s v="50042000-50043000"/>
          <s v="50043000-50044000"/>
          <s v="50044000-50045000"/>
          <s v="50045000-50046000"/>
          <s v="50046000-50047000"/>
          <s v="50047000-50048000"/>
          <s v="50048000-50049000"/>
          <s v="50049000-50050000"/>
          <s v="50050000-50051000"/>
          <s v="50051000-50052000"/>
          <s v="50052000-50053000"/>
          <s v="50053000-50054000"/>
          <s v="50054000-50055000"/>
          <s v="50055000-50056000"/>
          <s v="50056000-50057000"/>
          <s v="50057000-50058000"/>
          <s v="50058000-50059000"/>
          <s v="50059000-50060000"/>
          <s v="50060000-50061000"/>
          <s v="50061000-50062000"/>
          <s v="50062000-50063000"/>
          <s v="50063000-50064000"/>
          <s v="50064000-50065000"/>
          <s v="50065000-50066000"/>
          <s v="50066000-50067000"/>
          <s v="50067000-50068000"/>
          <s v="50068000-50069000"/>
          <s v="50069000-50070000"/>
          <s v="50070000-50071000"/>
          <s v="50071000-50072000"/>
          <s v="50072000-50073000"/>
          <s v="50073000-50074000"/>
          <s v="50074000-50075000"/>
          <s v="50075000-50076000"/>
          <s v="50076000-50077000"/>
          <s v="50077000-50078000"/>
          <s v="50078000-50079000"/>
          <s v="50079000-50080000"/>
          <s v="50080000-50081000"/>
          <s v="50081000-50082000"/>
          <s v="50082000-50083000"/>
          <s v="50083000-50084000"/>
          <s v="50084000-50085000"/>
          <s v="50085000-50086000"/>
          <s v="50086000-50087000"/>
          <s v="50087000-50088000"/>
          <s v="50088000-50089000"/>
          <s v="50089000-50090000"/>
          <s v="50090000-50091000"/>
          <s v="50091000-50092000"/>
          <s v="50092000-50093000"/>
          <s v="50093000-50094000"/>
          <s v="50094000-50095000"/>
          <s v="50095000-50096000"/>
          <s v="50096000-50097000"/>
          <s v="50097000-50098000"/>
          <s v="50098000-50099000"/>
          <s v="50099000-50100000"/>
          <s v="50100000-50101000"/>
          <s v="50101000-50102000"/>
          <s v="50102000-50103000"/>
          <s v="50103000-50104000"/>
          <s v="50104000-50105000"/>
          <s v="50105000-50106000"/>
          <s v="50106000-50107000"/>
          <s v="50107000-50108000"/>
          <s v="50108000-50109000"/>
          <s v="50109000-50110000"/>
          <s v="50110000-50111000"/>
          <s v="50111000-50112000"/>
          <s v="50112000-50113000"/>
          <s v="50113000-50114000"/>
          <s v="50114000-50115000"/>
          <s v="50115000-50116000"/>
          <s v="50116000-50117000"/>
          <s v="50117000-50118000"/>
          <s v="50118000-50119000"/>
          <s v="50119000-50120000"/>
          <s v="50120000-50121000"/>
          <s v="50121000-50122000"/>
          <s v="50122000-50123000"/>
          <s v="50123000-50124000"/>
          <s v="50124000-50125000"/>
          <s v="50125000-50126000"/>
          <s v="50126000-50127000"/>
          <s v="50127000-50128000"/>
          <s v="50128000-50129000"/>
          <s v="50129000-50130000"/>
          <s v="50130000-50131000"/>
          <s v="50131000-50132000"/>
          <s v="50132000-50133000"/>
          <s v="50133000-50134000"/>
          <s v="50134000-50135000"/>
          <s v="50135000-50136000"/>
          <s v="50136000-50137000"/>
          <s v="50137000-50138000"/>
          <s v="50138000-50139000"/>
          <s v="50139000-50140000"/>
          <s v="50140000-50141000"/>
          <s v="50141000-50142000"/>
          <s v="50142000-50143000"/>
          <s v="50143000-50144000"/>
          <s v="50144000-50145000"/>
          <s v="50145000-50146000"/>
          <s v="50146000-50147000"/>
          <s v="50147000-50148000"/>
          <s v="50148000-50149000"/>
          <s v="50149000-50150000"/>
          <s v="50150000-50151000"/>
          <s v="50151000-50152000"/>
          <s v="50152000-50153000"/>
          <s v="50153000-50154000"/>
          <s v="50154000-50155000"/>
          <s v="50155000-50156000"/>
          <s v="50156000-50157000"/>
          <s v="50157000-50158000"/>
          <s v="50158000-50159000"/>
          <s v="50159000-50160000"/>
          <s v="50160000-50161000"/>
          <s v="50161000-50162000"/>
          <s v="50162000-50163000"/>
          <s v="50163000-50164000"/>
          <s v="50164000-50165000"/>
          <s v="50165000-50166000"/>
          <s v="50166000-50167000"/>
          <s v="50167000-50168000"/>
          <s v="50168000-50169000"/>
          <s v="50169000-50170000"/>
          <s v="50170000-50171000"/>
          <s v="50171000-50172000"/>
          <s v="50172000-50173000"/>
          <s v="50173000-50174000"/>
          <s v="50174000-50175000"/>
          <s v="50175000-50176000"/>
          <s v="50176000-50177000"/>
          <s v="50177000-50178000"/>
          <s v="50178000-50179000"/>
          <s v="50179000-50180000"/>
          <s v="50180000-50181000"/>
          <s v="50181000-50182000"/>
          <s v="50182000-50183000"/>
          <s v="50183000-50184000"/>
          <s v="50184000-50185000"/>
          <s v="50185000-50186000"/>
          <s v="50186000-50187000"/>
          <s v="50187000-50188000"/>
          <s v="50188000-50189000"/>
          <s v="50189000-50190000"/>
          <s v="50190000-50191000"/>
          <s v="50191000-50192000"/>
          <s v="50192000-50193000"/>
          <s v="50193000-50194000"/>
          <s v="50194000-50195000"/>
          <s v="50195000-50196000"/>
          <s v="50196000-50197000"/>
          <s v="50197000-50198000"/>
          <s v="50198000-50199000"/>
          <s v="50199000-50200000"/>
          <s v="50200000-50201000"/>
          <s v="50201000-50202000"/>
          <s v="50202000-50203000"/>
          <s v="50203000-50204000"/>
          <s v="50204000-50205000"/>
          <s v="50205000-50206000"/>
          <s v="50206000-50207000"/>
          <s v="50207000-50208000"/>
          <s v="50208000-50209000"/>
          <s v="50209000-50210000"/>
          <s v="50210000-50211000"/>
          <s v="50211000-50212000"/>
          <s v="50212000-50213000"/>
          <s v="50213000-50214000"/>
          <s v="50214000-50215000"/>
          <s v="50215000-50216000"/>
          <s v="50216000-50217000"/>
          <s v="50217000-50218000"/>
          <s v="50218000-50219000"/>
          <s v="50219000-50220000"/>
          <s v="50220000-50221000"/>
          <s v="50221000-50222000"/>
          <s v="50222000-50223000"/>
          <s v="50223000-50224000"/>
          <s v="50224000-50225000"/>
          <s v="50225000-50226000"/>
          <s v="50226000-50227000"/>
          <s v="50227000-50228000"/>
          <s v="50228000-50229000"/>
          <s v="50229000-50230000"/>
          <s v="50230000-50231000"/>
          <s v="50231000-50232000"/>
          <s v="50232000-50233000"/>
          <s v="50233000-50234000"/>
          <s v="50234000-50235000"/>
          <s v="50235000-50236000"/>
          <s v="50236000-50237000"/>
          <s v="50237000-50238000"/>
          <s v="50238000-50239000"/>
          <s v="50239000-50240000"/>
          <s v="50240000-50241000"/>
          <s v="50241000-50242000"/>
          <s v="50242000-50243000"/>
          <s v="50243000-50244000"/>
          <s v="50244000-50245000"/>
          <s v="50245000-50246000"/>
          <s v="50246000-50247000"/>
          <s v="50247000-50248000"/>
          <s v="50248000-50249000"/>
          <s v="50249000-50250000"/>
          <s v="50250000-50251000"/>
          <s v="50251000-50252000"/>
          <s v="50252000-50253000"/>
          <s v="50253000-50254000"/>
          <s v="50254000-50255000"/>
          <s v="50255000-50256000"/>
          <s v="50256000-50257000"/>
          <s v="50257000-50258000"/>
          <s v="50258000-50259000"/>
          <s v="50259000-50260000"/>
          <s v="50260000-50261000"/>
          <s v="50261000-50262000"/>
          <s v="50262000-50263000"/>
          <s v="50263000-50264000"/>
          <s v="50264000-50265000"/>
          <s v="50265000-50266000"/>
          <s v="50266000-50267000"/>
          <s v="50267000-50268000"/>
          <s v="50268000-50269000"/>
          <s v="50269000-50270000"/>
          <s v="50270000-50271000"/>
          <s v="50271000-50272000"/>
          <s v="50272000-50273000"/>
          <s v="50273000-50274000"/>
          <s v="50274000-50275000"/>
          <s v="50275000-50276000"/>
          <s v="50276000-50277000"/>
          <s v="50277000-50278000"/>
          <s v="50278000-50279000"/>
          <s v="50279000-50280000"/>
          <s v="50280000-50281000"/>
          <s v="50281000-50282000"/>
          <s v="50282000-50283000"/>
          <s v="50283000-50284000"/>
          <s v="50284000-50285000"/>
          <s v="50285000-50286000"/>
          <s v="50286000-50287000"/>
          <s v="50287000-50288000"/>
          <s v="50288000-50289000"/>
          <s v="50289000-50290000"/>
          <s v="50290000-50291000"/>
          <s v="50291000-50292000"/>
          <s v="50292000-50293000"/>
          <s v="50293000-50294000"/>
          <s v="50294000-50295000"/>
          <s v="50295000-50296000"/>
          <s v="50296000-50297000"/>
          <s v="50297000-50298000"/>
          <s v="50298000-50299000"/>
          <s v="50299000-50300000"/>
          <s v="50300000-50301000"/>
          <s v="50301000-50302000"/>
          <s v="50302000-50303000"/>
          <s v="50303000-50304000"/>
          <s v="50304000-50305000"/>
          <s v="50305000-50306000"/>
          <s v="50306000-50307000"/>
          <s v="50307000-50308000"/>
          <s v="50308000-50309000"/>
          <s v="50309000-50310000"/>
          <s v="50310000-50311000"/>
          <s v="50311000-50312000"/>
          <s v="50312000-50313000"/>
          <s v="50313000-50314000"/>
          <s v="50314000-50315000"/>
          <s v="50315000-50316000"/>
          <s v="50316000-50317000"/>
          <s v="50317000-50318000"/>
          <s v="50318000-50319000"/>
          <s v="50319000-50320000"/>
          <s v="50320000-50321000"/>
          <s v="50321000-50322000"/>
          <s v="50322000-50323000"/>
          <s v="50323000-50324000"/>
          <s v="50324000-50325000"/>
          <s v="50325000-50326000"/>
          <s v="50326000-50327000"/>
          <s v="50327000-50328000"/>
          <s v="50328000-50329000"/>
          <s v="50329000-50330000"/>
          <s v="50330000-50331000"/>
          <s v="50331000-50332000"/>
          <s v="50332000-50333000"/>
          <s v="50333000-50334000"/>
          <s v="50334000-50335000"/>
          <s v="50335000-50336000"/>
          <s v="50336000-50337000"/>
          <s v="50337000-50338000"/>
          <s v="50338000-50339000"/>
          <s v="50339000-50340000"/>
          <s v="50340000-50341000"/>
          <s v="50341000-50342000"/>
          <s v="50342000-50343000"/>
          <s v="50343000-50344000"/>
          <s v="50344000-50345000"/>
          <s v="50345000-50346000"/>
          <s v="50346000-50347000"/>
          <s v="50347000-50348000"/>
          <s v="50348000-50349000"/>
          <s v="50349000-50350000"/>
          <s v="50350000-50351000"/>
          <s v="50351000-50352000"/>
          <s v="50352000-50353000"/>
          <s v="50353000-50354000"/>
          <s v="50354000-50355000"/>
          <s v="50355000-50356000"/>
          <s v="50356000-50357000"/>
          <s v="50357000-50358000"/>
          <s v="50358000-50359000"/>
          <s v="50359000-50360000"/>
          <s v="50360000-50361000"/>
          <s v="50361000-50362000"/>
          <s v="50362000-50363000"/>
          <s v="50363000-50364000"/>
          <s v="50364000-50365000"/>
          <s v="50365000-50366000"/>
          <s v="50366000-50367000"/>
          <s v="50367000-50368000"/>
          <s v="50368000-50369000"/>
          <s v="50369000-50370000"/>
          <s v="50370000-50371000"/>
          <s v="50371000-50372000"/>
          <s v="50372000-50373000"/>
          <s v="50373000-50374000"/>
          <s v="50374000-50375000"/>
          <s v="50375000-50376000"/>
          <s v="50376000-50377000"/>
          <s v="50377000-50378000"/>
          <s v="50378000-50379000"/>
          <s v="50379000-50380000"/>
          <s v="50380000-50381000"/>
          <s v="50381000-50382000"/>
          <s v="50382000-50383000"/>
          <s v="50383000-50384000"/>
          <s v="50384000-50385000"/>
          <s v="50385000-50386000"/>
          <s v="50386000-50387000"/>
          <s v="50387000-50388000"/>
          <s v="50388000-50389000"/>
          <s v="50389000-50390000"/>
          <s v="50390000-50391000"/>
          <s v="50391000-50392000"/>
          <s v="50392000-50393000"/>
          <s v="50393000-50394000"/>
          <s v="50394000-50395000"/>
          <s v="50395000-50396000"/>
          <s v="50396000-50397000"/>
          <s v="50397000-50398000"/>
          <s v="50398000-50399000"/>
          <s v="50399000-50400000"/>
          <s v="50400000-50401000"/>
          <s v="50401000-50402000"/>
          <s v="50402000-50403000"/>
          <s v="50403000-50404000"/>
          <s v="50404000-50405000"/>
          <s v="50405000-50406000"/>
          <s v="50406000-50407000"/>
          <s v="50407000-50408000"/>
          <s v="50408000-50409000"/>
          <s v="50409000-50410000"/>
          <s v="50410000-50411000"/>
          <s v="50411000-50412000"/>
          <s v="50412000-50413000"/>
          <s v="50413000-50414000"/>
          <s v="50414000-50415000"/>
          <s v="50415000-50416000"/>
          <s v="50416000-50417000"/>
          <s v="50417000-50418000"/>
          <s v="50418000-50419000"/>
          <s v="50419000-50420000"/>
          <s v="50420000-50421000"/>
          <s v="50421000-50422000"/>
          <s v="50422000-50423000"/>
          <s v="50423000-50424000"/>
          <s v="50424000-50425000"/>
          <s v="50425000-50426000"/>
          <s v="50426000-50427000"/>
          <s v="50427000-50428000"/>
          <s v="50428000-50429000"/>
          <s v="50429000-50430000"/>
          <s v="50430000-50431000"/>
          <s v="50431000-50432000"/>
          <s v="50432000-50433000"/>
          <s v="50433000-50434000"/>
          <s v="50434000-50435000"/>
          <s v="50435000-50436000"/>
          <s v="50436000-50437000"/>
          <s v="50437000-50438000"/>
          <s v="50438000-50439000"/>
          <s v="50439000-50440000"/>
          <s v="50440000-50441000"/>
          <s v="50441000-50442000"/>
          <s v="50442000-50443000"/>
          <s v="50443000-50444000"/>
          <s v="50444000-50445000"/>
          <s v="50445000-50446000"/>
          <s v="50446000-50447000"/>
          <s v="50447000-50448000"/>
          <s v="50448000-50449000"/>
          <s v="50449000-50450000"/>
          <s v="50450000-50451000"/>
          <s v="50451000-50452000"/>
          <s v="50452000-50453000"/>
          <s v="50453000-50454000"/>
          <s v="50454000-50455000"/>
          <s v="50455000-50456000"/>
          <s v="50456000-50457000"/>
          <s v="50457000-50458000"/>
          <s v="50458000-50459000"/>
          <s v="50459000-50460000"/>
          <s v="50460000-50461000"/>
          <s v="50461000-50462000"/>
          <s v="50462000-50463000"/>
          <s v="50463000-50464000"/>
          <s v="50464000-50465000"/>
          <s v="50465000-50466000"/>
          <s v="50466000-50467000"/>
          <s v="50467000-50468000"/>
          <s v="50468000-50469000"/>
          <s v="50469000-50470000"/>
          <s v="50470000-50471000"/>
          <s v="50471000-50472000"/>
          <s v="50472000-50473000"/>
          <s v="50473000-50474000"/>
          <s v="50474000-50475000"/>
          <s v="50475000-50476000"/>
          <s v="50476000-50477000"/>
          <s v="50477000-50478000"/>
          <s v="50478000-50479000"/>
          <s v="50479000-50480000"/>
          <s v="50480000-50481000"/>
          <s v="50481000-50482000"/>
          <s v="50482000-50483000"/>
          <s v="50483000-50484000"/>
          <s v="50484000-50485000"/>
          <s v="50485000-50486000"/>
          <s v="50486000-50487000"/>
          <s v="50487000-50488000"/>
          <s v="50488000-50489000"/>
          <s v="50489000-50490000"/>
          <s v="50490000-50491000"/>
          <s v="50491000-50492000"/>
          <s v="50492000-50493000"/>
          <s v="50493000-50494000"/>
          <s v="50494000-50495000"/>
          <s v="50495000-50496000"/>
          <s v="50496000-50497000"/>
          <s v="50497000-50498000"/>
          <s v="50498000-50499000"/>
          <s v="50499000-50500000"/>
          <s v="50500000-50501000"/>
          <s v="50501000-50502000"/>
          <s v="50502000-50503000"/>
          <s v="50503000-50504000"/>
          <s v="50504000-50505000"/>
          <s v="50505000-50506000"/>
          <s v="50506000-50507000"/>
          <s v="50507000-50508000"/>
          <s v="50508000-50509000"/>
          <s v="50509000-50510000"/>
          <s v="50510000-50511000"/>
          <s v="50511000-50512000"/>
          <s v="50512000-50513000"/>
          <s v="50513000-50514000"/>
          <s v="50514000-50515000"/>
          <s v="50515000-50516000"/>
          <s v="50516000-50517000"/>
          <s v="50517000-50518000"/>
          <s v="50518000-50519000"/>
          <s v="50519000-50520000"/>
          <s v="50520000-50521000"/>
          <s v="50521000-50522000"/>
          <s v="50522000-50523000"/>
          <s v="50523000-50524000"/>
          <s v="50524000-50525000"/>
          <s v="50525000-50526000"/>
          <s v="50526000-50527000"/>
          <s v="50527000-50528000"/>
          <s v="50528000-50529000"/>
          <s v="50529000-50530000"/>
          <s v="50530000-50531000"/>
          <s v="50531000-50532000"/>
          <s v="50532000-50533000"/>
          <s v="50533000-50534000"/>
          <s v="50534000-50535000"/>
          <s v="50535000-50536000"/>
          <s v="50536000-50537000"/>
          <s v="50537000-50538000"/>
          <s v="50538000-50539000"/>
          <s v="50539000-50540000"/>
          <s v="50540000-50541000"/>
          <s v="50541000-50542000"/>
          <s v="50542000-50543000"/>
          <s v="50543000-50544000"/>
          <s v="50544000-50545000"/>
          <s v="50545000-50546000"/>
          <s v="50546000-50547000"/>
          <s v="50547000-50548000"/>
          <s v="50548000-50549000"/>
          <s v="50549000-50550000"/>
          <s v="50550000-50551000"/>
          <s v="50551000-50552000"/>
          <s v="50552000-50553000"/>
          <s v="50553000-50554000"/>
          <s v="50554000-50555000"/>
          <s v="50555000-50556000"/>
          <s v="50556000-50557000"/>
          <s v="50557000-50558000"/>
          <s v="50558000-50559000"/>
          <s v="50559000-50560000"/>
          <s v="50560000-50561000"/>
          <s v="50561000-50562000"/>
          <s v="50562000-50563000"/>
          <s v="50563000-50564000"/>
          <s v="50564000-50565000"/>
          <s v="50565000-50566000"/>
          <s v="50566000-50567000"/>
          <s v="50567000-50568000"/>
          <s v="50568000-50569000"/>
          <s v="50569000-50570000"/>
          <s v="50570000-50571000"/>
          <s v="50571000-50572000"/>
          <s v="50572000-50573000"/>
          <s v="50573000-50574000"/>
          <s v="50574000-50575000"/>
          <s v="50575000-50576000"/>
          <s v="50576000-50577000"/>
          <s v="50577000-50578000"/>
          <s v="50578000-50579000"/>
          <s v="50579000-50580000"/>
          <s v="50580000-50581000"/>
          <s v="50581000-50582000"/>
          <s v="50582000-50583000"/>
          <s v="50583000-50584000"/>
          <s v="50584000-50585000"/>
          <s v="50585000-50586000"/>
          <s v="50586000-50587000"/>
          <s v="50587000-50588000"/>
          <s v="50588000-50589000"/>
          <s v="50589000-50590000"/>
          <s v="50590000-50591000"/>
          <s v="50591000-50592000"/>
          <s v="50592000-50593000"/>
          <s v="50593000-50594000"/>
          <s v="50594000-50595000"/>
          <s v="50595000-50596000"/>
          <s v="50596000-50597000"/>
          <s v="50597000-50598000"/>
          <s v="50598000-50599000"/>
          <s v="50599000-50600000"/>
          <s v="50600000-50601000"/>
          <s v="50601000-50602000"/>
          <s v="50602000-50603000"/>
          <s v="50603000-50604000"/>
          <s v="50604000-50605000"/>
          <s v="50605000-50606000"/>
          <s v="50606000-50607000"/>
          <s v="50607000-50608000"/>
          <s v="50608000-50609000"/>
          <s v="50609000-50610000"/>
          <s v="50610000-50611000"/>
          <s v="50611000-50612000"/>
          <s v="50612000-50613000"/>
          <s v="50613000-50614000"/>
          <s v="50614000-50615000"/>
          <s v="50615000-50616000"/>
          <s v="50616000-50617000"/>
          <s v="50617000-50618000"/>
          <s v="50618000-50619000"/>
          <s v="50619000-50620000"/>
          <s v="50620000-50621000"/>
          <s v="50621000-50622000"/>
          <s v="50622000-50623000"/>
          <s v="50623000-50624000"/>
          <s v="50624000-50625000"/>
          <s v="50625000-50626000"/>
          <s v="50626000-50627000"/>
          <s v="50627000-50628000"/>
          <s v="50628000-50629000"/>
          <s v="50629000-50630000"/>
          <s v="50630000-50631000"/>
          <s v="50631000-50632000"/>
          <s v="50632000-50633000"/>
          <s v="50633000-50634000"/>
          <s v="50634000-50635000"/>
          <s v="50635000-50636000"/>
          <s v="50636000-50637000"/>
          <s v="50637000-50638000"/>
          <s v="50638000-50639000"/>
          <s v="50639000-50640000"/>
          <s v="50640000-50641000"/>
          <s v="50641000-50642000"/>
          <s v="50642000-50643000"/>
          <s v="50643000-50644000"/>
          <s v="50644000-50645000"/>
          <s v="50645000-50646000"/>
          <s v="50646000-50647000"/>
          <s v="50647000-50648000"/>
          <s v="50648000-50649000"/>
          <s v="50649000-50650000"/>
          <s v="50650000-50651000"/>
          <s v="50651000-50652000"/>
          <s v="50652000-50653000"/>
          <s v="50653000-50654000"/>
          <s v="50654000-50655000"/>
          <s v="50655000-50656000"/>
          <s v="50656000-50657000"/>
          <s v="50657000-50658000"/>
          <s v="50658000-50659000"/>
          <s v="50659000-50660000"/>
          <s v="50660000-50661000"/>
          <s v="50661000-50662000"/>
          <s v="50662000-50663000"/>
          <s v="50663000-50664000"/>
          <s v="50664000-50665000"/>
          <s v="50665000-50666000"/>
          <s v="50666000-50667000"/>
          <s v="50667000-50668000"/>
          <s v="50668000-50669000"/>
          <s v="50669000-50670000"/>
          <s v="50670000-50671000"/>
          <s v="50671000-50672000"/>
          <s v="50672000-50673000"/>
          <s v="50673000-50674000"/>
          <s v="50674000-50675000"/>
          <s v="50675000-50676000"/>
          <s v="50676000-50677000"/>
          <s v="50677000-50678000"/>
          <s v="50678000-50679000"/>
          <s v="50679000-50680000"/>
          <s v="50680000-50681000"/>
          <s v="50681000-50682000"/>
          <s v="50682000-50683000"/>
          <s v="50683000-50684000"/>
          <s v="50684000-50685000"/>
          <s v="50685000-50686000"/>
          <s v="50686000-50687000"/>
          <s v="50687000-50688000"/>
          <s v="50688000-50689000"/>
          <s v="50689000-50690000"/>
          <s v="50690000-50691000"/>
          <s v="50691000-50692000"/>
          <s v="50692000-50693000"/>
          <s v="50693000-50694000"/>
          <s v="50694000-50695000"/>
          <s v="50695000-50696000"/>
          <s v="50696000-50697000"/>
          <s v="50697000-50698000"/>
          <s v="50698000-50699000"/>
          <s v="50699000-50700000"/>
          <s v="50700000-50701000"/>
          <s v="50701000-50702000"/>
          <s v="50702000-50703000"/>
          <s v="50703000-50704000"/>
          <s v="50704000-50705000"/>
          <s v="50705000-50706000"/>
          <s v="50706000-50707000"/>
          <s v="50707000-50708000"/>
          <s v="50708000-50709000"/>
          <s v="50709000-50710000"/>
          <s v="50710000-50711000"/>
          <s v="50711000-50712000"/>
          <s v="50712000-50713000"/>
          <s v="50713000-50714000"/>
          <s v="50714000-50715000"/>
          <s v="50715000-50716000"/>
          <s v="50716000-50717000"/>
          <s v="50717000-50718000"/>
          <s v="50718000-50719000"/>
          <s v="50719000-50720000"/>
          <s v="50720000-50721000"/>
          <s v="50721000-50722000"/>
          <s v="50722000-50723000"/>
          <s v="50723000-50724000"/>
          <s v="50724000-50725000"/>
          <s v="50725000-50726000"/>
          <s v="50726000-50727000"/>
          <s v="50727000-50728000"/>
          <s v="50728000-50729000"/>
          <s v="50729000-50730000"/>
          <s v="50730000-50731000"/>
          <s v="50731000-50732000"/>
          <s v="50732000-50733000"/>
          <s v="50733000-50734000"/>
          <s v="50734000-50735000"/>
          <s v="50735000-50736000"/>
          <s v="50736000-50737000"/>
          <s v="50737000-50738000"/>
          <s v="50738000-50739000"/>
          <s v="50739000-50740000"/>
          <s v="50740000-50741000"/>
          <s v="50741000-50742000"/>
          <s v="50742000-50743000"/>
          <s v="50743000-50744000"/>
          <s v="50744000-50745000"/>
          <s v="50745000-50746000"/>
          <s v="50746000-50747000"/>
          <s v="50747000-50748000"/>
          <s v="50748000-50749000"/>
          <s v="50749000-50750000"/>
          <s v="50750000-50751000"/>
          <s v="50751000-50752000"/>
          <s v="50752000-50753000"/>
          <s v="50753000-50754000"/>
          <s v="50754000-50755000"/>
          <s v="50755000-50756000"/>
          <s v="50756000-50757000"/>
          <s v="50757000-50758000"/>
          <s v="50758000-50759000"/>
          <s v="50759000-50760000"/>
          <s v="50760000-50761000"/>
          <s v="50761000-50762000"/>
          <s v="50762000-50763000"/>
          <s v="50763000-50764000"/>
          <s v="50764000-50765000"/>
          <s v="50765000-50766000"/>
          <s v="50766000-50767000"/>
          <s v="50767000-50768000"/>
          <s v="50768000-50769000"/>
          <s v="50769000-50770000"/>
          <s v="50770000-50771000"/>
          <s v="50771000-50772000"/>
          <s v="50772000-50773000"/>
          <s v="50773000-50774000"/>
          <s v="50774000-50775000"/>
          <s v="50775000-50776000"/>
          <s v="50776000-50777000"/>
          <s v="50777000-50778000"/>
          <s v="50778000-50779000"/>
          <s v="50779000-50780000"/>
          <s v="50780000-50781000"/>
          <s v="50781000-50782000"/>
          <s v="50782000-50783000"/>
          <s v="50783000-50784000"/>
          <s v="50784000-50785000"/>
          <s v="50785000-50786000"/>
          <s v="50786000-50787000"/>
          <s v="50787000-50788000"/>
          <s v="50788000-50789000"/>
          <s v="50789000-50790000"/>
          <s v="50790000-50791000"/>
          <s v="50791000-50792000"/>
          <s v="50792000-50793000"/>
          <s v="50793000-50794000"/>
          <s v="50794000-50795000"/>
          <s v="50795000-50796000"/>
          <s v="50796000-50797000"/>
          <s v="50797000-50798000"/>
          <s v="50798000-50799000"/>
          <s v="50799000-50800000"/>
          <s v="50800000-50801000"/>
          <s v="50801000-50802000"/>
          <s v="50802000-50803000"/>
          <s v="50803000-50804000"/>
          <s v="50804000-50805000"/>
          <s v="50805000-50806000"/>
          <s v="50806000-50807000"/>
          <s v="50807000-50808000"/>
          <s v="50808000-50809000"/>
          <s v="50809000-50810000"/>
          <s v="50810000-50811000"/>
          <s v="50811000-50812000"/>
          <s v="50812000-50813000"/>
          <s v="50813000-50814000"/>
          <s v="50814000-50815000"/>
          <s v="50815000-50816000"/>
          <s v="50816000-50817000"/>
          <s v="50817000-50818000"/>
          <s v="50818000-50819000"/>
          <s v="50819000-50820000"/>
          <s v="50820000-50821000"/>
          <s v="50821000-50822000"/>
          <s v="50822000-50823000"/>
          <s v="50823000-50824000"/>
          <s v="50824000-50825000"/>
          <s v="50825000-50826000"/>
          <s v="50826000-50827000"/>
          <s v="50827000-50828000"/>
          <s v="50828000-50829000"/>
          <s v="50829000-50830000"/>
          <s v="50830000-50831000"/>
          <s v="50831000-50832000"/>
          <s v="50832000-50833000"/>
          <s v="50833000-50834000"/>
          <s v="50834000-50835000"/>
          <s v="50835000-50836000"/>
          <s v="50836000-50837000"/>
          <s v="50837000-50838000"/>
          <s v="50838000-50839000"/>
          <s v="50839000-50840000"/>
          <s v="50840000-50841000"/>
          <s v="50841000-50842000"/>
          <s v="50842000-50843000"/>
          <s v="50843000-50844000"/>
          <s v="50844000-50845000"/>
          <s v="50845000-50846000"/>
          <s v="50846000-50847000"/>
          <s v="50847000-50848000"/>
          <s v="50848000-50849000"/>
          <s v="50849000-50850000"/>
          <s v="50850000-50851000"/>
          <s v="50851000-50852000"/>
          <s v="50852000-50853000"/>
          <s v="50853000-50854000"/>
          <s v="50854000-50855000"/>
          <s v="50855000-50856000"/>
          <s v="50856000-50857000"/>
          <s v="50857000-50858000"/>
          <s v="50858000-50859000"/>
          <s v="50859000-50860000"/>
          <s v="50860000-50861000"/>
          <s v="50861000-50862000"/>
          <s v="50862000-50863000"/>
          <s v="50863000-50864000"/>
          <s v="50864000-50865000"/>
          <s v="50865000-50866000"/>
          <s v="50866000-50867000"/>
          <s v="50867000-50868000"/>
          <s v="50868000-50869000"/>
          <s v="50869000-50870000"/>
          <s v="50870000-50871000"/>
          <s v="50871000-50872000"/>
          <s v="50872000-50873000"/>
          <s v="50873000-50874000"/>
          <s v="50874000-50875000"/>
          <s v="50875000-50876000"/>
          <s v="50876000-50877000"/>
          <s v="50877000-50878000"/>
          <s v="50878000-50879000"/>
          <s v="50879000-50880000"/>
          <s v="50880000-50881000"/>
          <s v="50881000-50882000"/>
          <s v="50882000-50883000"/>
          <s v="50883000-50884000"/>
          <s v="50884000-50885000"/>
          <s v="50885000-50886000"/>
          <s v="50886000-50887000"/>
          <s v="50887000-50888000"/>
          <s v="50888000-50889000"/>
          <s v="50889000-50890000"/>
          <s v="50890000-50891000"/>
          <s v="50891000-50892000"/>
          <s v="50892000-50893000"/>
          <s v="50893000-50894000"/>
          <s v="50894000-50895000"/>
          <s v="50895000-50896000"/>
          <s v="50896000-50897000"/>
          <s v="50897000-50898000"/>
          <s v="50898000-50899000"/>
          <s v="50899000-50900000"/>
          <s v="50900000-50901000"/>
          <s v="50901000-50902000"/>
          <s v="50902000-50903000"/>
          <s v="50903000-50904000"/>
          <s v="50904000-50905000"/>
          <s v="50905000-50906000"/>
          <s v="50906000-50907000"/>
          <s v="50907000-50908000"/>
          <s v="50908000-50909000"/>
          <s v="50909000-50910000"/>
          <s v="50910000-50911000"/>
          <s v="50911000-50912000"/>
          <s v="50912000-50913000"/>
          <s v="50913000-50914000"/>
          <s v="50914000-50915000"/>
          <s v="50915000-50916000"/>
          <s v="50916000-50917000"/>
          <s v="50917000-50918000"/>
          <s v="50918000-50919000"/>
          <s v="50919000-50920000"/>
          <s v="50920000-50921000"/>
          <s v="50921000-50922000"/>
          <s v="50922000-50923000"/>
          <s v="50923000-50924000"/>
          <s v="50924000-50925000"/>
          <s v="50925000-50926000"/>
          <s v="50926000-50927000"/>
          <s v="50927000-50928000"/>
          <s v="50928000-50929000"/>
          <s v="50929000-50930000"/>
          <s v="50930000-50931000"/>
          <s v="50931000-50932000"/>
          <s v="50932000-50933000"/>
          <s v="50933000-50934000"/>
          <s v="50934000-50935000"/>
          <s v="50935000-50936000"/>
          <s v="50936000-50937000"/>
          <s v="50937000-50938000"/>
          <s v="50938000-50939000"/>
          <s v="50939000-50940000"/>
          <s v="50940000-50941000"/>
          <s v="50941000-50942000"/>
          <s v="50942000-50943000"/>
          <s v="50943000-50944000"/>
          <s v="50944000-50945000"/>
          <s v="50945000-50946000"/>
          <s v="50946000-50947000"/>
          <s v="50947000-50948000"/>
          <s v="50948000-50949000"/>
          <s v="50949000-50950000"/>
          <s v="50950000-50951000"/>
          <s v="50951000-50952000"/>
          <s v="50952000-50953000"/>
          <s v="50953000-50954000"/>
          <s v="50954000-50955000"/>
          <s v="50955000-50956000"/>
          <s v="50956000-50957000"/>
          <s v="50957000-50958000"/>
          <s v="50958000-50959000"/>
          <s v="50959000-50960000"/>
          <s v="50960000-50961000"/>
          <s v="50961000-50962000"/>
          <s v="50962000-50963000"/>
          <s v="50963000-50964000"/>
          <s v="50964000-50965000"/>
          <s v="50965000-50966000"/>
          <s v="50966000-50967000"/>
          <s v="50967000-50968000"/>
          <s v="50968000-50969000"/>
          <s v="50969000-50970000"/>
          <s v="50970000-50971000"/>
          <s v="50971000-50972000"/>
          <s v="50972000-50973000"/>
          <s v="50973000-50974000"/>
          <s v="50974000-50975000"/>
          <s v="50975000-50976000"/>
          <s v="50976000-50977000"/>
          <s v="50977000-50978000"/>
          <s v="50978000-50979000"/>
          <s v="50979000-50980000"/>
          <s v="50980000-50981000"/>
          <s v="50981000-50982000"/>
          <s v="50982000-50983000"/>
          <s v="50983000-50984000"/>
          <s v="50984000-50985000"/>
          <s v="50985000-50986000"/>
          <s v="50986000-50987000"/>
          <s v="50987000-50988000"/>
          <s v="50988000-50989000"/>
          <s v="50989000-50990000"/>
          <s v="50990000-50991000"/>
          <s v="50991000-50992000"/>
          <s v="50992000-50993000"/>
          <s v="50993000-50994000"/>
          <s v="50994000-50995000"/>
          <s v="50995000-50996000"/>
          <s v="50996000-50997000"/>
          <s v="50997000-50998000"/>
          <s v="50998000-50999000"/>
          <s v="50999000-51000000"/>
          <s v="51000000-51001000"/>
          <s v="51001000-51002000"/>
          <s v="51002000-51003000"/>
          <s v="51003000-51004000"/>
          <s v="51004000-51005000"/>
          <s v="51005000-51006000"/>
          <s v="51006000-51007000"/>
          <s v="51007000-51008000"/>
          <s v="51008000-51009000"/>
          <s v="51009000-51010000"/>
          <s v="51010000-51011000"/>
          <s v="51011000-51012000"/>
          <s v="51012000-51013000"/>
          <s v="51013000-51014000"/>
          <s v="51014000-51015000"/>
          <s v="51015000-51016000"/>
          <s v="51016000-51017000"/>
          <s v="51017000-51018000"/>
          <s v="51018000-51019000"/>
          <s v="51019000-51020000"/>
          <s v="51020000-51021000"/>
          <s v="51021000-51022000"/>
          <s v="51022000-51023000"/>
          <s v="51023000-51024000"/>
          <s v="51024000-51025000"/>
          <s v="51025000-51026000"/>
          <s v="51026000-51027000"/>
          <s v="51027000-51028000"/>
          <s v="51028000-51029000"/>
          <s v="51029000-51030000"/>
          <s v="51030000-51031000"/>
          <s v="51031000-51032000"/>
          <s v="51032000-51033000"/>
          <s v="51033000-51034000"/>
          <s v="51034000-51035000"/>
          <s v="51035000-51036000"/>
          <s v="51036000-51037000"/>
          <s v="51037000-51038000"/>
          <s v="51038000-51039000"/>
          <s v="51039000-51040000"/>
          <s v="51040000-51041000"/>
          <s v="51041000-51042000"/>
          <s v="51042000-51043000"/>
          <s v="51043000-51044000"/>
          <s v="51044000-51045000"/>
          <s v="51045000-51046000"/>
          <s v="51046000-51047000"/>
          <s v="51047000-51048000"/>
          <s v="51048000-51049000"/>
          <s v="51049000-51050000"/>
          <s v="51050000-51051000"/>
          <s v="51051000-51052000"/>
          <s v="51052000-51053000"/>
          <s v="51053000-51054000"/>
          <s v="51054000-51055000"/>
          <s v="51055000-51056000"/>
          <s v="51056000-51057000"/>
          <s v="51057000-51058000"/>
          <s v="51058000-51059000"/>
          <s v="51059000-51060000"/>
          <s v="51060000-51061000"/>
          <s v="51061000-51062000"/>
          <s v="51062000-51063000"/>
          <s v="51063000-51064000"/>
          <s v="51064000-51065000"/>
          <s v="51065000-51066000"/>
          <s v="51066000-51067000"/>
          <s v="51067000-51068000"/>
          <s v="51068000-51069000"/>
          <s v="51069000-51070000"/>
          <s v="51070000-51071000"/>
          <s v="51071000-51072000"/>
          <s v="51072000-51073000"/>
          <s v="51073000-51074000"/>
          <s v="51074000-51075000"/>
          <s v="51075000-51076000"/>
          <s v="51076000-51077000"/>
          <s v="51077000-51078000"/>
          <s v="51078000-51079000"/>
          <s v="51079000-51080000"/>
          <s v="51080000-51081000"/>
          <s v="51081000-51082000"/>
          <s v="51082000-51083000"/>
          <s v="51083000-51084000"/>
          <s v="51084000-51085000"/>
          <s v="51085000-51086000"/>
          <s v="51086000-51087000"/>
          <s v="51087000-51088000"/>
          <s v="51088000-51089000"/>
          <s v="51089000-51090000"/>
          <s v="51090000-51091000"/>
          <s v="51091000-51092000"/>
          <s v="51092000-51093000"/>
          <s v="51093000-51094000"/>
          <s v="51094000-51095000"/>
          <s v="51095000-51096000"/>
          <s v="51096000-51097000"/>
          <s v="51097000-51098000"/>
          <s v="51098000-51099000"/>
          <s v="51099000-51100000"/>
          <s v="51100000-51101000"/>
          <s v="51101000-51102000"/>
          <s v="51102000-51103000"/>
          <s v="51103000-51104000"/>
          <s v="51104000-51105000"/>
          <s v="51105000-51106000"/>
          <s v="51106000-51107000"/>
          <s v="51107000-51108000"/>
          <s v="51108000-51109000"/>
          <s v="51109000-51110000"/>
          <s v="51110000-51111000"/>
          <s v="51111000-51112000"/>
          <s v="51112000-51113000"/>
          <s v="51113000-51114000"/>
          <s v="51114000-51115000"/>
          <s v="51115000-51116000"/>
          <s v="51116000-51117000"/>
          <s v="51117000-51118000"/>
          <s v="51118000-51119000"/>
          <s v="51119000-51120000"/>
          <s v="51120000-51121000"/>
          <s v="51121000-51122000"/>
          <s v="51122000-51123000"/>
          <s v="51123000-51124000"/>
          <s v="51124000-51125000"/>
          <s v="51125000-51126000"/>
          <s v="51126000-51127000"/>
          <s v="51127000-51128000"/>
          <s v="51128000-51129000"/>
          <s v="51129000-51130000"/>
          <s v="51130000-51131000"/>
          <s v="51131000-51132000"/>
          <s v="51132000-51133000"/>
          <s v="51133000-51134000"/>
          <s v="51134000-51135000"/>
          <s v="51135000-51136000"/>
          <s v="51136000-51137000"/>
          <s v="51137000-51138000"/>
          <s v="51138000-51139000"/>
          <s v="51139000-51140000"/>
          <s v="51140000-51141000"/>
          <s v="51141000-51142000"/>
          <s v="51142000-51143000"/>
          <s v="51143000-51144000"/>
          <s v="51144000-51145000"/>
          <s v="51145000-51146000"/>
          <s v="51146000-51147000"/>
          <s v="51147000-51148000"/>
          <s v="51148000-51149000"/>
          <s v="51149000-51150000"/>
          <s v="51150000-51151000"/>
          <s v="51151000-51152000"/>
          <s v="51152000-51153000"/>
          <s v="51153000-51154000"/>
          <s v="51154000-51155000"/>
          <s v="51155000-51156000"/>
          <s v="51156000-51157000"/>
          <s v="51157000-51158000"/>
          <s v="51158000-51159000"/>
          <s v="51159000-51160000"/>
          <s v="51160000-51161000"/>
          <s v="51161000-51162000"/>
          <s v="51162000-51163000"/>
          <s v="51163000-51164000"/>
          <s v="51164000-51165000"/>
          <s v="51165000-51166000"/>
          <s v="51166000-51167000"/>
          <s v="51167000-51168000"/>
          <s v="51168000-51169000"/>
          <s v="51169000-51170000"/>
          <s v="51170000-51171000"/>
          <s v="51171000-51172000"/>
          <s v="51172000-51173000"/>
          <s v="51173000-51174000"/>
          <s v="51174000-51175000"/>
          <s v="51175000-51176000"/>
          <s v="51176000-51177000"/>
          <s v="51177000-51178000"/>
          <s v="51178000-51179000"/>
          <s v="51179000-51180000"/>
          <s v="51180000-51181000"/>
          <s v="51181000-51182000"/>
          <s v="51182000-51183000"/>
          <s v="51183000-51184000"/>
          <s v="51184000-51185000"/>
          <s v="51185000-51186000"/>
          <s v="51186000-51187000"/>
          <s v="51187000-51188000"/>
          <s v="51188000-51189000"/>
          <s v="51189000-51190000"/>
          <s v="51190000-51191000"/>
          <s v="51191000-51192000"/>
          <s v="51192000-51193000"/>
          <s v="51193000-51194000"/>
          <s v="51194000-51195000"/>
          <s v="51195000-51196000"/>
          <s v="51196000-51197000"/>
          <s v="51197000-51198000"/>
          <s v="51198000-51199000"/>
          <s v="51199000-51200000"/>
          <s v="51200000-51201000"/>
          <s v="51201000-51202000"/>
          <s v="51202000-51203000"/>
          <s v="51203000-51204000"/>
          <s v="51204000-51205000"/>
          <s v="51205000-51206000"/>
          <s v="51206000-51207000"/>
          <s v="51207000-51208000"/>
          <s v="51208000-51209000"/>
          <s v="51209000-51210000"/>
          <s v="51210000-51211000"/>
          <s v="51211000-51212000"/>
          <s v="51212000-51213000"/>
          <s v="51213000-51214000"/>
          <s v="51214000-51215000"/>
          <s v="51215000-51216000"/>
          <s v="51216000-51217000"/>
          <s v="51217000-51218000"/>
          <s v="51218000-51219000"/>
          <s v="51219000-51220000"/>
          <s v="51220000-51221000"/>
          <s v="51221000-51222000"/>
          <s v="51222000-51223000"/>
          <s v="51223000-51224000"/>
          <s v="51224000-51225000"/>
          <s v="51225000-51226000"/>
          <s v="51226000-51227000"/>
          <s v="51227000-51228000"/>
          <s v="51228000-51229000"/>
          <s v="51229000-51230000"/>
          <s v="51230000-51231000"/>
          <s v="51231000-51232000"/>
          <s v="51232000-51233000"/>
          <s v="51233000-51234000"/>
          <s v="51234000-51235000"/>
          <s v="51235000-51236000"/>
          <s v="51236000-51237000"/>
          <s v="51237000-51238000"/>
          <s v="51238000-51239000"/>
          <s v="51239000-51240000"/>
          <s v="51240000-51241000"/>
          <s v="51241000-51242000"/>
          <s v="51242000-51243000"/>
          <s v="51243000-51244000"/>
          <s v="51244000-51245000"/>
          <s v="51245000-51246000"/>
          <s v="51246000-51247000"/>
          <s v="51247000-51248000"/>
          <s v="51248000-51249000"/>
          <s v="51249000-51250000"/>
          <s v="51250000-51251000"/>
          <s v="51251000-51252000"/>
          <s v="51252000-51253000"/>
          <s v="51253000-51254000"/>
          <s v="51254000-51255000"/>
          <s v="51255000-51256000"/>
          <s v="51256000-51257000"/>
          <s v="51257000-51258000"/>
          <s v="51258000-51259000"/>
          <s v="51259000-51260000"/>
          <s v="51260000-51261000"/>
          <s v="51261000-51262000"/>
          <s v="51262000-51263000"/>
          <s v="51263000-51264000"/>
          <s v="51264000-51265000"/>
          <s v="51265000-51266000"/>
          <s v="51266000-51267000"/>
          <s v="51267000-51268000"/>
          <s v="51268000-51269000"/>
          <s v="51269000-51270000"/>
          <s v="51270000-51271000"/>
          <s v="51271000-51272000"/>
          <s v="51272000-51273000"/>
          <s v="51273000-51274000"/>
          <s v="51274000-51275000"/>
          <s v="51275000-51276000"/>
          <s v="51276000-51277000"/>
          <s v="51277000-51278000"/>
          <s v="51278000-51279000"/>
          <s v="51279000-51280000"/>
          <s v="51280000-51281000"/>
          <s v="51281000-51282000"/>
          <s v="51282000-51283000"/>
          <s v="51283000-51284000"/>
          <s v="51284000-51285000"/>
          <s v="51285000-51286000"/>
          <s v="51286000-51287000"/>
          <s v="51287000-51288000"/>
          <s v="51288000-51289000"/>
          <s v="51289000-51290000"/>
          <s v="51290000-51291000"/>
          <s v="51291000-51292000"/>
          <s v="51292000-51293000"/>
          <s v="51293000-51294000"/>
          <s v="51294000-51295000"/>
          <s v="51295000-51296000"/>
          <s v="51296000-51297000"/>
          <s v="51297000-51298000"/>
          <s v="51298000-51299000"/>
          <s v="51299000-51300000"/>
          <s v="51300000-51301000"/>
          <s v="51301000-51302000"/>
          <s v="51302000-51303000"/>
          <s v="51303000-51304000"/>
          <s v="51304000-51305000"/>
          <s v="51305000-51306000"/>
          <s v="51306000-51307000"/>
          <s v="51307000-51308000"/>
          <s v="51308000-51309000"/>
          <s v="51309000-51310000"/>
          <s v="51310000-51311000"/>
          <s v="51311000-51312000"/>
          <s v="51312000-51313000"/>
          <s v="51313000-51314000"/>
          <s v="51314000-51315000"/>
          <s v="51315000-51316000"/>
          <s v="51316000-51317000"/>
          <s v="51317000-51318000"/>
          <s v="51318000-51319000"/>
          <s v="51319000-51320000"/>
          <s v="51320000-51321000"/>
          <s v="51321000-51322000"/>
          <s v="51322000-51323000"/>
          <s v="51323000-51324000"/>
          <s v="51324000-51325000"/>
          <s v="51325000-51326000"/>
          <s v="51326000-51327000"/>
          <s v="51327000-51328000"/>
          <s v="51328000-51329000"/>
          <s v="51329000-51330000"/>
          <s v="51330000-51331000"/>
          <s v="51331000-51332000"/>
          <s v="51332000-51333000"/>
          <s v="51333000-51334000"/>
          <s v="51334000-51335000"/>
          <s v="51335000-51336000"/>
          <s v="51336000-51337000"/>
          <s v="51337000-51338000"/>
          <s v="51338000-51339000"/>
          <s v="51339000-51340000"/>
          <s v="51340000-51341000"/>
          <s v="51341000-51342000"/>
          <s v="51342000-51343000"/>
          <s v="51343000-51344000"/>
          <s v="51344000-51345000"/>
          <s v="51345000-51346000"/>
          <s v="51346000-51347000"/>
          <s v="51347000-51348000"/>
          <s v="51348000-51349000"/>
          <s v="51349000-51350000"/>
          <s v="51350000-51351000"/>
          <s v="51351000-51352000"/>
          <s v="51352000-51353000"/>
          <s v="51353000-51354000"/>
          <s v="51354000-51355000"/>
          <s v="51355000-51356000"/>
          <s v="51356000-51357000"/>
          <s v="51357000-51358000"/>
          <s v="51358000-51359000"/>
          <s v="51359000-51360000"/>
          <s v="51360000-51361000"/>
          <s v="51361000-51362000"/>
          <s v="51362000-51363000"/>
          <s v="51363000-51364000"/>
          <s v="51364000-51365000"/>
          <s v="51365000-51366000"/>
          <s v="51366000-51367000"/>
          <s v="51367000-51368000"/>
          <s v="51368000-51369000"/>
          <s v="51369000-51370000"/>
          <s v="51370000-51371000"/>
          <s v="51371000-51372000"/>
          <s v="51372000-51373000"/>
          <s v="51373000-51374000"/>
          <s v="51374000-51375000"/>
          <s v="51375000-51376000"/>
          <s v="51376000-51377000"/>
          <s v="51377000-51378000"/>
          <s v="51378000-51379000"/>
          <s v="51379000-51380000"/>
          <s v="51380000-51381000"/>
          <s v="51381000-51382000"/>
          <s v="51382000-51383000"/>
          <s v="51383000-51384000"/>
          <s v="51384000-51385000"/>
          <s v="51385000-51386000"/>
          <s v="51386000-51387000"/>
          <s v="51387000-51388000"/>
          <s v="51388000-51389000"/>
          <s v="51389000-51390000"/>
          <s v="51390000-51391000"/>
          <s v="51391000-51392000"/>
          <s v="51392000-51393000"/>
          <s v="51393000-51394000"/>
          <s v="51394000-51395000"/>
          <s v="51395000-51396000"/>
          <s v="51396000-51397000"/>
          <s v="51397000-51398000"/>
          <s v="51398000-51399000"/>
          <s v="51399000-51400000"/>
          <s v="51400000-51401000"/>
          <s v="51401000-51402000"/>
          <s v="51402000-51403000"/>
          <s v="51403000-51404000"/>
          <s v="51404000-51405000"/>
          <s v="51405000-51406000"/>
          <s v="51406000-51407000"/>
          <s v="51407000-51408000"/>
          <s v="51408000-51409000"/>
          <s v="51409000-51410000"/>
          <s v="51410000-51411000"/>
          <s v="51411000-51412000"/>
          <s v="51412000-51413000"/>
          <s v="51413000-51414000"/>
          <s v="51414000-51415000"/>
          <s v="51415000-51416000"/>
          <s v="51416000-51417000"/>
          <s v="51417000-51418000"/>
          <s v="51418000-51419000"/>
          <s v="51419000-51420000"/>
          <s v="51420000-51421000"/>
          <s v="51421000-51422000"/>
          <s v="51422000-51423000"/>
          <s v="51423000-51424000"/>
          <s v="51424000-51425000"/>
          <s v="51425000-51426000"/>
          <s v="51426000-51427000"/>
          <s v="51427000-51428000"/>
          <s v="51428000-51429000"/>
          <s v="51429000-51430000"/>
          <s v="51430000-51431000"/>
          <s v="51431000-51432000"/>
          <s v="51432000-51433000"/>
          <s v="51433000-51434000"/>
          <s v="51434000-51435000"/>
          <s v="51435000-51436000"/>
          <s v="51436000-51437000"/>
          <s v="51437000-51438000"/>
          <s v="51438000-51439000"/>
          <s v="51439000-51440000"/>
          <s v="51440000-51441000"/>
          <s v="51441000-51442000"/>
          <s v="51442000-51443000"/>
          <s v="51443000-51444000"/>
          <s v="51444000-51445000"/>
          <s v="51445000-51446000"/>
          <s v="51446000-51447000"/>
          <s v="51447000-51448000"/>
          <s v="51448000-51449000"/>
          <s v="51449000-51450000"/>
          <s v="51450000-51451000"/>
          <s v="51451000-51452000"/>
          <s v="51452000-51453000"/>
          <s v="51453000-51454000"/>
          <s v="51454000-51455000"/>
          <s v="51455000-51456000"/>
          <s v="51456000-51457000"/>
          <s v="51457000-51458000"/>
          <s v="51458000-51459000"/>
          <s v="51459000-51460000"/>
          <s v="51460000-51461000"/>
          <s v="51461000-51462000"/>
          <s v="51462000-51463000"/>
          <s v="51463000-51464000"/>
          <s v="51464000-51465000"/>
          <s v="51465000-51466000"/>
          <s v="51466000-51467000"/>
          <s v="51467000-51468000"/>
          <s v="51468000-51469000"/>
          <s v="51469000-51470000"/>
          <s v="51470000-51471000"/>
          <s v="51471000-51472000"/>
          <s v="51472000-51473000"/>
          <s v="51473000-51474000"/>
          <s v="51474000-51475000"/>
          <s v="51475000-51476000"/>
          <s v="51476000-51477000"/>
          <s v="51477000-51478000"/>
          <s v="51478000-51479000"/>
          <s v="51479000-51480000"/>
          <s v="51480000-51481000"/>
          <s v="51481000-51482000"/>
          <s v="51482000-51483000"/>
          <s v="51483000-51484000"/>
          <s v="51484000-51485000"/>
          <s v="51485000-51486000"/>
          <s v="51486000-51487000"/>
          <s v="51487000-51488000"/>
          <s v="51488000-51489000"/>
          <s v="51489000-51490000"/>
          <s v="51490000-51491000"/>
          <s v="51491000-51492000"/>
          <s v="51492000-51493000"/>
          <s v="51493000-51494000"/>
          <s v="51494000-51495000"/>
          <s v="51495000-51496000"/>
          <s v="51496000-51497000"/>
          <s v="51497000-51498000"/>
          <s v="51498000-51499000"/>
          <s v="51499000-51500000"/>
          <s v="51500000-51501000"/>
          <s v="51501000-51502000"/>
          <s v="51502000-51503000"/>
          <s v="51503000-51504000"/>
          <s v="51504000-51505000"/>
          <s v="51505000-51506000"/>
          <s v="51506000-51507000"/>
          <s v="51507000-51508000"/>
          <s v="51508000-51509000"/>
          <s v="51509000-51510000"/>
          <s v="51510000-51511000"/>
          <s v="51511000-51512000"/>
          <s v="51512000-51513000"/>
          <s v="51513000-51514000"/>
          <s v="51514000-51515000"/>
          <s v="51515000-51516000"/>
          <s v="51516000-51517000"/>
          <s v="51517000-51518000"/>
          <s v="51518000-51519000"/>
          <s v="51519000-51520000"/>
          <s v="51520000-51521000"/>
          <s v="51521000-51522000"/>
          <s v="51522000-51523000"/>
          <s v="51523000-51524000"/>
          <s v="51524000-51525000"/>
          <s v="51525000-51526000"/>
          <s v="51526000-51527000"/>
          <s v="51527000-51528000"/>
          <s v="51528000-51529000"/>
          <s v="51529000-51530000"/>
          <s v="51530000-51531000"/>
          <s v="51531000-51532000"/>
          <s v="51532000-51533000"/>
          <s v="51533000-51534000"/>
          <s v="51534000-51535000"/>
          <s v="51535000-51536000"/>
          <s v="51536000-51537000"/>
          <s v="51537000-51538000"/>
          <s v="51538000-51539000"/>
          <s v="51539000-51540000"/>
          <s v="51540000-51541000"/>
          <s v="51541000-51542000"/>
          <s v="51542000-51543000"/>
          <s v="51543000-51544000"/>
          <s v="51544000-51545000"/>
          <s v="51545000-51546000"/>
          <s v="51546000-51547000"/>
          <s v="51547000-51548000"/>
          <s v="51548000-51549000"/>
          <s v="51549000-51550000"/>
          <s v="51550000-51551000"/>
          <s v="51551000-51552000"/>
          <s v="51552000-51553000"/>
          <s v="51553000-51554000"/>
          <s v="51554000-51555000"/>
          <s v="51555000-51556000"/>
          <s v="51556000-51557000"/>
          <s v="51557000-51558000"/>
          <s v="51558000-51559000"/>
          <s v="51559000-51560000"/>
          <s v="51560000-51561000"/>
          <s v="51561000-51562000"/>
          <s v="51562000-51563000"/>
          <s v="51563000-51564000"/>
          <s v="51564000-51565000"/>
          <s v="51565000-51566000"/>
          <s v="51566000-51567000"/>
          <s v="51567000-51568000"/>
          <s v="51568000-51569000"/>
          <s v="51569000-51570000"/>
          <s v="51570000-51571000"/>
          <s v="51571000-51572000"/>
          <s v="51572000-51573000"/>
          <s v="51573000-51574000"/>
          <s v="51574000-51575000"/>
          <s v="51575000-51576000"/>
          <s v="51576000-51577000"/>
          <s v="51577000-51578000"/>
          <s v="51578000-51579000"/>
          <s v="51579000-51580000"/>
          <s v="51580000-51581000"/>
          <s v="51581000-51582000"/>
          <s v="51582000-51583000"/>
          <s v="51583000-51584000"/>
          <s v="51584000-51585000"/>
          <s v="51585000-51586000"/>
          <s v="51586000-51587000"/>
          <s v="51587000-51588000"/>
          <s v="51588000-51589000"/>
          <s v="51589000-51590000"/>
          <s v="51590000-51591000"/>
          <s v="51591000-51592000"/>
          <s v="51592000-51593000"/>
          <s v="51593000-51594000"/>
          <s v="51594000-51595000"/>
          <s v="51595000-51596000"/>
          <s v="51596000-51597000"/>
          <s v="51597000-51598000"/>
          <s v="51598000-51599000"/>
          <s v="51599000-51600000"/>
          <s v="51600000-51601000"/>
          <s v="51601000-51602000"/>
          <s v="51602000-51603000"/>
          <s v="51603000-51604000"/>
          <s v="51604000-51605000"/>
          <s v="51605000-51606000"/>
          <s v="51606000-51607000"/>
          <s v="51607000-51608000"/>
          <s v="51608000-51609000"/>
          <s v="51609000-51610000"/>
          <s v="51610000-51611000"/>
          <s v="51611000-51612000"/>
          <s v="51612000-51613000"/>
          <s v="51613000-51614000"/>
          <s v="51614000-51615000"/>
          <s v="51615000-51616000"/>
          <s v="51616000-51617000"/>
          <s v="51617000-51618000"/>
          <s v="51618000-51619000"/>
          <s v="51619000-51620000"/>
          <s v="51620000-51621000"/>
          <s v="51621000-51622000"/>
          <s v="51622000-51623000"/>
          <s v="51623000-51624000"/>
          <s v="51624000-51625000"/>
          <s v="51625000-51626000"/>
          <s v="51626000-51627000"/>
          <s v="51627000-51628000"/>
          <s v="51628000-51629000"/>
          <s v="51629000-51630000"/>
          <s v="51630000-51631000"/>
          <s v="51631000-51632000"/>
          <s v="51632000-51633000"/>
          <s v="51633000-51634000"/>
          <s v="51634000-51635000"/>
          <s v="51635000-51636000"/>
          <s v="51636000-51637000"/>
          <s v="51637000-51638000"/>
          <s v="51638000-51639000"/>
          <s v="51639000-51640000"/>
          <s v="51640000-51641000"/>
          <s v="51641000-51642000"/>
          <s v="51642000-51643000"/>
          <s v="51643000-51644000"/>
          <s v="51644000-51645000"/>
          <s v="51645000-51646000"/>
          <s v="51646000-51647000"/>
          <s v="51647000-51648000"/>
          <s v="51648000-51649000"/>
          <s v="51649000-51650000"/>
          <s v="51650000-51651000"/>
          <s v="51651000-51652000"/>
          <s v="51652000-51653000"/>
          <s v="51653000-51654000"/>
          <s v="51654000-51655000"/>
          <s v="51655000-51656000"/>
          <s v="51656000-51657000"/>
          <s v="51657000-51658000"/>
          <s v="51658000-51659000"/>
          <s v="51659000-51660000"/>
          <s v="51660000-51661000"/>
          <s v="51661000-51662000"/>
          <s v="51662000-51663000"/>
          <s v="51663000-51664000"/>
          <s v="51664000-51665000"/>
          <s v="51665000-51666000"/>
          <s v="51666000-51667000"/>
          <s v="51667000-51668000"/>
          <s v="51668000-51669000"/>
          <s v="51669000-51670000"/>
          <s v="51670000-51671000"/>
          <s v="51671000-51672000"/>
          <s v="51672000-51673000"/>
          <s v="51673000-51674000"/>
          <s v="51674000-51675000"/>
          <s v="51675000-51676000"/>
          <s v="51676000-51677000"/>
          <s v="51677000-51678000"/>
          <s v="51678000-51679000"/>
          <s v="51679000-51680000"/>
          <s v="51680000-51681000"/>
          <s v="51681000-51682000"/>
          <s v="51682000-51683000"/>
          <s v="51683000-51684000"/>
          <s v="51684000-51685000"/>
          <s v="51685000-51686000"/>
          <s v="51686000-51687000"/>
          <s v="51687000-51688000"/>
          <s v="51688000-51689000"/>
          <s v="51689000-51690000"/>
          <s v="51690000-51691000"/>
          <s v="51691000-51692000"/>
          <s v="51692000-51693000"/>
          <s v="51693000-51694000"/>
          <s v="51694000-51695000"/>
          <s v="51695000-51696000"/>
          <s v="51696000-51697000"/>
          <s v="51697000-51698000"/>
          <s v="51698000-51699000"/>
          <s v="51699000-51700000"/>
          <s v="51700000-51701000"/>
          <s v="51701000-51702000"/>
          <s v="51702000-51703000"/>
          <s v="51703000-51704000"/>
          <s v="51704000-51705000"/>
          <s v="51705000-51706000"/>
          <s v="51706000-51707000"/>
          <s v="51707000-51708000"/>
          <s v="51708000-51709000"/>
          <s v="51709000-51710000"/>
          <s v="51710000-51711000"/>
          <s v="51711000-51712000"/>
          <s v="51712000-51713000"/>
          <s v="51713000-51714000"/>
          <s v="51714000-51715000"/>
          <s v="51715000-51716000"/>
          <s v="51716000-51717000"/>
          <s v="51717000-51718000"/>
          <s v="51718000-51719000"/>
          <s v="51719000-51720000"/>
          <s v="51720000-51721000"/>
          <s v="51721000-51722000"/>
          <s v="51722000-51723000"/>
          <s v="51723000-51724000"/>
          <s v="51724000-51725000"/>
          <s v="51725000-51726000"/>
          <s v="51726000-51727000"/>
          <s v="51727000-51728000"/>
          <s v="51728000-51729000"/>
          <s v="51729000-51730000"/>
          <s v="51730000-51731000"/>
          <s v="51731000-51732000"/>
          <s v="51732000-51733000"/>
          <s v="51733000-51734000"/>
          <s v="51734000-51735000"/>
          <s v="51735000-51736000"/>
          <s v="51736000-51737000"/>
          <s v="51737000-51738000"/>
          <s v="51738000-51739000"/>
          <s v="51739000-51740000"/>
          <s v="51740000-51741000"/>
          <s v="51741000-51742000"/>
          <s v="51742000-51743000"/>
          <s v="51743000-51744000"/>
          <s v="51744000-51745000"/>
          <s v="51745000-51746000"/>
          <s v="51746000-51747000"/>
          <s v="51747000-51748000"/>
          <s v="51748000-51749000"/>
          <s v="51749000-51750000"/>
          <s v="51750000-51751000"/>
          <s v="51751000-51752000"/>
          <s v="51752000-51753000"/>
          <s v="51753000-51754000"/>
          <s v="51754000-51755000"/>
          <s v="51755000-51756000"/>
          <s v="51756000-51757000"/>
          <s v="51757000-51758000"/>
          <s v="51758000-51759000"/>
          <s v="51759000-51760000"/>
          <s v="51760000-51761000"/>
          <s v="51761000-51762000"/>
          <s v="51762000-51763000"/>
          <s v="51763000-51764000"/>
          <s v="51764000-51765000"/>
          <s v="51765000-51766000"/>
          <s v="51766000-51767000"/>
          <s v="51767000-51768000"/>
          <s v="51768000-51769000"/>
          <s v="51769000-51770000"/>
          <s v="51770000-51771000"/>
          <s v="51771000-51772000"/>
          <s v="51772000-51773000"/>
          <s v="51773000-51774000"/>
          <s v="51774000-51775000"/>
          <s v="51775000-51776000"/>
          <s v="51776000-51777000"/>
          <s v="51777000-51778000"/>
          <s v="51778000-51779000"/>
          <s v="51779000-51780000"/>
          <s v="51780000-51781000"/>
          <s v="51781000-51782000"/>
          <s v="51782000-51783000"/>
          <s v="51783000-51784000"/>
          <s v="51784000-51785000"/>
          <s v="51785000-51786000"/>
          <s v="51786000-51787000"/>
          <s v="51787000-51788000"/>
          <s v="51788000-51789000"/>
          <s v="51789000-51790000"/>
          <s v="51790000-51791000"/>
          <s v="51791000-51792000"/>
          <s v="51792000-51793000"/>
          <s v="51793000-51794000"/>
          <s v="51794000-51795000"/>
          <s v="51795000-51796000"/>
          <s v="51796000-51797000"/>
          <s v="51797000-51798000"/>
          <s v="51798000-51799000"/>
          <s v="51799000-51800000"/>
          <s v="51800000-51801000"/>
          <s v="51801000-51802000"/>
          <s v="51802000-51803000"/>
          <s v="51803000-51804000"/>
          <s v="51804000-51805000"/>
          <s v="51805000-51806000"/>
          <s v="51806000-51807000"/>
          <s v="51807000-51808000"/>
          <s v="51808000-51809000"/>
          <s v="51809000-51810000"/>
          <s v="51810000-51811000"/>
          <s v="51811000-51812000"/>
          <s v="51812000-51813000"/>
          <s v="51813000-51814000"/>
          <s v="51814000-51815000"/>
          <s v="51815000-51816000"/>
          <s v="51816000-51817000"/>
          <s v="51817000-51818000"/>
          <s v="51818000-51819000"/>
          <s v="51819000-51820000"/>
          <s v="51820000-51821000"/>
          <s v="51821000-51822000"/>
          <s v="51822000-51823000"/>
          <s v="51823000-51824000"/>
          <s v="51824000-51825000"/>
          <s v="51825000-51826000"/>
          <s v="51826000-51827000"/>
          <s v="51827000-51828000"/>
          <s v="51828000-51829000"/>
          <s v="51829000-51830000"/>
          <s v="51830000-51831000"/>
          <s v="51831000-51832000"/>
          <s v="51832000-51833000"/>
          <s v="51833000-51834000"/>
          <s v="51834000-51835000"/>
          <s v="51835000-51836000"/>
          <s v="51836000-51837000"/>
          <s v="51837000-51838000"/>
          <s v="51838000-51839000"/>
          <s v="51839000-51840000"/>
          <s v="51840000-51841000"/>
          <s v="51841000-51842000"/>
          <s v="51842000-51843000"/>
          <s v="51843000-51844000"/>
          <s v="51844000-51845000"/>
          <s v="51845000-51846000"/>
          <s v="51846000-51847000"/>
          <s v="51847000-51848000"/>
          <s v="51848000-51849000"/>
          <s v="51849000-51850000"/>
          <s v="51850000-51851000"/>
          <s v="51851000-51852000"/>
          <s v="51852000-51853000"/>
          <s v="51853000-51854000"/>
          <s v="51854000-51855000"/>
          <s v="51855000-51856000"/>
          <s v="51856000-51857000"/>
          <s v="51857000-51858000"/>
          <s v="51858000-51859000"/>
          <s v="51859000-51860000"/>
          <s v="51860000-51861000"/>
          <s v="51861000-51862000"/>
          <s v="51862000-51863000"/>
          <s v="51863000-51864000"/>
          <s v="51864000-51865000"/>
          <s v="51865000-51866000"/>
          <s v="51866000-51867000"/>
          <s v="51867000-51868000"/>
          <s v="51868000-51869000"/>
          <s v="51869000-51870000"/>
          <s v="51870000-51871000"/>
          <s v="51871000-51872000"/>
          <s v="51872000-51873000"/>
          <s v="51873000-51874000"/>
          <s v="51874000-51875000"/>
          <s v="51875000-51876000"/>
          <s v="51876000-51877000"/>
          <s v="51877000-51878000"/>
          <s v="51878000-51879000"/>
          <s v="51879000-51880000"/>
          <s v="51880000-51881000"/>
          <s v="51881000-51882000"/>
          <s v="51882000-51883000"/>
          <s v="51883000-51884000"/>
          <s v="51884000-51885000"/>
          <s v="51885000-51886000"/>
          <s v="51886000-51887000"/>
          <s v="51887000-51888000"/>
          <s v="51888000-51889000"/>
          <s v="51889000-51890000"/>
          <s v="51890000-51891000"/>
          <s v="51891000-51892000"/>
          <s v="51892000-51893000"/>
          <s v="51893000-51894000"/>
          <s v="51894000-51895000"/>
          <s v="51895000-51896000"/>
          <s v="51896000-51897000"/>
          <s v="51897000-51898000"/>
          <s v="51898000-51899000"/>
          <s v="51899000-51900000"/>
          <s v="51900000-51901000"/>
          <s v="51901000-51902000"/>
          <s v="51902000-51903000"/>
          <s v="51903000-51904000"/>
          <s v="51904000-51905000"/>
          <s v="51905000-51906000"/>
          <s v="51906000-51907000"/>
          <s v="51907000-51908000"/>
          <s v="51908000-51909000"/>
          <s v="51909000-51910000"/>
          <s v="51910000-51911000"/>
          <s v="51911000-51912000"/>
          <s v="51912000-51913000"/>
          <s v="51913000-51914000"/>
          <s v="51914000-51915000"/>
          <s v="51915000-51916000"/>
          <s v="51916000-51917000"/>
          <s v="51917000-51918000"/>
          <s v="51918000-51919000"/>
          <s v="51919000-51920000"/>
          <s v="51920000-51921000"/>
          <s v="51921000-51922000"/>
          <s v="51922000-51923000"/>
          <s v="51923000-51924000"/>
          <s v="51924000-51925000"/>
          <s v="51925000-51926000"/>
          <s v="51926000-51927000"/>
          <s v="51927000-51928000"/>
          <s v="51928000-51929000"/>
          <s v="51929000-51930000"/>
          <s v="51930000-51931000"/>
          <s v="51931000-51932000"/>
          <s v="51932000-51933000"/>
          <s v="51933000-51934000"/>
          <s v="51934000-51935000"/>
          <s v="51935000-51936000"/>
          <s v="51936000-51937000"/>
          <s v="51937000-51938000"/>
          <s v="51938000-51939000"/>
          <s v="51939000-51940000"/>
          <s v="51940000-51941000"/>
          <s v="51941000-51942000"/>
          <s v="51942000-51943000"/>
          <s v="51943000-51944000"/>
          <s v="51944000-51945000"/>
          <s v="51945000-51946000"/>
          <s v="51946000-51947000"/>
          <s v="51947000-51948000"/>
          <s v="51948000-51949000"/>
          <s v="51949000-51950000"/>
          <s v="51950000-51951000"/>
          <s v="51951000-51952000"/>
          <s v="51952000-51953000"/>
          <s v="51953000-51954000"/>
          <s v="51954000-51955000"/>
          <s v="51955000-51956000"/>
          <s v="51956000-51957000"/>
          <s v="51957000-51958000"/>
          <s v="51958000-51959000"/>
          <s v="51959000-51960000"/>
          <s v="51960000-51961000"/>
          <s v="51961000-51962000"/>
          <s v="51962000-51963000"/>
          <s v="51963000-51964000"/>
          <s v="51964000-51965000"/>
          <s v="51965000-51966000"/>
          <s v="51966000-51967000"/>
          <s v="51967000-51968000"/>
          <s v="51968000-51969000"/>
          <s v="51969000-51970000"/>
          <s v="51970000-51971000"/>
          <s v="51971000-51972000"/>
          <s v="51972000-51973000"/>
          <s v="51973000-51974000"/>
          <s v="51974000-51975000"/>
          <s v="51975000-51976000"/>
          <s v="51976000-51977000"/>
          <s v="51977000-51978000"/>
          <s v="51978000-51979000"/>
          <s v="51979000-51980000"/>
          <s v="51980000-51981000"/>
          <s v="51981000-51982000"/>
          <s v="51982000-51983000"/>
          <s v="51983000-51984000"/>
          <s v="51984000-51985000"/>
          <s v="51985000-51986000"/>
          <s v="51986000-51987000"/>
          <s v="51987000-51988000"/>
          <s v="51988000-51989000"/>
          <s v="51989000-51990000"/>
          <s v="51990000-51991000"/>
          <s v="51991000-51992000"/>
          <s v="51992000-51993000"/>
          <s v="51993000-51994000"/>
          <s v="51994000-51995000"/>
          <s v="51995000-51996000"/>
          <s v="51996000-51997000"/>
          <s v="51997000-51998000"/>
          <s v="51998000-51999000"/>
          <s v="51999000-52000000"/>
          <s v="52000000-52001000"/>
          <s v="52001000-52002000"/>
          <s v="52002000-52003000"/>
          <s v="52003000-52004000"/>
          <s v="52004000-52005000"/>
          <s v="52005000-52006000"/>
          <s v="52006000-52007000"/>
          <s v="52007000-52008000"/>
          <s v="52008000-52009000"/>
          <s v="52009000-52010000"/>
          <s v="52010000-52011000"/>
          <s v="52011000-52012000"/>
          <s v="52012000-52013000"/>
          <s v="52013000-52014000"/>
          <s v="52014000-52015000"/>
          <s v="52015000-52016000"/>
          <s v="52016000-52017000"/>
          <s v="52017000-52018000"/>
          <s v="52018000-52019000"/>
          <s v="52019000-52020000"/>
          <s v="52020000-52021000"/>
          <s v="52021000-52022000"/>
          <s v="52022000-52023000"/>
          <s v="52023000-52024000"/>
          <s v="52024000-52025000"/>
          <s v="52025000-52026000"/>
          <s v="52026000-52027000"/>
          <s v="52027000-52028000"/>
          <s v="52028000-52029000"/>
          <s v="52029000-52030000"/>
          <s v="52030000-52031000"/>
          <s v="52031000-52032000"/>
          <s v="52032000-52033000"/>
          <s v="52033000-52034000"/>
          <s v="52034000-52035000"/>
          <s v="52035000-52036000"/>
          <s v="52036000-52037000"/>
          <s v="52037000-52038000"/>
          <s v="52038000-52039000"/>
          <s v="52039000-52040000"/>
          <s v="52040000-52041000"/>
          <s v="52041000-52042000"/>
          <s v="52042000-52043000"/>
          <s v="52043000-52044000"/>
          <s v="52044000-52045000"/>
          <s v="52045000-52046000"/>
          <s v="52046000-52047000"/>
          <s v="52047000-52048000"/>
          <s v="52048000-52049000"/>
          <s v="52049000-52050000"/>
          <s v="52050000-52051000"/>
          <s v="52051000-52052000"/>
          <s v="52052000-52053000"/>
          <s v="52053000-52054000"/>
          <s v="52054000-52055000"/>
          <s v="52055000-52056000"/>
          <s v="52056000-52057000"/>
          <s v="52057000-52058000"/>
          <s v="52058000-52059000"/>
          <s v="52059000-52060000"/>
          <s v="52060000-52061000"/>
          <s v="52061000-52062000"/>
          <s v="52062000-52063000"/>
          <s v="52063000-52064000"/>
          <s v="52064000-52065000"/>
          <s v="52065000-52066000"/>
          <s v="52066000-52067000"/>
          <s v="52067000-52068000"/>
          <s v="52068000-52069000"/>
          <s v="52069000-52070000"/>
          <s v="52070000-52071000"/>
          <s v="52071000-52072000"/>
          <s v="52072000-52073000"/>
          <s v="52073000-52074000"/>
          <s v="52074000-52075000"/>
          <s v="52075000-52076000"/>
          <s v="52076000-52077000"/>
          <s v="52077000-52078000"/>
          <s v="52078000-52079000"/>
          <s v="52079000-52080000"/>
          <s v="52080000-52081000"/>
          <s v="52081000-52082000"/>
          <s v="52082000-52083000"/>
          <s v="52083000-52084000"/>
          <s v="52084000-52085000"/>
          <s v="52085000-52086000"/>
          <s v="52086000-52087000"/>
          <s v="52087000-52088000"/>
          <s v="52088000-52089000"/>
          <s v="52089000-52090000"/>
          <s v="52090000-52091000"/>
          <s v="52091000-52092000"/>
          <s v="52092000-52093000"/>
          <s v="52093000-52094000"/>
          <s v="52094000-52095000"/>
          <s v="52095000-52096000"/>
          <s v="52096000-52097000"/>
          <s v="52097000-52098000"/>
          <s v="52098000-52099000"/>
          <s v="52099000-52100000"/>
          <s v="52100000-52101000"/>
          <s v="52101000-52102000"/>
          <s v="52102000-52103000"/>
          <s v="52103000-52104000"/>
          <s v="52104000-52105000"/>
          <s v="52105000-52106000"/>
          <s v="52106000-52107000"/>
          <s v="52107000-52108000"/>
          <s v="52108000-52109000"/>
          <s v="52109000-52110000"/>
          <s v="52110000-52111000"/>
          <s v="52111000-52112000"/>
          <s v="52112000-52113000"/>
          <s v="52113000-52114000"/>
          <s v="52114000-52115000"/>
          <s v="52115000-52116000"/>
          <s v="52116000-52117000"/>
          <s v="52117000-52118000"/>
          <s v="52118000-52119000"/>
          <s v="52119000-52120000"/>
          <s v="52120000-52121000"/>
          <s v="52121000-52122000"/>
          <s v="52122000-52123000"/>
          <s v="52123000-52124000"/>
          <s v="52124000-52125000"/>
          <s v="52125000-52126000"/>
          <s v="52126000-52127000"/>
          <s v="52127000-52128000"/>
          <s v="52128000-52129000"/>
          <s v="52129000-52130000"/>
          <s v="52130000-52131000"/>
          <s v="52131000-52132000"/>
          <s v="52132000-52133000"/>
          <s v="52133000-52134000"/>
          <s v="52134000-52135000"/>
          <s v="52135000-52136000"/>
          <s v="52136000-52137000"/>
          <s v="52137000-52138000"/>
          <s v="52138000-52139000"/>
          <s v="52139000-52140000"/>
          <s v="52140000-52141000"/>
          <s v="52141000-52142000"/>
          <s v="52142000-52143000"/>
          <s v="52143000-52144000"/>
          <s v="52144000-52145000"/>
          <s v="52145000-52146000"/>
          <s v="52146000-52147000"/>
          <s v="52147000-52148000"/>
          <s v="52148000-52149000"/>
          <s v="52149000-52150000"/>
          <s v="52150000-52151000"/>
          <s v="52151000-52152000"/>
          <s v="52152000-52153000"/>
          <s v="52153000-52154000"/>
          <s v="52154000-52155000"/>
          <s v="52155000-52156000"/>
          <s v="52156000-52157000"/>
          <s v="52157000-52158000"/>
          <s v="52158000-52159000"/>
          <s v="52159000-52160000"/>
          <s v="52160000-52161000"/>
          <s v="52161000-52162000"/>
          <s v="52162000-52163000"/>
          <s v="52163000-52164000"/>
          <s v="52164000-52165000"/>
          <s v="52165000-52166000"/>
          <s v="52166000-52167000"/>
          <s v="52167000-52168000"/>
          <s v="52168000-52169000"/>
          <s v="52169000-52170000"/>
          <s v="52170000-52171000"/>
          <s v="52171000-52172000"/>
          <s v="52172000-52173000"/>
          <s v="52173000-52174000"/>
          <s v="52174000-52175000"/>
          <s v="52175000-52176000"/>
          <s v="52176000-52177000"/>
          <s v="52177000-52178000"/>
          <s v="52178000-52179000"/>
          <s v="52179000-52180000"/>
          <s v="52180000-52181000"/>
          <s v="52181000-52182000"/>
          <s v="52182000-52183000"/>
          <s v="52183000-52184000"/>
          <s v="52184000-52185000"/>
          <s v="52185000-52186000"/>
          <s v="52186000-52187000"/>
          <s v="52187000-52188000"/>
          <s v="52188000-52189000"/>
          <s v="52189000-52190000"/>
          <s v="52190000-52191000"/>
          <s v="52191000-52192000"/>
          <s v="52192000-52193000"/>
          <s v="52193000-52194000"/>
          <s v="52194000-52195000"/>
          <s v="52195000-52196000"/>
          <s v="52196000-52197000"/>
          <s v="52197000-52198000"/>
          <s v="52198000-52199000"/>
          <s v="52199000-52200000"/>
          <s v="52200000-52201000"/>
          <s v="52201000-52202000"/>
          <s v="52202000-52203000"/>
          <s v="52203000-52204000"/>
          <s v="52204000-52205000"/>
          <s v="52205000-52206000"/>
          <s v="52206000-52207000"/>
          <s v="52207000-52208000"/>
          <s v="52208000-52209000"/>
          <s v="52209000-52210000"/>
          <s v="52210000-52211000"/>
          <s v="52211000-52212000"/>
          <s v="52212000-52213000"/>
          <s v="52213000-52214000"/>
          <s v="52214000-52215000"/>
          <s v="52215000-52216000"/>
          <s v="52216000-52217000"/>
          <s v="52217000-52218000"/>
          <s v="52218000-52219000"/>
          <s v="52219000-52220000"/>
          <s v="52220000-52221000"/>
          <s v="52221000-52222000"/>
          <s v="52222000-52223000"/>
          <s v="52223000-52224000"/>
          <s v="52224000-52225000"/>
          <s v="52225000-52226000"/>
          <s v="52226000-52227000"/>
          <s v="52227000-52228000"/>
          <s v="52228000-52229000"/>
          <s v="52229000-52230000"/>
          <s v="52230000-52231000"/>
          <s v="52231000-52232000"/>
          <s v="52232000-52233000"/>
          <s v="52233000-52234000"/>
          <s v="52234000-52235000"/>
          <s v="52235000-52236000"/>
          <s v="52236000-52237000"/>
          <s v="52237000-52238000"/>
          <s v="52238000-52239000"/>
          <s v="52239000-52240000"/>
          <s v="52240000-52241000"/>
          <s v="52241000-52242000"/>
          <s v="52242000-52243000"/>
          <s v="52243000-52244000"/>
          <s v="52244000-52245000"/>
          <s v="52245000-52246000"/>
          <s v="52246000-52247000"/>
          <s v="52247000-52248000"/>
          <s v="52248000-52249000"/>
          <s v="52249000-52250000"/>
          <s v="52250000-52251000"/>
          <s v="52251000-52252000"/>
          <s v="52252000-52253000"/>
          <s v="52253000-52254000"/>
          <s v="52254000-52255000"/>
          <s v="52255000-52256000"/>
          <s v="52256000-52257000"/>
          <s v="52257000-52258000"/>
          <s v="52258000-52259000"/>
          <s v="52259000-52260000"/>
          <s v="52260000-52261000"/>
          <s v="52261000-52262000"/>
          <s v="52262000-52263000"/>
          <s v="52263000-52264000"/>
          <s v="52264000-52265000"/>
          <s v="52265000-52266000"/>
          <s v="52266000-52267000"/>
          <s v="52267000-52268000"/>
          <s v="52268000-52269000"/>
          <s v="52269000-52270000"/>
          <s v="52270000-52271000"/>
          <s v="52271000-52272000"/>
          <s v="52272000-52273000"/>
          <s v="52273000-52274000"/>
          <s v="52274000-52275000"/>
          <s v="52275000-52276000"/>
          <s v="52276000-52277000"/>
          <s v="52277000-52278000"/>
          <s v="52278000-52279000"/>
          <s v="52279000-52280000"/>
          <s v="52280000-52281000"/>
          <s v="52281000-52282000"/>
          <s v="52282000-52283000"/>
          <s v="52283000-52284000"/>
          <s v="52284000-52285000"/>
          <s v="52285000-52286000"/>
          <s v="52286000-52287000"/>
          <s v="52287000-52288000"/>
          <s v="52288000-52289000"/>
          <s v="52289000-52290000"/>
          <s v="52290000-52291000"/>
          <s v="52291000-52292000"/>
          <s v="52292000-52293000"/>
          <s v="52293000-52294000"/>
          <s v="52294000-52295000"/>
          <s v="52295000-52296000"/>
          <s v="52296000-52297000"/>
          <s v="52297000-52298000"/>
          <s v="52298000-52299000"/>
          <s v="52299000-52300000"/>
          <s v="52300000-52301000"/>
          <s v="52301000-52302000"/>
          <s v="52302000-52303000"/>
          <s v="52303000-52304000"/>
          <s v="52304000-52305000"/>
          <s v="52305000-52306000"/>
          <s v="52306000-52307000"/>
          <s v="52307000-52308000"/>
          <s v="52308000-52309000"/>
          <s v="52309000-52310000"/>
          <s v="52310000-52311000"/>
          <s v="52311000-52312000"/>
          <s v="52312000-52313000"/>
          <s v="52313000-52314000"/>
          <s v="52314000-52315000"/>
          <s v="52315000-52316000"/>
          <s v="52316000-52317000"/>
          <s v="52317000-52318000"/>
          <s v="52318000-52319000"/>
          <s v="52319000-52320000"/>
          <s v="52320000-52321000"/>
          <s v="52321000-52322000"/>
          <s v="52322000-52323000"/>
          <s v="52323000-52324000"/>
          <s v="52324000-52325000"/>
          <s v="52325000-52326000"/>
          <s v="52326000-52327000"/>
          <s v="52327000-52328000"/>
          <s v="52328000-52329000"/>
          <s v="52329000-52330000"/>
          <s v="52330000-52331000"/>
          <s v="52331000-52332000"/>
          <s v="52332000-52333000"/>
          <s v="52333000-52334000"/>
          <s v="52334000-52335000"/>
          <s v="52335000-52336000"/>
          <s v="52336000-52337000"/>
          <s v="52337000-52338000"/>
          <s v="52338000-52339000"/>
          <s v="52339000-52340000"/>
          <s v="52340000-52341000"/>
          <s v="52341000-52342000"/>
          <s v="52342000-52343000"/>
          <s v="52343000-52344000"/>
          <s v="52344000-52345000"/>
          <s v="52345000-52346000"/>
          <s v="52346000-52347000"/>
          <s v="52347000-52348000"/>
          <s v="52348000-52349000"/>
          <s v="52349000-52350000"/>
          <s v="52350000-52351000"/>
          <s v="52351000-52352000"/>
          <s v="52352000-52353000"/>
          <s v="52353000-52354000"/>
          <s v="52354000-52355000"/>
          <s v="52355000-52356000"/>
          <s v="52356000-52357000"/>
          <s v="52357000-52358000"/>
          <s v="52358000-52359000"/>
          <s v="52359000-52360000"/>
          <s v="52360000-52361000"/>
          <s v="52361000-52362000"/>
          <s v="52362000-52363000"/>
          <s v="52363000-52364000"/>
          <s v="52364000-52365000"/>
          <s v="52365000-52366000"/>
          <s v="52366000-52367000"/>
          <s v="52367000-52368000"/>
          <s v="52368000-52369000"/>
          <s v="52369000-52370000"/>
          <s v="52370000-52371000"/>
          <s v="52371000-52372000"/>
          <s v="52372000-52373000"/>
          <s v="52373000-52374000"/>
          <s v="52374000-52375000"/>
          <s v="52375000-52376000"/>
          <s v="52376000-52377000"/>
          <s v="52377000-52378000"/>
          <s v="52378000-52379000"/>
          <s v="52379000-52380000"/>
          <s v="52380000-52381000"/>
          <s v="52381000-52382000"/>
          <s v="52382000-52383000"/>
          <s v="52383000-52384000"/>
          <s v="52384000-52385000"/>
          <s v="52385000-52386000"/>
          <s v="52386000-52387000"/>
          <s v="52387000-52388000"/>
          <s v="52388000-52389000"/>
          <s v="52389000-52390000"/>
          <s v="52390000-52391000"/>
          <s v="52391000-52392000"/>
          <s v="52392000-52393000"/>
          <s v="52393000-52394000"/>
          <s v="52394000-52395000"/>
          <s v="52395000-52396000"/>
          <s v="52396000-52397000"/>
          <s v="52397000-52398000"/>
          <s v="52398000-52399000"/>
          <s v="52399000-52400000"/>
          <s v="52400000-52401000"/>
          <s v="52401000-52402000"/>
          <s v="52402000-52403000"/>
          <s v="52403000-52404000"/>
          <s v="52404000-52405000"/>
          <s v="52405000-52406000"/>
          <s v="52406000-52407000"/>
          <s v="52407000-52408000"/>
          <s v="52408000-52409000"/>
          <s v="52409000-52410000"/>
          <s v="52410000-52411000"/>
          <s v="52411000-52412000"/>
          <s v="52412000-52413000"/>
          <s v="52413000-52414000"/>
          <s v="52414000-52415000"/>
          <s v="52415000-52416000"/>
          <s v="52416000-52417000"/>
          <s v="52417000-52418000"/>
          <s v="52418000-52419000"/>
          <s v="52419000-52420000"/>
          <s v="52420000-52421000"/>
          <s v="52421000-52422000"/>
          <s v="52422000-52423000"/>
          <s v="52423000-52424000"/>
          <s v="52424000-52425000"/>
          <s v="52425000-52426000"/>
          <s v="52426000-52427000"/>
          <s v="52427000-52428000"/>
          <s v="52428000-52429000"/>
          <s v="52429000-52430000"/>
          <s v="52430000-52431000"/>
          <s v="52431000-52432000"/>
          <s v="52432000-52433000"/>
          <s v="52433000-52434000"/>
          <s v="52434000-52435000"/>
          <s v="52435000-52436000"/>
          <s v="52436000-52437000"/>
          <s v="52437000-52438000"/>
          <s v="52438000-52439000"/>
          <s v="52439000-52440000"/>
          <s v="52440000-52441000"/>
          <s v="52441000-52442000"/>
          <s v="52442000-52443000"/>
          <s v="52443000-52444000"/>
          <s v="52444000-52445000"/>
          <s v="52445000-52446000"/>
          <s v="52446000-52447000"/>
          <s v="52447000-52448000"/>
          <s v="52448000-52449000"/>
          <s v="52449000-52450000"/>
          <s v="52450000-52451000"/>
          <s v="52451000-52452000"/>
          <s v="52452000-52453000"/>
          <s v="52453000-52454000"/>
          <s v="52454000-52455000"/>
          <s v="52455000-52456000"/>
          <s v="52456000-52457000"/>
          <s v="52457000-52458000"/>
          <s v="52458000-52459000"/>
          <s v="52459000-52460000"/>
          <s v="52460000-52461000"/>
          <s v="52461000-52462000"/>
          <s v="52462000-52463000"/>
          <s v="52463000-52464000"/>
          <s v="52464000-52465000"/>
          <s v="52465000-52466000"/>
          <s v="52466000-52467000"/>
          <s v="52467000-52468000"/>
          <s v="52468000-52469000"/>
          <s v="52469000-52470000"/>
          <s v="52470000-52471000"/>
          <s v="52471000-52472000"/>
          <s v="52472000-52473000"/>
          <s v="52473000-52474000"/>
          <s v="52474000-52475000"/>
          <s v="52475000-52476000"/>
          <s v="52476000-52477000"/>
          <s v="52477000-52478000"/>
          <s v="52478000-52479000"/>
          <s v="52479000-52480000"/>
          <s v="52480000-52481000"/>
          <s v="52481000-52482000"/>
          <s v="52482000-52483000"/>
          <s v="52483000-52484000"/>
          <s v="52484000-52485000"/>
          <s v="52485000-52486000"/>
          <s v="52486000-52487000"/>
          <s v="52487000-52488000"/>
          <s v="52488000-52489000"/>
          <s v="52489000-52490000"/>
          <s v="52490000-52491000"/>
          <s v="52491000-52492000"/>
          <s v="52492000-52493000"/>
          <s v="52493000-52494000"/>
          <s v="52494000-52495000"/>
          <s v="52495000-52496000"/>
          <s v="52496000-52497000"/>
          <s v="52497000-52498000"/>
          <s v="52498000-52499000"/>
          <s v="52499000-52500000"/>
          <s v="52500000-52501000"/>
          <s v="52501000-52502000"/>
          <s v="52502000-52503000"/>
          <s v="52503000-52504000"/>
          <s v="52504000-52505000"/>
          <s v="52505000-52506000"/>
          <s v="52506000-52507000"/>
          <s v="52507000-52508000"/>
          <s v="52508000-52509000"/>
          <s v="52509000-52510000"/>
          <s v="52510000-52511000"/>
          <s v="52511000-52512000"/>
          <s v="52512000-52513000"/>
          <s v="52513000-52514000"/>
          <s v="52514000-52515000"/>
          <s v="52515000-52516000"/>
          <s v="52516000-52517000"/>
          <s v="52517000-52518000"/>
          <s v="52518000-52519000"/>
          <s v="52519000-52520000"/>
          <s v="52520000-52521000"/>
          <s v="52521000-52522000"/>
          <s v="52522000-52523000"/>
          <s v="52523000-52524000"/>
          <s v="52524000-52525000"/>
          <s v="52525000-52526000"/>
          <s v="52526000-52527000"/>
          <s v="52527000-52528000"/>
          <s v="52528000-52529000"/>
          <s v="52529000-52530000"/>
          <s v="52530000-52531000"/>
          <s v="52531000-52532000"/>
          <s v="52532000-52533000"/>
          <s v="52533000-52534000"/>
          <s v="52534000-52535000"/>
          <s v="52535000-52536000"/>
          <s v="52536000-52537000"/>
          <s v="52537000-52538000"/>
          <s v="52538000-52539000"/>
          <s v="52539000-52540000"/>
          <s v="52540000-52541000"/>
          <s v="52541000-52542000"/>
          <s v="52542000-52543000"/>
          <s v="52543000-52544000"/>
          <s v="52544000-52545000"/>
          <s v="52545000-52546000"/>
          <s v="52546000-52547000"/>
          <s v="52547000-52548000"/>
          <s v="52548000-52549000"/>
          <s v="52549000-52550000"/>
          <s v="52550000-52551000"/>
          <s v="52551000-52552000"/>
          <s v="52552000-52553000"/>
          <s v="52553000-52554000"/>
          <s v="52554000-52555000"/>
          <s v="52555000-52556000"/>
          <s v="52556000-52557000"/>
          <s v="52557000-52558000"/>
          <s v="52558000-52559000"/>
          <s v="52559000-52560000"/>
          <s v="52560000-52561000"/>
          <s v="52561000-52562000"/>
          <s v="52562000-52563000"/>
          <s v="52563000-52564000"/>
          <s v="52564000-52565000"/>
          <s v="52565000-52566000"/>
          <s v="52566000-52567000"/>
          <s v="52567000-52568000"/>
          <s v="52568000-52569000"/>
          <s v="52569000-52570000"/>
          <s v="52570000-52571000"/>
          <s v="52571000-52572000"/>
          <s v="52572000-52573000"/>
          <s v="52573000-52574000"/>
          <s v="52574000-52575000"/>
          <s v="52575000-52576000"/>
          <s v="52576000-52577000"/>
          <s v="52577000-52578000"/>
          <s v="52578000-52579000"/>
          <s v="52579000-52580000"/>
          <s v="52580000-52581000"/>
          <s v="52581000-52582000"/>
          <s v="52582000-52583000"/>
          <s v="52583000-52584000"/>
          <s v="52584000-52585000"/>
          <s v="52585000-52586000"/>
          <s v="52586000-52587000"/>
          <s v="52587000-52588000"/>
          <s v="52588000-52589000"/>
          <s v="52589000-52590000"/>
          <s v="52590000-52591000"/>
          <s v="52591000-52592000"/>
          <s v="52592000-52593000"/>
          <s v="52593000-52594000"/>
          <s v="52594000-52595000"/>
          <s v="52595000-52596000"/>
          <s v="52596000-52597000"/>
          <s v="52597000-52598000"/>
          <s v="52598000-52599000"/>
          <s v="52599000-52600000"/>
          <s v="52600000-52601000"/>
          <s v="52601000-52602000"/>
          <s v="52602000-52603000"/>
          <s v="52603000-52604000"/>
          <s v="52604000-52605000"/>
          <s v="52605000-52606000"/>
          <s v="52606000-52607000"/>
          <s v="52607000-52608000"/>
          <s v="52608000-52609000"/>
          <s v="52609000-52610000"/>
          <s v="52610000-52611000"/>
          <s v="52611000-52612000"/>
          <s v="52612000-52613000"/>
          <s v="52613000-52614000"/>
          <s v="52614000-52615000"/>
          <s v="52615000-52616000"/>
          <s v="52616000-52617000"/>
          <s v="52617000-52618000"/>
          <s v="52618000-52619000"/>
          <s v="52619000-52620000"/>
          <s v="52620000-52621000"/>
          <s v="52621000-52622000"/>
          <s v="52622000-52623000"/>
          <s v="52623000-52624000"/>
          <s v="52624000-52625000"/>
          <s v="52625000-52626000"/>
          <s v="52626000-52627000"/>
          <s v="52627000-52628000"/>
          <s v="52628000-52629000"/>
          <s v="52629000-52630000"/>
          <s v="52630000-52631000"/>
          <s v="52631000-52632000"/>
          <s v="52632000-52633000"/>
          <s v="52633000-52634000"/>
          <s v="52634000-52635000"/>
          <s v="52635000-52636000"/>
          <s v="52636000-52637000"/>
          <s v="52637000-52638000"/>
          <s v="52638000-52639000"/>
          <s v="52639000-52640000"/>
          <s v="52640000-52641000"/>
          <s v="52641000-52642000"/>
          <s v="52642000-52643000"/>
          <s v="52643000-52644000"/>
          <s v="52644000-52645000"/>
          <s v="52645000-52646000"/>
          <s v="52646000-52647000"/>
          <s v="52647000-52648000"/>
          <s v="52648000-52649000"/>
          <s v="52649000-52650000"/>
          <s v="52650000-52651000"/>
          <s v="52651000-52652000"/>
          <s v="52652000-52653000"/>
          <s v="52653000-52654000"/>
          <s v="52654000-52655000"/>
          <s v="52655000-52656000"/>
          <s v="52656000-52657000"/>
          <s v="52657000-52658000"/>
          <s v="52658000-52659000"/>
          <s v="52659000-52660000"/>
          <s v="52660000-52661000"/>
          <s v="52661000-52662000"/>
          <s v="52662000-52663000"/>
          <s v="52663000-52664000"/>
          <s v="52664000-52665000"/>
          <s v="52665000-52666000"/>
          <s v="52666000-52667000"/>
          <s v="52667000-52668000"/>
          <s v="52668000-52669000"/>
          <s v="52669000-52670000"/>
          <s v="52670000-52671000"/>
          <s v="52671000-52672000"/>
          <s v="52672000-52673000"/>
          <s v="52673000-52674000"/>
          <s v="52674000-52675000"/>
          <s v="52675000-52676000"/>
          <s v="52676000-52677000"/>
          <s v="52677000-52678000"/>
          <s v="52678000-52679000"/>
          <s v="52679000-52680000"/>
          <s v="52680000-52681000"/>
          <s v="52681000-52682000"/>
          <s v="52682000-52683000"/>
          <s v="52683000-52684000"/>
          <s v="52684000-52685000"/>
          <s v="52685000-52686000"/>
          <s v="52686000-52687000"/>
          <s v="52687000-52688000"/>
          <s v="52688000-52689000"/>
          <s v="52689000-52690000"/>
          <s v="52690000-52691000"/>
          <s v="52691000-52692000"/>
          <s v="52692000-52693000"/>
          <s v="52693000-52694000"/>
          <s v="52694000-52695000"/>
          <s v="52695000-52696000"/>
          <s v="52696000-52697000"/>
          <s v="52697000-52698000"/>
          <s v="52698000-52699000"/>
          <s v="52699000-52700000"/>
          <s v="52700000-52701000"/>
          <s v="52701000-52702000"/>
          <s v="52702000-52703000"/>
          <s v="52703000-52704000"/>
          <s v="52704000-52705000"/>
          <s v="52705000-52706000"/>
          <s v="52706000-52707000"/>
          <s v="52707000-52708000"/>
          <s v="52708000-52709000"/>
          <s v="52709000-52710000"/>
          <s v="52710000-52711000"/>
          <s v="52711000-52712000"/>
          <s v="52712000-52713000"/>
          <s v="52713000-52714000"/>
          <s v="52714000-52715000"/>
          <s v="52715000-52716000"/>
          <s v="52716000-52717000"/>
          <s v="52717000-52718000"/>
          <s v="52718000-52719000"/>
          <s v="52719000-52720000"/>
          <s v="52720000-52721000"/>
          <s v="52721000-52722000"/>
          <s v="52722000-52723000"/>
          <s v="52723000-52724000"/>
          <s v="52724000-52725000"/>
          <s v="52725000-52726000"/>
          <s v="52726000-52727000"/>
          <s v="52727000-52728000"/>
          <s v="52728000-52729000"/>
          <s v="52729000-52730000"/>
          <s v="52730000-52731000"/>
          <s v="52731000-52732000"/>
          <s v="52732000-52733000"/>
          <s v="52733000-52734000"/>
          <s v="52734000-52735000"/>
          <s v="52735000-52736000"/>
          <s v="52736000-52737000"/>
          <s v="52737000-52738000"/>
          <s v="52738000-52739000"/>
          <s v="52739000-52740000"/>
          <s v="52740000-52741000"/>
          <s v="52741000-52742000"/>
          <s v="52742000-52743000"/>
          <s v="52743000-52744000"/>
          <s v="52744000-52745000"/>
          <s v="52745000-52746000"/>
          <s v="52746000-52747000"/>
          <s v="52747000-52748000"/>
          <s v="52748000-52749000"/>
          <s v="52749000-52750000"/>
          <s v="52750000-52751000"/>
          <s v="52751000-52752000"/>
          <s v="52752000-52753000"/>
          <s v="52753000-52754000"/>
          <s v="52754000-52755000"/>
          <s v="52755000-52756000"/>
          <s v="52756000-52757000"/>
          <s v="52757000-52758000"/>
          <s v="52758000-52759000"/>
          <s v="52759000-52760000"/>
          <s v="52760000-52761000"/>
          <s v="52761000-52762000"/>
          <s v="52762000-52763000"/>
          <s v="52763000-52764000"/>
          <s v="52764000-52765000"/>
          <s v="52765000-52766000"/>
          <s v="52766000-52767000"/>
          <s v="52767000-52768000"/>
          <s v="52768000-52769000"/>
          <s v="52769000-52770000"/>
          <s v="52770000-52771000"/>
          <s v="52771000-52772000"/>
          <s v="52772000-52773000"/>
          <s v="52773000-52774000"/>
          <s v="52774000-52775000"/>
          <s v="52775000-52776000"/>
          <s v="52776000-52777000"/>
          <s v="52777000-52778000"/>
          <s v="52778000-52779000"/>
          <s v="52779000-52780000"/>
          <s v="52780000-52781000"/>
          <s v="52781000-52782000"/>
          <s v="52782000-52783000"/>
          <s v="52783000-52784000"/>
          <s v="52784000-52785000"/>
          <s v="52785000-52786000"/>
          <s v="52786000-52787000"/>
          <s v="52787000-52788000"/>
          <s v="52788000-52789000"/>
          <s v="52789000-52790000"/>
          <s v="52790000-52791000"/>
          <s v="52791000-52792000"/>
          <s v="52792000-52793000"/>
          <s v="52793000-52794000"/>
          <s v="52794000-52795000"/>
          <s v="52795000-52796000"/>
          <s v="52796000-52797000"/>
          <s v="52797000-52798000"/>
          <s v="52798000-52799000"/>
          <s v="52799000-52800000"/>
          <s v="52800000-52801000"/>
          <s v="52801000-52802000"/>
          <s v="52802000-52803000"/>
          <s v="52803000-52804000"/>
          <s v="52804000-52805000"/>
          <s v="52805000-52806000"/>
          <s v="52806000-52807000"/>
          <s v="52807000-52808000"/>
          <s v="52808000-52809000"/>
          <s v="52809000-52810000"/>
          <s v="52810000-52811000"/>
          <s v="52811000-52812000"/>
          <s v="52812000-52813000"/>
          <s v="52813000-52814000"/>
          <s v="52814000-52815000"/>
          <s v="52815000-52816000"/>
          <s v="52816000-52817000"/>
          <s v="52817000-52818000"/>
          <s v="52818000-52819000"/>
          <s v="52819000-52820000"/>
          <s v="52820000-52821000"/>
          <s v="52821000-52822000"/>
          <s v="52822000-52823000"/>
          <s v="52823000-52824000"/>
          <s v="52824000-52825000"/>
          <s v="52825000-52826000"/>
          <s v="52826000-52827000"/>
          <s v="52827000-52828000"/>
          <s v="52828000-52829000"/>
          <s v="52829000-52830000"/>
          <s v="52830000-52831000"/>
          <s v="52831000-52832000"/>
          <s v="52832000-52833000"/>
          <s v="52833000-52834000"/>
          <s v="52834000-52835000"/>
          <s v="52835000-52836000"/>
          <s v="52836000-52837000"/>
          <s v="52837000-52838000"/>
          <s v="52838000-52839000"/>
          <s v="52839000-52840000"/>
          <s v="52840000-52841000"/>
          <s v="52841000-52842000"/>
          <s v="52842000-52843000"/>
          <s v="52843000-52844000"/>
          <s v="52844000-52845000"/>
          <s v="52845000-52846000"/>
          <s v="52846000-52847000"/>
          <s v="52847000-52848000"/>
          <s v="52848000-52849000"/>
          <s v="52849000-52850000"/>
          <s v="52850000-52851000"/>
          <s v="52851000-52852000"/>
          <s v="52852000-52853000"/>
          <s v="52853000-52854000"/>
          <s v="52854000-52855000"/>
          <s v="52855000-52856000"/>
          <s v="52856000-52857000"/>
          <s v="52857000-52858000"/>
          <s v="52858000-52859000"/>
          <s v="52859000-52860000"/>
          <s v="52860000-52861000"/>
          <s v="52861000-52862000"/>
          <s v="52862000-52863000"/>
          <s v="52863000-52864000"/>
          <s v="52864000-52865000"/>
          <s v="52865000-52866000"/>
          <s v="52866000-52867000"/>
          <s v="52867000-52868000"/>
          <s v="52868000-52869000"/>
          <s v="52869000-52870000"/>
          <s v="52870000-52871000"/>
          <s v="52871000-52872000"/>
          <s v="52872000-52873000"/>
          <s v="52873000-52874000"/>
          <s v="52874000-52875000"/>
          <s v="52875000-52876000"/>
          <s v="52876000-52877000"/>
          <s v="52877000-52878000"/>
          <s v="52878000-52879000"/>
          <s v="52879000-52880000"/>
          <s v="52880000-52881000"/>
          <s v="52881000-52882000"/>
          <s v="52882000-52883000"/>
          <s v="52883000-52884000"/>
          <s v="52884000-52885000"/>
          <s v="52885000-52886000"/>
          <s v="52886000-52887000"/>
          <s v="52887000-52888000"/>
          <s v="52888000-52889000"/>
          <s v="52889000-52890000"/>
          <s v="52890000-52891000"/>
          <s v="52891000-52892000"/>
          <s v="52892000-52893000"/>
          <s v="52893000-52894000"/>
          <s v="52894000-52895000"/>
          <s v="52895000-52896000"/>
          <s v="52896000-52897000"/>
          <s v="52897000-52898000"/>
          <s v="52898000-52899000"/>
          <s v="52899000-52900000"/>
          <s v="52900000-52901000"/>
          <s v="52901000-52902000"/>
          <s v="52902000-52903000"/>
          <s v="52903000-52904000"/>
          <s v="52904000-52905000"/>
          <s v="52905000-52906000"/>
          <s v="52906000-52907000"/>
          <s v="52907000-52908000"/>
          <s v="52908000-52909000"/>
          <s v="52909000-52910000"/>
          <s v="52910000-52911000"/>
          <s v="52911000-52912000"/>
          <s v="52912000-52913000"/>
          <s v="52913000-52914000"/>
          <s v="52914000-52915000"/>
          <s v="52915000-52916000"/>
          <s v="52916000-52917000"/>
          <s v="52917000-52918000"/>
          <s v="52918000-52919000"/>
          <s v="52919000-52920000"/>
          <s v="52920000-52921000"/>
          <s v="52921000-52922000"/>
          <s v="52922000-52923000"/>
          <s v="52923000-52924000"/>
          <s v="52924000-52925000"/>
          <s v="52925000-52926000"/>
          <s v="52926000-52927000"/>
          <s v="52927000-52928000"/>
          <s v="52928000-52929000"/>
          <s v="52929000-52930000"/>
          <s v="52930000-52931000"/>
          <s v="52931000-52932000"/>
          <s v="52932000-52933000"/>
          <s v="52933000-52934000"/>
          <s v="52934000-52935000"/>
          <s v="52935000-52936000"/>
          <s v="52936000-52937000"/>
          <s v="52937000-52938000"/>
          <s v="52938000-52939000"/>
          <s v="52939000-52940000"/>
          <s v="52940000-52941000"/>
          <s v="52941000-52942000"/>
          <s v="52942000-52943000"/>
          <s v="52943000-52944000"/>
          <s v="52944000-52945000"/>
          <s v="52945000-52946000"/>
          <s v="52946000-52947000"/>
          <s v="52947000-52948000"/>
          <s v="52948000-52949000"/>
          <s v="52949000-52950000"/>
          <s v="52950000-52951000"/>
          <s v="52951000-52952000"/>
          <s v="52952000-52953000"/>
          <s v="52953000-52954000"/>
          <s v="52954000-52955000"/>
          <s v="52955000-52956000"/>
          <s v="52956000-52957000"/>
          <s v="52957000-52958000"/>
          <s v="52958000-52959000"/>
          <s v="52959000-52960000"/>
          <s v="52960000-52961000"/>
          <s v="52961000-52962000"/>
          <s v="52962000-52963000"/>
          <s v="52963000-52964000"/>
          <s v="52964000-52965000"/>
          <s v="52965000-52966000"/>
          <s v="52966000-52967000"/>
          <s v="52967000-52968000"/>
          <s v="52968000-52969000"/>
          <s v="52969000-52970000"/>
          <s v="52970000-52971000"/>
          <s v="52971000-52972000"/>
          <s v="52972000-52973000"/>
          <s v="52973000-52974000"/>
          <s v="52974000-52975000"/>
          <s v="52975000-52976000"/>
          <s v="52976000-52977000"/>
          <s v="52977000-52978000"/>
          <s v="52978000-52979000"/>
          <s v="52979000-52980000"/>
          <s v="52980000-52981000"/>
          <s v="52981000-52982000"/>
          <s v="52982000-52983000"/>
          <s v="52983000-52984000"/>
          <s v="52984000-52985000"/>
          <s v="52985000-52986000"/>
          <s v="52986000-52987000"/>
          <s v="52987000-52988000"/>
          <s v="52988000-52989000"/>
          <s v="52989000-52990000"/>
          <s v="52990000-52991000"/>
          <s v="52991000-52992000"/>
          <s v="52992000-52993000"/>
          <s v="52993000-52994000"/>
          <s v="52994000-52995000"/>
          <s v="52995000-52996000"/>
          <s v="52996000-52997000"/>
          <s v="52997000-52998000"/>
          <s v="52998000-52999000"/>
          <s v="52999000-53000000"/>
          <s v="53000000-53001000"/>
          <s v="53001000-53002000"/>
          <s v="53002000-53003000"/>
          <s v="53003000-53004000"/>
          <s v="53004000-53005000"/>
          <s v="53005000-53006000"/>
          <s v="53006000-53007000"/>
          <s v="53007000-53008000"/>
          <s v="53008000-53009000"/>
          <s v="53009000-53010000"/>
          <s v="53010000-53011000"/>
          <s v="53011000-53012000"/>
          <s v="53012000-53013000"/>
          <s v="53013000-53014000"/>
          <s v="53014000-53015000"/>
          <s v="53015000-53016000"/>
          <s v="53016000-53017000"/>
          <s v="53017000-53018000"/>
          <s v="53018000-53019000"/>
          <s v="53019000-53020000"/>
          <s v="53020000-53021000"/>
          <s v="53021000-53022000"/>
          <s v="53022000-53023000"/>
          <s v="53023000-53024000"/>
          <s v="53024000-53025000"/>
          <s v="53025000-53026000"/>
          <s v="53026000-53027000"/>
          <s v="53027000-53028000"/>
          <s v="53028000-53029000"/>
          <s v="53029000-53030000"/>
          <s v="53030000-53031000"/>
          <s v="53031000-53032000"/>
          <s v="53032000-53033000"/>
          <s v="53033000-53034000"/>
          <s v="53034000-53035000"/>
          <s v="53035000-53036000"/>
          <s v="53036000-53037000"/>
          <s v="53037000-53038000"/>
          <s v="53038000-53039000"/>
          <s v="53039000-53040000"/>
          <s v="53040000-53041000"/>
          <s v="53041000-53042000"/>
          <s v="53042000-53043000"/>
          <s v="53043000-53044000"/>
          <s v="53044000-53045000"/>
          <s v="53045000-53046000"/>
          <s v="53046000-53047000"/>
          <s v="53047000-53048000"/>
          <s v="53048000-53049000"/>
          <s v="53049000-53050000"/>
          <s v="53050000-53051000"/>
          <s v="53051000-53052000"/>
          <s v="53052000-53053000"/>
          <s v="53053000-53054000"/>
          <s v="53054000-53055000"/>
          <s v="53055000-53056000"/>
          <s v="53056000-53057000"/>
          <s v="53057000-53058000"/>
          <s v="53058000-53059000"/>
          <s v="53059000-53060000"/>
          <s v="53060000-53061000"/>
          <s v="53061000-53062000"/>
          <s v="53062000-53063000"/>
          <s v="53063000-53064000"/>
          <s v="53064000-53065000"/>
          <s v="53065000-53066000"/>
          <s v="53066000-53067000"/>
          <s v="53067000-53068000"/>
          <s v="53068000-53069000"/>
          <s v="53069000-53070000"/>
          <s v="53070000-53071000"/>
          <s v="53071000-53072000"/>
          <s v="53072000-53073000"/>
          <s v="53073000-53074000"/>
          <s v="53074000-53075000"/>
          <s v="53075000-53076000"/>
          <s v="53076000-53077000"/>
          <s v="53077000-53078000"/>
          <s v="53078000-53079000"/>
          <s v="53079000-53080000"/>
          <s v="53080000-53081000"/>
          <s v="53081000-53082000"/>
          <s v="53082000-53083000"/>
          <s v="53083000-53084000"/>
          <s v="53084000-53085000"/>
          <s v="53085000-53086000"/>
          <s v="53086000-53087000"/>
          <s v="53087000-53088000"/>
          <s v="53088000-53089000"/>
          <s v="53089000-53090000"/>
          <s v="53090000-53091000"/>
          <s v="53091000-53092000"/>
          <s v="53092000-53093000"/>
          <s v="53093000-53094000"/>
          <s v="53094000-53095000"/>
          <s v="53095000-53096000"/>
          <s v="53096000-53097000"/>
          <s v="53097000-53098000"/>
          <s v="53098000-53099000"/>
          <s v="53099000-53100000"/>
          <s v="53100000-53101000"/>
          <s v="53101000-53102000"/>
          <s v="53102000-53103000"/>
          <s v="53103000-53104000"/>
          <s v="53104000-53105000"/>
          <s v="53105000-53106000"/>
          <s v="53106000-53107000"/>
          <s v="53107000-53108000"/>
          <s v="53108000-53109000"/>
          <s v="53109000-53110000"/>
          <s v="53110000-53111000"/>
          <s v="53111000-53112000"/>
          <s v="53112000-53113000"/>
          <s v="53113000-53114000"/>
          <s v="53114000-53115000"/>
          <s v="53115000-53116000"/>
          <s v="53116000-53117000"/>
          <s v="53117000-53118000"/>
          <s v="53118000-53119000"/>
          <s v="53119000-53120000"/>
          <s v="53120000-53121000"/>
          <s v="53121000-53122000"/>
          <s v="53122000-53123000"/>
          <s v="53123000-53124000"/>
          <s v="53124000-53125000"/>
          <s v="53125000-53126000"/>
          <s v="53126000-53127000"/>
          <s v="53127000-53128000"/>
          <s v="53128000-53129000"/>
          <s v="53129000-53130000"/>
          <s v="53130000-53131000"/>
          <s v="53131000-53132000"/>
          <s v="53132000-53133000"/>
          <s v="53133000-53134000"/>
          <s v="53134000-53135000"/>
          <s v="53135000-53136000"/>
          <s v="53136000-53137000"/>
          <s v="53137000-53138000"/>
          <s v="53138000-53139000"/>
          <s v="53139000-53140000"/>
          <s v="53140000-53141000"/>
          <s v="53141000-53142000"/>
          <s v="53142000-53143000"/>
          <s v="53143000-53144000"/>
          <s v="53144000-53145000"/>
          <s v="53145000-53146000"/>
          <s v="53146000-53147000"/>
          <s v="53147000-53148000"/>
          <s v="53148000-53149000"/>
          <s v="53149000-53150000"/>
          <s v="53150000-53151000"/>
          <s v="53151000-53152000"/>
          <s v="53152000-53153000"/>
          <s v="53153000-53154000"/>
          <s v="53154000-53155000"/>
          <s v="53155000-53156000"/>
          <s v="53156000-53157000"/>
          <s v="53157000-53158000"/>
          <s v="53158000-53159000"/>
          <s v="53159000-53160000"/>
          <s v="53160000-53161000"/>
          <s v="53161000-53162000"/>
          <s v="53162000-53163000"/>
          <s v="53163000-53164000"/>
          <s v="53164000-53165000"/>
          <s v="53165000-53166000"/>
          <s v="53166000-53167000"/>
          <s v="53167000-53168000"/>
          <s v="53168000-53169000"/>
          <s v="53169000-53170000"/>
          <s v="53170000-53171000"/>
          <s v="53171000-53172000"/>
          <s v="53172000-53173000"/>
          <s v="53173000-53174000"/>
          <s v="53174000-53175000"/>
          <s v="53175000-53176000"/>
          <s v="53176000-53177000"/>
          <s v="53177000-53178000"/>
          <s v="53178000-53179000"/>
          <s v="53179000-53180000"/>
          <s v="53180000-53181000"/>
          <s v="53181000-53182000"/>
          <s v="53182000-53183000"/>
          <s v="53183000-53184000"/>
          <s v="53184000-53185000"/>
          <s v="53185000-53186000"/>
          <s v="53186000-53187000"/>
          <s v="53187000-53188000"/>
          <s v="53188000-53189000"/>
          <s v="53189000-53190000"/>
          <s v="53190000-53191000"/>
          <s v="53191000-53192000"/>
          <s v="53192000-53193000"/>
          <s v="53193000-53194000"/>
          <s v="53194000-53195000"/>
          <s v="53195000-53196000"/>
          <s v="53196000-53197000"/>
          <s v="53197000-53198000"/>
          <s v="53198000-53199000"/>
          <s v="53199000-53200000"/>
          <s v="53200000-53201000"/>
          <s v="53201000-53202000"/>
          <s v="53202000-53203000"/>
          <s v="53203000-53204000"/>
          <s v="53204000-53205000"/>
          <s v="53205000-53206000"/>
          <s v="53206000-53207000"/>
          <s v="53207000-53208000"/>
          <s v="53208000-53209000"/>
          <s v="53209000-53210000"/>
          <s v="53210000-53211000"/>
          <s v="53211000-53212000"/>
          <s v="53212000-53213000"/>
          <s v="53213000-53214000"/>
          <s v="53214000-53215000"/>
          <s v="53215000-53216000"/>
          <s v="53216000-53217000"/>
          <s v="53217000-53218000"/>
          <s v="53218000-53219000"/>
          <s v="53219000-53220000"/>
          <s v="53220000-53221000"/>
          <s v="53221000-53222000"/>
          <s v="53222000-53223000"/>
          <s v="53223000-53224000"/>
          <s v="53224000-53225000"/>
          <s v="53225000-53226000"/>
          <s v="53226000-53227000"/>
          <s v="53227000-53228000"/>
          <s v="53228000-53229000"/>
          <s v="53229000-53230000"/>
          <s v="53230000-53231000"/>
          <s v="53231000-53232000"/>
          <s v="53232000-53233000"/>
          <s v="53233000-53234000"/>
          <s v="53234000-53235000"/>
          <s v="53235000-53236000"/>
          <s v="53236000-53237000"/>
          <s v="53237000-53238000"/>
          <s v="53238000-53239000"/>
          <s v="53239000-53240000"/>
          <s v="53240000-53241000"/>
          <s v="53241000-53242000"/>
          <s v="53242000-53243000"/>
          <s v="53243000-53244000"/>
          <s v="53244000-53245000"/>
          <s v="53245000-53246000"/>
          <s v="53246000-53247000"/>
          <s v="53247000-53248000"/>
          <s v="53248000-53249000"/>
          <s v="53249000-53250000"/>
          <s v="53250000-53251000"/>
          <s v="53251000-53252000"/>
          <s v="53252000-53253000"/>
          <s v="53253000-53254000"/>
          <s v="53254000-53255000"/>
          <s v="53255000-53256000"/>
          <s v="53256000-53257000"/>
          <s v="53257000-53258000"/>
          <s v="53258000-53259000"/>
          <s v="53259000-53260000"/>
          <s v="53260000-53261000"/>
          <s v="53261000-53262000"/>
          <s v="53262000-53263000"/>
          <s v="53263000-53264000"/>
          <s v="53264000-53265000"/>
          <s v="53265000-53266000"/>
          <s v="53266000-53267000"/>
          <s v="53267000-53268000"/>
          <s v="53268000-53269000"/>
          <s v="53269000-53270000"/>
          <s v="53270000-53271000"/>
          <s v="53271000-53272000"/>
          <s v="53272000-53273000"/>
          <s v="53273000-53274000"/>
          <s v="53274000-53275000"/>
          <s v="53275000-53276000"/>
          <s v="53276000-53277000"/>
          <s v="53277000-53278000"/>
          <s v="53278000-53279000"/>
          <s v="53279000-53280000"/>
          <s v="53280000-53281000"/>
          <s v="53281000-53282000"/>
          <s v="53282000-53283000"/>
          <s v="53283000-53284000"/>
          <s v="53284000-53285000"/>
          <s v="53285000-53286000"/>
          <s v="53286000-53287000"/>
          <s v="53287000-53288000"/>
          <s v="53288000-53289000"/>
          <s v="53289000-53290000"/>
          <s v="53290000-53291000"/>
          <s v="53291000-53292000"/>
          <s v="53292000-53293000"/>
          <s v="53293000-53294000"/>
          <s v="53294000-53295000"/>
          <s v="53295000-53296000"/>
          <s v="53296000-53297000"/>
          <s v="53297000-53298000"/>
          <s v="53298000-53299000"/>
          <s v="53299000-53300000"/>
          <s v="53300000-53301000"/>
          <s v="53301000-53302000"/>
          <s v="53302000-53303000"/>
          <s v="53303000-53304000"/>
          <s v="53304000-53305000"/>
          <s v="53305000-53306000"/>
          <s v="53306000-53307000"/>
          <s v="53307000-53308000"/>
          <s v="53308000-53309000"/>
          <s v="53309000-53310000"/>
          <s v="53310000-53311000"/>
          <s v="53311000-53312000"/>
          <s v="53312000-53313000"/>
          <s v="53313000-53314000"/>
          <s v="53314000-53315000"/>
          <s v="53315000-53316000"/>
          <s v="53316000-53317000"/>
          <s v="53317000-53318000"/>
          <s v="53318000-53319000"/>
          <s v="53319000-53320000"/>
          <s v="53320000-53321000"/>
          <s v="53321000-53322000"/>
          <s v="53322000-53323000"/>
          <s v="53323000-53324000"/>
          <s v="53324000-53325000"/>
          <s v="53325000-53326000"/>
          <s v="53326000-53327000"/>
          <s v="53327000-53328000"/>
          <s v="53328000-53329000"/>
          <s v="53329000-53330000"/>
          <s v="53330000-53331000"/>
          <s v="53331000-53332000"/>
          <s v="53332000-53333000"/>
          <s v="53333000-53334000"/>
          <s v="53334000-53335000"/>
          <s v="53335000-53336000"/>
          <s v="53336000-53337000"/>
          <s v="53337000-53338000"/>
          <s v="53338000-53339000"/>
          <s v="53339000-53340000"/>
          <s v="53340000-53341000"/>
          <s v="53341000-53342000"/>
          <s v="53342000-53343000"/>
          <s v="53343000-53344000"/>
          <s v="53344000-53345000"/>
          <s v="53345000-53346000"/>
          <s v="53346000-53347000"/>
          <s v="53347000-53348000"/>
          <s v="53348000-53349000"/>
          <s v="53349000-53350000"/>
          <s v="53350000-53351000"/>
          <s v="53351000-53352000"/>
          <s v="53352000-53353000"/>
          <s v="53353000-53354000"/>
          <s v="53354000-53355000"/>
          <s v="53355000-53356000"/>
          <s v="53356000-53357000"/>
          <s v="53357000-53358000"/>
          <s v="53358000-53359000"/>
          <s v="53359000-53360000"/>
          <s v="53360000-53361000"/>
          <s v="53361000-53362000"/>
          <s v="53362000-53363000"/>
          <s v="53363000-53364000"/>
          <s v="53364000-53365000"/>
          <s v="53365000-53366000"/>
          <s v="53366000-53367000"/>
          <s v="53367000-53368000"/>
          <s v="53368000-53369000"/>
          <s v="53369000-53370000"/>
          <s v="53370000-53371000"/>
          <s v="53371000-53372000"/>
          <s v="53372000-53373000"/>
          <s v="53373000-53374000"/>
          <s v="53374000-53375000"/>
          <s v="53375000-53376000"/>
          <s v="53376000-53377000"/>
          <s v="53377000-53378000"/>
          <s v="53378000-53379000"/>
          <s v="53379000-53380000"/>
          <s v="53380000-53381000"/>
          <s v="53381000-53382000"/>
          <s v="53382000-53383000"/>
          <s v="53383000-53384000"/>
          <s v="53384000-53385000"/>
          <s v="53385000-53386000"/>
          <s v="53386000-53387000"/>
          <s v="53387000-53388000"/>
          <s v="53388000-53389000"/>
          <s v="53389000-53390000"/>
          <s v="53390000-53391000"/>
          <s v="53391000-53392000"/>
          <s v="53392000-53393000"/>
          <s v="53393000-53394000"/>
          <s v="53394000-53395000"/>
          <s v="53395000-53396000"/>
          <s v="53396000-53397000"/>
          <s v="53397000-53398000"/>
          <s v="53398000-53399000"/>
          <s v="53399000-53400000"/>
          <s v="53400000-53401000"/>
          <s v="53401000-53402000"/>
          <s v="53402000-53403000"/>
          <s v="53403000-53404000"/>
          <s v="53404000-53405000"/>
          <s v="53405000-53406000"/>
          <s v="53406000-53407000"/>
          <s v="53407000-53408000"/>
          <s v="53408000-53409000"/>
          <s v="53409000-53410000"/>
          <s v="53410000-53411000"/>
          <s v="53411000-53412000"/>
          <s v="53412000-53413000"/>
          <s v="53413000-53414000"/>
          <s v="53414000-53415000"/>
          <s v="53415000-53416000"/>
          <s v="53416000-53417000"/>
          <s v="53417000-53418000"/>
          <s v="53418000-53419000"/>
          <s v="53419000-53420000"/>
          <s v="53420000-53421000"/>
          <s v="53421000-53422000"/>
          <s v="53422000-53423000"/>
          <s v="53423000-53424000"/>
          <s v="53424000-53425000"/>
          <s v="53425000-53426000"/>
          <s v="53426000-53427000"/>
          <s v="53427000-53428000"/>
          <s v="53428000-53429000"/>
          <s v="53429000-53430000"/>
          <s v="53430000-53431000"/>
          <s v="53431000-53432000"/>
          <s v="53432000-53433000"/>
          <s v="53433000-53434000"/>
          <s v="53434000-53435000"/>
          <s v="53435000-53436000"/>
          <s v="53436000-53437000"/>
          <s v="53437000-53438000"/>
          <s v="53438000-53439000"/>
          <s v="53439000-53440000"/>
          <s v="53440000-53441000"/>
          <s v="53441000-53442000"/>
          <s v="53442000-53443000"/>
          <s v="53443000-53444000"/>
          <s v="53444000-53445000"/>
          <s v="53445000-53446000"/>
          <s v="53446000-53447000"/>
          <s v="53447000-53448000"/>
          <s v="53448000-53449000"/>
          <s v="53449000-53450000"/>
          <s v="53450000-53451000"/>
          <s v="53451000-53452000"/>
          <s v="53452000-53453000"/>
          <s v="53453000-53454000"/>
          <s v="53454000-53455000"/>
          <s v="53455000-53456000"/>
          <s v="53456000-53457000"/>
          <s v="53457000-53458000"/>
          <s v="53458000-53459000"/>
          <s v="53459000-53460000"/>
          <s v="53460000-53461000"/>
          <s v="53461000-53462000"/>
          <s v="53462000-53463000"/>
          <s v="53463000-53464000"/>
          <s v="53464000-53465000"/>
          <s v="53465000-53466000"/>
          <s v="53466000-53467000"/>
          <s v="53467000-53468000"/>
          <s v="53468000-53469000"/>
          <s v="53469000-53470000"/>
          <s v="53470000-53471000"/>
          <s v="53471000-53472000"/>
          <s v="53472000-53473000"/>
          <s v="53473000-53474000"/>
          <s v="53474000-53475000"/>
          <s v="53475000-53476000"/>
          <s v="53476000-53477000"/>
          <s v="53477000-53478000"/>
          <s v="53478000-53479000"/>
          <s v="53479000-53480000"/>
          <s v="53480000-53481000"/>
          <s v="53481000-53482000"/>
          <s v="53482000-53483000"/>
          <s v="53483000-53484000"/>
          <s v="53484000-53485000"/>
          <s v="53485000-53486000"/>
          <s v="53486000-53487000"/>
          <s v="53487000-53488000"/>
          <s v="53488000-53489000"/>
          <s v="53489000-53490000"/>
          <s v="53490000-53491000"/>
          <s v="53491000-53492000"/>
          <s v="53492000-53493000"/>
          <s v="53493000-53494000"/>
          <s v="53494000-53495000"/>
          <s v="53495000-53496000"/>
          <s v="53496000-53497000"/>
          <s v="53497000-53498000"/>
          <s v="53498000-53499000"/>
          <s v="53499000-53500000"/>
          <s v="53500000-53501000"/>
          <s v="53501000-53502000"/>
          <s v="53502000-53503000"/>
          <s v="53503000-53504000"/>
          <s v="53504000-53505000"/>
          <s v="53505000-53506000"/>
          <s v="53506000-53507000"/>
          <s v="53507000-53508000"/>
          <s v="53508000-53509000"/>
          <s v="53509000-53510000"/>
          <s v="53510000-53511000"/>
          <s v="53511000-53512000"/>
          <s v="53512000-53513000"/>
          <s v="53513000-53514000"/>
          <s v="53514000-53515000"/>
          <s v="53515000-53516000"/>
          <s v="53516000-53517000"/>
          <s v="53517000-53518000"/>
          <s v="53518000-53519000"/>
          <s v="53519000-53520000"/>
          <s v="53520000-53521000"/>
          <s v="53521000-53522000"/>
          <s v="53522000-53523000"/>
          <s v="53523000-53524000"/>
          <s v="53524000-53525000"/>
          <s v="53525000-53526000"/>
          <s v="53526000-53527000"/>
          <s v="53527000-53528000"/>
          <s v="53528000-53529000"/>
          <s v="53529000-53530000"/>
          <s v="53530000-53531000"/>
          <s v="53531000-53532000"/>
          <s v="53532000-53533000"/>
          <s v="53533000-53534000"/>
          <s v="53534000-53535000"/>
          <s v="53535000-53536000"/>
          <s v="53536000-53537000"/>
          <s v="53537000-53538000"/>
          <s v="53538000-53539000"/>
          <s v="53539000-53540000"/>
          <s v="53540000-53541000"/>
          <s v="53541000-53542000"/>
          <s v="53542000-53543000"/>
          <s v="53543000-53544000"/>
          <s v="53544000-53545000"/>
          <s v="53545000-53546000"/>
          <s v="53546000-53547000"/>
          <s v="53547000-53548000"/>
          <s v="53548000-53549000"/>
          <s v="53549000-53550000"/>
          <s v="53550000-53551000"/>
          <s v="53551000-53552000"/>
          <s v="53552000-53553000"/>
          <s v="53553000-53554000"/>
          <s v="53554000-53555000"/>
          <s v="53555000-53556000"/>
          <s v="53556000-53557000"/>
          <s v="53557000-53558000"/>
          <s v="53558000-53559000"/>
          <s v="53559000-53560000"/>
          <s v="53560000-53561000"/>
          <s v="53561000-53562000"/>
          <s v="53562000-53563000"/>
          <s v="53563000-53564000"/>
          <s v="53564000-53565000"/>
          <s v="53565000-53566000"/>
          <s v="53566000-53567000"/>
          <s v="53567000-53568000"/>
          <s v="53568000-53569000"/>
          <s v="53569000-53570000"/>
          <s v="53570000-53571000"/>
          <s v="53571000-53572000"/>
          <s v="53572000-53573000"/>
          <s v="53573000-53574000"/>
          <s v="53574000-53575000"/>
          <s v="53575000-53576000"/>
          <s v="53576000-53577000"/>
          <s v="53577000-53578000"/>
          <s v="53578000-53579000"/>
          <s v="53579000-53580000"/>
          <s v="53580000-53581000"/>
          <s v="53581000-53582000"/>
          <s v="53582000-53583000"/>
          <s v="53583000-53584000"/>
          <s v="53584000-53585000"/>
          <s v="53585000-53586000"/>
          <s v="53586000-53587000"/>
          <s v="53587000-53588000"/>
          <s v="53588000-53589000"/>
          <s v="53589000-53590000"/>
          <s v="53590000-53591000"/>
          <s v="53591000-53592000"/>
          <s v="53592000-53593000"/>
          <s v="53593000-53594000"/>
          <s v="53594000-53595000"/>
          <s v="53595000-53596000"/>
          <s v="53596000-53597000"/>
          <s v="53597000-53598000"/>
          <s v="53598000-53599000"/>
          <s v="53599000-53600000"/>
          <s v="53600000-53601000"/>
          <s v="53601000-53602000"/>
          <s v="53602000-53603000"/>
          <s v="53603000-53604000"/>
          <s v="53604000-53605000"/>
          <s v="53605000-53606000"/>
          <s v="53606000-53607000"/>
          <s v="53607000-53608000"/>
          <s v="53608000-53609000"/>
          <s v="53609000-53610000"/>
          <s v="53610000-53611000"/>
          <s v="53611000-53612000"/>
          <s v="53612000-53613000"/>
          <s v="53613000-53614000"/>
          <s v="53614000-53615000"/>
          <s v="53615000-53616000"/>
          <s v="53616000-53617000"/>
          <s v="53617000-53618000"/>
          <s v="53618000-53619000"/>
          <s v="53619000-53620000"/>
          <s v="53620000-53621000"/>
          <s v="53621000-53622000"/>
          <s v="53622000-53623000"/>
          <s v="53623000-53624000"/>
          <s v="53624000-53625000"/>
          <s v="53625000-53626000"/>
          <s v="53626000-53627000"/>
          <s v="53627000-53628000"/>
          <s v="53628000-53629000"/>
          <s v="53629000-53630000"/>
          <s v="53630000-53631000"/>
          <s v="53631000-53632000"/>
          <s v="53632000-53633000"/>
          <s v="53633000-53634000"/>
          <s v="53634000-53635000"/>
          <s v="53635000-53636000"/>
          <s v="53636000-53637000"/>
          <s v="53637000-53638000"/>
          <s v="53638000-53639000"/>
          <s v="53639000-53640000"/>
          <s v="53640000-53641000"/>
          <s v="53641000-53642000"/>
          <s v="53642000-53643000"/>
          <s v="53643000-53644000"/>
          <s v="53644000-53645000"/>
          <s v="53645000-53646000"/>
          <s v="53646000-53647000"/>
          <s v="53647000-53648000"/>
          <s v="53648000-53649000"/>
          <s v="53649000-53650000"/>
          <s v="53650000-53651000"/>
          <s v="53651000-53652000"/>
          <s v="53652000-53653000"/>
          <s v="53653000-53654000"/>
          <s v="53654000-53655000"/>
          <s v="53655000-53656000"/>
          <s v="53656000-53657000"/>
          <s v="53657000-53658000"/>
          <s v="53658000-53659000"/>
          <s v="53659000-53660000"/>
          <s v="53660000-53661000"/>
          <s v="53661000-53662000"/>
          <s v="53662000-53663000"/>
          <s v="53663000-53664000"/>
          <s v="53664000-53665000"/>
          <s v="53665000-53666000"/>
          <s v="53666000-53667000"/>
          <s v="53667000-53668000"/>
          <s v="53668000-53669000"/>
          <s v="53669000-53670000"/>
          <s v="53670000-53671000"/>
          <s v="53671000-53672000"/>
          <s v="53672000-53673000"/>
          <s v="53673000-53674000"/>
          <s v="53674000-53675000"/>
          <s v="53675000-53676000"/>
          <s v="53676000-53677000"/>
          <s v="53677000-53678000"/>
          <s v="53678000-53679000"/>
          <s v="53679000-53680000"/>
          <s v="53680000-53681000"/>
          <s v="53681000-53682000"/>
          <s v="53682000-53683000"/>
          <s v="53683000-53684000"/>
          <s v="53684000-53685000"/>
          <s v="53685000-53686000"/>
          <s v="53686000-53687000"/>
          <s v="53687000-53688000"/>
          <s v="53688000-53689000"/>
          <s v="53689000-53690000"/>
          <s v="53690000-53691000"/>
          <s v="53691000-53692000"/>
          <s v="53692000-53693000"/>
          <s v="53693000-53694000"/>
          <s v="53694000-53695000"/>
          <s v="53695000-53696000"/>
          <s v="53696000-53697000"/>
          <s v="53697000-53698000"/>
          <s v="53698000-53699000"/>
          <s v="53699000-53700000"/>
          <s v="53700000-53701000"/>
          <s v="53701000-53702000"/>
          <s v="53702000-53703000"/>
          <s v="53703000-53704000"/>
          <s v="53704000-53705000"/>
          <s v="53705000-53706000"/>
          <s v="53706000-53707000"/>
          <s v="53707000-53708000"/>
          <s v="53708000-53709000"/>
          <s v="53709000-53710000"/>
          <s v="53710000-53711000"/>
          <s v="53711000-53712000"/>
          <s v="53712000-53713000"/>
          <s v="53713000-53714000"/>
          <s v="53714000-53715000"/>
          <s v="53715000-53716000"/>
          <s v="53716000-53717000"/>
          <s v="53717000-53718000"/>
          <s v="53718000-53719000"/>
          <s v="53719000-53720000"/>
          <s v="53720000-53721000"/>
          <s v="53721000-53722000"/>
          <s v="53722000-53723000"/>
          <s v="53723000-53724000"/>
          <s v="53724000-53725000"/>
          <s v="53725000-53726000"/>
          <s v="53726000-53727000"/>
          <s v="53727000-53728000"/>
          <s v="53728000-53729000"/>
          <s v="53729000-53730000"/>
          <s v="53730000-53731000"/>
          <s v="53731000-53732000"/>
          <s v="53732000-53733000"/>
          <s v="53733000-53734000"/>
          <s v="53734000-53735000"/>
          <s v="53735000-53736000"/>
          <s v="53736000-53737000"/>
          <s v="53737000-53738000"/>
          <s v="53738000-53739000"/>
          <s v="53739000-53740000"/>
          <s v="53740000-53741000"/>
          <s v="53741000-53742000"/>
          <s v="53742000-53743000"/>
          <s v="53743000-53744000"/>
          <s v="53744000-53745000"/>
          <s v="53745000-53746000"/>
          <s v="53746000-53747000"/>
          <s v="53747000-53748000"/>
          <s v="53748000-53749000"/>
          <s v="53749000-53750000"/>
          <s v="53750000-53751000"/>
          <s v="53751000-53752000"/>
          <s v="53752000-53753000"/>
          <s v="53753000-53754000"/>
          <s v="53754000-53755000"/>
          <s v="53755000-53756000"/>
          <s v="53756000-53757000"/>
          <s v="53757000-53758000"/>
          <s v="53758000-53759000"/>
          <s v="53759000-53760000"/>
          <s v="53760000-53761000"/>
          <s v="53761000-53762000"/>
          <s v="53762000-53763000"/>
          <s v="53763000-53764000"/>
          <s v="53764000-53765000"/>
          <s v="53765000-53766000"/>
          <s v="53766000-53767000"/>
          <s v="53767000-53768000"/>
          <s v="53768000-53769000"/>
          <s v="53769000-53770000"/>
          <s v="53770000-53771000"/>
          <s v="53771000-53772000"/>
          <s v="53772000-53773000"/>
          <s v="53773000-53774000"/>
          <s v="53774000-53775000"/>
          <s v="53775000-53776000"/>
          <s v="53776000-53777000"/>
          <s v="53777000-53778000"/>
          <s v="53778000-53779000"/>
          <s v="53779000-53780000"/>
          <s v="53780000-53781000"/>
          <s v="53781000-53782000"/>
          <s v="53782000-53783000"/>
          <s v="53783000-53784000"/>
          <s v="53784000-53785000"/>
          <s v="53785000-53786000"/>
          <s v="53786000-53787000"/>
          <s v="53787000-53788000"/>
          <s v="53788000-53789000"/>
          <s v="53789000-53790000"/>
          <s v="53790000-53791000"/>
          <s v="53791000-53792000"/>
          <s v="53792000-53793000"/>
          <s v="53793000-53794000"/>
          <s v="53794000-53795000"/>
          <s v="53795000-53796000"/>
          <s v="53796000-53797000"/>
          <s v="53797000-53798000"/>
          <s v="53798000-53799000"/>
          <s v="53799000-53800000"/>
          <s v="53800000-53801000"/>
          <s v="53801000-53802000"/>
          <s v="53802000-53803000"/>
          <s v="53803000-53804000"/>
          <s v="53804000-53805000"/>
          <s v="53805000-53806000"/>
          <s v="53806000-53807000"/>
          <s v="53807000-53808000"/>
          <s v="53808000-53809000"/>
          <s v="53809000-53810000"/>
          <s v="53810000-53811000"/>
          <s v="53811000-53812000"/>
          <s v="53812000-53813000"/>
          <s v="53813000-53814000"/>
          <s v="53814000-53815000"/>
          <s v="53815000-53816000"/>
          <s v="53816000-53817000"/>
          <s v="53817000-53818000"/>
          <s v="53818000-53819000"/>
          <s v="53819000-53820000"/>
          <s v="53820000-53821000"/>
          <s v="53821000-53822000"/>
          <s v="53822000-53823000"/>
          <s v="53823000-53824000"/>
          <s v="53824000-53825000"/>
          <s v="53825000-53826000"/>
          <s v="53826000-53827000"/>
          <s v="53827000-53828000"/>
          <s v="53828000-53829000"/>
          <s v="53829000-53830000"/>
          <s v="53830000-53831000"/>
          <s v="53831000-53832000"/>
          <s v="53832000-53833000"/>
          <s v="53833000-53834000"/>
          <s v="53834000-53835000"/>
          <s v="53835000-53836000"/>
          <s v="53836000-53837000"/>
          <s v="53837000-53838000"/>
          <s v="53838000-53839000"/>
          <s v="53839000-53840000"/>
          <s v="53840000-53841000"/>
          <s v="53841000-53842000"/>
          <s v="53842000-53843000"/>
          <s v="53843000-53844000"/>
          <s v="53844000-53845000"/>
          <s v="53845000-53846000"/>
          <s v="53846000-53847000"/>
          <s v="53847000-53848000"/>
          <s v="53848000-53849000"/>
          <s v="53849000-53850000"/>
          <s v="53850000-53851000"/>
          <s v="53851000-53852000"/>
          <s v="53852000-53853000"/>
          <s v="53853000-53854000"/>
          <s v="53854000-53855000"/>
          <s v="53855000-53856000"/>
          <s v="53856000-53857000"/>
          <s v="53857000-53858000"/>
          <s v="53858000-53859000"/>
          <s v="53859000-53860000"/>
          <s v="53860000-53861000"/>
          <s v="53861000-53862000"/>
          <s v="53862000-53863000"/>
          <s v="53863000-53864000"/>
          <s v="53864000-53865000"/>
          <s v="53865000-53866000"/>
          <s v="53866000-53867000"/>
          <s v="53867000-53868000"/>
          <s v="53868000-53869000"/>
          <s v="53869000-53870000"/>
          <s v="53870000-53871000"/>
          <s v="53871000-53872000"/>
          <s v="53872000-53873000"/>
          <s v="53873000-53874000"/>
          <s v="53874000-53875000"/>
          <s v="53875000-53876000"/>
          <s v="53876000-53877000"/>
          <s v="53877000-53878000"/>
          <s v="53878000-53879000"/>
          <s v="53879000-53880000"/>
          <s v="53880000-53881000"/>
          <s v="53881000-53882000"/>
          <s v="53882000-53883000"/>
          <s v="53883000-53884000"/>
          <s v="53884000-53885000"/>
          <s v="53885000-53886000"/>
          <s v="53886000-53887000"/>
          <s v="53887000-53888000"/>
          <s v="53888000-53889000"/>
          <s v="53889000-53890000"/>
          <s v="53890000-53891000"/>
          <s v="53891000-53892000"/>
          <s v="53892000-53893000"/>
          <s v="53893000-53894000"/>
          <s v="53894000-53895000"/>
          <s v="53895000-53896000"/>
          <s v="53896000-53897000"/>
          <s v="53897000-53898000"/>
          <s v="53898000-53899000"/>
          <s v="53899000-53900000"/>
          <s v="53900000-53901000"/>
          <s v="53901000-53902000"/>
          <s v="53902000-53903000"/>
          <s v="53903000-53904000"/>
          <s v="53904000-53905000"/>
          <s v="53905000-53906000"/>
          <s v="53906000-53907000"/>
          <s v="53907000-53908000"/>
          <s v="53908000-53909000"/>
          <s v="53909000-53910000"/>
          <s v="53910000-53911000"/>
          <s v="53911000-53912000"/>
          <s v="53912000-53913000"/>
          <s v="53913000-53914000"/>
          <s v="53914000-53915000"/>
          <s v="53915000-53916000"/>
          <s v="53916000-53917000"/>
          <s v="53917000-53918000"/>
          <s v="53918000-53919000"/>
          <s v="53919000-53920000"/>
          <s v="53920000-53921000"/>
          <s v="53921000-53922000"/>
          <s v="53922000-53923000"/>
          <s v="53923000-53924000"/>
          <s v="53924000-53925000"/>
          <s v="53925000-53926000"/>
          <s v="53926000-53927000"/>
          <s v="53927000-53928000"/>
          <s v="53928000-53929000"/>
          <s v="53929000-53930000"/>
          <s v="53930000-53931000"/>
          <s v="53931000-53932000"/>
          <s v="53932000-53933000"/>
          <s v="53933000-53934000"/>
          <s v="53934000-53935000"/>
          <s v="53935000-53936000"/>
          <s v="53936000-53937000"/>
          <s v="53937000-53938000"/>
          <s v="53938000-53939000"/>
          <s v="53939000-53940000"/>
          <s v="53940000-53941000"/>
          <s v="53941000-53942000"/>
          <s v="53942000-53943000"/>
          <s v="53943000-53944000"/>
          <s v="53944000-53945000"/>
          <s v="53945000-53946000"/>
          <s v="53946000-53947000"/>
          <s v="53947000-53948000"/>
          <s v="53948000-53949000"/>
          <s v="53949000-53950000"/>
          <s v="53950000-53951000"/>
          <s v="53951000-53952000"/>
          <s v="53952000-53953000"/>
          <s v="53953000-53954000"/>
          <s v="53954000-53955000"/>
          <s v="53955000-53956000"/>
          <s v="53956000-53957000"/>
          <s v="53957000-53958000"/>
          <s v="53958000-53959000"/>
          <s v="53959000-53960000"/>
          <s v="53960000-53961000"/>
          <s v="53961000-53962000"/>
          <s v="53962000-53963000"/>
          <s v="53963000-53964000"/>
          <s v="53964000-53965000"/>
          <s v="53965000-53966000"/>
          <s v="53966000-53967000"/>
          <s v="53967000-53968000"/>
          <s v="53968000-53969000"/>
          <s v="53969000-53970000"/>
          <s v="53970000-53971000"/>
          <s v="53971000-53972000"/>
          <s v="53972000-53973000"/>
          <s v="53973000-53974000"/>
          <s v="53974000-53975000"/>
          <s v="53975000-53976000"/>
          <s v="53976000-53977000"/>
          <s v="53977000-53978000"/>
          <s v="53978000-53979000"/>
          <s v="53979000-53980000"/>
          <s v="53980000-53981000"/>
          <s v="53981000-53982000"/>
          <s v="53982000-53983000"/>
          <s v="53983000-53984000"/>
          <s v="53984000-53985000"/>
          <s v="53985000-53986000"/>
          <s v="53986000-53987000"/>
          <s v="53987000-53988000"/>
          <s v="53988000-53989000"/>
          <s v="53989000-53990000"/>
          <s v="53990000-53991000"/>
          <s v="53991000-53992000"/>
          <s v="53992000-53993000"/>
          <s v="53993000-53994000"/>
          <s v="53994000-53995000"/>
          <s v="53995000-53996000"/>
          <s v="53996000-53997000"/>
          <s v="53997000-53998000"/>
          <s v="53998000-53999000"/>
          <s v="53999000-54000000"/>
          <s v="54000000-54001000"/>
          <s v="54001000-54002000"/>
          <s v="54002000-54003000"/>
          <s v="54003000-54004000"/>
          <s v="54004000-54005000"/>
          <s v="54005000-54006000"/>
          <s v="54006000-54007000"/>
          <s v="54007000-54008000"/>
          <s v="54008000-54009000"/>
          <s v="54009000-54010000"/>
          <s v="54010000-54011000"/>
          <s v="54011000-54012000"/>
          <s v="54012000-54013000"/>
          <s v="54013000-54014000"/>
          <s v="54014000-54015000"/>
          <s v="54015000-54016000"/>
          <s v="54016000-54017000"/>
          <s v="54017000-54018000"/>
          <s v="54018000-54019000"/>
          <s v="54019000-54020000"/>
          <s v="54020000-54021000"/>
          <s v="54021000-54022000"/>
          <s v="54022000-54023000"/>
          <s v="54023000-54024000"/>
          <s v="54024000-54025000"/>
          <s v="54025000-54026000"/>
          <s v="54026000-54027000"/>
          <s v="54027000-54028000"/>
          <s v="54028000-54029000"/>
          <s v="54029000-54030000"/>
          <s v="54030000-54031000"/>
          <s v="54031000-54032000"/>
          <s v="54032000-54033000"/>
          <s v="54033000-54034000"/>
          <s v="54034000-54035000"/>
          <s v="54035000-54036000"/>
          <s v="54036000-54037000"/>
          <s v="54037000-54038000"/>
          <s v="54038000-54039000"/>
          <s v="54039000-54040000"/>
          <s v="54040000-54041000"/>
          <s v="54041000-54042000"/>
          <s v="54042000-54043000"/>
          <s v="54043000-54044000"/>
          <s v="54044000-54045000"/>
          <s v="54045000-54046000"/>
          <s v="54046000-54047000"/>
          <s v="54047000-54048000"/>
          <s v="54048000-54049000"/>
          <s v="54049000-54050000"/>
          <s v="54050000-54051000"/>
          <s v="54051000-54052000"/>
          <s v="54052000-54053000"/>
          <s v="54053000-54054000"/>
          <s v="54054000-54055000"/>
          <s v="54055000-54056000"/>
          <s v="54056000-54057000"/>
          <s v="54057000-54058000"/>
          <s v="54058000-54059000"/>
          <s v="54059000-54060000"/>
          <s v="54060000-54061000"/>
          <s v="54061000-54062000"/>
          <s v="54062000-54063000"/>
          <s v="54063000-54064000"/>
          <s v="54064000-54065000"/>
          <s v="54065000-54066000"/>
          <s v="54066000-54067000"/>
          <s v="54067000-54068000"/>
          <s v="54068000-54069000"/>
          <s v="54069000-54070000"/>
          <s v="54070000-54071000"/>
          <s v="54071000-54072000"/>
          <s v="54072000-54073000"/>
          <s v="54073000-54074000"/>
          <s v="54074000-54075000"/>
          <s v="54075000-54076000"/>
          <s v="54076000-54077000"/>
          <s v="54077000-54078000"/>
          <s v="54078000-54079000"/>
          <s v="54079000-54080000"/>
          <s v="54080000-54081000"/>
          <s v="54081000-54082000"/>
          <s v="54082000-54083000"/>
          <s v="54083000-54084000"/>
          <s v="54084000-54085000"/>
          <s v="54085000-54086000"/>
          <s v="54086000-54087000"/>
          <s v="54087000-54088000"/>
          <s v="54088000-54089000"/>
          <s v="54089000-54090000"/>
          <s v="54090000-54091000"/>
          <s v="54091000-54092000"/>
          <s v="54092000-54093000"/>
          <s v="54093000-54094000"/>
          <s v="54094000-54095000"/>
          <s v="54095000-54096000"/>
          <s v="54096000-54097000"/>
          <s v="54097000-54098000"/>
          <s v="54098000-54099000"/>
          <s v="54099000-54100000"/>
          <s v="54100000-54101000"/>
          <s v="54101000-54102000"/>
          <s v="54102000-54103000"/>
          <s v="54103000-54104000"/>
          <s v="54104000-54105000"/>
          <s v="54105000-54106000"/>
          <s v="54106000-54107000"/>
          <s v="54107000-54108000"/>
          <s v="54108000-54109000"/>
          <s v="54109000-54110000"/>
          <s v="54110000-54111000"/>
          <s v="54111000-54112000"/>
          <s v="54112000-54113000"/>
          <s v="54113000-54114000"/>
          <s v="54114000-54115000"/>
          <s v="54115000-54116000"/>
          <s v="54116000-54117000"/>
          <s v="54117000-54118000"/>
          <s v="54118000-54119000"/>
          <s v="54119000-54120000"/>
          <s v="54120000-54121000"/>
          <s v="54121000-54122000"/>
          <s v="54122000-54123000"/>
          <s v="54123000-54124000"/>
          <s v="54124000-54125000"/>
          <s v="54125000-54126000"/>
          <s v="54126000-54127000"/>
          <s v="54127000-54128000"/>
          <s v="54128000-54129000"/>
          <s v="54129000-54130000"/>
          <s v="54130000-54131000"/>
          <s v="54131000-54132000"/>
          <s v="54132000-54133000"/>
          <s v="54133000-54134000"/>
          <s v="54134000-54135000"/>
          <s v="54135000-54136000"/>
          <s v="54136000-54137000"/>
          <s v="54137000-54138000"/>
          <s v="54138000-54139000"/>
          <s v="54139000-54140000"/>
          <s v="54140000-54141000"/>
          <s v="54141000-54142000"/>
          <s v="54142000-54143000"/>
          <s v="54143000-54144000"/>
          <s v="54144000-54145000"/>
          <s v="54145000-54146000"/>
          <s v="54146000-54147000"/>
          <s v="54147000-54148000"/>
          <s v="54148000-54149000"/>
          <s v="54149000-54150000"/>
          <s v="54150000-54151000"/>
          <s v="54151000-54152000"/>
          <s v="54152000-54153000"/>
          <s v="54153000-54154000"/>
          <s v="54154000-54155000"/>
          <s v="54155000-54156000"/>
          <s v="54156000-54157000"/>
          <s v="54157000-54158000"/>
          <s v="54158000-54159000"/>
          <s v="54159000-54160000"/>
          <s v="54160000-54161000"/>
          <s v="54161000-54162000"/>
          <s v="54162000-54163000"/>
          <s v="54163000-54164000"/>
          <s v="54164000-54165000"/>
          <s v="54165000-54166000"/>
          <s v="54166000-54167000"/>
          <s v="54167000-54168000"/>
          <s v="54168000-54169000"/>
          <s v="54169000-54170000"/>
          <s v="54170000-54171000"/>
          <s v="54171000-54172000"/>
          <s v="54172000-54173000"/>
          <s v="54173000-54174000"/>
          <s v="54174000-54175000"/>
          <s v="54175000-54176000"/>
          <s v="54176000-54177000"/>
          <s v="54177000-54178000"/>
          <s v="54178000-54179000"/>
          <s v="54179000-54180000"/>
          <s v="54180000-54181000"/>
          <s v="54181000-54182000"/>
          <s v="54182000-54183000"/>
          <s v="54183000-54184000"/>
          <s v="54184000-54185000"/>
          <s v="54185000-54186000"/>
          <s v="54186000-54187000"/>
          <s v="54187000-54188000"/>
          <s v="54188000-54189000"/>
          <s v="54189000-54190000"/>
          <s v="54190000-54191000"/>
          <s v="54191000-54192000"/>
          <s v="54192000-54193000"/>
          <s v="54193000-54194000"/>
          <s v="54194000-54195000"/>
          <s v="54195000-54196000"/>
          <s v="54196000-54197000"/>
          <s v="54197000-54198000"/>
          <s v="54198000-54199000"/>
          <s v="54199000-54200000"/>
          <s v="54200000-54201000"/>
          <s v="54201000-54202000"/>
          <s v="54202000-54203000"/>
          <s v="54203000-54204000"/>
          <s v="54204000-54205000"/>
          <s v="54205000-54206000"/>
          <s v="54206000-54207000"/>
          <s v="54207000-54208000"/>
          <s v="54208000-54209000"/>
          <s v="54209000-54210000"/>
          <s v="54210000-54211000"/>
          <s v="54211000-54212000"/>
          <s v="54212000-54213000"/>
          <s v="54213000-54214000"/>
          <s v="54214000-54215000"/>
          <s v="54215000-54216000"/>
          <s v="54216000-54217000"/>
          <s v="54217000-54218000"/>
          <s v="54218000-54219000"/>
          <s v="54219000-54220000"/>
          <s v="54220000-54221000"/>
          <s v="54221000-54222000"/>
          <s v="54222000-54223000"/>
          <s v="54223000-54224000"/>
          <s v="54224000-54225000"/>
          <s v="54225000-54226000"/>
          <s v="54226000-54227000"/>
          <s v="54227000-54228000"/>
          <s v="54228000-54229000"/>
          <s v="54229000-54230000"/>
          <s v="54230000-54231000"/>
          <s v="54231000-54232000"/>
          <s v="54232000-54233000"/>
          <s v="54233000-54234000"/>
          <s v="54234000-54235000"/>
          <s v="54235000-54236000"/>
          <s v="54236000-54237000"/>
          <s v="54237000-54238000"/>
          <s v="54238000-54239000"/>
          <s v="54239000-54240000"/>
          <s v="54240000-54241000"/>
          <s v="54241000-54242000"/>
          <s v="54242000-54243000"/>
          <s v="54243000-54244000"/>
          <s v="54244000-54245000"/>
          <s v="54245000-54246000"/>
          <s v="54246000-54247000"/>
          <s v="54247000-54248000"/>
          <s v="54248000-54249000"/>
          <s v="54249000-54250000"/>
          <s v="54250000-54251000"/>
          <s v="54251000-54252000"/>
          <s v="54252000-54253000"/>
          <s v="54253000-54254000"/>
          <s v="54254000-54255000"/>
          <s v="54255000-54256000"/>
          <s v="54256000-54257000"/>
          <s v="54257000-54258000"/>
          <s v="54258000-54259000"/>
          <s v="54259000-54260000"/>
          <s v="54260000-54261000"/>
          <s v="54261000-54262000"/>
          <s v="54262000-54263000"/>
          <s v="54263000-54264000"/>
          <s v="54264000-54265000"/>
          <s v="54265000-54266000"/>
          <s v="54266000-54267000"/>
          <s v="54267000-54268000"/>
          <s v="54268000-54269000"/>
          <s v="54269000-54270000"/>
          <s v="54270000-54271000"/>
          <s v="54271000-54272000"/>
          <s v="54272000-54273000"/>
          <s v="54273000-54274000"/>
          <s v="54274000-54275000"/>
          <s v="54275000-54276000"/>
          <s v="54276000-54277000"/>
          <s v="54277000-54278000"/>
          <s v="54278000-54279000"/>
          <s v="54279000-54280000"/>
          <s v="54280000-54281000"/>
          <s v="54281000-54282000"/>
          <s v="54282000-54283000"/>
          <s v="54283000-54284000"/>
          <s v="54284000-54285000"/>
          <s v="54285000-54286000"/>
          <s v="54286000-54287000"/>
          <s v="54287000-54288000"/>
          <s v="54288000-54289000"/>
          <s v="54289000-54290000"/>
          <s v="54290000-54291000"/>
          <s v="54291000-54292000"/>
          <s v="54292000-54293000"/>
          <s v="54293000-54294000"/>
          <s v="54294000-54295000"/>
          <s v="54295000-54296000"/>
          <s v="54296000-54297000"/>
          <s v="54297000-54298000"/>
          <s v="54298000-54299000"/>
          <s v="54299000-54300000"/>
          <s v="54300000-54301000"/>
          <s v="54301000-54302000"/>
          <s v="54302000-54303000"/>
          <s v="54303000-54304000"/>
          <s v="54304000-54305000"/>
          <s v="54305000-54306000"/>
          <s v="54306000-54307000"/>
          <s v="54307000-54308000"/>
          <s v="54308000-54309000"/>
          <s v="54309000-54310000"/>
          <s v="54310000-54311000"/>
          <s v="54311000-54312000"/>
          <s v="54312000-54313000"/>
          <s v="54313000-54314000"/>
          <s v="54314000-54315000"/>
          <s v="54315000-54316000"/>
          <s v="54316000-54317000"/>
          <s v="54317000-54318000"/>
          <s v="54318000-54319000"/>
          <s v="54319000-54320000"/>
          <s v="54320000-54321000"/>
          <s v="54321000-54322000"/>
          <s v="54322000-54323000"/>
          <s v="54323000-54324000"/>
          <s v="54324000-54325000"/>
          <s v="54325000-54326000"/>
          <s v="54326000-54327000"/>
          <s v="54327000-54328000"/>
          <s v="54328000-54329000"/>
          <s v="54329000-54330000"/>
          <s v="54330000-54331000"/>
          <s v="54331000-54332000"/>
          <s v="54332000-54333000"/>
          <s v="54333000-54334000"/>
          <s v="54334000-54335000"/>
          <s v="54335000-54336000"/>
          <s v="54336000-54337000"/>
          <s v="54337000-54338000"/>
          <s v="54338000-54339000"/>
          <s v="54339000-54340000"/>
          <s v="54340000-54341000"/>
          <s v="54341000-54342000"/>
          <s v="54342000-54343000"/>
          <s v="54343000-54344000"/>
          <s v="54344000-54345000"/>
          <s v="54345000-54346000"/>
          <s v="54346000-54347000"/>
          <s v="54347000-54348000"/>
          <s v="54348000-54349000"/>
          <s v="54349000-54350000"/>
          <s v="54350000-54351000"/>
          <s v="54351000-54352000"/>
          <s v="54352000-54353000"/>
          <s v="54353000-54354000"/>
          <s v="54354000-54355000"/>
          <s v="54355000-54356000"/>
          <s v="54356000-54357000"/>
          <s v="54357000-54358000"/>
          <s v="54358000-54359000"/>
          <s v="54359000-54360000"/>
          <s v="54360000-54361000"/>
          <s v="54361000-54362000"/>
          <s v="54362000-54363000"/>
          <s v="54363000-54364000"/>
          <s v="54364000-54365000"/>
          <s v="54365000-54366000"/>
          <s v="54366000-54367000"/>
          <s v="54367000-54368000"/>
          <s v="54368000-54369000"/>
          <s v="54369000-54370000"/>
          <s v="54370000-54371000"/>
          <s v="54371000-54372000"/>
          <s v="54372000-54373000"/>
          <s v="54373000-54374000"/>
          <s v="54374000-54375000"/>
          <s v="54375000-54376000"/>
          <s v="54376000-54377000"/>
          <s v="54377000-54378000"/>
          <s v="54378000-54379000"/>
          <s v="54379000-54380000"/>
          <s v="54380000-54381000"/>
          <s v="54381000-54382000"/>
          <s v="54382000-54383000"/>
          <s v="54383000-54384000"/>
          <s v="54384000-54385000"/>
          <s v="54385000-54386000"/>
          <s v="54386000-54387000"/>
          <s v="54387000-54388000"/>
          <s v="54388000-54389000"/>
          <s v="54389000-54390000"/>
          <s v="54390000-54391000"/>
          <s v="54391000-54392000"/>
          <s v="54392000-54393000"/>
          <s v="54393000-54394000"/>
          <s v="54394000-54395000"/>
          <s v="54395000-54396000"/>
          <s v="54396000-54397000"/>
          <s v="54397000-54398000"/>
          <s v="54398000-54399000"/>
          <s v="54399000-54400000"/>
          <s v="54400000-54401000"/>
          <s v="54401000-54402000"/>
          <s v="54402000-54403000"/>
          <s v="54403000-54404000"/>
          <s v="54404000-54405000"/>
          <s v="54405000-54406000"/>
          <s v="54406000-54407000"/>
          <s v="54407000-54408000"/>
          <s v="54408000-54409000"/>
          <s v="54409000-54410000"/>
          <s v="54410000-54411000"/>
          <s v="54411000-54412000"/>
          <s v="54412000-54413000"/>
          <s v="54413000-54414000"/>
          <s v="54414000-54415000"/>
          <s v="54415000-54416000"/>
          <s v="54416000-54417000"/>
          <s v="54417000-54418000"/>
          <s v="54418000-54419000"/>
          <s v="54419000-54420000"/>
          <s v="54420000-54421000"/>
          <s v="54421000-54422000"/>
          <s v="54422000-54423000"/>
          <s v="54423000-54424000"/>
          <s v="54424000-54425000"/>
          <s v="54425000-54426000"/>
          <s v="54426000-54427000"/>
          <s v="54427000-54428000"/>
          <s v="54428000-54429000"/>
          <s v="54429000-54430000"/>
          <s v="54430000-54431000"/>
          <s v="54431000-54432000"/>
          <s v="54432000-54433000"/>
          <s v="54433000-54434000"/>
          <s v="54434000-54435000"/>
          <s v="54435000-54436000"/>
          <s v="54436000-54437000"/>
          <s v="54437000-54438000"/>
          <s v="54438000-54439000"/>
          <s v="54439000-54440000"/>
          <s v="54440000-54441000"/>
          <s v="54441000-54442000"/>
          <s v="54442000-54443000"/>
          <s v="54443000-54444000"/>
          <s v="54444000-54445000"/>
          <s v="54445000-54446000"/>
          <s v="54446000-54447000"/>
          <s v="54447000-54448000"/>
          <s v="54448000-54449000"/>
          <s v="54449000-54450000"/>
          <s v="54450000-54451000"/>
          <s v="54451000-54452000"/>
          <s v="54452000-54453000"/>
          <s v="54453000-54454000"/>
          <s v="54454000-54455000"/>
          <s v="54455000-54456000"/>
          <s v="54456000-54457000"/>
          <s v="54457000-54458000"/>
          <s v="54458000-54459000"/>
          <s v="54459000-54460000"/>
          <s v="54460000-54461000"/>
          <s v="54461000-54462000"/>
          <s v="54462000-54463000"/>
          <s v="54463000-54464000"/>
          <s v="54464000-54465000"/>
          <s v="54465000-54466000"/>
          <s v="54466000-54467000"/>
          <s v="54467000-54468000"/>
          <s v="54468000-54469000"/>
          <s v="54469000-54470000"/>
          <s v="54470000-54471000"/>
          <s v="54471000-54472000"/>
          <s v="54472000-54473000"/>
          <s v="54473000-54474000"/>
          <s v="54474000-54475000"/>
          <s v="54475000-54476000"/>
          <s v="54476000-54477000"/>
          <s v="54477000-54478000"/>
          <s v="54478000-54479000"/>
          <s v="54479000-54480000"/>
          <s v="54480000-54481000"/>
          <s v="54481000-54482000"/>
          <s v="54482000-54483000"/>
          <s v="54483000-54484000"/>
          <s v="54484000-54485000"/>
          <s v="54485000-54486000"/>
          <s v="54486000-54487000"/>
          <s v="54487000-54488000"/>
          <s v="54488000-54489000"/>
          <s v="54489000-54490000"/>
          <s v="54490000-54491000"/>
          <s v="54491000-54492000"/>
          <s v="54492000-54493000"/>
          <s v="54493000-54494000"/>
          <s v="54494000-54495000"/>
          <s v="54495000-54496000"/>
          <s v="54496000-54497000"/>
          <s v="54497000-54498000"/>
          <s v="54498000-54499000"/>
          <s v="54499000-54500000"/>
          <s v="54500000-54501000"/>
          <s v="54501000-54502000"/>
          <s v="54502000-54503000"/>
          <s v="54503000-54504000"/>
          <s v="54504000-54505000"/>
          <s v="54505000-54506000"/>
          <s v="54506000-54507000"/>
          <s v="54507000-54508000"/>
          <s v="54508000-54509000"/>
          <s v="54509000-54510000"/>
          <s v="54510000-54511000"/>
          <s v="54511000-54512000"/>
          <s v="54512000-54513000"/>
          <s v="54513000-54514000"/>
          <s v="54514000-54515000"/>
          <s v="54515000-54516000"/>
          <s v="54516000-54517000"/>
          <s v="54517000-54518000"/>
          <s v="54518000-54519000"/>
          <s v="54519000-54520000"/>
          <s v="54520000-54521000"/>
          <s v="54521000-54522000"/>
          <s v="54522000-54523000"/>
          <s v="54523000-54524000"/>
          <s v="54524000-54525000"/>
          <s v="54525000-54526000"/>
          <s v="54526000-54527000"/>
          <s v="54527000-54528000"/>
          <s v="54528000-54529000"/>
          <s v="54529000-54530000"/>
          <s v="54530000-54531000"/>
          <s v="54531000-54532000"/>
          <s v="54532000-54533000"/>
          <s v="54533000-54534000"/>
          <s v="54534000-54535000"/>
          <s v="54535000-54536000"/>
          <s v="54536000-54537000"/>
          <s v="54537000-54538000"/>
          <s v="54538000-54539000"/>
          <s v="54539000-54540000"/>
          <s v="54540000-54541000"/>
          <s v="54541000-54542000"/>
          <s v="54542000-54543000"/>
          <s v="54543000-54544000"/>
          <s v="54544000-54545000"/>
          <s v="54545000-54546000"/>
          <s v="54546000-54547000"/>
          <s v="54547000-54548000"/>
          <s v="54548000-54549000"/>
          <s v="54549000-54550000"/>
          <s v="54550000-54551000"/>
          <s v="54551000-54552000"/>
          <s v="54552000-54553000"/>
          <s v="54553000-54554000"/>
          <s v="54554000-54555000"/>
          <s v="54555000-54556000"/>
          <s v="54556000-54557000"/>
          <s v="54557000-54558000"/>
          <s v="54558000-54559000"/>
          <s v="54559000-54560000"/>
          <s v="54560000-54561000"/>
          <s v="54561000-54562000"/>
          <s v="54562000-54563000"/>
          <s v="54563000-54564000"/>
          <s v="54564000-54565000"/>
          <s v="54565000-54566000"/>
          <s v="54566000-54567000"/>
          <s v="54567000-54568000"/>
          <s v="54568000-54569000"/>
          <s v="54569000-54570000"/>
          <s v="54570000-54571000"/>
          <s v="54571000-54572000"/>
          <s v="54572000-54573000"/>
          <s v="54573000-54574000"/>
          <s v="54574000-54575000"/>
          <s v="54575000-54576000"/>
          <s v="54576000-54577000"/>
          <s v="54577000-54578000"/>
          <s v="54578000-54579000"/>
          <s v="54579000-54580000"/>
          <s v="54580000-54581000"/>
          <s v="54581000-54582000"/>
          <s v="54582000-54583000"/>
          <s v="54583000-54584000"/>
          <s v="54584000-54585000"/>
          <s v="54585000-54586000"/>
          <s v="54586000-54587000"/>
          <s v="54587000-54588000"/>
          <s v="54588000-54589000"/>
          <s v="54589000-54590000"/>
          <s v="54590000-54591000"/>
          <s v="54591000-54592000"/>
          <s v="54592000-54593000"/>
          <s v="54593000-54594000"/>
          <s v="54594000-54595000"/>
          <s v="54595000-54596000"/>
          <s v="54596000-54597000"/>
          <s v="54597000-54598000"/>
          <s v="54598000-54599000"/>
          <s v="54599000-54600000"/>
          <s v="54600000-54601000"/>
          <s v="54601000-54602000"/>
          <s v="54602000-54603000"/>
          <s v="54603000-54604000"/>
          <s v="54604000-54605000"/>
          <s v="54605000-54606000"/>
          <s v="54606000-54607000"/>
          <s v="54607000-54608000"/>
          <s v="54608000-54609000"/>
          <s v="54609000-54610000"/>
          <s v="54610000-54611000"/>
          <s v="54611000-54612000"/>
          <s v="54612000-54613000"/>
          <s v="54613000-54614000"/>
          <s v="54614000-54615000"/>
          <s v="54615000-54616000"/>
          <s v="54616000-54617000"/>
          <s v="54617000-54618000"/>
          <s v="54618000-54619000"/>
          <s v="54619000-54620000"/>
          <s v="54620000-54621000"/>
          <s v="54621000-54622000"/>
          <s v="54622000-54623000"/>
          <s v="54623000-54624000"/>
          <s v="54624000-54625000"/>
          <s v="54625000-54626000"/>
          <s v="54626000-54627000"/>
          <s v="54627000-54628000"/>
          <s v="54628000-54629000"/>
          <s v="54629000-54630000"/>
          <s v="54630000-54631000"/>
          <s v="54631000-54632000"/>
          <s v="54632000-54633000"/>
          <s v="54633000-54634000"/>
          <s v="54634000-54635000"/>
          <s v="54635000-54636000"/>
          <s v="54636000-54637000"/>
          <s v="54637000-54638000"/>
          <s v="54638000-54639000"/>
          <s v="54639000-54640000"/>
          <s v="54640000-54641000"/>
          <s v="54641000-54642000"/>
          <s v="54642000-54643000"/>
          <s v="54643000-54644000"/>
          <s v="54644000-54645000"/>
          <s v="54645000-54646000"/>
          <s v="54646000-54647000"/>
          <s v="54647000-54648000"/>
          <s v="54648000-54649000"/>
          <s v="54649000-54650000"/>
          <s v="54650000-54651000"/>
          <s v="54651000-54652000"/>
          <s v="54652000-54653000"/>
          <s v="54653000-54654000"/>
          <s v="54654000-54655000"/>
          <s v="54655000-54656000"/>
          <s v="54656000-54657000"/>
          <s v="54657000-54658000"/>
          <s v="54658000-54659000"/>
          <s v="54659000-54660000"/>
          <s v="54660000-54661000"/>
          <s v="54661000-54662000"/>
          <s v="54662000-54663000"/>
          <s v="54663000-54664000"/>
          <s v="54664000-54665000"/>
          <s v="54665000-54666000"/>
          <s v="54666000-54667000"/>
          <s v="54667000-54668000"/>
          <s v="54668000-54669000"/>
          <s v="54669000-54670000"/>
          <s v="54670000-54671000"/>
          <s v="54671000-54672000"/>
          <s v="54672000-54673000"/>
          <s v="54673000-54674000"/>
          <s v="54674000-54675000"/>
          <s v="54675000-54676000"/>
          <s v="54676000-54677000"/>
          <s v="54677000-54678000"/>
          <s v="54678000-54679000"/>
          <s v="54679000-54680000"/>
          <s v="54680000-54681000"/>
          <s v="54681000-54682000"/>
          <s v="54682000-54683000"/>
          <s v="54683000-54684000"/>
          <s v="54684000-54685000"/>
          <s v="54685000-54686000"/>
          <s v="54686000-54687000"/>
          <s v="54687000-54688000"/>
          <s v="54688000-54689000"/>
          <s v="54689000-54690000"/>
          <s v="54690000-54691000"/>
          <s v="54691000-54692000"/>
          <s v="54692000-54693000"/>
          <s v="54693000-54694000"/>
          <s v="54694000-54695000"/>
          <s v="54695000-54696000"/>
          <s v="54696000-54697000"/>
          <s v="54697000-54698000"/>
          <s v="54698000-54699000"/>
          <s v="54699000-54700000"/>
          <s v="54700000-54701000"/>
          <s v="54701000-54702000"/>
          <s v="54702000-54703000"/>
          <s v="54703000-54704000"/>
          <s v="54704000-54705000"/>
          <s v="54705000-54706000"/>
          <s v="54706000-54707000"/>
          <s v="54707000-54708000"/>
          <s v="54708000-54709000"/>
          <s v="54709000-54710000"/>
          <s v="54710000-54711000"/>
          <s v="54711000-54712000"/>
          <s v="54712000-54713000"/>
          <s v="54713000-54714000"/>
          <s v="54714000-54715000"/>
          <s v="54715000-54716000"/>
          <s v="54716000-54717000"/>
          <s v="54717000-54718000"/>
          <s v="54718000-54719000"/>
          <s v="54719000-54720000"/>
          <s v="54720000-54721000"/>
          <s v="54721000-54722000"/>
          <s v="54722000-54723000"/>
          <s v="54723000-54724000"/>
          <s v="54724000-54725000"/>
          <s v="54725000-54726000"/>
          <s v="54726000-54727000"/>
          <s v="54727000-54728000"/>
          <s v="54728000-54729000"/>
          <s v="54729000-54730000"/>
          <s v="54730000-54731000"/>
          <s v="54731000-54732000"/>
          <s v="54732000-54733000"/>
          <s v="54733000-54734000"/>
          <s v="54734000-54735000"/>
          <s v="54735000-54736000"/>
          <s v="54736000-54737000"/>
          <s v="54737000-54738000"/>
          <s v="54738000-54739000"/>
          <s v="54739000-54740000"/>
          <s v="54740000-54741000"/>
          <s v="54741000-54742000"/>
          <s v="54742000-54743000"/>
          <s v="54743000-54744000"/>
          <s v="54744000-54745000"/>
          <s v="54745000-54746000"/>
          <s v="54746000-54747000"/>
          <s v="54747000-54748000"/>
          <s v="54748000-54749000"/>
          <s v="54749000-54750000"/>
          <s v="54750000-54751000"/>
          <s v="54751000-54752000"/>
          <s v="54752000-54753000"/>
          <s v="54753000-54754000"/>
          <s v="54754000-54755000"/>
          <s v="54755000-54756000"/>
          <s v="54756000-54757000"/>
          <s v="54757000-54758000"/>
          <s v="54758000-54759000"/>
          <s v="54759000-54760000"/>
          <s v="54760000-54761000"/>
          <s v="54761000-54762000"/>
          <s v="54762000-54763000"/>
          <s v="54763000-54764000"/>
          <s v="54764000-54765000"/>
          <s v="54765000-54766000"/>
          <s v="54766000-54767000"/>
          <s v="54767000-54768000"/>
          <s v="54768000-54769000"/>
          <s v="54769000-54770000"/>
          <s v="54770000-54771000"/>
          <s v="54771000-54772000"/>
          <s v="54772000-54773000"/>
          <s v="54773000-54774000"/>
          <s v="54774000-54775000"/>
          <s v="54775000-54776000"/>
          <s v="54776000-54777000"/>
          <s v="54777000-54778000"/>
          <s v="54778000-54779000"/>
          <s v="54779000-54780000"/>
          <s v="54780000-54781000"/>
          <s v="54781000-54782000"/>
          <s v="54782000-54783000"/>
          <s v="54783000-54784000"/>
          <s v="54784000-54785000"/>
          <s v="54785000-54786000"/>
          <s v="54786000-54787000"/>
          <s v="54787000-54788000"/>
          <s v="54788000-54789000"/>
          <s v="54789000-54790000"/>
          <s v="54790000-54791000"/>
          <s v="54791000-54792000"/>
          <s v="54792000-54793000"/>
          <s v="54793000-54794000"/>
          <s v="54794000-54795000"/>
          <s v="54795000-54796000"/>
          <s v="54796000-54797000"/>
          <s v="54797000-54798000"/>
          <s v="54798000-54799000"/>
          <s v="54799000-54800000"/>
          <s v="54800000-54801000"/>
          <s v="54801000-54802000"/>
          <s v="54802000-54803000"/>
          <s v="54803000-54804000"/>
          <s v="54804000-54805000"/>
          <s v="54805000-54806000"/>
          <s v="54806000-54807000"/>
          <s v="54807000-54808000"/>
          <s v="54808000-54809000"/>
          <s v="54809000-54810000"/>
          <s v="54810000-54811000"/>
          <s v="54811000-54812000"/>
          <s v="54812000-54813000"/>
          <s v="54813000-54814000"/>
          <s v="54814000-54815000"/>
          <s v="54815000-54816000"/>
          <s v="54816000-54817000"/>
          <s v="54817000-54818000"/>
          <s v="54818000-54819000"/>
          <s v="54819000-54820000"/>
          <s v="54820000-54821000"/>
          <s v="54821000-54822000"/>
          <s v="54822000-54823000"/>
          <s v="54823000-54824000"/>
          <s v="54824000-54825000"/>
          <s v="54825000-54826000"/>
          <s v="54826000-54827000"/>
          <s v="54827000-54828000"/>
          <s v="54828000-54829000"/>
          <s v="54829000-54830000"/>
          <s v="54830000-54831000"/>
          <s v="54831000-54832000"/>
          <s v="54832000-54833000"/>
          <s v="54833000-54834000"/>
          <s v="54834000-54835000"/>
          <s v="54835000-54836000"/>
          <s v="54836000-54837000"/>
          <s v="54837000-54838000"/>
          <s v="54838000-54839000"/>
          <s v="54839000-54840000"/>
          <s v="54840000-54841000"/>
          <s v="54841000-54842000"/>
          <s v="54842000-54843000"/>
          <s v="54843000-54844000"/>
          <s v="54844000-54845000"/>
          <s v="54845000-54846000"/>
          <s v="54846000-54847000"/>
          <s v="54847000-54848000"/>
          <s v="54848000-54849000"/>
          <s v="54849000-54850000"/>
          <s v="54850000-54851000"/>
          <s v="54851000-54852000"/>
          <s v="54852000-54853000"/>
          <s v="54853000-54854000"/>
          <s v="54854000-54855000"/>
          <s v="54855000-54856000"/>
          <s v="54856000-54857000"/>
          <s v="54857000-54858000"/>
          <s v="54858000-54859000"/>
          <s v="54859000-54860000"/>
          <s v="54860000-54861000"/>
          <s v="54861000-54862000"/>
          <s v="54862000-54863000"/>
          <s v="54863000-54864000"/>
          <s v="54864000-54865000"/>
          <s v="54865000-54866000"/>
          <s v="54866000-54867000"/>
          <s v="54867000-54868000"/>
          <s v="54868000-54869000"/>
          <s v="54869000-54870000"/>
          <s v="54870000-54871000"/>
          <s v="54871000-54872000"/>
          <s v="54872000-54873000"/>
          <s v="54873000-54874000"/>
          <s v="54874000-54875000"/>
          <s v="54875000-54876000"/>
          <s v="54876000-54877000"/>
          <s v="54877000-54878000"/>
          <s v="54878000-54879000"/>
          <s v="54879000-54880000"/>
          <s v="54880000-54881000"/>
          <s v="54881000-54882000"/>
          <s v="54882000-54883000"/>
          <s v="54883000-54884000"/>
          <s v="54884000-54885000"/>
          <s v="54885000-54886000"/>
          <s v="54886000-54887000"/>
          <s v="54887000-54888000"/>
          <s v="54888000-54889000"/>
          <s v="54889000-54890000"/>
          <s v="54890000-54891000"/>
          <s v="54891000-54892000"/>
          <s v="54892000-54893000"/>
          <s v="54893000-54894000"/>
          <s v="54894000-54895000"/>
          <s v="54895000-54896000"/>
          <s v="54896000-54897000"/>
          <s v="54897000-54898000"/>
          <s v="54898000-54899000"/>
          <s v="54899000-54900000"/>
          <s v="54900000-54901000"/>
          <s v="54901000-54902000"/>
          <s v="54902000-54903000"/>
          <s v="54903000-54904000"/>
          <s v="54904000-54905000"/>
          <s v="54905000-54906000"/>
          <s v="54906000-54907000"/>
          <s v="54907000-54908000"/>
          <s v="54908000-54909000"/>
          <s v="54909000-54910000"/>
          <s v="54910000-54911000"/>
          <s v="54911000-54912000"/>
          <s v="54912000-54913000"/>
          <s v="54913000-54914000"/>
          <s v="54914000-54915000"/>
          <s v="54915000-54916000"/>
          <s v="54916000-54917000"/>
          <s v="54917000-54918000"/>
          <s v="54918000-54919000"/>
          <s v="54919000-54920000"/>
          <s v="54920000-54921000"/>
          <s v="54921000-54922000"/>
          <s v="54922000-54923000"/>
          <s v="54923000-54924000"/>
          <s v="54924000-54925000"/>
          <s v="54925000-54926000"/>
          <s v="54926000-54927000"/>
          <s v="54927000-54928000"/>
          <s v="54928000-54929000"/>
          <s v="54929000-54930000"/>
          <s v="54930000-54931000"/>
          <s v="54931000-54932000"/>
          <s v="54932000-54933000"/>
          <s v="54933000-54934000"/>
          <s v="54934000-54935000"/>
          <s v="54935000-54936000"/>
          <s v="54936000-54937000"/>
          <s v="54937000-54938000"/>
          <s v="54938000-54939000"/>
          <s v="54939000-54940000"/>
          <s v="54940000-54941000"/>
          <s v="54941000-54942000"/>
          <s v="54942000-54943000"/>
          <s v="54943000-54944000"/>
          <s v="54944000-54945000"/>
          <s v="54945000-54946000"/>
          <s v="54946000-54947000"/>
          <s v="54947000-54948000"/>
          <s v="54948000-54949000"/>
          <s v="54949000-54950000"/>
          <s v="54950000-54951000"/>
          <s v="54951000-54952000"/>
          <s v="54952000-54953000"/>
          <s v="54953000-54954000"/>
          <s v="54954000-54955000"/>
          <s v="54955000-54956000"/>
          <s v="54956000-54957000"/>
          <s v="54957000-54958000"/>
          <s v="54958000-54959000"/>
          <s v="54959000-54960000"/>
          <s v="54960000-54961000"/>
          <s v="54961000-54962000"/>
          <s v="54962000-54963000"/>
          <s v="54963000-54964000"/>
          <s v="54964000-54965000"/>
          <s v="54965000-54966000"/>
          <s v="54966000-54967000"/>
          <s v="54967000-54968000"/>
          <s v="54968000-54969000"/>
          <s v="54969000-54970000"/>
          <s v="54970000-54971000"/>
          <s v="54971000-54972000"/>
          <s v="54972000-54973000"/>
          <s v="54973000-54974000"/>
          <s v="54974000-54975000"/>
          <s v="54975000-54976000"/>
          <s v="54976000-54977000"/>
          <s v="54977000-54978000"/>
          <s v="54978000-54979000"/>
          <s v="54979000-54980000"/>
          <s v="54980000-54981000"/>
          <s v="54981000-54982000"/>
          <s v="54982000-54983000"/>
          <s v="54983000-54984000"/>
          <s v="54984000-54985000"/>
          <s v="54985000-54986000"/>
          <s v="54986000-54987000"/>
          <s v="54987000-54988000"/>
          <s v="54988000-54989000"/>
          <s v="54989000-54990000"/>
          <s v="54990000-54991000"/>
          <s v="54991000-54992000"/>
          <s v="54992000-54993000"/>
          <s v="54993000-54994000"/>
          <s v="54994000-54995000"/>
          <s v="54995000-54996000"/>
          <s v="54996000-54997000"/>
          <s v="54997000-54998000"/>
          <s v="54998000-54999000"/>
          <s v="54999000-55000000"/>
          <s v="55000000-55001000"/>
          <s v="55001000-55002000"/>
          <s v="55002000-55003000"/>
          <s v="55003000-55004000"/>
          <s v="55004000-55005000"/>
          <s v="55005000-55006000"/>
          <s v="55006000-55007000"/>
          <s v="55007000-55008000"/>
          <s v="55008000-55009000"/>
          <s v="55009000-55010000"/>
          <s v="55010000-55011000"/>
          <s v="55011000-55012000"/>
          <s v="55012000-55013000"/>
          <s v="55013000-55014000"/>
          <s v="55014000-55015000"/>
          <s v="55015000-55016000"/>
          <s v="55016000-55017000"/>
          <s v="55017000-55018000"/>
          <s v="55018000-55019000"/>
          <s v="55019000-55020000"/>
          <s v="55020000-55021000"/>
          <s v="55021000-55022000"/>
          <s v="55022000-55023000"/>
          <s v="55023000-55024000"/>
          <s v="55024000-55025000"/>
          <s v="55025000-55026000"/>
          <s v="55026000-55027000"/>
          <s v="55027000-55028000"/>
          <s v="55028000-55029000"/>
          <s v="55029000-55030000"/>
          <s v="55030000-55031000"/>
          <s v="55031000-55032000"/>
          <s v="55032000-55033000"/>
          <s v="55033000-55034000"/>
          <s v="55034000-55035000"/>
          <s v="55035000-55036000"/>
          <s v="55036000-55037000"/>
          <s v="55037000-55038000"/>
          <s v="55038000-55039000"/>
          <s v="55039000-55040000"/>
          <s v="55040000-55041000"/>
          <s v="55041000-55042000"/>
          <s v="55042000-55043000"/>
          <s v="55043000-55044000"/>
          <s v="55044000-55045000"/>
          <s v="55045000-55046000"/>
          <s v="55046000-55047000"/>
          <s v="55047000-55048000"/>
          <s v="55048000-55049000"/>
          <s v="55049000-55050000"/>
          <s v="55050000-55051000"/>
          <s v="55051000-55052000"/>
          <s v="55052000-55053000"/>
          <s v="55053000-55054000"/>
          <s v="55054000-55055000"/>
          <s v="55055000-55056000"/>
          <s v="55056000-55057000"/>
          <s v="55057000-55058000"/>
          <s v="55058000-55059000"/>
          <s v="55059000-55060000"/>
          <s v="55060000-55061000"/>
          <s v="55061000-55062000"/>
          <s v="55062000-55063000"/>
          <s v="55063000-55064000"/>
          <s v="55064000-55065000"/>
          <s v="55065000-55066000"/>
          <s v="55066000-55067000"/>
          <s v="55067000-55068000"/>
          <s v="55068000-55069000"/>
          <s v="55069000-55070000"/>
          <s v="55070000-55071000"/>
          <s v="55071000-55072000"/>
          <s v="55072000-55073000"/>
          <s v="55073000-55074000"/>
          <s v="55074000-55075000"/>
          <s v="55075000-55076000"/>
          <s v="55076000-55077000"/>
          <s v="55077000-55078000"/>
          <s v="55078000-55079000"/>
          <s v="55079000-55080000"/>
          <s v="55080000-55081000"/>
          <s v="55081000-55082000"/>
          <s v="55082000-55083000"/>
          <s v="55083000-55084000"/>
          <s v="55084000-55085000"/>
          <s v="55085000-55086000"/>
          <s v="55086000-55087000"/>
          <s v="55087000-55088000"/>
          <s v="55088000-55089000"/>
          <s v="55089000-55090000"/>
          <s v="55090000-55091000"/>
          <s v="55091000-55092000"/>
          <s v="55092000-55093000"/>
          <s v="55093000-55094000"/>
          <s v="55094000-55095000"/>
          <s v="55095000-55096000"/>
          <s v="55096000-55097000"/>
          <s v="55097000-55098000"/>
          <s v="55098000-55099000"/>
          <s v="55099000-55100000"/>
          <s v="55100000-55101000"/>
          <s v="55101000-55102000"/>
          <s v="55102000-55103000"/>
          <s v="55103000-55104000"/>
          <s v="55104000-55105000"/>
          <s v="55105000-55106000"/>
          <s v="55106000-55107000"/>
          <s v="55107000-55108000"/>
          <s v="55108000-55109000"/>
          <s v="55109000-55110000"/>
          <s v="55110000-55111000"/>
          <s v="55111000-55112000"/>
          <s v="55112000-55113000"/>
          <s v="55113000-55114000"/>
          <s v="55114000-55115000"/>
          <s v="55115000-55116000"/>
          <s v="55116000-55117000"/>
          <s v="55117000-55118000"/>
          <s v="55118000-55119000"/>
          <s v="55119000-55120000"/>
          <s v="55120000-55121000"/>
          <s v="55121000-55122000"/>
          <s v="55122000-55123000"/>
          <s v="55123000-55124000"/>
          <s v="55124000-55125000"/>
          <s v="55125000-55126000"/>
          <s v="55126000-55127000"/>
          <s v="55127000-55128000"/>
          <s v="55128000-55129000"/>
          <s v="55129000-55130000"/>
          <s v="55130000-55131000"/>
          <s v="55131000-55132000"/>
          <s v="55132000-55133000"/>
          <s v="55133000-55134000"/>
          <s v="55134000-55135000"/>
          <s v="55135000-55136000"/>
          <s v="55136000-55137000"/>
          <s v="55137000-55138000"/>
          <s v="55138000-55139000"/>
          <s v="55139000-55140000"/>
          <s v="55140000-55141000"/>
          <s v="55141000-55142000"/>
          <s v="55142000-55143000"/>
          <s v="55143000-55144000"/>
          <s v="55144000-55145000"/>
          <s v="55145000-55146000"/>
          <s v="55146000-55147000"/>
          <s v="55147000-55148000"/>
          <s v="55148000-55149000"/>
          <s v="55149000-55150000"/>
          <s v="55150000-55151000"/>
          <s v="55151000-55152000"/>
          <s v="55152000-55153000"/>
          <s v="55153000-55154000"/>
          <s v="55154000-55155000"/>
          <s v="55155000-55156000"/>
          <s v="55156000-55157000"/>
          <s v="55157000-55158000"/>
          <s v="55158000-55159000"/>
          <s v="55159000-55160000"/>
          <s v="55160000-55161000"/>
          <s v="55161000-55162000"/>
          <s v="55162000-55163000"/>
          <s v="55163000-55164000"/>
          <s v="55164000-55165000"/>
          <s v="55165000-55166000"/>
          <s v="55166000-55167000"/>
          <s v="55167000-55168000"/>
          <s v="55168000-55169000"/>
          <s v="55169000-55170000"/>
          <s v="55170000-55171000"/>
          <s v="55171000-55172000"/>
          <s v="55172000-55173000"/>
          <s v="55173000-55174000"/>
          <s v="55174000-55175000"/>
          <s v="55175000-55176000"/>
          <s v="55176000-55177000"/>
          <s v="55177000-55178000"/>
          <s v="55178000-55179000"/>
          <s v="55179000-55180000"/>
          <s v="55180000-55181000"/>
          <s v="55181000-55182000"/>
          <s v="55182000-55183000"/>
          <s v="55183000-55184000"/>
          <s v="55184000-55185000"/>
          <s v="55185000-55186000"/>
          <s v="55186000-55187000"/>
          <s v="55187000-55188000"/>
          <s v="55188000-55189000"/>
          <s v="55189000-55190000"/>
          <s v="55190000-55191000"/>
          <s v="55191000-55192000"/>
          <s v="55192000-55193000"/>
          <s v="55193000-55194000"/>
          <s v="55194000-55195000"/>
          <s v="55195000-55196000"/>
          <s v="55196000-55197000"/>
          <s v="55197000-55198000"/>
          <s v="55198000-55199000"/>
          <s v="55199000-55200000"/>
          <s v="55200000-55201000"/>
          <s v="55201000-55202000"/>
          <s v="55202000-55203000"/>
          <s v="55203000-55204000"/>
          <s v="55204000-55205000"/>
          <s v="55205000-55206000"/>
          <s v="55206000-55207000"/>
          <s v="55207000-55208000"/>
          <s v="55208000-55209000"/>
          <s v="55209000-55210000"/>
          <s v="55210000-55211000"/>
          <s v="55211000-55212000"/>
          <s v="55212000-55213000"/>
          <s v="55213000-55214000"/>
          <s v="55214000-55215000"/>
          <s v="55215000-55216000"/>
          <s v="55216000-55217000"/>
          <s v="55217000-55218000"/>
          <s v="55218000-55219000"/>
          <s v="55219000-55220000"/>
          <s v="55220000-55221000"/>
          <s v="55221000-55222000"/>
          <s v="55222000-55223000"/>
          <s v="55223000-55224000"/>
          <s v="55224000-55225000"/>
          <s v="55225000-55226000"/>
          <s v="55226000-55227000"/>
          <s v="55227000-55228000"/>
          <s v="55228000-55229000"/>
          <s v="55229000-55230000"/>
          <s v="55230000-55231000"/>
          <s v="55231000-55232000"/>
          <s v="55232000-55233000"/>
          <s v="55233000-55234000"/>
          <s v="55234000-55235000"/>
          <s v="55235000-55236000"/>
          <s v="55236000-55237000"/>
          <s v="55237000-55238000"/>
          <s v="55238000-55239000"/>
          <s v="55239000-55240000"/>
          <s v="55240000-55241000"/>
          <s v="55241000-55242000"/>
          <s v="55242000-55243000"/>
          <s v="55243000-55244000"/>
          <s v="55244000-55245000"/>
          <s v="55245000-55246000"/>
          <s v="55246000-55247000"/>
          <s v="55247000-55248000"/>
          <s v="55248000-55249000"/>
          <s v="55249000-55250000"/>
          <s v="55250000-55251000"/>
          <s v="55251000-55252000"/>
          <s v="55252000-55253000"/>
          <s v="55253000-55254000"/>
          <s v="55254000-55255000"/>
          <s v="55255000-55256000"/>
          <s v="55256000-55257000"/>
          <s v="55257000-55258000"/>
          <s v="55258000-55259000"/>
          <s v="55259000-55260000"/>
          <s v="55260000-55261000"/>
          <s v="55261000-55262000"/>
          <s v="55262000-55263000"/>
          <s v="55263000-55264000"/>
          <s v="55264000-55265000"/>
          <s v="55265000-55266000"/>
          <s v="55266000-55267000"/>
          <s v="55267000-55268000"/>
          <s v="55268000-55269000"/>
          <s v="55269000-55270000"/>
          <s v="55270000-55271000"/>
          <s v="55271000-55272000"/>
          <s v="55272000-55273000"/>
          <s v="55273000-55274000"/>
          <s v="55274000-55275000"/>
          <s v="55275000-55276000"/>
          <s v="55276000-55277000"/>
          <s v="55277000-55278000"/>
          <s v="55278000-55279000"/>
          <s v="55279000-55280000"/>
          <s v="55280000-55281000"/>
          <s v="55281000-55282000"/>
          <s v="55282000-55283000"/>
          <s v="55283000-55284000"/>
          <s v="55284000-55285000"/>
          <s v="55285000-55286000"/>
          <s v="55286000-55287000"/>
          <s v="55287000-55288000"/>
          <s v="55288000-55289000"/>
          <s v="55289000-55290000"/>
          <s v="55290000-55291000"/>
          <s v="55291000-55292000"/>
          <s v="55292000-55293000"/>
          <s v="55293000-55294000"/>
          <s v="55294000-55295000"/>
          <s v="55295000-55296000"/>
          <s v="55296000-55297000"/>
          <s v="55297000-55298000"/>
          <s v="55298000-55299000"/>
          <s v="55299000-55300000"/>
          <s v="55300000-55301000"/>
          <s v="55301000-55302000"/>
          <s v="55302000-55303000"/>
          <s v="55303000-55304000"/>
          <s v="55304000-55305000"/>
          <s v="55305000-55306000"/>
          <s v="55306000-55307000"/>
          <s v="55307000-55308000"/>
          <s v="55308000-55309000"/>
          <s v="55309000-55310000"/>
          <s v="55310000-55311000"/>
          <s v="55311000-55312000"/>
          <s v="55312000-55313000"/>
          <s v="55313000-55314000"/>
          <s v="55314000-55315000"/>
          <s v="55315000-55316000"/>
          <s v="55316000-55317000"/>
          <s v="55317000-55318000"/>
          <s v="55318000-55319000"/>
          <s v="55319000-55320000"/>
          <s v="55320000-55321000"/>
          <s v="55321000-55322000"/>
          <s v="55322000-55323000"/>
          <s v="55323000-55324000"/>
          <s v="55324000-55325000"/>
          <s v="55325000-55326000"/>
          <s v="55326000-55327000"/>
          <s v="55327000-55328000"/>
          <s v="55328000-55329000"/>
          <s v="55329000-55330000"/>
          <s v="55330000-55331000"/>
          <s v="55331000-55332000"/>
          <s v="55332000-55333000"/>
          <s v="55333000-55334000"/>
          <s v="55334000-55335000"/>
          <s v="55335000-55336000"/>
          <s v="55336000-55337000"/>
          <s v="55337000-55338000"/>
          <s v="55338000-55339000"/>
          <s v="55339000-55340000"/>
          <s v="55340000-55341000"/>
          <s v="55341000-55342000"/>
          <s v="55342000-55343000"/>
          <s v="55343000-55344000"/>
          <s v="55344000-55345000"/>
          <s v="55345000-55346000"/>
          <s v="55346000-55347000"/>
          <s v="55347000-55348000"/>
          <s v="55348000-55349000"/>
          <s v="55349000-55350000"/>
          <s v="55350000-55351000"/>
          <s v="55351000-55352000"/>
          <s v="55352000-55353000"/>
          <s v="55353000-55354000"/>
          <s v="55354000-55355000"/>
          <s v="55355000-55356000"/>
          <s v="55356000-55357000"/>
          <s v="55357000-55358000"/>
          <s v="55358000-55359000"/>
          <s v="55359000-55360000"/>
          <s v="55360000-55361000"/>
          <s v="55361000-55362000"/>
          <s v="55362000-55363000"/>
          <s v="55363000-55364000"/>
          <s v="55364000-55365000"/>
          <s v="55365000-55366000"/>
          <s v="55366000-55367000"/>
          <s v="55367000-55368000"/>
          <s v="55368000-55369000"/>
          <s v="55369000-55370000"/>
          <s v="55370000-55371000"/>
          <s v="55371000-55372000"/>
          <s v="55372000-55373000"/>
          <s v="55373000-55374000"/>
          <s v="55374000-55375000"/>
          <s v="55375000-55376000"/>
          <s v="55376000-55377000"/>
          <s v="55377000-55378000"/>
          <s v="55378000-55379000"/>
          <s v="55379000-55380000"/>
          <s v="55380000-55381000"/>
          <s v="55381000-55382000"/>
          <s v="55382000-55383000"/>
          <s v="55383000-55384000"/>
          <s v="55384000-55385000"/>
          <s v="55385000-55386000"/>
          <s v="55386000-55387000"/>
          <s v="55387000-55388000"/>
          <s v="55388000-55389000"/>
          <s v="55389000-55390000"/>
          <s v="55390000-55391000"/>
          <s v="55391000-55392000"/>
          <s v="55392000-55393000"/>
          <s v="55393000-55394000"/>
          <s v="55394000-55395000"/>
          <s v="55395000-55396000"/>
          <s v="55396000-55397000"/>
          <s v="55397000-55398000"/>
          <s v="55398000-55399000"/>
          <s v="55399000-55400000"/>
          <s v="55400000-55401000"/>
          <s v="55401000-55402000"/>
          <s v="55402000-55403000"/>
          <s v="55403000-55404000"/>
          <s v="55404000-55405000"/>
          <s v="55405000-55406000"/>
          <s v="55406000-55407000"/>
          <s v="55407000-55408000"/>
          <s v="55408000-55409000"/>
          <s v="55409000-55410000"/>
          <s v="55410000-55411000"/>
          <s v="55411000-55412000"/>
          <s v="55412000-55413000"/>
          <s v="55413000-55414000"/>
          <s v="55414000-55415000"/>
          <s v="55415000-55416000"/>
          <s v="55416000-55417000"/>
          <s v="55417000-55418000"/>
          <s v="55418000-55419000"/>
          <s v="55419000-55420000"/>
          <s v="55420000-55421000"/>
          <s v="55421000-55422000"/>
          <s v="55422000-55423000"/>
          <s v="55423000-55424000"/>
          <s v="55424000-55425000"/>
          <s v="55425000-55426000"/>
          <s v="55426000-55427000"/>
          <s v="55427000-55428000"/>
          <s v="55428000-55429000"/>
          <s v="55429000-55430000"/>
          <s v="55430000-55431000"/>
          <s v="55431000-55432000"/>
          <s v="55432000-55433000"/>
          <s v="55433000-55434000"/>
          <s v="55434000-55435000"/>
          <s v="55435000-55436000"/>
          <s v="55436000-55437000"/>
          <s v="55437000-55438000"/>
          <s v="55438000-55439000"/>
          <s v="55439000-55440000"/>
          <s v="55440000-55441000"/>
          <s v="55441000-55442000"/>
          <s v="55442000-55443000"/>
          <s v="55443000-55444000"/>
          <s v="55444000-55445000"/>
          <s v="55445000-55446000"/>
          <s v="55446000-55447000"/>
          <s v="55447000-55448000"/>
          <s v="55448000-55449000"/>
          <s v="55449000-55450000"/>
          <s v="55450000-55451000"/>
          <s v="55451000-55452000"/>
          <s v="55452000-55453000"/>
          <s v="55453000-55454000"/>
          <s v="55454000-55455000"/>
          <s v="55455000-55456000"/>
          <s v="55456000-55457000"/>
          <s v="55457000-55458000"/>
          <s v="55458000-55459000"/>
          <s v="55459000-55460000"/>
          <s v="55460000-55461000"/>
          <s v="55461000-55462000"/>
          <s v="55462000-55463000"/>
          <s v="55463000-55464000"/>
          <s v="55464000-55465000"/>
          <s v="55465000-55466000"/>
          <s v="55466000-55467000"/>
          <s v="55467000-55468000"/>
          <s v="55468000-55469000"/>
          <s v="55469000-55470000"/>
          <s v="55470000-55471000"/>
          <s v="55471000-55472000"/>
          <s v="55472000-55473000"/>
          <s v="55473000-55474000"/>
          <s v="55474000-55475000"/>
          <s v="55475000-55476000"/>
          <s v="55476000-55477000"/>
          <s v="55477000-55478000"/>
          <s v="55478000-55479000"/>
          <s v="55479000-55480000"/>
          <s v="55480000-55481000"/>
          <s v="55481000-55482000"/>
          <s v="55482000-55483000"/>
          <s v="55483000-55484000"/>
          <s v="55484000-55485000"/>
          <s v="55485000-55486000"/>
          <s v="55486000-55487000"/>
          <s v="55487000-55488000"/>
          <s v="55488000-55489000"/>
          <s v="55489000-55490000"/>
          <s v="55490000-55491000"/>
          <s v="55491000-55492000"/>
          <s v="55492000-55493000"/>
          <s v="55493000-55494000"/>
          <s v="55494000-55495000"/>
          <s v="55495000-55496000"/>
          <s v="55496000-55497000"/>
          <s v="55497000-55498000"/>
          <s v="55498000-55499000"/>
          <s v="55499000-55500000"/>
          <s v="55500000-55501000"/>
          <s v="55501000-55502000"/>
          <s v="55502000-55503000"/>
          <s v="55503000-55504000"/>
          <s v="55504000-55505000"/>
          <s v="55505000-55506000"/>
          <s v="55506000-55507000"/>
          <s v="55507000-55508000"/>
          <s v="55508000-55509000"/>
          <s v="55509000-55510000"/>
          <s v="55510000-55511000"/>
          <s v="55511000-55512000"/>
          <s v="55512000-55513000"/>
          <s v="55513000-55514000"/>
          <s v="55514000-55515000"/>
          <s v="55515000-55516000"/>
          <s v="55516000-55517000"/>
          <s v="55517000-55518000"/>
          <s v="55518000-55519000"/>
          <s v="55519000-55520000"/>
          <s v="55520000-55521000"/>
          <s v="55521000-55522000"/>
          <s v="55522000-55523000"/>
          <s v="55523000-55524000"/>
          <s v="55524000-55525000"/>
          <s v="55525000-55526000"/>
          <s v="55526000-55527000"/>
          <s v="55527000-55528000"/>
          <s v="55528000-55529000"/>
          <s v="55529000-55530000"/>
          <s v="55530000-55531000"/>
          <s v="55531000-55532000"/>
          <s v="55532000-55533000"/>
          <s v="55533000-55534000"/>
          <s v="55534000-55535000"/>
          <s v="55535000-55536000"/>
          <s v="55536000-55537000"/>
          <s v="55537000-55538000"/>
          <s v="55538000-55539000"/>
          <s v="55539000-55540000"/>
          <s v="55540000-55541000"/>
          <s v="55541000-55542000"/>
          <s v="55542000-55543000"/>
          <s v="55543000-55544000"/>
          <s v="55544000-55545000"/>
          <s v="55545000-55546000"/>
          <s v="55546000-55547000"/>
          <s v="55547000-55548000"/>
          <s v="55548000-55549000"/>
          <s v="55549000-55550000"/>
          <s v="55550000-55551000"/>
          <s v="55551000-55552000"/>
          <s v="55552000-55553000"/>
          <s v="55553000-55554000"/>
          <s v="55554000-55555000"/>
          <s v="55555000-55556000"/>
          <s v="55556000-55557000"/>
          <s v="55557000-55558000"/>
          <s v="55558000-55559000"/>
          <s v="55559000-55560000"/>
          <s v="55560000-55561000"/>
          <s v="55561000-55562000"/>
          <s v="55562000-55563000"/>
          <s v="55563000-55564000"/>
          <s v="55564000-55565000"/>
          <s v="55565000-55566000"/>
          <s v="55566000-55567000"/>
          <s v="55567000-55568000"/>
          <s v="55568000-55569000"/>
          <s v="55569000-55570000"/>
          <s v="55570000-55571000"/>
          <s v="55571000-55572000"/>
          <s v="55572000-55573000"/>
          <s v="55573000-55574000"/>
          <s v="55574000-55575000"/>
          <s v="55575000-55576000"/>
          <s v="55576000-55577000"/>
          <s v="55577000-55578000"/>
          <s v="55578000-55579000"/>
          <s v="55579000-55580000"/>
          <s v="55580000-55581000"/>
          <s v="55581000-55582000"/>
          <s v="55582000-55583000"/>
          <s v="55583000-55584000"/>
          <s v="55584000-55585000"/>
          <s v="55585000-55586000"/>
          <s v="55586000-55587000"/>
          <s v="55587000-55588000"/>
          <s v="55588000-55589000"/>
          <s v="55589000-55590000"/>
          <s v="55590000-55591000"/>
          <s v="55591000-55592000"/>
          <s v="55592000-55593000"/>
          <s v="55593000-55594000"/>
          <s v="55594000-55595000"/>
          <s v="55595000-55596000"/>
          <s v="55596000-55597000"/>
          <s v="55597000-55598000"/>
          <s v="55598000-55599000"/>
          <s v="55599000-55600000"/>
          <s v="55600000-55601000"/>
          <s v="55601000-55602000"/>
          <s v="55602000-55603000"/>
          <s v="55603000-55604000"/>
          <s v="55604000-55605000"/>
          <s v="55605000-55606000"/>
          <s v="55606000-55607000"/>
          <s v="55607000-55608000"/>
          <s v="55608000-55609000"/>
          <s v="55609000-55610000"/>
          <s v="55610000-55611000"/>
          <s v="55611000-55612000"/>
          <s v="55612000-55613000"/>
          <s v="55613000-55614000"/>
          <s v="55614000-55615000"/>
          <s v="55615000-55616000"/>
          <s v="55616000-55617000"/>
          <s v="55617000-55618000"/>
          <s v="55618000-55619000"/>
          <s v="55619000-55620000"/>
          <s v="55620000-55621000"/>
          <s v="55621000-55622000"/>
          <s v="55622000-55623000"/>
          <s v="55623000-55624000"/>
          <s v="55624000-55625000"/>
          <s v="55625000-55626000"/>
          <s v="55626000-55627000"/>
          <s v="55627000-55628000"/>
          <s v="55628000-55629000"/>
          <s v="55629000-55630000"/>
          <s v="55630000-55631000"/>
          <s v="55631000-55632000"/>
          <s v="55632000-55633000"/>
          <s v="55633000-55634000"/>
          <s v="55634000-55635000"/>
          <s v="55635000-55636000"/>
          <s v="55636000-55637000"/>
          <s v="55637000-55638000"/>
          <s v="55638000-55639000"/>
          <s v="55639000-55640000"/>
          <s v="55640000-55641000"/>
          <s v="55641000-55642000"/>
          <s v="55642000-55643000"/>
          <s v="55643000-55644000"/>
          <s v="55644000-55645000"/>
          <s v="55645000-55646000"/>
          <s v="55646000-55647000"/>
          <s v="55647000-55648000"/>
          <s v="55648000-55649000"/>
          <s v="55649000-55650000"/>
          <s v="55650000-55651000"/>
          <s v="55651000-55652000"/>
          <s v="55652000-55653000"/>
          <s v="55653000-55654000"/>
          <s v="55654000-55655000"/>
          <s v="55655000-55656000"/>
          <s v="55656000-55657000"/>
          <s v="55657000-55658000"/>
          <s v="55658000-55659000"/>
          <s v="55659000-55660000"/>
          <s v="55660000-55661000"/>
          <s v="55661000-55662000"/>
          <s v="55662000-55663000"/>
          <s v="55663000-55664000"/>
          <s v="55664000-55665000"/>
          <s v="55665000-55666000"/>
          <s v="55666000-55667000"/>
          <s v="55667000-55668000"/>
          <s v="55668000-55669000"/>
          <s v="55669000-55670000"/>
          <s v="55670000-55671000"/>
          <s v="55671000-55672000"/>
          <s v="55672000-55673000"/>
          <s v="55673000-55674000"/>
          <s v="55674000-55675000"/>
          <s v="55675000-55676000"/>
          <s v="55676000-55677000"/>
          <s v="55677000-55678000"/>
          <s v="55678000-55679000"/>
          <s v="55679000-55680000"/>
          <s v="55680000-55681000"/>
          <s v="55681000-55682000"/>
          <s v="55682000-55683000"/>
          <s v="55683000-55684000"/>
          <s v="55684000-55685000"/>
          <s v="55685000-55686000"/>
          <s v="55686000-55687000"/>
          <s v="55687000-55688000"/>
          <s v="55688000-55689000"/>
          <s v="55689000-55690000"/>
          <s v="55690000-55691000"/>
          <s v="55691000-55692000"/>
          <s v="55692000-55693000"/>
          <s v="55693000-55694000"/>
          <s v="55694000-55695000"/>
          <s v="55695000-55696000"/>
          <s v="55696000-55697000"/>
          <s v="55697000-55698000"/>
          <s v="55698000-55699000"/>
          <s v="55699000-55700000"/>
          <s v="55700000-55701000"/>
          <s v="55701000-55702000"/>
          <s v="55702000-55703000"/>
          <s v="55703000-55704000"/>
          <s v="55704000-55705000"/>
          <s v="55705000-55706000"/>
          <s v="55706000-55707000"/>
          <s v="55707000-55708000"/>
          <s v="55708000-55709000"/>
          <s v="55709000-55710000"/>
          <s v="55710000-55711000"/>
          <s v="55711000-55712000"/>
          <s v="55712000-55713000"/>
          <s v="55713000-55714000"/>
          <s v="55714000-55715000"/>
          <s v="55715000-55716000"/>
          <s v="55716000-55717000"/>
          <s v="55717000-55718000"/>
          <s v="55718000-55719000"/>
          <s v="55719000-55720000"/>
          <s v="55720000-55721000"/>
          <s v="55721000-55722000"/>
          <s v="55722000-55723000"/>
          <s v="55723000-55724000"/>
          <s v="55724000-55725000"/>
          <s v="55725000-55726000"/>
          <s v="55726000-55727000"/>
          <s v="55727000-55728000"/>
          <s v="55728000-55729000"/>
          <s v="55729000-55730000"/>
          <s v="55730000-55731000"/>
          <s v="55731000-55732000"/>
          <s v="55732000-55733000"/>
          <s v="55733000-55734000"/>
          <s v="55734000-55735000"/>
          <s v="55735000-55736000"/>
          <s v="55736000-55737000"/>
          <s v="55737000-55738000"/>
          <s v="55738000-55739000"/>
          <s v="55739000-55740000"/>
          <s v="55740000-55741000"/>
          <s v="55741000-55742000"/>
          <s v="55742000-55743000"/>
          <s v="55743000-55744000"/>
          <s v="55744000-55745000"/>
          <s v="55745000-55746000"/>
          <s v="55746000-55747000"/>
          <s v="55747000-55748000"/>
          <s v="55748000-55749000"/>
          <s v="55749000-55750000"/>
          <s v="55750000-55751000"/>
          <s v="55751000-55752000"/>
          <s v="55752000-55753000"/>
          <s v="55753000-55754000"/>
          <s v="55754000-55755000"/>
          <s v="55755000-55756000"/>
          <s v="55756000-55757000"/>
          <s v="55757000-55758000"/>
          <s v="55758000-55759000"/>
          <s v="55759000-55760000"/>
          <s v="55760000-55761000"/>
          <s v="55761000-55762000"/>
          <s v="55762000-55763000"/>
          <s v="55763000-55764000"/>
          <s v="55764000-55765000"/>
          <s v="55765000-55766000"/>
          <s v="55766000-55767000"/>
          <s v="55767000-55768000"/>
          <s v="55768000-55769000"/>
          <s v="55769000-55770000"/>
          <s v="55770000-55771000"/>
          <s v="55771000-55772000"/>
          <s v="55772000-55773000"/>
          <s v="55773000-55774000"/>
          <s v="55774000-55775000"/>
          <s v="55775000-55776000"/>
          <s v="55776000-55777000"/>
          <s v="55777000-55778000"/>
          <s v="55778000-55779000"/>
          <s v="55779000-55780000"/>
          <s v="55780000-55781000"/>
          <s v="55781000-55782000"/>
          <s v="55782000-55783000"/>
          <s v="55783000-55784000"/>
          <s v="55784000-55785000"/>
          <s v="55785000-55786000"/>
          <s v="55786000-55787000"/>
          <s v="55787000-55788000"/>
          <s v="55788000-55789000"/>
          <s v="55789000-55790000"/>
          <s v="55790000-55791000"/>
          <s v="55791000-55792000"/>
          <s v="55792000-55793000"/>
          <s v="55793000-55794000"/>
          <s v="55794000-55795000"/>
          <s v="55795000-55796000"/>
          <s v="55796000-55797000"/>
          <s v="55797000-55798000"/>
          <s v="55798000-55799000"/>
          <s v="55799000-55800000"/>
          <s v="55800000-55801000"/>
          <s v="55801000-55802000"/>
          <s v="55802000-55803000"/>
          <s v="55803000-55804000"/>
          <s v="55804000-55805000"/>
          <s v="55805000-55806000"/>
          <s v="55806000-55807000"/>
          <s v="55807000-55808000"/>
          <s v="55808000-55809000"/>
          <s v="55809000-55810000"/>
          <s v="55810000-55811000"/>
          <s v="55811000-55812000"/>
          <s v="55812000-55813000"/>
          <s v="55813000-55814000"/>
          <s v="55814000-55815000"/>
          <s v="55815000-55816000"/>
          <s v="55816000-55817000"/>
          <s v="55817000-55818000"/>
          <s v="55818000-55819000"/>
          <s v="55819000-55820000"/>
          <s v="55820000-55821000"/>
          <s v="55821000-55822000"/>
          <s v="55822000-55823000"/>
          <s v="55823000-55824000"/>
          <s v="55824000-55825000"/>
          <s v="55825000-55826000"/>
          <s v="55826000-55827000"/>
          <s v="55827000-55828000"/>
          <s v="55828000-55829000"/>
          <s v="55829000-55830000"/>
          <s v="55830000-55831000"/>
          <s v="55831000-55832000"/>
          <s v="55832000-55833000"/>
          <s v="55833000-55834000"/>
          <s v="55834000-55835000"/>
          <s v="55835000-55836000"/>
          <s v="55836000-55837000"/>
          <s v="55837000-55838000"/>
          <s v="55838000-55839000"/>
          <s v="55839000-55840000"/>
          <s v="55840000-55841000"/>
          <s v="55841000-55842000"/>
          <s v="55842000-55843000"/>
          <s v="55843000-55844000"/>
          <s v="55844000-55845000"/>
          <s v="55845000-55846000"/>
          <s v="55846000-55847000"/>
          <s v="55847000-55848000"/>
          <s v="55848000-55849000"/>
          <s v="55849000-55850000"/>
          <s v="55850000-55851000"/>
          <s v="55851000-55852000"/>
          <s v="55852000-55853000"/>
          <s v="55853000-55854000"/>
          <s v="55854000-55855000"/>
          <s v="55855000-55856000"/>
          <s v="55856000-55857000"/>
          <s v="55857000-55858000"/>
          <s v="55858000-55859000"/>
          <s v="55859000-55860000"/>
          <s v="55860000-55861000"/>
          <s v="55861000-55862000"/>
          <s v="55862000-55863000"/>
          <s v="55863000-55864000"/>
          <s v="55864000-55865000"/>
          <s v="55865000-55866000"/>
          <s v="55866000-55867000"/>
          <s v="55867000-55868000"/>
          <s v="55868000-55869000"/>
          <s v="55869000-55870000"/>
          <s v="55870000-55871000"/>
          <s v="55871000-55872000"/>
          <s v="55872000-55873000"/>
          <s v="55873000-55874000"/>
          <s v="55874000-55875000"/>
          <s v="55875000-55876000"/>
          <s v="55876000-55877000"/>
          <s v="55877000-55878000"/>
          <s v="55878000-55879000"/>
          <s v="55879000-55880000"/>
          <s v="55880000-55881000"/>
          <s v="55881000-55882000"/>
          <s v="55882000-55883000"/>
          <s v="55883000-55884000"/>
          <s v="55884000-55885000"/>
          <s v="55885000-55886000"/>
          <s v="55886000-55887000"/>
          <s v="55887000-55888000"/>
          <s v="55888000-55889000"/>
          <s v="55889000-55890000"/>
          <s v="55890000-55891000"/>
          <s v="55891000-55892000"/>
          <s v="55892000-55893000"/>
          <s v="55893000-55894000"/>
          <s v="55894000-55895000"/>
          <s v="55895000-55896000"/>
          <s v="55896000-55897000"/>
          <s v="55897000-55898000"/>
          <s v="55898000-55899000"/>
          <s v="55899000-55900000"/>
          <s v="55900000-55901000"/>
          <s v="55901000-55902000"/>
          <s v="55902000-55903000"/>
          <s v="55903000-55904000"/>
          <s v="55904000-55905000"/>
          <s v="55905000-55906000"/>
          <s v="55906000-55907000"/>
          <s v="55907000-55908000"/>
          <s v="55908000-55909000"/>
          <s v="55909000-55910000"/>
          <s v="55910000-55911000"/>
          <s v="55911000-55912000"/>
          <s v="55912000-55913000"/>
          <s v="55913000-55914000"/>
          <s v="55914000-55915000"/>
          <s v="55915000-55916000"/>
          <s v="55916000-55917000"/>
          <s v="55917000-55918000"/>
          <s v="55918000-55919000"/>
          <s v="55919000-55920000"/>
          <s v="55920000-55921000"/>
          <s v="55921000-55922000"/>
          <s v="55922000-55923000"/>
          <s v="55923000-55924000"/>
          <s v="55924000-55925000"/>
          <s v="55925000-55926000"/>
          <s v="55926000-55927000"/>
          <s v="55927000-55928000"/>
          <s v="55928000-55929000"/>
          <s v="55929000-55930000"/>
          <s v="55930000-55931000"/>
          <s v="55931000-55932000"/>
          <s v="55932000-55933000"/>
          <s v="55933000-55934000"/>
          <s v="55934000-55935000"/>
          <s v="55935000-55936000"/>
          <s v="55936000-55937000"/>
          <s v="55937000-55938000"/>
          <s v="55938000-55939000"/>
          <s v="55939000-55940000"/>
          <s v="55940000-55941000"/>
          <s v="55941000-55942000"/>
          <s v="55942000-55943000"/>
          <s v="55943000-55944000"/>
          <s v="55944000-55945000"/>
          <s v="55945000-55946000"/>
          <s v="55946000-55947000"/>
          <s v="55947000-55948000"/>
          <s v="55948000-55949000"/>
          <s v="55949000-55950000"/>
          <s v="55950000-55951000"/>
          <s v="55951000-55952000"/>
          <s v="55952000-55953000"/>
          <s v="55953000-55954000"/>
          <s v="55954000-55955000"/>
          <s v="55955000-55956000"/>
          <s v="55956000-55957000"/>
          <s v="55957000-55958000"/>
          <s v="55958000-55959000"/>
          <s v="55959000-55960000"/>
          <s v="55960000-55961000"/>
          <s v="55961000-55962000"/>
          <s v="55962000-55963000"/>
          <s v="55963000-55964000"/>
          <s v="55964000-55965000"/>
          <s v="55965000-55966000"/>
          <s v="55966000-55967000"/>
          <s v="55967000-55968000"/>
          <s v="55968000-55969000"/>
          <s v="55969000-55970000"/>
          <s v="55970000-55971000"/>
          <s v="55971000-55972000"/>
          <s v="55972000-55973000"/>
          <s v="55973000-55974000"/>
          <s v="55974000-55975000"/>
          <s v="55975000-55976000"/>
          <s v="55976000-55977000"/>
          <s v="55977000-55978000"/>
          <s v="55978000-55979000"/>
          <s v="55979000-55980000"/>
          <s v="55980000-55981000"/>
          <s v="55981000-55982000"/>
          <s v="55982000-55983000"/>
          <s v="55983000-55984000"/>
          <s v="55984000-55985000"/>
          <s v="55985000-55986000"/>
          <s v="55986000-55987000"/>
          <s v="55987000-55988000"/>
          <s v="55988000-55989000"/>
          <s v="55989000-55990000"/>
          <s v="55990000-55991000"/>
          <s v="55991000-55992000"/>
          <s v="55992000-55993000"/>
          <s v="55993000-55994000"/>
          <s v="55994000-55995000"/>
          <s v="55995000-55996000"/>
          <s v="55996000-55997000"/>
          <s v="55997000-55998000"/>
          <s v="55998000-55999000"/>
          <s v="55999000-56000000"/>
          <s v="56000000-56001000"/>
          <s v="56001000-56002000"/>
          <s v="56002000-56003000"/>
          <s v="56003000-56004000"/>
          <s v="56004000-56005000"/>
          <s v="56005000-56006000"/>
          <s v="56006000-56007000"/>
          <s v="56007000-56008000"/>
          <s v="56008000-56009000"/>
          <s v="56009000-56010000"/>
          <s v="56010000-56011000"/>
          <s v="56011000-56012000"/>
          <s v="56012000-56013000"/>
          <s v="56013000-56014000"/>
          <s v="56014000-56015000"/>
          <s v="56015000-56016000"/>
          <s v="56016000-56017000"/>
          <s v="56017000-56018000"/>
          <s v="56018000-56019000"/>
          <s v="56019000-56020000"/>
          <s v="56020000-56021000"/>
          <s v="56021000-56022000"/>
          <s v="56022000-56023000"/>
          <s v="56023000-56024000"/>
          <s v="56024000-56025000"/>
          <s v="56025000-56026000"/>
          <s v="56026000-56027000"/>
          <s v="56027000-56028000"/>
          <s v="56028000-56029000"/>
          <s v="56029000-56030000"/>
          <s v="56030000-56031000"/>
          <s v="56031000-56032000"/>
          <s v="56032000-56033000"/>
          <s v="56033000-56034000"/>
          <s v="56034000-56035000"/>
          <s v="56035000-56036000"/>
          <s v="56036000-56037000"/>
          <s v="56037000-56038000"/>
          <s v="56038000-56039000"/>
          <s v="56039000-56040000"/>
          <s v="56040000-56041000"/>
          <s v="56041000-56042000"/>
          <s v="56042000-56043000"/>
          <s v="56043000-56044000"/>
          <s v="56044000-56045000"/>
          <s v="56045000-56046000"/>
          <s v="56046000-56047000"/>
          <s v="56047000-56048000"/>
          <s v="56048000-56049000"/>
          <s v="56049000-56050000"/>
          <s v="56050000-56051000"/>
          <s v="56051000-56052000"/>
          <s v="56052000-56053000"/>
          <s v="56053000-56054000"/>
          <s v="56054000-56055000"/>
          <s v="56055000-56056000"/>
          <s v="56056000-56057000"/>
          <s v="56057000-56058000"/>
          <s v="56058000-56059000"/>
          <s v="56059000-56060000"/>
          <s v="56060000-56061000"/>
          <s v="56061000-56062000"/>
          <s v="56062000-56063000"/>
          <s v="56063000-56064000"/>
          <s v="56064000-56065000"/>
          <s v="56065000-56066000"/>
          <s v="56066000-56067000"/>
          <s v="56067000-56068000"/>
          <s v="56068000-56069000"/>
          <s v="56069000-56070000"/>
          <s v="56070000-56071000"/>
          <s v="56071000-56072000"/>
          <s v="56072000-56073000"/>
          <s v="56073000-56074000"/>
          <s v="56074000-56075000"/>
          <s v="56075000-56076000"/>
          <s v="56076000-56077000"/>
          <s v="56077000-56078000"/>
          <s v="56078000-56079000"/>
          <s v="56079000-56080000"/>
          <s v="56080000-56081000"/>
          <s v="56081000-56082000"/>
          <s v="56082000-56083000"/>
          <s v="56083000-56084000"/>
          <s v="56084000-56085000"/>
          <s v="56085000-56086000"/>
          <s v="56086000-56087000"/>
          <s v="56087000-56088000"/>
          <s v="56088000-56089000"/>
          <s v="56089000-56090000"/>
          <s v="56090000-56091000"/>
          <s v="56091000-56092000"/>
          <s v="56092000-56093000"/>
          <s v="56093000-56094000"/>
          <s v="56094000-56095000"/>
          <s v="56095000-56096000"/>
          <s v="56096000-56097000"/>
          <s v="56097000-56098000"/>
          <s v="56098000-56099000"/>
          <s v="56099000-56100000"/>
          <s v="56100000-56101000"/>
          <s v="56101000-56102000"/>
          <s v="56102000-56103000"/>
          <s v="56103000-56104000"/>
          <s v="56104000-56105000"/>
          <s v="56105000-56106000"/>
          <s v="56106000-56107000"/>
          <s v="56107000-56108000"/>
          <s v="56108000-56109000"/>
          <s v="56109000-56110000"/>
          <s v="56110000-56111000"/>
          <s v="56111000-56112000"/>
          <s v="56112000-56113000"/>
          <s v="56113000-56114000"/>
          <s v="56114000-56115000"/>
          <s v="56115000-56116000"/>
          <s v="56116000-56117000"/>
          <s v="56117000-56118000"/>
          <s v="56118000-56119000"/>
          <s v="56119000-56120000"/>
          <s v="56120000-56121000"/>
          <s v="56121000-56122000"/>
          <s v="56122000-56123000"/>
          <s v="56123000-56124000"/>
          <s v="56124000-56125000"/>
          <s v="56125000-56126000"/>
          <s v="56126000-56127000"/>
          <s v="56127000-56128000"/>
          <s v="56128000-56129000"/>
          <s v="56129000-56130000"/>
          <s v="56130000-56131000"/>
          <s v="56131000-56132000"/>
          <s v="56132000-56133000"/>
          <s v="56133000-56134000"/>
          <s v="56134000-56135000"/>
          <s v="56135000-56136000"/>
          <s v="56136000-56137000"/>
          <s v="56137000-56138000"/>
          <s v="56138000-56139000"/>
          <s v="56139000-56140000"/>
          <s v="56140000-56141000"/>
          <s v="56141000-56142000"/>
          <s v="56142000-56143000"/>
          <s v="56143000-56144000"/>
          <s v="56144000-56145000"/>
          <s v="56145000-56146000"/>
          <s v="56146000-56147000"/>
          <s v="56147000-56148000"/>
          <s v="56148000-56149000"/>
          <s v="56149000-56150000"/>
          <s v="56150000-56151000"/>
          <s v="56151000-56152000"/>
          <s v="56152000-56153000"/>
          <s v="56153000-56154000"/>
          <s v="56154000-56155000"/>
          <s v="56155000-56156000"/>
          <s v="56156000-56157000"/>
          <s v="56157000-56158000"/>
          <s v="56158000-56159000"/>
          <s v="56159000-56160000"/>
          <s v="56160000-56161000"/>
          <s v="56161000-56162000"/>
          <s v="56162000-56163000"/>
          <s v="56163000-56164000"/>
          <s v="56164000-56165000"/>
          <s v="56165000-56166000"/>
          <s v="56166000-56167000"/>
          <s v="56167000-56168000"/>
          <s v="56168000-56169000"/>
          <s v="56169000-56170000"/>
          <s v="56170000-56171000"/>
          <s v="56171000-56172000"/>
          <s v="56172000-56173000"/>
          <s v="56173000-56174000"/>
          <s v="56174000-56175000"/>
          <s v="56175000-56176000"/>
          <s v="56176000-56177000"/>
          <s v="56177000-56178000"/>
          <s v="56178000-56179000"/>
          <s v="56179000-56180000"/>
          <s v="56180000-56181000"/>
          <s v="56181000-56182000"/>
          <s v="56182000-56183000"/>
          <s v="56183000-56184000"/>
          <s v="56184000-56185000"/>
          <s v="56185000-56186000"/>
          <s v="56186000-56187000"/>
          <s v="56187000-56188000"/>
          <s v="56188000-56189000"/>
          <s v="56189000-56190000"/>
          <s v="56190000-56191000"/>
          <s v="56191000-56192000"/>
          <s v="56192000-56193000"/>
          <s v="56193000-56194000"/>
          <s v="56194000-56195000"/>
          <s v="56195000-56196000"/>
          <s v="56196000-56197000"/>
          <s v="56197000-56198000"/>
          <s v="56198000-56199000"/>
          <s v="56199000-56200000"/>
          <s v="56200000-56201000"/>
          <s v="56201000-56202000"/>
          <s v="56202000-56203000"/>
          <s v="56203000-56204000"/>
          <s v="56204000-56205000"/>
          <s v="56205000-56206000"/>
          <s v="56206000-56207000"/>
          <s v="56207000-56208000"/>
          <s v="56208000-56209000"/>
          <s v="56209000-56210000"/>
          <s v="56210000-56211000"/>
          <s v="56211000-56212000"/>
          <s v="56212000-56213000"/>
          <s v="56213000-56214000"/>
          <s v="56214000-56215000"/>
          <s v="56215000-56216000"/>
          <s v="56216000-56217000"/>
          <s v="56217000-56218000"/>
          <s v="56218000-56219000"/>
          <s v="56219000-56220000"/>
          <s v="56220000-56221000"/>
          <s v="56221000-56222000"/>
          <s v="56222000-56223000"/>
          <s v="56223000-56224000"/>
          <s v="56224000-56225000"/>
          <s v="56225000-56226000"/>
          <s v="56226000-56227000"/>
          <s v="56227000-56228000"/>
          <s v="56228000-56229000"/>
          <s v="56229000-56230000"/>
          <s v="56230000-56231000"/>
          <s v="56231000-56232000"/>
          <s v="56232000-56233000"/>
          <s v="56233000-56234000"/>
          <s v="56234000-56235000"/>
          <s v="56235000-56236000"/>
          <s v="56236000-56237000"/>
          <s v="56237000-56238000"/>
          <s v="56238000-56239000"/>
          <s v="56239000-56240000"/>
          <s v="56240000-56241000"/>
          <s v="56241000-56242000"/>
          <s v="56242000-56243000"/>
          <s v="56243000-56244000"/>
          <s v="56244000-56245000"/>
          <s v="56245000-56246000"/>
          <s v="56246000-56247000"/>
          <s v="56247000-56248000"/>
          <s v="56248000-56249000"/>
          <s v="56249000-56250000"/>
          <s v="56250000-56251000"/>
          <s v="56251000-56252000"/>
          <s v="56252000-56253000"/>
          <s v="56253000-56254000"/>
          <s v="56254000-56255000"/>
          <s v="56255000-56256000"/>
          <s v="56256000-56257000"/>
          <s v="56257000-56258000"/>
          <s v="56258000-56259000"/>
          <s v="56259000-56260000"/>
          <s v="56260000-56261000"/>
          <s v="56261000-56262000"/>
          <s v="56262000-56263000"/>
          <s v="56263000-56264000"/>
          <s v="56264000-56265000"/>
          <s v="56265000-56266000"/>
          <s v="56266000-56267000"/>
          <s v="56267000-56268000"/>
          <s v="56268000-56269000"/>
          <s v="56269000-56270000"/>
          <s v="56270000-56271000"/>
          <s v="56271000-56272000"/>
          <s v="56272000-56273000"/>
          <s v="56273000-56274000"/>
          <s v="56274000-56275000"/>
          <s v="56275000-56276000"/>
          <s v="56276000-56277000"/>
          <s v="56277000-56278000"/>
          <s v="56278000-56279000"/>
          <s v="56279000-56280000"/>
          <s v="56280000-56281000"/>
          <s v="56281000-56282000"/>
          <s v="56282000-56283000"/>
          <s v="56283000-56284000"/>
          <s v="56284000-56285000"/>
          <s v="56285000-56286000"/>
          <s v="56286000-56287000"/>
          <s v="56287000-56288000"/>
          <s v="56288000-56289000"/>
          <s v="56289000-56290000"/>
          <s v="56290000-56291000"/>
          <s v="56291000-56292000"/>
          <s v="56292000-56293000"/>
          <s v="56293000-56294000"/>
          <s v="56294000-56295000"/>
          <s v="56295000-56296000"/>
          <s v="56296000-56297000"/>
          <s v="56297000-56298000"/>
          <s v="56298000-56299000"/>
          <s v="56299000-56300000"/>
          <s v="56300000-56301000"/>
          <s v="56301000-56302000"/>
          <s v="56302000-56303000"/>
          <s v="56303000-56304000"/>
          <s v="56304000-56305000"/>
          <s v="56305000-56306000"/>
          <s v="56306000-56307000"/>
          <s v="56307000-56308000"/>
          <s v="56308000-56309000"/>
          <s v="56309000-56310000"/>
          <s v="56310000-56311000"/>
          <s v="56311000-56312000"/>
          <s v="56312000-56313000"/>
          <s v="56313000-56314000"/>
          <s v="56314000-56315000"/>
          <s v="56315000-56316000"/>
          <s v="56316000-56317000"/>
          <s v="56317000-56318000"/>
          <s v="56318000-56319000"/>
          <s v="56319000-56320000"/>
          <s v="56320000-56321000"/>
          <s v="56321000-56322000"/>
          <s v="56322000-56323000"/>
          <s v="56323000-56324000"/>
          <s v="56324000-56325000"/>
          <s v="56325000-56326000"/>
          <s v="56326000-56327000"/>
          <s v="56327000-56328000"/>
          <s v="56328000-56329000"/>
          <s v="56329000-56330000"/>
          <s v="56330000-56331000"/>
          <s v="56331000-56332000"/>
          <s v="56332000-56333000"/>
          <s v="56333000-56334000"/>
          <s v="56334000-56335000"/>
          <s v="56335000-56336000"/>
          <s v="56336000-56337000"/>
          <s v="56337000-56338000"/>
          <s v="56338000-56339000"/>
          <s v="56339000-56340000"/>
          <s v="56340000-56341000"/>
          <s v="56341000-56342000"/>
          <s v="56342000-56343000"/>
          <s v="56343000-56344000"/>
          <s v="56344000-56345000"/>
          <s v="56345000-56346000"/>
          <s v="56346000-56347000"/>
          <s v="56347000-56348000"/>
          <s v="56348000-56349000"/>
          <s v="56349000-56350000"/>
          <s v="56350000-56351000"/>
          <s v="56351000-56352000"/>
          <s v="56352000-56353000"/>
          <s v="56353000-56354000"/>
          <s v="56354000-56355000"/>
          <s v="56355000-56356000"/>
          <s v="56356000-56357000"/>
          <s v="56357000-56358000"/>
          <s v="56358000-56359000"/>
          <s v="56359000-56360000"/>
          <s v="56360000-56361000"/>
          <s v="56361000-56362000"/>
          <s v="56362000-56363000"/>
          <s v="56363000-56364000"/>
          <s v="56364000-56365000"/>
          <s v="56365000-56366000"/>
          <s v="56366000-56367000"/>
          <s v="56367000-56368000"/>
          <s v="56368000-56369000"/>
          <s v="56369000-56370000"/>
          <s v="56370000-56371000"/>
          <s v="56371000-56372000"/>
          <s v="56372000-56373000"/>
          <s v="56373000-56374000"/>
          <s v="56374000-56375000"/>
          <s v="56375000-56376000"/>
          <s v="56376000-56377000"/>
          <s v="56377000-56378000"/>
          <s v="56378000-56379000"/>
          <s v="56379000-56380000"/>
          <s v="56380000-56381000"/>
          <s v="56381000-56382000"/>
          <s v="56382000-56383000"/>
          <s v="56383000-56384000"/>
          <s v="56384000-56385000"/>
          <s v="56385000-56386000"/>
          <s v="56386000-56387000"/>
          <s v="56387000-56388000"/>
          <s v="56388000-56389000"/>
          <s v="56389000-56390000"/>
          <s v="56390000-56391000"/>
          <s v="56391000-56392000"/>
          <s v="56392000-56393000"/>
          <s v="56393000-56394000"/>
          <s v="56394000-56395000"/>
          <s v="56395000-56396000"/>
          <s v="56396000-56397000"/>
          <s v="56397000-56398000"/>
          <s v="56398000-56399000"/>
          <s v="56399000-56400000"/>
          <s v="56400000-56401000"/>
          <s v="56401000-56402000"/>
          <s v="56402000-56403000"/>
          <s v="56403000-56404000"/>
          <s v="56404000-56405000"/>
          <s v="56405000-56406000"/>
          <s v="56406000-56407000"/>
          <s v="56407000-56408000"/>
          <s v="56408000-56409000"/>
          <s v="56409000-56410000"/>
          <s v="56410000-56411000"/>
          <s v="56411000-56412000"/>
          <s v="56412000-56413000"/>
          <s v="56413000-56414000"/>
          <s v="56414000-56415000"/>
          <s v="56415000-56416000"/>
          <s v="56416000-56417000"/>
          <s v="56417000-56418000"/>
          <s v="56418000-56419000"/>
          <s v="56419000-56420000"/>
          <s v="56420000-56421000"/>
          <s v="56421000-56422000"/>
          <s v="56422000-56423000"/>
          <s v="56423000-56424000"/>
          <s v="56424000-56425000"/>
          <s v="56425000-56426000"/>
          <s v="56426000-56427000"/>
          <s v="56427000-56428000"/>
          <s v="56428000-56429000"/>
          <s v="56429000-56430000"/>
          <s v="56430000-56431000"/>
          <s v="56431000-56432000"/>
          <s v="56432000-56433000"/>
          <s v="56433000-56434000"/>
          <s v="56434000-56435000"/>
          <s v="56435000-56436000"/>
          <s v="56436000-56437000"/>
          <s v="56437000-56438000"/>
          <s v="56438000-56439000"/>
          <s v="56439000-56440000"/>
          <s v="56440000-56441000"/>
          <s v="56441000-56442000"/>
          <s v="56442000-56443000"/>
          <s v="56443000-56444000"/>
          <s v="56444000-56445000"/>
          <s v="56445000-56446000"/>
          <s v="56446000-56447000"/>
          <s v="56447000-56448000"/>
          <s v="56448000-56449000"/>
          <s v="56449000-56450000"/>
          <s v="56450000-56451000"/>
          <s v="56451000-56452000"/>
          <s v="56452000-56453000"/>
          <s v="56453000-56454000"/>
          <s v="56454000-56455000"/>
          <s v="56455000-56456000"/>
          <s v="56456000-56457000"/>
          <s v="56457000-56458000"/>
          <s v="56458000-56459000"/>
          <s v="56459000-56460000"/>
          <s v="56460000-56461000"/>
          <s v="56461000-56462000"/>
          <s v="56462000-56463000"/>
          <s v="56463000-56464000"/>
          <s v="56464000-56465000"/>
          <s v="56465000-56466000"/>
          <s v="56466000-56467000"/>
          <s v="56467000-56468000"/>
          <s v="56468000-56469000"/>
          <s v="56469000-56470000"/>
          <s v="56470000-56471000"/>
          <s v="56471000-56472000"/>
          <s v="56472000-56473000"/>
          <s v="56473000-56474000"/>
          <s v="56474000-56475000"/>
          <s v="56475000-56476000"/>
          <s v="56476000-56477000"/>
          <s v="56477000-56478000"/>
          <s v="56478000-56479000"/>
          <s v="56479000-56480000"/>
          <s v="56480000-56481000"/>
          <s v="56481000-56482000"/>
          <s v="56482000-56483000"/>
          <s v="56483000-56484000"/>
          <s v="56484000-56485000"/>
          <s v="56485000-56486000"/>
          <s v="56486000-56487000"/>
          <s v="56487000-56488000"/>
          <s v="56488000-56489000"/>
          <s v="56489000-56490000"/>
          <s v="56490000-56491000"/>
          <s v="56491000-56492000"/>
          <s v="56492000-56493000"/>
          <s v="56493000-56494000"/>
          <s v="56494000-56495000"/>
          <s v="56495000-56496000"/>
          <s v="56496000-56497000"/>
          <s v="56497000-56498000"/>
          <s v="56498000-56499000"/>
          <s v="56499000-56500000"/>
          <s v="56500000-56501000"/>
          <s v="56501000-56502000"/>
          <s v="56502000-56503000"/>
          <s v="56503000-56504000"/>
          <s v="56504000-56505000"/>
          <s v="56505000-56506000"/>
          <s v="56506000-56507000"/>
          <s v="56507000-56508000"/>
          <s v="56508000-56509000"/>
          <s v="56509000-56510000"/>
          <s v="56510000-56511000"/>
          <s v="56511000-56512000"/>
          <s v="56512000-56513000"/>
          <s v="56513000-56514000"/>
          <s v="56514000-56515000"/>
          <s v="56515000-56516000"/>
          <s v="56516000-56517000"/>
          <s v="56517000-56518000"/>
          <s v="56518000-56519000"/>
          <s v="56519000-56520000"/>
          <s v="56520000-56521000"/>
          <s v="56521000-56522000"/>
          <s v="56522000-56523000"/>
          <s v="56523000-56524000"/>
          <s v="56524000-56525000"/>
          <s v="56525000-56526000"/>
          <s v="56526000-56527000"/>
          <s v="56527000-56528000"/>
          <s v="56528000-56529000"/>
          <s v="56529000-56530000"/>
          <s v="56530000-56531000"/>
          <s v="56531000-56532000"/>
          <s v="56532000-56533000"/>
          <s v="56533000-56534000"/>
          <s v="56534000-56535000"/>
          <s v="56535000-56536000"/>
          <s v="56536000-56537000"/>
          <s v="56537000-56538000"/>
          <s v="56538000-56539000"/>
          <s v="56539000-56540000"/>
          <s v="56540000-56541000"/>
          <s v="56541000-56542000"/>
          <s v="56542000-56543000"/>
          <s v="56543000-56544000"/>
          <s v="56544000-56545000"/>
          <s v="56545000-56546000"/>
          <s v="56546000-56547000"/>
          <s v="56547000-56548000"/>
          <s v="56548000-56549000"/>
          <s v="56549000-56550000"/>
          <s v="56550000-56551000"/>
          <s v="56551000-56552000"/>
          <s v="56552000-56553000"/>
          <s v="56553000-56554000"/>
          <s v="56554000-56555000"/>
          <s v="56555000-56556000"/>
          <s v="56556000-56557000"/>
          <s v="56557000-56558000"/>
          <s v="56558000-56559000"/>
          <s v="56559000-56560000"/>
          <s v="56560000-56561000"/>
          <s v="56561000-56562000"/>
          <s v="56562000-56563000"/>
          <s v="56563000-56564000"/>
          <s v="56564000-56565000"/>
          <s v="56565000-56566000"/>
          <s v="56566000-56567000"/>
          <s v="56567000-56568000"/>
          <s v="56568000-56569000"/>
          <s v="56569000-56570000"/>
          <s v="56570000-56571000"/>
          <s v="56571000-56572000"/>
          <s v="56572000-56573000"/>
          <s v="56573000-56574000"/>
          <s v="56574000-56575000"/>
          <s v="56575000-56576000"/>
          <s v="56576000-56577000"/>
          <s v="56577000-56578000"/>
          <s v="56578000-56579000"/>
          <s v="56579000-56580000"/>
          <s v="56580000-56581000"/>
          <s v="56581000-56582000"/>
          <s v="56582000-56583000"/>
          <s v="56583000-56584000"/>
          <s v="56584000-56585000"/>
          <s v="56585000-56586000"/>
          <s v="56586000-56587000"/>
          <s v="56587000-56588000"/>
          <s v="56588000-56589000"/>
          <s v="56589000-56590000"/>
          <s v="56590000-56591000"/>
          <s v="56591000-56592000"/>
          <s v="56592000-56593000"/>
          <s v="56593000-56594000"/>
          <s v="56594000-56595000"/>
          <s v="56595000-56596000"/>
          <s v="56596000-56597000"/>
          <s v="56597000-56598000"/>
          <s v="56598000-56599000"/>
          <s v="56599000-56600000"/>
          <s v="56600000-56601000"/>
          <s v="56601000-56602000"/>
          <s v="56602000-56603000"/>
          <s v="56603000-56604000"/>
          <s v="56604000-56605000"/>
          <s v="56605000-56606000"/>
          <s v="56606000-56607000"/>
          <s v="56607000-56608000"/>
          <s v="56608000-56609000"/>
          <s v="56609000-56610000"/>
          <s v="56610000-56611000"/>
          <s v="56611000-56612000"/>
          <s v="56612000-56613000"/>
          <s v="56613000-56614000"/>
          <s v="56614000-56615000"/>
          <s v="56615000-56616000"/>
          <s v="56616000-56617000"/>
          <s v="56617000-56618000"/>
          <s v="56618000-56619000"/>
          <s v="56619000-56620000"/>
          <s v="56620000-56621000"/>
          <s v="56621000-56622000"/>
          <s v="56622000-56623000"/>
          <s v="56623000-56624000"/>
          <s v="56624000-56625000"/>
          <s v="56625000-56626000"/>
          <s v="56626000-56627000"/>
          <s v="56627000-56628000"/>
          <s v="56628000-56629000"/>
          <s v="56629000-56630000"/>
          <s v="56630000-56631000"/>
          <s v="56631000-56632000"/>
          <s v="56632000-56633000"/>
          <s v="56633000-56634000"/>
          <s v="56634000-56635000"/>
          <s v="56635000-56636000"/>
          <s v="56636000-56637000"/>
          <s v="56637000-56638000"/>
          <s v="56638000-56639000"/>
          <s v="56639000-56640000"/>
          <s v="56640000-56641000"/>
          <s v="56641000-56642000"/>
          <s v="56642000-56643000"/>
          <s v="56643000-56644000"/>
          <s v="56644000-56645000"/>
          <s v="56645000-56646000"/>
          <s v="56646000-56647000"/>
          <s v="56647000-56648000"/>
          <s v="56648000-56649000"/>
          <s v="56649000-56650000"/>
          <s v="56650000-56651000"/>
          <s v="56651000-56652000"/>
          <s v="56652000-56653000"/>
          <s v="56653000-56654000"/>
          <s v="56654000-56655000"/>
          <s v="56655000-56656000"/>
          <s v="56656000-56657000"/>
          <s v="56657000-56658000"/>
          <s v="56658000-56659000"/>
          <s v="56659000-56660000"/>
          <s v="56660000-56661000"/>
          <s v="56661000-56662000"/>
          <s v="56662000-56663000"/>
          <s v="56663000-56664000"/>
          <s v="56664000-56665000"/>
          <s v="56665000-56666000"/>
          <s v="56666000-56667000"/>
          <s v="56667000-56668000"/>
          <s v="56668000-56669000"/>
          <s v="56669000-56670000"/>
          <s v="56670000-56671000"/>
          <s v="56671000-56672000"/>
          <s v="56672000-56673000"/>
          <s v="56673000-56674000"/>
          <s v="56674000-56675000"/>
          <s v="56675000-56676000"/>
          <s v="56676000-56677000"/>
          <s v="56677000-56678000"/>
          <s v="56678000-56679000"/>
          <s v="56679000-56680000"/>
          <s v="56680000-56681000"/>
          <s v="56681000-56682000"/>
          <s v="56682000-56683000"/>
          <s v="56683000-56684000"/>
          <s v="56684000-56685000"/>
          <s v="56685000-56686000"/>
          <s v="56686000-56687000"/>
          <s v="56687000-56688000"/>
          <s v="56688000-56689000"/>
          <s v="56689000-56690000"/>
          <s v="56690000-56691000"/>
          <s v="56691000-56692000"/>
          <s v="56692000-56693000"/>
          <s v="56693000-56694000"/>
          <s v="56694000-56695000"/>
          <s v="56695000-56696000"/>
          <s v="56696000-56697000"/>
          <s v="56697000-56698000"/>
          <s v="56698000-56699000"/>
          <s v="56699000-56700000"/>
          <s v="56700000-56701000"/>
          <s v="56701000-56702000"/>
          <s v="56702000-56703000"/>
          <s v="56703000-56704000"/>
          <s v="56704000-56705000"/>
          <s v="56705000-56706000"/>
          <s v="56706000-56707000"/>
          <s v="56707000-56708000"/>
          <s v="56708000-56709000"/>
          <s v="56709000-56710000"/>
          <s v="56710000-56711000"/>
          <s v="56711000-56712000"/>
          <s v="56712000-56713000"/>
          <s v="56713000-56714000"/>
          <s v="56714000-56715000"/>
          <s v="56715000-56716000"/>
          <s v="56716000-56717000"/>
          <s v="56717000-56718000"/>
          <s v="56718000-56719000"/>
          <s v="56719000-56720000"/>
          <s v="56720000-56721000"/>
          <s v="56721000-56722000"/>
          <s v="56722000-56723000"/>
          <s v="56723000-56724000"/>
          <s v="56724000-56725000"/>
          <s v="56725000-56726000"/>
          <s v="56726000-56727000"/>
          <s v="56727000-56728000"/>
          <s v="56728000-56729000"/>
          <s v="56729000-56730000"/>
          <s v="56730000-56731000"/>
          <s v="56731000-56732000"/>
          <s v="56732000-56733000"/>
          <s v="56733000-56734000"/>
          <s v="56734000-56735000"/>
          <s v="56735000-56736000"/>
          <s v="56736000-56737000"/>
          <s v="56737000-56738000"/>
          <s v="56738000-56739000"/>
          <s v="56739000-56740000"/>
          <s v="56740000-56741000"/>
          <s v="56741000-56742000"/>
          <s v="56742000-56743000"/>
          <s v="56743000-56744000"/>
          <s v="56744000-56745000"/>
          <s v="56745000-56746000"/>
          <s v="56746000-56747000"/>
          <s v="56747000-56748000"/>
          <s v="56748000-56749000"/>
          <s v="56749000-56750000"/>
          <s v="56750000-56751000"/>
          <s v="56751000-56752000"/>
          <s v="56752000-56753000"/>
          <s v="56753000-56754000"/>
          <s v="56754000-56755000"/>
          <s v="56755000-56756000"/>
          <s v="56756000-56757000"/>
          <s v="56757000-56758000"/>
          <s v="56758000-56759000"/>
          <s v="56759000-56760000"/>
          <s v="56760000-56761000"/>
          <s v="56761000-56762000"/>
          <s v="56762000-56763000"/>
          <s v="56763000-56764000"/>
          <s v="56764000-56765000"/>
          <s v="56765000-56766000"/>
          <s v="56766000-56767000"/>
          <s v="56767000-56768000"/>
          <s v="56768000-56769000"/>
          <s v="56769000-56770000"/>
          <s v="56770000-56771000"/>
          <s v="56771000-56772000"/>
          <s v="56772000-56773000"/>
          <s v="56773000-56774000"/>
          <s v="56774000-56775000"/>
          <s v="56775000-56776000"/>
          <s v="56776000-56777000"/>
          <s v="56777000-56778000"/>
          <s v="56778000-56779000"/>
          <s v="56779000-56780000"/>
          <s v="56780000-56781000"/>
          <s v="56781000-56782000"/>
          <s v="56782000-56783000"/>
          <s v="56783000-56784000"/>
          <s v="56784000-56785000"/>
          <s v="56785000-56786000"/>
          <s v="56786000-56787000"/>
          <s v="56787000-56788000"/>
          <s v="56788000-56789000"/>
          <s v="56789000-56790000"/>
          <s v="56790000-56791000"/>
          <s v="56791000-56792000"/>
          <s v="56792000-56793000"/>
          <s v="56793000-56794000"/>
          <s v="56794000-56795000"/>
          <s v="56795000-56796000"/>
          <s v="56796000-56797000"/>
          <s v="56797000-56798000"/>
          <s v="56798000-56799000"/>
          <s v="56799000-56800000"/>
          <s v="56800000-56801000"/>
          <s v="56801000-56802000"/>
          <s v="56802000-56803000"/>
          <s v="56803000-56804000"/>
          <s v="56804000-56805000"/>
          <s v="56805000-56806000"/>
          <s v="56806000-56807000"/>
          <s v="56807000-56808000"/>
          <s v="56808000-56809000"/>
          <s v="56809000-56810000"/>
          <s v="56810000-56811000"/>
          <s v="56811000-56812000"/>
          <s v="56812000-56813000"/>
          <s v="56813000-56814000"/>
          <s v="56814000-56815000"/>
          <s v="56815000-56816000"/>
          <s v="56816000-56817000"/>
          <s v="56817000-56818000"/>
          <s v="56818000-56819000"/>
          <s v="56819000-56820000"/>
          <s v="56820000-56821000"/>
          <s v="56821000-56822000"/>
          <s v="56822000-56823000"/>
          <s v="56823000-56824000"/>
          <s v="56824000-56825000"/>
          <s v="56825000-56826000"/>
          <s v="56826000-56827000"/>
          <s v="56827000-56828000"/>
          <s v="56828000-56829000"/>
          <s v="56829000-56830000"/>
          <s v="56830000-56831000"/>
          <s v="56831000-56832000"/>
          <s v="56832000-56833000"/>
          <s v="56833000-56834000"/>
          <s v="56834000-56835000"/>
          <s v="56835000-56836000"/>
          <s v="56836000-56837000"/>
          <s v="56837000-56838000"/>
          <s v="56838000-56839000"/>
          <s v="56839000-56840000"/>
          <s v="56840000-56841000"/>
          <s v="56841000-56842000"/>
          <s v="56842000-56843000"/>
          <s v="56843000-56844000"/>
          <s v="56844000-56845000"/>
          <s v="56845000-56846000"/>
          <s v="56846000-56847000"/>
          <s v="56847000-56848000"/>
          <s v="56848000-56849000"/>
          <s v="56849000-56850000"/>
          <s v="56850000-56851000"/>
          <s v="56851000-56852000"/>
          <s v="56852000-56853000"/>
          <s v="56853000-56854000"/>
          <s v="56854000-56855000"/>
          <s v="56855000-56856000"/>
          <s v="56856000-56857000"/>
          <s v="56857000-56858000"/>
          <s v="56858000-56859000"/>
          <s v="56859000-56860000"/>
          <s v="56860000-56861000"/>
          <s v="56861000-56862000"/>
          <s v="56862000-56863000"/>
          <s v="56863000-56864000"/>
          <s v="56864000-56865000"/>
          <s v="56865000-56866000"/>
          <s v="56866000-56867000"/>
          <s v="56867000-56868000"/>
          <s v="56868000-56869000"/>
          <s v="56869000-56870000"/>
          <s v="56870000-56871000"/>
          <s v="56871000-56872000"/>
          <s v="56872000-56873000"/>
          <s v="56873000-56874000"/>
          <s v="56874000-56875000"/>
          <s v="56875000-56876000"/>
          <s v="56876000-56877000"/>
          <s v="56877000-56878000"/>
          <s v="56878000-56879000"/>
          <s v="56879000-56880000"/>
          <s v="56880000-56881000"/>
          <s v="56881000-56882000"/>
          <s v="56882000-56883000"/>
          <s v="56883000-56884000"/>
          <s v="56884000-56885000"/>
          <s v="56885000-56886000"/>
          <s v="56886000-56887000"/>
          <s v="56887000-56888000"/>
          <s v="56888000-56889000"/>
          <s v="56889000-56890000"/>
          <s v="56890000-56891000"/>
          <s v="56891000-56892000"/>
          <s v="56892000-56893000"/>
          <s v="56893000-56894000"/>
          <s v="56894000-56895000"/>
          <s v="56895000-56896000"/>
          <s v="56896000-56897000"/>
          <s v="56897000-56898000"/>
          <s v="56898000-56899000"/>
          <s v="56899000-56900000"/>
          <s v="56900000-56901000"/>
          <s v="56901000-56902000"/>
          <s v="56902000-56903000"/>
          <s v="56903000-56904000"/>
          <s v="56904000-56905000"/>
          <s v="56905000-56906000"/>
          <s v="56906000-56907000"/>
          <s v="56907000-56908000"/>
          <s v="56908000-56909000"/>
          <s v="56909000-56910000"/>
          <s v="56910000-56911000"/>
          <s v="56911000-56912000"/>
          <s v="56912000-56913000"/>
          <s v="56913000-56914000"/>
          <s v="56914000-56915000"/>
          <s v="56915000-56916000"/>
          <s v="56916000-56917000"/>
          <s v="56917000-56918000"/>
          <s v="56918000-56919000"/>
          <s v="56919000-56920000"/>
          <s v="56920000-56921000"/>
          <s v="56921000-56922000"/>
          <s v="56922000-56923000"/>
          <s v="56923000-56924000"/>
          <s v="56924000-56925000"/>
          <s v="56925000-56926000"/>
          <s v="56926000-56927000"/>
          <s v="56927000-56928000"/>
          <s v="56928000-56929000"/>
          <s v="56929000-56930000"/>
          <s v="56930000-56931000"/>
          <s v="56931000-56932000"/>
          <s v="56932000-56933000"/>
          <s v="56933000-56934000"/>
          <s v="56934000-56935000"/>
          <s v="56935000-56936000"/>
          <s v="56936000-56937000"/>
          <s v="56937000-56938000"/>
          <s v="56938000-56939000"/>
          <s v="56939000-56940000"/>
          <s v="56940000-56941000"/>
          <s v="56941000-56942000"/>
          <s v="56942000-56943000"/>
          <s v="56943000-56944000"/>
          <s v="56944000-56945000"/>
          <s v="56945000-56946000"/>
          <s v="56946000-56947000"/>
          <s v="56947000-56948000"/>
          <s v="56948000-56949000"/>
          <s v="56949000-56950000"/>
          <s v="56950000-56951000"/>
          <s v="56951000-56952000"/>
          <s v="56952000-56953000"/>
          <s v="56953000-56954000"/>
          <s v="56954000-56955000"/>
          <s v="56955000-56956000"/>
          <s v="56956000-56957000"/>
          <s v="56957000-56958000"/>
          <s v="56958000-56959000"/>
          <s v="56959000-56960000"/>
          <s v="56960000-56961000"/>
          <s v="56961000-56962000"/>
          <s v="56962000-56963000"/>
          <s v="56963000-56964000"/>
          <s v="56964000-56965000"/>
          <s v="56965000-56966000"/>
          <s v="56966000-56967000"/>
          <s v="56967000-56968000"/>
          <s v="56968000-56969000"/>
          <s v="56969000-56970000"/>
          <s v="56970000-56971000"/>
          <s v="56971000-56972000"/>
          <s v="56972000-56973000"/>
          <s v="56973000-56974000"/>
          <s v="56974000-56975000"/>
          <s v="56975000-56976000"/>
          <s v="56976000-56977000"/>
          <s v="56977000-56978000"/>
          <s v="56978000-56979000"/>
          <s v="56979000-56980000"/>
          <s v="56980000-56981000"/>
          <s v="56981000-56982000"/>
          <s v="56982000-56983000"/>
          <s v="56983000-56984000"/>
          <s v="56984000-56985000"/>
          <s v="56985000-56986000"/>
          <s v="56986000-56987000"/>
          <s v="56987000-56988000"/>
          <s v="56988000-56989000"/>
          <s v="56989000-56990000"/>
          <s v="56990000-56991000"/>
          <s v="56991000-56992000"/>
          <s v="56992000-56993000"/>
          <s v="56993000-56994000"/>
          <s v="56994000-56995000"/>
          <s v="56995000-56996000"/>
          <s v="56996000-56997000"/>
          <s v="56997000-56998000"/>
          <s v="56998000-56999000"/>
          <s v="56999000-57000000"/>
          <s v="57000000-57001000"/>
          <s v="57001000-57002000"/>
          <s v="57002000-57003000"/>
          <s v="57003000-57004000"/>
          <s v="57004000-57005000"/>
          <s v="57005000-57006000"/>
          <s v="57006000-57007000"/>
          <s v="57007000-57008000"/>
          <s v="57008000-57009000"/>
          <s v="57009000-57010000"/>
          <s v="57010000-57011000"/>
          <s v="57011000-57012000"/>
          <s v="57012000-57013000"/>
          <s v="57013000-57014000"/>
          <s v="57014000-57015000"/>
          <s v="57015000-57016000"/>
          <s v="57016000-57017000"/>
          <s v="57017000-57018000"/>
          <s v="57018000-57019000"/>
          <s v="57019000-57020000"/>
          <s v="57020000-57021000"/>
          <s v="57021000-57022000"/>
          <s v="57022000-57023000"/>
          <s v="57023000-57024000"/>
          <s v="57024000-57025000"/>
          <s v="57025000-57026000"/>
          <s v="57026000-57027000"/>
          <s v="57027000-57028000"/>
          <s v="57028000-57029000"/>
          <s v="57029000-57030000"/>
          <s v="57030000-57031000"/>
          <s v="57031000-57032000"/>
          <s v="57032000-57033000"/>
          <s v="57033000-57034000"/>
          <s v="57034000-57035000"/>
          <s v="57035000-57036000"/>
          <s v="57036000-57037000"/>
          <s v="57037000-57038000"/>
          <s v="57038000-57039000"/>
          <s v="57039000-57040000"/>
          <s v="57040000-57041000"/>
          <s v="57041000-57042000"/>
          <s v="57042000-57043000"/>
          <s v="57043000-57044000"/>
          <s v="57044000-57045000"/>
          <s v="57045000-57046000"/>
          <s v="57046000-57047000"/>
          <s v="57047000-57048000"/>
          <s v="57048000-57049000"/>
          <s v="57049000-57050000"/>
          <s v="57050000-57051000"/>
          <s v="57051000-57052000"/>
          <s v="57052000-57053000"/>
          <s v="57053000-57054000"/>
          <s v="57054000-57055000"/>
          <s v="57055000-57056000"/>
          <s v="57056000-57057000"/>
          <s v="57057000-57058000"/>
          <s v="57058000-57059000"/>
          <s v="57059000-57060000"/>
          <s v="57060000-57061000"/>
          <s v="57061000-57062000"/>
          <s v="57062000-57063000"/>
          <s v="57063000-57064000"/>
          <s v="57064000-57065000"/>
          <s v="57065000-57066000"/>
          <s v="57066000-57067000"/>
          <s v="57067000-57068000"/>
          <s v="57068000-57069000"/>
          <s v="57069000-57070000"/>
          <s v="57070000-57071000"/>
          <s v="57071000-57072000"/>
          <s v="57072000-57073000"/>
          <s v="57073000-57074000"/>
          <s v="57074000-57075000"/>
          <s v="57075000-57076000"/>
          <s v="57076000-57077000"/>
          <s v="57077000-57078000"/>
          <s v="57078000-57079000"/>
          <s v="57079000-57080000"/>
          <s v="57080000-57081000"/>
          <s v="57081000-57082000"/>
          <s v="57082000-57083000"/>
          <s v="57083000-57084000"/>
          <s v="57084000-57085000"/>
          <s v="57085000-57086000"/>
          <s v="57086000-57087000"/>
          <s v="57087000-57088000"/>
          <s v="57088000-57089000"/>
          <s v="57089000-57090000"/>
          <s v="57090000-57091000"/>
          <s v="57091000-57092000"/>
          <s v="57092000-57093000"/>
          <s v="57093000-57094000"/>
          <s v="57094000-57095000"/>
          <s v="57095000-57096000"/>
          <s v="57096000-57097000"/>
          <s v="57097000-57098000"/>
          <s v="57098000-57099000"/>
          <s v="57099000-57100000"/>
          <s v="57100000-57101000"/>
          <s v="57101000-57102000"/>
          <s v="57102000-57103000"/>
          <s v="57103000-57104000"/>
          <s v="57104000-57105000"/>
          <s v="57105000-57106000"/>
          <s v="57106000-57107000"/>
          <s v="57107000-57108000"/>
          <s v="57108000-57109000"/>
          <s v="57109000-57110000"/>
          <s v="57110000-57111000"/>
          <s v="57111000-57112000"/>
          <s v="57112000-57113000"/>
          <s v="57113000-57114000"/>
          <s v="57114000-57115000"/>
          <s v="57115000-57116000"/>
          <s v="57116000-57117000"/>
          <s v="57117000-57118000"/>
          <s v="57118000-57119000"/>
          <s v="57119000-57120000"/>
          <s v="57120000-57121000"/>
          <s v="57121000-57122000"/>
          <s v="57122000-57123000"/>
          <s v="57123000-57124000"/>
          <s v="57124000-57125000"/>
          <s v="57125000-57126000"/>
          <s v="57126000-57127000"/>
          <s v="57127000-57128000"/>
          <s v="57128000-57129000"/>
          <s v="57129000-57130000"/>
          <s v="57130000-57131000"/>
          <s v="57131000-57132000"/>
          <s v="57132000-57133000"/>
          <s v="57133000-57134000"/>
          <s v="57134000-57135000"/>
          <s v="57135000-57136000"/>
          <s v="57136000-57137000"/>
          <s v="57137000-57138000"/>
          <s v="57138000-57139000"/>
          <s v="57139000-57140000"/>
          <s v="57140000-57141000"/>
          <s v="57141000-57142000"/>
          <s v="57142000-57143000"/>
          <s v="57143000-57144000"/>
          <s v="57144000-57145000"/>
          <s v="57145000-57146000"/>
          <s v="57146000-57147000"/>
          <s v="57147000-57148000"/>
          <s v="57148000-57149000"/>
          <s v="57149000-57150000"/>
          <s v="57150000-57151000"/>
          <s v="57151000-57152000"/>
          <s v="57152000-57153000"/>
          <s v="57153000-57154000"/>
          <s v="57154000-57155000"/>
          <s v="57155000-57156000"/>
          <s v="57156000-57157000"/>
          <s v="57157000-57158000"/>
          <s v="57158000-57159000"/>
          <s v="57159000-57160000"/>
          <s v="57160000-57161000"/>
          <s v="57161000-57162000"/>
          <s v="57162000-57163000"/>
          <s v="57163000-57164000"/>
          <s v="57164000-57165000"/>
          <s v="57165000-57166000"/>
          <s v="57166000-57167000"/>
          <s v="57167000-57168000"/>
          <s v="57168000-57169000"/>
          <s v="57169000-57170000"/>
          <s v="57170000-57171000"/>
          <s v="57171000-57172000"/>
          <s v="57172000-57173000"/>
          <s v="57173000-57174000"/>
          <s v="57174000-57175000"/>
          <s v="57175000-57176000"/>
          <s v="57176000-57177000"/>
          <s v="57177000-57178000"/>
          <s v="57178000-57179000"/>
          <s v="57179000-57180000"/>
          <s v="57180000-57181000"/>
          <s v="57181000-57182000"/>
          <s v="57182000-57183000"/>
          <s v="57183000-57184000"/>
          <s v="57184000-57185000"/>
          <s v="57185000-57186000"/>
          <s v="57186000-57187000"/>
          <s v="57187000-57188000"/>
          <s v="57188000-57189000"/>
          <s v="57189000-57190000"/>
          <s v="57190000-57191000"/>
          <s v="57191000-57192000"/>
          <s v="57192000-57193000"/>
          <s v="57193000-57194000"/>
          <s v="57194000-57195000"/>
          <s v="57195000-57196000"/>
          <s v="57196000-57197000"/>
          <s v="57197000-57198000"/>
          <s v="57198000-57199000"/>
          <s v="57199000-57200000"/>
          <s v="57200000-57201000"/>
          <s v="57201000-57202000"/>
          <s v="57202000-57203000"/>
          <s v="57203000-57204000"/>
          <s v="57204000-57205000"/>
          <s v="57205000-57206000"/>
          <s v="57206000-57207000"/>
          <s v="57207000-57208000"/>
          <s v="57208000-57209000"/>
          <s v="57209000-57210000"/>
          <s v="57210000-57211000"/>
          <s v="57211000-57212000"/>
          <s v="57212000-57213000"/>
          <s v="57213000-57214000"/>
          <s v="57214000-57215000"/>
          <s v="57215000-57216000"/>
          <s v="57216000-57217000"/>
          <s v="57217000-57218000"/>
          <s v="57218000-57219000"/>
          <s v="57219000-57220000"/>
          <s v="57220000-57221000"/>
          <s v="57221000-57222000"/>
          <s v="57222000-57223000"/>
          <s v="57223000-57224000"/>
          <s v="57224000-57225000"/>
          <s v="57225000-57226000"/>
          <s v="57226000-57227000"/>
          <s v="57227000-57228000"/>
          <s v="57228000-57229000"/>
          <s v="57229000-57230000"/>
          <s v="57230000-57231000"/>
          <s v="57231000-57232000"/>
          <s v="57232000-57233000"/>
          <s v="57233000-57234000"/>
          <s v="57234000-57235000"/>
          <s v="57235000-57236000"/>
          <s v="57236000-57237000"/>
          <s v="57237000-57238000"/>
          <s v="57238000-57239000"/>
          <s v="57239000-57240000"/>
          <s v="57240000-57241000"/>
          <s v="57241000-57242000"/>
          <s v="57242000-57243000"/>
          <s v="57243000-57244000"/>
          <s v="57244000-57245000"/>
          <s v="57245000-57246000"/>
          <s v="57246000-57247000"/>
          <s v="57247000-57248000"/>
          <s v="57248000-57249000"/>
          <s v="57249000-57250000"/>
          <s v="57250000-57251000"/>
          <s v="57251000-57252000"/>
          <s v="57252000-57253000"/>
          <s v="57253000-57254000"/>
          <s v="57254000-57255000"/>
          <s v="57255000-57256000"/>
          <s v="57256000-57257000"/>
          <s v="57257000-57258000"/>
          <s v="57258000-57259000"/>
          <s v="57259000-57260000"/>
          <s v="57260000-57261000"/>
          <s v="57261000-57262000"/>
          <s v="57262000-57263000"/>
          <s v="57263000-57264000"/>
          <s v="57264000-57265000"/>
          <s v="57265000-57266000"/>
          <s v="57266000-57267000"/>
          <s v="57267000-57268000"/>
          <s v="57268000-57269000"/>
          <s v="57269000-57270000"/>
          <s v="57270000-57271000"/>
          <s v="57271000-57272000"/>
          <s v="57272000-57273000"/>
          <s v="57273000-57274000"/>
          <s v="57274000-57275000"/>
          <s v="57275000-57276000"/>
          <s v="57276000-57277000"/>
          <s v="57277000-57278000"/>
          <s v="57278000-57279000"/>
          <s v="57279000-57280000"/>
          <s v="57280000-57281000"/>
          <s v="57281000-57282000"/>
          <s v="57282000-57283000"/>
          <s v="57283000-57284000"/>
          <s v="57284000-57285000"/>
          <s v="57285000-57286000"/>
          <s v="57286000-57287000"/>
          <s v="57287000-57288000"/>
          <s v="57288000-57289000"/>
          <s v="57289000-57290000"/>
          <s v="57290000-57291000"/>
          <s v="57291000-57292000"/>
          <s v="57292000-57293000"/>
          <s v="57293000-57294000"/>
          <s v="57294000-57295000"/>
          <s v="57295000-57296000"/>
          <s v="57296000-57297000"/>
          <s v="57297000-57298000"/>
          <s v="57298000-57299000"/>
          <s v="57299000-57300000"/>
          <s v="57300000-57301000"/>
          <s v="57301000-57302000"/>
          <s v="57302000-57303000"/>
          <s v="57303000-57304000"/>
          <s v="57304000-57305000"/>
          <s v="57305000-57306000"/>
          <s v="57306000-57307000"/>
          <s v="57307000-57308000"/>
          <s v="57308000-57309000"/>
          <s v="57309000-57310000"/>
          <s v="57310000-57311000"/>
          <s v="57311000-57312000"/>
          <s v="57312000-57313000"/>
          <s v="57313000-57314000"/>
          <s v="57314000-57315000"/>
          <s v="57315000-57316000"/>
          <s v="57316000-57317000"/>
          <s v="57317000-57318000"/>
          <s v="57318000-57319000"/>
          <s v="57319000-57320000"/>
          <s v="57320000-57321000"/>
          <s v="57321000-57322000"/>
          <s v="57322000-57323000"/>
          <s v="57323000-57324000"/>
          <s v="57324000-57325000"/>
          <s v="57325000-57326000"/>
          <s v="57326000-57327000"/>
          <s v="57327000-57328000"/>
          <s v="57328000-57329000"/>
          <s v="57329000-57330000"/>
          <s v="57330000-57331000"/>
          <s v="57331000-57332000"/>
          <s v="57332000-57333000"/>
          <s v="57333000-57334000"/>
          <s v="57334000-57335000"/>
          <s v="57335000-57336000"/>
          <s v="57336000-57337000"/>
          <s v="57337000-57338000"/>
          <s v="57338000-57339000"/>
          <s v="57339000-57340000"/>
          <s v="57340000-57341000"/>
          <s v="57341000-57342000"/>
          <s v="57342000-57343000"/>
          <s v="57343000-57344000"/>
          <s v="57344000-57345000"/>
          <s v="57345000-57346000"/>
          <s v="57346000-57347000"/>
          <s v="57347000-57348000"/>
          <s v="57348000-57349000"/>
          <s v="57349000-57350000"/>
          <s v="57350000-57351000"/>
          <s v="57351000-57352000"/>
          <s v="57352000-57353000"/>
          <s v="57353000-57354000"/>
          <s v="57354000-57355000"/>
          <s v="57355000-57356000"/>
          <s v="57356000-57357000"/>
          <s v="57357000-57358000"/>
          <s v="57358000-57359000"/>
          <s v="57359000-57360000"/>
          <s v="57360000-57361000"/>
          <s v="57361000-57362000"/>
          <s v="57362000-57363000"/>
          <s v="57363000-57364000"/>
          <s v="57364000-57365000"/>
          <s v="57365000-57366000"/>
          <s v="57366000-57367000"/>
          <s v="57367000-57368000"/>
          <s v="57368000-57369000"/>
          <s v="57369000-57370000"/>
          <s v="57370000-57371000"/>
          <s v="57371000-57372000"/>
          <s v="57372000-57373000"/>
          <s v="57373000-57374000"/>
          <s v="57374000-57375000"/>
          <s v="57375000-57376000"/>
          <s v="57376000-57377000"/>
          <s v="57377000-57378000"/>
          <s v="57378000-57379000"/>
          <s v="57379000-57380000"/>
          <s v="57380000-57381000"/>
          <s v="57381000-57382000"/>
          <s v="57382000-57383000"/>
          <s v="57383000-57384000"/>
          <s v="57384000-57385000"/>
          <s v="57385000-57386000"/>
          <s v="57386000-57387000"/>
          <s v="57387000-57388000"/>
          <s v="57388000-57389000"/>
          <s v="57389000-57390000"/>
          <s v="57390000-57391000"/>
          <s v="57391000-57392000"/>
          <s v="57392000-57393000"/>
          <s v="57393000-57394000"/>
          <s v="57394000-57395000"/>
          <s v="57395000-57396000"/>
          <s v="57396000-57397000"/>
          <s v="57397000-57398000"/>
          <s v="57398000-57399000"/>
          <s v="57399000-57400000"/>
          <s v="57400000-57401000"/>
          <s v="57401000-57402000"/>
          <s v="57402000-57403000"/>
          <s v="57403000-57404000"/>
          <s v="57404000-57405000"/>
          <s v="57405000-57406000"/>
          <s v="57406000-57407000"/>
          <s v="57407000-57408000"/>
          <s v="57408000-57409000"/>
          <s v="57409000-57410000"/>
          <s v="57410000-57411000"/>
          <s v="57411000-57412000"/>
          <s v="57412000-57413000"/>
          <s v="57413000-57414000"/>
          <s v="57414000-57415000"/>
          <s v="57415000-57416000"/>
          <s v="57416000-57417000"/>
          <s v="57417000-57418000"/>
          <s v="57418000-57419000"/>
          <s v="57419000-57420000"/>
          <s v="57420000-57421000"/>
          <s v="57421000-57422000"/>
          <s v="57422000-57423000"/>
          <s v="57423000-57424000"/>
          <s v="57424000-57425000"/>
          <s v="57425000-57426000"/>
          <s v="57426000-57427000"/>
          <s v="57427000-57428000"/>
          <s v="57428000-57429000"/>
          <s v="57429000-57430000"/>
          <s v="57430000-57431000"/>
          <s v="57431000-57432000"/>
          <s v="57432000-57433000"/>
          <s v="57433000-57434000"/>
          <s v="57434000-57435000"/>
          <s v="57435000-57436000"/>
          <s v="57436000-57437000"/>
          <s v="57437000-57438000"/>
          <s v="57438000-57439000"/>
          <s v="57439000-57440000"/>
          <s v="57440000-57441000"/>
          <s v="57441000-57442000"/>
          <s v="57442000-57443000"/>
          <s v="57443000-57444000"/>
          <s v="57444000-57445000"/>
          <s v="57445000-57446000"/>
          <s v="57446000-57447000"/>
          <s v="57447000-57448000"/>
          <s v="57448000-57449000"/>
          <s v="57449000-57450000"/>
          <s v="57450000-57451000"/>
          <s v="57451000-57452000"/>
          <s v="57452000-57453000"/>
          <s v="57453000-57454000"/>
          <s v="57454000-57455000"/>
          <s v="57455000-57456000"/>
          <s v="57456000-57457000"/>
          <s v="57457000-57458000"/>
          <s v="57458000-57459000"/>
          <s v="57459000-57460000"/>
          <s v="57460000-57461000"/>
          <s v="57461000-57462000"/>
          <s v="57462000-57463000"/>
          <s v="57463000-57464000"/>
          <s v="57464000-57465000"/>
          <s v="57465000-57466000"/>
          <s v="57466000-57467000"/>
          <s v="57467000-57468000"/>
          <s v="57468000-57469000"/>
          <s v="57469000-57470000"/>
          <s v="57470000-57471000"/>
          <s v="57471000-57472000"/>
          <s v="57472000-57473000"/>
          <s v="57473000-57474000"/>
          <s v="57474000-57475000"/>
          <s v="57475000-57476000"/>
          <s v="57476000-57477000"/>
          <s v="57477000-57478000"/>
          <s v="57478000-57479000"/>
          <s v="57479000-57480000"/>
          <s v="57480000-57481000"/>
          <s v="57481000-57482000"/>
          <s v="57482000-57483000"/>
          <s v="57483000-57484000"/>
          <s v="57484000-57485000"/>
          <s v="57485000-57486000"/>
          <s v="57486000-57487000"/>
          <s v="57487000-57488000"/>
          <s v="57488000-57489000"/>
          <s v="57489000-57490000"/>
          <s v="57490000-57491000"/>
          <s v="57491000-57492000"/>
          <s v="57492000-57493000"/>
          <s v="57493000-57494000"/>
          <s v="57494000-57495000"/>
          <s v="57495000-57496000"/>
          <s v="57496000-57497000"/>
          <s v="57497000-57498000"/>
          <s v="57498000-57499000"/>
          <s v="57499000-57500000"/>
          <s v="57500000-57501000"/>
          <s v="57501000-57502000"/>
          <s v="57502000-57503000"/>
          <s v="57503000-57504000"/>
          <s v="57504000-57505000"/>
          <s v="57505000-57506000"/>
          <s v="57506000-57507000"/>
          <s v="57507000-57508000"/>
          <s v="57508000-57509000"/>
          <s v="57509000-57510000"/>
          <s v="57510000-57511000"/>
          <s v="57511000-57512000"/>
          <s v="57512000-57513000"/>
          <s v="57513000-57514000"/>
          <s v="57514000-57515000"/>
          <s v="57515000-57516000"/>
          <s v="57516000-57517000"/>
          <s v="57517000-57518000"/>
          <s v="57518000-57519000"/>
          <s v="57519000-57520000"/>
          <s v="57520000-57521000"/>
          <s v="57521000-57522000"/>
          <s v="57522000-57523000"/>
          <s v="57523000-57524000"/>
          <s v="57524000-57525000"/>
          <s v="57525000-57526000"/>
          <s v="57526000-57527000"/>
          <s v="57527000-57528000"/>
          <s v="57528000-57529000"/>
          <s v="57529000-57530000"/>
          <s v="57530000-57531000"/>
          <s v="57531000-57532000"/>
          <s v="57532000-57533000"/>
          <s v="57533000-57534000"/>
          <s v="57534000-57535000"/>
          <s v="57535000-57536000"/>
          <s v="57536000-57537000"/>
          <s v="57537000-57538000"/>
          <s v="57538000-57539000"/>
          <s v="57539000-57540000"/>
          <s v="57540000-57541000"/>
          <s v="57541000-57542000"/>
          <s v="57542000-57543000"/>
          <s v="57543000-57544000"/>
          <s v="57544000-57545000"/>
          <s v="57545000-57546000"/>
          <s v="57546000-57547000"/>
          <s v="57547000-57548000"/>
          <s v="57548000-57549000"/>
          <s v="57549000-57550000"/>
          <s v="57550000-57551000"/>
          <s v="57551000-57552000"/>
          <s v="57552000-57553000"/>
          <s v="57553000-57554000"/>
          <s v="57554000-57555000"/>
          <s v="57555000-57556000"/>
          <s v="57556000-57557000"/>
          <s v="57557000-57558000"/>
          <s v="57558000-57559000"/>
          <s v="57559000-57560000"/>
          <s v="57560000-57561000"/>
          <s v="57561000-57562000"/>
          <s v="57562000-57563000"/>
          <s v="57563000-57564000"/>
          <s v="57564000-57565000"/>
          <s v="57565000-57566000"/>
          <s v="57566000-57567000"/>
          <s v="57567000-57568000"/>
          <s v="57568000-57569000"/>
          <s v="57569000-57570000"/>
          <s v="57570000-57571000"/>
          <s v="57571000-57572000"/>
          <s v="57572000-57573000"/>
          <s v="57573000-57574000"/>
          <s v="57574000-57575000"/>
          <s v="57575000-57576000"/>
          <s v="57576000-57577000"/>
          <s v="57577000-57578000"/>
          <s v="57578000-57579000"/>
          <s v="57579000-57580000"/>
          <s v="57580000-57581000"/>
          <s v="57581000-57582000"/>
          <s v="57582000-57583000"/>
          <s v="57583000-57584000"/>
          <s v="57584000-57585000"/>
          <s v="57585000-57586000"/>
          <s v="57586000-57587000"/>
          <s v="57587000-57588000"/>
          <s v="57588000-57589000"/>
          <s v="57589000-57590000"/>
          <s v="57590000-57591000"/>
          <s v="57591000-57592000"/>
          <s v="57592000-57593000"/>
          <s v="57593000-57594000"/>
          <s v="57594000-57595000"/>
          <s v="57595000-57596000"/>
          <s v="57596000-57597000"/>
          <s v="57597000-57598000"/>
          <s v="57598000-57599000"/>
          <s v="57599000-57600000"/>
          <s v="57600000-57601000"/>
          <s v="57601000-57602000"/>
          <s v="57602000-57603000"/>
          <s v="57603000-57604000"/>
          <s v="57604000-57605000"/>
          <s v="57605000-57606000"/>
          <s v="57606000-57607000"/>
          <s v="57607000-57608000"/>
          <s v="57608000-57609000"/>
          <s v="57609000-57610000"/>
          <s v="57610000-57611000"/>
          <s v="57611000-57612000"/>
          <s v="57612000-57613000"/>
          <s v="57613000-57614000"/>
          <s v="57614000-57615000"/>
          <s v="57615000-57616000"/>
          <s v="57616000-57617000"/>
          <s v="57617000-57618000"/>
          <s v="57618000-57619000"/>
          <s v="57619000-57620000"/>
          <s v="57620000-57621000"/>
          <s v="57621000-57622000"/>
          <s v="57622000-57623000"/>
          <s v="57623000-57624000"/>
          <s v="57624000-57625000"/>
          <s v="57625000-57626000"/>
          <s v="57626000-57627000"/>
          <s v="57627000-57628000"/>
          <s v="57628000-57629000"/>
          <s v="57629000-57630000"/>
          <s v="57630000-57631000"/>
          <s v="57631000-57632000"/>
          <s v="57632000-57633000"/>
          <s v="57633000-57634000"/>
          <s v="57634000-57635000"/>
          <s v="57635000-57636000"/>
          <s v="57636000-57637000"/>
          <s v="57637000-57638000"/>
          <s v="57638000-57639000"/>
          <s v="57639000-57640000"/>
          <s v="57640000-57641000"/>
          <s v="57641000-57642000"/>
          <s v="57642000-57643000"/>
          <s v="57643000-57644000"/>
          <s v="57644000-57645000"/>
          <s v="57645000-57646000"/>
          <s v="57646000-57647000"/>
          <s v="57647000-57648000"/>
          <s v="57648000-57649000"/>
          <s v="57649000-57650000"/>
          <s v="57650000-57651000"/>
          <s v="57651000-57652000"/>
          <s v="57652000-57653000"/>
          <s v="57653000-57654000"/>
          <s v="57654000-57655000"/>
          <s v="57655000-57656000"/>
          <s v="57656000-57657000"/>
          <s v="57657000-57658000"/>
          <s v="57658000-57659000"/>
          <s v="57659000-57660000"/>
          <s v="57660000-57661000"/>
          <s v="57661000-57662000"/>
          <s v="57662000-57663000"/>
          <s v="57663000-57664000"/>
          <s v="57664000-57665000"/>
          <s v="57665000-57666000"/>
          <s v="57666000-57667000"/>
          <s v="57667000-57668000"/>
          <s v="57668000-57669000"/>
          <s v="57669000-57670000"/>
          <s v="57670000-57671000"/>
          <s v="57671000-57672000"/>
          <s v="57672000-57673000"/>
          <s v="57673000-57674000"/>
          <s v="57674000-57675000"/>
          <s v="57675000-57676000"/>
          <s v="57676000-57677000"/>
          <s v="57677000-57678000"/>
          <s v="57678000-57679000"/>
          <s v="57679000-57680000"/>
          <s v="57680000-57681000"/>
          <s v="57681000-57682000"/>
          <s v="57682000-57683000"/>
          <s v="57683000-57684000"/>
          <s v="57684000-57685000"/>
          <s v="57685000-57686000"/>
          <s v="57686000-57687000"/>
          <s v="57687000-57688000"/>
          <s v="57688000-57689000"/>
          <s v="57689000-57690000"/>
          <s v="57690000-57691000"/>
          <s v="57691000-57692000"/>
          <s v="57692000-57693000"/>
          <s v="57693000-57694000"/>
          <s v="57694000-57695000"/>
          <s v="57695000-57696000"/>
          <s v="57696000-57697000"/>
          <s v="57697000-57698000"/>
          <s v="57698000-57699000"/>
          <s v="57699000-57700000"/>
          <s v="57700000-57701000"/>
          <s v="57701000-57702000"/>
          <s v="57702000-57703000"/>
          <s v="57703000-57704000"/>
          <s v="57704000-57705000"/>
          <s v="57705000-57706000"/>
          <s v="57706000-57707000"/>
          <s v="57707000-57708000"/>
          <s v="57708000-57709000"/>
          <s v="57709000-57710000"/>
          <s v="57710000-57711000"/>
          <s v="57711000-57712000"/>
          <s v="57712000-57713000"/>
          <s v="57713000-57714000"/>
          <s v="57714000-57715000"/>
          <s v="57715000-57716000"/>
          <s v="57716000-57717000"/>
          <s v="57717000-57718000"/>
          <s v="57718000-57719000"/>
          <s v="57719000-57720000"/>
          <s v="57720000-57721000"/>
          <s v="57721000-57722000"/>
          <s v="57722000-57723000"/>
          <s v="57723000-57724000"/>
          <s v="57724000-57725000"/>
          <s v="57725000-57726000"/>
          <s v="57726000-57727000"/>
          <s v="57727000-57728000"/>
          <s v="57728000-57729000"/>
          <s v="57729000-57730000"/>
          <s v="57730000-57731000"/>
          <s v="57731000-57732000"/>
          <s v="57732000-57733000"/>
          <s v="57733000-57734000"/>
          <s v="57734000-57735000"/>
          <s v="57735000-57736000"/>
          <s v="57736000-57737000"/>
          <s v="57737000-57738000"/>
          <s v="57738000-57739000"/>
          <s v="57739000-57740000"/>
          <s v="57740000-57741000"/>
          <s v="57741000-57742000"/>
          <s v="57742000-57743000"/>
          <s v="57743000-57744000"/>
          <s v="57744000-57745000"/>
          <s v="57745000-57746000"/>
          <s v="57746000-57747000"/>
          <s v="57747000-57748000"/>
          <s v="57748000-57749000"/>
          <s v="57749000-57750000"/>
          <s v="57750000-57751000"/>
          <s v="57751000-57752000"/>
          <s v="57752000-57753000"/>
          <s v="57753000-57754000"/>
          <s v="57754000-57755000"/>
          <s v="57755000-57756000"/>
          <s v="57756000-57757000"/>
          <s v="57757000-57758000"/>
          <s v="57758000-57759000"/>
          <s v="57759000-57760000"/>
          <s v="57760000-57761000"/>
          <s v="57761000-57762000"/>
          <s v="57762000-57763000"/>
          <s v="57763000-57764000"/>
          <s v="57764000-57765000"/>
          <s v="57765000-57766000"/>
          <s v="57766000-57767000"/>
          <s v="57767000-57768000"/>
          <s v="57768000-57769000"/>
          <s v="57769000-57770000"/>
          <s v="57770000-57771000"/>
          <s v="57771000-57772000"/>
          <s v="57772000-57773000"/>
          <s v="57773000-57774000"/>
          <s v="57774000-57775000"/>
          <s v="57775000-57776000"/>
          <s v="57776000-57777000"/>
          <s v="57777000-57778000"/>
          <s v="57778000-57779000"/>
          <s v="57779000-57780000"/>
          <s v="57780000-57781000"/>
          <s v="57781000-57782000"/>
          <s v="57782000-57783000"/>
          <s v="57783000-57784000"/>
          <s v="57784000-57785000"/>
          <s v="57785000-57786000"/>
          <s v="57786000-57787000"/>
          <s v="57787000-57788000"/>
          <s v="57788000-57789000"/>
          <s v="57789000-57790000"/>
          <s v="57790000-57791000"/>
          <s v="57791000-57792000"/>
          <s v="57792000-57793000"/>
          <s v="57793000-57794000"/>
          <s v="57794000-57795000"/>
          <s v="57795000-57796000"/>
          <s v="57796000-57797000"/>
          <s v="57797000-57798000"/>
          <s v="57798000-57799000"/>
          <s v="57799000-57800000"/>
          <s v="57800000-57801000"/>
          <s v="57801000-57802000"/>
          <s v="57802000-57803000"/>
          <s v="57803000-57804000"/>
          <s v="57804000-57805000"/>
          <s v="57805000-57806000"/>
          <s v="57806000-57807000"/>
          <s v="57807000-57808000"/>
          <s v="57808000-57809000"/>
          <s v="57809000-57810000"/>
          <s v="57810000-57811000"/>
          <s v="57811000-57812000"/>
          <s v="57812000-57813000"/>
          <s v="57813000-57814000"/>
          <s v="57814000-57815000"/>
          <s v="57815000-57816000"/>
          <s v="57816000-57817000"/>
          <s v="57817000-57818000"/>
          <s v="57818000-57819000"/>
          <s v="57819000-57820000"/>
          <s v="57820000-57821000"/>
          <s v="57821000-57822000"/>
          <s v="57822000-57823000"/>
          <s v="57823000-57824000"/>
          <s v="57824000-57825000"/>
          <s v="57825000-57826000"/>
          <s v="57826000-57827000"/>
          <s v="57827000-57828000"/>
          <s v="57828000-57829000"/>
          <s v="57829000-57830000"/>
          <s v="57830000-57831000"/>
          <s v="57831000-57832000"/>
          <s v="57832000-57833000"/>
          <s v="57833000-57834000"/>
          <s v="57834000-57835000"/>
          <s v="57835000-57836000"/>
          <s v="57836000-57837000"/>
          <s v="57837000-57838000"/>
          <s v="57838000-57839000"/>
          <s v="57839000-57840000"/>
          <s v="57840000-57841000"/>
          <s v="57841000-57842000"/>
          <s v="57842000-57843000"/>
          <s v="57843000-57844000"/>
          <s v="57844000-57845000"/>
          <s v="57845000-57846000"/>
          <s v="57846000-57847000"/>
          <s v="57847000-57848000"/>
          <s v="57848000-57849000"/>
          <s v="57849000-57850000"/>
          <s v="57850000-57851000"/>
          <s v="57851000-57852000"/>
          <s v="57852000-57853000"/>
          <s v="57853000-57854000"/>
          <s v="57854000-57855000"/>
          <s v="57855000-57856000"/>
          <s v="57856000-57857000"/>
          <s v="57857000-57858000"/>
          <s v="57858000-57859000"/>
          <s v="57859000-57860000"/>
          <s v="57860000-57861000"/>
          <s v="57861000-57862000"/>
          <s v="57862000-57863000"/>
          <s v="57863000-57864000"/>
          <s v="57864000-57865000"/>
          <s v="57865000-57866000"/>
          <s v="57866000-57867000"/>
          <s v="57867000-57868000"/>
          <s v="57868000-57869000"/>
          <s v="57869000-57870000"/>
          <s v="57870000-57871000"/>
          <s v="57871000-57872000"/>
          <s v="57872000-57873000"/>
          <s v="57873000-57874000"/>
          <s v="57874000-57875000"/>
          <s v="57875000-57876000"/>
          <s v="57876000-57877000"/>
          <s v="57877000-57878000"/>
          <s v="57878000-57879000"/>
          <s v="57879000-57880000"/>
          <s v="57880000-57881000"/>
          <s v="57881000-57882000"/>
          <s v="57882000-57883000"/>
          <s v="57883000-57884000"/>
          <s v="57884000-57885000"/>
          <s v="57885000-57886000"/>
          <s v="57886000-57887000"/>
          <s v="57887000-57888000"/>
          <s v="57888000-57889000"/>
          <s v="57889000-57890000"/>
          <s v="57890000-57891000"/>
          <s v="57891000-57892000"/>
          <s v="57892000-57893000"/>
          <s v="57893000-57894000"/>
          <s v="57894000-57895000"/>
          <s v="57895000-57896000"/>
          <s v="57896000-57897000"/>
          <s v="57897000-57898000"/>
          <s v="57898000-57899000"/>
          <s v="57899000-57900000"/>
          <s v="57900000-57901000"/>
          <s v="57901000-57902000"/>
          <s v="57902000-57903000"/>
          <s v="57903000-57904000"/>
          <s v="57904000-57905000"/>
          <s v="57905000-57906000"/>
          <s v="57906000-57907000"/>
          <s v="57907000-57908000"/>
          <s v="57908000-57909000"/>
          <s v="57909000-57910000"/>
          <s v="57910000-57911000"/>
          <s v="57911000-57912000"/>
          <s v="57912000-57913000"/>
          <s v="57913000-57914000"/>
          <s v="57914000-57915000"/>
          <s v="57915000-57916000"/>
          <s v="57916000-57917000"/>
          <s v="57917000-57918000"/>
          <s v="57918000-57919000"/>
          <s v="57919000-57920000"/>
          <s v="57920000-57921000"/>
          <s v="57921000-57922000"/>
          <s v="57922000-57923000"/>
          <s v="57923000-57924000"/>
          <s v="57924000-57925000"/>
          <s v="57925000-57926000"/>
          <s v="57926000-57927000"/>
          <s v="57927000-57928000"/>
          <s v="57928000-57929000"/>
          <s v="57929000-57930000"/>
          <s v="57930000-57931000"/>
          <s v="57931000-57932000"/>
          <s v="57932000-57933000"/>
          <s v="57933000-57934000"/>
          <s v="57934000-57935000"/>
          <s v="57935000-57936000"/>
          <s v="57936000-57937000"/>
          <s v="57937000-57938000"/>
          <s v="57938000-57939000"/>
          <s v="57939000-57940000"/>
          <s v="57940000-57941000"/>
          <s v="57941000-57942000"/>
          <s v="57942000-57943000"/>
          <s v="57943000-57944000"/>
          <s v="57944000-57945000"/>
          <s v="57945000-57946000"/>
          <s v="57946000-57947000"/>
          <s v="57947000-57948000"/>
          <s v="57948000-57949000"/>
          <s v="57949000-57950000"/>
          <s v="57950000-57951000"/>
          <s v="57951000-57952000"/>
          <s v="57952000-57953000"/>
          <s v="57953000-57954000"/>
          <s v="57954000-57955000"/>
          <s v="57955000-57956000"/>
          <s v="57956000-57957000"/>
          <s v="57957000-57958000"/>
          <s v="57958000-57959000"/>
          <s v="57959000-57960000"/>
          <s v="57960000-57961000"/>
          <s v="57961000-57962000"/>
          <s v="57962000-57963000"/>
          <s v="57963000-57964000"/>
          <s v="57964000-57965000"/>
          <s v="57965000-57966000"/>
          <s v="57966000-57967000"/>
          <s v="57967000-57968000"/>
          <s v="57968000-57969000"/>
          <s v="57969000-57970000"/>
          <s v="57970000-57971000"/>
          <s v="57971000-57972000"/>
          <s v="57972000-57973000"/>
          <s v="57973000-57974000"/>
          <s v="57974000-57975000"/>
          <s v="57975000-57976000"/>
          <s v="57976000-57977000"/>
          <s v="57977000-57978000"/>
          <s v="57978000-57979000"/>
          <s v="57979000-57980000"/>
          <s v="57980000-57981000"/>
          <s v="57981000-57982000"/>
          <s v="57982000-57983000"/>
          <s v="57983000-57984000"/>
          <s v="57984000-57985000"/>
          <s v="57985000-57986000"/>
          <s v="57986000-57987000"/>
          <s v="57987000-57988000"/>
          <s v="57988000-57989000"/>
          <s v="57989000-57990000"/>
          <s v="57990000-57991000"/>
          <s v="57991000-57992000"/>
          <s v="57992000-57993000"/>
          <s v="57993000-57994000"/>
          <s v="57994000-57995000"/>
          <s v="57995000-57996000"/>
          <s v="57996000-57997000"/>
          <s v="57997000-57998000"/>
          <s v="57998000-57999000"/>
          <s v="57999000-58000000"/>
          <s v="58000000-58001000"/>
          <s v="58001000-58002000"/>
          <s v="58002000-58003000"/>
          <s v="58003000-58004000"/>
          <s v="58004000-58005000"/>
          <s v="58005000-58006000"/>
          <s v="58006000-58007000"/>
          <s v="58007000-58008000"/>
          <s v="58008000-58009000"/>
          <s v="58009000-58010000"/>
          <s v="58010000-58011000"/>
          <s v="58011000-58012000"/>
          <s v="58012000-58013000"/>
          <s v="58013000-58014000"/>
          <s v="58014000-58015000"/>
          <s v="58015000-58016000"/>
          <s v="58016000-58017000"/>
          <s v="58017000-58018000"/>
          <s v="58018000-58019000"/>
          <s v="58019000-58020000"/>
          <s v="58020000-58021000"/>
          <s v="58021000-58022000"/>
          <s v="58022000-58023000"/>
          <s v="58023000-58024000"/>
          <s v="58024000-58025000"/>
          <s v="58025000-58026000"/>
          <s v="58026000-58027000"/>
          <s v="58027000-58028000"/>
          <s v="58028000-58029000"/>
          <s v="58029000-58030000"/>
          <s v="58030000-58031000"/>
          <s v="58031000-58032000"/>
          <s v="58032000-58033000"/>
          <s v="58033000-58034000"/>
          <s v="58034000-58035000"/>
          <s v="58035000-58036000"/>
          <s v="58036000-58037000"/>
          <s v="58037000-58038000"/>
          <s v="58038000-58039000"/>
          <s v="58039000-58040000"/>
          <s v="58040000-58041000"/>
          <s v="58041000-58042000"/>
          <s v="58042000-58043000"/>
          <s v="58043000-58044000"/>
          <s v="58044000-58045000"/>
          <s v="58045000-58046000"/>
          <s v="58046000-58047000"/>
          <s v="58047000-58048000"/>
          <s v="58048000-58049000"/>
          <s v="58049000-58050000"/>
          <s v="58050000-58051000"/>
          <s v="58051000-58052000"/>
          <s v="58052000-58053000"/>
          <s v="58053000-58054000"/>
          <s v="58054000-58055000"/>
          <s v="58055000-58056000"/>
          <s v="58056000-58057000"/>
          <s v="58057000-58058000"/>
          <s v="58058000-58059000"/>
          <s v="58059000-58060000"/>
          <s v="58060000-58061000"/>
          <s v="58061000-58062000"/>
          <s v="58062000-58063000"/>
          <s v="58063000-58064000"/>
          <s v="58064000-58065000"/>
          <s v="58065000-58066000"/>
          <s v="58066000-58067000"/>
          <s v="58067000-58068000"/>
          <s v="58068000-58069000"/>
          <s v="58069000-58070000"/>
          <s v="58070000-58071000"/>
          <s v="58071000-58072000"/>
          <s v="58072000-58073000"/>
          <s v="58073000-58074000"/>
          <s v="58074000-58075000"/>
          <s v="58075000-58076000"/>
          <s v="58076000-58077000"/>
          <s v="58077000-58078000"/>
          <s v="58078000-58079000"/>
          <s v="58079000-58080000"/>
          <s v="58080000-58081000"/>
          <s v="58081000-58082000"/>
          <s v="58082000-58083000"/>
          <s v="58083000-58084000"/>
          <s v="58084000-58085000"/>
          <s v="58085000-58086000"/>
          <s v="58086000-58087000"/>
          <s v="58087000-58088000"/>
          <s v="58088000-58089000"/>
          <s v="58089000-58090000"/>
          <s v="58090000-58091000"/>
          <s v="58091000-58092000"/>
          <s v="58092000-58093000"/>
          <s v="58093000-58094000"/>
          <s v="58094000-58095000"/>
          <s v="58095000-58096000"/>
          <s v="58096000-58097000"/>
          <s v="58097000-58098000"/>
          <s v="58098000-58099000"/>
          <s v="58099000-58100000"/>
          <s v="58100000-58101000"/>
          <s v="58101000-58102000"/>
          <s v="58102000-58103000"/>
          <s v="58103000-58104000"/>
          <s v="58104000-58105000"/>
          <s v="58105000-58106000"/>
          <s v="58106000-58107000"/>
          <s v="58107000-58108000"/>
          <s v="58108000-58109000"/>
          <s v="58109000-58110000"/>
          <s v="58110000-58111000"/>
          <s v="58111000-58112000"/>
          <s v="58112000-58113000"/>
          <s v="58113000-58114000"/>
          <s v="58114000-58115000"/>
          <s v="58115000-58116000"/>
          <s v="58116000-58117000"/>
          <s v="58117000-58118000"/>
          <s v="58118000-58119000"/>
          <s v="58119000-58120000"/>
          <s v="58120000-58121000"/>
          <s v="58121000-58122000"/>
          <s v="58122000-58123000"/>
          <s v="58123000-58124000"/>
          <s v="58124000-58125000"/>
          <s v="58125000-58126000"/>
          <s v="58126000-58127000"/>
          <s v="58127000-58128000"/>
          <s v="58128000-58129000"/>
          <s v="58129000-58130000"/>
          <s v="58130000-58131000"/>
          <s v="58131000-58132000"/>
          <s v="58132000-58133000"/>
          <s v="58133000-58134000"/>
          <s v="58134000-58135000"/>
          <s v="58135000-58136000"/>
          <s v="58136000-58137000"/>
          <s v="58137000-58138000"/>
          <s v="58138000-58139000"/>
          <s v="58139000-58140000"/>
          <s v="58140000-58141000"/>
          <s v="58141000-58142000"/>
          <s v="58142000-58143000"/>
          <s v="58143000-58144000"/>
          <s v="58144000-58145000"/>
          <s v="58145000-58146000"/>
          <s v="58146000-58147000"/>
          <s v="58147000-58148000"/>
          <s v="58148000-58149000"/>
          <s v="58149000-58150000"/>
          <s v="58150000-58151000"/>
          <s v="58151000-58152000"/>
          <s v="58152000-58153000"/>
          <s v="58153000-58154000"/>
          <s v="58154000-58155000"/>
          <s v="58155000-58156000"/>
          <s v="58156000-58157000"/>
          <s v="58157000-58158000"/>
          <s v="58158000-58159000"/>
          <s v="58159000-58160000"/>
          <s v="58160000-58161000"/>
          <s v="58161000-58162000"/>
          <s v="58162000-58163000"/>
          <s v="58163000-58164000"/>
          <s v="58164000-58165000"/>
          <s v="58165000-58166000"/>
          <s v="58166000-58167000"/>
          <s v="58167000-58168000"/>
          <s v="58168000-58169000"/>
          <s v="58169000-58170000"/>
          <s v="58170000-58171000"/>
          <s v="58171000-58172000"/>
          <s v="58172000-58173000"/>
          <s v="58173000-58174000"/>
          <s v="58174000-58175000"/>
          <s v="58175000-58176000"/>
          <s v="58176000-58177000"/>
          <s v="58177000-58178000"/>
          <s v="58178000-58179000"/>
          <s v="58179000-58180000"/>
          <s v="58180000-58181000"/>
          <s v="58181000-58182000"/>
          <s v="58182000-58183000"/>
          <s v="58183000-58184000"/>
          <s v="58184000-58185000"/>
          <s v="58185000-58186000"/>
          <s v="58186000-58187000"/>
          <s v="58187000-58188000"/>
          <s v="58188000-58189000"/>
          <s v="58189000-58190000"/>
          <s v="58190000-58191000"/>
          <s v="58191000-58192000"/>
          <s v="58192000-58193000"/>
          <s v="58193000-58194000"/>
          <s v="58194000-58195000"/>
          <s v="58195000-58196000"/>
          <s v="58196000-58197000"/>
          <s v="58197000-58198000"/>
          <s v="58198000-58199000"/>
          <s v="58199000-58200000"/>
          <s v="58200000-58201000"/>
          <s v="58201000-58202000"/>
          <s v="58202000-58203000"/>
          <s v="58203000-58204000"/>
          <s v="58204000-58205000"/>
          <s v="58205000-58206000"/>
          <s v="58206000-58207000"/>
          <s v="58207000-58208000"/>
          <s v="58208000-58209000"/>
          <s v="58209000-58210000"/>
          <s v="58210000-58211000"/>
          <s v="58211000-58212000"/>
          <s v="58212000-58213000"/>
          <s v="58213000-58214000"/>
          <s v="58214000-58215000"/>
          <s v="58215000-58216000"/>
          <s v="58216000-58217000"/>
          <s v="58217000-58218000"/>
          <s v="58218000-58219000"/>
          <s v="58219000-58220000"/>
          <s v="58220000-58221000"/>
          <s v="58221000-58222000"/>
          <s v="58222000-58223000"/>
          <s v="58223000-58224000"/>
          <s v="58224000-58225000"/>
          <s v="58225000-58226000"/>
          <s v="58226000-58227000"/>
          <s v="58227000-58228000"/>
          <s v="58228000-58229000"/>
          <s v="58229000-58230000"/>
          <s v="58230000-58231000"/>
          <s v="58231000-58232000"/>
          <s v="58232000-58233000"/>
          <s v="58233000-58234000"/>
          <s v="58234000-58235000"/>
          <s v="58235000-58236000"/>
          <s v="58236000-58237000"/>
          <s v="58237000-58238000"/>
          <s v="58238000-58239000"/>
          <s v="58239000-58240000"/>
          <s v="58240000-58241000"/>
          <s v="58241000-58242000"/>
          <s v="58242000-58243000"/>
          <s v="58243000-58244000"/>
          <s v="58244000-58245000"/>
          <s v="58245000-58246000"/>
          <s v="58246000-58247000"/>
          <s v="58247000-58248000"/>
          <s v="58248000-58249000"/>
          <s v="58249000-58250000"/>
          <s v="58250000-58251000"/>
          <s v="58251000-58252000"/>
          <s v="58252000-58253000"/>
          <s v="58253000-58254000"/>
          <s v="58254000-58255000"/>
          <s v="58255000-58256000"/>
          <s v="58256000-58257000"/>
          <s v="58257000-58258000"/>
          <s v="58258000-58259000"/>
          <s v="58259000-58260000"/>
          <s v="58260000-58261000"/>
          <s v="58261000-58262000"/>
          <s v="58262000-58263000"/>
          <s v="58263000-58264000"/>
          <s v="58264000-58265000"/>
          <s v="58265000-58266000"/>
          <s v="58266000-58267000"/>
          <s v="58267000-58268000"/>
          <s v="58268000-58269000"/>
          <s v="58269000-58270000"/>
          <s v="58270000-58271000"/>
          <s v="58271000-58272000"/>
          <s v="58272000-58273000"/>
          <s v="58273000-58274000"/>
          <s v="58274000-58275000"/>
          <s v="58275000-58276000"/>
          <s v="58276000-58277000"/>
          <s v="58277000-58278000"/>
          <s v="58278000-58279000"/>
          <s v="58279000-58280000"/>
          <s v="58280000-58281000"/>
          <s v="58281000-58282000"/>
          <s v="58282000-58283000"/>
          <s v="58283000-58284000"/>
          <s v="58284000-58285000"/>
          <s v="58285000-58286000"/>
          <s v="58286000-58287000"/>
          <s v="58287000-58288000"/>
          <s v="58288000-58289000"/>
          <s v="58289000-58290000"/>
          <s v="58290000-58291000"/>
          <s v="58291000-58292000"/>
          <s v="58292000-58293000"/>
          <s v="58293000-58294000"/>
          <s v="58294000-58295000"/>
          <s v="58295000-58296000"/>
          <s v="58296000-58297000"/>
          <s v="58297000-58298000"/>
          <s v="58298000-58299000"/>
          <s v="58299000-58300000"/>
          <s v="58300000-58301000"/>
          <s v="58301000-58302000"/>
          <s v="58302000-58303000"/>
          <s v="58303000-58304000"/>
          <s v="58304000-58305000"/>
          <s v="58305000-58306000"/>
          <s v="58306000-58307000"/>
          <s v="58307000-58308000"/>
          <s v="58308000-58309000"/>
          <s v="58309000-58310000"/>
          <s v="58310000-58311000"/>
          <s v="58311000-58312000"/>
          <s v="58312000-58313000"/>
          <s v="58313000-58314000"/>
          <s v="58314000-58315000"/>
          <s v="58315000-58316000"/>
          <s v="58316000-58317000"/>
          <s v="58317000-58318000"/>
          <s v="58318000-58319000"/>
          <s v="58319000-58320000"/>
          <s v="58320000-58321000"/>
          <s v="58321000-58322000"/>
          <s v="58322000-58323000"/>
          <s v="58323000-58324000"/>
          <s v="58324000-58325000"/>
          <s v="58325000-58326000"/>
          <s v="58326000-58327000"/>
          <s v="58327000-58328000"/>
          <s v="58328000-58329000"/>
          <s v="58329000-58330000"/>
          <s v="58330000-58331000"/>
          <s v="58331000-58332000"/>
          <s v="58332000-58333000"/>
          <s v="58333000-58334000"/>
          <s v="58334000-58335000"/>
          <s v="58335000-58336000"/>
          <s v="58336000-58337000"/>
          <s v="58337000-58338000"/>
          <s v="58338000-58339000"/>
          <s v="58339000-58340000"/>
          <s v="58340000-58341000"/>
          <s v="58341000-58342000"/>
          <s v="58342000-58343000"/>
          <s v="58343000-58344000"/>
          <s v="58344000-58345000"/>
          <s v="58345000-58346000"/>
          <s v="58346000-58347000"/>
          <s v="58347000-58348000"/>
          <s v="58348000-58349000"/>
          <s v="58349000-58350000"/>
          <s v="58350000-58351000"/>
          <s v="58351000-58352000"/>
          <s v="58352000-58353000"/>
          <s v="58353000-58354000"/>
          <s v="58354000-58355000"/>
          <s v="58355000-58356000"/>
          <s v="58356000-58357000"/>
          <s v="58357000-58358000"/>
          <s v="58358000-58359000"/>
          <s v="58359000-58360000"/>
          <s v="58360000-58361000"/>
          <s v="58361000-58362000"/>
          <s v="58362000-58363000"/>
          <s v="58363000-58364000"/>
          <s v="58364000-58365000"/>
          <s v="58365000-58366000"/>
          <s v="58366000-58367000"/>
          <s v="58367000-58368000"/>
          <s v="58368000-58369000"/>
          <s v="58369000-58370000"/>
          <s v="58370000-58371000"/>
          <s v="58371000-58372000"/>
          <s v="58372000-58373000"/>
          <s v="58373000-58374000"/>
          <s v="58374000-58375000"/>
          <s v="58375000-58376000"/>
          <s v="58376000-58377000"/>
          <s v="58377000-58378000"/>
          <s v="58378000-58379000"/>
          <s v="58379000-58380000"/>
          <s v="58380000-58381000"/>
          <s v="58381000-58382000"/>
          <s v="58382000-58383000"/>
          <s v="58383000-58384000"/>
          <s v="58384000-58385000"/>
          <s v="58385000-58386000"/>
          <s v="58386000-58387000"/>
          <s v="58387000-58388000"/>
          <s v="58388000-58389000"/>
          <s v="58389000-58390000"/>
          <s v="58390000-58391000"/>
          <s v="58391000-58392000"/>
          <s v="58392000-58393000"/>
          <s v="58393000-58394000"/>
          <s v="58394000-58395000"/>
          <s v="58395000-58396000"/>
          <s v="58396000-58397000"/>
          <s v="58397000-58398000"/>
          <s v="58398000-58399000"/>
          <s v="58399000-58400000"/>
          <s v="58400000-58401000"/>
          <s v="58401000-58402000"/>
          <s v="58402000-58403000"/>
          <s v="58403000-58404000"/>
          <s v="58404000-58405000"/>
          <s v="58405000-58406000"/>
          <s v="58406000-58407000"/>
          <s v="58407000-58408000"/>
          <s v="58408000-58409000"/>
          <s v="58409000-58410000"/>
          <s v="58410000-58411000"/>
          <s v="58411000-58412000"/>
          <s v="58412000-58413000"/>
          <s v="58413000-58414000"/>
          <s v="58414000-58415000"/>
          <s v="58415000-58416000"/>
          <s v="58416000-58417000"/>
          <s v="58417000-58418000"/>
          <s v="58418000-58419000"/>
          <s v="58419000-58420000"/>
          <s v="58420000-58421000"/>
          <s v="58421000-58422000"/>
          <s v="58422000-58423000"/>
          <s v="58423000-58424000"/>
          <s v="58424000-58425000"/>
          <s v="58425000-58426000"/>
          <s v="58426000-58427000"/>
          <s v="58427000-58428000"/>
          <s v="58428000-58429000"/>
          <s v="58429000-58430000"/>
          <s v="58430000-58431000"/>
          <s v="58431000-58432000"/>
          <s v="58432000-58433000"/>
          <s v="58433000-58434000"/>
          <s v="58434000-58435000"/>
          <s v="58435000-58436000"/>
          <s v="58436000-58437000"/>
          <s v="58437000-58438000"/>
          <s v="58438000-58439000"/>
          <s v="58439000-58440000"/>
          <s v="58440000-58441000"/>
          <s v="58441000-58442000"/>
          <s v="58442000-58443000"/>
          <s v="58443000-58444000"/>
          <s v="58444000-58445000"/>
          <s v="58445000-58446000"/>
          <s v="58446000-58447000"/>
          <s v="58447000-58448000"/>
          <s v="58448000-58449000"/>
          <s v="58449000-58450000"/>
          <s v="58450000-58451000"/>
          <s v="58451000-58452000"/>
          <s v="58452000-58453000"/>
          <s v="58453000-58454000"/>
          <s v="58454000-58455000"/>
          <s v="58455000-58456000"/>
          <s v="58456000-58457000"/>
          <s v="58457000-58458000"/>
          <s v="58458000-58459000"/>
          <s v="58459000-58460000"/>
          <s v="58460000-58461000"/>
          <s v="58461000-58462000"/>
          <s v="58462000-58463000"/>
          <s v="58463000-58464000"/>
          <s v="58464000-58465000"/>
          <s v="58465000-58466000"/>
          <s v="58466000-58467000"/>
          <s v="58467000-58468000"/>
          <s v="58468000-58469000"/>
          <s v="58469000-58470000"/>
          <s v="58470000-58471000"/>
          <s v="58471000-58472000"/>
          <s v="58472000-58473000"/>
          <s v="58473000-58474000"/>
          <s v="58474000-58475000"/>
          <s v="58475000-58476000"/>
          <s v="58476000-58477000"/>
          <s v="58477000-58478000"/>
          <s v="58478000-58479000"/>
          <s v="58479000-58480000"/>
          <s v="58480000-58481000"/>
          <s v="58481000-58482000"/>
          <s v="58482000-58483000"/>
          <s v="58483000-58484000"/>
          <s v="58484000-58485000"/>
          <s v="58485000-58486000"/>
          <s v="58486000-58487000"/>
          <s v="58487000-58488000"/>
          <s v="58488000-58489000"/>
          <s v="58489000-58490000"/>
          <s v="58490000-58491000"/>
          <s v="58491000-58492000"/>
          <s v="58492000-58493000"/>
          <s v="58493000-58494000"/>
          <s v="58494000-58495000"/>
          <s v="58495000-58496000"/>
          <s v="58496000-58497000"/>
          <s v="58497000-58498000"/>
          <s v="58498000-58499000"/>
          <s v="58499000-58500000"/>
          <s v="58500000-58501000"/>
          <s v="58501000-58502000"/>
          <s v="58502000-58503000"/>
          <s v="58503000-58504000"/>
          <s v="58504000-58505000"/>
          <s v="58505000-58506000"/>
          <s v="58506000-58507000"/>
          <s v="58507000-58508000"/>
          <s v="58508000-58509000"/>
          <s v="58509000-58510000"/>
          <s v="58510000-58511000"/>
          <s v="58511000-58512000"/>
          <s v="58512000-58513000"/>
          <s v="58513000-58514000"/>
          <s v="58514000-58515000"/>
          <s v="58515000-58516000"/>
          <s v="58516000-58517000"/>
          <s v="58517000-58518000"/>
          <s v="58518000-58519000"/>
          <s v="58519000-58520000"/>
          <s v="58520000-58521000"/>
          <s v="58521000-58522000"/>
          <s v="58522000-58523000"/>
          <s v="58523000-58524000"/>
          <s v="58524000-58525000"/>
          <s v="58525000-58526000"/>
          <s v="58526000-58527000"/>
          <s v="58527000-58528000"/>
          <s v="58528000-58529000"/>
          <s v="58529000-58530000"/>
          <s v="58530000-58531000"/>
          <s v="58531000-58532000"/>
          <s v="58532000-58533000"/>
          <s v="58533000-58534000"/>
          <s v="58534000-58535000"/>
          <s v="58535000-58536000"/>
          <s v="58536000-58537000"/>
          <s v="58537000-58538000"/>
          <s v="58538000-58539000"/>
          <s v="58539000-58540000"/>
          <s v="58540000-58541000"/>
          <s v="58541000-58542000"/>
          <s v="58542000-58543000"/>
          <s v="58543000-58544000"/>
          <s v="58544000-58545000"/>
          <s v="58545000-58546000"/>
          <s v="58546000-58547000"/>
          <s v="58547000-58548000"/>
          <s v="58548000-58549000"/>
          <s v="58549000-58550000"/>
          <s v="58550000-58551000"/>
          <s v="58551000-58552000"/>
          <s v="58552000-58553000"/>
          <s v="58553000-58554000"/>
          <s v="58554000-58555000"/>
          <s v="58555000-58556000"/>
          <s v="58556000-58557000"/>
          <s v="58557000-58558000"/>
          <s v="58558000-58559000"/>
          <s v="58559000-58560000"/>
          <s v="58560000-58561000"/>
          <s v="58561000-58562000"/>
          <s v="58562000-58563000"/>
          <s v="58563000-58564000"/>
          <s v="58564000-58565000"/>
          <s v="58565000-58566000"/>
          <s v="58566000-58567000"/>
          <s v="58567000-58568000"/>
          <s v="58568000-58569000"/>
          <s v="58569000-58570000"/>
          <s v="58570000-58571000"/>
          <s v="58571000-58572000"/>
          <s v="58572000-58573000"/>
          <s v="58573000-58574000"/>
          <s v="58574000-58575000"/>
          <s v="58575000-58576000"/>
          <s v="58576000-58577000"/>
          <s v="58577000-58578000"/>
          <s v="58578000-58579000"/>
          <s v="58579000-58580000"/>
          <s v="58580000-58581000"/>
          <s v="58581000-58582000"/>
          <s v="58582000-58583000"/>
          <s v="58583000-58584000"/>
          <s v="58584000-58585000"/>
          <s v="58585000-58586000"/>
          <s v="58586000-58587000"/>
          <s v="58587000-58588000"/>
          <s v="58588000-58589000"/>
          <s v="58589000-58590000"/>
          <s v="58590000-58591000"/>
          <s v="58591000-58592000"/>
          <s v="58592000-58593000"/>
          <s v="58593000-58594000"/>
          <s v="58594000-58595000"/>
          <s v="58595000-58596000"/>
          <s v="58596000-58597000"/>
          <s v="58597000-58598000"/>
          <s v="58598000-58599000"/>
          <s v="58599000-58600000"/>
          <s v="58600000-58601000"/>
          <s v="58601000-58602000"/>
          <s v="58602000-58603000"/>
          <s v="58603000-58604000"/>
          <s v="58604000-58605000"/>
          <s v="58605000-58606000"/>
          <s v="58606000-58607000"/>
          <s v="58607000-58608000"/>
          <s v="58608000-58609000"/>
          <s v="58609000-58610000"/>
          <s v="58610000-58611000"/>
          <s v="58611000-58612000"/>
          <s v="58612000-58613000"/>
          <s v="58613000-58614000"/>
          <s v="58614000-58615000"/>
          <s v="58615000-58616000"/>
          <s v="58616000-58617000"/>
          <s v="58617000-58618000"/>
          <s v="58618000-58619000"/>
          <s v="58619000-58620000"/>
          <s v="58620000-58621000"/>
          <s v="58621000-58622000"/>
          <s v="58622000-58623000"/>
          <s v="58623000-58624000"/>
          <s v="58624000-58625000"/>
          <s v="58625000-58626000"/>
          <s v="58626000-58627000"/>
          <s v="58627000-58628000"/>
          <s v="58628000-58629000"/>
          <s v="58629000-58630000"/>
          <s v="58630000-58631000"/>
          <s v="58631000-58632000"/>
          <s v="58632000-58633000"/>
          <s v="58633000-58634000"/>
          <s v="58634000-58635000"/>
          <s v="58635000-58636000"/>
          <s v="58636000-58637000"/>
          <s v="58637000-58638000"/>
          <s v="58638000-58639000"/>
          <s v="58639000-58640000"/>
          <s v="58640000-58641000"/>
          <s v="58641000-58642000"/>
          <s v="58642000-58643000"/>
          <s v="58643000-58644000"/>
          <s v="58644000-58645000"/>
          <s v="58645000-58646000"/>
          <s v="58646000-58647000"/>
          <s v="58647000-58648000"/>
          <s v="58648000-58649000"/>
          <s v="58649000-58650000"/>
          <s v="58650000-58651000"/>
          <s v="58651000-58652000"/>
          <s v="58652000-58653000"/>
          <s v="58653000-58654000"/>
          <s v="58654000-58655000"/>
          <s v="58655000-58656000"/>
          <s v="58656000-58657000"/>
          <s v="58657000-58658000"/>
          <s v="58658000-58659000"/>
          <s v="58659000-58660000"/>
          <s v="58660000-58661000"/>
          <s v="58661000-58662000"/>
          <s v="58662000-58663000"/>
          <s v="58663000-58664000"/>
          <s v="58664000-58665000"/>
          <s v="58665000-58666000"/>
          <s v="58666000-58667000"/>
          <s v="58667000-58668000"/>
          <s v="58668000-58669000"/>
          <s v="58669000-58670000"/>
          <s v="58670000-58671000"/>
          <s v="58671000-58672000"/>
          <s v="58672000-58673000"/>
          <s v="58673000-58674000"/>
          <s v="58674000-58675000"/>
          <s v="58675000-58676000"/>
          <s v="58676000-58677000"/>
          <s v="58677000-58678000"/>
          <s v="58678000-58679000"/>
          <s v="58679000-58680000"/>
          <s v="58680000-58681000"/>
          <s v="58681000-58682000"/>
          <s v="58682000-58683000"/>
          <s v="58683000-58684000"/>
          <s v="58684000-58685000"/>
          <s v="58685000-58686000"/>
          <s v="58686000-58687000"/>
          <s v="58687000-58688000"/>
          <s v="58688000-58689000"/>
          <s v="58689000-58690000"/>
          <s v="58690000-58691000"/>
          <s v="58691000-58692000"/>
          <s v="58692000-58693000"/>
          <s v="58693000-58694000"/>
          <s v="58694000-58695000"/>
          <s v="58695000-58696000"/>
          <s v="58696000-58697000"/>
          <s v="58697000-58698000"/>
          <s v="58698000-58699000"/>
          <s v="58699000-58700000"/>
          <s v="58700000-58701000"/>
          <s v="58701000-58702000"/>
          <s v="58702000-58703000"/>
          <s v="58703000-58704000"/>
          <s v="58704000-58705000"/>
          <s v="58705000-58706000"/>
          <s v="58706000-58707000"/>
          <s v="58707000-58708000"/>
          <s v="58708000-58709000"/>
          <s v="58709000-58710000"/>
          <s v="58710000-58711000"/>
          <s v="58711000-58712000"/>
          <s v="58712000-58713000"/>
          <s v="58713000-58714000"/>
          <s v="58714000-58715000"/>
          <s v="58715000-58716000"/>
          <s v="58716000-58717000"/>
          <s v="58717000-58718000"/>
          <s v="58718000-58719000"/>
          <s v="58719000-58720000"/>
          <s v="58720000-58721000"/>
          <s v="58721000-58722000"/>
          <s v="58722000-58723000"/>
          <s v="58723000-58724000"/>
          <s v="58724000-58725000"/>
          <s v="58725000-58726000"/>
          <s v="58726000-58727000"/>
          <s v="58727000-58728000"/>
          <s v="58728000-58729000"/>
          <s v="58729000-58730000"/>
          <s v="58730000-58731000"/>
          <s v="58731000-58732000"/>
          <s v="58732000-58733000"/>
          <s v="58733000-58734000"/>
          <s v="58734000-58735000"/>
          <s v="58735000-58736000"/>
          <s v="58736000-58737000"/>
          <s v="58737000-58738000"/>
          <s v="58738000-58739000"/>
          <s v="58739000-58740000"/>
          <s v="58740000-58741000"/>
          <s v="58741000-58742000"/>
          <s v="58742000-58743000"/>
          <s v="58743000-58744000"/>
          <s v="58744000-58745000"/>
          <s v="58745000-58746000"/>
          <s v="58746000-58747000"/>
          <s v="58747000-58748000"/>
          <s v="58748000-58749000"/>
          <s v="58749000-58750000"/>
          <s v="58750000-58751000"/>
          <s v="58751000-58752000"/>
          <s v="58752000-58753000"/>
          <s v="58753000-58754000"/>
          <s v="58754000-58755000"/>
          <s v="58755000-58756000"/>
          <s v="58756000-58757000"/>
          <s v="58757000-58758000"/>
          <s v="58758000-58759000"/>
          <s v="58759000-58760000"/>
          <s v="58760000-58761000"/>
          <s v="58761000-58762000"/>
          <s v="58762000-58763000"/>
          <s v="58763000-58764000"/>
          <s v="58764000-58765000"/>
          <s v="58765000-58766000"/>
          <s v="58766000-58767000"/>
          <s v="58767000-58768000"/>
          <s v="58768000-58769000"/>
          <s v="58769000-58770000"/>
          <s v="58770000-58771000"/>
          <s v="58771000-58772000"/>
          <s v="58772000-58773000"/>
          <s v="58773000-58774000"/>
          <s v="58774000-58775000"/>
          <s v="58775000-58776000"/>
          <s v="58776000-58777000"/>
          <s v="58777000-58778000"/>
          <s v="58778000-58779000"/>
          <s v="58779000-58780000"/>
          <s v="58780000-58781000"/>
          <s v="58781000-58782000"/>
          <s v="58782000-58783000"/>
          <s v="58783000-58784000"/>
          <s v="58784000-58785000"/>
          <s v="58785000-58786000"/>
          <s v="58786000-58787000"/>
          <s v="58787000-58788000"/>
          <s v="58788000-58789000"/>
          <s v="58789000-58790000"/>
          <s v="58790000-58791000"/>
          <s v="58791000-58792000"/>
          <s v="58792000-58793000"/>
          <s v="58793000-58794000"/>
          <s v="58794000-58795000"/>
          <s v="58795000-58796000"/>
          <s v="58796000-58797000"/>
          <s v="58797000-58798000"/>
          <s v="58798000-58799000"/>
          <s v="58799000-58800000"/>
          <s v="58800000-58801000"/>
          <s v="58801000-58802000"/>
          <s v="58802000-58803000"/>
          <s v="58803000-58804000"/>
          <s v="58804000-58805000"/>
          <s v="58805000-58806000"/>
          <s v="58806000-58807000"/>
          <s v="58807000-58808000"/>
          <s v="58808000-58809000"/>
          <s v="58809000-58810000"/>
          <s v="58810000-58811000"/>
          <s v="58811000-58812000"/>
          <s v="58812000-58813000"/>
          <s v="58813000-58814000"/>
          <s v="58814000-58815000"/>
          <s v="58815000-58816000"/>
          <s v="58816000-58817000"/>
          <s v="58817000-58818000"/>
          <s v="58818000-58819000"/>
          <s v="58819000-58820000"/>
          <s v="58820000-58821000"/>
          <s v="58821000-58822000"/>
          <s v="58822000-58823000"/>
          <s v="58823000-58824000"/>
          <s v="58824000-58825000"/>
          <s v="58825000-58826000"/>
          <s v="58826000-58827000"/>
          <s v="58827000-58828000"/>
          <s v="58828000-58829000"/>
          <s v="58829000-58830000"/>
          <s v="58830000-58831000"/>
          <s v="58831000-58832000"/>
          <s v="58832000-58833000"/>
          <s v="58833000-58834000"/>
          <s v="58834000-58835000"/>
          <s v="58835000-58836000"/>
          <s v="58836000-58837000"/>
          <s v="58837000-58838000"/>
          <s v="58838000-58839000"/>
          <s v="58839000-58840000"/>
          <s v="58840000-58841000"/>
          <s v="58841000-58842000"/>
          <s v="58842000-58843000"/>
          <s v="58843000-58844000"/>
          <s v="58844000-58845000"/>
          <s v="58845000-58846000"/>
          <s v="58846000-58847000"/>
          <s v="58847000-58848000"/>
          <s v="58848000-58849000"/>
          <s v="58849000-58850000"/>
          <s v="58850000-58851000"/>
          <s v="58851000-58852000"/>
          <s v="58852000-58853000"/>
          <s v="58853000-58854000"/>
          <s v="58854000-58855000"/>
          <s v="58855000-58856000"/>
          <s v="58856000-58857000"/>
          <s v="58857000-58858000"/>
          <s v="58858000-58859000"/>
          <s v="58859000-58860000"/>
          <s v="58860000-58861000"/>
          <s v="58861000-58862000"/>
          <s v="58862000-58863000"/>
          <s v="58863000-58864000"/>
          <s v="58864000-58865000"/>
          <s v="58865000-58866000"/>
          <s v="58866000-58867000"/>
          <s v="58867000-58868000"/>
          <s v="58868000-58869000"/>
          <s v="58869000-58870000"/>
          <s v="58870000-58871000"/>
          <s v="58871000-58872000"/>
          <s v="58872000-58873000"/>
          <s v="58873000-58874000"/>
          <s v="58874000-58875000"/>
          <s v="58875000-58876000"/>
          <s v="58876000-58877000"/>
          <s v="58877000-58878000"/>
          <s v="58878000-58879000"/>
          <s v="58879000-58880000"/>
          <s v="58880000-58881000"/>
          <s v="58881000-58882000"/>
          <s v="58882000-58883000"/>
          <s v="58883000-58884000"/>
          <s v="58884000-58885000"/>
          <s v="58885000-58886000"/>
          <s v="58886000-58887000"/>
          <s v="58887000-58888000"/>
          <s v="58888000-58889000"/>
          <s v="58889000-58890000"/>
          <s v="58890000-58891000"/>
          <s v="58891000-58892000"/>
          <s v="58892000-58893000"/>
          <s v="58893000-58894000"/>
          <s v="58894000-58895000"/>
          <s v="58895000-58896000"/>
          <s v="58896000-58897000"/>
          <s v="58897000-58898000"/>
          <s v="58898000-58899000"/>
          <s v="58899000-58900000"/>
          <s v="58900000-58901000"/>
          <s v="58901000-58902000"/>
          <s v="58902000-58903000"/>
          <s v="58903000-58904000"/>
          <s v="58904000-58905000"/>
          <s v="58905000-58906000"/>
          <s v="58906000-58907000"/>
          <s v="58907000-58908000"/>
          <s v="58908000-58909000"/>
          <s v="58909000-58910000"/>
          <s v="58910000-58911000"/>
          <s v="58911000-58912000"/>
          <s v="58912000-58913000"/>
          <s v="58913000-58914000"/>
          <s v="58914000-58915000"/>
          <s v="58915000-58916000"/>
          <s v="58916000-58917000"/>
          <s v="58917000-58918000"/>
          <s v="58918000-58919000"/>
          <s v="58919000-58920000"/>
          <s v="58920000-58921000"/>
          <s v="58921000-58922000"/>
          <s v="58922000-58923000"/>
          <s v="58923000-58924000"/>
          <s v="58924000-58925000"/>
          <s v="58925000-58926000"/>
          <s v="58926000-58927000"/>
          <s v="58927000-58928000"/>
          <s v="58928000-58929000"/>
          <s v="58929000-58930000"/>
          <s v="58930000-58931000"/>
          <s v="58931000-58932000"/>
          <s v="58932000-58933000"/>
          <s v="58933000-58934000"/>
          <s v="58934000-58935000"/>
          <s v="58935000-58936000"/>
          <s v="58936000-58937000"/>
          <s v="58937000-58938000"/>
          <s v="58938000-58939000"/>
          <s v="58939000-58940000"/>
          <s v="58940000-58941000"/>
          <s v="58941000-58942000"/>
          <s v="58942000-58943000"/>
          <s v="58943000-58944000"/>
          <s v="58944000-58945000"/>
          <s v="58945000-58946000"/>
          <s v="58946000-58947000"/>
          <s v="58947000-58948000"/>
          <s v="58948000-58949000"/>
          <s v="58949000-58950000"/>
          <s v="58950000-58951000"/>
          <s v="58951000-58952000"/>
          <s v="58952000-58953000"/>
          <s v="58953000-58954000"/>
          <s v="58954000-58955000"/>
          <s v="58955000-58956000"/>
          <s v="58956000-58957000"/>
          <s v="58957000-58958000"/>
          <s v="58958000-58959000"/>
          <s v="58959000-58960000"/>
          <s v="58960000-58961000"/>
          <s v="58961000-58962000"/>
          <s v="58962000-58963000"/>
          <s v="58963000-58964000"/>
          <s v="58964000-58965000"/>
          <s v="58965000-58966000"/>
          <s v="58966000-58967000"/>
          <s v="58967000-58968000"/>
          <s v="58968000-58969000"/>
          <s v="58969000-58970000"/>
          <s v="58970000-58971000"/>
          <s v="58971000-58972000"/>
          <s v="58972000-58973000"/>
          <s v="58973000-58974000"/>
          <s v="58974000-58975000"/>
          <s v="58975000-58976000"/>
          <s v="58976000-58977000"/>
          <s v="58977000-58978000"/>
          <s v="58978000-58979000"/>
          <s v="58979000-58980000"/>
          <s v="58980000-58981000"/>
          <s v="58981000-58982000"/>
          <s v="58982000-58983000"/>
          <s v="58983000-58984000"/>
          <s v="58984000-58985000"/>
          <s v="58985000-58986000"/>
          <s v="58986000-58987000"/>
          <s v="58987000-58988000"/>
          <s v="58988000-58989000"/>
          <s v="58989000-58990000"/>
          <s v="58990000-58991000"/>
          <s v="58991000-58992000"/>
          <s v="58992000-58993000"/>
          <s v="58993000-58994000"/>
          <s v="58994000-58995000"/>
          <s v="58995000-58996000"/>
          <s v="58996000-58997000"/>
          <s v="58997000-58998000"/>
          <s v="58998000-58999000"/>
          <s v="58999000-59000000"/>
          <s v="59000000-59001000"/>
          <s v="59001000-59002000"/>
          <s v="59002000-59003000"/>
          <s v="59003000-59004000"/>
          <s v="59004000-59005000"/>
          <s v="59005000-59006000"/>
          <s v="59006000-59007000"/>
          <s v="59007000-59008000"/>
          <s v="59008000-59009000"/>
          <s v="59009000-59010000"/>
          <s v="59010000-59011000"/>
          <s v="59011000-59012000"/>
          <s v="59012000-59013000"/>
          <s v="59013000-59014000"/>
          <s v="59014000-59015000"/>
          <s v="59015000-59016000"/>
          <s v="59016000-59017000"/>
          <s v="59017000-59018000"/>
          <s v="59018000-59019000"/>
          <s v="59019000-59020000"/>
          <s v="59020000-59021000"/>
          <s v="59021000-59022000"/>
          <s v="59022000-59023000"/>
          <s v="59023000-59024000"/>
          <s v="59024000-59025000"/>
          <s v="59025000-59026000"/>
          <s v="59026000-59027000"/>
          <s v="59027000-59028000"/>
          <s v="59028000-59029000"/>
          <s v="59029000-59030000"/>
          <s v="59030000-59031000"/>
          <s v="59031000-59032000"/>
          <s v="59032000-59033000"/>
          <s v="59033000-59034000"/>
          <s v="59034000-59035000"/>
          <s v="59035000-59036000"/>
          <s v="59036000-59037000"/>
          <s v="59037000-59038000"/>
          <s v="59038000-59039000"/>
          <s v="59039000-59040000"/>
          <s v="59040000-59041000"/>
          <s v="59041000-59042000"/>
          <s v="59042000-59043000"/>
          <s v="59043000-59044000"/>
          <s v="59044000-59045000"/>
          <s v="59045000-59046000"/>
          <s v="59046000-59047000"/>
          <s v="59047000-59048000"/>
          <s v="59048000-59049000"/>
          <s v="59049000-59050000"/>
          <s v="59050000-59051000"/>
          <s v="59051000-59052000"/>
          <s v="59052000-59053000"/>
          <s v="59053000-59054000"/>
          <s v="59054000-59055000"/>
          <s v="59055000-59056000"/>
          <s v="59056000-59057000"/>
          <s v="59057000-59058000"/>
          <s v="59058000-59059000"/>
          <s v="59059000-59060000"/>
          <s v="59060000-59061000"/>
          <s v="59061000-59062000"/>
          <s v="59062000-59063000"/>
          <s v="59063000-59064000"/>
          <s v="59064000-59065000"/>
          <s v="59065000-59066000"/>
          <s v="59066000-59067000"/>
          <s v="59067000-59068000"/>
          <s v="59068000-59069000"/>
          <s v="59069000-59070000"/>
          <s v="59070000-59071000"/>
          <s v="59071000-59072000"/>
          <s v="59072000-59073000"/>
          <s v="59073000-59074000"/>
          <s v="59074000-59075000"/>
          <s v="59075000-59076000"/>
          <s v="59076000-59077000"/>
          <s v="59077000-59078000"/>
          <s v="59078000-59079000"/>
          <s v="59079000-59080000"/>
          <s v="59080000-59081000"/>
          <s v="59081000-59082000"/>
          <s v="59082000-59083000"/>
          <s v="59083000-59084000"/>
          <s v="59084000-59085000"/>
          <s v="59085000-59086000"/>
          <s v="59086000-59087000"/>
          <s v="59087000-59088000"/>
          <s v="59088000-59089000"/>
          <s v="59089000-59090000"/>
          <s v="59090000-59091000"/>
          <s v="59091000-59092000"/>
          <s v="59092000-59093000"/>
          <s v="59093000-59094000"/>
          <s v="59094000-59095000"/>
          <s v="59095000-59096000"/>
          <s v="59096000-59097000"/>
          <s v="59097000-59098000"/>
          <s v="59098000-59099000"/>
          <s v="59099000-59100000"/>
          <s v="59100000-59101000"/>
          <s v="59101000-59102000"/>
          <s v="59102000-59103000"/>
          <s v="59103000-59104000"/>
          <s v="59104000-59105000"/>
          <s v="59105000-59106000"/>
          <s v="59106000-59107000"/>
          <s v="59107000-59108000"/>
          <s v="59108000-59109000"/>
          <s v="59109000-59110000"/>
          <s v="59110000-59111000"/>
          <s v="59111000-59112000"/>
          <s v="59112000-59113000"/>
          <s v="59113000-59114000"/>
          <s v="59114000-59115000"/>
          <s v="59115000-59116000"/>
          <s v="59116000-59117000"/>
          <s v="59117000-59118000"/>
          <s v="59118000-59119000"/>
          <s v="59119000-59120000"/>
          <s v="59120000-59121000"/>
          <s v="59121000-59122000"/>
          <s v="59122000-59123000"/>
          <s v="59123000-59124000"/>
          <s v="59124000-59125000"/>
          <s v="59125000-59126000"/>
          <s v="59126000-59127000"/>
          <s v="59127000-59128000"/>
          <s v="59128000-59129000"/>
          <s v="59129000-59130000"/>
          <s v="59130000-59131000"/>
          <s v="59131000-59132000"/>
          <s v="59132000-59133000"/>
          <s v="59133000-59134000"/>
          <s v="59134000-59135000"/>
          <s v="59135000-59136000"/>
          <s v="59136000-59137000"/>
          <s v="59137000-59138000"/>
          <s v="59138000-59139000"/>
          <s v="59139000-59140000"/>
          <s v="59140000-59141000"/>
          <s v="59141000-59142000"/>
          <s v="59142000-59143000"/>
          <s v="59143000-59144000"/>
          <s v="59144000-59145000"/>
          <s v="59145000-59146000"/>
          <s v="59146000-59147000"/>
          <s v="59147000-59148000"/>
          <s v="59148000-59149000"/>
          <s v="59149000-59150000"/>
          <s v="59150000-59151000"/>
          <s v="59151000-59152000"/>
          <s v="59152000-59153000"/>
          <s v="59153000-59154000"/>
          <s v="59154000-59155000"/>
          <s v="59155000-59156000"/>
          <s v="59156000-59157000"/>
          <s v="59157000-59158000"/>
          <s v="59158000-59159000"/>
          <s v="59159000-59160000"/>
          <s v="59160000-59161000"/>
          <s v="59161000-59162000"/>
          <s v="59162000-59163000"/>
          <s v="59163000-59164000"/>
          <s v="59164000-59165000"/>
          <s v="59165000-59166000"/>
          <s v="59166000-59167000"/>
          <s v="59167000-59168000"/>
          <s v="59168000-59169000"/>
          <s v="59169000-59170000"/>
          <s v="59170000-59171000"/>
          <s v="59171000-59172000"/>
          <s v="59172000-59173000"/>
          <s v="59173000-59174000"/>
          <s v="59174000-59175000"/>
          <s v="59175000-59176000"/>
          <s v="59176000-59177000"/>
          <s v="59177000-59178000"/>
          <s v="59178000-59179000"/>
          <s v="59179000-59180000"/>
          <s v="59180000-59181000"/>
          <s v="59181000-59182000"/>
          <s v="59182000-59183000"/>
          <s v="59183000-59184000"/>
          <s v="59184000-59185000"/>
          <s v="59185000-59186000"/>
          <s v="59186000-59187000"/>
          <s v="59187000-59188000"/>
          <s v="59188000-59189000"/>
          <s v="59189000-59190000"/>
          <s v="59190000-59191000"/>
          <s v="59191000-59192000"/>
          <s v="59192000-59193000"/>
          <s v="59193000-59194000"/>
          <s v="59194000-59195000"/>
          <s v="59195000-59196000"/>
          <s v="59196000-59197000"/>
          <s v="59197000-59198000"/>
          <s v="59198000-59199000"/>
          <s v="59199000-59200000"/>
          <s v="59200000-59201000"/>
          <s v="59201000-59202000"/>
          <s v="59202000-59203000"/>
          <s v="59203000-59204000"/>
          <s v="59204000-59205000"/>
          <s v="59205000-59206000"/>
          <s v="59206000-59207000"/>
          <s v="59207000-59208000"/>
          <s v="59208000-59209000"/>
          <s v="59209000-59210000"/>
          <s v="59210000-59211000"/>
          <s v="59211000-59212000"/>
          <s v="59212000-59213000"/>
          <s v="59213000-59214000"/>
          <s v="59214000-59215000"/>
          <s v="59215000-59216000"/>
          <s v="59216000-59217000"/>
          <s v="59217000-59218000"/>
          <s v="59218000-59219000"/>
          <s v="59219000-59220000"/>
          <s v="59220000-59221000"/>
          <s v="59221000-59222000"/>
          <s v="59222000-59223000"/>
          <s v="59223000-59224000"/>
          <s v="59224000-59225000"/>
          <s v="59225000-59226000"/>
          <s v="59226000-59227000"/>
          <s v="59227000-59228000"/>
          <s v="59228000-59229000"/>
          <s v="59229000-59230000"/>
          <s v="59230000-59231000"/>
          <s v="59231000-59232000"/>
          <s v="59232000-59233000"/>
          <s v="59233000-59234000"/>
          <s v="59234000-59235000"/>
          <s v="59235000-59236000"/>
          <s v="59236000-59237000"/>
          <s v="59237000-59238000"/>
          <s v="59238000-59239000"/>
          <s v="59239000-59240000"/>
          <s v="59240000-59241000"/>
          <s v="59241000-59242000"/>
          <s v="59242000-59243000"/>
          <s v="59243000-59244000"/>
          <s v="59244000-59245000"/>
          <s v="59245000-59246000"/>
          <s v="59246000-59247000"/>
          <s v="59247000-59248000"/>
          <s v="59248000-59249000"/>
          <s v="59249000-59250000"/>
          <s v="59250000-59251000"/>
          <s v="59251000-59252000"/>
          <s v="59252000-59253000"/>
          <s v="59253000-59254000"/>
          <s v="59254000-59255000"/>
          <s v="59255000-59256000"/>
          <s v="59256000-59257000"/>
          <s v="59257000-59258000"/>
          <s v="59258000-59259000"/>
          <s v="59259000-59260000"/>
          <s v="59260000-59261000"/>
          <s v="59261000-59262000"/>
          <s v="59262000-59263000"/>
          <s v="59263000-59264000"/>
          <s v="59264000-59265000"/>
          <s v="59265000-59266000"/>
          <s v="59266000-59267000"/>
          <s v="59267000-59268000"/>
          <s v="59268000-59269000"/>
          <s v="59269000-59270000"/>
          <s v="59270000-59271000"/>
          <s v="59271000-59272000"/>
          <s v="59272000-59273000"/>
          <s v="59273000-59274000"/>
          <s v="59274000-59275000"/>
          <s v="59275000-59276000"/>
          <s v="59276000-59277000"/>
          <s v="59277000-59278000"/>
          <s v="59278000-59279000"/>
          <s v="59279000-59280000"/>
          <s v="59280000-59281000"/>
          <s v="59281000-59282000"/>
          <s v="59282000-59283000"/>
          <s v="59283000-59284000"/>
          <s v="59284000-59285000"/>
          <s v="59285000-59286000"/>
          <s v="59286000-59287000"/>
          <s v="59287000-59288000"/>
          <s v="59288000-59289000"/>
          <s v="59289000-59290000"/>
          <s v="59290000-59291000"/>
          <s v="59291000-59292000"/>
          <s v="59292000-59293000"/>
          <s v="59293000-59294000"/>
          <s v="59294000-59295000"/>
          <s v="59295000-59296000"/>
          <s v="59296000-59297000"/>
          <s v="59297000-59298000"/>
          <s v="59298000-59299000"/>
          <s v="59299000-59300000"/>
          <s v="59300000-59301000"/>
          <s v="59301000-59302000"/>
          <s v="59302000-59303000"/>
          <s v="59303000-59304000"/>
          <s v="59304000-59305000"/>
          <s v="59305000-59306000"/>
          <s v="59306000-59307000"/>
          <s v="59307000-59308000"/>
          <s v="59308000-59309000"/>
          <s v="59309000-59310000"/>
          <s v="59310000-59311000"/>
          <s v="59311000-59312000"/>
          <s v="59312000-59313000"/>
          <s v="59313000-59314000"/>
          <s v="59314000-59315000"/>
          <s v="59315000-59316000"/>
          <s v="59316000-59317000"/>
          <s v="59317000-59318000"/>
          <s v="59318000-59319000"/>
          <s v="59319000-59320000"/>
          <s v="59320000-59321000"/>
          <s v="59321000-59322000"/>
          <s v="59322000-59323000"/>
          <s v="59323000-59324000"/>
          <s v="59324000-59325000"/>
          <s v="59325000-59326000"/>
          <s v="59326000-59327000"/>
          <s v="59327000-59328000"/>
          <s v="59328000-59329000"/>
          <s v="59329000-59330000"/>
          <s v="59330000-59331000"/>
          <s v="59331000-59332000"/>
          <s v="59332000-59333000"/>
          <s v="59333000-59334000"/>
          <s v="59334000-59335000"/>
          <s v="59335000-59336000"/>
          <s v="59336000-59337000"/>
          <s v="59337000-59338000"/>
          <s v="59338000-59339000"/>
          <s v="59339000-59340000"/>
          <s v="59340000-59341000"/>
          <s v="59341000-59342000"/>
          <s v="59342000-59343000"/>
          <s v="59343000-59344000"/>
          <s v="59344000-59345000"/>
          <s v="59345000-59346000"/>
          <s v="59346000-59347000"/>
          <s v="59347000-59348000"/>
          <s v="59348000-59349000"/>
          <s v="59349000-59350000"/>
          <s v="59350000-59351000"/>
          <s v="59351000-59352000"/>
          <s v="59352000-59353000"/>
          <s v="59353000-59354000"/>
          <s v="59354000-59355000"/>
          <s v="59355000-59356000"/>
          <s v="59356000-59357000"/>
          <s v="59357000-59358000"/>
          <s v="59358000-59359000"/>
          <s v="59359000-59360000"/>
          <s v="59360000-59361000"/>
          <s v="59361000-59362000"/>
          <s v="59362000-59363000"/>
          <s v="59363000-59364000"/>
          <s v="59364000-59365000"/>
          <s v="59365000-59366000"/>
          <s v="59366000-59367000"/>
          <s v="59367000-59368000"/>
          <s v="59368000-59369000"/>
          <s v="59369000-59370000"/>
          <s v="59370000-59371000"/>
          <s v="59371000-59372000"/>
          <s v="59372000-59373000"/>
          <s v="59373000-59374000"/>
          <s v="59374000-59375000"/>
          <s v="59375000-59376000"/>
          <s v="59376000-59377000"/>
          <s v="59377000-59378000"/>
          <s v="59378000-59379000"/>
          <s v="59379000-59380000"/>
          <s v="59380000-59381000"/>
          <s v="59381000-59382000"/>
          <s v="59382000-59383000"/>
          <s v="59383000-59384000"/>
          <s v="59384000-59385000"/>
          <s v="59385000-59386000"/>
          <s v="59386000-59387000"/>
          <s v="59387000-59388000"/>
          <s v="59388000-59389000"/>
          <s v="59389000-59390000"/>
          <s v="59390000-59391000"/>
          <s v="59391000-59392000"/>
          <s v="59392000-59393000"/>
          <s v="59393000-59394000"/>
          <s v="59394000-59395000"/>
          <s v="59395000-59396000"/>
          <s v="59396000-59397000"/>
          <s v="59397000-59398000"/>
          <s v="59398000-59399000"/>
          <s v="59399000-59400000"/>
          <s v="59400000-59401000"/>
          <s v="59401000-59402000"/>
          <s v="59402000-59403000"/>
          <s v="59403000-59404000"/>
          <s v="59404000-59405000"/>
          <s v="59405000-59406000"/>
          <s v="59406000-59407000"/>
          <s v="59407000-59408000"/>
          <s v="59408000-59409000"/>
          <s v="59409000-59410000"/>
          <s v="59410000-59411000"/>
          <s v="59411000-59412000"/>
          <s v="59412000-59413000"/>
          <s v="59413000-59414000"/>
          <s v="59414000-59415000"/>
          <s v="59415000-59416000"/>
          <s v="59416000-59417000"/>
          <s v="59417000-59418000"/>
          <s v="59418000-59419000"/>
          <s v="59419000-59420000"/>
          <s v="59420000-59421000"/>
          <s v="59421000-59422000"/>
          <s v="59422000-59423000"/>
          <s v="59423000-59424000"/>
          <s v="59424000-59425000"/>
          <s v="59425000-59426000"/>
          <s v="59426000-59427000"/>
          <s v="59427000-59428000"/>
          <s v="59428000-59429000"/>
          <s v="59429000-59430000"/>
          <s v="59430000-59431000"/>
          <s v="59431000-59432000"/>
          <s v="59432000-59433000"/>
          <s v="59433000-59434000"/>
          <s v="59434000-59435000"/>
          <s v="59435000-59436000"/>
          <s v="59436000-59437000"/>
          <s v="59437000-59438000"/>
          <s v="59438000-59439000"/>
          <s v="59439000-59440000"/>
          <s v="59440000-59441000"/>
          <s v="59441000-59442000"/>
          <s v="59442000-59443000"/>
          <s v="59443000-59444000"/>
          <s v="59444000-59445000"/>
          <s v="59445000-59446000"/>
          <s v="59446000-59447000"/>
          <s v="59447000-59448000"/>
          <s v="59448000-59449000"/>
          <s v="59449000-59450000"/>
          <s v="59450000-59451000"/>
          <s v="59451000-59452000"/>
          <s v="59452000-59453000"/>
          <s v="59453000-59454000"/>
          <s v="59454000-59455000"/>
          <s v="59455000-59456000"/>
          <s v="59456000-59457000"/>
          <s v="59457000-59458000"/>
          <s v="59458000-59459000"/>
          <s v="59459000-59460000"/>
          <s v="59460000-59461000"/>
          <s v="59461000-59462000"/>
          <s v="59462000-59463000"/>
          <s v="59463000-59464000"/>
          <s v="59464000-59465000"/>
          <s v="59465000-59466000"/>
          <s v="59466000-59467000"/>
          <s v="59467000-59468000"/>
          <s v="59468000-59469000"/>
          <s v="59469000-59470000"/>
          <s v="59470000-59471000"/>
          <s v="59471000-59472000"/>
          <s v="59472000-59473000"/>
          <s v="59473000-59474000"/>
          <s v="59474000-59475000"/>
          <s v="59475000-59476000"/>
          <s v="59476000-59477000"/>
          <s v="59477000-59478000"/>
          <s v="59478000-59479000"/>
          <s v="59479000-59480000"/>
          <s v="59480000-59481000"/>
          <s v="59481000-59482000"/>
          <s v="59482000-59483000"/>
          <s v="59483000-59484000"/>
          <s v="59484000-59485000"/>
          <s v="59485000-59486000"/>
          <s v="59486000-59487000"/>
          <s v="59487000-59488000"/>
          <s v="59488000-59489000"/>
          <s v="59489000-59490000"/>
          <s v="59490000-59491000"/>
          <s v="59491000-59492000"/>
          <s v="59492000-59493000"/>
          <s v="59493000-59494000"/>
          <s v="59494000-59495000"/>
          <s v="59495000-59496000"/>
          <s v="59496000-59497000"/>
          <s v="59497000-59498000"/>
          <s v="59498000-59499000"/>
          <s v="59499000-59500000"/>
          <s v="59500000-59501000"/>
          <s v="59501000-59502000"/>
          <s v="59502000-59503000"/>
          <s v="59503000-59504000"/>
          <s v="59504000-59505000"/>
          <s v="59505000-59506000"/>
          <s v="59506000-59507000"/>
          <s v="59507000-59508000"/>
          <s v="59508000-59509000"/>
          <s v="59509000-59510000"/>
          <s v="59510000-59511000"/>
          <s v="59511000-59512000"/>
          <s v="59512000-59513000"/>
          <s v="59513000-59514000"/>
          <s v="59514000-59515000"/>
          <s v="59515000-59516000"/>
          <s v="59516000-59517000"/>
          <s v="59517000-59518000"/>
          <s v="59518000-59519000"/>
          <s v="59519000-59520000"/>
          <s v="59520000-59521000"/>
          <s v="59521000-59522000"/>
          <s v="59522000-59523000"/>
          <s v="59523000-59524000"/>
          <s v="59524000-59525000"/>
          <s v="59525000-59526000"/>
          <s v="59526000-59527000"/>
          <s v="59527000-59528000"/>
          <s v="59528000-59529000"/>
          <s v="59529000-59530000"/>
          <s v="59530000-59531000"/>
          <s v="59531000-59532000"/>
          <s v="59532000-59533000"/>
          <s v="59533000-59534000"/>
          <s v="59534000-59535000"/>
          <s v="59535000-59536000"/>
          <s v="59536000-59537000"/>
          <s v="59537000-59538000"/>
          <s v="59538000-59539000"/>
          <s v="59539000-59540000"/>
          <s v="59540000-59541000"/>
          <s v="59541000-59542000"/>
          <s v="59542000-59543000"/>
          <s v="59543000-59544000"/>
          <s v="59544000-59545000"/>
          <s v="59545000-59546000"/>
          <s v="59546000-59547000"/>
          <s v="59547000-59548000"/>
          <s v="59548000-59549000"/>
          <s v="59549000-59550000"/>
          <s v="59550000-59551000"/>
          <s v="59551000-59552000"/>
          <s v="59552000-59553000"/>
          <s v="59553000-59554000"/>
          <s v="59554000-59555000"/>
          <s v="59555000-59556000"/>
          <s v="59556000-59557000"/>
          <s v="59557000-59558000"/>
          <s v="59558000-59559000"/>
          <s v="59559000-59560000"/>
          <s v="59560000-59561000"/>
          <s v="59561000-59562000"/>
          <s v="59562000-59563000"/>
          <s v="59563000-59564000"/>
          <s v="59564000-59565000"/>
          <s v="59565000-59566000"/>
          <s v="59566000-59567000"/>
          <s v="59567000-59568000"/>
          <s v="59568000-59569000"/>
          <s v="59569000-59570000"/>
          <s v="59570000-59571000"/>
          <s v="59571000-59572000"/>
          <s v="59572000-59573000"/>
          <s v="59573000-59574000"/>
          <s v="59574000-59575000"/>
          <s v="59575000-59576000"/>
          <s v="59576000-59577000"/>
          <s v="59577000-59578000"/>
          <s v="59578000-59579000"/>
          <s v="59579000-59580000"/>
          <s v="59580000-59581000"/>
          <s v="59581000-59582000"/>
          <s v="59582000-59583000"/>
          <s v="59583000-59584000"/>
          <s v="59584000-59585000"/>
          <s v="59585000-59586000"/>
          <s v="59586000-59587000"/>
          <s v="59587000-59588000"/>
          <s v="59588000-59589000"/>
          <s v="59589000-59590000"/>
          <s v="59590000-59591000"/>
          <s v="59591000-59592000"/>
          <s v="59592000-59593000"/>
          <s v="59593000-59594000"/>
          <s v="59594000-59595000"/>
          <s v="59595000-59596000"/>
          <s v="59596000-59597000"/>
          <s v="59597000-59598000"/>
          <s v="59598000-59599000"/>
          <s v="59599000-59600000"/>
          <s v="59600000-59601000"/>
          <s v="59601000-59602000"/>
          <s v="59602000-59603000"/>
          <s v="59603000-59604000"/>
          <s v="59604000-59605000"/>
          <s v="59605000-59606000"/>
          <s v="59606000-59607000"/>
          <s v="59607000-59608000"/>
          <s v="59608000-59609000"/>
          <s v="59609000-59610000"/>
          <s v="59610000-59611000"/>
          <s v="59611000-59612000"/>
          <s v="59612000-59613000"/>
          <s v="59613000-59614000"/>
          <s v="59614000-59615000"/>
          <s v="59615000-59616000"/>
          <s v="59616000-59617000"/>
          <s v="59617000-59618000"/>
          <s v="59618000-59619000"/>
          <s v="59619000-59620000"/>
          <s v="59620000-59621000"/>
          <s v="59621000-59622000"/>
          <s v="59622000-59623000"/>
          <s v="59623000-59624000"/>
          <s v="59624000-59625000"/>
          <s v="59625000-59626000"/>
          <s v="59626000-59627000"/>
          <s v="59627000-59628000"/>
          <s v="59628000-59629000"/>
          <s v="59629000-59630000"/>
          <s v="59630000-59631000"/>
          <s v="59631000-59632000"/>
          <s v="59632000-59633000"/>
          <s v="59633000-59634000"/>
          <s v="59634000-59635000"/>
          <s v="59635000-59636000"/>
          <s v="59636000-59637000"/>
          <s v="59637000-59638000"/>
          <s v="59638000-59639000"/>
          <s v="59639000-59640000"/>
          <s v="59640000-59641000"/>
          <s v="59641000-59642000"/>
          <s v="59642000-59643000"/>
          <s v="59643000-59644000"/>
          <s v="59644000-59645000"/>
          <s v="59645000-59646000"/>
          <s v="59646000-59647000"/>
          <s v="59647000-59648000"/>
          <s v="59648000-59649000"/>
          <s v="59649000-59650000"/>
          <s v="59650000-59651000"/>
          <s v="59651000-59652000"/>
          <s v="59652000-59653000"/>
          <s v="59653000-59654000"/>
          <s v="59654000-59655000"/>
          <s v="59655000-59656000"/>
          <s v="59656000-59657000"/>
          <s v="59657000-59658000"/>
          <s v="59658000-59659000"/>
          <s v="59659000-59660000"/>
          <s v="59660000-59661000"/>
          <s v="59661000-59662000"/>
          <s v="59662000-59663000"/>
          <s v="59663000-59664000"/>
          <s v="59664000-59665000"/>
          <s v="59665000-59666000"/>
          <s v="59666000-59667000"/>
          <s v="59667000-59668000"/>
          <s v="59668000-59669000"/>
          <s v="59669000-59670000"/>
          <s v="59670000-59671000"/>
          <s v="59671000-59672000"/>
          <s v="59672000-59673000"/>
          <s v="59673000-59674000"/>
          <s v="59674000-59675000"/>
          <s v="59675000-59676000"/>
          <s v="59676000-59677000"/>
          <s v="59677000-59678000"/>
          <s v="59678000-59679000"/>
          <s v="59679000-59680000"/>
          <s v="59680000-59681000"/>
          <s v="59681000-59682000"/>
          <s v="59682000-59683000"/>
          <s v="59683000-59684000"/>
          <s v="59684000-59685000"/>
          <s v="59685000-59686000"/>
          <s v="59686000-59687000"/>
          <s v="59687000-59688000"/>
          <s v="59688000-59689000"/>
          <s v="59689000-59690000"/>
          <s v="59690000-59691000"/>
          <s v="59691000-59692000"/>
          <s v="59692000-59693000"/>
          <s v="59693000-59694000"/>
          <s v="59694000-59695000"/>
          <s v="59695000-59696000"/>
          <s v="59696000-59697000"/>
          <s v="59697000-59698000"/>
          <s v="59698000-59699000"/>
          <s v="59699000-59700000"/>
          <s v="59700000-59701000"/>
          <s v="59701000-59702000"/>
          <s v="59702000-59703000"/>
          <s v="59703000-59704000"/>
          <s v="59704000-59705000"/>
          <s v="59705000-59706000"/>
          <s v="59706000-59707000"/>
          <s v="59707000-59708000"/>
          <s v="59708000-59709000"/>
          <s v="59709000-59710000"/>
          <s v="59710000-59711000"/>
          <s v="59711000-59712000"/>
          <s v="59712000-59713000"/>
          <s v="59713000-59714000"/>
          <s v="59714000-59715000"/>
          <s v="59715000-59716000"/>
          <s v="59716000-59717000"/>
          <s v="59717000-59718000"/>
          <s v="59718000-59719000"/>
          <s v="59719000-59720000"/>
          <s v="59720000-59721000"/>
          <s v="59721000-59722000"/>
          <s v="59722000-59723000"/>
          <s v="59723000-59724000"/>
          <s v="59724000-59725000"/>
          <s v="59725000-59726000"/>
          <s v="59726000-59727000"/>
          <s v="59727000-59728000"/>
          <s v="59728000-59729000"/>
          <s v="59729000-59730000"/>
          <s v="59730000-59731000"/>
          <s v="59731000-59732000"/>
          <s v="59732000-59733000"/>
          <s v="59733000-59734000"/>
          <s v="59734000-59735000"/>
          <s v="59735000-59736000"/>
          <s v="59736000-59737000"/>
          <s v="59737000-59738000"/>
          <s v="59738000-59739000"/>
          <s v="59739000-59740000"/>
          <s v="59740000-59741000"/>
          <s v="59741000-59742000"/>
          <s v="59742000-59743000"/>
          <s v="59743000-59744000"/>
          <s v="59744000-59745000"/>
          <s v="59745000-59746000"/>
          <s v="59746000-59747000"/>
          <s v="59747000-59748000"/>
          <s v="59748000-59749000"/>
          <s v="59749000-59750000"/>
          <s v="59750000-59751000"/>
          <s v="59751000-59752000"/>
          <s v="59752000-59753000"/>
          <s v="59753000-59754000"/>
          <s v="59754000-59755000"/>
          <s v="59755000-59756000"/>
          <s v="59756000-59757000"/>
          <s v="59757000-59758000"/>
          <s v="59758000-59759000"/>
          <s v="59759000-59760000"/>
          <s v="59760000-59761000"/>
          <s v="59761000-59762000"/>
          <s v="59762000-59763000"/>
          <s v="59763000-59764000"/>
          <s v="59764000-59765000"/>
          <s v="59765000-59766000"/>
          <s v="59766000-59767000"/>
          <s v="59767000-59768000"/>
          <s v="59768000-59769000"/>
          <s v="59769000-59770000"/>
          <s v="59770000-59771000"/>
          <s v="59771000-59772000"/>
          <s v="59772000-59773000"/>
          <s v="59773000-59774000"/>
          <s v="59774000-59775000"/>
          <s v="59775000-59776000"/>
          <s v="59776000-59777000"/>
          <s v="59777000-59778000"/>
          <s v="59778000-59779000"/>
          <s v="59779000-59780000"/>
          <s v="59780000-59781000"/>
          <s v="59781000-59782000"/>
          <s v="59782000-59783000"/>
          <s v="59783000-59784000"/>
          <s v="59784000-59785000"/>
          <s v="59785000-59786000"/>
          <s v="59786000-59787000"/>
          <s v="59787000-59788000"/>
          <s v="59788000-59789000"/>
          <s v="59789000-59790000"/>
          <s v="59790000-59791000"/>
          <s v="59791000-59792000"/>
          <s v="59792000-59793000"/>
          <s v="59793000-59794000"/>
          <s v="59794000-59795000"/>
          <s v="59795000-59796000"/>
          <s v="59796000-59797000"/>
          <s v="59797000-59798000"/>
          <s v="59798000-59799000"/>
          <s v="59799000-59800000"/>
          <s v="59800000-59801000"/>
          <s v="59801000-59802000"/>
          <s v="59802000-59803000"/>
          <s v="59803000-59804000"/>
          <s v="59804000-59805000"/>
          <s v="59805000-59806000"/>
          <s v="59806000-59807000"/>
          <s v="59807000-59808000"/>
          <s v="59808000-59809000"/>
          <s v="59809000-59810000"/>
          <s v="59810000-59811000"/>
          <s v="59811000-59812000"/>
          <s v="59812000-59813000"/>
          <s v="59813000-59814000"/>
          <s v="59814000-59815000"/>
          <s v="59815000-59816000"/>
          <s v="59816000-59817000"/>
          <s v="59817000-59818000"/>
          <s v="59818000-59819000"/>
          <s v="59819000-59820000"/>
          <s v="59820000-59821000"/>
          <s v="59821000-59822000"/>
          <s v="59822000-59823000"/>
          <s v="59823000-59824000"/>
          <s v="59824000-59825000"/>
          <s v="59825000-59826000"/>
          <s v="59826000-59827000"/>
          <s v="59827000-59828000"/>
          <s v="59828000-59829000"/>
          <s v="59829000-59830000"/>
          <s v="59830000-59831000"/>
          <s v="59831000-59832000"/>
          <s v="59832000-59833000"/>
          <s v="59833000-59834000"/>
          <s v="59834000-59835000"/>
          <s v="59835000-59836000"/>
          <s v="59836000-59837000"/>
          <s v="59837000-59838000"/>
          <s v="59838000-59839000"/>
          <s v="59839000-59840000"/>
          <s v="59840000-59841000"/>
          <s v="59841000-59842000"/>
          <s v="59842000-59843000"/>
          <s v="59843000-59844000"/>
          <s v="59844000-59845000"/>
          <s v="59845000-59846000"/>
          <s v="59846000-59847000"/>
          <s v="59847000-59848000"/>
          <s v="59848000-59849000"/>
          <s v="59849000-59850000"/>
          <s v="59850000-59851000"/>
          <s v="59851000-59852000"/>
          <s v="59852000-59853000"/>
          <s v="59853000-59854000"/>
          <s v="59854000-59855000"/>
          <s v="59855000-59856000"/>
          <s v="59856000-59857000"/>
          <s v="59857000-59858000"/>
          <s v="59858000-59859000"/>
          <s v="59859000-59860000"/>
          <s v="59860000-59861000"/>
          <s v="59861000-59862000"/>
          <s v="59862000-59863000"/>
          <s v="59863000-59864000"/>
          <s v="59864000-59865000"/>
          <s v="59865000-59866000"/>
          <s v="59866000-59867000"/>
          <s v="59867000-59868000"/>
          <s v="59868000-59869000"/>
          <s v="59869000-59870000"/>
          <s v="59870000-59871000"/>
          <s v="59871000-59872000"/>
          <s v="59872000-59873000"/>
          <s v="59873000-59874000"/>
          <s v="59874000-59875000"/>
          <s v="59875000-59876000"/>
          <s v="59876000-59877000"/>
          <s v="59877000-59878000"/>
          <s v="59878000-59879000"/>
          <s v="59879000-59880000"/>
          <s v="59880000-59881000"/>
          <s v="59881000-59882000"/>
          <s v="59882000-59883000"/>
          <s v="59883000-59884000"/>
          <s v="59884000-59885000"/>
          <s v="59885000-59886000"/>
          <s v="59886000-59887000"/>
          <s v="59887000-59888000"/>
          <s v="59888000-59889000"/>
          <s v="59889000-59890000"/>
          <s v="59890000-59891000"/>
          <s v="59891000-59892000"/>
          <s v="59892000-59893000"/>
          <s v="59893000-59894000"/>
          <s v="59894000-59895000"/>
          <s v="59895000-59896000"/>
          <s v="59896000-59897000"/>
          <s v="59897000-59898000"/>
          <s v="59898000-59899000"/>
          <s v="59899000-59900000"/>
          <s v="59900000-59901000"/>
          <s v="59901000-59902000"/>
          <s v="59902000-59903000"/>
          <s v="59903000-59904000"/>
          <s v="59904000-59905000"/>
          <s v="59905000-59906000"/>
          <s v="59906000-59907000"/>
          <s v="59907000-59908000"/>
          <s v="59908000-59909000"/>
          <s v="59909000-59910000"/>
          <s v="59910000-59911000"/>
          <s v="59911000-59912000"/>
          <s v="59912000-59913000"/>
          <s v="59913000-59914000"/>
          <s v="59914000-59915000"/>
          <s v="59915000-59916000"/>
          <s v="59916000-59917000"/>
          <s v="59917000-59918000"/>
          <s v="59918000-59919000"/>
          <s v="59919000-59920000"/>
          <s v="59920000-59921000"/>
          <s v="59921000-59922000"/>
          <s v="59922000-59923000"/>
          <s v="59923000-59924000"/>
          <s v="59924000-59925000"/>
          <s v="59925000-59926000"/>
          <s v="59926000-59927000"/>
          <s v="59927000-59928000"/>
          <s v="59928000-59929000"/>
          <s v="59929000-59930000"/>
          <s v="59930000-59931000"/>
          <s v="59931000-59932000"/>
          <s v="59932000-59933000"/>
          <s v="59933000-59934000"/>
          <s v="59934000-59935000"/>
          <s v="59935000-59936000"/>
          <s v="59936000-59937000"/>
          <s v="59937000-59938000"/>
          <s v="59938000-59939000"/>
          <s v="59939000-59940000"/>
          <s v="59940000-59941000"/>
          <s v="59941000-59942000"/>
          <s v="59942000-59943000"/>
          <s v="59943000-59944000"/>
          <s v="59944000-59945000"/>
          <s v="59945000-59946000"/>
          <s v="59946000-59947000"/>
          <s v="59947000-59948000"/>
          <s v="59948000-59949000"/>
          <s v="59949000-59950000"/>
          <s v="59950000-59951000"/>
          <s v="59951000-59952000"/>
          <s v="59952000-59953000"/>
          <s v="59953000-59954000"/>
          <s v="59954000-59955000"/>
          <s v="59955000-59956000"/>
          <s v="59956000-59957000"/>
          <s v="59957000-59958000"/>
          <s v="59958000-59959000"/>
          <s v="59959000-59960000"/>
          <s v="59960000-59961000"/>
          <s v="59961000-59962000"/>
          <s v="59962000-59963000"/>
          <s v="59963000-59964000"/>
          <s v="59964000-59965000"/>
          <s v="59965000-59966000"/>
          <s v="59966000-59967000"/>
          <s v="59967000-59968000"/>
          <s v="59968000-59969000"/>
          <s v="59969000-59970000"/>
          <s v="59970000-59971000"/>
          <s v="59971000-59972000"/>
          <s v="59972000-59973000"/>
          <s v="59973000-59974000"/>
          <s v="59974000-59975000"/>
          <s v="59975000-59976000"/>
          <s v="59976000-59977000"/>
          <s v="59977000-59978000"/>
          <s v="59978000-59979000"/>
          <s v="59979000-59980000"/>
          <s v="59980000-59981000"/>
          <s v="59981000-59982000"/>
          <s v="59982000-59983000"/>
          <s v="59983000-59984000"/>
          <s v="59984000-59985000"/>
          <s v="59985000-59986000"/>
          <s v="59986000-59987000"/>
          <s v="59987000-59988000"/>
          <s v="59988000-59989000"/>
          <s v="59989000-59990000"/>
          <s v="59990000-59991000"/>
          <s v="59991000-59992000"/>
          <s v="59992000-59993000"/>
          <s v="59993000-59994000"/>
          <s v="59994000-59995000"/>
          <s v="59995000-59996000"/>
          <s v="59996000-59997000"/>
          <s v="59997000-59998000"/>
          <s v="59998000-59999000"/>
          <s v="59999000-60000000"/>
          <s v="60000000-60001000"/>
          <s v="60001000-60002000"/>
          <s v="60002000-60003000"/>
          <s v="60003000-60004000"/>
          <s v="60004000-60005000"/>
          <s v="60005000-60006000"/>
          <s v="60006000-60007000"/>
          <s v="60007000-60008000"/>
          <s v="60008000-60009000"/>
          <s v="60009000-60010000"/>
          <s v="60010000-60011000"/>
          <s v="60011000-60012000"/>
          <s v="60012000-60013000"/>
          <s v="60013000-60014000"/>
          <s v="60014000-60015000"/>
          <s v="60015000-60016000"/>
          <s v="60016000-60017000"/>
          <s v="60017000-60018000"/>
          <s v="60018000-60019000"/>
          <s v="60019000-60020000"/>
          <s v="60020000-60021000"/>
          <s v="60021000-60022000"/>
          <s v="60022000-60023000"/>
          <s v="60023000-60024000"/>
          <s v="60024000-60025000"/>
          <s v="60025000-60026000"/>
          <s v="60026000-60027000"/>
          <s v="60027000-60028000"/>
          <s v="60028000-60029000"/>
          <s v="60029000-60030000"/>
          <s v="60030000-60031000"/>
          <s v="60031000-60032000"/>
          <s v="60032000-60033000"/>
          <s v="60033000-60034000"/>
          <s v="60034000-60035000"/>
          <s v="60035000-60036000"/>
          <s v="60036000-60037000"/>
          <s v="60037000-60038000"/>
          <s v="60038000-60039000"/>
          <s v="60039000-60040000"/>
          <s v="60040000-60041000"/>
          <s v="60041000-60042000"/>
          <s v="60042000-60043000"/>
          <s v="60043000-60044000"/>
          <s v="60044000-60045000"/>
          <s v="60045000-60046000"/>
          <s v="60046000-60047000"/>
          <s v="60047000-60048000"/>
          <s v="60048000-60049000"/>
          <s v="60049000-60050000"/>
          <s v="60050000-60051000"/>
          <s v="60051000-60052000"/>
          <s v="60052000-60053000"/>
          <s v="60053000-60054000"/>
          <s v="60054000-60055000"/>
          <s v="60055000-60056000"/>
          <s v="60056000-60057000"/>
          <s v="60057000-60058000"/>
          <s v="60058000-60059000"/>
          <s v="60059000-60060000"/>
          <s v="60060000-60061000"/>
          <s v="60061000-60062000"/>
          <s v="60062000-60063000"/>
          <s v="60063000-60064000"/>
          <s v="60064000-60065000"/>
          <s v="60065000-60066000"/>
          <s v="60066000-60067000"/>
          <s v="60067000-60068000"/>
          <s v="60068000-60069000"/>
          <s v="60069000-60070000"/>
          <s v="60070000-60071000"/>
          <s v="60071000-60072000"/>
          <s v="60072000-60073000"/>
          <s v="60073000-60074000"/>
          <s v="60074000-60075000"/>
          <s v="60075000-60076000"/>
          <s v="60076000-60077000"/>
          <s v="60077000-60078000"/>
          <s v="60078000-60079000"/>
          <s v="60079000-60080000"/>
          <s v="60080000-60081000"/>
          <s v="60081000-60082000"/>
          <s v="60082000-60083000"/>
          <s v="60083000-60084000"/>
          <s v="60084000-60085000"/>
          <s v="60085000-60086000"/>
          <s v="60086000-60087000"/>
          <s v="60087000-60088000"/>
          <s v="60088000-60089000"/>
          <s v="60089000-60090000"/>
          <s v="60090000-60091000"/>
          <s v="60091000-60092000"/>
          <s v="60092000-60093000"/>
          <s v="60093000-60094000"/>
          <s v="60094000-60095000"/>
          <s v="60095000-60096000"/>
          <s v="60096000-60097000"/>
          <s v="60097000-60098000"/>
          <s v="60098000-60099000"/>
          <s v="60099000-60100000"/>
          <s v="60100000-60101000"/>
          <s v="60101000-60102000"/>
          <s v="60102000-60103000"/>
          <s v="60103000-60104000"/>
          <s v="60104000-60105000"/>
          <s v="60105000-60106000"/>
          <s v="60106000-60107000"/>
          <s v="60107000-60108000"/>
          <s v="60108000-60109000"/>
          <s v="60109000-60110000"/>
          <s v="60110000-60111000"/>
          <s v="60111000-60112000"/>
          <s v="60112000-60113000"/>
          <s v="60113000-60114000"/>
          <s v="60114000-60115000"/>
          <s v="60115000-60116000"/>
          <s v="60116000-60117000"/>
          <s v="60117000-60118000"/>
          <s v="60118000-60119000"/>
          <s v="60119000-60120000"/>
          <s v="60120000-60121000"/>
          <s v="60121000-60122000"/>
          <s v="60122000-60123000"/>
          <s v="60123000-60124000"/>
          <s v="60124000-60125000"/>
          <s v="60125000-60126000"/>
          <s v="60126000-60127000"/>
          <s v="60127000-60128000"/>
          <s v="60128000-60129000"/>
          <s v="60129000-60130000"/>
          <s v="60130000-60131000"/>
          <s v="60131000-60132000"/>
          <s v="60132000-60133000"/>
          <s v="60133000-60134000"/>
          <s v="60134000-60135000"/>
          <s v="60135000-60136000"/>
          <s v="60136000-60137000"/>
          <s v="60137000-60138000"/>
          <s v="60138000-60139000"/>
          <s v="60139000-60140000"/>
          <s v="60140000-60141000"/>
          <s v="60141000-60142000"/>
          <s v="60142000-60143000"/>
          <s v="60143000-60144000"/>
          <s v="60144000-60145000"/>
          <s v="60145000-60146000"/>
          <s v="60146000-60147000"/>
          <s v="60147000-60148000"/>
          <s v="60148000-60149000"/>
          <s v="60149000-60150000"/>
          <s v="60150000-60151000"/>
          <s v="60151000-60152000"/>
          <s v="60152000-60153000"/>
          <s v="60153000-60154000"/>
          <s v="60154000-60155000"/>
          <s v="60155000-60156000"/>
          <s v="60156000-60157000"/>
          <s v="60157000-60158000"/>
          <s v="60158000-60159000"/>
          <s v="60159000-60160000"/>
          <s v="60160000-60161000"/>
          <s v="60161000-60162000"/>
          <s v="60162000-60163000"/>
          <s v="60163000-60164000"/>
          <s v="60164000-60165000"/>
          <s v="60165000-60166000"/>
          <s v="60166000-60167000"/>
          <s v="60167000-60168000"/>
          <s v="60168000-60169000"/>
          <s v="60169000-60170000"/>
          <s v="60170000-60171000"/>
          <s v="60171000-60172000"/>
          <s v="60172000-60173000"/>
          <s v="60173000-60174000"/>
          <s v="60174000-60175000"/>
          <s v="60175000-60176000"/>
          <s v="60176000-60177000"/>
          <s v="60177000-60178000"/>
          <s v="60178000-60179000"/>
          <s v="60179000-60180000"/>
          <s v="60180000-60181000"/>
          <s v="60181000-60182000"/>
          <s v="60182000-60183000"/>
          <s v="60183000-60184000"/>
          <s v="60184000-60185000"/>
          <s v="60185000-60186000"/>
          <s v="60186000-60187000"/>
          <s v="60187000-60188000"/>
          <s v="60188000-60189000"/>
          <s v="60189000-60190000"/>
          <s v="60190000-60191000"/>
          <s v="60191000-60192000"/>
          <s v="60192000-60193000"/>
          <s v="60193000-60194000"/>
          <s v="60194000-60195000"/>
          <s v="60195000-60196000"/>
          <s v="60196000-60197000"/>
          <s v="60197000-60198000"/>
          <s v="60198000-60199000"/>
          <s v="60199000-60200000"/>
          <s v="60200000-60201000"/>
          <s v="60201000-60202000"/>
          <s v="60202000-60203000"/>
          <s v="60203000-60204000"/>
          <s v="60204000-60205000"/>
          <s v="60205000-60206000"/>
          <s v="60206000-60207000"/>
          <s v="60207000-60208000"/>
          <s v="60208000-60209000"/>
          <s v="60209000-60210000"/>
          <s v="60210000-60211000"/>
          <s v="60211000-60212000"/>
          <s v="60212000-60213000"/>
          <s v="60213000-60214000"/>
          <s v="60214000-60215000"/>
          <s v="60215000-60216000"/>
          <s v="60216000-60217000"/>
          <s v="60217000-60218000"/>
          <s v="60218000-60219000"/>
          <s v="60219000-60220000"/>
          <s v="60220000-60221000"/>
          <s v="60221000-60222000"/>
          <s v="60222000-60223000"/>
          <s v="60223000-60224000"/>
          <s v="60224000-60225000"/>
          <s v="60225000-60226000"/>
          <s v="60226000-60227000"/>
          <s v="60227000-60228000"/>
          <s v="60228000-60229000"/>
          <s v="60229000-60230000"/>
          <s v="60230000-60231000"/>
          <s v="60231000-60232000"/>
          <s v="60232000-60233000"/>
          <s v="60233000-60234000"/>
          <s v="60234000-60235000"/>
          <s v="60235000-60236000"/>
          <s v="60236000-60237000"/>
          <s v="60237000-60238000"/>
          <s v="60238000-60239000"/>
          <s v="60239000-60240000"/>
          <s v="60240000-60241000"/>
          <s v="60241000-60242000"/>
          <s v="60242000-60243000"/>
          <s v="60243000-60244000"/>
          <s v="60244000-60245000"/>
          <s v="60245000-60246000"/>
          <s v="60246000-60247000"/>
          <s v="60247000-60248000"/>
          <s v="60248000-60249000"/>
          <s v="60249000-60250000"/>
          <s v="60250000-60251000"/>
          <s v="60251000-60252000"/>
          <s v="60252000-60253000"/>
          <s v="60253000-60254000"/>
          <s v="60254000-60255000"/>
          <s v="60255000-60256000"/>
          <s v="60256000-60257000"/>
          <s v="60257000-60258000"/>
          <s v="60258000-60259000"/>
          <s v="60259000-60260000"/>
          <s v="60260000-60261000"/>
          <s v="60261000-60262000"/>
          <s v="60262000-60263000"/>
          <s v="60263000-60264000"/>
          <s v="60264000-60265000"/>
          <s v="60265000-60266000"/>
          <s v="60266000-60267000"/>
          <s v="60267000-60268000"/>
          <s v="60268000-60269000"/>
          <s v="60269000-60270000"/>
          <s v="60270000-60271000"/>
          <s v="60271000-60272000"/>
          <s v="60272000-60273000"/>
          <s v="60273000-60274000"/>
          <s v="60274000-60275000"/>
          <s v="60275000-60276000"/>
          <s v="60276000-60277000"/>
          <s v="60277000-60278000"/>
          <s v="60278000-60279000"/>
          <s v="60279000-60280000"/>
          <s v="60280000-60281000"/>
          <s v="60281000-60282000"/>
          <s v="60282000-60283000"/>
          <s v="60283000-60284000"/>
          <s v="60284000-60285000"/>
          <s v="60285000-60286000"/>
          <s v="60286000-60287000"/>
          <s v="60287000-60288000"/>
          <s v="60288000-60289000"/>
          <s v="60289000-60290000"/>
          <s v="60290000-60291000"/>
          <s v="60291000-60292000"/>
          <s v="60292000-60293000"/>
          <s v="60293000-60294000"/>
          <s v="60294000-60295000"/>
          <s v="60295000-60296000"/>
          <s v="60296000-60297000"/>
          <s v="60297000-60298000"/>
          <s v="60298000-60299000"/>
          <s v="60299000-60300000"/>
          <s v="60300000-60301000"/>
          <s v="60301000-60302000"/>
          <s v="60302000-60303000"/>
          <s v="60303000-60304000"/>
          <s v="60304000-60305000"/>
          <s v="60305000-60306000"/>
          <s v="60306000-60307000"/>
          <s v="60307000-60308000"/>
          <s v="60308000-60309000"/>
          <s v="60309000-60310000"/>
          <s v="60310000-60311000"/>
          <s v="60311000-60312000"/>
          <s v="60312000-60313000"/>
          <s v="60313000-60314000"/>
          <s v="60314000-60315000"/>
          <s v="60315000-60316000"/>
          <s v="60316000-60317000"/>
          <s v="60317000-60318000"/>
          <s v="60318000-60319000"/>
          <s v="60319000-60320000"/>
          <s v="60320000-60321000"/>
          <s v="60321000-60322000"/>
          <s v="60322000-60323000"/>
          <s v="60323000-60324000"/>
          <s v="60324000-60325000"/>
          <s v="60325000-60326000"/>
          <s v="60326000-60327000"/>
          <s v="60327000-60328000"/>
          <s v="60328000-60329000"/>
          <s v="60329000-60330000"/>
          <s v="60330000-60331000"/>
          <s v="60331000-60332000"/>
          <s v="60332000-60333000"/>
          <s v="60333000-60334000"/>
          <s v="60334000-60335000"/>
          <s v="60335000-60336000"/>
          <s v="60336000-60337000"/>
          <s v="60337000-60338000"/>
          <s v="60338000-60339000"/>
          <s v="60339000-60340000"/>
          <s v="60340000-60341000"/>
          <s v="60341000-60342000"/>
          <s v="60342000-60343000"/>
          <s v="60343000-60344000"/>
          <s v="60344000-60345000"/>
          <s v="60345000-60346000"/>
          <s v="60346000-60347000"/>
          <s v="60347000-60348000"/>
          <s v="60348000-60349000"/>
          <s v="60349000-60350000"/>
          <s v="60350000-60351000"/>
          <s v="60351000-60352000"/>
          <s v="60352000-60353000"/>
          <s v="60353000-60354000"/>
          <s v="60354000-60355000"/>
          <s v="60355000-60356000"/>
          <s v="60356000-60357000"/>
          <s v="60357000-60358000"/>
          <s v="60358000-60359000"/>
          <s v="60359000-60360000"/>
          <s v="60360000-60361000"/>
          <s v="60361000-60362000"/>
          <s v="60362000-60363000"/>
          <s v="60363000-60364000"/>
          <s v="60364000-60365000"/>
          <s v="60365000-60366000"/>
          <s v="60366000-60367000"/>
          <s v="60367000-60368000"/>
          <s v="60368000-60369000"/>
          <s v="60369000-60370000"/>
          <s v="60370000-60371000"/>
          <s v="60371000-60372000"/>
          <s v="60372000-60373000"/>
          <s v="60373000-60374000"/>
          <s v="60374000-60375000"/>
          <s v="60375000-60376000"/>
          <s v="60376000-60377000"/>
          <s v="60377000-60378000"/>
          <s v="60378000-60379000"/>
          <s v="60379000-60380000"/>
          <s v="60380000-60381000"/>
          <s v="60381000-60382000"/>
          <s v="60382000-60383000"/>
          <s v="60383000-60384000"/>
          <s v="60384000-60385000"/>
          <s v="60385000-60386000"/>
          <s v="60386000-60387000"/>
          <s v="60387000-60388000"/>
          <s v="60388000-60389000"/>
          <s v="60389000-60390000"/>
          <s v="60390000-60391000"/>
          <s v="60391000-60392000"/>
          <s v="60392000-60393000"/>
          <s v="60393000-60394000"/>
          <s v="60394000-60395000"/>
          <s v="60395000-60396000"/>
          <s v="60396000-60397000"/>
          <s v="60397000-60398000"/>
          <s v="60398000-60399000"/>
          <s v="60399000-60400000"/>
          <s v="60400000-60401000"/>
          <s v="60401000-60402000"/>
          <s v="60402000-60403000"/>
          <s v="60403000-60404000"/>
          <s v="60404000-60405000"/>
          <s v="60405000-60406000"/>
          <s v="60406000-60407000"/>
          <s v="60407000-60408000"/>
          <s v="60408000-60409000"/>
          <s v="60409000-60410000"/>
          <s v="60410000-60411000"/>
          <s v="60411000-60412000"/>
          <s v="60412000-60413000"/>
          <s v="60413000-60414000"/>
          <s v="60414000-60415000"/>
          <s v="60415000-60416000"/>
          <s v="60416000-60417000"/>
          <s v="60417000-60418000"/>
          <s v="60418000-60419000"/>
          <s v="60419000-60420000"/>
          <s v="60420000-60421000"/>
          <s v="60421000-60422000"/>
          <s v="60422000-60423000"/>
          <s v="60423000-60424000"/>
          <s v="60424000-60425000"/>
          <s v="60425000-60426000"/>
          <s v="60426000-60427000"/>
          <s v="60427000-60428000"/>
          <s v="60428000-60429000"/>
          <s v="60429000-60430000"/>
          <s v="60430000-60431000"/>
          <s v="60431000-60432000"/>
          <s v="60432000-60433000"/>
          <s v="60433000-60434000"/>
          <s v="60434000-60435000"/>
          <s v="60435000-60436000"/>
          <s v="60436000-60437000"/>
          <s v="60437000-60438000"/>
          <s v="60438000-60439000"/>
          <s v="60439000-60440000"/>
          <s v="60440000-60441000"/>
          <s v="60441000-60442000"/>
          <s v="60442000-60443000"/>
          <s v="60443000-60444000"/>
          <s v="60444000-60445000"/>
          <s v="60445000-60446000"/>
          <s v="60446000-60447000"/>
          <s v="60447000-60448000"/>
          <s v="60448000-60449000"/>
          <s v="60449000-60450000"/>
          <s v="60450000-60451000"/>
          <s v="60451000-60452000"/>
          <s v="60452000-60453000"/>
          <s v="60453000-60454000"/>
          <s v="60454000-60455000"/>
          <s v="60455000-60456000"/>
          <s v="60456000-60457000"/>
          <s v="60457000-60458000"/>
          <s v="60458000-60459000"/>
          <s v="60459000-60460000"/>
          <s v="60460000-60461000"/>
          <s v="60461000-60462000"/>
          <s v="60462000-60463000"/>
          <s v="60463000-60464000"/>
          <s v="60464000-60465000"/>
          <s v="60465000-60466000"/>
          <s v="60466000-60467000"/>
          <s v="60467000-60468000"/>
          <s v="60468000-60469000"/>
          <s v="60469000-60470000"/>
          <s v="60470000-60471000"/>
          <s v="60471000-60472000"/>
          <s v="60472000-60473000"/>
          <s v="60473000-60474000"/>
          <s v="60474000-60475000"/>
          <s v="60475000-60476000"/>
          <s v="60476000-60477000"/>
          <s v="60477000-60478000"/>
          <s v="60478000-60479000"/>
          <s v="60479000-60480000"/>
          <s v="60480000-60481000"/>
          <s v="60481000-60482000"/>
          <s v="60482000-60483000"/>
          <s v="60483000-60484000"/>
          <s v="60484000-60485000"/>
          <s v="60485000-60486000"/>
          <s v="60486000-60487000"/>
          <s v="60487000-60488000"/>
          <s v="60488000-60489000"/>
          <s v="60489000-60490000"/>
          <s v="60490000-60491000"/>
          <s v="60491000-60492000"/>
          <s v="60492000-60493000"/>
          <s v="60493000-60494000"/>
          <s v="60494000-60495000"/>
          <s v="60495000-60496000"/>
          <s v="60496000-60497000"/>
          <s v="60497000-60498000"/>
          <s v="60498000-60499000"/>
          <s v="60499000-60500000"/>
          <s v="60500000-60501000"/>
          <s v="60501000-60502000"/>
          <s v="60502000-60503000"/>
          <s v="60503000-60504000"/>
          <s v="60504000-60505000"/>
          <s v="60505000-60506000"/>
          <s v="60506000-60507000"/>
          <s v="60507000-60508000"/>
          <s v="60508000-60509000"/>
          <s v="60509000-60510000"/>
          <s v="60510000-60511000"/>
          <s v="60511000-60512000"/>
          <s v="60512000-60513000"/>
          <s v="60513000-60514000"/>
          <s v="60514000-60515000"/>
          <s v="60515000-60516000"/>
          <s v="60516000-60517000"/>
          <s v="60517000-60518000"/>
          <s v="60518000-60519000"/>
          <s v="60519000-60520000"/>
          <s v="60520000-60521000"/>
          <s v="60521000-60522000"/>
          <s v="60522000-60523000"/>
          <s v="60523000-60524000"/>
          <s v="60524000-60525000"/>
          <s v="60525000-60526000"/>
          <s v="60526000-60527000"/>
          <s v="60527000-60528000"/>
          <s v="60528000-60529000"/>
          <s v="60529000-60530000"/>
          <s v="60530000-60531000"/>
          <s v="60531000-60532000"/>
          <s v="60532000-60533000"/>
          <s v="60533000-60534000"/>
          <s v="60534000-60535000"/>
          <s v="60535000-60536000"/>
          <s v="60536000-60537000"/>
          <s v="60537000-60538000"/>
          <s v="60538000-60539000"/>
          <s v="60539000-60540000"/>
          <s v="60540000-60541000"/>
          <s v="60541000-60542000"/>
          <s v="60542000-60543000"/>
          <s v="60543000-60544000"/>
          <s v="60544000-60545000"/>
          <s v="60545000-60546000"/>
          <s v="60546000-60547000"/>
          <s v="60547000-60548000"/>
          <s v="60548000-60549000"/>
          <s v="60549000-60550000"/>
          <s v="60550000-60551000"/>
          <s v="60551000-60552000"/>
          <s v="60552000-60553000"/>
          <s v="60553000-60554000"/>
          <s v="60554000-60555000"/>
          <s v="60555000-60556000"/>
          <s v="60556000-60557000"/>
          <s v="60557000-60558000"/>
          <s v="60558000-60559000"/>
          <s v="60559000-60560000"/>
          <s v="60560000-60561000"/>
          <s v="60561000-60562000"/>
          <s v="60562000-60563000"/>
          <s v="60563000-60564000"/>
          <s v="60564000-60565000"/>
          <s v="60565000-60566000"/>
          <s v="60566000-60567000"/>
          <s v="60567000-60568000"/>
          <s v="60568000-60569000"/>
          <s v="60569000-60570000"/>
          <s v="60570000-60571000"/>
          <s v="60571000-60572000"/>
          <s v="60572000-60573000"/>
          <s v="60573000-60574000"/>
          <s v="60574000-60575000"/>
          <s v="60575000-60576000"/>
          <s v="60576000-60577000"/>
          <s v="60577000-60578000"/>
          <s v="60578000-60579000"/>
          <s v="60579000-60580000"/>
          <s v="60580000-60581000"/>
          <s v="60581000-60582000"/>
          <s v="60582000-60583000"/>
          <s v="60583000-60584000"/>
          <s v="60584000-60585000"/>
          <s v="60585000-60586000"/>
          <s v="60586000-60587000"/>
          <s v="60587000-60588000"/>
          <s v="60588000-60589000"/>
          <s v="60589000-60590000"/>
          <s v="60590000-60591000"/>
          <s v="60591000-60592000"/>
          <s v="60592000-60593000"/>
          <s v="60593000-60594000"/>
          <s v="60594000-60595000"/>
          <s v="60595000-60596000"/>
          <s v="60596000-60597000"/>
          <s v="60597000-60598000"/>
          <s v="60598000-60599000"/>
          <s v="60599000-60600000"/>
          <s v="60600000-60601000"/>
          <s v="60601000-60602000"/>
          <s v="60602000-60603000"/>
          <s v="60603000-60604000"/>
          <s v="60604000-60605000"/>
          <s v="60605000-60606000"/>
          <s v="60606000-60607000"/>
          <s v="60607000-60608000"/>
          <s v="60608000-60609000"/>
          <s v="60609000-60610000"/>
          <s v="60610000-60611000"/>
          <s v="60611000-60612000"/>
          <s v="60612000-60613000"/>
          <s v="60613000-60614000"/>
          <s v="60614000-60615000"/>
          <s v="60615000-60616000"/>
          <s v="60616000-60617000"/>
          <s v="60617000-60618000"/>
          <s v="60618000-60619000"/>
          <s v="60619000-60620000"/>
          <s v="60620000-60621000"/>
          <s v="60621000-60622000"/>
          <s v="60622000-60623000"/>
          <s v="60623000-60624000"/>
          <s v="60624000-60625000"/>
          <s v="60625000-60626000"/>
          <s v="60626000-60627000"/>
          <s v="60627000-60628000"/>
          <s v="60628000-60629000"/>
          <s v="60629000-60630000"/>
          <s v="60630000-60631000"/>
          <s v="60631000-60632000"/>
          <s v="60632000-60633000"/>
          <s v="60633000-60634000"/>
          <s v="60634000-60635000"/>
          <s v="60635000-60636000"/>
          <s v="60636000-60637000"/>
          <s v="60637000-60638000"/>
          <s v="60638000-60639000"/>
          <s v="60639000-60640000"/>
          <s v="60640000-60641000"/>
          <s v="60641000-60642000"/>
          <s v="60642000-60643000"/>
          <s v="60643000-60644000"/>
          <s v="60644000-60645000"/>
          <s v="60645000-60646000"/>
          <s v="60646000-60647000"/>
          <s v="60647000-60648000"/>
          <s v="60648000-60649000"/>
          <s v="60649000-60650000"/>
          <s v="60650000-60651000"/>
          <s v="60651000-60652000"/>
          <s v="60652000-60653000"/>
          <s v="60653000-60654000"/>
          <s v="60654000-60655000"/>
          <s v="60655000-60656000"/>
          <s v="60656000-60657000"/>
          <s v="60657000-60658000"/>
          <s v="60658000-60659000"/>
          <s v="60659000-60660000"/>
          <s v="60660000-60661000"/>
          <s v="60661000-60662000"/>
          <s v="60662000-60663000"/>
          <s v="60663000-60664000"/>
          <s v="60664000-60665000"/>
          <s v="60665000-60666000"/>
          <s v="60666000-60667000"/>
          <s v="60667000-60668000"/>
          <s v="60668000-60669000"/>
          <s v="60669000-60670000"/>
          <s v="60670000-60671000"/>
          <s v="60671000-60672000"/>
          <s v="60672000-60673000"/>
          <s v="60673000-60674000"/>
          <s v="60674000-60675000"/>
          <s v="60675000-60676000"/>
          <s v="60676000-60677000"/>
          <s v="60677000-60678000"/>
          <s v="60678000-60679000"/>
          <s v="60679000-60680000"/>
          <s v="60680000-60681000"/>
          <s v="60681000-60682000"/>
          <s v="60682000-60683000"/>
          <s v="60683000-60684000"/>
          <s v="60684000-60685000"/>
          <s v="60685000-60686000"/>
          <s v="60686000-60687000"/>
          <s v="60687000-60688000"/>
          <s v="60688000-60689000"/>
          <s v="60689000-60690000"/>
          <s v="60690000-60691000"/>
          <s v="60691000-60692000"/>
          <s v="60692000-60693000"/>
          <s v="60693000-60694000"/>
          <s v="60694000-60695000"/>
          <s v="60695000-60696000"/>
          <s v="60696000-60697000"/>
          <s v="60697000-60698000"/>
          <s v="60698000-60699000"/>
          <s v="60699000-60700000"/>
          <s v="60700000-60701000"/>
          <s v="60701000-60702000"/>
          <s v="60702000-60703000"/>
          <s v="60703000-60704000"/>
          <s v="60704000-60705000"/>
          <s v="60705000-60706000"/>
          <s v="60706000-60707000"/>
          <s v="60707000-60708000"/>
          <s v="60708000-60709000"/>
          <s v="60709000-60710000"/>
          <s v="60710000-60711000"/>
          <s v="60711000-60712000"/>
          <s v="60712000-60713000"/>
          <s v="60713000-60714000"/>
          <s v="60714000-60715000"/>
          <s v="60715000-60716000"/>
          <s v="60716000-60717000"/>
          <s v="60717000-60718000"/>
          <s v="60718000-60719000"/>
          <s v="60719000-60720000"/>
          <s v="60720000-60721000"/>
          <s v="60721000-60722000"/>
          <s v="60722000-60723000"/>
          <s v="60723000-60724000"/>
          <s v="60724000-60725000"/>
          <s v="60725000-60726000"/>
          <s v="60726000-60727000"/>
          <s v="60727000-60728000"/>
          <s v="60728000-60729000"/>
          <s v="60729000-60730000"/>
          <s v="60730000-60731000"/>
          <s v="60731000-60732000"/>
          <s v="60732000-60733000"/>
          <s v="60733000-60734000"/>
          <s v="60734000-60735000"/>
          <s v="60735000-60736000"/>
          <s v="60736000-60737000"/>
          <s v="60737000-60738000"/>
          <s v="60738000-60739000"/>
          <s v="60739000-60740000"/>
          <s v="60740000-60741000"/>
          <s v="60741000-60742000"/>
          <s v="60742000-60743000"/>
          <s v="60743000-60744000"/>
          <s v="60744000-60745000"/>
          <s v="60745000-60746000"/>
          <s v="60746000-60747000"/>
          <s v="60747000-60748000"/>
          <s v="60748000-60749000"/>
          <s v="60749000-60750000"/>
          <s v="60750000-60751000"/>
          <s v="60751000-60752000"/>
          <s v="60752000-60753000"/>
          <s v="60753000-60754000"/>
          <s v="60754000-60755000"/>
          <s v="60755000-60756000"/>
          <s v="60756000-60757000"/>
          <s v="60757000-60758000"/>
          <s v="60758000-60759000"/>
          <s v="60759000-60760000"/>
          <s v="60760000-60761000"/>
          <s v="60761000-60762000"/>
          <s v="60762000-60763000"/>
          <s v="60763000-60764000"/>
          <s v="60764000-60765000"/>
          <s v="60765000-60766000"/>
          <s v="60766000-60767000"/>
          <s v="60767000-60768000"/>
          <s v="60768000-60769000"/>
          <s v="60769000-60770000"/>
          <s v="60770000-60771000"/>
          <s v="60771000-60772000"/>
          <s v="60772000-60773000"/>
          <s v="60773000-60774000"/>
          <s v="60774000-60775000"/>
          <s v="60775000-60776000"/>
          <s v="60776000-60777000"/>
          <s v="60777000-60778000"/>
          <s v="60778000-60779000"/>
          <s v="60779000-60780000"/>
          <s v="60780000-60781000"/>
          <s v="60781000-60782000"/>
          <s v="60782000-60783000"/>
          <s v="60783000-60784000"/>
          <s v="60784000-60785000"/>
          <s v="60785000-60786000"/>
          <s v="60786000-60787000"/>
          <s v="60787000-60788000"/>
          <s v="60788000-60789000"/>
          <s v="60789000-60790000"/>
          <s v="60790000-60791000"/>
          <s v="60791000-60792000"/>
          <s v="60792000-60793000"/>
          <s v="60793000-60794000"/>
          <s v="60794000-60795000"/>
          <s v="60795000-60796000"/>
          <s v="60796000-60797000"/>
          <s v="60797000-60798000"/>
          <s v="60798000-60799000"/>
          <s v="60799000-60800000"/>
          <s v="60800000-60801000"/>
          <s v="60801000-60802000"/>
          <s v="60802000-60803000"/>
          <s v="60803000-60804000"/>
          <s v="60804000-60805000"/>
          <s v="60805000-60806000"/>
          <s v="60806000-60807000"/>
          <s v="60807000-60808000"/>
          <s v="60808000-60809000"/>
          <s v="60809000-60810000"/>
          <s v="60810000-60811000"/>
          <s v="60811000-60812000"/>
          <s v="60812000-60813000"/>
          <s v="60813000-60814000"/>
          <s v="60814000-60815000"/>
          <s v="60815000-60816000"/>
          <s v="60816000-60817000"/>
          <s v="60817000-60818000"/>
          <s v="60818000-60819000"/>
          <s v="60819000-60820000"/>
          <s v="60820000-60821000"/>
          <s v="60821000-60822000"/>
          <s v="60822000-60823000"/>
          <s v="60823000-60824000"/>
          <s v="60824000-60825000"/>
          <s v="60825000-60826000"/>
          <s v="60826000-60827000"/>
          <s v="60827000-60828000"/>
          <s v="60828000-60829000"/>
          <s v="60829000-60830000"/>
          <s v="60830000-60831000"/>
          <s v="60831000-60832000"/>
          <s v="60832000-60833000"/>
          <s v="60833000-60834000"/>
          <s v="60834000-60835000"/>
          <s v="60835000-60836000"/>
          <s v="60836000-60837000"/>
          <s v="60837000-60838000"/>
          <s v="60838000-60839000"/>
          <s v="60839000-60840000"/>
          <s v="60840000-60841000"/>
          <s v="60841000-60842000"/>
          <s v="60842000-60843000"/>
          <s v="60843000-60844000"/>
          <s v="60844000-60845000"/>
          <s v="60845000-60846000"/>
          <s v="60846000-60847000"/>
          <s v="60847000-60848000"/>
          <s v="60848000-60849000"/>
          <s v="60849000-60850000"/>
          <s v="60850000-60851000"/>
          <s v="60851000-60852000"/>
          <s v="60852000-60853000"/>
          <s v="60853000-60854000"/>
          <s v="60854000-60855000"/>
          <s v="60855000-60856000"/>
          <s v="60856000-60857000"/>
          <s v="60857000-60858000"/>
          <s v="60858000-60859000"/>
          <s v="60859000-60860000"/>
          <s v="60860000-60861000"/>
          <s v="60861000-60862000"/>
          <s v="60862000-60863000"/>
          <s v="60863000-60864000"/>
          <s v="60864000-60865000"/>
          <s v="60865000-60866000"/>
          <s v="60866000-60867000"/>
          <s v="60867000-60868000"/>
          <s v="60868000-60869000"/>
          <s v="60869000-60870000"/>
          <s v="60870000-60871000"/>
          <s v="60871000-60872000"/>
          <s v="60872000-60873000"/>
          <s v="60873000-60874000"/>
          <s v="60874000-60875000"/>
          <s v="60875000-60876000"/>
          <s v="60876000-60877000"/>
          <s v="60877000-60878000"/>
          <s v="60878000-60879000"/>
          <s v="60879000-60880000"/>
          <s v="60880000-60881000"/>
          <s v="60881000-60882000"/>
          <s v="60882000-60883000"/>
          <s v="60883000-60884000"/>
          <s v="60884000-60885000"/>
          <s v="60885000-60886000"/>
          <s v="60886000-60887000"/>
          <s v="60887000-60888000"/>
          <s v="60888000-60889000"/>
          <s v="60889000-60890000"/>
          <s v="60890000-60891000"/>
          <s v="60891000-60892000"/>
          <s v="60892000-60893000"/>
          <s v="60893000-60894000"/>
          <s v="60894000-60895000"/>
          <s v="60895000-60896000"/>
          <s v="60896000-60897000"/>
          <s v="60897000-60898000"/>
          <s v="60898000-60899000"/>
          <s v="60899000-60900000"/>
          <s v="60900000-60901000"/>
          <s v="60901000-60902000"/>
          <s v="60902000-60903000"/>
          <s v="60903000-60904000"/>
          <s v="60904000-60905000"/>
          <s v="60905000-60906000"/>
          <s v="60906000-60907000"/>
          <s v="60907000-60908000"/>
          <s v="60908000-60909000"/>
          <s v="60909000-60910000"/>
          <s v="60910000-60911000"/>
          <s v="60911000-60912000"/>
          <s v="60912000-60913000"/>
          <s v="60913000-60914000"/>
          <s v="60914000-60915000"/>
          <s v="60915000-60916000"/>
          <s v="60916000-60917000"/>
          <s v="60917000-60918000"/>
          <s v="60918000-60919000"/>
          <s v="60919000-60920000"/>
          <s v="60920000-60921000"/>
          <s v="60921000-60922000"/>
          <s v="60922000-60923000"/>
          <s v="60923000-60924000"/>
          <s v="60924000-60925000"/>
          <s v="60925000-60926000"/>
          <s v="60926000-60927000"/>
          <s v="60927000-60928000"/>
          <s v="60928000-60929000"/>
          <s v="60929000-60930000"/>
          <s v="60930000-60931000"/>
          <s v="60931000-60932000"/>
          <s v="60932000-60933000"/>
          <s v="60933000-60934000"/>
          <s v="60934000-60935000"/>
          <s v="60935000-60936000"/>
          <s v="60936000-60937000"/>
          <s v="60937000-60938000"/>
          <s v="60938000-60939000"/>
          <s v="60939000-60940000"/>
          <s v="60940000-60941000"/>
          <s v="60941000-60942000"/>
          <s v="60942000-60943000"/>
          <s v="60943000-60944000"/>
          <s v="60944000-60945000"/>
          <s v="60945000-60946000"/>
          <s v="60946000-60947000"/>
          <s v="60947000-60948000"/>
          <s v="60948000-60949000"/>
          <s v="60949000-60950000"/>
          <s v="60950000-60951000"/>
          <s v="60951000-60952000"/>
          <s v="60952000-60953000"/>
          <s v="60953000-60954000"/>
          <s v="60954000-60955000"/>
          <s v="60955000-60956000"/>
          <s v="60956000-60957000"/>
          <s v="60957000-60958000"/>
          <s v="60958000-60959000"/>
          <s v="60959000-60960000"/>
          <s v="60960000-60961000"/>
          <s v="60961000-60962000"/>
          <s v="60962000-60963000"/>
          <s v="60963000-60964000"/>
          <s v="60964000-60965000"/>
          <s v="60965000-60966000"/>
          <s v="60966000-60967000"/>
          <s v="60967000-60968000"/>
          <s v="60968000-60969000"/>
          <s v="60969000-60970000"/>
          <s v="60970000-60971000"/>
          <s v="60971000-60972000"/>
          <s v="60972000-60973000"/>
          <s v="60973000-60974000"/>
          <s v="60974000-60975000"/>
          <s v="60975000-60976000"/>
          <s v="60976000-60977000"/>
          <s v="60977000-60978000"/>
          <s v="60978000-60979000"/>
          <s v="60979000-60980000"/>
          <s v="60980000-60981000"/>
          <s v="60981000-60982000"/>
          <s v="60982000-60983000"/>
          <s v="60983000-60984000"/>
          <s v="60984000-60985000"/>
          <s v="60985000-60986000"/>
          <s v="60986000-60987000"/>
          <s v="60987000-60988000"/>
          <s v="60988000-60989000"/>
          <s v="60989000-60990000"/>
          <s v="60990000-60991000"/>
          <s v="60991000-60992000"/>
          <s v="60992000-60993000"/>
          <s v="60993000-60994000"/>
          <s v="60994000-60995000"/>
          <s v="60995000-60996000"/>
          <s v="60996000-60997000"/>
          <s v="60997000-60998000"/>
          <s v="60998000-60999000"/>
          <s v="60999000-61000000"/>
          <s v="61000000-61001000"/>
          <s v="61001000-61002000"/>
          <s v="61002000-61003000"/>
          <s v="61003000-61004000"/>
          <s v="61004000-61005000"/>
          <s v="61005000-61006000"/>
          <s v="61006000-61007000"/>
          <s v="61007000-61008000"/>
          <s v="61008000-61009000"/>
          <s v="61009000-61010000"/>
          <s v="61010000-61011000"/>
          <s v="61011000-61012000"/>
          <s v="61012000-61013000"/>
          <s v="61013000-61014000"/>
          <s v="61014000-61015000"/>
          <s v="61015000-61016000"/>
          <s v="61016000-61017000"/>
          <s v="61017000-61018000"/>
          <s v="61018000-61019000"/>
          <s v="61019000-61020000"/>
          <s v="61020000-61021000"/>
          <s v="61021000-61022000"/>
          <s v="61022000-61023000"/>
          <s v="61023000-61024000"/>
          <s v="61024000-61025000"/>
          <s v="61025000-61026000"/>
          <s v="61026000-61027000"/>
          <s v="61027000-61028000"/>
          <s v="61028000-61029000"/>
          <s v="61029000-61030000"/>
          <s v="61030000-61031000"/>
          <s v="61031000-61032000"/>
          <s v="61032000-61033000"/>
          <s v="61033000-61034000"/>
          <s v="61034000-61035000"/>
          <s v="61035000-61036000"/>
          <s v="61036000-61037000"/>
          <s v="61037000-61038000"/>
          <s v="61038000-61039000"/>
          <s v="61039000-61040000"/>
          <s v="61040000-61041000"/>
          <s v="61041000-61042000"/>
          <s v="61042000-61043000"/>
          <s v="61043000-61044000"/>
          <s v="61044000-61045000"/>
          <s v="61045000-61046000"/>
          <s v="61046000-61047000"/>
          <s v="61047000-61048000"/>
          <s v="61048000-61049000"/>
          <s v="61049000-61050000"/>
          <s v="61050000-61051000"/>
          <s v="61051000-61052000"/>
          <s v="61052000-61053000"/>
          <s v="61053000-61054000"/>
          <s v="61054000-61055000"/>
          <s v="61055000-61056000"/>
          <s v="61056000-61057000"/>
          <s v="61057000-61058000"/>
          <s v="61058000-61059000"/>
          <s v="61059000-61060000"/>
          <s v="61060000-61061000"/>
          <s v="61061000-61062000"/>
          <s v="61062000-61063000"/>
          <s v="61063000-61064000"/>
          <s v="61064000-61065000"/>
          <s v="61065000-61066000"/>
          <s v="61066000-61067000"/>
          <s v="61067000-61068000"/>
          <s v="61068000-61069000"/>
          <s v="61069000-61070000"/>
          <s v="61070000-61071000"/>
          <s v="61071000-61072000"/>
          <s v="61072000-61073000"/>
          <s v="61073000-61074000"/>
          <s v="61074000-61075000"/>
          <s v="61075000-61076000"/>
          <s v="61076000-61077000"/>
          <s v="61077000-61078000"/>
          <s v="61078000-61079000"/>
          <s v="61079000-61080000"/>
          <s v="61080000-61081000"/>
          <s v="61081000-61082000"/>
          <s v="61082000-61083000"/>
          <s v="61083000-61084000"/>
          <s v="61084000-61085000"/>
          <s v="61085000-61086000"/>
          <s v="61086000-61087000"/>
          <s v="61087000-61088000"/>
          <s v="61088000-61089000"/>
          <s v="61089000-61090000"/>
          <s v="61090000-61091000"/>
          <s v="61091000-61092000"/>
          <s v="61092000-61093000"/>
          <s v="61093000-61094000"/>
          <s v="61094000-61095000"/>
          <s v="61095000-61096000"/>
          <s v="61096000-61097000"/>
          <s v="61097000-61098000"/>
          <s v="61098000-61099000"/>
          <s v="61099000-61100000"/>
          <s v="61100000-61101000"/>
          <s v="61101000-61102000"/>
          <s v="61102000-61103000"/>
          <s v="61103000-61104000"/>
          <s v="61104000-61105000"/>
          <s v="61105000-61106000"/>
          <s v="61106000-61107000"/>
          <s v="61107000-61108000"/>
          <s v="61108000-61109000"/>
          <s v="61109000-61110000"/>
          <s v="61110000-61111000"/>
          <s v="61111000-61112000"/>
          <s v="61112000-61113000"/>
          <s v="61113000-61114000"/>
          <s v="61114000-61115000"/>
          <s v="61115000-61116000"/>
          <s v="61116000-61117000"/>
          <s v="61117000-61118000"/>
          <s v="61118000-61119000"/>
          <s v="61119000-61120000"/>
          <s v="61120000-61121000"/>
          <s v="61121000-61122000"/>
          <s v="61122000-61123000"/>
          <s v="61123000-61124000"/>
          <s v="61124000-61125000"/>
          <s v="61125000-61126000"/>
          <s v="61126000-61127000"/>
          <s v="61127000-61128000"/>
          <s v="61128000-61129000"/>
          <s v="61129000-61130000"/>
          <s v="61130000-61131000"/>
          <s v="61131000-61132000"/>
          <s v="61132000-61133000"/>
          <s v="61133000-61134000"/>
          <s v="61134000-61135000"/>
          <s v="61135000-61136000"/>
          <s v="61136000-61137000"/>
          <s v="61137000-61138000"/>
          <s v="61138000-61139000"/>
          <s v="61139000-61140000"/>
          <s v="61140000-61141000"/>
          <s v="61141000-61142000"/>
          <s v="61142000-61143000"/>
          <s v="61143000-61144000"/>
          <s v="61144000-61145000"/>
          <s v="61145000-61146000"/>
          <s v="61146000-61147000"/>
          <s v="61147000-61148000"/>
          <s v="61148000-61149000"/>
          <s v="61149000-61150000"/>
          <s v="61150000-61151000"/>
          <s v="61151000-61152000"/>
          <s v="61152000-61153000"/>
          <s v="61153000-61154000"/>
          <s v="61154000-61155000"/>
          <s v="61155000-61156000"/>
          <s v="61156000-61157000"/>
          <s v="61157000-61158000"/>
          <s v="61158000-61159000"/>
          <s v="61159000-61160000"/>
          <s v="61160000-61161000"/>
          <s v="61161000-61162000"/>
          <s v="61162000-61163000"/>
          <s v="61163000-61164000"/>
          <s v="61164000-61165000"/>
          <s v="61165000-61166000"/>
          <s v="61166000-61167000"/>
          <s v="61167000-61168000"/>
          <s v="61168000-61169000"/>
          <s v="61169000-61170000"/>
          <s v="61170000-61171000"/>
          <s v="61171000-61172000"/>
          <s v="61172000-61173000"/>
          <s v="61173000-61174000"/>
          <s v="61174000-61175000"/>
          <s v="61175000-61176000"/>
          <s v="61176000-61177000"/>
          <s v="61177000-61178000"/>
          <s v="61178000-61179000"/>
          <s v="61179000-61180000"/>
          <s v="61180000-61181000"/>
          <s v="61181000-61182000"/>
          <s v="61182000-61183000"/>
          <s v="61183000-61184000"/>
          <s v="61184000-61185000"/>
          <s v="61185000-61186000"/>
          <s v="61186000-61187000"/>
          <s v="61187000-61188000"/>
          <s v="61188000-61189000"/>
          <s v="61189000-61190000"/>
          <s v="61190000-61191000"/>
          <s v="61191000-61192000"/>
          <s v="61192000-61193000"/>
          <s v="61193000-61194000"/>
          <s v="61194000-61195000"/>
          <s v="61195000-61196000"/>
          <s v="61196000-61197000"/>
          <s v="61197000-61198000"/>
          <s v="61198000-61199000"/>
          <s v="61199000-61200000"/>
          <s v="61200000-61201000"/>
          <s v="61201000-61202000"/>
          <s v="61202000-61203000"/>
          <s v="61203000-61204000"/>
          <s v="61204000-61205000"/>
          <s v="61205000-61206000"/>
          <s v="61206000-61207000"/>
          <s v="61207000-61208000"/>
          <s v="61208000-61209000"/>
          <s v="61209000-61210000"/>
          <s v="61210000-61211000"/>
          <s v="61211000-61212000"/>
          <s v="61212000-61213000"/>
          <s v="61213000-61214000"/>
          <s v="61214000-61215000"/>
          <s v="61215000-61216000"/>
          <s v="61216000-61217000"/>
          <s v="61217000-61218000"/>
          <s v="61218000-61219000"/>
          <s v="61219000-61220000"/>
          <s v="61220000-61221000"/>
          <s v="61221000-61222000"/>
          <s v="61222000-61223000"/>
          <s v="61223000-61224000"/>
          <s v="61224000-61225000"/>
          <s v="61225000-61226000"/>
          <s v="61226000-61227000"/>
          <s v="61227000-61228000"/>
          <s v="61228000-61229000"/>
          <s v="61229000-61230000"/>
          <s v="61230000-61231000"/>
          <s v="61231000-61232000"/>
          <s v="61232000-61233000"/>
          <s v="61233000-61234000"/>
          <s v="61234000-61235000"/>
          <s v="61235000-61236000"/>
          <s v="61236000-61237000"/>
          <s v="61237000-61238000"/>
          <s v="61238000-61239000"/>
          <s v="61239000-61240000"/>
          <s v="61240000-61241000"/>
          <s v="61241000-61242000"/>
          <s v="61242000-61243000"/>
          <s v="61243000-61244000"/>
          <s v="61244000-61245000"/>
          <s v="61245000-61246000"/>
          <s v="61246000-61247000"/>
          <s v="61247000-61248000"/>
          <s v="61248000-61249000"/>
          <s v="61249000-61250000"/>
          <s v="61250000-61251000"/>
          <s v="61251000-61252000"/>
          <s v="61252000-61253000"/>
          <s v="61253000-61254000"/>
          <s v="61254000-61255000"/>
          <s v="61255000-61256000"/>
          <s v="61256000-61257000"/>
          <s v="61257000-61258000"/>
          <s v="61258000-61259000"/>
          <s v="61259000-61260000"/>
          <s v="61260000-61261000"/>
          <s v="61261000-61262000"/>
          <s v="61262000-61263000"/>
          <s v="61263000-61264000"/>
          <s v="61264000-61265000"/>
          <s v="61265000-61266000"/>
          <s v="61266000-61267000"/>
          <s v="61267000-61268000"/>
          <s v="61268000-61269000"/>
          <s v="61269000-61270000"/>
          <s v="61270000-61271000"/>
          <s v="61271000-61272000"/>
          <s v="61272000-61273000"/>
          <s v="61273000-61274000"/>
          <s v="61274000-61275000"/>
          <s v="61275000-61276000"/>
          <s v="61276000-61277000"/>
          <s v="61277000-61278000"/>
          <s v="61278000-61279000"/>
          <s v="61279000-61280000"/>
          <s v="61280000-61281000"/>
          <s v="61281000-61282000"/>
          <s v="61282000-61283000"/>
          <s v="61283000-61284000"/>
          <s v="61284000-61285000"/>
          <s v="61285000-61286000"/>
          <s v="61286000-61287000"/>
          <s v="61287000-61288000"/>
          <s v="61288000-61289000"/>
          <s v="61289000-61290000"/>
          <s v="61290000-61291000"/>
          <s v="61291000-61292000"/>
          <s v="61292000-61293000"/>
          <s v="61293000-61294000"/>
          <s v="61294000-61295000"/>
          <s v="61295000-61296000"/>
          <s v="61296000-61297000"/>
          <s v="61297000-61298000"/>
          <s v="61298000-61299000"/>
          <s v="61299000-61300000"/>
          <s v="61300000-61301000"/>
          <s v="61301000-61302000"/>
          <s v="61302000-61303000"/>
          <s v="61303000-61304000"/>
          <s v="61304000-61305000"/>
          <s v="61305000-61306000"/>
          <s v="61306000-61307000"/>
          <s v="61307000-61308000"/>
          <s v="61308000-61309000"/>
          <s v="61309000-61310000"/>
          <s v="61310000-61311000"/>
          <s v="61311000-61312000"/>
          <s v="61312000-61313000"/>
          <s v="61313000-61314000"/>
          <s v="61314000-61315000"/>
          <s v="61315000-61316000"/>
          <s v="61316000-61317000"/>
          <s v="61317000-61318000"/>
          <s v="61318000-61319000"/>
          <s v="61319000-61320000"/>
          <s v="61320000-61321000"/>
          <s v="61321000-61322000"/>
          <s v="61322000-61323000"/>
          <s v="61323000-61324000"/>
          <s v="61324000-61325000"/>
          <s v="61325000-61326000"/>
          <s v="61326000-61327000"/>
          <s v="61327000-61328000"/>
          <s v="61328000-61329000"/>
          <s v="61329000-61330000"/>
          <s v="61330000-61331000"/>
          <s v="61331000-61332000"/>
          <s v="61332000-61333000"/>
          <s v="61333000-61334000"/>
          <s v="61334000-61335000"/>
          <s v="61335000-61336000"/>
          <s v="61336000-61337000"/>
          <s v="61337000-61338000"/>
          <s v="61338000-61339000"/>
          <s v="61339000-61340000"/>
          <s v="61340000-61341000"/>
          <s v="61341000-61342000"/>
          <s v="61342000-61343000"/>
          <s v="61343000-61344000"/>
          <s v="61344000-61345000"/>
          <s v="61345000-61346000"/>
          <s v="61346000-61347000"/>
          <s v="61347000-61348000"/>
          <s v="61348000-61349000"/>
          <s v="61349000-61350000"/>
          <s v="61350000-61351000"/>
          <s v="61351000-61352000"/>
          <s v="61352000-61353000"/>
          <s v="61353000-61354000"/>
          <s v="61354000-61355000"/>
          <s v="61355000-61356000"/>
          <s v="61356000-61357000"/>
          <s v="61357000-61358000"/>
          <s v="61358000-61359000"/>
          <s v="61359000-61360000"/>
          <s v="61360000-61361000"/>
          <s v="61361000-61362000"/>
          <s v="61362000-61363000"/>
          <s v="61363000-61364000"/>
          <s v="61364000-61365000"/>
          <s v="61365000-61366000"/>
          <s v="61366000-61367000"/>
          <s v="61367000-61368000"/>
          <s v="61368000-61369000"/>
          <s v="61369000-61370000"/>
          <s v="61370000-61371000"/>
          <s v="61371000-61372000"/>
          <s v="61372000-61373000"/>
          <s v="61373000-61374000"/>
          <s v="61374000-61375000"/>
          <s v="61375000-61376000"/>
          <s v="61376000-61377000"/>
          <s v="61377000-61378000"/>
          <s v="61378000-61379000"/>
          <s v="61379000-61380000"/>
          <s v="61380000-61381000"/>
          <s v="61381000-61382000"/>
          <s v="61382000-61383000"/>
          <s v="61383000-61384000"/>
          <s v="61384000-61385000"/>
          <s v="61385000-61386000"/>
          <s v="61386000-61387000"/>
          <s v="61387000-61388000"/>
          <s v="61388000-61389000"/>
          <s v="61389000-61390000"/>
          <s v="61390000-61391000"/>
          <s v="61391000-61392000"/>
          <s v="61392000-61393000"/>
          <s v="61393000-61394000"/>
          <s v="61394000-61395000"/>
          <s v="61395000-61396000"/>
          <s v="61396000-61397000"/>
          <s v="61397000-61398000"/>
          <s v="61398000-61399000"/>
          <s v="61399000-61400000"/>
          <s v="61400000-61401000"/>
          <s v="61401000-61402000"/>
          <s v="61402000-61403000"/>
          <s v="61403000-61404000"/>
          <s v="61404000-61405000"/>
          <s v="61405000-61406000"/>
          <s v="61406000-61407000"/>
          <s v="61407000-61408000"/>
          <s v="61408000-61409000"/>
          <s v="61409000-61410000"/>
          <s v="61410000-61411000"/>
          <s v="61411000-61412000"/>
          <s v="61412000-61413000"/>
          <s v="61413000-61414000"/>
          <s v="61414000-61415000"/>
          <s v="61415000-61416000"/>
          <s v="61416000-61417000"/>
          <s v="61417000-61418000"/>
          <s v="61418000-61419000"/>
          <s v="61419000-61420000"/>
          <s v="61420000-61421000"/>
          <s v="61421000-61422000"/>
          <s v="61422000-61423000"/>
          <s v="61423000-61424000"/>
          <s v="61424000-61425000"/>
          <s v="61425000-61426000"/>
          <s v="61426000-61427000"/>
          <s v="61427000-61428000"/>
          <s v="61428000-61429000"/>
          <s v="61429000-61430000"/>
          <s v="61430000-61431000"/>
          <s v="61431000-61432000"/>
          <s v="61432000-61433000"/>
          <s v="61433000-61434000"/>
          <s v="61434000-61435000"/>
          <s v="61435000-61436000"/>
          <s v="61436000-61437000"/>
          <s v="61437000-61438000"/>
          <s v="61438000-61439000"/>
          <s v="61439000-61440000"/>
          <s v="61440000-61441000"/>
          <s v="61441000-61442000"/>
          <s v="61442000-61443000"/>
          <s v="61443000-61444000"/>
          <s v="61444000-61445000"/>
          <s v="61445000-61446000"/>
          <s v="61446000-61447000"/>
          <s v="61447000-61448000"/>
          <s v="61448000-61449000"/>
          <s v="61449000-61450000"/>
          <s v="61450000-61451000"/>
          <s v="61451000-61452000"/>
          <s v="61452000-61453000"/>
          <s v="61453000-61454000"/>
          <s v="61454000-61455000"/>
          <s v="61455000-61456000"/>
          <s v="61456000-61457000"/>
          <s v="61457000-61458000"/>
          <s v="61458000-61459000"/>
          <s v="61459000-61460000"/>
          <s v="61460000-61461000"/>
          <s v="61461000-61462000"/>
          <s v="61462000-61463000"/>
          <s v="61463000-61464000"/>
          <s v="61464000-61465000"/>
          <s v="61465000-61466000"/>
          <s v="61466000-61467000"/>
          <s v="61467000-61468000"/>
          <s v="61468000-61469000"/>
          <s v="61469000-61470000"/>
          <s v="61470000-61471000"/>
          <s v="61471000-61472000"/>
          <s v="61472000-61473000"/>
          <s v="61473000-61474000"/>
          <s v="61474000-61475000"/>
          <s v="61475000-61476000"/>
          <s v="61476000-61477000"/>
          <s v="61477000-61478000"/>
          <s v="61478000-61479000"/>
          <s v="61479000-61480000"/>
          <s v="61480000-61481000"/>
          <s v="61481000-61482000"/>
          <s v="61482000-61483000"/>
          <s v="61483000-61484000"/>
          <s v="61484000-61485000"/>
          <s v="61485000-61486000"/>
          <s v="61486000-61487000"/>
          <s v="61487000-61488000"/>
          <s v="61488000-61489000"/>
          <s v="61489000-61490000"/>
          <s v="61490000-61491000"/>
          <s v="61491000-61492000"/>
          <s v="61492000-61493000"/>
          <s v="61493000-61494000"/>
          <s v="61494000-61495000"/>
          <s v="61495000-61496000"/>
          <s v="61496000-61497000"/>
          <s v="61497000-61498000"/>
          <s v="61498000-61499000"/>
          <s v="61499000-61500000"/>
          <s v="61500000-61501000"/>
          <s v="61501000-61502000"/>
          <s v="61502000-61503000"/>
          <s v="61503000-61504000"/>
          <s v="61504000-61505000"/>
          <s v="61505000-61506000"/>
          <s v="61506000-61507000"/>
          <s v="61507000-61508000"/>
          <s v="61508000-61509000"/>
          <s v="61509000-61510000"/>
          <s v="61510000-61511000"/>
          <s v="61511000-61512000"/>
          <s v="61512000-61513000"/>
          <s v="61513000-61514000"/>
          <s v="61514000-61515000"/>
          <s v="61515000-61516000"/>
          <s v="61516000-61517000"/>
          <s v="61517000-61518000"/>
          <s v="61518000-61519000"/>
          <s v="61519000-61520000"/>
          <s v="61520000-61521000"/>
          <s v="61521000-61522000"/>
          <s v="61522000-61523000"/>
          <s v="61523000-61524000"/>
          <s v="61524000-61525000"/>
          <s v="61525000-61526000"/>
          <s v="61526000-61527000"/>
          <s v="61527000-61528000"/>
          <s v="61528000-61529000"/>
          <s v="61529000-61530000"/>
          <s v="61530000-61531000"/>
          <s v="61531000-61532000"/>
          <s v="61532000-61533000"/>
          <s v="61533000-61534000"/>
          <s v="61534000-61535000"/>
          <s v="61535000-61536000"/>
          <s v="61536000-61537000"/>
          <s v="61537000-61538000"/>
          <s v="61538000-61539000"/>
          <s v="61539000-61540000"/>
          <s v="61540000-61541000"/>
          <s v="61541000-61542000"/>
          <s v="61542000-61543000"/>
          <s v="61543000-61544000"/>
          <s v="61544000-61545000"/>
          <s v="61545000-61546000"/>
          <s v="61546000-61547000"/>
          <s v="61547000-61548000"/>
          <s v="61548000-61549000"/>
          <s v="61549000-61550000"/>
          <s v="61550000-61551000"/>
          <s v="61551000-61552000"/>
          <s v="61552000-61553000"/>
          <s v="61553000-61554000"/>
          <s v="61554000-61555000"/>
          <s v="61555000-61556000"/>
          <s v="61556000-61557000"/>
          <s v="61557000-61558000"/>
          <s v="61558000-61559000"/>
          <s v="61559000-61560000"/>
          <s v="61560000-61561000"/>
          <s v="61561000-61562000"/>
          <s v="61562000-61563000"/>
          <s v="61563000-61564000"/>
          <s v="61564000-61565000"/>
          <s v="61565000-61566000"/>
          <s v="61566000-61567000"/>
          <s v="61567000-61568000"/>
          <s v="61568000-61569000"/>
          <s v="61569000-61570000"/>
          <s v="61570000-61571000"/>
          <s v="61571000-61572000"/>
          <s v="61572000-61573000"/>
          <s v="61573000-61574000"/>
          <s v="61574000-61575000"/>
          <s v="61575000-61576000"/>
          <s v="61576000-61577000"/>
          <s v="61577000-61578000"/>
          <s v="61578000-61579000"/>
          <s v="61579000-61580000"/>
          <s v="61580000-61581000"/>
          <s v="61581000-61582000"/>
          <s v="61582000-61583000"/>
          <s v="61583000-61584000"/>
          <s v="61584000-61585000"/>
          <s v="61585000-61586000"/>
          <s v="61586000-61587000"/>
          <s v="61587000-61588000"/>
          <s v="61588000-61589000"/>
          <s v="61589000-61590000"/>
          <s v="61590000-61591000"/>
          <s v="61591000-61592000"/>
          <s v="61592000-61593000"/>
          <s v="61593000-61594000"/>
          <s v="61594000-61595000"/>
          <s v="61595000-61596000"/>
          <s v="61596000-61597000"/>
          <s v="61597000-61598000"/>
          <s v="61598000-61599000"/>
          <s v="61599000-61600000"/>
          <s v="61600000-61601000"/>
          <s v="61601000-61602000"/>
          <s v="61602000-61603000"/>
          <s v="61603000-61604000"/>
          <s v="61604000-61605000"/>
          <s v="61605000-61606000"/>
          <s v="61606000-61607000"/>
          <s v="61607000-61608000"/>
          <s v="61608000-61609000"/>
          <s v="61609000-61610000"/>
          <s v="61610000-61611000"/>
          <s v="61611000-61612000"/>
          <s v="61612000-61613000"/>
          <s v="61613000-61614000"/>
          <s v="61614000-61615000"/>
          <s v="61615000-61616000"/>
          <s v="61616000-61617000"/>
          <s v="61617000-61618000"/>
          <s v="61618000-61619000"/>
          <s v="61619000-61620000"/>
          <s v="61620000-61621000"/>
          <s v="61621000-61622000"/>
          <s v="61622000-61623000"/>
          <s v="61623000-61624000"/>
          <s v="61624000-61625000"/>
          <s v="61625000-61626000"/>
          <s v="61626000-61627000"/>
          <s v="61627000-61628000"/>
          <s v="61628000-61629000"/>
          <s v="61629000-61630000"/>
          <s v="61630000-61631000"/>
          <s v="61631000-61632000"/>
          <s v="61632000-61633000"/>
          <s v="61633000-61634000"/>
          <s v="61634000-61635000"/>
          <s v="61635000-61636000"/>
          <s v="61636000-61637000"/>
          <s v="61637000-61638000"/>
          <s v="61638000-61639000"/>
          <s v="61639000-61640000"/>
          <s v="61640000-61641000"/>
          <s v="61641000-61642000"/>
          <s v="61642000-61643000"/>
          <s v="61643000-61644000"/>
          <s v="61644000-61645000"/>
          <s v="61645000-61646000"/>
          <s v="61646000-61647000"/>
          <s v="61647000-61648000"/>
          <s v="61648000-61649000"/>
          <s v="61649000-61650000"/>
          <s v="61650000-61651000"/>
          <s v="61651000-61652000"/>
          <s v="61652000-61653000"/>
          <s v="61653000-61654000"/>
          <s v="61654000-61655000"/>
          <s v="61655000-61656000"/>
          <s v="61656000-61657000"/>
          <s v="61657000-61658000"/>
          <s v="61658000-61659000"/>
          <s v="61659000-61660000"/>
          <s v="61660000-61661000"/>
          <s v="61661000-61662000"/>
          <s v="61662000-61663000"/>
          <s v="61663000-61664000"/>
          <s v="61664000-61665000"/>
          <s v="61665000-61666000"/>
          <s v="61666000-61667000"/>
          <s v="61667000-61668000"/>
          <s v="61668000-61669000"/>
          <s v="61669000-61670000"/>
          <s v="61670000-61671000"/>
          <s v="61671000-61672000"/>
          <s v="61672000-61673000"/>
          <s v="61673000-61674000"/>
          <s v="61674000-61675000"/>
          <s v="61675000-61676000"/>
          <s v="61676000-61677000"/>
          <s v="61677000-61678000"/>
          <s v="61678000-61679000"/>
          <s v="61679000-61680000"/>
          <s v="61680000-61681000"/>
          <s v="61681000-61682000"/>
          <s v="61682000-61683000"/>
          <s v="61683000-61684000"/>
          <s v="61684000-61685000"/>
          <s v="61685000-61686000"/>
          <s v="61686000-61687000"/>
          <s v="61687000-61688000"/>
          <s v="61688000-61689000"/>
          <s v="61689000-61690000"/>
          <s v="61690000-61691000"/>
          <s v="61691000-61692000"/>
          <s v="61692000-61693000"/>
          <s v="61693000-61694000"/>
          <s v="61694000-61695000"/>
          <s v="61695000-61696000"/>
          <s v="61696000-61697000"/>
          <s v="61697000-61698000"/>
          <s v="61698000-61699000"/>
          <s v="61699000-61700000"/>
          <s v="61700000-61701000"/>
          <s v="61701000-61702000"/>
          <s v="61702000-61703000"/>
          <s v="61703000-61704000"/>
          <s v="61704000-61705000"/>
          <s v="61705000-61706000"/>
          <s v="61706000-61707000"/>
          <s v="61707000-61708000"/>
          <s v="61708000-61709000"/>
          <s v="61709000-61710000"/>
          <s v="61710000-61711000"/>
          <s v="61711000-61712000"/>
          <s v="61712000-61713000"/>
          <s v="61713000-61714000"/>
          <s v="61714000-61715000"/>
          <s v="61715000-61716000"/>
          <s v="61716000-61717000"/>
          <s v="61717000-61718000"/>
          <s v="61718000-61719000"/>
          <s v="61719000-61720000"/>
          <s v="61720000-61721000"/>
          <s v="61721000-61722000"/>
          <s v="61722000-61723000"/>
          <s v="61723000-61724000"/>
          <s v="61724000-61725000"/>
          <s v="61725000-61726000"/>
          <s v="61726000-61727000"/>
          <s v="61727000-61728000"/>
          <s v="61728000-61729000"/>
          <s v="61729000-61730000"/>
          <s v="61730000-61731000"/>
          <s v="61731000-61732000"/>
          <s v="61732000-61733000"/>
          <s v="61733000-61734000"/>
          <s v="61734000-61735000"/>
          <s v="61735000-61736000"/>
          <s v="61736000-61737000"/>
          <s v="61737000-61738000"/>
          <s v="61738000-61739000"/>
          <s v="61739000-61740000"/>
          <s v="61740000-61741000"/>
          <s v="61741000-61742000"/>
          <s v="61742000-61743000"/>
          <s v="61743000-61744000"/>
          <s v="61744000-61745000"/>
          <s v="61745000-61746000"/>
          <s v="61746000-61747000"/>
          <s v="61747000-61748000"/>
          <s v="61748000-61749000"/>
          <s v="61749000-61750000"/>
          <s v="61750000-61751000"/>
          <s v="61751000-61752000"/>
          <s v="61752000-61753000"/>
          <s v="61753000-61754000"/>
          <s v="61754000-61755000"/>
          <s v="61755000-61756000"/>
          <s v="61756000-61757000"/>
          <s v="61757000-61758000"/>
          <s v="61758000-61759000"/>
          <s v="61759000-61760000"/>
          <s v="61760000-61761000"/>
          <s v="61761000-61762000"/>
          <s v="61762000-61763000"/>
          <s v="61763000-61764000"/>
          <s v="61764000-61765000"/>
          <s v="61765000-61766000"/>
          <s v="61766000-61767000"/>
          <s v="61767000-61768000"/>
          <s v="61768000-61769000"/>
          <s v="61769000-61770000"/>
          <s v="61770000-61771000"/>
          <s v="61771000-61772000"/>
          <s v="61772000-61773000"/>
          <s v="61773000-61774000"/>
          <s v="61774000-61775000"/>
          <s v="61775000-61776000"/>
          <s v="61776000-61777000"/>
          <s v="61777000-61778000"/>
          <s v="61778000-61779000"/>
          <s v="61779000-61780000"/>
          <s v="61780000-61781000"/>
          <s v="61781000-61782000"/>
          <s v="61782000-61783000"/>
          <s v="61783000-61784000"/>
          <s v="61784000-61785000"/>
          <s v="61785000-61786000"/>
          <s v="61786000-61787000"/>
          <s v="61787000-61788000"/>
          <s v="61788000-61789000"/>
          <s v="61789000-61790000"/>
          <s v="61790000-61791000"/>
          <s v="61791000-61792000"/>
          <s v="61792000-61793000"/>
          <s v="61793000-61794000"/>
          <s v="61794000-61795000"/>
          <s v="61795000-61796000"/>
          <s v="61796000-61797000"/>
          <s v="61797000-61798000"/>
          <s v="61798000-61799000"/>
          <s v="61799000-61800000"/>
          <s v="61800000-61801000"/>
          <s v="61801000-61802000"/>
          <s v="61802000-61803000"/>
          <s v="61803000-61804000"/>
          <s v="61804000-61805000"/>
          <s v="61805000-61806000"/>
          <s v="61806000-61807000"/>
          <s v="61807000-61808000"/>
          <s v="61808000-61809000"/>
          <s v="61809000-61810000"/>
          <s v="61810000-61811000"/>
          <s v="61811000-61812000"/>
          <s v="61812000-61813000"/>
          <s v="61813000-61814000"/>
          <s v="61814000-61815000"/>
          <s v="61815000-61816000"/>
          <s v="61816000-61817000"/>
          <s v="61817000-61818000"/>
          <s v="61818000-61819000"/>
          <s v="61819000-61820000"/>
          <s v="61820000-61821000"/>
          <s v="61821000-61822000"/>
          <s v="61822000-61823000"/>
          <s v="61823000-61824000"/>
          <s v="61824000-61825000"/>
          <s v="61825000-61826000"/>
          <s v="61826000-61827000"/>
          <s v="61827000-61828000"/>
          <s v="61828000-61829000"/>
          <s v="61829000-61830000"/>
          <s v="61830000-61831000"/>
          <s v="61831000-61832000"/>
          <s v="61832000-61833000"/>
          <s v="61833000-61834000"/>
          <s v="61834000-61835000"/>
          <s v="61835000-61836000"/>
          <s v="61836000-61837000"/>
          <s v="61837000-61838000"/>
          <s v="61838000-61839000"/>
          <s v="61839000-61840000"/>
          <s v="61840000-61841000"/>
          <s v="61841000-61842000"/>
          <s v="61842000-61843000"/>
          <s v="61843000-61844000"/>
          <s v="61844000-61845000"/>
          <s v="61845000-61846000"/>
          <s v="61846000-61847000"/>
          <s v="61847000-61848000"/>
          <s v="61848000-61849000"/>
          <s v="61849000-61850000"/>
          <s v="61850000-61851000"/>
          <s v="61851000-61852000"/>
          <s v="61852000-61853000"/>
          <s v="61853000-61854000"/>
          <s v="61854000-61855000"/>
          <s v="61855000-61856000"/>
          <s v="61856000-61857000"/>
          <s v="61857000-61858000"/>
          <s v="61858000-61859000"/>
          <s v="61859000-61860000"/>
          <s v="61860000-61861000"/>
          <s v="61861000-61862000"/>
          <s v="61862000-61863000"/>
          <s v="61863000-61864000"/>
          <s v="61864000-61865000"/>
          <s v="61865000-61866000"/>
          <s v="61866000-61867000"/>
          <s v="61867000-61868000"/>
          <s v="61868000-61869000"/>
          <s v="61869000-61870000"/>
          <s v="61870000-61871000"/>
          <s v="61871000-61872000"/>
          <s v="61872000-61873000"/>
          <s v="61873000-61874000"/>
          <s v="61874000-61875000"/>
          <s v="61875000-61876000"/>
          <s v="61876000-61877000"/>
          <s v="61877000-61878000"/>
          <s v="61878000-61879000"/>
          <s v="61879000-61880000"/>
          <s v="61880000-61881000"/>
          <s v="61881000-61882000"/>
          <s v="61882000-61883000"/>
          <s v="61883000-61884000"/>
          <s v="61884000-61885000"/>
          <s v="61885000-61886000"/>
          <s v="61886000-61887000"/>
          <s v="61887000-61888000"/>
          <s v="61888000-61889000"/>
          <s v="61889000-61890000"/>
          <s v="61890000-61891000"/>
          <s v="61891000-61892000"/>
          <s v="61892000-61893000"/>
          <s v="61893000-61894000"/>
          <s v="61894000-61895000"/>
          <s v="61895000-61896000"/>
          <s v="61896000-61897000"/>
          <s v="61897000-61898000"/>
          <s v="61898000-61899000"/>
          <s v="61899000-61900000"/>
          <s v="61900000-61901000"/>
          <s v="61901000-61902000"/>
          <s v="61902000-61903000"/>
          <s v="61903000-61904000"/>
          <s v="61904000-61905000"/>
          <s v="61905000-61906000"/>
          <s v="61906000-61907000"/>
          <s v="61907000-61908000"/>
          <s v="61908000-61909000"/>
          <s v="61909000-61910000"/>
          <s v="61910000-61911000"/>
          <s v="61911000-61912000"/>
          <s v="61912000-61913000"/>
          <s v="61913000-61914000"/>
          <s v="61914000-61915000"/>
          <s v="61915000-61916000"/>
          <s v="61916000-61917000"/>
          <s v="61917000-61918000"/>
          <s v="61918000-61919000"/>
          <s v="61919000-61920000"/>
          <s v="61920000-61921000"/>
          <s v="61921000-61922000"/>
          <s v="61922000-61923000"/>
          <s v="61923000-61924000"/>
          <s v="61924000-61925000"/>
          <s v="61925000-61926000"/>
          <s v="61926000-61927000"/>
          <s v="61927000-61928000"/>
          <s v="61928000-61929000"/>
          <s v="61929000-61930000"/>
          <s v="61930000-61931000"/>
          <s v="61931000-61932000"/>
          <s v="61932000-61933000"/>
          <s v="61933000-61934000"/>
          <s v="61934000-61935000"/>
          <s v="61935000-61936000"/>
          <s v="61936000-61937000"/>
          <s v="61937000-61938000"/>
          <s v="61938000-61939000"/>
          <s v="61939000-61940000"/>
          <s v="61940000-61941000"/>
          <s v="61941000-61942000"/>
          <s v="61942000-61943000"/>
          <s v="61943000-61944000"/>
          <s v="61944000-61945000"/>
          <s v="61945000-61946000"/>
          <s v="61946000-61947000"/>
          <s v="61947000-61948000"/>
          <s v="61948000-61949000"/>
          <s v="61949000-61950000"/>
          <s v="61950000-61951000"/>
          <s v="61951000-61952000"/>
          <s v="61952000-61953000"/>
          <s v="61953000-61954000"/>
          <s v="61954000-61955000"/>
          <s v="61955000-61956000"/>
          <s v="61956000-61957000"/>
          <s v="61957000-61958000"/>
          <s v="61958000-61959000"/>
          <s v="61959000-61960000"/>
          <s v="61960000-61961000"/>
          <s v="61961000-61962000"/>
          <s v="61962000-61963000"/>
          <s v="61963000-61964000"/>
          <s v="61964000-61965000"/>
          <s v="61965000-61966000"/>
          <s v="61966000-61967000"/>
          <s v="61967000-61968000"/>
          <s v="61968000-61969000"/>
          <s v="61969000-61970000"/>
          <s v="61970000-61971000"/>
          <s v="61971000-61972000"/>
          <s v="61972000-61973000"/>
          <s v="61973000-61974000"/>
          <s v="61974000-61975000"/>
          <s v="61975000-61976000"/>
          <s v="61976000-61977000"/>
          <s v="61977000-61978000"/>
          <s v="61978000-61979000"/>
          <s v="61979000-61980000"/>
          <s v="61980000-61981000"/>
          <s v="61981000-61982000"/>
          <s v="61982000-61983000"/>
          <s v="61983000-61984000"/>
          <s v="61984000-61985000"/>
          <s v="61985000-61986000"/>
          <s v="61986000-61987000"/>
          <s v="61987000-61988000"/>
          <s v="61988000-61989000"/>
          <s v="61989000-61990000"/>
          <s v="61990000-61991000"/>
          <s v="61991000-61992000"/>
          <s v="61992000-61993000"/>
          <s v="61993000-61994000"/>
          <s v="61994000-61995000"/>
          <s v="61995000-61996000"/>
          <s v="61996000-61997000"/>
          <s v="61997000-61998000"/>
          <s v="61998000-61999000"/>
          <s v="61999000-62000000"/>
          <s v="62000000-62001000"/>
          <s v="62001000-62002000"/>
          <s v="62002000-62003000"/>
          <s v="62003000-62004000"/>
          <s v="62004000-62005000"/>
          <s v="62005000-62006000"/>
          <s v="62006000-62007000"/>
          <s v="62007000-62008000"/>
          <s v="62008000-62009000"/>
          <s v="62009000-62010000"/>
          <s v="62010000-62011000"/>
          <s v="62011000-62012000"/>
          <s v="62012000-62013000"/>
          <s v="62013000-62014000"/>
          <s v="62014000-62015000"/>
          <s v="62015000-62016000"/>
          <s v="62016000-62017000"/>
          <s v="62017000-62018000"/>
          <s v="62018000-62019000"/>
          <s v="62019000-62020000"/>
          <s v="62020000-62021000"/>
          <s v="62021000-62022000"/>
          <s v="62022000-62023000"/>
          <s v="62023000-62024000"/>
          <s v="62024000-62025000"/>
          <s v="62025000-62026000"/>
          <s v="62026000-62027000"/>
          <s v="62027000-62028000"/>
          <s v="62028000-62029000"/>
          <s v="62029000-62030000"/>
          <s v="62030000-62031000"/>
          <s v="62031000-62032000"/>
          <s v="62032000-62033000"/>
          <s v="62033000-62034000"/>
          <s v="62034000-62035000"/>
          <s v="62035000-62036000"/>
          <s v="62036000-62037000"/>
          <s v="62037000-62038000"/>
          <s v="62038000-62039000"/>
          <s v="62039000-62040000"/>
          <s v="62040000-62041000"/>
          <s v="62041000-62042000"/>
          <s v="62042000-62043000"/>
          <s v="62043000-62044000"/>
          <s v="62044000-62045000"/>
          <s v="62045000-62046000"/>
          <s v="62046000-62047000"/>
          <s v="62047000-62048000"/>
          <s v="62048000-62049000"/>
          <s v="62049000-62050000"/>
          <s v="62050000-62051000"/>
          <s v="62051000-62052000"/>
          <s v="62052000-62053000"/>
          <s v="62053000-62054000"/>
          <s v="62054000-62055000"/>
          <s v="62055000-62056000"/>
          <s v="62056000-62057000"/>
          <s v="62057000-62058000"/>
          <s v="62058000-62059000"/>
          <s v="62059000-62060000"/>
          <s v="62060000-62061000"/>
          <s v="62061000-62062000"/>
          <s v="62062000-62063000"/>
          <s v="62063000-62064000"/>
          <s v="62064000-62065000"/>
          <s v="62065000-62066000"/>
          <s v="62066000-62067000"/>
          <s v="62067000-62068000"/>
          <s v="62068000-62069000"/>
          <s v="62069000-62070000"/>
          <s v="62070000-62071000"/>
          <s v="62071000-62072000"/>
          <s v="62072000-62073000"/>
          <s v="62073000-62074000"/>
          <s v="62074000-62075000"/>
          <s v="62075000-62076000"/>
          <s v="62076000-62077000"/>
          <s v="62077000-62078000"/>
          <s v="62078000-62079000"/>
          <s v="62079000-62080000"/>
          <s v="62080000-62081000"/>
          <s v="62081000-62082000"/>
          <s v="62082000-62083000"/>
          <s v="62083000-62084000"/>
          <s v="62084000-62085000"/>
          <s v="62085000-62086000"/>
          <s v="62086000-62087000"/>
          <s v="62087000-62088000"/>
          <s v="62088000-62089000"/>
          <s v="62089000-62090000"/>
          <s v="62090000-62091000"/>
          <s v="62091000-62092000"/>
          <s v="62092000-62093000"/>
          <s v="62093000-62094000"/>
          <s v="62094000-62095000"/>
          <s v="62095000-62096000"/>
          <s v="62096000-62097000"/>
          <s v="62097000-62098000"/>
          <s v="62098000-62099000"/>
          <s v="62099000-62100000"/>
          <s v="62100000-62101000"/>
          <s v="62101000-62102000"/>
          <s v="62102000-62103000"/>
          <s v="62103000-62104000"/>
          <s v="62104000-62105000"/>
          <s v="62105000-62106000"/>
          <s v="62106000-62107000"/>
          <s v="62107000-62108000"/>
          <s v="62108000-62109000"/>
          <s v="62109000-62110000"/>
          <s v="62110000-62111000"/>
          <s v="62111000-62112000"/>
          <s v="62112000-62113000"/>
          <s v="62113000-62114000"/>
          <s v="62114000-62115000"/>
          <s v="62115000-62116000"/>
          <s v="62116000-62117000"/>
          <s v="62117000-62118000"/>
          <s v="62118000-62119000"/>
          <s v="62119000-62120000"/>
          <s v="62120000-62121000"/>
          <s v="62121000-62122000"/>
          <s v="62122000-62123000"/>
          <s v="62123000-62124000"/>
          <s v="62124000-62125000"/>
          <s v="62125000-62126000"/>
          <s v="62126000-62127000"/>
          <s v="62127000-62128000"/>
          <s v="62128000-62129000"/>
          <s v="62129000-62130000"/>
          <s v="62130000-62131000"/>
          <s v="62131000-62132000"/>
          <s v="62132000-62133000"/>
          <s v="62133000-62134000"/>
          <s v="62134000-62135000"/>
          <s v="62135000-62136000"/>
          <s v="62136000-62137000"/>
          <s v="62137000-62138000"/>
          <s v="62138000-62139000"/>
          <s v="62139000-62140000"/>
          <s v="62140000-62141000"/>
          <s v="62141000-62142000"/>
          <s v="62142000-62143000"/>
          <s v="62143000-62144000"/>
          <s v="62144000-62145000"/>
          <s v="62145000-62146000"/>
          <s v="62146000-62147000"/>
          <s v="62147000-62148000"/>
          <s v="62148000-62149000"/>
          <s v="62149000-62150000"/>
          <s v="62150000-62151000"/>
          <s v="62151000-62152000"/>
          <s v="62152000-62153000"/>
          <s v="62153000-62154000"/>
          <s v="62154000-62155000"/>
          <s v="62155000-62156000"/>
          <s v="62156000-62157000"/>
          <s v="62157000-62158000"/>
          <s v="62158000-62159000"/>
          <s v="62159000-62160000"/>
          <s v="62160000-62161000"/>
          <s v="62161000-62162000"/>
          <s v="62162000-62163000"/>
          <s v="62163000-62164000"/>
          <s v="62164000-62165000"/>
          <s v="62165000-62166000"/>
          <s v="62166000-62167000"/>
          <s v="62167000-62168000"/>
          <s v="62168000-62169000"/>
          <s v="62169000-62170000"/>
          <s v="62170000-62171000"/>
          <s v="62171000-62172000"/>
          <s v="62172000-62173000"/>
          <s v="62173000-62174000"/>
          <s v="62174000-62175000"/>
          <s v="62175000-62176000"/>
          <s v="62176000-62177000"/>
          <s v="62177000-62178000"/>
          <s v="62178000-62179000"/>
          <s v="62179000-62180000"/>
          <s v="62180000-62181000"/>
          <s v="62181000-62182000"/>
          <s v="62182000-62183000"/>
          <s v="62183000-62184000"/>
          <s v="62184000-62185000"/>
          <s v="62185000-62186000"/>
          <s v="62186000-62187000"/>
          <s v="62187000-62188000"/>
          <s v="62188000-62189000"/>
          <s v="62189000-62190000"/>
          <s v="62190000-62191000"/>
          <s v="62191000-62192000"/>
          <s v="62192000-62193000"/>
          <s v="62193000-62194000"/>
          <s v="62194000-62195000"/>
          <s v="62195000-62196000"/>
          <s v="62196000-62197000"/>
          <s v="62197000-62198000"/>
          <s v="62198000-62199000"/>
          <s v="62199000-62200000"/>
          <s v="62200000-62201000"/>
          <s v="62201000-62202000"/>
          <s v="62202000-62203000"/>
          <s v="62203000-62204000"/>
          <s v="62204000-62205000"/>
          <s v="62205000-62206000"/>
          <s v="62206000-62207000"/>
          <s v="62207000-62208000"/>
          <s v="62208000-62209000"/>
          <s v="62209000-62210000"/>
          <s v="62210000-62211000"/>
          <s v="62211000-62212000"/>
          <s v="62212000-62213000"/>
          <s v="62213000-62214000"/>
          <s v="62214000-62215000"/>
          <s v="62215000-62216000"/>
          <s v="62216000-62217000"/>
          <s v="62217000-62218000"/>
          <s v="62218000-62219000"/>
          <s v="62219000-62220000"/>
          <s v="62220000-62221000"/>
          <s v="62221000-62222000"/>
          <s v="62222000-62223000"/>
          <s v="62223000-62224000"/>
          <s v="62224000-62225000"/>
          <s v="62225000-62226000"/>
          <s v="62226000-62227000"/>
          <s v="62227000-62228000"/>
          <s v="62228000-62229000"/>
          <s v="62229000-62230000"/>
          <s v="62230000-62231000"/>
          <s v="62231000-62232000"/>
          <s v="62232000-62233000"/>
          <s v="62233000-62234000"/>
          <s v="62234000-62235000"/>
          <s v="62235000-62236000"/>
          <s v="62236000-62237000"/>
          <s v="62237000-62238000"/>
          <s v="62238000-62239000"/>
          <s v="62239000-62240000"/>
          <s v="62240000-62241000"/>
          <s v="62241000-62242000"/>
          <s v="62242000-62243000"/>
          <s v="62243000-62244000"/>
          <s v="62244000-62245000"/>
          <s v="62245000-62246000"/>
          <s v="62246000-62247000"/>
          <s v="62247000-62248000"/>
          <s v="62248000-62249000"/>
          <s v="62249000-62250000"/>
          <s v="62250000-62251000"/>
          <s v="62251000-62252000"/>
          <s v="62252000-62253000"/>
          <s v="62253000-62254000"/>
          <s v="62254000-62255000"/>
          <s v="62255000-62256000"/>
          <s v="62256000-62257000"/>
          <s v="62257000-62258000"/>
          <s v="62258000-62259000"/>
          <s v="62259000-62260000"/>
          <s v="62260000-62261000"/>
          <s v="62261000-62262000"/>
          <s v="62262000-62263000"/>
          <s v="62263000-62264000"/>
          <s v="62264000-62265000"/>
          <s v="62265000-62266000"/>
          <s v="62266000-62267000"/>
          <s v="62267000-62268000"/>
          <s v="62268000-62269000"/>
          <s v="62269000-62270000"/>
          <s v="62270000-62271000"/>
          <s v="62271000-62272000"/>
          <s v="62272000-62273000"/>
          <s v="62273000-62274000"/>
          <s v="62274000-62275000"/>
          <s v="62275000-62276000"/>
          <s v="62276000-62277000"/>
          <s v="62277000-62278000"/>
          <s v="62278000-62279000"/>
          <s v="62279000-62280000"/>
          <s v="62280000-62281000"/>
          <s v="62281000-62282000"/>
          <s v="62282000-62283000"/>
          <s v="62283000-62284000"/>
          <s v="62284000-62285000"/>
          <s v="62285000-62286000"/>
          <s v="62286000-62287000"/>
          <s v="62287000-62288000"/>
          <s v="62288000-62289000"/>
          <s v="62289000-62290000"/>
          <s v="62290000-62291000"/>
          <s v="62291000-62292000"/>
          <s v="62292000-62293000"/>
          <s v="62293000-62294000"/>
          <s v="62294000-62295000"/>
          <s v="62295000-62296000"/>
          <s v="62296000-62297000"/>
          <s v="62297000-62298000"/>
          <s v="62298000-62299000"/>
          <s v="62299000-62300000"/>
          <s v="62300000-62301000"/>
          <s v="62301000-62302000"/>
          <s v="62302000-62303000"/>
          <s v="62303000-62304000"/>
          <s v="62304000-62305000"/>
          <s v="62305000-62306000"/>
          <s v="62306000-62307000"/>
          <s v="62307000-62308000"/>
          <s v="62308000-62309000"/>
          <s v="62309000-62310000"/>
          <s v="62310000-62311000"/>
          <s v="62311000-62312000"/>
          <s v="62312000-62313000"/>
          <s v="62313000-62314000"/>
          <s v="62314000-62315000"/>
          <s v="62315000-62316000"/>
          <s v="62316000-62317000"/>
          <s v="62317000-62318000"/>
          <s v="62318000-62319000"/>
          <s v="62319000-62320000"/>
          <s v="62320000-62321000"/>
          <s v="62321000-62322000"/>
          <s v="62322000-62323000"/>
          <s v="62323000-62324000"/>
          <s v="62324000-62325000"/>
          <s v="62325000-62326000"/>
          <s v="62326000-62327000"/>
          <s v="62327000-62328000"/>
          <s v="62328000-62329000"/>
          <s v="62329000-62330000"/>
          <s v="62330000-62331000"/>
          <s v="62331000-62332000"/>
          <s v="62332000-62333000"/>
          <s v="62333000-62334000"/>
          <s v="62334000-62335000"/>
          <s v="62335000-62336000"/>
          <s v="62336000-62337000"/>
          <s v="62337000-62338000"/>
          <s v="62338000-62339000"/>
          <s v="62339000-62340000"/>
          <s v="62340000-62341000"/>
          <s v="62341000-62342000"/>
          <s v="62342000-62343000"/>
          <s v="62343000-62344000"/>
          <s v="62344000-62345000"/>
          <s v="62345000-62346000"/>
          <s v="62346000-62347000"/>
          <s v="62347000-62348000"/>
          <s v="62348000-62349000"/>
          <s v="62349000-62350000"/>
          <s v="62350000-62351000"/>
          <s v="62351000-62352000"/>
          <s v="62352000-62353000"/>
          <s v="62353000-62354000"/>
          <s v="62354000-62355000"/>
          <s v="62355000-62356000"/>
          <s v="62356000-62357000"/>
          <s v="62357000-62358000"/>
          <s v="62358000-62359000"/>
          <s v="62359000-62360000"/>
          <s v="62360000-62361000"/>
          <s v="62361000-62362000"/>
          <s v="62362000-62363000"/>
          <s v="62363000-62364000"/>
          <s v="62364000-62365000"/>
          <s v="62365000-62366000"/>
          <s v="62366000-62367000"/>
          <s v="62367000-62368000"/>
          <s v="62368000-62369000"/>
          <s v="62369000-62370000"/>
          <s v="62370000-62371000"/>
          <s v="62371000-62372000"/>
          <s v="62372000-62373000"/>
          <s v="62373000-62374000"/>
          <s v="62374000-62375000"/>
          <s v="62375000-62376000"/>
          <s v="62376000-62377000"/>
          <s v="62377000-62378000"/>
          <s v="62378000-62379000"/>
          <s v="62379000-62380000"/>
          <s v="62380000-62381000"/>
          <s v="62381000-62382000"/>
          <s v="62382000-62383000"/>
          <s v="62383000-62384000"/>
          <s v="62384000-62385000"/>
          <s v="62385000-62386000"/>
          <s v="62386000-62387000"/>
          <s v="62387000-62388000"/>
          <s v="62388000-62389000"/>
          <s v="62389000-62390000"/>
          <s v="62390000-62391000"/>
          <s v="62391000-62392000"/>
          <s v="62392000-62393000"/>
          <s v="62393000-62394000"/>
          <s v="62394000-62395000"/>
          <s v="62395000-62396000"/>
          <s v="62396000-62397000"/>
          <s v="62397000-62398000"/>
          <s v="62398000-62399000"/>
          <s v="62399000-62400000"/>
          <s v="62400000-62401000"/>
          <s v="62401000-62402000"/>
          <s v="62402000-62403000"/>
          <s v="62403000-62404000"/>
          <s v="62404000-62405000"/>
          <s v="62405000-62406000"/>
          <s v="62406000-62407000"/>
          <s v="62407000-62408000"/>
          <s v="62408000-62409000"/>
          <s v="62409000-62410000"/>
          <s v="62410000-62411000"/>
          <s v="62411000-62412000"/>
          <s v="62412000-62413000"/>
          <s v="62413000-62414000"/>
          <s v="62414000-62415000"/>
          <s v="62415000-62416000"/>
          <s v="62416000-62417000"/>
          <s v="62417000-62418000"/>
          <s v="62418000-62419000"/>
          <s v="62419000-62420000"/>
          <s v="62420000-62421000"/>
          <s v="62421000-62422000"/>
          <s v="62422000-62423000"/>
          <s v="62423000-62424000"/>
          <s v="62424000-62425000"/>
          <s v="62425000-62426000"/>
          <s v="62426000-62427000"/>
          <s v="62427000-62428000"/>
          <s v="62428000-62429000"/>
          <s v="62429000-62430000"/>
          <s v="62430000-62431000"/>
          <s v="62431000-62432000"/>
          <s v="62432000-62433000"/>
          <s v="62433000-62434000"/>
          <s v="62434000-62435000"/>
          <s v="62435000-62436000"/>
          <s v="62436000-62437000"/>
          <s v="62437000-62438000"/>
          <s v="62438000-62439000"/>
          <s v="62439000-62440000"/>
          <s v="62440000-62441000"/>
          <s v="62441000-62442000"/>
          <s v="62442000-62443000"/>
          <s v="62443000-62444000"/>
          <s v="62444000-62445000"/>
          <s v="62445000-62446000"/>
          <s v="62446000-62447000"/>
          <s v="62447000-62448000"/>
          <s v="62448000-62449000"/>
          <s v="62449000-62450000"/>
          <s v="62450000-62451000"/>
          <s v="62451000-62452000"/>
          <s v="62452000-62453000"/>
          <s v="62453000-62454000"/>
          <s v="62454000-62455000"/>
          <s v="62455000-62456000"/>
          <s v="62456000-62457000"/>
          <s v="62457000-62458000"/>
          <s v="62458000-62459000"/>
          <s v="62459000-62460000"/>
          <s v="62460000-62461000"/>
          <s v="62461000-62462000"/>
          <s v="62462000-62463000"/>
          <s v="62463000-62464000"/>
          <s v="62464000-62465000"/>
          <s v="62465000-62466000"/>
          <s v="62466000-62467000"/>
          <s v="62467000-62468000"/>
          <s v="62468000-62469000"/>
          <s v="62469000-62470000"/>
          <s v="62470000-62471000"/>
          <s v="62471000-62472000"/>
          <s v="62472000-62473000"/>
          <s v="62473000-62474000"/>
          <s v="62474000-62475000"/>
          <s v="62475000-62476000"/>
          <s v="62476000-62477000"/>
          <s v="62477000-62478000"/>
          <s v="62478000-62479000"/>
          <s v="62479000-62480000"/>
          <s v="62480000-62481000"/>
          <s v="62481000-62482000"/>
          <s v="62482000-62483000"/>
          <s v="62483000-62484000"/>
          <s v="62484000-62485000"/>
          <s v="62485000-62486000"/>
          <s v="62486000-62487000"/>
          <s v="62487000-62488000"/>
          <s v="62488000-62489000"/>
          <s v="62489000-62490000"/>
          <s v="62490000-62491000"/>
          <s v="62491000-62492000"/>
          <s v="62492000-62493000"/>
          <s v="62493000-62494000"/>
          <s v="62494000-62495000"/>
          <s v="62495000-62496000"/>
          <s v="62496000-62497000"/>
          <s v="62497000-62498000"/>
          <s v="62498000-62499000"/>
          <s v="62499000-62500000"/>
          <s v="62500000-62501000"/>
          <s v="62501000-62502000"/>
          <s v="62502000-62503000"/>
          <s v="62503000-62504000"/>
          <s v="62504000-62505000"/>
          <s v="62505000-62506000"/>
          <s v="62506000-62507000"/>
          <s v="62507000-62508000"/>
          <s v="62508000-62509000"/>
          <s v="62509000-62510000"/>
          <s v="62510000-62511000"/>
          <s v="62511000-62512000"/>
          <s v="62512000-62513000"/>
          <s v="62513000-62514000"/>
          <s v="62514000-62515000"/>
          <s v="62515000-62516000"/>
          <s v="62516000-62517000"/>
          <s v="62517000-62518000"/>
          <s v="62518000-62519000"/>
          <s v="62519000-62520000"/>
          <s v="62520000-62521000"/>
          <s v="62521000-62522000"/>
          <s v="62522000-62523000"/>
          <s v="62523000-62524000"/>
          <s v="62524000-62525000"/>
          <s v="62525000-62526000"/>
          <s v="62526000-62527000"/>
          <s v="62527000-62528000"/>
          <s v="62528000-62529000"/>
          <s v="62529000-62530000"/>
          <s v="62530000-62531000"/>
          <s v="62531000-62532000"/>
          <s v="62532000-62533000"/>
          <s v="62533000-62534000"/>
          <s v="62534000-62535000"/>
          <s v="62535000-62536000"/>
          <s v="62536000-62537000"/>
          <s v="62537000-62538000"/>
          <s v="62538000-62539000"/>
          <s v="62539000-62540000"/>
          <s v="62540000-62541000"/>
          <s v="62541000-62542000"/>
          <s v="62542000-62543000"/>
          <s v="62543000-62544000"/>
          <s v="62544000-62545000"/>
          <s v="62545000-62546000"/>
          <s v="62546000-62547000"/>
          <s v="62547000-62548000"/>
          <s v="62548000-62549000"/>
          <s v="62549000-62550000"/>
          <s v="62550000-62551000"/>
          <s v="62551000-62552000"/>
          <s v="62552000-62553000"/>
          <s v="62553000-62554000"/>
          <s v="62554000-62555000"/>
          <s v="62555000-62556000"/>
          <s v="62556000-62557000"/>
          <s v="62557000-62558000"/>
          <s v="62558000-62559000"/>
          <s v="62559000-62560000"/>
          <s v="62560000-62561000"/>
          <s v="62561000-62562000"/>
          <s v="62562000-62563000"/>
          <s v="62563000-62564000"/>
          <s v="62564000-62565000"/>
          <s v="62565000-62566000"/>
          <s v="62566000-62567000"/>
          <s v="62567000-62568000"/>
          <s v="62568000-62569000"/>
          <s v="62569000-62570000"/>
          <s v="62570000-62571000"/>
          <s v="62571000-62572000"/>
          <s v="62572000-62573000"/>
          <s v="62573000-62574000"/>
          <s v="62574000-62575000"/>
          <s v="62575000-62576000"/>
          <s v="62576000-62577000"/>
          <s v="62577000-62578000"/>
          <s v="62578000-62579000"/>
          <s v="62579000-62580000"/>
          <s v="62580000-62581000"/>
          <s v="62581000-62582000"/>
          <s v="62582000-62583000"/>
          <s v="62583000-62584000"/>
          <s v="62584000-62585000"/>
          <s v="62585000-62586000"/>
          <s v="62586000-62587000"/>
          <s v="62587000-62588000"/>
          <s v="62588000-62589000"/>
          <s v="62589000-62590000"/>
          <s v="62590000-62591000"/>
          <s v="62591000-62592000"/>
          <s v="62592000-62593000"/>
          <s v="62593000-62594000"/>
          <s v="62594000-62595000"/>
          <s v="62595000-62596000"/>
          <s v="62596000-62597000"/>
          <s v="62597000-62598000"/>
          <s v="62598000-62599000"/>
          <s v="62599000-62600000"/>
          <s v="62600000-62601000"/>
          <s v="62601000-62602000"/>
          <s v="62602000-62603000"/>
          <s v="62603000-62604000"/>
          <s v="62604000-62605000"/>
          <s v="62605000-62606000"/>
          <s v="62606000-62607000"/>
          <s v="62607000-62608000"/>
          <s v="62608000-62609000"/>
          <s v="62609000-62610000"/>
          <s v="62610000-62611000"/>
          <s v="62611000-62612000"/>
          <s v="62612000-62613000"/>
          <s v="62613000-62614000"/>
          <s v="62614000-62615000"/>
          <s v="62615000-62616000"/>
          <s v="62616000-62617000"/>
          <s v="62617000-62618000"/>
          <s v="62618000-62619000"/>
          <s v="62619000-62620000"/>
          <s v="62620000-62621000"/>
          <s v="62621000-62622000"/>
          <s v="62622000-62623000"/>
          <s v="62623000-62624000"/>
          <s v="62624000-62625000"/>
          <s v="62625000-62626000"/>
          <s v="62626000-62627000"/>
          <s v="62627000-62628000"/>
          <s v="62628000-62629000"/>
          <s v="62629000-62630000"/>
          <s v="62630000-62631000"/>
          <s v="62631000-62632000"/>
          <s v="62632000-62633000"/>
          <s v="62633000-62634000"/>
          <s v="62634000-62635000"/>
          <s v="62635000-62636000"/>
          <s v="62636000-62637000"/>
          <s v="62637000-62638000"/>
          <s v="62638000-62639000"/>
          <s v="62639000-62640000"/>
          <s v="62640000-62641000"/>
          <s v="62641000-62642000"/>
          <s v="62642000-62643000"/>
          <s v="62643000-62644000"/>
          <s v="62644000-62645000"/>
          <s v="62645000-62646000"/>
          <s v="62646000-62647000"/>
          <s v="62647000-62648000"/>
          <s v="62648000-62649000"/>
          <s v="62649000-62650000"/>
          <s v="62650000-62651000"/>
          <s v="62651000-62652000"/>
          <s v="62652000-62653000"/>
          <s v="62653000-62654000"/>
          <s v="62654000-62655000"/>
          <s v="62655000-62656000"/>
          <s v="62656000-62657000"/>
          <s v="62657000-62658000"/>
          <s v="62658000-62659000"/>
          <s v="62659000-62660000"/>
          <s v="62660000-62661000"/>
          <s v="62661000-62662000"/>
          <s v="62662000-62663000"/>
          <s v="62663000-62664000"/>
          <s v="62664000-62665000"/>
          <s v="62665000-62666000"/>
          <s v="62666000-62667000"/>
          <s v="62667000-62668000"/>
          <s v="62668000-62669000"/>
          <s v="62669000-62670000"/>
          <s v="62670000-62671000"/>
          <s v="62671000-62672000"/>
          <s v="62672000-62673000"/>
          <s v="62673000-62674000"/>
          <s v="62674000-62675000"/>
          <s v="62675000-62676000"/>
          <s v="62676000-62677000"/>
          <s v="62677000-62678000"/>
          <s v="62678000-62679000"/>
          <s v="62679000-62680000"/>
          <s v="62680000-62681000"/>
          <s v="62681000-62682000"/>
          <s v="62682000-62683000"/>
          <s v="62683000-62684000"/>
          <s v="62684000-62685000"/>
          <s v="62685000-62686000"/>
          <s v="62686000-62687000"/>
          <s v="62687000-62688000"/>
          <s v="62688000-62689000"/>
          <s v="62689000-62690000"/>
          <s v="62690000-62691000"/>
          <s v="62691000-62692000"/>
          <s v="62692000-62693000"/>
          <s v="62693000-62694000"/>
          <s v="62694000-62695000"/>
          <s v="62695000-62696000"/>
          <s v="62696000-62697000"/>
          <s v="62697000-62698000"/>
          <s v="62698000-62699000"/>
          <s v="62699000-62700000"/>
          <s v="62700000-62701000"/>
          <s v="62701000-62702000"/>
          <s v="62702000-62703000"/>
          <s v="62703000-62704000"/>
          <s v="62704000-62705000"/>
          <s v="62705000-62706000"/>
          <s v="62706000-62707000"/>
          <s v="62707000-62708000"/>
          <s v="62708000-62709000"/>
          <s v="62709000-62710000"/>
          <s v="62710000-62711000"/>
          <s v="62711000-62712000"/>
          <s v="62712000-62713000"/>
          <s v="62713000-62714000"/>
          <s v="62714000-62715000"/>
          <s v="62715000-62716000"/>
          <s v="62716000-62717000"/>
          <s v="62717000-62718000"/>
          <s v="62718000-62719000"/>
          <s v="62719000-62720000"/>
          <s v="62720000-62721000"/>
          <s v="62721000-62722000"/>
          <s v="62722000-62723000"/>
          <s v="62723000-62724000"/>
          <s v="62724000-62725000"/>
          <s v="62725000-62726000"/>
          <s v="62726000-62727000"/>
          <s v="62727000-62728000"/>
          <s v="62728000-62729000"/>
          <s v="62729000-62730000"/>
          <s v="62730000-62731000"/>
          <s v="62731000-62732000"/>
          <s v="62732000-62733000"/>
          <s v="62733000-62734000"/>
          <s v="62734000-62735000"/>
          <s v="62735000-62736000"/>
          <s v="62736000-62737000"/>
          <s v="62737000-62738000"/>
          <s v="62738000-62739000"/>
          <s v="62739000-62740000"/>
          <s v="62740000-62741000"/>
          <s v="62741000-62742000"/>
          <s v="62742000-62743000"/>
          <s v="62743000-62744000"/>
          <s v="62744000-62745000"/>
          <s v="62745000-62746000"/>
          <s v="62746000-62747000"/>
          <s v="62747000-62748000"/>
          <s v="62748000-62749000"/>
          <s v="62749000-62750000"/>
          <s v="62750000-62751000"/>
          <s v="62751000-62752000"/>
          <s v="62752000-62753000"/>
          <s v="62753000-62754000"/>
          <s v="62754000-62755000"/>
          <s v="62755000-62756000"/>
          <s v="62756000-62757000"/>
          <s v="62757000-62758000"/>
          <s v="62758000-62759000"/>
          <s v="62759000-62760000"/>
          <s v="62760000-62761000"/>
          <s v="62761000-62762000"/>
          <s v="62762000-62763000"/>
          <s v="62763000-62764000"/>
          <s v="62764000-62765000"/>
          <s v="62765000-62766000"/>
          <s v="62766000-62767000"/>
          <s v="62767000-62768000"/>
          <s v="62768000-62769000"/>
          <s v="62769000-62770000"/>
          <s v="62770000-62771000"/>
          <s v="62771000-62772000"/>
          <s v="62772000-62773000"/>
          <s v="62773000-62774000"/>
          <s v="62774000-62775000"/>
          <s v="62775000-62776000"/>
          <s v="62776000-62777000"/>
          <s v="62777000-62778000"/>
          <s v="62778000-62779000"/>
          <s v="62779000-62780000"/>
          <s v="62780000-62781000"/>
          <s v="62781000-62782000"/>
          <s v="62782000-62783000"/>
          <s v="62783000-62784000"/>
          <s v="62784000-62785000"/>
          <s v="62785000-62786000"/>
          <s v="62786000-62787000"/>
          <s v="62787000-62788000"/>
          <s v="62788000-62789000"/>
          <s v="62789000-62790000"/>
          <s v="62790000-62791000"/>
          <s v="62791000-62792000"/>
          <s v="62792000-62793000"/>
          <s v="62793000-62794000"/>
          <s v="62794000-62795000"/>
          <s v="62795000-62796000"/>
          <s v="62796000-62797000"/>
          <s v="62797000-62798000"/>
          <s v="62798000-62799000"/>
          <s v="62799000-62800000"/>
          <s v="62800000-62801000"/>
          <s v="62801000-62802000"/>
          <s v="62802000-62803000"/>
          <s v="62803000-62804000"/>
          <s v="62804000-62805000"/>
          <s v="62805000-62806000"/>
          <s v="62806000-62807000"/>
          <s v="62807000-62808000"/>
          <s v="62808000-62809000"/>
          <s v="62809000-62810000"/>
          <s v="62810000-62811000"/>
          <s v="62811000-62812000"/>
          <s v="62812000-62813000"/>
          <s v="62813000-62814000"/>
          <s v="62814000-62815000"/>
          <s v="62815000-62816000"/>
          <s v="62816000-62817000"/>
          <s v="62817000-62818000"/>
          <s v="62818000-62819000"/>
          <s v="62819000-62820000"/>
          <s v="62820000-62821000"/>
          <s v="62821000-62822000"/>
          <s v="62822000-62823000"/>
          <s v="62823000-62824000"/>
          <s v="62824000-62825000"/>
          <s v="62825000-62826000"/>
          <s v="62826000-62827000"/>
          <s v="62827000-62828000"/>
          <s v="62828000-62829000"/>
          <s v="62829000-62830000"/>
          <s v="62830000-62831000"/>
          <s v="62831000-62832000"/>
          <s v="62832000-62833000"/>
          <s v="62833000-62834000"/>
          <s v="62834000-62835000"/>
          <s v="62835000-62836000"/>
          <s v="62836000-62837000"/>
          <s v="62837000-62838000"/>
          <s v="62838000-62839000"/>
          <s v="62839000-62840000"/>
          <s v="62840000-62841000"/>
          <s v="62841000-62842000"/>
          <s v="62842000-62843000"/>
          <s v="62843000-62844000"/>
          <s v="62844000-62845000"/>
          <s v="62845000-62846000"/>
          <s v="62846000-62847000"/>
          <s v="62847000-62848000"/>
          <s v="62848000-62849000"/>
          <s v="62849000-62850000"/>
          <s v="62850000-62851000"/>
          <s v="62851000-62852000"/>
          <s v="62852000-62853000"/>
          <s v="62853000-62854000"/>
          <s v="62854000-62855000"/>
          <s v="62855000-62856000"/>
          <s v="62856000-62857000"/>
          <s v="62857000-62858000"/>
          <s v="62858000-62859000"/>
          <s v="62859000-62860000"/>
          <s v="62860000-62861000"/>
          <s v="62861000-62862000"/>
          <s v="62862000-62863000"/>
          <s v="62863000-62864000"/>
          <s v="62864000-62865000"/>
          <s v="62865000-62866000"/>
          <s v="62866000-62867000"/>
          <s v="62867000-62868000"/>
          <s v="62868000-62869000"/>
          <s v="62869000-62870000"/>
          <s v="62870000-62871000"/>
          <s v="62871000-62872000"/>
          <s v="62872000-62873000"/>
          <s v="62873000-62874000"/>
          <s v="62874000-62875000"/>
          <s v="62875000-62876000"/>
          <s v="62876000-62877000"/>
          <s v="62877000-62878000"/>
          <s v="62878000-62879000"/>
          <s v="62879000-62880000"/>
          <s v="62880000-62881000"/>
          <s v="62881000-62882000"/>
          <s v="62882000-62883000"/>
          <s v="62883000-62884000"/>
          <s v="62884000-62885000"/>
          <s v="62885000-62886000"/>
          <s v="62886000-62887000"/>
          <s v="62887000-62888000"/>
          <s v="62888000-62889000"/>
          <s v="62889000-62890000"/>
          <s v="62890000-62891000"/>
          <s v="62891000-62892000"/>
          <s v="62892000-62893000"/>
          <s v="62893000-62894000"/>
          <s v="62894000-62895000"/>
          <s v="62895000-62896000"/>
          <s v="62896000-62897000"/>
          <s v="62897000-62898000"/>
          <s v="62898000-62899000"/>
          <s v="62899000-62900000"/>
          <s v="62900000-62901000"/>
          <s v="62901000-62902000"/>
          <s v="62902000-62903000"/>
          <s v="62903000-62904000"/>
          <s v="62904000-62905000"/>
          <s v="62905000-62906000"/>
          <s v="62906000-62907000"/>
          <s v="62907000-62908000"/>
          <s v="62908000-62909000"/>
          <s v="62909000-62910000"/>
          <s v="62910000-62911000"/>
          <s v="62911000-62912000"/>
          <s v="62912000-62913000"/>
          <s v="62913000-62914000"/>
          <s v="62914000-62915000"/>
          <s v="62915000-62916000"/>
          <s v="62916000-62917000"/>
          <s v="62917000-62918000"/>
          <s v="62918000-62919000"/>
          <s v="62919000-62920000"/>
          <s v="62920000-62921000"/>
          <s v="62921000-62922000"/>
          <s v="62922000-62923000"/>
          <s v="62923000-62924000"/>
          <s v="62924000-62925000"/>
          <s v="62925000-62926000"/>
          <s v="62926000-62927000"/>
          <s v="62927000-62928000"/>
          <s v="62928000-62929000"/>
          <s v="62929000-62930000"/>
          <s v="62930000-62931000"/>
          <s v="62931000-62932000"/>
          <s v="62932000-62933000"/>
          <s v="62933000-62934000"/>
          <s v="62934000-62935000"/>
          <s v="62935000-62936000"/>
          <s v="62936000-62937000"/>
          <s v="62937000-62938000"/>
          <s v="62938000-62939000"/>
          <s v="62939000-62940000"/>
          <s v="62940000-62941000"/>
          <s v="62941000-62942000"/>
          <s v="62942000-62943000"/>
          <s v="62943000-62944000"/>
          <s v="62944000-62945000"/>
          <s v="62945000-62946000"/>
          <s v="62946000-62947000"/>
          <s v="62947000-62948000"/>
          <s v="62948000-62949000"/>
          <s v="62949000-62950000"/>
          <s v="62950000-62951000"/>
          <s v="62951000-62952000"/>
          <s v="62952000-62953000"/>
          <s v="62953000-62954000"/>
          <s v="62954000-62955000"/>
          <s v="62955000-62956000"/>
          <s v="62956000-62957000"/>
          <s v="62957000-62958000"/>
          <s v="62958000-62959000"/>
          <s v="62959000-62960000"/>
          <s v="62960000-62961000"/>
          <s v="62961000-62962000"/>
          <s v="62962000-62963000"/>
          <s v="62963000-62964000"/>
          <s v="62964000-62965000"/>
          <s v="62965000-62966000"/>
          <s v="62966000-62967000"/>
          <s v="62967000-62968000"/>
          <s v="62968000-62969000"/>
          <s v="62969000-62970000"/>
          <s v="62970000-62971000"/>
          <s v="62971000-62972000"/>
          <s v="62972000-62973000"/>
          <s v="62973000-62974000"/>
          <s v="62974000-62975000"/>
          <s v="62975000-62976000"/>
          <s v="62976000-62977000"/>
          <s v="62977000-62978000"/>
          <s v="62978000-62979000"/>
          <s v="62979000-62980000"/>
          <s v="62980000-62981000"/>
          <s v="62981000-62982000"/>
          <s v="62982000-62983000"/>
          <s v="62983000-62984000"/>
          <s v="62984000-62985000"/>
          <s v="62985000-62986000"/>
          <s v="62986000-62987000"/>
          <s v="62987000-62988000"/>
          <s v="62988000-62989000"/>
          <s v="62989000-62990000"/>
          <s v="62990000-62991000"/>
          <s v="62991000-62992000"/>
          <s v="62992000-62993000"/>
          <s v="62993000-62994000"/>
          <s v="62994000-62995000"/>
          <s v="62995000-62996000"/>
          <s v="62996000-62997000"/>
          <s v="62997000-62998000"/>
          <s v="62998000-62999000"/>
          <s v="62999000-63000000"/>
          <s v="63000000-63001000"/>
          <s v="63001000-63002000"/>
          <s v="63002000-63003000"/>
          <s v="63003000-63004000"/>
          <s v="63004000-63005000"/>
          <s v="63005000-63006000"/>
          <s v="63006000-63007000"/>
          <s v="63007000-63008000"/>
          <s v="63008000-63009000"/>
          <s v="63009000-63010000"/>
          <s v="63010000-63011000"/>
          <s v="63011000-63012000"/>
          <s v="63012000-63013000"/>
          <s v="63013000-63014000"/>
          <s v="63014000-63015000"/>
          <s v="63015000-63016000"/>
          <s v="63016000-63017000"/>
          <s v="63017000-63018000"/>
          <s v="63018000-63019000"/>
          <s v="63019000-63020000"/>
          <s v="63020000-63021000"/>
          <s v="63021000-63022000"/>
          <s v="63022000-63023000"/>
          <s v="63023000-63024000"/>
          <s v="63024000-63025000"/>
          <s v="63025000-63026000"/>
          <s v="63026000-63027000"/>
          <s v="63027000-63028000"/>
          <s v="63028000-63029000"/>
          <s v="63029000-63030000"/>
          <s v="63030000-63031000"/>
          <s v="63031000-63032000"/>
          <s v="63032000-63033000"/>
          <s v="63033000-63034000"/>
          <s v="63034000-63035000"/>
          <s v="63035000-63036000"/>
          <s v="63036000-63037000"/>
          <s v="63037000-63038000"/>
          <s v="63038000-63039000"/>
          <s v="63039000-63040000"/>
          <s v="63040000-63041000"/>
          <s v="63041000-63042000"/>
          <s v="63042000-63043000"/>
          <s v="63043000-63044000"/>
          <s v="63044000-63045000"/>
          <s v="63045000-63046000"/>
          <s v="63046000-63047000"/>
          <s v="63047000-63048000"/>
          <s v="63048000-63049000"/>
          <s v="63049000-63050000"/>
          <s v="63050000-63051000"/>
          <s v="63051000-63052000"/>
          <s v="63052000-63053000"/>
          <s v="63053000-63054000"/>
          <s v="63054000-63055000"/>
          <s v="63055000-63056000"/>
          <s v="63056000-63057000"/>
          <s v="63057000-63058000"/>
          <s v="63058000-63059000"/>
          <s v="63059000-63060000"/>
          <s v="63060000-63061000"/>
          <s v="63061000-63062000"/>
          <s v="63062000-63063000"/>
          <s v="63063000-63064000"/>
          <s v="63064000-63065000"/>
          <s v="63065000-63066000"/>
          <s v="63066000-63067000"/>
          <s v="63067000-63068000"/>
          <s v="63068000-63069000"/>
          <s v="63069000-63070000"/>
          <s v="63070000-63071000"/>
          <s v="63071000-63072000"/>
          <s v="63072000-63073000"/>
          <s v="63073000-63074000"/>
          <s v="63074000-63075000"/>
          <s v="63075000-63076000"/>
          <s v="63076000-63077000"/>
          <s v="63077000-63078000"/>
          <s v="63078000-63079000"/>
          <s v="63079000-63080000"/>
          <s v="63080000-63081000"/>
          <s v="63081000-63082000"/>
          <s v="63082000-63083000"/>
          <s v="63083000-63084000"/>
          <s v="63084000-63085000"/>
          <s v="63085000-63086000"/>
          <s v="63086000-63087000"/>
          <s v="63087000-63088000"/>
          <s v="63088000-63089000"/>
          <s v="63089000-63090000"/>
          <s v="63090000-63091000"/>
          <s v="63091000-63092000"/>
          <s v="63092000-63093000"/>
          <s v="63093000-63094000"/>
          <s v="63094000-63095000"/>
          <s v="63095000-63096000"/>
          <s v="63096000-63097000"/>
          <s v="63097000-63098000"/>
          <s v="63098000-63099000"/>
          <s v="63099000-63100000"/>
          <s v="63100000-63101000"/>
          <s v="63101000-63102000"/>
          <s v="63102000-63103000"/>
          <s v="63103000-63104000"/>
          <s v="63104000-63105000"/>
          <s v="63105000-63106000"/>
          <s v="63106000-63107000"/>
          <s v="63107000-63108000"/>
          <s v="63108000-63109000"/>
          <s v="63109000-63110000"/>
          <s v="63110000-63111000"/>
          <s v="63111000-63112000"/>
          <s v="63112000-63113000"/>
          <s v="63113000-63114000"/>
          <s v="63114000-63115000"/>
          <s v="63115000-63116000"/>
          <s v="63116000-63117000"/>
          <s v="63117000-63118000"/>
          <s v="63118000-63119000"/>
          <s v="63119000-63120000"/>
          <s v="63120000-63121000"/>
          <s v="63121000-63122000"/>
          <s v="63122000-63123000"/>
          <s v="63123000-63124000"/>
          <s v="63124000-63125000"/>
          <s v="63125000-63126000"/>
          <s v="63126000-63127000"/>
          <s v="63127000-63128000"/>
          <s v="63128000-63129000"/>
          <s v="63129000-63130000"/>
          <s v="63130000-63131000"/>
          <s v="63131000-63132000"/>
          <s v="63132000-63133000"/>
          <s v="63133000-63134000"/>
          <s v="63134000-63135000"/>
          <s v="63135000-63136000"/>
          <s v="63136000-63137000"/>
          <s v="63137000-63138000"/>
          <s v="63138000-63139000"/>
          <s v="63139000-63140000"/>
          <s v="63140000-63141000"/>
          <s v="63141000-63142000"/>
          <s v="63142000-63143000"/>
          <s v="63143000-63144000"/>
          <s v="63144000-63145000"/>
          <s v="63145000-63146000"/>
          <s v="63146000-63147000"/>
          <s v="63147000-63148000"/>
          <s v="63148000-63149000"/>
          <s v="63149000-63150000"/>
          <s v="63150000-63151000"/>
          <s v="63151000-63152000"/>
          <s v="63152000-63153000"/>
          <s v="63153000-63154000"/>
          <s v="63154000-63155000"/>
          <s v="63155000-63156000"/>
          <s v="63156000-63157000"/>
          <s v="63157000-63158000"/>
          <s v="63158000-63159000"/>
          <s v="63159000-63160000"/>
          <s v="63160000-63161000"/>
          <s v="63161000-63162000"/>
          <s v="63162000-63163000"/>
          <s v="63163000-63164000"/>
          <s v="63164000-63165000"/>
          <s v="63165000-63166000"/>
          <s v="63166000-63167000"/>
          <s v="63167000-63168000"/>
          <s v="63168000-63169000"/>
          <s v="63169000-63170000"/>
          <s v="63170000-63171000"/>
          <s v="63171000-63172000"/>
          <s v="63172000-63173000"/>
          <s v="63173000-63174000"/>
          <s v="63174000-63175000"/>
          <s v="63175000-63176000"/>
          <s v="63176000-63177000"/>
          <s v="63177000-63178000"/>
          <s v="63178000-63179000"/>
          <s v="63179000-63180000"/>
          <s v="63180000-63181000"/>
          <s v="63181000-63182000"/>
          <s v="63182000-63183000"/>
          <s v="63183000-63184000"/>
          <s v="63184000-63185000"/>
          <s v="63185000-63186000"/>
          <s v="63186000-63187000"/>
          <s v="63187000-63188000"/>
          <s v="63188000-63189000"/>
          <s v="63189000-63190000"/>
          <s v="63190000-63191000"/>
          <s v="63191000-63192000"/>
          <s v="63192000-63193000"/>
          <s v="63193000-63194000"/>
          <s v="63194000-63195000"/>
          <s v="63195000-63196000"/>
          <s v="63196000-63197000"/>
          <s v="63197000-63198000"/>
          <s v="63198000-63199000"/>
          <s v="63199000-63200000"/>
          <s v="63200000-63201000"/>
          <s v="63201000-63202000"/>
          <s v="63202000-63203000"/>
          <s v="63203000-63204000"/>
          <s v="63204000-63205000"/>
          <s v="63205000-63206000"/>
          <s v="63206000-63207000"/>
          <s v="63207000-63208000"/>
          <s v="63208000-63209000"/>
          <s v="63209000-63210000"/>
          <s v="63210000-63211000"/>
          <s v="63211000-63212000"/>
          <s v="63212000-63213000"/>
          <s v="63213000-63214000"/>
          <s v="63214000-63215000"/>
          <s v="63215000-63216000"/>
          <s v="63216000-63217000"/>
          <s v="63217000-63218000"/>
          <s v="63218000-63219000"/>
          <s v="63219000-63220000"/>
          <s v="63220000-63221000"/>
          <s v="63221000-63222000"/>
          <s v="63222000-63223000"/>
          <s v="63223000-63224000"/>
          <s v="63224000-63225000"/>
          <s v="63225000-63226000"/>
          <s v="63226000-63227000"/>
          <s v="63227000-63228000"/>
          <s v="63228000-63229000"/>
          <s v="63229000-63230000"/>
          <s v="63230000-63231000"/>
          <s v="63231000-63232000"/>
          <s v="63232000-63233000"/>
          <s v="63233000-63234000"/>
          <s v="63234000-63235000"/>
          <s v="63235000-63236000"/>
          <s v="63236000-63237000"/>
          <s v="63237000-63238000"/>
          <s v="63238000-63239000"/>
          <s v="63239000-63240000"/>
          <s v="63240000-63241000"/>
          <s v="63241000-63242000"/>
          <s v="63242000-63243000"/>
          <s v="63243000-63244000"/>
          <s v="63244000-63245000"/>
          <s v="63245000-63246000"/>
          <s v="63246000-63247000"/>
          <s v="63247000-63248000"/>
          <s v="63248000-63249000"/>
          <s v="63249000-63250000"/>
          <s v="63250000-63251000"/>
          <s v="63251000-63252000"/>
          <s v="63252000-63253000"/>
          <s v="63253000-63254000"/>
          <s v="63254000-63255000"/>
          <s v="63255000-63256000"/>
          <s v="63256000-63257000"/>
          <s v="63257000-63258000"/>
          <s v="63258000-63259000"/>
          <s v="63259000-63260000"/>
          <s v="63260000-63261000"/>
          <s v="63261000-63262000"/>
          <s v="63262000-63263000"/>
          <s v="63263000-63264000"/>
          <s v="63264000-63265000"/>
          <s v="63265000-63266000"/>
          <s v="63266000-63267000"/>
          <s v="63267000-63268000"/>
          <s v="63268000-63269000"/>
          <s v="63269000-63270000"/>
          <s v="63270000-63271000"/>
          <s v="63271000-63272000"/>
          <s v="63272000-63273000"/>
          <s v="63273000-63274000"/>
          <s v="63274000-63275000"/>
          <s v="63275000-63276000"/>
          <s v="63276000-63277000"/>
          <s v="63277000-63278000"/>
          <s v="63278000-63279000"/>
          <s v="63279000-63280000"/>
          <s v="63280000-63281000"/>
          <s v="63281000-63282000"/>
          <s v="63282000-63283000"/>
          <s v="63283000-63284000"/>
          <s v="63284000-63285000"/>
          <s v="63285000-63286000"/>
          <s v="63286000-63287000"/>
          <s v="63287000-63288000"/>
          <s v="63288000-63289000"/>
          <s v="63289000-63290000"/>
          <s v="63290000-63291000"/>
          <s v="63291000-63292000"/>
          <s v="63292000-63293000"/>
          <s v="63293000-63294000"/>
          <s v="63294000-63295000"/>
          <s v="63295000-63296000"/>
          <s v="63296000-63297000"/>
          <s v="63297000-63298000"/>
          <s v="63298000-63299000"/>
          <s v="63299000-63300000"/>
          <s v="63300000-63301000"/>
          <s v="63301000-63302000"/>
          <s v="63302000-63303000"/>
          <s v="63303000-63304000"/>
          <s v="63304000-63305000"/>
          <s v="63305000-63306000"/>
          <s v="63306000-63307000"/>
          <s v="63307000-63308000"/>
          <s v="63308000-63309000"/>
          <s v="63309000-63310000"/>
          <s v="63310000-63311000"/>
          <s v="63311000-63312000"/>
          <s v="63312000-63313000"/>
          <s v="63313000-63314000"/>
          <s v="63314000-63315000"/>
          <s v="63315000-63316000"/>
          <s v="63316000-63317000"/>
          <s v="63317000-63318000"/>
          <s v="63318000-63319000"/>
          <s v="63319000-63320000"/>
          <s v="63320000-63321000"/>
          <s v="63321000-63322000"/>
          <s v="63322000-63323000"/>
          <s v="63323000-63324000"/>
          <s v="63324000-63325000"/>
          <s v="63325000-63326000"/>
          <s v="63326000-63327000"/>
          <s v="63327000-63328000"/>
          <s v="63328000-63329000"/>
          <s v="63329000-63330000"/>
          <s v="63330000-63331000"/>
          <s v="63331000-63332000"/>
          <s v="63332000-63333000"/>
          <s v="63333000-63334000"/>
          <s v="63334000-63335000"/>
          <s v="63335000-63336000"/>
          <s v="63336000-63337000"/>
          <s v="63337000-63338000"/>
          <s v="63338000-63339000"/>
          <s v="63339000-63340000"/>
          <s v="63340000-63341000"/>
          <s v="63341000-63342000"/>
          <s v="63342000-63343000"/>
          <s v="63343000-63344000"/>
          <s v="63344000-63345000"/>
          <s v="63345000-63346000"/>
          <s v="63346000-63347000"/>
          <s v="63347000-63348000"/>
          <s v="63348000-63349000"/>
          <s v="63349000-63350000"/>
          <s v="63350000-63351000"/>
          <s v="63351000-63352000"/>
          <s v="63352000-63353000"/>
          <s v="63353000-63354000"/>
          <s v="63354000-63355000"/>
          <s v="63355000-63356000"/>
          <s v="63356000-63357000"/>
          <s v="63357000-63358000"/>
          <s v="63358000-63359000"/>
          <s v="63359000-63360000"/>
          <s v="63360000-63361000"/>
          <s v="63361000-63362000"/>
          <s v="63362000-63363000"/>
          <s v="63363000-63364000"/>
          <s v="63364000-63365000"/>
          <s v="63365000-63366000"/>
          <s v="63366000-63367000"/>
          <s v="63367000-63368000"/>
          <s v="63368000-63369000"/>
          <s v="63369000-63370000"/>
          <s v="63370000-63371000"/>
          <s v="63371000-63372000"/>
          <s v="63372000-63373000"/>
          <s v="63373000-63374000"/>
          <s v="63374000-63375000"/>
          <s v="63375000-63376000"/>
          <s v="63376000-63377000"/>
          <s v="63377000-63378000"/>
          <s v="63378000-63379000"/>
          <s v="63379000-63380000"/>
          <s v="63380000-63381000"/>
          <s v="63381000-63382000"/>
          <s v="63382000-63383000"/>
          <s v="63383000-63384000"/>
          <s v="63384000-63385000"/>
          <s v="63385000-63386000"/>
          <s v="63386000-63387000"/>
          <s v="63387000-63388000"/>
          <s v="63388000-63389000"/>
          <s v="63389000-63390000"/>
          <s v="63390000-63391000"/>
          <s v="63391000-63392000"/>
          <s v="63392000-63393000"/>
          <s v="63393000-63394000"/>
          <s v="63394000-63395000"/>
          <s v="63395000-63396000"/>
          <s v="63396000-63397000"/>
          <s v="63397000-63398000"/>
          <s v="63398000-63399000"/>
          <s v="63399000-63400000"/>
          <s v="63400000-63401000"/>
          <s v="63401000-63402000"/>
          <s v="63402000-63403000"/>
          <s v="63403000-63404000"/>
          <s v="63404000-63405000"/>
          <s v="63405000-63406000"/>
          <s v="63406000-63407000"/>
          <s v="63407000-63408000"/>
          <s v="63408000-63409000"/>
          <s v="63409000-63410000"/>
          <s v="63410000-63411000"/>
          <s v="63411000-63412000"/>
          <s v="63412000-63413000"/>
          <s v="63413000-63414000"/>
          <s v="63414000-63415000"/>
          <s v="63415000-63416000"/>
          <s v="63416000-63417000"/>
          <s v="63417000-63418000"/>
          <s v="63418000-63419000"/>
          <s v="63419000-63420000"/>
          <s v="63420000-63421000"/>
          <s v="63421000-63422000"/>
          <s v="63422000-63423000"/>
          <s v="63423000-63424000"/>
          <s v="63424000-63425000"/>
          <s v="63425000-63426000"/>
          <s v="63426000-63427000"/>
          <s v="63427000-63428000"/>
          <s v="63428000-63429000"/>
          <s v="63429000-63430000"/>
          <s v="63430000-63431000"/>
          <s v="63431000-63432000"/>
          <s v="63432000-63433000"/>
          <s v="63433000-63434000"/>
          <s v="63434000-63435000"/>
          <s v="63435000-63436000"/>
          <s v="63436000-63437000"/>
          <s v="63437000-63438000"/>
          <s v="63438000-63439000"/>
          <s v="63439000-63440000"/>
          <s v="63440000-63441000"/>
          <s v="63441000-63442000"/>
          <s v="63442000-63443000"/>
          <s v="63443000-63444000"/>
          <s v="63444000-63445000"/>
          <s v="63445000-63446000"/>
          <s v="63446000-63447000"/>
          <s v="63447000-63448000"/>
          <s v="63448000-63449000"/>
          <s v="63449000-63450000"/>
          <s v="63450000-63451000"/>
          <s v="63451000-63452000"/>
          <s v="63452000-63453000"/>
          <s v="63453000-63454000"/>
          <s v="63454000-63455000"/>
          <s v="63455000-63456000"/>
          <s v="63456000-63457000"/>
          <s v="63457000-63458000"/>
          <s v="63458000-63459000"/>
          <s v="63459000-63460000"/>
          <s v="63460000-63461000"/>
          <s v="63461000-63462000"/>
          <s v="63462000-63463000"/>
          <s v="63463000-63464000"/>
          <s v="63464000-63465000"/>
          <s v="63465000-63466000"/>
          <s v="63466000-63467000"/>
          <s v="63467000-63468000"/>
          <s v="63468000-63469000"/>
          <s v="63469000-63470000"/>
          <s v="63470000-63471000"/>
          <s v="63471000-63472000"/>
          <s v="63472000-63473000"/>
          <s v="63473000-63474000"/>
          <s v="63474000-63475000"/>
          <s v="63475000-63476000"/>
          <s v="63476000-63477000"/>
          <s v="63477000-63478000"/>
          <s v="63478000-63479000"/>
          <s v="63479000-63480000"/>
          <s v="63480000-63481000"/>
          <s v="63481000-63482000"/>
          <s v="63482000-63483000"/>
          <s v="63483000-63484000"/>
          <s v="63484000-63485000"/>
          <s v="63485000-63486000"/>
          <s v="63486000-63487000"/>
          <s v="63487000-63488000"/>
          <s v="63488000-63489000"/>
          <s v="63489000-63490000"/>
          <s v="63490000-63491000"/>
          <s v="63491000-63492000"/>
          <s v="63492000-63493000"/>
          <s v="63493000-63494000"/>
          <s v="63494000-63495000"/>
          <s v="63495000-63496000"/>
          <s v="63496000-63497000"/>
          <s v="63497000-63498000"/>
          <s v="63498000-63499000"/>
          <s v="63499000-63500000"/>
          <s v="63500000-63501000"/>
          <s v="63501000-63502000"/>
          <s v="63502000-63503000"/>
          <s v="63503000-63504000"/>
          <s v="63504000-63505000"/>
          <s v="63505000-63506000"/>
          <s v="63506000-63507000"/>
          <s v="63507000-63508000"/>
          <s v="63508000-63509000"/>
          <s v="63509000-63510000"/>
          <s v="63510000-63511000"/>
          <s v="63511000-63512000"/>
          <s v="63512000-63513000"/>
          <s v="63513000-63514000"/>
          <s v="63514000-63515000"/>
          <s v="63515000-63516000"/>
          <s v="63516000-63517000"/>
          <s v="63517000-63518000"/>
          <s v="63518000-63519000"/>
          <s v="63519000-63520000"/>
          <s v="63520000-63521000"/>
          <s v="63521000-63522000"/>
          <s v="63522000-63523000"/>
          <s v="63523000-63524000"/>
          <s v="63524000-63525000"/>
          <s v="63525000-63526000"/>
          <s v="63526000-63527000"/>
          <s v="63527000-63528000"/>
          <s v="63528000-63529000"/>
          <s v="63529000-63530000"/>
          <s v="63530000-63531000"/>
          <s v="63531000-63532000"/>
          <s v="63532000-63533000"/>
          <s v="63533000-63534000"/>
          <s v="63534000-63535000"/>
          <s v="63535000-63536000"/>
          <s v="63536000-63537000"/>
          <s v="63537000-63538000"/>
          <s v="63538000-63539000"/>
          <s v="63539000-63540000"/>
          <s v="63540000-63541000"/>
          <s v="63541000-63542000"/>
          <s v="63542000-63543000"/>
          <s v="63543000-63544000"/>
          <s v="63544000-63545000"/>
          <s v="63545000-63546000"/>
          <s v="63546000-63547000"/>
          <s v="63547000-63548000"/>
          <s v="63548000-63549000"/>
          <s v="63549000-63550000"/>
          <s v="63550000-63551000"/>
          <s v="63551000-63552000"/>
          <s v="63552000-63553000"/>
          <s v="63553000-63554000"/>
          <s v="63554000-63555000"/>
          <s v="63555000-63556000"/>
          <s v="63556000-63557000"/>
          <s v="63557000-63558000"/>
          <s v="63558000-63559000"/>
          <s v="63559000-63560000"/>
          <s v="63560000-63561000"/>
          <s v="63561000-63562000"/>
          <s v="63562000-63563000"/>
          <s v="63563000-63564000"/>
          <s v="63564000-63565000"/>
          <s v="63565000-63566000"/>
          <s v="63566000-63567000"/>
          <s v="63567000-63568000"/>
          <s v="63568000-63569000"/>
          <s v="63569000-63570000"/>
          <s v="63570000-63571000"/>
          <s v="63571000-63572000"/>
          <s v="63572000-63573000"/>
          <s v="63573000-63574000"/>
          <s v="63574000-63575000"/>
          <s v="63575000-63576000"/>
          <s v="63576000-63577000"/>
          <s v="63577000-63578000"/>
          <s v="63578000-63579000"/>
          <s v="63579000-63580000"/>
          <s v="63580000-63581000"/>
          <s v="63581000-63582000"/>
          <s v="63582000-63583000"/>
          <s v="63583000-63584000"/>
          <s v="63584000-63585000"/>
          <s v="63585000-63586000"/>
          <s v="63586000-63587000"/>
          <s v="63587000-63588000"/>
          <s v="63588000-63589000"/>
          <s v="63589000-63590000"/>
          <s v="63590000-63591000"/>
          <s v="63591000-63592000"/>
          <s v="63592000-63593000"/>
          <s v="63593000-63594000"/>
          <s v="63594000-63595000"/>
          <s v="63595000-63596000"/>
          <s v="63596000-63597000"/>
          <s v="63597000-63598000"/>
          <s v="63598000-63599000"/>
          <s v="63599000-63600000"/>
          <s v="63600000-63601000"/>
          <s v="63601000-63602000"/>
          <s v="63602000-63603000"/>
          <s v="63603000-63604000"/>
          <s v="63604000-63605000"/>
          <s v="63605000-63606000"/>
          <s v="63606000-63607000"/>
          <s v="63607000-63608000"/>
          <s v="63608000-63609000"/>
          <s v="63609000-63610000"/>
          <s v="63610000-63611000"/>
          <s v="63611000-63612000"/>
          <s v="63612000-63613000"/>
          <s v="63613000-63614000"/>
          <s v="63614000-63615000"/>
          <s v="63615000-63616000"/>
          <s v="63616000-63617000"/>
          <s v="63617000-63618000"/>
          <s v="63618000-63619000"/>
          <s v="63619000-63620000"/>
          <s v="63620000-63621000"/>
          <s v="63621000-63622000"/>
          <s v="63622000-63623000"/>
          <s v="63623000-63624000"/>
          <s v="63624000-63625000"/>
          <s v="63625000-63626000"/>
          <s v="63626000-63627000"/>
          <s v="63627000-63628000"/>
          <s v="63628000-63629000"/>
          <s v="63629000-63630000"/>
          <s v="63630000-63631000"/>
          <s v="63631000-63632000"/>
          <s v="63632000-63633000"/>
          <s v="63633000-63634000"/>
          <s v="63634000-63635000"/>
          <s v="63635000-63636000"/>
          <s v="63636000-63637000"/>
          <s v="63637000-63638000"/>
          <s v="63638000-63639000"/>
          <s v="63639000-63640000"/>
          <s v="63640000-63641000"/>
          <s v="63641000-63642000"/>
          <s v="63642000-63643000"/>
          <s v="63643000-63644000"/>
          <s v="63644000-63645000"/>
          <s v="63645000-63646000"/>
          <s v="63646000-63647000"/>
          <s v="63647000-63648000"/>
          <s v="63648000-63649000"/>
          <s v="63649000-63650000"/>
          <s v="63650000-63651000"/>
          <s v="63651000-63652000"/>
          <s v="63652000-63653000"/>
          <s v="63653000-63654000"/>
          <s v="63654000-63655000"/>
          <s v="63655000-63656000"/>
          <s v="63656000-63657000"/>
          <s v="63657000-63658000"/>
          <s v="63658000-63659000"/>
          <s v="63659000-63660000"/>
          <s v="63660000-63661000"/>
          <s v="63661000-63662000"/>
          <s v="63662000-63663000"/>
          <s v="63663000-63664000"/>
          <s v="63664000-63665000"/>
          <s v="63665000-63666000"/>
          <s v="63666000-63667000"/>
          <s v="63667000-63668000"/>
          <s v="63668000-63669000"/>
          <s v="63669000-63670000"/>
          <s v="63670000-63671000"/>
          <s v="63671000-63672000"/>
          <s v="63672000-63673000"/>
          <s v="63673000-63674000"/>
          <s v="63674000-63675000"/>
          <s v="63675000-63676000"/>
          <s v="63676000-63677000"/>
          <s v="63677000-63678000"/>
          <s v="63678000-63679000"/>
          <s v="63679000-63680000"/>
          <s v="63680000-63681000"/>
          <s v="63681000-63682000"/>
          <s v="63682000-63683000"/>
          <s v="63683000-63684000"/>
          <s v="63684000-63685000"/>
          <s v="63685000-63686000"/>
          <s v="63686000-63687000"/>
          <s v="63687000-63688000"/>
          <s v="63688000-63689000"/>
          <s v="63689000-63690000"/>
          <s v="63690000-63691000"/>
          <s v="63691000-63692000"/>
          <s v="63692000-63693000"/>
          <s v="63693000-63694000"/>
          <s v="63694000-63695000"/>
          <s v="63695000-63696000"/>
          <s v="63696000-63697000"/>
          <s v="63697000-63698000"/>
          <s v="63698000-63699000"/>
          <s v="63699000-63700000"/>
          <s v="63700000-63701000"/>
          <s v="63701000-63702000"/>
          <s v="63702000-63703000"/>
          <s v="63703000-63704000"/>
          <s v="63704000-63705000"/>
          <s v="63705000-63706000"/>
          <s v="63706000-63707000"/>
          <s v="63707000-63708000"/>
          <s v="63708000-63709000"/>
          <s v="63709000-63710000"/>
          <s v="63710000-63711000"/>
          <s v="63711000-63712000"/>
          <s v="63712000-63713000"/>
          <s v="63713000-63714000"/>
          <s v="63714000-63715000"/>
          <s v="63715000-63716000"/>
          <s v="63716000-63717000"/>
          <s v="63717000-63718000"/>
          <s v="63718000-63719000"/>
          <s v="63719000-63720000"/>
          <s v="63720000-63721000"/>
          <s v="63721000-63722000"/>
          <s v="63722000-63723000"/>
          <s v="63723000-63724000"/>
          <s v="63724000-63725000"/>
          <s v="63725000-63726000"/>
          <s v="63726000-63727000"/>
          <s v="63727000-63728000"/>
          <s v="63728000-63729000"/>
          <s v="63729000-63730000"/>
          <s v="63730000-63731000"/>
          <s v="63731000-63732000"/>
          <s v="63732000-63733000"/>
          <s v="63733000-63734000"/>
          <s v="63734000-63735000"/>
          <s v="63735000-63736000"/>
          <s v="63736000-63737000"/>
          <s v="63737000-63738000"/>
          <s v="63738000-63739000"/>
          <s v="63739000-63740000"/>
          <s v="63740000-63741000"/>
          <s v="63741000-63742000"/>
          <s v="63742000-63743000"/>
          <s v="63743000-63744000"/>
          <s v="63744000-63745000"/>
          <s v="63745000-63746000"/>
          <s v="63746000-63747000"/>
          <s v="63747000-63748000"/>
          <s v="63748000-63749000"/>
          <s v="63749000-63750000"/>
          <s v="63750000-63751000"/>
          <s v="63751000-63752000"/>
          <s v="63752000-63753000"/>
          <s v="63753000-63754000"/>
          <s v="63754000-63755000"/>
          <s v="63755000-63756000"/>
          <s v="63756000-63757000"/>
          <s v="63757000-63758000"/>
          <s v="63758000-63759000"/>
          <s v="63759000-63760000"/>
          <s v="63760000-63761000"/>
          <s v="63761000-63762000"/>
          <s v="63762000-63763000"/>
          <s v="63763000-63764000"/>
          <s v="63764000-63765000"/>
          <s v="63765000-63766000"/>
          <s v="63766000-63767000"/>
          <s v="63767000-63768000"/>
          <s v="63768000-63769000"/>
          <s v="63769000-63770000"/>
          <s v="63770000-63771000"/>
          <s v="63771000-63772000"/>
          <s v="63772000-63773000"/>
          <s v="63773000-63774000"/>
          <s v="63774000-63775000"/>
          <s v="63775000-63776000"/>
          <s v="63776000-63777000"/>
          <s v="63777000-63778000"/>
          <s v="63778000-63779000"/>
          <s v="63779000-63780000"/>
          <s v="63780000-63781000"/>
          <s v="63781000-63782000"/>
          <s v="63782000-63783000"/>
          <s v="63783000-63784000"/>
          <s v="63784000-63785000"/>
          <s v="63785000-63786000"/>
          <s v="63786000-63787000"/>
          <s v="63787000-63788000"/>
          <s v="63788000-63789000"/>
          <s v="63789000-63790000"/>
          <s v="63790000-63791000"/>
          <s v="63791000-63792000"/>
          <s v="63792000-63793000"/>
          <s v="63793000-63794000"/>
          <s v="63794000-63795000"/>
          <s v="63795000-63796000"/>
          <s v="63796000-63797000"/>
          <s v="63797000-63798000"/>
          <s v="63798000-63799000"/>
          <s v="63799000-63800000"/>
          <s v="63800000-63801000"/>
          <s v="63801000-63802000"/>
          <s v="63802000-63803000"/>
          <s v="63803000-63804000"/>
          <s v="63804000-63805000"/>
          <s v="63805000-63806000"/>
          <s v="63806000-63807000"/>
          <s v="63807000-63808000"/>
          <s v="63808000-63809000"/>
          <s v="63809000-63810000"/>
          <s v="63810000-63811000"/>
          <s v="63811000-63812000"/>
          <s v="63812000-63813000"/>
          <s v="63813000-63814000"/>
          <s v="63814000-63815000"/>
          <s v="63815000-63816000"/>
          <s v="63816000-63817000"/>
          <s v="63817000-63818000"/>
          <s v="63818000-63819000"/>
          <s v="63819000-63820000"/>
          <s v="63820000-63821000"/>
          <s v="63821000-63822000"/>
          <s v="63822000-63823000"/>
          <s v="63823000-63824000"/>
          <s v="63824000-63825000"/>
          <s v="63825000-63826000"/>
          <s v="63826000-63827000"/>
          <s v="63827000-63828000"/>
          <s v="63828000-63829000"/>
          <s v="63829000-63830000"/>
          <s v="63830000-63831000"/>
          <s v="63831000-63832000"/>
          <s v="63832000-63833000"/>
          <s v="63833000-63834000"/>
          <s v="63834000-63835000"/>
          <s v="63835000-63836000"/>
          <s v="63836000-63837000"/>
          <s v="63837000-63838000"/>
          <s v="63838000-63839000"/>
          <s v="63839000-63840000"/>
          <s v="63840000-63841000"/>
          <s v="63841000-63842000"/>
          <s v="63842000-63843000"/>
          <s v="63843000-63844000"/>
          <s v="63844000-63845000"/>
          <s v="63845000-63846000"/>
          <s v="63846000-63847000"/>
          <s v="63847000-63848000"/>
          <s v="63848000-63849000"/>
          <s v="63849000-63850000"/>
          <s v="63850000-63851000"/>
          <s v="63851000-63852000"/>
          <s v="63852000-63853000"/>
          <s v="63853000-63854000"/>
          <s v="63854000-63855000"/>
          <s v="63855000-63856000"/>
          <s v="63856000-63857000"/>
          <s v="63857000-63858000"/>
          <s v="63858000-63859000"/>
          <s v="63859000-63860000"/>
          <s v="63860000-63861000"/>
          <s v="63861000-63862000"/>
          <s v="63862000-63863000"/>
          <s v="63863000-63864000"/>
          <s v="63864000-63865000"/>
          <s v="63865000-63866000"/>
          <s v="63866000-63867000"/>
          <s v="63867000-63868000"/>
          <s v="63868000-63869000"/>
          <s v="63869000-63870000"/>
          <s v="63870000-63871000"/>
          <s v="63871000-63872000"/>
          <s v="63872000-63873000"/>
          <s v="63873000-63874000"/>
          <s v="63874000-63875000"/>
          <s v="63875000-63876000"/>
          <s v="63876000-63877000"/>
          <s v="63877000-63878000"/>
          <s v="63878000-63879000"/>
          <s v="63879000-63880000"/>
          <s v="63880000-63881000"/>
          <s v="63881000-63882000"/>
          <s v="63882000-63883000"/>
          <s v="63883000-63884000"/>
          <s v="63884000-63885000"/>
          <s v="63885000-63886000"/>
          <s v="63886000-63887000"/>
          <s v="63887000-63888000"/>
          <s v="63888000-63889000"/>
          <s v="63889000-63890000"/>
          <s v="63890000-63891000"/>
          <s v="63891000-63892000"/>
          <s v="63892000-63893000"/>
          <s v="63893000-63894000"/>
          <s v="63894000-63895000"/>
          <s v="63895000-63896000"/>
          <s v="63896000-63897000"/>
          <s v="63897000-63898000"/>
          <s v="63898000-63899000"/>
          <s v="63899000-63900000"/>
          <s v="63900000-63901000"/>
          <s v="63901000-63902000"/>
          <s v="63902000-63903000"/>
          <s v="63903000-63904000"/>
          <s v="63904000-63905000"/>
          <s v="63905000-63906000"/>
          <s v="63906000-63907000"/>
          <s v="63907000-63908000"/>
          <s v="63908000-63909000"/>
          <s v="63909000-63910000"/>
          <s v="63910000-63911000"/>
          <s v="63911000-63912000"/>
          <s v="63912000-63913000"/>
          <s v="63913000-63914000"/>
          <s v="63914000-63915000"/>
          <s v="63915000-63916000"/>
          <s v="63916000-63917000"/>
          <s v="63917000-63918000"/>
          <s v="63918000-63919000"/>
          <s v="63919000-63920000"/>
          <s v="63920000-63921000"/>
          <s v="63921000-63922000"/>
          <s v="63922000-63923000"/>
          <s v="63923000-63924000"/>
          <s v="63924000-63925000"/>
          <s v="63925000-63926000"/>
          <s v="63926000-63927000"/>
          <s v="63927000-63928000"/>
          <s v="63928000-63929000"/>
          <s v="63929000-63930000"/>
          <s v="63930000-63931000"/>
          <s v="63931000-63932000"/>
          <s v="63932000-63933000"/>
          <s v="63933000-63934000"/>
          <s v="63934000-63935000"/>
          <s v="63935000-63936000"/>
          <s v="63936000-63937000"/>
          <s v="63937000-63938000"/>
          <s v="63938000-63939000"/>
          <s v="63939000-63940000"/>
          <s v="63940000-63941000"/>
          <s v="63941000-63942000"/>
          <s v="63942000-63943000"/>
          <s v="63943000-63944000"/>
          <s v="63944000-63945000"/>
          <s v="63945000-63946000"/>
          <s v="63946000-63947000"/>
          <s v="63947000-63948000"/>
          <s v="63948000-63949000"/>
          <s v="63949000-63950000"/>
          <s v="63950000-63951000"/>
          <s v="63951000-63952000"/>
          <s v="63952000-63953000"/>
          <s v="63953000-63954000"/>
          <s v="63954000-63955000"/>
          <s v="63955000-63956000"/>
          <s v="63956000-63957000"/>
          <s v="63957000-63958000"/>
          <s v="63958000-63959000"/>
          <s v="63959000-63960000"/>
          <s v="63960000-63961000"/>
          <s v="63961000-63962000"/>
          <s v="63962000-63963000"/>
          <s v="63963000-63964000"/>
          <s v="63964000-63965000"/>
          <s v="63965000-63966000"/>
          <s v="63966000-63967000"/>
          <s v="63967000-63968000"/>
          <s v="63968000-63969000"/>
          <s v="63969000-63970000"/>
          <s v="63970000-63971000"/>
          <s v="63971000-63972000"/>
          <s v="63972000-63973000"/>
          <s v="63973000-63974000"/>
          <s v="63974000-63975000"/>
          <s v="63975000-63976000"/>
          <s v="63976000-63977000"/>
          <s v="63977000-63978000"/>
          <s v="63978000-63979000"/>
          <s v="63979000-63980000"/>
          <s v="63980000-63981000"/>
          <s v="63981000-63982000"/>
          <s v="63982000-63983000"/>
          <s v="63983000-63984000"/>
          <s v="63984000-63985000"/>
          <s v="63985000-63986000"/>
          <s v="63986000-63987000"/>
          <s v="63987000-63988000"/>
          <s v="63988000-63989000"/>
          <s v="63989000-63990000"/>
          <s v="63990000-63991000"/>
          <s v="63991000-63992000"/>
          <s v="63992000-63993000"/>
          <s v="63993000-63994000"/>
          <s v="63994000-63995000"/>
          <s v="63995000-63996000"/>
          <s v="63996000-63997000"/>
          <s v="63997000-63998000"/>
          <s v="63998000-63999000"/>
          <s v="63999000-64000000"/>
          <s v="64000000-64001000"/>
          <s v="64001000-64002000"/>
          <s v="64002000-64003000"/>
          <s v="64003000-64004000"/>
          <s v="64004000-64005000"/>
          <s v="64005000-64006000"/>
          <s v="64006000-64007000"/>
          <s v="64007000-64008000"/>
          <s v="64008000-64009000"/>
          <s v="64009000-64010000"/>
          <s v="64010000-64011000"/>
          <s v="64011000-64012000"/>
          <s v="64012000-64013000"/>
          <s v="64013000-64014000"/>
          <s v="64014000-64015000"/>
          <s v="64015000-64016000"/>
          <s v="64016000-64017000"/>
          <s v="64017000-64018000"/>
          <s v="64018000-64019000"/>
          <s v="64019000-64020000"/>
          <s v="64020000-64021000"/>
          <s v="64021000-64022000"/>
          <s v="64022000-64023000"/>
          <s v="64023000-64024000"/>
          <s v="64024000-64025000"/>
          <s v="64025000-64026000"/>
          <s v="64026000-64027000"/>
          <s v="64027000-64028000"/>
          <s v="64028000-64029000"/>
          <s v="64029000-64030000"/>
          <s v="64030000-64031000"/>
          <s v="64031000-64032000"/>
          <s v="64032000-64033000"/>
          <s v="64033000-64034000"/>
          <s v="64034000-64035000"/>
          <s v="64035000-64036000"/>
          <s v="64036000-64037000"/>
          <s v="64037000-64038000"/>
          <s v="64038000-64039000"/>
          <s v="64039000-64040000"/>
          <s v="64040000-64041000"/>
          <s v="64041000-64042000"/>
          <s v="64042000-64043000"/>
          <s v="64043000-64044000"/>
          <s v="64044000-64045000"/>
          <s v="64045000-64046000"/>
          <s v="64046000-64047000"/>
          <s v="64047000-64048000"/>
          <s v="64048000-64049000"/>
          <s v="64049000-64050000"/>
          <s v="64050000-64051000"/>
          <s v="64051000-64052000"/>
          <s v="64052000-64053000"/>
          <s v="64053000-64054000"/>
          <s v="64054000-64055000"/>
          <s v="64055000-64056000"/>
          <s v="64056000-64057000"/>
          <s v="64057000-64058000"/>
          <s v="64058000-64059000"/>
          <s v="64059000-64060000"/>
          <s v="64060000-64061000"/>
          <s v="64061000-64062000"/>
          <s v="64062000-64063000"/>
          <s v="64063000-64064000"/>
          <s v="64064000-64065000"/>
          <s v="64065000-64066000"/>
          <s v="64066000-64067000"/>
          <s v="64067000-64068000"/>
          <s v="64068000-64069000"/>
          <s v="64069000-64070000"/>
          <s v="64070000-64071000"/>
          <s v="64071000-64072000"/>
          <s v="64072000-64073000"/>
          <s v="64073000-64074000"/>
          <s v="64074000-64075000"/>
          <s v="64075000-64076000"/>
          <s v="64076000-64077000"/>
          <s v="64077000-64078000"/>
          <s v="64078000-64079000"/>
          <s v="64079000-64080000"/>
          <s v="64080000-64081000"/>
          <s v="64081000-64082000"/>
          <s v="64082000-64083000"/>
          <s v="64083000-64084000"/>
          <s v="64084000-64085000"/>
          <s v="64085000-64086000"/>
          <s v="64086000-64087000"/>
          <s v="64087000-64088000"/>
          <s v="64088000-64089000"/>
          <s v="64089000-64090000"/>
          <s v="64090000-64091000"/>
          <s v="64091000-64092000"/>
          <s v="64092000-64093000"/>
          <s v="64093000-64094000"/>
          <s v="64094000-64095000"/>
          <s v="64095000-64096000"/>
          <s v="64096000-64097000"/>
          <s v="64097000-64098000"/>
          <s v="64098000-64099000"/>
          <s v="64099000-64100000"/>
          <s v="64100000-64101000"/>
          <s v="64101000-64102000"/>
          <s v="64102000-64103000"/>
          <s v="64103000-64104000"/>
          <s v="64104000-64105000"/>
          <s v="64105000-64106000"/>
          <s v="64106000-64107000"/>
          <s v="64107000-64108000"/>
          <s v="64108000-64109000"/>
          <s v="64109000-64110000"/>
          <s v="64110000-64111000"/>
          <s v="64111000-64112000"/>
          <s v="64112000-64113000"/>
          <s v="64113000-64114000"/>
          <s v="64114000-64115000"/>
          <s v="64115000-64116000"/>
          <s v="64116000-64117000"/>
          <s v="64117000-64118000"/>
          <s v="64118000-64119000"/>
          <s v="64119000-64120000"/>
          <s v="64120000-64121000"/>
          <s v="64121000-64122000"/>
          <s v="64122000-64123000"/>
          <s v="64123000-64124000"/>
          <s v="64124000-64125000"/>
          <s v="64125000-64126000"/>
          <s v="64126000-64127000"/>
          <s v="64127000-64128000"/>
          <s v="64128000-64129000"/>
          <s v="64129000-64130000"/>
          <s v="64130000-64131000"/>
          <s v="64131000-64132000"/>
          <s v="64132000-64133000"/>
          <s v="64133000-64134000"/>
          <s v="64134000-64135000"/>
          <s v="64135000-64136000"/>
          <s v="64136000-64137000"/>
          <s v="64137000-64138000"/>
          <s v="64138000-64139000"/>
          <s v="64139000-64140000"/>
          <s v="64140000-64141000"/>
          <s v="64141000-64142000"/>
          <s v="64142000-64143000"/>
          <s v="64143000-64144000"/>
          <s v="64144000-64145000"/>
          <s v="64145000-64146000"/>
          <s v="64146000-64147000"/>
          <s v="64147000-64148000"/>
          <s v="64148000-64149000"/>
          <s v="64149000-64150000"/>
          <s v="64150000-64151000"/>
          <s v="64151000-64152000"/>
          <s v="64152000-64153000"/>
          <s v="64153000-64154000"/>
          <s v="64154000-64155000"/>
          <s v="64155000-64156000"/>
          <s v="64156000-64157000"/>
          <s v="64157000-64158000"/>
          <s v="64158000-64159000"/>
          <s v="64159000-64160000"/>
          <s v="64160000-64161000"/>
          <s v="64161000-64162000"/>
          <s v="64162000-64163000"/>
          <s v="64163000-64164000"/>
          <s v="64164000-64165000"/>
          <s v="64165000-64166000"/>
          <s v="64166000-64167000"/>
          <s v="64167000-64168000"/>
          <s v="64168000-64169000"/>
          <s v="64169000-64170000"/>
          <s v="64170000-64171000"/>
          <s v="64171000-64172000"/>
          <s v="64172000-64173000"/>
          <s v="64173000-64174000"/>
          <s v="64174000-64175000"/>
          <s v="64175000-64176000"/>
          <s v="64176000-64177000"/>
          <s v="64177000-64178000"/>
          <s v="64178000-64179000"/>
          <s v="64179000-64180000"/>
          <s v="64180000-64181000"/>
          <s v="64181000-64182000"/>
          <s v="64182000-64183000"/>
          <s v="64183000-64184000"/>
          <s v="64184000-64185000"/>
          <s v="64185000-64186000"/>
          <s v="64186000-64187000"/>
          <s v="64187000-64188000"/>
          <s v="64188000-64189000"/>
          <s v="64189000-64190000"/>
          <s v="64190000-64191000"/>
          <s v="64191000-64192000"/>
          <s v="64192000-64193000"/>
          <s v="64193000-64194000"/>
          <s v="64194000-64195000"/>
          <s v="64195000-64196000"/>
          <s v="64196000-64197000"/>
          <s v="64197000-64198000"/>
          <s v="64198000-64199000"/>
          <s v="64199000-64200000"/>
          <s v="64200000-64201000"/>
          <s v="64201000-64202000"/>
          <s v="64202000-64203000"/>
          <s v="64203000-64204000"/>
          <s v="64204000-64205000"/>
          <s v="64205000-64206000"/>
          <s v="64206000-64207000"/>
          <s v="64207000-64208000"/>
          <s v="64208000-64209000"/>
          <s v="64209000-64210000"/>
          <s v="64210000-64211000"/>
          <s v="64211000-64212000"/>
          <s v="64212000-64213000"/>
          <s v="64213000-64214000"/>
          <s v="64214000-64215000"/>
          <s v="64215000-64216000"/>
          <s v="64216000-64217000"/>
          <s v="64217000-64218000"/>
          <s v="64218000-64219000"/>
          <s v="64219000-64220000"/>
          <s v="64220000-64221000"/>
          <s v="64221000-64222000"/>
          <s v="64222000-64223000"/>
          <s v="64223000-64224000"/>
          <s v="64224000-64225000"/>
          <s v="64225000-64226000"/>
          <s v="64226000-64227000"/>
          <s v="64227000-64228000"/>
          <s v="64228000-64229000"/>
          <s v="64229000-64230000"/>
          <s v="64230000-64231000"/>
          <s v="64231000-64232000"/>
          <s v="64232000-64233000"/>
          <s v="64233000-64234000"/>
          <s v="64234000-64235000"/>
          <s v="64235000-64236000"/>
          <s v="64236000-64237000"/>
          <s v="64237000-64238000"/>
          <s v="64238000-64239000"/>
          <s v="64239000-64240000"/>
          <s v="64240000-64241000"/>
          <s v="64241000-64242000"/>
          <s v="64242000-64243000"/>
          <s v="64243000-64244000"/>
          <s v="64244000-64245000"/>
          <s v="64245000-64246000"/>
          <s v="64246000-64247000"/>
          <s v="64247000-64248000"/>
          <s v="64248000-64249000"/>
          <s v="64249000-64250000"/>
          <s v="64250000-64251000"/>
          <s v="64251000-64252000"/>
          <s v="64252000-64253000"/>
          <s v="64253000-64254000"/>
          <s v="64254000-64255000"/>
          <s v="64255000-64256000"/>
          <s v="64256000-64257000"/>
          <s v="64257000-64258000"/>
          <s v="64258000-64259000"/>
          <s v="64259000-64260000"/>
          <s v="64260000-64261000"/>
          <s v="64261000-64262000"/>
          <s v="64262000-64263000"/>
          <s v="64263000-64264000"/>
          <s v="64264000-64265000"/>
          <s v="64265000-64266000"/>
          <s v="64266000-64267000"/>
          <s v="64267000-64268000"/>
          <s v="64268000-64269000"/>
          <s v="64269000-64270000"/>
          <s v="64270000-64271000"/>
          <s v="64271000-64272000"/>
          <s v="64272000-64273000"/>
          <s v="64273000-64274000"/>
          <s v="64274000-64275000"/>
          <s v="64275000-64276000"/>
          <s v="64276000-64277000"/>
          <s v="64277000-64278000"/>
          <s v="64278000-64279000"/>
          <s v="64279000-64280000"/>
          <s v="64280000-64281000"/>
          <s v="64281000-64282000"/>
          <s v="64282000-64283000"/>
          <s v="64283000-64284000"/>
          <s v="64284000-64285000"/>
          <s v="64285000-64286000"/>
          <s v="64286000-64287000"/>
          <s v="64287000-64288000"/>
          <s v="64288000-64289000"/>
          <s v="64289000-64290000"/>
          <s v="64290000-64291000"/>
          <s v="64291000-64292000"/>
          <s v="64292000-64293000"/>
          <s v="64293000-64294000"/>
          <s v="64294000-64295000"/>
          <s v="64295000-64296000"/>
          <s v="64296000-64297000"/>
          <s v="64297000-64298000"/>
          <s v="64298000-64299000"/>
          <s v="64299000-64300000"/>
          <s v="64300000-64301000"/>
          <s v="64301000-64302000"/>
          <s v="64302000-64303000"/>
          <s v="64303000-64304000"/>
          <s v="64304000-64305000"/>
          <s v="64305000-64306000"/>
          <s v="64306000-64307000"/>
          <s v="64307000-64308000"/>
          <s v="64308000-64309000"/>
          <s v="64309000-64310000"/>
          <s v="64310000-64311000"/>
          <s v="64311000-64312000"/>
          <s v="64312000-64313000"/>
          <s v="64313000-64314000"/>
          <s v="64314000-64315000"/>
          <s v="64315000-64316000"/>
          <s v="64316000-64317000"/>
          <s v="64317000-64318000"/>
          <s v="64318000-64319000"/>
          <s v="64319000-64320000"/>
          <s v="64320000-64321000"/>
          <s v="64321000-64322000"/>
          <s v="64322000-64323000"/>
          <s v="64323000-64324000"/>
          <s v="64324000-64325000"/>
          <s v="64325000-64326000"/>
          <s v="64326000-64327000"/>
          <s v="64327000-64328000"/>
          <s v="64328000-64329000"/>
          <s v="64329000-64330000"/>
          <s v="64330000-64331000"/>
          <s v="64331000-64332000"/>
          <s v="64332000-64333000"/>
          <s v="64333000-64334000"/>
          <s v="64334000-64335000"/>
          <s v="64335000-64336000"/>
          <s v="64336000-64337000"/>
          <s v="64337000-64338000"/>
          <s v="64338000-64339000"/>
          <s v="64339000-64340000"/>
          <s v="64340000-64341000"/>
          <s v="64341000-64342000"/>
          <s v="64342000-64343000"/>
          <s v="64343000-64344000"/>
          <s v="64344000-64345000"/>
          <s v="64345000-64346000"/>
          <s v="64346000-64347000"/>
          <s v="64347000-64348000"/>
          <s v="64348000-64349000"/>
          <s v="64349000-64350000"/>
          <s v="64350000-64351000"/>
          <s v="64351000-64352000"/>
          <s v="64352000-64353000"/>
          <s v="64353000-64354000"/>
          <s v="64354000-64355000"/>
          <s v="64355000-64356000"/>
          <s v="64356000-64357000"/>
          <s v="64357000-64358000"/>
          <s v="64358000-64359000"/>
          <s v="64359000-64360000"/>
          <s v="64360000-64361000"/>
          <s v="64361000-64362000"/>
          <s v="64362000-64363000"/>
          <s v="64363000-64364000"/>
          <s v="64364000-64365000"/>
          <s v="64365000-64366000"/>
          <s v="64366000-64367000"/>
          <s v="64367000-64368000"/>
          <s v="64368000-64369000"/>
          <s v="64369000-64370000"/>
          <s v="64370000-64371000"/>
          <s v="64371000-64372000"/>
          <s v="64372000-64373000"/>
          <s v="64373000-64374000"/>
          <s v="64374000-64375000"/>
          <s v="64375000-64376000"/>
          <s v="64376000-64377000"/>
          <s v="64377000-64378000"/>
          <s v="64378000-64379000"/>
          <s v="64379000-64380000"/>
          <s v="64380000-64381000"/>
          <s v="64381000-64382000"/>
          <s v="64382000-64383000"/>
          <s v="64383000-64384000"/>
          <s v="64384000-64385000"/>
          <s v="64385000-64386000"/>
          <s v="64386000-64387000"/>
          <s v="64387000-64388000"/>
          <s v="64388000-64389000"/>
          <s v="64389000-64390000"/>
          <s v="64390000-64391000"/>
          <s v="64391000-64392000"/>
          <s v="64392000-64393000"/>
          <s v="64393000-64394000"/>
          <s v="64394000-64395000"/>
          <s v="64395000-64396000"/>
          <s v="64396000-64397000"/>
          <s v="64397000-64398000"/>
          <s v="64398000-64399000"/>
          <s v="64399000-64400000"/>
          <s v="64400000-64401000"/>
          <s v="64401000-64402000"/>
          <s v="64402000-64403000"/>
          <s v="64403000-64404000"/>
          <s v="64404000-64405000"/>
          <s v="64405000-64406000"/>
          <s v="64406000-64407000"/>
          <s v="64407000-64408000"/>
          <s v="64408000-64409000"/>
          <s v="64409000-64410000"/>
          <s v="64410000-64411000"/>
          <s v="64411000-64412000"/>
          <s v="64412000-64413000"/>
          <s v="64413000-64414000"/>
          <s v="64414000-64415000"/>
          <s v="64415000-64416000"/>
          <s v="64416000-64417000"/>
          <s v="64417000-64418000"/>
          <s v="64418000-64419000"/>
          <s v="64419000-64420000"/>
          <s v="64420000-64421000"/>
          <s v="64421000-64422000"/>
          <s v="64422000-64423000"/>
          <s v="64423000-64424000"/>
          <s v="64424000-64425000"/>
          <s v="64425000-64426000"/>
          <s v="64426000-64427000"/>
          <s v="64427000-64428000"/>
          <s v="64428000-64429000"/>
          <s v="64429000-64430000"/>
          <s v="64430000-64431000"/>
          <s v="64431000-64432000"/>
          <s v="64432000-64433000"/>
          <s v="64433000-64434000"/>
          <s v="64434000-64435000"/>
          <s v="64435000-64436000"/>
          <s v="64436000-64437000"/>
          <s v="64437000-64438000"/>
          <s v="64438000-64439000"/>
          <s v="64439000-64440000"/>
          <s v="64440000-64441000"/>
          <s v="64441000-64442000"/>
          <s v="64442000-64443000"/>
          <s v="64443000-64444000"/>
          <s v="64444000-64445000"/>
          <s v="64445000-64446000"/>
          <s v="64446000-64447000"/>
          <s v="64447000-64448000"/>
          <s v="64448000-64449000"/>
          <s v="64449000-64450000"/>
          <s v="64450000-64451000"/>
          <s v="64451000-64452000"/>
          <s v="64452000-64453000"/>
          <s v="64453000-64454000"/>
          <s v="64454000-64455000"/>
          <s v="64455000-64456000"/>
          <s v="64456000-64457000"/>
          <s v="64457000-64458000"/>
          <s v="64458000-64459000"/>
          <s v="64459000-64460000"/>
          <s v="64460000-64461000"/>
          <s v="64461000-64462000"/>
          <s v="64462000-64463000"/>
          <s v="64463000-64464000"/>
          <s v="64464000-64465000"/>
          <s v="64465000-64466000"/>
          <s v="64466000-64467000"/>
          <s v="64467000-64468000"/>
          <s v="64468000-64469000"/>
          <s v="64469000-64470000"/>
          <s v="64470000-64471000"/>
          <s v="64471000-64472000"/>
          <s v="64472000-64473000"/>
          <s v="64473000-64474000"/>
          <s v="64474000-64475000"/>
          <s v="64475000-64476000"/>
          <s v="64476000-64477000"/>
          <s v="64477000-64478000"/>
          <s v="64478000-64479000"/>
          <s v="64479000-64480000"/>
          <s v="64480000-64481000"/>
          <s v="64481000-64482000"/>
          <s v="64482000-64483000"/>
          <s v="64483000-64484000"/>
          <s v="64484000-64485000"/>
          <s v="64485000-64486000"/>
          <s v="64486000-64487000"/>
          <s v="64487000-64488000"/>
          <s v="64488000-64489000"/>
          <s v="64489000-64490000"/>
          <s v="64490000-64491000"/>
          <s v="64491000-64492000"/>
          <s v="64492000-64493000"/>
          <s v="64493000-64494000"/>
          <s v="64494000-64495000"/>
          <s v="64495000-64496000"/>
          <s v="64496000-64497000"/>
          <s v="64497000-64498000"/>
          <s v="64498000-64499000"/>
          <s v="64499000-64500000"/>
          <s v="64500000-64501000"/>
          <s v="64501000-64502000"/>
          <s v="64502000-64503000"/>
          <s v="64503000-64504000"/>
          <s v="64504000-64505000"/>
          <s v="64505000-64506000"/>
          <s v="64506000-64507000"/>
          <s v="64507000-64508000"/>
          <s v="64508000-64509000"/>
          <s v="64509000-64510000"/>
          <s v="64510000-64511000"/>
          <s v="64511000-64512000"/>
          <s v="64512000-64513000"/>
          <s v="64513000-64514000"/>
          <s v="64514000-64515000"/>
          <s v="64515000-64516000"/>
          <s v="64516000-64517000"/>
          <s v="64517000-64518000"/>
          <s v="64518000-64519000"/>
          <s v="64519000-64520000"/>
          <s v="64520000-64521000"/>
          <s v="64521000-64522000"/>
          <s v="64522000-64523000"/>
          <s v="64523000-64524000"/>
          <s v="64524000-64525000"/>
          <s v="64525000-64526000"/>
          <s v="64526000-64527000"/>
          <s v="64527000-64528000"/>
          <s v="64528000-64529000"/>
          <s v="64529000-64530000"/>
          <s v="64530000-64531000"/>
          <s v="64531000-64532000"/>
          <s v="64532000-64533000"/>
          <s v="64533000-64534000"/>
          <s v="64534000-64535000"/>
          <s v="64535000-64536000"/>
          <s v="64536000-64537000"/>
          <s v="64537000-64538000"/>
          <s v="64538000-64539000"/>
          <s v="64539000-64540000"/>
          <s v="64540000-64541000"/>
          <s v="64541000-64542000"/>
          <s v="64542000-64543000"/>
          <s v="64543000-64544000"/>
          <s v="64544000-64545000"/>
          <s v="64545000-64546000"/>
          <s v="64546000-64547000"/>
          <s v="64547000-64548000"/>
          <s v="64548000-64549000"/>
          <s v="64549000-64550000"/>
          <s v="64550000-64551000"/>
          <s v="64551000-64552000"/>
          <s v="64552000-64553000"/>
          <s v="64553000-64554000"/>
          <s v="64554000-64555000"/>
          <s v="64555000-64556000"/>
          <s v="64556000-64557000"/>
          <s v="64557000-64558000"/>
          <s v="64558000-64559000"/>
          <s v="64559000-64560000"/>
          <s v="64560000-64561000"/>
          <s v="64561000-64562000"/>
          <s v="64562000-64563000"/>
          <s v="64563000-64564000"/>
          <s v="64564000-64565000"/>
          <s v="64565000-64566000"/>
          <s v="64566000-64567000"/>
          <s v="64567000-64568000"/>
          <s v="64568000-64569000"/>
          <s v="64569000-64570000"/>
          <s v="64570000-64571000"/>
          <s v="64571000-64572000"/>
          <s v="64572000-64573000"/>
          <s v="64573000-64574000"/>
          <s v="64574000-64575000"/>
          <s v="64575000-64576000"/>
          <s v="64576000-64577000"/>
          <s v="64577000-64578000"/>
          <s v="64578000-64579000"/>
          <s v="64579000-64580000"/>
          <s v="64580000-64581000"/>
          <s v="64581000-64582000"/>
          <s v="64582000-64583000"/>
          <s v="64583000-64584000"/>
          <s v="64584000-64585000"/>
          <s v="64585000-64586000"/>
          <s v="64586000-64587000"/>
          <s v="64587000-64588000"/>
          <s v="64588000-64589000"/>
          <s v="64589000-64590000"/>
          <s v="64590000-64591000"/>
          <s v="64591000-64592000"/>
          <s v="64592000-64593000"/>
          <s v="64593000-64594000"/>
          <s v="64594000-64595000"/>
          <s v="64595000-64596000"/>
          <s v="64596000-64597000"/>
          <s v="64597000-64598000"/>
          <s v="64598000-64599000"/>
          <s v="64599000-64600000"/>
          <s v="64600000-64601000"/>
          <s v="64601000-64602000"/>
          <s v="64602000-64603000"/>
          <s v="64603000-64604000"/>
          <s v="64604000-64605000"/>
          <s v="64605000-64606000"/>
          <s v="64606000-64607000"/>
          <s v="64607000-64608000"/>
          <s v="64608000-64609000"/>
          <s v="64609000-64610000"/>
          <s v="64610000-64611000"/>
          <s v="64611000-64612000"/>
          <s v="64612000-64613000"/>
          <s v="64613000-64614000"/>
          <s v="64614000-64615000"/>
          <s v="64615000-64616000"/>
          <s v="64616000-64617000"/>
          <s v="64617000-64618000"/>
          <s v="64618000-64619000"/>
          <s v="64619000-64620000"/>
          <s v="64620000-64621000"/>
          <s v="64621000-64622000"/>
          <s v="64622000-64623000"/>
          <s v="64623000-64624000"/>
          <s v="64624000-64625000"/>
          <s v="64625000-64626000"/>
          <s v="64626000-64627000"/>
          <s v="64627000-64628000"/>
          <s v="64628000-64629000"/>
          <s v="64629000-64630000"/>
          <s v="64630000-64631000"/>
          <s v="64631000-64632000"/>
          <s v="64632000-64633000"/>
          <s v="64633000-64634000"/>
          <s v="64634000-64635000"/>
          <s v="64635000-64636000"/>
          <s v="64636000-64637000"/>
          <s v="64637000-64638000"/>
          <s v="64638000-64639000"/>
          <s v="64639000-64640000"/>
          <s v="64640000-64641000"/>
          <s v="64641000-64642000"/>
          <s v="64642000-64643000"/>
          <s v="64643000-64644000"/>
          <s v="64644000-64645000"/>
          <s v="64645000-64646000"/>
          <s v="64646000-64647000"/>
          <s v="64647000-64648000"/>
          <s v="64648000-64649000"/>
          <s v="64649000-64650000"/>
          <s v="64650000-64651000"/>
          <s v="64651000-64652000"/>
          <s v="64652000-64653000"/>
          <s v="64653000-64654000"/>
          <s v="64654000-64655000"/>
          <s v="64655000-64656000"/>
          <s v="64656000-64657000"/>
          <s v="64657000-64658000"/>
          <s v="64658000-64659000"/>
          <s v="64659000-64660000"/>
          <s v="64660000-64661000"/>
          <s v="64661000-64662000"/>
          <s v="64662000-64663000"/>
          <s v="64663000-64664000"/>
          <s v="64664000-64665000"/>
          <s v="64665000-64666000"/>
          <s v="64666000-64667000"/>
          <s v="64667000-64668000"/>
          <s v="64668000-64669000"/>
          <s v="64669000-64670000"/>
          <s v="64670000-64671000"/>
          <s v="64671000-64672000"/>
          <s v="64672000-64673000"/>
          <s v="64673000-64674000"/>
          <s v="64674000-64675000"/>
          <s v="64675000-64676000"/>
          <s v="64676000-64677000"/>
          <s v="64677000-64678000"/>
          <s v="64678000-64679000"/>
          <s v="64679000-64680000"/>
          <s v="64680000-64681000"/>
          <s v="64681000-64682000"/>
          <s v="64682000-64683000"/>
          <s v="64683000-64684000"/>
          <s v="64684000-64685000"/>
          <s v="64685000-64686000"/>
          <s v="64686000-64687000"/>
          <s v="64687000-64688000"/>
          <s v="64688000-64689000"/>
          <s v="64689000-64690000"/>
          <s v="64690000-64691000"/>
          <s v="64691000-64692000"/>
          <s v="64692000-64693000"/>
          <s v="64693000-64694000"/>
          <s v="64694000-64695000"/>
          <s v="64695000-64696000"/>
          <s v="64696000-64697000"/>
          <s v="64697000-64698000"/>
          <s v="64698000-64699000"/>
          <s v="64699000-64700000"/>
          <s v="64700000-64701000"/>
          <s v="64701000-64702000"/>
          <s v="64702000-64703000"/>
          <s v="64703000-64704000"/>
          <s v="64704000-64705000"/>
          <s v="64705000-64706000"/>
          <s v="64706000-64707000"/>
          <s v="64707000-64708000"/>
          <s v="64708000-64709000"/>
          <s v="64709000-64710000"/>
          <s v="64710000-64711000"/>
          <s v="64711000-64712000"/>
          <s v="64712000-64713000"/>
          <s v="64713000-64714000"/>
          <s v="64714000-64715000"/>
          <s v="64715000-64716000"/>
          <s v="64716000-64717000"/>
          <s v="64717000-64718000"/>
          <s v="64718000-64719000"/>
          <s v="64719000-64720000"/>
          <s v="64720000-64721000"/>
          <s v="64721000-64722000"/>
          <s v="64722000-64723000"/>
          <s v="64723000-64724000"/>
          <s v="64724000-64725000"/>
          <s v="64725000-64726000"/>
          <s v="64726000-64727000"/>
          <s v="64727000-64728000"/>
          <s v="64728000-64729000"/>
          <s v="64729000-64730000"/>
          <s v="64730000-64731000"/>
          <s v="64731000-64732000"/>
          <s v="64732000-64733000"/>
          <s v="64733000-64734000"/>
          <s v="64734000-64735000"/>
          <s v="64735000-64736000"/>
          <s v="64736000-64737000"/>
          <s v="64737000-64738000"/>
          <s v="64738000-64739000"/>
          <s v="64739000-64740000"/>
          <s v="64740000-64741000"/>
          <s v="64741000-64742000"/>
          <s v="64742000-64743000"/>
          <s v="64743000-64744000"/>
          <s v="64744000-64745000"/>
          <s v="64745000-64746000"/>
          <s v="64746000-64747000"/>
          <s v="64747000-64748000"/>
          <s v="64748000-64749000"/>
          <s v="64749000-64750000"/>
          <s v="64750000-64751000"/>
          <s v="64751000-64752000"/>
          <s v="64752000-64753000"/>
          <s v="64753000-64754000"/>
          <s v="64754000-64755000"/>
          <s v="64755000-64756000"/>
          <s v="64756000-64757000"/>
          <s v="64757000-64758000"/>
          <s v="64758000-64759000"/>
          <s v="64759000-64760000"/>
          <s v="64760000-64761000"/>
          <s v="64761000-64762000"/>
          <s v="64762000-64763000"/>
          <s v="64763000-64764000"/>
          <s v="64764000-64765000"/>
          <s v="64765000-64766000"/>
          <s v="64766000-64767000"/>
          <s v="64767000-64768000"/>
          <s v="64768000-64769000"/>
          <s v="64769000-64770000"/>
          <s v="64770000-64771000"/>
          <s v="64771000-64772000"/>
          <s v="64772000-64773000"/>
          <s v="64773000-64774000"/>
          <s v="64774000-64775000"/>
          <s v="64775000-64776000"/>
          <s v="64776000-64777000"/>
          <s v="64777000-64778000"/>
          <s v="64778000-64779000"/>
          <s v="64779000-64780000"/>
          <s v="64780000-64781000"/>
          <s v="64781000-64782000"/>
          <s v="64782000-64783000"/>
          <s v="64783000-64784000"/>
          <s v="64784000-64785000"/>
          <s v="64785000-64786000"/>
          <s v="64786000-64787000"/>
          <s v="64787000-64788000"/>
          <s v="64788000-64789000"/>
          <s v="64789000-64790000"/>
          <s v="64790000-64791000"/>
          <s v="64791000-64792000"/>
          <s v="64792000-64793000"/>
          <s v="64793000-64794000"/>
          <s v="64794000-64795000"/>
          <s v="64795000-64796000"/>
          <s v="64796000-64797000"/>
          <s v="64797000-64798000"/>
          <s v="64798000-64799000"/>
          <s v="64799000-64800000"/>
          <s v="64800000-64801000"/>
          <s v="64801000-64802000"/>
          <s v="64802000-64803000"/>
          <s v="64803000-64804000"/>
          <s v="64804000-64805000"/>
          <s v="64805000-64806000"/>
          <s v="64806000-64807000"/>
          <s v="64807000-64808000"/>
          <s v="64808000-64809000"/>
          <s v="64809000-64810000"/>
          <s v="64810000-64811000"/>
          <s v="64811000-64812000"/>
          <s v="64812000-64813000"/>
          <s v="64813000-64814000"/>
          <s v="64814000-64815000"/>
          <s v="64815000-64816000"/>
          <s v="64816000-64817000"/>
          <s v="64817000-64818000"/>
          <s v="64818000-64819000"/>
          <s v="64819000-64820000"/>
          <s v="64820000-64821000"/>
          <s v="64821000-64822000"/>
          <s v="64822000-64823000"/>
          <s v="64823000-64824000"/>
          <s v="64824000-64825000"/>
          <s v="64825000-64826000"/>
          <s v="64826000-64827000"/>
          <s v="64827000-64828000"/>
          <s v="64828000-64829000"/>
          <s v="64829000-64830000"/>
          <s v="64830000-64831000"/>
          <s v="64831000-64832000"/>
          <s v="64832000-64833000"/>
          <s v="64833000-64834000"/>
          <s v="64834000-64835000"/>
          <s v="64835000-64836000"/>
          <s v="64836000-64837000"/>
          <s v="64837000-64838000"/>
          <s v="64838000-64839000"/>
          <s v="64839000-64840000"/>
          <s v="64840000-64841000"/>
          <s v="64841000-64842000"/>
          <s v="64842000-64843000"/>
          <s v="64843000-64844000"/>
          <s v="64844000-64845000"/>
          <s v="64845000-64846000"/>
          <s v="64846000-64847000"/>
          <s v="64847000-64848000"/>
          <s v="64848000-64849000"/>
          <s v="64849000-64850000"/>
          <s v="64850000-64851000"/>
          <s v="64851000-64852000"/>
          <s v="64852000-64853000"/>
          <s v="64853000-64854000"/>
          <s v="64854000-64855000"/>
          <s v="64855000-64856000"/>
          <s v="64856000-64857000"/>
          <s v="64857000-64858000"/>
          <s v="64858000-64859000"/>
          <s v="64859000-64860000"/>
          <s v="64860000-64861000"/>
          <s v="64861000-64862000"/>
          <s v="64862000-64863000"/>
          <s v="64863000-64864000"/>
          <s v="64864000-64865000"/>
          <s v="64865000-64866000"/>
          <s v="64866000-64867000"/>
          <s v="64867000-64868000"/>
          <s v="64868000-64869000"/>
          <s v="64869000-64870000"/>
          <s v="64870000-64871000"/>
          <s v="64871000-64872000"/>
          <s v="64872000-64873000"/>
          <s v="64873000-64874000"/>
          <s v="64874000-64875000"/>
          <s v="64875000-64876000"/>
          <s v="64876000-64877000"/>
          <s v="64877000-64878000"/>
          <s v="64878000-64879000"/>
          <s v="64879000-64880000"/>
          <s v="64880000-64881000"/>
          <s v="64881000-64882000"/>
          <s v="64882000-64883000"/>
          <s v="64883000-64884000"/>
          <s v="64884000-64885000"/>
          <s v="64885000-64886000"/>
          <s v="64886000-64887000"/>
          <s v="64887000-64888000"/>
          <s v="64888000-64889000"/>
          <s v="64889000-64890000"/>
          <s v="64890000-64891000"/>
          <s v="64891000-64892000"/>
          <s v="64892000-64893000"/>
          <s v="64893000-64894000"/>
          <s v="64894000-64895000"/>
          <s v="64895000-64896000"/>
          <s v="64896000-64897000"/>
          <s v="64897000-64898000"/>
          <s v="64898000-64899000"/>
          <s v="64899000-64900000"/>
          <s v="64900000-64901000"/>
          <s v="64901000-64902000"/>
          <s v="64902000-64903000"/>
          <s v="64903000-64904000"/>
          <s v="64904000-64905000"/>
          <s v="64905000-64906000"/>
          <s v="64906000-64907000"/>
          <s v="64907000-64908000"/>
          <s v="64908000-64909000"/>
          <s v="64909000-64910000"/>
          <s v="64910000-64911000"/>
          <s v="64911000-64912000"/>
          <s v="64912000-64913000"/>
          <s v="64913000-64914000"/>
          <s v="64914000-64915000"/>
          <s v="64915000-64916000"/>
          <s v="64916000-64917000"/>
          <s v="64917000-64918000"/>
          <s v="64918000-64919000"/>
          <s v="64919000-64920000"/>
          <s v="64920000-64921000"/>
          <s v="64921000-64922000"/>
          <s v="64922000-64923000"/>
          <s v="64923000-64924000"/>
          <s v="64924000-64925000"/>
          <s v="64925000-64926000"/>
          <s v="64926000-64927000"/>
          <s v="64927000-64928000"/>
          <s v="64928000-64929000"/>
          <s v="64929000-64930000"/>
          <s v="64930000-64931000"/>
          <s v="64931000-64932000"/>
          <s v="64932000-64933000"/>
          <s v="64933000-64934000"/>
          <s v="64934000-64935000"/>
          <s v="64935000-64936000"/>
          <s v="64936000-64937000"/>
          <s v="64937000-64938000"/>
          <s v="64938000-64939000"/>
          <s v="64939000-64940000"/>
          <s v="64940000-64941000"/>
          <s v="64941000-64942000"/>
          <s v="64942000-64943000"/>
          <s v="64943000-64944000"/>
          <s v="64944000-64945000"/>
          <s v="64945000-64946000"/>
          <s v="64946000-64947000"/>
          <s v="64947000-64948000"/>
          <s v="64948000-64949000"/>
          <s v="64949000-64950000"/>
          <s v="64950000-64951000"/>
          <s v="64951000-64952000"/>
          <s v="64952000-64953000"/>
          <s v="64953000-64954000"/>
          <s v="64954000-64955000"/>
          <s v="64955000-64956000"/>
          <s v="64956000-64957000"/>
          <s v="64957000-64958000"/>
          <s v="64958000-64959000"/>
          <s v="64959000-64960000"/>
          <s v="64960000-64961000"/>
          <s v="64961000-64962000"/>
          <s v="64962000-64963000"/>
          <s v="64963000-64964000"/>
          <s v="64964000-64965000"/>
          <s v="64965000-64966000"/>
          <s v="64966000-64967000"/>
          <s v="64967000-64968000"/>
          <s v="64968000-64969000"/>
          <s v="64969000-64970000"/>
          <s v="64970000-64971000"/>
          <s v="64971000-64972000"/>
          <s v="64972000-64973000"/>
          <s v="64973000-64974000"/>
          <s v="64974000-64975000"/>
          <s v="64975000-64976000"/>
          <s v="64976000-64977000"/>
          <s v="64977000-64978000"/>
          <s v="64978000-64979000"/>
          <s v="64979000-64980000"/>
          <s v="64980000-64981000"/>
          <s v="64981000-64982000"/>
          <s v="64982000-64983000"/>
          <s v="64983000-64984000"/>
          <s v="64984000-64985000"/>
          <s v="64985000-64986000"/>
          <s v="64986000-64987000"/>
          <s v="64987000-64988000"/>
          <s v="64988000-64989000"/>
          <s v="64989000-64990000"/>
          <s v="64990000-64991000"/>
          <s v="64991000-64992000"/>
          <s v="64992000-64993000"/>
          <s v="64993000-64994000"/>
          <s v="64994000-64995000"/>
          <s v="64995000-64996000"/>
          <s v="64996000-64997000"/>
          <s v="64997000-64998000"/>
          <s v="64998000-64999000"/>
          <s v="64999000-65000000"/>
          <s v="65000000-65001000"/>
          <s v="65001000-65002000"/>
          <s v="65002000-65003000"/>
          <s v="65003000-65004000"/>
          <s v="65004000-65005000"/>
          <s v="65005000-65006000"/>
          <s v="65006000-65007000"/>
          <s v="65007000-65008000"/>
          <s v="65008000-65009000"/>
          <s v="65009000-65010000"/>
          <s v="65010000-65011000"/>
          <s v="65011000-65012000"/>
          <s v="65012000-65013000"/>
          <s v="65013000-65014000"/>
          <s v="65014000-65015000"/>
          <s v="65015000-65016000"/>
          <s v="65016000-65017000"/>
          <s v="65017000-65018000"/>
          <s v="65018000-65019000"/>
          <s v="65019000-65020000"/>
          <s v="65020000-65021000"/>
          <s v="65021000-65022000"/>
          <s v="65022000-65023000"/>
          <s v="65023000-65024000"/>
          <s v="65024000-65025000"/>
          <s v="65025000-65026000"/>
          <s v="65026000-65027000"/>
          <s v="65027000-65028000"/>
          <s v="65028000-65029000"/>
          <s v="65029000-65030000"/>
          <s v="65030000-65031000"/>
          <s v="65031000-65032000"/>
          <s v="65032000-65033000"/>
          <s v="65033000-65034000"/>
          <s v="65034000-65035000"/>
          <s v="65035000-65036000"/>
          <s v="65036000-65037000"/>
          <s v="65037000-65038000"/>
          <s v="65038000-65039000"/>
          <s v="65039000-65040000"/>
          <s v="65040000-65041000"/>
          <s v="65041000-65042000"/>
          <s v="65042000-65043000"/>
          <s v="65043000-65044000"/>
          <s v="65044000-65045000"/>
          <s v="65045000-65046000"/>
          <s v="65046000-65047000"/>
          <s v="65047000-65048000"/>
          <s v="65048000-65049000"/>
          <s v="65049000-65050000"/>
          <s v="65050000-65051000"/>
          <s v="65051000-65052000"/>
          <s v="65052000-65053000"/>
          <s v="65053000-65054000"/>
          <s v="65054000-65055000"/>
          <s v="65055000-65056000"/>
          <s v="65056000-65057000"/>
          <s v="65057000-65058000"/>
          <s v="65058000-65059000"/>
          <s v="65059000-65060000"/>
          <s v="65060000-65061000"/>
          <s v="65061000-65062000"/>
          <s v="65062000-65063000"/>
          <s v="65063000-65064000"/>
          <s v="65064000-65065000"/>
          <s v="65065000-65066000"/>
          <s v="65066000-65067000"/>
          <s v="65067000-65068000"/>
          <s v="65068000-65069000"/>
          <s v="65069000-65070000"/>
          <s v="65070000-65071000"/>
          <s v="65071000-65072000"/>
          <s v="65072000-65073000"/>
          <s v="65073000-65074000"/>
          <s v="65074000-65075000"/>
          <s v="65075000-65076000"/>
          <s v="65076000-65077000"/>
          <s v="65077000-65078000"/>
          <s v="65078000-65079000"/>
          <s v="65079000-65080000"/>
          <s v="65080000-65081000"/>
          <s v="65081000-65082000"/>
          <s v="65082000-65083000"/>
          <s v="65083000-65084000"/>
          <s v="65084000-65085000"/>
          <s v="65085000-65086000"/>
          <s v="65086000-65087000"/>
          <s v="65087000-65088000"/>
          <s v="65088000-65089000"/>
          <s v="65089000-65090000"/>
          <s v="65090000-65091000"/>
          <s v="65091000-65092000"/>
          <s v="65092000-65093000"/>
          <s v="65093000-65094000"/>
          <s v="65094000-65095000"/>
          <s v="65095000-65096000"/>
          <s v="65096000-65097000"/>
          <s v="65097000-65098000"/>
          <s v="65098000-65099000"/>
          <s v="65099000-65100000"/>
          <s v="65100000-65101000"/>
          <s v="65101000-65102000"/>
          <s v="65102000-65103000"/>
          <s v="65103000-65104000"/>
          <s v="65104000-65105000"/>
          <s v="65105000-65106000"/>
          <s v="65106000-65107000"/>
          <s v="65107000-65108000"/>
          <s v="65108000-65109000"/>
          <s v="65109000-65110000"/>
          <s v="65110000-65111000"/>
          <s v="65111000-65112000"/>
          <s v="65112000-65113000"/>
          <s v="65113000-65114000"/>
          <s v="65114000-65115000"/>
          <s v="65115000-65116000"/>
          <s v="65116000-65117000"/>
          <s v="65117000-65118000"/>
          <s v="65118000-65119000"/>
          <s v="65119000-65120000"/>
          <s v="65120000-65121000"/>
          <s v="65121000-65122000"/>
          <s v="65122000-65123000"/>
          <s v="65123000-65124000"/>
          <s v="65124000-65125000"/>
          <s v="65125000-65126000"/>
          <s v="65126000-65127000"/>
          <s v="65127000-65128000"/>
          <s v="65128000-65129000"/>
          <s v="65129000-65130000"/>
          <s v="65130000-65131000"/>
          <s v="65131000-65132000"/>
          <s v="65132000-65133000"/>
          <s v="65133000-65134000"/>
          <s v="65134000-65135000"/>
          <s v="65135000-65136000"/>
          <s v="65136000-65137000"/>
          <s v="65137000-65138000"/>
          <s v="65138000-65139000"/>
          <s v="65139000-65140000"/>
          <s v="65140000-65141000"/>
          <s v="65141000-65142000"/>
          <s v="65142000-65143000"/>
          <s v="65143000-65144000"/>
          <s v="65144000-65145000"/>
          <s v="65145000-65146000"/>
          <s v="65146000-65147000"/>
          <s v="65147000-65148000"/>
          <s v="65148000-65149000"/>
          <s v="65149000-65150000"/>
          <s v="65150000-65151000"/>
          <s v="65151000-65152000"/>
          <s v="65152000-65153000"/>
          <s v="65153000-65154000"/>
          <s v="65154000-65155000"/>
          <s v="65155000-65156000"/>
          <s v="65156000-65157000"/>
          <s v="65157000-65158000"/>
          <s v="65158000-65159000"/>
          <s v="65159000-65160000"/>
          <s v="65160000-65161000"/>
          <s v="65161000-65162000"/>
          <s v="65162000-65163000"/>
          <s v="65163000-65164000"/>
          <s v="65164000-65165000"/>
          <s v="65165000-65166000"/>
          <s v="65166000-65167000"/>
          <s v="65167000-65168000"/>
          <s v="65168000-65169000"/>
          <s v="65169000-65170000"/>
          <s v="65170000-65171000"/>
          <s v="65171000-65172000"/>
          <s v="65172000-65173000"/>
          <s v="65173000-65174000"/>
          <s v="65174000-65175000"/>
          <s v="65175000-65176000"/>
          <s v="65176000-65177000"/>
          <s v="65177000-65178000"/>
          <s v="65178000-65179000"/>
          <s v="65179000-65180000"/>
          <s v="65180000-65181000"/>
          <s v="65181000-65182000"/>
          <s v="65182000-65183000"/>
          <s v="65183000-65184000"/>
          <s v="65184000-65185000"/>
          <s v="65185000-65186000"/>
          <s v="65186000-65187000"/>
          <s v="65187000-65188000"/>
          <s v="65188000-65189000"/>
          <s v="65189000-65190000"/>
          <s v="65190000-65191000"/>
          <s v="65191000-65192000"/>
          <s v="65192000-65193000"/>
          <s v="65193000-65194000"/>
          <s v="65194000-65195000"/>
          <s v="65195000-65196000"/>
          <s v="65196000-65197000"/>
          <s v="65197000-65198000"/>
          <s v="65198000-65199000"/>
          <s v="65199000-65200000"/>
          <s v="65200000-65201000"/>
          <s v="65201000-65202000"/>
          <s v="65202000-65203000"/>
          <s v="65203000-65204000"/>
          <s v="65204000-65205000"/>
          <s v="65205000-65206000"/>
          <s v="65206000-65207000"/>
          <s v="65207000-65208000"/>
          <s v="65208000-65209000"/>
          <s v="65209000-65210000"/>
          <s v="65210000-65211000"/>
          <s v="65211000-65212000"/>
          <s v="65212000-65213000"/>
          <s v="65213000-65214000"/>
          <s v="65214000-65215000"/>
          <s v="65215000-65216000"/>
          <s v="65216000-65217000"/>
          <s v="65217000-65218000"/>
          <s v="65218000-65219000"/>
          <s v="65219000-65220000"/>
          <s v="65220000-65221000"/>
          <s v="65221000-65222000"/>
          <s v="65222000-65223000"/>
          <s v="65223000-65224000"/>
          <s v="65224000-65225000"/>
          <s v="65225000-65226000"/>
          <s v="65226000-65227000"/>
          <s v="65227000-65228000"/>
          <s v="65228000-65229000"/>
          <s v="65229000-65230000"/>
          <s v="65230000-65231000"/>
          <s v="65231000-65232000"/>
          <s v="65232000-65233000"/>
          <s v="65233000-65234000"/>
          <s v="65234000-65235000"/>
          <s v="65235000-65236000"/>
          <s v="65236000-65237000"/>
          <s v="65237000-65238000"/>
          <s v="65238000-65239000"/>
          <s v="65239000-65240000"/>
          <s v="65240000-65241000"/>
          <s v="65241000-65242000"/>
          <s v="65242000-65243000"/>
          <s v="65243000-65244000"/>
          <s v="65244000-65245000"/>
          <s v="65245000-65246000"/>
          <s v="65246000-65247000"/>
          <s v="65247000-65248000"/>
          <s v="65248000-65249000"/>
          <s v="65249000-65250000"/>
          <s v="65250000-65251000"/>
          <s v="65251000-65252000"/>
          <s v="65252000-65253000"/>
          <s v="65253000-65254000"/>
          <s v="65254000-65255000"/>
          <s v="65255000-65256000"/>
          <s v="65256000-65257000"/>
          <s v="65257000-65258000"/>
          <s v="65258000-65259000"/>
          <s v="65259000-65260000"/>
          <s v="65260000-65261000"/>
          <s v="65261000-65262000"/>
          <s v="65262000-65263000"/>
          <s v="65263000-65264000"/>
          <s v="65264000-65265000"/>
          <s v="65265000-65266000"/>
          <s v="65266000-65267000"/>
          <s v="65267000-65268000"/>
          <s v="65268000-65269000"/>
          <s v="65269000-65270000"/>
          <s v="65270000-65271000"/>
          <s v="65271000-65272000"/>
          <s v="65272000-65273000"/>
          <s v="65273000-65274000"/>
          <s v="65274000-65275000"/>
          <s v="65275000-65276000"/>
          <s v="65276000-65277000"/>
          <s v="65277000-65278000"/>
          <s v="65278000-65279000"/>
          <s v="65279000-65280000"/>
          <s v="65280000-65281000"/>
          <s v="65281000-65282000"/>
          <s v="65282000-65283000"/>
          <s v="65283000-65284000"/>
          <s v="65284000-65285000"/>
          <s v="65285000-65286000"/>
          <s v="65286000-65287000"/>
          <s v="65287000-65288000"/>
          <s v="65288000-65289000"/>
          <s v="65289000-65290000"/>
          <s v="65290000-65291000"/>
          <s v="65291000-65292000"/>
          <s v="65292000-65293000"/>
          <s v="65293000-65294000"/>
          <s v="65294000-65295000"/>
          <s v="65295000-65296000"/>
          <s v="65296000-65297000"/>
          <s v="65297000-65298000"/>
          <s v="65298000-65299000"/>
          <s v="65299000-65300000"/>
          <s v="65300000-65301000"/>
          <s v="65301000-65302000"/>
          <s v="65302000-65303000"/>
          <s v="65303000-65304000"/>
          <s v="65304000-65305000"/>
          <s v="65305000-65306000"/>
          <s v="65306000-65307000"/>
          <s v="65307000-65308000"/>
          <s v="65308000-65309000"/>
          <s v="65309000-65310000"/>
          <s v="65310000-65311000"/>
          <s v="65311000-65312000"/>
          <s v="65312000-65313000"/>
          <s v="65313000-65314000"/>
          <s v="65314000-65315000"/>
          <s v="65315000-65316000"/>
          <s v="65316000-65317000"/>
          <s v="65317000-65318000"/>
          <s v="65318000-65319000"/>
          <s v="65319000-65320000"/>
          <s v="65320000-65321000"/>
          <s v="65321000-65322000"/>
          <s v="65322000-65323000"/>
          <s v="65323000-65324000"/>
          <s v="65324000-65325000"/>
          <s v="65325000-65326000"/>
          <s v="65326000-65327000"/>
          <s v="65327000-65328000"/>
          <s v="65328000-65329000"/>
          <s v="65329000-65330000"/>
          <s v="65330000-65331000"/>
          <s v="65331000-65332000"/>
          <s v="65332000-65333000"/>
          <s v="65333000-65334000"/>
          <s v="65334000-65335000"/>
          <s v="65335000-65336000"/>
          <s v="65336000-65337000"/>
          <s v="65337000-65338000"/>
          <s v="65338000-65339000"/>
          <s v="65339000-65340000"/>
          <s v="65340000-65341000"/>
          <s v="65341000-65342000"/>
          <s v="65342000-65343000"/>
          <s v="65343000-65344000"/>
          <s v="65344000-65345000"/>
          <s v="65345000-65346000"/>
          <s v="65346000-65347000"/>
          <s v="65347000-65348000"/>
          <s v="65348000-65349000"/>
          <s v="65349000-65350000"/>
          <s v="65350000-65351000"/>
          <s v="65351000-65352000"/>
          <s v="65352000-65353000"/>
          <s v="65353000-65354000"/>
          <s v="65354000-65355000"/>
          <s v="65355000-65356000"/>
          <s v="65356000-65357000"/>
          <s v="65357000-65358000"/>
          <s v="65358000-65359000"/>
          <s v="65359000-65360000"/>
          <s v="65360000-65361000"/>
          <s v="65361000-65362000"/>
          <s v="65362000-65363000"/>
          <s v="65363000-65364000"/>
          <s v="65364000-65365000"/>
          <s v="65365000-65366000"/>
          <s v="65366000-65367000"/>
          <s v="65367000-65368000"/>
          <s v="65368000-65369000"/>
          <s v="65369000-65370000"/>
          <s v="65370000-65371000"/>
          <s v="65371000-65372000"/>
          <s v="65372000-65373000"/>
          <s v="65373000-65374000"/>
          <s v="65374000-65375000"/>
          <s v="65375000-65376000"/>
          <s v="65376000-65377000"/>
          <s v="65377000-65378000"/>
          <s v="65378000-65379000"/>
          <s v="65379000-65380000"/>
          <s v="65380000-65381000"/>
          <s v="65381000-65382000"/>
          <s v="65382000-65383000"/>
          <s v="65383000-65384000"/>
          <s v="65384000-65385000"/>
          <s v="65385000-65386000"/>
          <s v="65386000-65387000"/>
          <s v="65387000-65388000"/>
          <s v="65388000-65389000"/>
          <s v="65389000-65390000"/>
          <s v="65390000-65391000"/>
          <s v="65391000-65392000"/>
          <s v="65392000-65393000"/>
          <s v="65393000-65394000"/>
          <s v="65394000-65395000"/>
          <s v="65395000-65396000"/>
          <s v="65396000-65397000"/>
          <s v="65397000-65398000"/>
          <s v="65398000-65399000"/>
          <s v="65399000-65400000"/>
          <s v="65400000-65401000"/>
          <s v="65401000-65402000"/>
          <s v="65402000-65403000"/>
          <s v="65403000-65404000"/>
          <s v="65404000-65405000"/>
          <s v="65405000-65406000"/>
          <s v="65406000-65407000"/>
          <s v="65407000-65408000"/>
          <s v="65408000-65409000"/>
          <s v="65409000-65410000"/>
          <s v="65410000-65411000"/>
          <s v="65411000-65412000"/>
          <s v="65412000-65413000"/>
          <s v="65413000-65414000"/>
          <s v="65414000-65415000"/>
          <s v="65415000-65416000"/>
          <s v="65416000-65417000"/>
          <s v="65417000-65418000"/>
          <s v="65418000-65419000"/>
          <s v="65419000-65420000"/>
          <s v="65420000-65421000"/>
          <s v="65421000-65422000"/>
          <s v="65422000-65423000"/>
          <s v="65423000-65424000"/>
          <s v="65424000-65425000"/>
          <s v="65425000-65426000"/>
          <s v="65426000-65427000"/>
          <s v="65427000-65428000"/>
          <s v="65428000-65429000"/>
          <s v="65429000-65430000"/>
          <s v="65430000-65431000"/>
          <s v="65431000-65432000"/>
          <s v="65432000-65433000"/>
          <s v="65433000-65434000"/>
          <s v="65434000-65435000"/>
          <s v="65435000-65436000"/>
          <s v="65436000-65437000"/>
          <s v="65437000-65438000"/>
          <s v="65438000-65439000"/>
          <s v="65439000-65440000"/>
          <s v="65440000-65441000"/>
          <s v="65441000-65442000"/>
          <s v="65442000-65443000"/>
          <s v="65443000-65444000"/>
          <s v="65444000-65445000"/>
          <s v="65445000-65446000"/>
          <s v="65446000-65447000"/>
          <s v="65447000-65448000"/>
          <s v="65448000-65449000"/>
          <s v="65449000-65450000"/>
          <s v="65450000-65451000"/>
          <s v="65451000-65452000"/>
          <s v="65452000-65453000"/>
          <s v="65453000-65454000"/>
          <s v="65454000-65455000"/>
          <s v="65455000-65456000"/>
          <s v="65456000-65457000"/>
          <s v="65457000-65458000"/>
          <s v="65458000-65459000"/>
          <s v="65459000-65460000"/>
          <s v="65460000-65461000"/>
          <s v="65461000-65462000"/>
          <s v="65462000-65463000"/>
          <s v="65463000-65464000"/>
          <s v="65464000-65465000"/>
          <s v="65465000-65466000"/>
          <s v="65466000-65467000"/>
          <s v="65467000-65468000"/>
          <s v="65468000-65469000"/>
          <s v="65469000-65470000"/>
          <s v="65470000-65471000"/>
          <s v="65471000-65472000"/>
          <s v="65472000-65473000"/>
          <s v="65473000-65474000"/>
          <s v="65474000-65475000"/>
          <s v="65475000-65476000"/>
          <s v="65476000-65477000"/>
          <s v="65477000-65478000"/>
          <s v="65478000-65479000"/>
          <s v="65479000-65480000"/>
          <s v="65480000-65481000"/>
          <s v="65481000-65482000"/>
          <s v="65482000-65483000"/>
          <s v="65483000-65484000"/>
          <s v="65484000-65485000"/>
          <s v="65485000-65486000"/>
          <s v="65486000-65487000"/>
          <s v="65487000-65488000"/>
          <s v="65488000-65489000"/>
          <s v="65489000-65490000"/>
          <s v="65490000-65491000"/>
          <s v="65491000-65492000"/>
          <s v="65492000-65493000"/>
          <s v="65493000-65494000"/>
          <s v="65494000-65495000"/>
          <s v="65495000-65496000"/>
          <s v="65496000-65497000"/>
          <s v="65497000-65498000"/>
          <s v="65498000-65499000"/>
          <s v="65499000-65500000"/>
          <s v="65500000-65501000"/>
          <s v="65501000-65502000"/>
          <s v="65502000-65503000"/>
          <s v="65503000-65504000"/>
          <s v="65504000-65505000"/>
          <s v="65505000-65506000"/>
          <s v="65506000-65507000"/>
          <s v="65507000-65508000"/>
          <s v="65508000-65509000"/>
          <s v="65509000-65510000"/>
          <s v="65510000-65511000"/>
          <s v="65511000-65512000"/>
          <s v="65512000-65513000"/>
          <s v="65513000-65514000"/>
          <s v="65514000-65515000"/>
          <s v="65515000-65516000"/>
          <s v="65516000-65517000"/>
          <s v="65517000-65518000"/>
          <s v="65518000-65519000"/>
          <s v="65519000-65520000"/>
          <s v="65520000-65521000"/>
          <s v="65521000-65522000"/>
          <s v="65522000-65523000"/>
          <s v="65523000-65524000"/>
          <s v="65524000-65525000"/>
          <s v="65525000-65526000"/>
          <s v="65526000-65527000"/>
          <s v="65527000-65528000"/>
          <s v="65528000-65529000"/>
          <s v="65529000-65530000"/>
          <s v="65530000-65531000"/>
          <s v="65531000-65532000"/>
          <s v="65532000-65533000"/>
          <s v="65533000-65534000"/>
          <s v="65534000-65535000"/>
          <s v="65535000-65536000"/>
          <s v="65536000-65537000"/>
          <s v="65537000-65538000"/>
          <s v="65538000-65539000"/>
          <s v="65539000-65540000"/>
          <s v="65540000-65541000"/>
          <s v="65541000-65542000"/>
          <s v="65542000-65543000"/>
          <s v="65543000-65544000"/>
          <s v="65544000-65545000"/>
          <s v="65545000-65546000"/>
          <s v="65546000-65547000"/>
          <s v="65547000-65548000"/>
          <s v="65548000-65549000"/>
          <s v="65549000-65550000"/>
          <s v="65550000-65551000"/>
          <s v="65551000-65552000"/>
          <s v="65552000-65553000"/>
          <s v="65553000-65554000"/>
          <s v="65554000-65555000"/>
          <s v="65555000-65556000"/>
          <s v="65556000-65557000"/>
          <s v="65557000-65558000"/>
          <s v="65558000-65559000"/>
          <s v="65559000-65560000"/>
          <s v="65560000-65561000"/>
          <s v="65561000-65562000"/>
          <s v="65562000-65563000"/>
          <s v="65563000-65564000"/>
          <s v="65564000-65565000"/>
          <s v="65565000-65566000"/>
          <s v="65566000-65567000"/>
          <s v="65567000-65568000"/>
          <s v="65568000-65569000"/>
          <s v="65569000-65570000"/>
          <s v="65570000-65571000"/>
          <s v="65571000-65572000"/>
          <s v="65572000-65573000"/>
          <s v="65573000-65574000"/>
          <s v="65574000-65575000"/>
          <s v="65575000-65576000"/>
          <s v="65576000-65577000"/>
          <s v="65577000-65578000"/>
          <s v="65578000-65579000"/>
          <s v="65579000-65580000"/>
          <s v="65580000-65581000"/>
          <s v="65581000-65582000"/>
          <s v="65582000-65583000"/>
          <s v="65583000-65584000"/>
          <s v="65584000-65585000"/>
          <s v="65585000-65586000"/>
          <s v="65586000-65587000"/>
          <s v="65587000-65588000"/>
          <s v="65588000-65589000"/>
          <s v="65589000-65590000"/>
          <s v="65590000-65591000"/>
          <s v="65591000-65592000"/>
          <s v="65592000-65593000"/>
          <s v="65593000-65594000"/>
          <s v="65594000-65595000"/>
          <s v="65595000-65596000"/>
          <s v="65596000-65597000"/>
          <s v="65597000-65598000"/>
          <s v="65598000-65599000"/>
          <s v="65599000-65600000"/>
          <s v="65600000-65601000"/>
          <s v="65601000-65602000"/>
          <s v="65602000-65603000"/>
          <s v="65603000-65604000"/>
          <s v="65604000-65605000"/>
          <s v="65605000-65606000"/>
          <s v="65606000-65607000"/>
          <s v="65607000-65608000"/>
          <s v="65608000-65609000"/>
          <s v="65609000-65610000"/>
          <s v="65610000-65611000"/>
          <s v="65611000-65612000"/>
          <s v="65612000-65613000"/>
          <s v="65613000-65614000"/>
          <s v="65614000-65615000"/>
          <s v="65615000-65616000"/>
          <s v="65616000-65617000"/>
          <s v="65617000-65618000"/>
          <s v="65618000-65619000"/>
          <s v="65619000-65620000"/>
          <s v="65620000-65621000"/>
          <s v="65621000-65622000"/>
          <s v="65622000-65623000"/>
          <s v="65623000-65624000"/>
          <s v="65624000-65625000"/>
          <s v="65625000-65626000"/>
          <s v="65626000-65627000"/>
          <s v="65627000-65628000"/>
          <s v="65628000-65629000"/>
          <s v="65629000-65630000"/>
          <s v="65630000-65631000"/>
          <s v="65631000-65632000"/>
          <s v="65632000-65633000"/>
          <s v="65633000-65634000"/>
          <s v="65634000-65635000"/>
          <s v="65635000-65636000"/>
          <s v="65636000-65637000"/>
          <s v="65637000-65638000"/>
          <s v="65638000-65639000"/>
          <s v="65639000-65640000"/>
          <s v="65640000-65641000"/>
          <s v="65641000-65642000"/>
          <s v="65642000-65643000"/>
          <s v="65643000-65644000"/>
          <s v="65644000-65645000"/>
          <s v="65645000-65646000"/>
          <s v="65646000-65647000"/>
          <s v="65647000-65648000"/>
          <s v="65648000-65649000"/>
          <s v="65649000-65650000"/>
          <s v="65650000-65651000"/>
          <s v="65651000-65652000"/>
          <s v="65652000-65653000"/>
          <s v="65653000-65654000"/>
          <s v="65654000-65655000"/>
          <s v="65655000-65656000"/>
          <s v="65656000-65657000"/>
          <s v="65657000-65658000"/>
          <s v="65658000-65659000"/>
          <s v="65659000-65660000"/>
          <s v="65660000-65661000"/>
          <s v="65661000-65662000"/>
          <s v="65662000-65663000"/>
          <s v="65663000-65664000"/>
          <s v="65664000-65665000"/>
          <s v="65665000-65666000"/>
          <s v="65666000-65667000"/>
          <s v="65667000-65668000"/>
          <s v="65668000-65669000"/>
          <s v="65669000-65670000"/>
          <s v="65670000-65671000"/>
          <s v="65671000-65672000"/>
          <s v="65672000-65673000"/>
          <s v="65673000-65674000"/>
          <s v="65674000-65675000"/>
          <s v="65675000-65676000"/>
          <s v="65676000-65677000"/>
          <s v="65677000-65678000"/>
          <s v="65678000-65679000"/>
          <s v="65679000-65680000"/>
          <s v="65680000-65681000"/>
          <s v="65681000-65682000"/>
          <s v="65682000-65683000"/>
          <s v="65683000-65684000"/>
          <s v="65684000-65685000"/>
          <s v="65685000-65686000"/>
          <s v="65686000-65687000"/>
          <s v="65687000-65688000"/>
          <s v="65688000-65689000"/>
          <s v="65689000-65690000"/>
          <s v="65690000-65691000"/>
          <s v="65691000-65692000"/>
          <s v="65692000-65693000"/>
          <s v="65693000-65694000"/>
          <s v="65694000-65695000"/>
          <s v="65695000-65696000"/>
          <s v="65696000-65697000"/>
          <s v="65697000-65698000"/>
          <s v="65698000-65699000"/>
          <s v="65699000-65700000"/>
          <s v="65700000-65701000"/>
          <s v="65701000-65702000"/>
          <s v="65702000-65703000"/>
          <s v="65703000-65704000"/>
          <s v="65704000-65705000"/>
          <s v="65705000-65706000"/>
          <s v="65706000-65707000"/>
          <s v="65707000-65708000"/>
          <s v="65708000-65709000"/>
          <s v="65709000-65710000"/>
          <s v="65710000-65711000"/>
          <s v="65711000-65712000"/>
          <s v="65712000-65713000"/>
          <s v="65713000-65714000"/>
          <s v="65714000-65715000"/>
          <s v="65715000-65716000"/>
          <s v="65716000-65717000"/>
          <s v="65717000-65718000"/>
          <s v="65718000-65719000"/>
          <s v="65719000-65720000"/>
          <s v="65720000-65721000"/>
          <s v="65721000-65722000"/>
          <s v="65722000-65723000"/>
          <s v="65723000-65724000"/>
          <s v="65724000-65725000"/>
          <s v="65725000-65726000"/>
          <s v="65726000-65727000"/>
          <s v="65727000-65728000"/>
          <s v="65728000-65729000"/>
          <s v="65729000-65730000"/>
          <s v="65730000-65731000"/>
          <s v="65731000-65732000"/>
          <s v="65732000-65733000"/>
          <s v="65733000-65734000"/>
          <s v="65734000-65735000"/>
          <s v="65735000-65736000"/>
          <s v="65736000-65737000"/>
          <s v="65737000-65738000"/>
          <s v="65738000-65739000"/>
          <s v="65739000-65740000"/>
          <s v="65740000-65741000"/>
          <s v="65741000-65742000"/>
          <s v="65742000-65743000"/>
          <s v="65743000-65744000"/>
          <s v="65744000-65745000"/>
          <s v="65745000-65746000"/>
          <s v="65746000-65747000"/>
          <s v="65747000-65748000"/>
          <s v="65748000-65749000"/>
          <s v="65749000-65750000"/>
          <s v="65750000-65751000"/>
          <s v="65751000-65752000"/>
          <s v="65752000-65753000"/>
          <s v="65753000-65754000"/>
          <s v="65754000-65755000"/>
          <s v="65755000-65756000"/>
          <s v="65756000-65757000"/>
          <s v="65757000-65758000"/>
          <s v="65758000-65759000"/>
          <s v="65759000-65760000"/>
          <s v="65760000-65761000"/>
          <s v="65761000-65762000"/>
          <s v="65762000-65763000"/>
          <s v="65763000-65764000"/>
          <s v="65764000-65765000"/>
          <s v="65765000-65766000"/>
          <s v="65766000-65767000"/>
          <s v="65767000-65768000"/>
          <s v="65768000-65769000"/>
          <s v="65769000-65770000"/>
          <s v="65770000-65771000"/>
          <s v="65771000-65772000"/>
          <s v="65772000-65773000"/>
          <s v="65773000-65774000"/>
          <s v="65774000-65775000"/>
          <s v="65775000-65776000"/>
          <s v="65776000-65777000"/>
          <s v="65777000-65778000"/>
          <s v="65778000-65779000"/>
          <s v="65779000-65780000"/>
          <s v="65780000-65781000"/>
          <s v="65781000-65782000"/>
          <s v="65782000-65783000"/>
          <s v="65783000-65784000"/>
          <s v="65784000-65785000"/>
          <s v="65785000-65786000"/>
          <s v="65786000-65787000"/>
          <s v="65787000-65788000"/>
          <s v="65788000-65789000"/>
          <s v="65789000-65790000"/>
          <s v="65790000-65791000"/>
          <s v="65791000-65792000"/>
          <s v="65792000-65793000"/>
          <s v="65793000-65794000"/>
          <s v="65794000-65795000"/>
          <s v="65795000-65796000"/>
          <s v="65796000-65797000"/>
          <s v="65797000-65798000"/>
          <s v="65798000-65799000"/>
          <s v="65799000-65800000"/>
          <s v="65800000-65801000"/>
          <s v="65801000-65802000"/>
          <s v="65802000-65803000"/>
          <s v="65803000-65804000"/>
          <s v="65804000-65805000"/>
          <s v="65805000-65806000"/>
          <s v="65806000-65807000"/>
          <s v="65807000-65808000"/>
          <s v="65808000-65809000"/>
          <s v="65809000-65810000"/>
          <s v="65810000-65811000"/>
          <s v="65811000-65812000"/>
          <s v="65812000-65813000"/>
          <s v="65813000-65814000"/>
          <s v="65814000-65815000"/>
          <s v="65815000-65816000"/>
          <s v="65816000-65817000"/>
          <s v="65817000-65818000"/>
          <s v="65818000-65819000"/>
          <s v="65819000-65820000"/>
          <s v="65820000-65821000"/>
          <s v="65821000-65822000"/>
          <s v="65822000-65823000"/>
          <s v="65823000-65824000"/>
          <s v="65824000-65825000"/>
          <s v="65825000-65826000"/>
          <s v="65826000-65827000"/>
          <s v="65827000-65828000"/>
          <s v="65828000-65829000"/>
          <s v="65829000-65830000"/>
          <s v="65830000-65831000"/>
          <s v="65831000-65832000"/>
          <s v="65832000-65833000"/>
          <s v="65833000-65834000"/>
          <s v="65834000-65835000"/>
          <s v="65835000-65836000"/>
          <s v="65836000-65837000"/>
          <s v="65837000-65838000"/>
          <s v="65838000-65839000"/>
          <s v="65839000-65840000"/>
          <s v="65840000-65841000"/>
          <s v="65841000-65842000"/>
          <s v="65842000-65843000"/>
          <s v="65843000-65844000"/>
          <s v="65844000-65845000"/>
          <s v="65845000-65846000"/>
          <s v="65846000-65847000"/>
          <s v="65847000-65848000"/>
          <s v="65848000-65849000"/>
          <s v="65849000-65850000"/>
          <s v="65850000-65851000"/>
          <s v="65851000-65852000"/>
          <s v="65852000-65853000"/>
          <s v="65853000-65854000"/>
          <s v="65854000-65855000"/>
          <s v="65855000-65856000"/>
          <s v="65856000-65857000"/>
          <s v="65857000-65858000"/>
          <s v="65858000-65859000"/>
          <s v="65859000-65860000"/>
          <s v="65860000-65861000"/>
          <s v="65861000-65862000"/>
          <s v="65862000-65863000"/>
          <s v="65863000-65864000"/>
          <s v="65864000-65865000"/>
          <s v="65865000-65866000"/>
          <s v="65866000-65867000"/>
          <s v="65867000-65868000"/>
          <s v="65868000-65869000"/>
          <s v="65869000-65870000"/>
          <s v="65870000-65871000"/>
          <s v="65871000-65872000"/>
          <s v="65872000-65873000"/>
          <s v="65873000-65874000"/>
          <s v="65874000-65875000"/>
          <s v="65875000-65876000"/>
          <s v="65876000-65877000"/>
          <s v="65877000-65878000"/>
          <s v="65878000-65879000"/>
          <s v="65879000-65880000"/>
          <s v="65880000-65881000"/>
          <s v="65881000-65882000"/>
          <s v="65882000-65883000"/>
          <s v="65883000-65884000"/>
          <s v="65884000-65885000"/>
          <s v="65885000-65886000"/>
          <s v="65886000-65887000"/>
          <s v="65887000-65888000"/>
          <s v="65888000-65889000"/>
          <s v="65889000-65890000"/>
          <s v="65890000-65891000"/>
          <s v="65891000-65892000"/>
          <s v="65892000-65893000"/>
          <s v="65893000-65894000"/>
          <s v="65894000-65895000"/>
          <s v="65895000-65896000"/>
          <s v="65896000-65897000"/>
          <s v="65897000-65898000"/>
          <s v="65898000-65899000"/>
          <s v="65899000-65900000"/>
          <s v="65900000-65901000"/>
          <s v="65901000-65902000"/>
          <s v="65902000-65903000"/>
          <s v="65903000-65904000"/>
          <s v="65904000-65905000"/>
          <s v="65905000-65906000"/>
          <s v="65906000-65907000"/>
          <s v="65907000-65908000"/>
          <s v="65908000-65909000"/>
          <s v="65909000-65910000"/>
          <s v="65910000-65911000"/>
          <s v="65911000-65912000"/>
          <s v="65912000-65913000"/>
          <s v="65913000-65914000"/>
          <s v="65914000-65915000"/>
          <s v="65915000-65916000"/>
          <s v="65916000-65917000"/>
          <s v="65917000-65918000"/>
          <s v="65918000-65919000"/>
          <s v="65919000-65920000"/>
          <s v="65920000-65921000"/>
          <s v="65921000-65922000"/>
          <s v="65922000-65923000"/>
          <s v="65923000-65924000"/>
          <s v="65924000-65925000"/>
          <s v="65925000-65926000"/>
          <s v="65926000-65927000"/>
          <s v="65927000-65928000"/>
          <s v="65928000-65929000"/>
          <s v="65929000-65930000"/>
          <s v="65930000-65931000"/>
          <s v="65931000-65932000"/>
          <s v="65932000-65933000"/>
          <s v="65933000-65934000"/>
          <s v="65934000-65935000"/>
          <s v="65935000-65936000"/>
          <s v="65936000-65937000"/>
          <s v="65937000-65938000"/>
          <s v="65938000-65939000"/>
          <s v="65939000-65940000"/>
          <s v="65940000-65941000"/>
          <s v="65941000-65942000"/>
          <s v="65942000-65943000"/>
          <s v="65943000-65944000"/>
          <s v="65944000-65945000"/>
          <s v="65945000-65946000"/>
          <s v="65946000-65947000"/>
          <s v="65947000-65948000"/>
          <s v="65948000-65949000"/>
          <s v="65949000-65950000"/>
          <s v="65950000-65951000"/>
          <s v="65951000-65952000"/>
          <s v="65952000-65953000"/>
          <s v="65953000-65954000"/>
          <s v="65954000-65955000"/>
          <s v="65955000-65956000"/>
          <s v="65956000-65957000"/>
          <s v="65957000-65958000"/>
          <s v="65958000-65959000"/>
          <s v="65959000-65960000"/>
          <s v="65960000-65961000"/>
          <s v="65961000-65962000"/>
          <s v="65962000-65963000"/>
          <s v="65963000-65964000"/>
          <s v="65964000-65965000"/>
          <s v="65965000-65966000"/>
          <s v="65966000-65967000"/>
          <s v="65967000-65968000"/>
          <s v="65968000-65969000"/>
          <s v="65969000-65970000"/>
          <s v="65970000-65971000"/>
          <s v="65971000-65972000"/>
          <s v="65972000-65973000"/>
          <s v="65973000-65974000"/>
          <s v="65974000-65975000"/>
          <s v="65975000-65976000"/>
          <s v="65976000-65977000"/>
          <s v="65977000-65978000"/>
          <s v="65978000-65979000"/>
          <s v="65979000-65980000"/>
          <s v="65980000-65981000"/>
          <s v="65981000-65982000"/>
          <s v="65982000-65983000"/>
          <s v="65983000-65984000"/>
          <s v="65984000-65985000"/>
          <s v="65985000-65986000"/>
          <s v="65986000-65987000"/>
          <s v="65987000-65988000"/>
          <s v="65988000-65989000"/>
          <s v="65989000-65990000"/>
          <s v="65990000-65991000"/>
          <s v="65991000-65992000"/>
          <s v="65992000-65993000"/>
          <s v="65993000-65994000"/>
          <s v="65994000-65995000"/>
          <s v="65995000-65996000"/>
          <s v="65996000-65997000"/>
          <s v="65997000-65998000"/>
          <s v="65998000-65999000"/>
          <s v="65999000-66000000"/>
          <s v="66000000-66001000"/>
          <s v="66001000-66002000"/>
          <s v="66002000-66003000"/>
          <s v="66003000-66004000"/>
          <s v="66004000-66005000"/>
          <s v="66005000-66006000"/>
          <s v="66006000-66007000"/>
          <s v="66007000-66008000"/>
          <s v="66008000-66009000"/>
          <s v="66009000-66010000"/>
          <s v="66010000-66011000"/>
          <s v="66011000-66012000"/>
          <s v="66012000-66013000"/>
          <s v="66013000-66014000"/>
          <s v="66014000-66015000"/>
          <s v="66015000-66016000"/>
          <s v="66016000-66017000"/>
          <s v="66017000-66018000"/>
          <s v="66018000-66019000"/>
          <s v="66019000-66020000"/>
          <s v="66020000-66021000"/>
          <s v="66021000-66022000"/>
          <s v="66022000-66023000"/>
          <s v="66023000-66024000"/>
          <s v="66024000-66025000"/>
          <s v="66025000-66026000"/>
          <s v="66026000-66027000"/>
          <s v="66027000-66028000"/>
          <s v="66028000-66029000"/>
          <s v="66029000-66030000"/>
          <s v="66030000-66031000"/>
          <s v="66031000-66032000"/>
          <s v="66032000-66033000"/>
          <s v="66033000-66034000"/>
          <s v="66034000-66035000"/>
          <s v="66035000-66036000"/>
          <s v="66036000-66037000"/>
          <s v="66037000-66038000"/>
          <s v="66038000-66039000"/>
          <s v="66039000-66040000"/>
          <s v="66040000-66041000"/>
          <s v="66041000-66042000"/>
          <s v="66042000-66043000"/>
          <s v="66043000-66044000"/>
          <s v="66044000-66045000"/>
          <s v="66045000-66046000"/>
          <s v="66046000-66047000"/>
          <s v="66047000-66048000"/>
          <s v="66048000-66049000"/>
          <s v="66049000-66050000"/>
          <s v="66050000-66051000"/>
          <s v="66051000-66052000"/>
          <s v="66052000-66053000"/>
          <s v="66053000-66054000"/>
          <s v="66054000-66055000"/>
          <s v="66055000-66056000"/>
          <s v="66056000-66057000"/>
          <s v="66057000-66058000"/>
          <s v="66058000-66059000"/>
          <s v="66059000-66060000"/>
          <s v="66060000-66061000"/>
          <s v="66061000-66062000"/>
          <s v="66062000-66063000"/>
          <s v="66063000-66064000"/>
          <s v="66064000-66065000"/>
          <s v="66065000-66066000"/>
          <s v="66066000-66067000"/>
          <s v="66067000-66068000"/>
          <s v="66068000-66069000"/>
          <s v="66069000-66070000"/>
          <s v="66070000-66071000"/>
          <s v="66071000-66072000"/>
          <s v="66072000-66073000"/>
          <s v="66073000-66074000"/>
          <s v="66074000-66075000"/>
          <s v="66075000-66076000"/>
          <s v="66076000-66077000"/>
          <s v="66077000-66078000"/>
          <s v="66078000-66079000"/>
          <s v="66079000-66080000"/>
          <s v="66080000-66081000"/>
          <s v="66081000-66082000"/>
          <s v="66082000-66083000"/>
          <s v="66083000-66084000"/>
          <s v="66084000-66085000"/>
          <s v="66085000-66086000"/>
          <s v="66086000-66087000"/>
          <s v="66087000-66088000"/>
          <s v="66088000-66089000"/>
          <s v="66089000-66090000"/>
          <s v="66090000-66091000"/>
          <s v="66091000-66092000"/>
          <s v="66092000-66093000"/>
          <s v="66093000-66094000"/>
          <s v="66094000-66095000"/>
          <s v="66095000-66096000"/>
          <s v="66096000-66097000"/>
          <s v="66097000-66098000"/>
          <s v="66098000-66099000"/>
          <s v="66099000-66100000"/>
          <s v="66100000-66101000"/>
          <s v="66101000-66102000"/>
          <s v="66102000-66103000"/>
          <s v="66103000-66104000"/>
          <s v="66104000-66105000"/>
          <s v="66105000-66106000"/>
          <s v="66106000-66107000"/>
          <s v="66107000-66108000"/>
          <s v="66108000-66109000"/>
          <s v="66109000-66110000"/>
          <s v="66110000-66111000"/>
          <s v="66111000-66112000"/>
          <s v="66112000-66113000"/>
          <s v="66113000-66114000"/>
          <s v="66114000-66115000"/>
          <s v="66115000-66116000"/>
          <s v="66116000-66117000"/>
          <s v="66117000-66118000"/>
          <s v="66118000-66119000"/>
          <s v="66119000-66120000"/>
          <s v="66120000-66121000"/>
          <s v="66121000-66122000"/>
          <s v="66122000-66123000"/>
          <s v="66123000-66124000"/>
          <s v="66124000-66125000"/>
          <s v="66125000-66126000"/>
          <s v="66126000-66127000"/>
          <s v="66127000-66128000"/>
          <s v="66128000-66129000"/>
          <s v="66129000-66130000"/>
          <s v="66130000-66131000"/>
          <s v="66131000-66132000"/>
          <s v="66132000-66133000"/>
          <s v="66133000-66134000"/>
          <s v="66134000-66135000"/>
          <s v="66135000-66136000"/>
          <s v="66136000-66137000"/>
          <s v="66137000-66138000"/>
          <s v="66138000-66139000"/>
          <s v="66139000-66140000"/>
          <s v="66140000-66141000"/>
          <s v="66141000-66142000"/>
          <s v="66142000-66143000"/>
          <s v="66143000-66144000"/>
          <s v="66144000-66145000"/>
          <s v="66145000-66146000"/>
          <s v="66146000-66147000"/>
          <s v="66147000-66148000"/>
          <s v="66148000-66149000"/>
          <s v="66149000-66150000"/>
          <s v="66150000-66151000"/>
          <s v="66151000-66152000"/>
          <s v="66152000-66153000"/>
          <s v="66153000-66154000"/>
          <s v="66154000-66155000"/>
          <s v="66155000-66156000"/>
          <s v="66156000-66157000"/>
          <s v="66157000-66158000"/>
          <s v="66158000-66159000"/>
          <s v="66159000-66160000"/>
          <s v="66160000-66161000"/>
          <s v="66161000-66162000"/>
          <s v="66162000-66163000"/>
          <s v="66163000-66164000"/>
          <s v="66164000-66165000"/>
          <s v="66165000-66166000"/>
          <s v="66166000-66167000"/>
          <s v="66167000-66168000"/>
          <s v="66168000-66169000"/>
          <s v="66169000-66170000"/>
          <s v="66170000-66171000"/>
          <s v="66171000-66172000"/>
          <s v="66172000-66173000"/>
          <s v="66173000-66174000"/>
          <s v="66174000-66175000"/>
          <s v="66175000-66176000"/>
          <s v="66176000-66177000"/>
          <s v="66177000-66178000"/>
          <s v="66178000-66179000"/>
          <s v="66179000-66180000"/>
          <s v="66180000-66181000"/>
          <s v="66181000-66182000"/>
          <s v="66182000-66183000"/>
          <s v="66183000-66184000"/>
          <s v="66184000-66185000"/>
          <s v="66185000-66186000"/>
          <s v="66186000-66187000"/>
          <s v="66187000-66188000"/>
          <s v="66188000-66189000"/>
          <s v="66189000-66190000"/>
          <s v="66190000-66191000"/>
          <s v="66191000-66192000"/>
          <s v="66192000-66193000"/>
          <s v="66193000-66194000"/>
          <s v="66194000-66195000"/>
          <s v="66195000-66196000"/>
          <s v="66196000-66197000"/>
          <s v="66197000-66198000"/>
          <s v="66198000-66199000"/>
          <s v="66199000-66200000"/>
          <s v="66200000-66201000"/>
          <s v="66201000-66202000"/>
          <s v="66202000-66203000"/>
          <s v="66203000-66204000"/>
          <s v="66204000-66205000"/>
          <s v="66205000-66206000"/>
          <s v="66206000-66207000"/>
          <s v="66207000-66208000"/>
          <s v="66208000-66209000"/>
          <s v="66209000-66210000"/>
          <s v="66210000-66211000"/>
          <s v="66211000-66212000"/>
          <s v="66212000-66213000"/>
          <s v="66213000-66214000"/>
          <s v="66214000-66215000"/>
          <s v="66215000-66216000"/>
          <s v="66216000-66217000"/>
          <s v="66217000-66218000"/>
          <s v="66218000-66219000"/>
          <s v="66219000-66220000"/>
          <s v="66220000-66221000"/>
          <s v="66221000-66222000"/>
          <s v="66222000-66223000"/>
          <s v="66223000-66224000"/>
          <s v="66224000-66225000"/>
          <s v="66225000-66226000"/>
          <s v="66226000-66227000"/>
          <s v="66227000-66228000"/>
          <s v="66228000-66229000"/>
          <s v="66229000-66230000"/>
          <s v="66230000-66231000"/>
          <s v="66231000-66232000"/>
          <s v="66232000-66233000"/>
          <s v="66233000-66234000"/>
          <s v="66234000-66235000"/>
          <s v="66235000-66236000"/>
          <s v="66236000-66237000"/>
          <s v="66237000-66238000"/>
          <s v="66238000-66239000"/>
          <s v="66239000-66240000"/>
          <s v="66240000-66241000"/>
          <s v="66241000-66242000"/>
          <s v="66242000-66243000"/>
          <s v="66243000-66244000"/>
          <s v="66244000-66245000"/>
          <s v="66245000-66246000"/>
          <s v="66246000-66247000"/>
          <s v="66247000-66248000"/>
          <s v="66248000-66249000"/>
          <s v="66249000-66250000"/>
          <s v="66250000-66251000"/>
          <s v="66251000-66252000"/>
          <s v="66252000-66253000"/>
          <s v="66253000-66254000"/>
          <s v="66254000-66255000"/>
          <s v="66255000-66256000"/>
          <s v="66256000-66257000"/>
          <s v="66257000-66258000"/>
          <s v="66258000-66259000"/>
          <s v="66259000-66260000"/>
          <s v="66260000-66261000"/>
          <s v="66261000-66262000"/>
          <s v="66262000-66263000"/>
          <s v="66263000-66264000"/>
          <s v="66264000-66265000"/>
          <s v="66265000-66266000"/>
          <s v="66266000-66267000"/>
          <s v="66267000-66268000"/>
          <s v="66268000-66269000"/>
          <s v="66269000-66270000"/>
          <s v="66270000-66271000"/>
          <s v="66271000-66272000"/>
          <s v="66272000-66273000"/>
          <s v="66273000-66274000"/>
          <s v="66274000-66275000"/>
          <s v="66275000-66276000"/>
          <s v="66276000-66277000"/>
          <s v="66277000-66278000"/>
          <s v="66278000-66279000"/>
          <s v="66279000-66280000"/>
          <s v="66280000-66281000"/>
          <s v="66281000-66282000"/>
          <s v="66282000-66283000"/>
          <s v="66283000-66284000"/>
          <s v="66284000-66285000"/>
          <s v="66285000-66286000"/>
          <s v="66286000-66287000"/>
          <s v="66287000-66288000"/>
          <s v="66288000-66289000"/>
          <s v="66289000-66290000"/>
          <s v="66290000-66291000"/>
          <s v="66291000-66292000"/>
          <s v="66292000-66293000"/>
          <s v="66293000-66294000"/>
          <s v="66294000-66295000"/>
          <s v="66295000-66296000"/>
          <s v="66296000-66297000"/>
          <s v="66297000-66298000"/>
          <s v="66298000-66299000"/>
          <s v="66299000-66300000"/>
          <s v="66300000-66301000"/>
          <s v="66301000-66302000"/>
          <s v="66302000-66303000"/>
          <s v="66303000-66304000"/>
          <s v="66304000-66305000"/>
          <s v="66305000-66306000"/>
          <s v="66306000-66307000"/>
          <s v="66307000-66308000"/>
          <s v="66308000-66309000"/>
          <s v="66309000-66310000"/>
          <s v="66310000-66311000"/>
          <s v="66311000-66312000"/>
          <s v="66312000-66313000"/>
          <s v="66313000-66314000"/>
          <s v="66314000-66315000"/>
          <s v="66315000-66316000"/>
          <s v="66316000-66317000"/>
          <s v="66317000-66318000"/>
          <s v="66318000-66319000"/>
          <s v="66319000-66320000"/>
          <s v="66320000-66321000"/>
          <s v="66321000-66322000"/>
          <s v="66322000-66323000"/>
          <s v="66323000-66324000"/>
          <s v="66324000-66325000"/>
          <s v="66325000-66326000"/>
          <s v="66326000-66327000"/>
          <s v="66327000-66328000"/>
          <s v="66328000-66329000"/>
          <s v="66329000-66330000"/>
          <s v="66330000-66331000"/>
          <s v="66331000-66332000"/>
          <s v="66332000-66333000"/>
          <s v="66333000-66334000"/>
          <s v="66334000-66335000"/>
          <s v="66335000-66336000"/>
          <s v="66336000-66337000"/>
          <s v="66337000-66338000"/>
          <s v="66338000-66339000"/>
          <s v="66339000-66340000"/>
          <s v="66340000-66341000"/>
          <s v="66341000-66342000"/>
          <s v="66342000-66343000"/>
          <s v="66343000-66344000"/>
          <s v="66344000-66345000"/>
          <s v="66345000-66346000"/>
          <s v="66346000-66347000"/>
          <s v="66347000-66348000"/>
          <s v="66348000-66349000"/>
          <s v="66349000-66350000"/>
          <s v="66350000-66351000"/>
          <s v="66351000-66352000"/>
          <s v="66352000-66353000"/>
          <s v="66353000-66354000"/>
          <s v="66354000-66355000"/>
          <s v="66355000-66356000"/>
          <s v="66356000-66357000"/>
          <s v="66357000-66358000"/>
          <s v="66358000-66359000"/>
          <s v="66359000-66360000"/>
          <s v="66360000-66361000"/>
          <s v="66361000-66362000"/>
          <s v="66362000-66363000"/>
          <s v="66363000-66364000"/>
          <s v="66364000-66365000"/>
          <s v="66365000-66366000"/>
          <s v="66366000-66367000"/>
          <s v="66367000-66368000"/>
          <s v="66368000-66369000"/>
          <s v="66369000-66370000"/>
          <s v="66370000-66371000"/>
          <s v="66371000-66372000"/>
          <s v="66372000-66373000"/>
          <s v="66373000-66374000"/>
          <s v="66374000-66375000"/>
          <s v="66375000-66376000"/>
          <s v="66376000-66377000"/>
          <s v="66377000-66378000"/>
          <s v="66378000-66379000"/>
          <s v="66379000-66380000"/>
          <s v="66380000-66381000"/>
          <s v="66381000-66382000"/>
          <s v="66382000-66383000"/>
          <s v="66383000-66384000"/>
          <s v="66384000-66385000"/>
          <s v="66385000-66386000"/>
          <s v="66386000-66387000"/>
          <s v="66387000-66388000"/>
          <s v="66388000-66389000"/>
          <s v="66389000-66390000"/>
          <s v="66390000-66391000"/>
          <s v="66391000-66392000"/>
          <s v="66392000-66393000"/>
          <s v="66393000-66394000"/>
          <s v="66394000-66395000"/>
          <s v="66395000-66396000"/>
          <s v="66396000-66397000"/>
          <s v="66397000-66398000"/>
          <s v="66398000-66399000"/>
          <s v="66399000-66400000"/>
          <s v="66400000-66401000"/>
          <s v="66401000-66402000"/>
          <s v="66402000-66403000"/>
          <s v="66403000-66404000"/>
          <s v="66404000-66405000"/>
          <s v="66405000-66406000"/>
          <s v="66406000-66407000"/>
          <s v="66407000-66408000"/>
          <s v="66408000-66409000"/>
          <s v="66409000-66410000"/>
          <s v="66410000-66411000"/>
          <s v="66411000-66412000"/>
          <s v="66412000-66413000"/>
          <s v="66413000-66414000"/>
          <s v="66414000-66415000"/>
          <s v="66415000-66416000"/>
          <s v="66416000-66417000"/>
          <s v="66417000-66418000"/>
          <s v="66418000-66419000"/>
          <s v="66419000-66420000"/>
          <s v="66420000-66421000"/>
          <s v="66421000-66422000"/>
          <s v="66422000-66423000"/>
          <s v="66423000-66424000"/>
          <s v="66424000-66425000"/>
          <s v="66425000-66426000"/>
          <s v="66426000-66427000"/>
          <s v="66427000-66428000"/>
          <s v="66428000-66429000"/>
          <s v="66429000-66430000"/>
          <s v="66430000-66431000"/>
          <s v="66431000-66432000"/>
          <s v="66432000-66433000"/>
          <s v="66433000-66434000"/>
          <s v="66434000-66435000"/>
          <s v="66435000-66436000"/>
          <s v="66436000-66437000"/>
          <s v="66437000-66438000"/>
          <s v="66438000-66439000"/>
          <s v="66439000-66440000"/>
          <s v="66440000-66441000"/>
          <s v="66441000-66442000"/>
          <s v="66442000-66443000"/>
          <s v="66443000-66444000"/>
          <s v="66444000-66445000"/>
          <s v="66445000-66446000"/>
          <s v="66446000-66447000"/>
          <s v="66447000-66448000"/>
          <s v="66448000-66449000"/>
          <s v="66449000-66450000"/>
          <s v="66450000-66451000"/>
          <s v="66451000-66452000"/>
          <s v="66452000-66453000"/>
          <s v="66453000-66454000"/>
          <s v="66454000-66455000"/>
          <s v="66455000-66456000"/>
          <s v="66456000-66457000"/>
          <s v="66457000-66458000"/>
          <s v="66458000-66459000"/>
          <s v="66459000-66460000"/>
          <s v="66460000-66461000"/>
          <s v="66461000-66462000"/>
          <s v="66462000-66463000"/>
          <s v="66463000-66464000"/>
          <s v="66464000-66465000"/>
          <s v="66465000-66466000"/>
          <s v="66466000-66467000"/>
          <s v="66467000-66468000"/>
          <s v="66468000-66469000"/>
          <s v="66469000-66470000"/>
          <s v="66470000-66471000"/>
          <s v="66471000-66472000"/>
          <s v="66472000-66473000"/>
          <s v="66473000-66474000"/>
          <s v="66474000-66475000"/>
          <s v="66475000-66476000"/>
          <s v="66476000-66477000"/>
          <s v="66477000-66478000"/>
          <s v="66478000-66479000"/>
          <s v="66479000-66480000"/>
          <s v="66480000-66481000"/>
          <s v="66481000-66482000"/>
          <s v="66482000-66483000"/>
          <s v="66483000-66484000"/>
          <s v="66484000-66485000"/>
          <s v="66485000-66486000"/>
          <s v="66486000-66487000"/>
          <s v="66487000-66488000"/>
          <s v="66488000-66489000"/>
          <s v="66489000-66490000"/>
          <s v="66490000-66491000"/>
          <s v="66491000-66492000"/>
          <s v="66492000-66493000"/>
          <s v="66493000-66494000"/>
          <s v="66494000-66495000"/>
          <s v="66495000-66496000"/>
          <s v="66496000-66497000"/>
          <s v="66497000-66498000"/>
          <s v="66498000-66499000"/>
          <s v="66499000-66500000"/>
          <s v="66500000-66501000"/>
          <s v="66501000-66502000"/>
          <s v="66502000-66503000"/>
          <s v="66503000-66504000"/>
          <s v="66504000-66505000"/>
          <s v="66505000-66506000"/>
          <s v="66506000-66507000"/>
          <s v="66507000-66508000"/>
          <s v="66508000-66509000"/>
          <s v="66509000-66510000"/>
          <s v="66510000-66511000"/>
          <s v="66511000-66512000"/>
          <s v="66512000-66513000"/>
          <s v="66513000-66514000"/>
          <s v="66514000-66515000"/>
          <s v="66515000-66516000"/>
          <s v="66516000-66517000"/>
          <s v="66517000-66518000"/>
          <s v="66518000-66519000"/>
          <s v="66519000-66520000"/>
          <s v="66520000-66521000"/>
          <s v="66521000-66522000"/>
          <s v="66522000-66523000"/>
          <s v="66523000-66524000"/>
          <s v="66524000-66525000"/>
          <s v="66525000-66526000"/>
          <s v="66526000-66527000"/>
          <s v="66527000-66528000"/>
          <s v="66528000-66529000"/>
          <s v="66529000-66530000"/>
          <s v="66530000-66531000"/>
          <s v="66531000-66532000"/>
          <s v="66532000-66533000"/>
          <s v="66533000-66534000"/>
          <s v="66534000-66535000"/>
          <s v="66535000-66536000"/>
          <s v="66536000-66537000"/>
          <s v="66537000-66538000"/>
          <s v="66538000-66539000"/>
          <s v="66539000-66540000"/>
          <s v="66540000-66541000"/>
          <s v="66541000-66542000"/>
          <s v="66542000-66543000"/>
          <s v="66543000-66544000"/>
          <s v="66544000-66545000"/>
          <s v="66545000-66546000"/>
          <s v="66546000-66547000"/>
          <s v="66547000-66548000"/>
          <s v="66548000-66549000"/>
          <s v="66549000-66550000"/>
          <s v="66550000-66551000"/>
          <s v="66551000-66552000"/>
          <s v="66552000-66553000"/>
          <s v="66553000-66554000"/>
          <s v="66554000-66555000"/>
          <s v="66555000-66556000"/>
          <s v="66556000-66557000"/>
          <s v="66557000-66558000"/>
          <s v="66558000-66559000"/>
          <s v="66559000-66560000"/>
          <s v="66560000-66561000"/>
          <s v="66561000-66562000"/>
          <s v="66562000-66563000"/>
          <s v="66563000-66564000"/>
          <s v="66564000-66565000"/>
          <s v="66565000-66566000"/>
          <s v="66566000-66567000"/>
          <s v="66567000-66568000"/>
          <s v="66568000-66569000"/>
          <s v="66569000-66570000"/>
          <s v="66570000-66571000"/>
          <s v="66571000-66572000"/>
          <s v="66572000-66573000"/>
          <s v="66573000-66574000"/>
          <s v="66574000-66575000"/>
          <s v="66575000-66576000"/>
          <s v="66576000-66577000"/>
          <s v="66577000-66578000"/>
          <s v="66578000-66579000"/>
          <s v="66579000-66580000"/>
          <s v="66580000-66581000"/>
          <s v="66581000-66582000"/>
          <s v="66582000-66583000"/>
          <s v="66583000-66584000"/>
          <s v="66584000-66585000"/>
          <s v="66585000-66586000"/>
          <s v="66586000-66587000"/>
          <s v="66587000-66588000"/>
          <s v="66588000-66589000"/>
          <s v="66589000-66590000"/>
          <s v="66590000-66591000"/>
          <s v="66591000-66592000"/>
          <s v="66592000-66593000"/>
          <s v="66593000-66594000"/>
          <s v="66594000-66595000"/>
          <s v="66595000-66596000"/>
          <s v="66596000-66597000"/>
          <s v="66597000-66598000"/>
          <s v="66598000-66599000"/>
          <s v="66599000-66600000"/>
          <s v="66600000-66601000"/>
          <s v="66601000-66602000"/>
          <s v="66602000-66603000"/>
          <s v="66603000-66604000"/>
          <s v="66604000-66605000"/>
          <s v="66605000-66606000"/>
          <s v="66606000-66607000"/>
          <s v="66607000-66608000"/>
          <s v="66608000-66609000"/>
          <s v="66609000-66610000"/>
          <s v="66610000-66611000"/>
          <s v="66611000-66612000"/>
          <s v="66612000-66613000"/>
          <s v="66613000-66614000"/>
          <s v="66614000-66615000"/>
          <s v="66615000-66616000"/>
          <s v="66616000-66617000"/>
          <s v="66617000-66618000"/>
          <s v="66618000-66619000"/>
          <s v="66619000-66620000"/>
          <s v="66620000-66621000"/>
          <s v="66621000-66622000"/>
          <s v="66622000-66623000"/>
          <s v="66623000-66624000"/>
          <s v="66624000-66625000"/>
          <s v="66625000-66626000"/>
          <s v="66626000-66627000"/>
          <s v="66627000-66628000"/>
          <s v="66628000-66629000"/>
          <s v="66629000-66630000"/>
          <s v="66630000-66631000"/>
          <s v="66631000-66632000"/>
          <s v="66632000-66633000"/>
          <s v="66633000-66634000"/>
          <s v="66634000-66635000"/>
          <s v="66635000-66636000"/>
          <s v="66636000-66637000"/>
          <s v="66637000-66638000"/>
          <s v="66638000-66639000"/>
          <s v="66639000-66640000"/>
          <s v="66640000-66641000"/>
          <s v="66641000-66642000"/>
          <s v="66642000-66643000"/>
          <s v="66643000-66644000"/>
          <s v="66644000-66645000"/>
          <s v="66645000-66646000"/>
          <s v="66646000-66647000"/>
          <s v="66647000-66648000"/>
          <s v="66648000-66649000"/>
          <s v="66649000-66650000"/>
          <s v="66650000-66651000"/>
          <s v="66651000-66652000"/>
          <s v="66652000-66653000"/>
          <s v="66653000-66654000"/>
          <s v="66654000-66655000"/>
          <s v="66655000-66656000"/>
          <s v="66656000-66657000"/>
          <s v="66657000-66658000"/>
          <s v="66658000-66659000"/>
          <s v="66659000-66660000"/>
          <s v="66660000-66661000"/>
          <s v="66661000-66662000"/>
          <s v="66662000-66663000"/>
          <s v="66663000-66664000"/>
          <s v="66664000-66665000"/>
          <s v="66665000-66666000"/>
          <s v="66666000-66667000"/>
          <s v="66667000-66668000"/>
          <s v="66668000-66669000"/>
          <s v="66669000-66670000"/>
          <s v="66670000-66671000"/>
          <s v="66671000-66672000"/>
          <s v="66672000-66673000"/>
          <s v="66673000-66674000"/>
          <s v="66674000-66675000"/>
          <s v="66675000-66676000"/>
          <s v="66676000-66677000"/>
          <s v="66677000-66678000"/>
          <s v="66678000-66679000"/>
          <s v="66679000-66680000"/>
          <s v="66680000-66681000"/>
          <s v="66681000-66682000"/>
          <s v="66682000-66683000"/>
          <s v="66683000-66684000"/>
          <s v="66684000-66685000"/>
          <s v="66685000-66686000"/>
          <s v="66686000-66687000"/>
          <s v="66687000-66688000"/>
          <s v="66688000-66689000"/>
          <s v="66689000-66690000"/>
          <s v="66690000-66691000"/>
          <s v="66691000-66692000"/>
          <s v="66692000-66693000"/>
          <s v="66693000-66694000"/>
          <s v="66694000-66695000"/>
          <s v="66695000-66696000"/>
          <s v="66696000-66697000"/>
          <s v="66697000-66698000"/>
          <s v="66698000-66699000"/>
          <s v="66699000-66700000"/>
          <s v="66700000-66701000"/>
          <s v="66701000-66702000"/>
          <s v="66702000-66703000"/>
          <s v="66703000-66704000"/>
          <s v="66704000-66705000"/>
          <s v="66705000-66706000"/>
          <s v="66706000-66707000"/>
          <s v="66707000-66708000"/>
          <s v="66708000-66709000"/>
          <s v="66709000-66710000"/>
          <s v="66710000-66711000"/>
          <s v="66711000-66712000"/>
          <s v="66712000-66713000"/>
          <s v="66713000-66714000"/>
          <s v="66714000-66715000"/>
          <s v="66715000-66716000"/>
          <s v="66716000-66717000"/>
          <s v="66717000-66718000"/>
          <s v="66718000-66719000"/>
          <s v="66719000-66720000"/>
          <s v="66720000-66721000"/>
          <s v="66721000-66722000"/>
          <s v="66722000-66723000"/>
          <s v="66723000-66724000"/>
          <s v="66724000-66725000"/>
          <s v="66725000-66726000"/>
          <s v="66726000-66727000"/>
          <s v="66727000-66728000"/>
          <s v="66728000-66729000"/>
          <s v="66729000-66730000"/>
          <s v="66730000-66731000"/>
          <s v="66731000-66732000"/>
          <s v="66732000-66733000"/>
          <s v="66733000-66734000"/>
          <s v="66734000-66735000"/>
          <s v="66735000-66736000"/>
          <s v="66736000-66737000"/>
          <s v="66737000-66738000"/>
          <s v="66738000-66739000"/>
          <s v="66739000-66740000"/>
          <s v="66740000-66741000"/>
          <s v="66741000-66742000"/>
          <s v="66742000-66743000"/>
          <s v="66743000-66744000"/>
          <s v="66744000-66745000"/>
          <s v="66745000-66746000"/>
          <s v="66746000-66747000"/>
          <s v="66747000-66748000"/>
          <s v="66748000-66749000"/>
          <s v="66749000-66750000"/>
          <s v="66750000-66751000"/>
          <s v="66751000-66752000"/>
          <s v="66752000-66753000"/>
          <s v="66753000-66754000"/>
          <s v="66754000-66755000"/>
          <s v="66755000-66756000"/>
          <s v="66756000-66757000"/>
          <s v="66757000-66758000"/>
          <s v="66758000-66759000"/>
          <s v="66759000-66760000"/>
          <s v="66760000-66761000"/>
          <s v="66761000-66762000"/>
          <s v="66762000-66763000"/>
          <s v="66763000-66764000"/>
          <s v="66764000-66765000"/>
          <s v="66765000-66766000"/>
          <s v="66766000-66767000"/>
          <s v="66767000-66768000"/>
          <s v="66768000-66769000"/>
          <s v="66769000-66770000"/>
          <s v="66770000-66771000"/>
          <s v="66771000-66772000"/>
          <s v="66772000-66773000"/>
          <s v="66773000-66774000"/>
          <s v="66774000-66775000"/>
          <s v="66775000-66776000"/>
          <s v="66776000-66777000"/>
          <s v="66777000-66778000"/>
          <s v="66778000-66779000"/>
          <s v="66779000-66780000"/>
          <s v="66780000-66781000"/>
          <s v="66781000-66782000"/>
          <s v="66782000-66783000"/>
          <s v="66783000-66784000"/>
          <s v="66784000-66785000"/>
          <s v="66785000-66786000"/>
          <s v="66786000-66787000"/>
          <s v="66787000-66788000"/>
          <s v="66788000-66789000"/>
          <s v="66789000-66790000"/>
          <s v="66790000-66791000"/>
          <s v="66791000-66792000"/>
          <s v="66792000-66793000"/>
          <s v="66793000-66794000"/>
          <s v="66794000-66795000"/>
          <s v="66795000-66796000"/>
          <s v="66796000-66797000"/>
          <s v="66797000-66798000"/>
          <s v="66798000-66799000"/>
          <s v="66799000-66800000"/>
          <s v="66800000-66801000"/>
          <s v="66801000-66802000"/>
          <s v="66802000-66803000"/>
          <s v="66803000-66804000"/>
          <s v="66804000-66805000"/>
          <s v="66805000-66806000"/>
          <s v="66806000-66807000"/>
          <s v="66807000-66808000"/>
          <s v="66808000-66809000"/>
          <s v="66809000-66810000"/>
          <s v="66810000-66811000"/>
          <s v="66811000-66812000"/>
          <s v="66812000-66813000"/>
          <s v="66813000-66814000"/>
          <s v="66814000-66815000"/>
          <s v="66815000-66816000"/>
          <s v="66816000-66817000"/>
          <s v="66817000-66818000"/>
          <s v="66818000-66819000"/>
          <s v="66819000-66820000"/>
          <s v="66820000-66821000"/>
          <s v="66821000-66822000"/>
          <s v="66822000-66823000"/>
          <s v="66823000-66824000"/>
          <s v="66824000-66825000"/>
          <s v="66825000-66826000"/>
          <s v="66826000-66827000"/>
          <s v="66827000-66828000"/>
          <s v="66828000-66829000"/>
          <s v="66829000-66830000"/>
          <s v="66830000-66831000"/>
          <s v="66831000-66832000"/>
          <s v="66832000-66833000"/>
          <s v="66833000-66834000"/>
          <s v="66834000-66835000"/>
          <s v="66835000-66836000"/>
          <s v="66836000-66837000"/>
          <s v="66837000-66838000"/>
          <s v="66838000-66839000"/>
          <s v="66839000-66840000"/>
          <s v="66840000-66841000"/>
          <s v="66841000-66842000"/>
          <s v="66842000-66843000"/>
          <s v="66843000-66844000"/>
          <s v="66844000-66845000"/>
          <s v="66845000-66846000"/>
          <s v="66846000-66847000"/>
          <s v="66847000-66848000"/>
          <s v="66848000-66849000"/>
          <s v="66849000-66850000"/>
          <s v="66850000-66851000"/>
          <s v="66851000-66852000"/>
          <s v="66852000-66853000"/>
          <s v="66853000-66854000"/>
          <s v="66854000-66855000"/>
          <s v="66855000-66856000"/>
          <s v="66856000-66857000"/>
          <s v="66857000-66858000"/>
          <s v="66858000-66859000"/>
          <s v="66859000-66860000"/>
          <s v="66860000-66861000"/>
          <s v="66861000-66862000"/>
          <s v="66862000-66863000"/>
          <s v="66863000-66864000"/>
          <s v="66864000-66865000"/>
          <s v="66865000-66866000"/>
          <s v="66866000-66867000"/>
          <s v="66867000-66868000"/>
          <s v="66868000-66869000"/>
          <s v="66869000-66870000"/>
          <s v="66870000-66871000"/>
          <s v="66871000-66872000"/>
          <s v="66872000-66873000"/>
          <s v="66873000-66874000"/>
          <s v="66874000-66875000"/>
          <s v="66875000-66876000"/>
          <s v="66876000-66877000"/>
          <s v="66877000-66878000"/>
          <s v="66878000-66879000"/>
          <s v="66879000-66880000"/>
          <s v="66880000-66881000"/>
          <s v="66881000-66882000"/>
          <s v="66882000-66883000"/>
          <s v="66883000-66884000"/>
          <s v="66884000-66885000"/>
          <s v="66885000-66886000"/>
          <s v="66886000-66887000"/>
          <s v="66887000-66888000"/>
          <s v="66888000-66889000"/>
          <s v="66889000-66890000"/>
          <s v="66890000-66891000"/>
          <s v="66891000-66892000"/>
          <s v="66892000-66893000"/>
          <s v="66893000-66894000"/>
          <s v="66894000-66895000"/>
          <s v="66895000-66896000"/>
          <s v="66896000-66897000"/>
          <s v="66897000-66898000"/>
          <s v="66898000-66899000"/>
          <s v="66899000-66900000"/>
          <s v="66900000-66901000"/>
          <s v="66901000-66902000"/>
          <s v="66902000-66903000"/>
          <s v="66903000-66904000"/>
          <s v="66904000-66905000"/>
          <s v="66905000-66906000"/>
          <s v="66906000-66907000"/>
          <s v="66907000-66908000"/>
          <s v="66908000-66909000"/>
          <s v="66909000-66910000"/>
          <s v="66910000-66911000"/>
          <s v="66911000-66912000"/>
          <s v="66912000-66913000"/>
          <s v="66913000-66914000"/>
          <s v="66914000-66915000"/>
          <s v="66915000-66916000"/>
          <s v="66916000-66917000"/>
          <s v="66917000-66918000"/>
          <s v="66918000-66919000"/>
          <s v="66919000-66920000"/>
          <s v="66920000-66921000"/>
          <s v="66921000-66922000"/>
          <s v="66922000-66923000"/>
          <s v="66923000-66924000"/>
          <s v="66924000-66925000"/>
          <s v="66925000-66926000"/>
          <s v="66926000-66927000"/>
          <s v="66927000-66928000"/>
          <s v="66928000-66929000"/>
          <s v="66929000-66930000"/>
          <s v="66930000-66931000"/>
          <s v="66931000-66932000"/>
          <s v="66932000-66933000"/>
          <s v="66933000-66934000"/>
          <s v="66934000-66935000"/>
          <s v="66935000-66936000"/>
          <s v="66936000-66937000"/>
          <s v="66937000-66938000"/>
          <s v="66938000-66939000"/>
          <s v="66939000-66940000"/>
          <s v="66940000-66941000"/>
          <s v="66941000-66942000"/>
          <s v="66942000-66943000"/>
          <s v="66943000-66944000"/>
          <s v="66944000-66945000"/>
          <s v="66945000-66946000"/>
          <s v="66946000-66947000"/>
          <s v="66947000-66948000"/>
          <s v="66948000-66949000"/>
          <s v="66949000-66950000"/>
          <s v="66950000-66951000"/>
          <s v="66951000-66952000"/>
          <s v="66952000-66953000"/>
          <s v="66953000-66954000"/>
          <s v="66954000-66955000"/>
          <s v="66955000-66956000"/>
          <s v="66956000-66957000"/>
          <s v="66957000-66958000"/>
          <s v="66958000-66959000"/>
          <s v="66959000-66960000"/>
          <s v="66960000-66961000"/>
          <s v="66961000-66962000"/>
          <s v="66962000-66963000"/>
          <s v="66963000-66964000"/>
          <s v="66964000-66965000"/>
          <s v="66965000-66966000"/>
          <s v="66966000-66967000"/>
          <s v="66967000-66968000"/>
          <s v="66968000-66969000"/>
          <s v="66969000-66970000"/>
          <s v="66970000-66971000"/>
          <s v="66971000-66972000"/>
          <s v="66972000-66973000"/>
          <s v="66973000-66974000"/>
          <s v="66974000-66975000"/>
          <s v="66975000-66976000"/>
          <s v="66976000-66977000"/>
          <s v="66977000-66978000"/>
          <s v="66978000-66979000"/>
          <s v="66979000-66980000"/>
          <s v="66980000-66981000"/>
          <s v="66981000-66982000"/>
          <s v="66982000-66983000"/>
          <s v="66983000-66984000"/>
          <s v="66984000-66985000"/>
          <s v="66985000-66986000"/>
          <s v="66986000-66987000"/>
          <s v="66987000-66988000"/>
          <s v="66988000-66989000"/>
          <s v="66989000-66990000"/>
          <s v="66990000-66991000"/>
          <s v="66991000-66992000"/>
          <s v="66992000-66993000"/>
          <s v="66993000-66994000"/>
          <s v="66994000-66995000"/>
          <s v="66995000-66996000"/>
          <s v="66996000-66997000"/>
          <s v="66997000-66998000"/>
          <s v="66998000-66999000"/>
          <s v="66999000-67000000"/>
          <s v="67000000-67001000"/>
          <s v="67001000-67002000"/>
          <s v="67002000-67003000"/>
          <s v="67003000-67004000"/>
          <s v="67004000-67005000"/>
          <s v="67005000-67006000"/>
          <s v="67006000-67007000"/>
          <s v="67007000-67008000"/>
          <s v="67008000-67009000"/>
          <s v="67009000-67010000"/>
          <s v="67010000-67011000"/>
          <s v="67011000-67012000"/>
          <s v="67012000-67013000"/>
          <s v="67013000-67014000"/>
          <s v="67014000-67015000"/>
          <s v="67015000-67016000"/>
          <s v="67016000-67017000"/>
          <s v="67017000-67018000"/>
          <s v="67018000-67019000"/>
          <s v="67019000-67020000"/>
          <s v="67020000-67021000"/>
          <s v="67021000-67022000"/>
          <s v="67022000-67023000"/>
          <s v="67023000-67024000"/>
          <s v="67024000-67025000"/>
          <s v="67025000-67026000"/>
          <s v="67026000-67027000"/>
          <s v="67027000-67028000"/>
          <s v="67028000-67029000"/>
          <s v="67029000-67030000"/>
          <s v="67030000-67031000"/>
          <s v="67031000-67032000"/>
          <s v="67032000-67033000"/>
          <s v="67033000-67034000"/>
          <s v="67034000-67035000"/>
          <s v="67035000-67036000"/>
          <s v="67036000-67037000"/>
          <s v="67037000-67038000"/>
          <s v="67038000-67039000"/>
          <s v="67039000-67040000"/>
          <s v="67040000-67041000"/>
          <s v="67041000-67042000"/>
          <s v="67042000-67043000"/>
          <s v="67043000-67044000"/>
          <s v="67044000-67045000"/>
          <s v="67045000-67046000"/>
          <s v="67046000-67047000"/>
          <s v="67047000-67048000"/>
          <s v="67048000-67049000"/>
          <s v="67049000-67050000"/>
          <s v="67050000-67051000"/>
          <s v="67051000-67052000"/>
          <s v="67052000-67053000"/>
          <s v="67053000-67054000"/>
          <s v="67054000-67055000"/>
          <s v="67055000-67056000"/>
          <s v="67056000-67057000"/>
          <s v="67057000-67058000"/>
          <s v="67058000-67059000"/>
          <s v="67059000-67060000"/>
          <s v="67060000-67061000"/>
          <s v="67061000-67062000"/>
          <s v="67062000-67063000"/>
          <s v="67063000-67064000"/>
          <s v="67064000-67065000"/>
          <s v="67065000-67066000"/>
          <s v="67066000-67067000"/>
          <s v="67067000-67068000"/>
          <s v="67068000-67069000"/>
          <s v="67069000-67070000"/>
          <s v="67070000-67071000"/>
          <s v="67071000-67072000"/>
          <s v="67072000-67073000"/>
          <s v="67073000-67074000"/>
          <s v="67074000-67075000"/>
          <s v="67075000-67076000"/>
          <s v="67076000-67077000"/>
          <s v="67077000-67078000"/>
          <s v="67078000-67079000"/>
          <s v="67079000-67080000"/>
          <s v="67080000-67081000"/>
          <s v="67081000-67082000"/>
          <s v="67082000-67083000"/>
          <s v="67083000-67084000"/>
          <s v="67084000-67085000"/>
          <s v="67085000-67086000"/>
          <s v="67086000-67087000"/>
          <s v="67087000-67088000"/>
          <s v="67088000-67089000"/>
          <s v="67089000-67090000"/>
          <s v="67090000-67091000"/>
          <s v="67091000-67092000"/>
          <s v="67092000-67093000"/>
          <s v="67093000-67094000"/>
          <s v="67094000-67095000"/>
          <s v="67095000-67096000"/>
          <s v="67096000-67097000"/>
          <s v="67097000-67098000"/>
          <s v="67098000-67099000"/>
          <s v="67099000-67100000"/>
          <s v="67100000-67101000"/>
          <s v="67101000-67102000"/>
          <s v="67102000-67103000"/>
          <s v="67103000-67104000"/>
          <s v="67104000-67105000"/>
          <s v="67105000-67106000"/>
          <s v="67106000-67107000"/>
          <s v="67107000-67108000"/>
          <s v="67108000-67109000"/>
          <s v="67109000-67110000"/>
          <s v="67110000-67111000"/>
          <s v="67111000-67112000"/>
          <s v="67112000-67113000"/>
          <s v="67113000-67114000"/>
          <s v="67114000-67115000"/>
          <s v="67115000-67116000"/>
          <s v="67116000-67117000"/>
          <s v="67117000-67118000"/>
          <s v="67118000-67119000"/>
          <s v="67119000-67120000"/>
          <s v="67120000-67121000"/>
          <s v="67121000-67122000"/>
          <s v="67122000-67123000"/>
          <s v="67123000-67124000"/>
          <s v="67124000-67125000"/>
          <s v="67125000-67126000"/>
          <s v="67126000-67127000"/>
          <s v="67127000-67128000"/>
          <s v="67128000-67129000"/>
          <s v="67129000-67130000"/>
          <s v="67130000-67131000"/>
          <s v="67131000-67132000"/>
          <s v="67132000-67133000"/>
          <s v="67133000-67134000"/>
          <s v="67134000-67135000"/>
          <s v="67135000-67136000"/>
          <s v="67136000-67137000"/>
          <s v="67137000-67138000"/>
          <s v="67138000-67139000"/>
          <s v="67139000-67140000"/>
          <s v="67140000-67141000"/>
          <s v="67141000-67142000"/>
          <s v="67142000-67143000"/>
          <s v="67143000-67144000"/>
          <s v="67144000-67145000"/>
          <s v="67145000-67146000"/>
          <s v="67146000-67147000"/>
          <s v="67147000-67148000"/>
          <s v="67148000-67149000"/>
          <s v="67149000-67150000"/>
          <s v="67150000-67151000"/>
          <s v="67151000-67152000"/>
          <s v="67152000-67153000"/>
          <s v="67153000-67154000"/>
          <s v="67154000-67155000"/>
          <s v="67155000-67156000"/>
          <s v="67156000-67157000"/>
          <s v="67157000-67158000"/>
          <s v="67158000-67159000"/>
          <s v="67159000-67160000"/>
          <s v="67160000-67161000"/>
          <s v="67161000-67162000"/>
          <s v="67162000-67163000"/>
          <s v="67163000-67164000"/>
          <s v="67164000-67165000"/>
          <s v="67165000-67166000"/>
          <s v="67166000-67167000"/>
          <s v="67167000-67168000"/>
          <s v="67168000-67169000"/>
          <s v="67169000-67170000"/>
          <s v="67170000-67171000"/>
          <s v="67171000-67172000"/>
          <s v="67172000-67173000"/>
          <s v="67173000-67174000"/>
          <s v="67174000-67175000"/>
          <s v="67175000-67176000"/>
          <s v="67176000-67177000"/>
          <s v="67177000-67178000"/>
          <s v="67178000-67179000"/>
          <s v="67179000-67180000"/>
          <s v="67180000-67181000"/>
          <s v="67181000-67182000"/>
          <s v="67182000-67183000"/>
          <s v="67183000-67184000"/>
          <s v="67184000-67185000"/>
          <s v="67185000-67186000"/>
          <s v="67186000-67187000"/>
          <s v="67187000-67188000"/>
          <s v="67188000-67189000"/>
          <s v="67189000-67190000"/>
          <s v="67190000-67191000"/>
          <s v="67191000-67192000"/>
          <s v="67192000-67193000"/>
          <s v="67193000-67194000"/>
          <s v="67194000-67195000"/>
          <s v="67195000-67196000"/>
          <s v="67196000-67197000"/>
          <s v="67197000-67198000"/>
          <s v="67198000-67199000"/>
          <s v="67199000-67200000"/>
          <s v="67200000-67201000"/>
          <s v="67201000-67202000"/>
          <s v="67202000-67203000"/>
          <s v="67203000-67204000"/>
          <s v="67204000-67205000"/>
          <s v="67205000-67206000"/>
          <s v="67206000-67207000"/>
          <s v="67207000-67208000"/>
          <s v="67208000-67209000"/>
          <s v="67209000-67210000"/>
          <s v="67210000-67211000"/>
          <s v="67211000-67212000"/>
          <s v="67212000-67213000"/>
          <s v="67213000-67214000"/>
          <s v="67214000-67215000"/>
          <s v="67215000-67216000"/>
          <s v="67216000-67217000"/>
          <s v="67217000-67218000"/>
          <s v="67218000-67219000"/>
          <s v="67219000-67220000"/>
          <s v="67220000-67221000"/>
          <s v="67221000-67222000"/>
          <s v="67222000-67223000"/>
          <s v="67223000-67224000"/>
          <s v="67224000-67225000"/>
          <s v="67225000-67226000"/>
          <s v="67226000-67227000"/>
          <s v="67227000-67228000"/>
          <s v="67228000-67229000"/>
          <s v="67229000-67230000"/>
          <s v="67230000-67231000"/>
          <s v="67231000-67232000"/>
          <s v="67232000-67233000"/>
          <s v="67233000-67234000"/>
          <s v="67234000-67235000"/>
          <s v="67235000-67236000"/>
          <s v="67236000-67237000"/>
          <s v="67237000-67238000"/>
          <s v="67238000-67239000"/>
          <s v="67239000-67240000"/>
          <s v="67240000-67241000"/>
          <s v="67241000-67242000"/>
          <s v="67242000-67243000"/>
          <s v="67243000-67244000"/>
          <s v="67244000-67245000"/>
          <s v="67245000-67246000"/>
          <s v="67246000-67247000"/>
          <s v="67247000-67248000"/>
          <s v="67248000-67249000"/>
          <s v="67249000-67250000"/>
          <s v="67250000-67251000"/>
          <s v="67251000-67252000"/>
          <s v="67252000-67253000"/>
          <s v="67253000-67254000"/>
          <s v="67254000-67255000"/>
          <s v="67255000-67256000"/>
          <s v="67256000-67257000"/>
          <s v="67257000-67258000"/>
          <s v="67258000-67259000"/>
          <s v="67259000-67260000"/>
          <s v="67260000-67261000"/>
          <s v="67261000-67262000"/>
          <s v="67262000-67263000"/>
          <s v="67263000-67264000"/>
          <s v="67264000-67265000"/>
          <s v="67265000-67266000"/>
          <s v="67266000-67267000"/>
          <s v="67267000-67268000"/>
          <s v="67268000-67269000"/>
          <s v="67269000-67270000"/>
          <s v="67270000-67271000"/>
          <s v="67271000-67272000"/>
          <s v="67272000-67273000"/>
          <s v="67273000-67274000"/>
          <s v="67274000-67275000"/>
          <s v="67275000-67276000"/>
          <s v="67276000-67277000"/>
          <s v="67277000-67278000"/>
          <s v="67278000-67279000"/>
          <s v="67279000-67280000"/>
          <s v="67280000-67281000"/>
          <s v="67281000-67282000"/>
          <s v="67282000-67283000"/>
          <s v="67283000-67284000"/>
          <s v="67284000-67285000"/>
          <s v="67285000-67286000"/>
          <s v="67286000-67287000"/>
          <s v="67287000-67288000"/>
          <s v="67288000-67289000"/>
          <s v="67289000-67290000"/>
          <s v="67290000-67291000"/>
          <s v="67291000-67292000"/>
          <s v="67292000-67293000"/>
          <s v="67293000-67294000"/>
          <s v="67294000-67295000"/>
          <s v="67295000-67296000"/>
          <s v="67296000-67297000"/>
          <s v="67297000-67298000"/>
          <s v="67298000-67299000"/>
          <s v="67299000-67300000"/>
          <s v="67300000-67301000"/>
          <s v="67301000-67302000"/>
          <s v="67302000-67303000"/>
          <s v="67303000-67304000"/>
          <s v="67304000-67305000"/>
          <s v="67305000-67306000"/>
          <s v="67306000-67307000"/>
          <s v="67307000-67308000"/>
          <s v="67308000-67309000"/>
          <s v="67309000-67310000"/>
          <s v="67310000-67311000"/>
          <s v="67311000-67312000"/>
          <s v="67312000-67313000"/>
          <s v="67313000-67314000"/>
          <s v="67314000-67315000"/>
          <s v="67315000-67316000"/>
          <s v="67316000-67317000"/>
          <s v="67317000-67318000"/>
          <s v="67318000-67319000"/>
          <s v="67319000-67320000"/>
          <s v="67320000-67321000"/>
          <s v="67321000-67322000"/>
          <s v="67322000-67323000"/>
          <s v="67323000-67324000"/>
          <s v="67324000-67325000"/>
          <s v="67325000-67326000"/>
          <s v="67326000-67327000"/>
          <s v="67327000-67328000"/>
          <s v="67328000-67329000"/>
          <s v="67329000-67330000"/>
          <s v="67330000-67331000"/>
          <s v="67331000-67332000"/>
          <s v="67332000-67333000"/>
          <s v="67333000-67334000"/>
          <s v="67334000-67335000"/>
          <s v="67335000-67336000"/>
          <s v="67336000-67337000"/>
          <s v="67337000-67338000"/>
          <s v="67338000-67339000"/>
          <s v="67339000-67340000"/>
          <s v="67340000-67341000"/>
          <s v="67341000-67342000"/>
          <s v="67342000-67343000"/>
          <s v="67343000-67344000"/>
          <s v="67344000-67345000"/>
          <s v="67345000-67346000"/>
          <s v="67346000-67347000"/>
          <s v="67347000-67348000"/>
          <s v="67348000-67349000"/>
          <s v="67349000-67350000"/>
          <s v="67350000-67351000"/>
          <s v="67351000-67352000"/>
          <s v="67352000-67353000"/>
          <s v="67353000-67354000"/>
          <s v="67354000-67355000"/>
          <s v="67355000-67356000"/>
          <s v="67356000-67357000"/>
          <s v="67357000-67358000"/>
          <s v="67358000-67359000"/>
          <s v="67359000-67360000"/>
          <s v="67360000-67361000"/>
          <s v="67361000-67362000"/>
          <s v="67362000-67363000"/>
          <s v="67363000-67364000"/>
          <s v="67364000-67365000"/>
          <s v="67365000-67366000"/>
          <s v="67366000-67367000"/>
          <s v="67367000-67368000"/>
          <s v="67368000-67369000"/>
          <s v="67369000-67370000"/>
          <s v="67370000-67371000"/>
          <s v="67371000-67372000"/>
          <s v="67372000-67373000"/>
          <s v="67373000-67374000"/>
          <s v="67374000-67375000"/>
          <s v="67375000-67376000"/>
          <s v="67376000-67377000"/>
          <s v="67377000-67378000"/>
          <s v="67378000-67379000"/>
          <s v="67379000-67380000"/>
          <s v="67380000-67381000"/>
          <s v="67381000-67382000"/>
          <s v="67382000-67383000"/>
          <s v="67383000-67384000"/>
          <s v="67384000-67385000"/>
          <s v="67385000-67386000"/>
          <s v="67386000-67387000"/>
          <s v="67387000-67388000"/>
          <s v="67388000-67389000"/>
          <s v="67389000-67390000"/>
          <s v="67390000-67391000"/>
          <s v="67391000-67392000"/>
          <s v="67392000-67393000"/>
          <s v="67393000-67394000"/>
          <s v="67394000-67395000"/>
          <s v="67395000-67396000"/>
          <s v="67396000-67397000"/>
          <s v="67397000-67398000"/>
          <s v="67398000-67399000"/>
          <s v="67399000-67400000"/>
          <s v="67400000-67401000"/>
          <s v="67401000-67402000"/>
          <s v="67402000-67403000"/>
          <s v="67403000-67404000"/>
          <s v="67404000-67405000"/>
          <s v="67405000-67406000"/>
          <s v="67406000-67407000"/>
          <s v="67407000-67408000"/>
          <s v="67408000-67409000"/>
          <s v="67409000-67410000"/>
          <s v="67410000-67411000"/>
          <s v="67411000-67412000"/>
          <s v="67412000-67413000"/>
          <s v="67413000-67414000"/>
          <s v="67414000-67415000"/>
          <s v="67415000-67416000"/>
          <s v="67416000-67417000"/>
          <s v="67417000-67418000"/>
          <s v="67418000-67419000"/>
          <s v="67419000-67420000"/>
          <s v="67420000-67421000"/>
          <s v="67421000-67422000"/>
          <s v="67422000-67423000"/>
          <s v="67423000-67424000"/>
          <s v="67424000-67425000"/>
          <s v="67425000-67426000"/>
          <s v="67426000-67427000"/>
          <s v="67427000-67428000"/>
          <s v="67428000-67429000"/>
          <s v="67429000-67430000"/>
          <s v="67430000-67431000"/>
          <s v="67431000-67432000"/>
          <s v="67432000-67433000"/>
          <s v="67433000-67434000"/>
          <s v="67434000-67435000"/>
          <s v="67435000-67436000"/>
          <s v="67436000-67437000"/>
          <s v="67437000-67438000"/>
          <s v="67438000-67439000"/>
          <s v="67439000-67440000"/>
          <s v="67440000-67441000"/>
          <s v="67441000-67442000"/>
          <s v="67442000-67443000"/>
          <s v="67443000-67444000"/>
          <s v="67444000-67445000"/>
          <s v="67445000-67446000"/>
          <s v="67446000-67447000"/>
          <s v="67447000-67448000"/>
          <s v="67448000-67449000"/>
          <s v="67449000-67450000"/>
          <s v="67450000-67451000"/>
          <s v="67451000-67452000"/>
          <s v="67452000-67453000"/>
          <s v="67453000-67454000"/>
          <s v="67454000-67455000"/>
          <s v="67455000-67456000"/>
          <s v="67456000-67457000"/>
          <s v="67457000-67458000"/>
          <s v="67458000-67459000"/>
          <s v="67459000-67460000"/>
          <s v="67460000-67461000"/>
          <s v="67461000-67462000"/>
          <s v="67462000-67463000"/>
          <s v="67463000-67464000"/>
          <s v="67464000-67465000"/>
          <s v="67465000-67466000"/>
          <s v="67466000-67467000"/>
          <s v="67467000-67468000"/>
          <s v="67468000-67469000"/>
          <s v="67469000-67470000"/>
          <s v="67470000-67471000"/>
          <s v="67471000-67472000"/>
          <s v="67472000-67473000"/>
          <s v="67473000-67474000"/>
          <s v="67474000-67475000"/>
          <s v="67475000-67476000"/>
          <s v="67476000-67477000"/>
          <s v="67477000-67478000"/>
          <s v="67478000-67479000"/>
          <s v="67479000-67480000"/>
          <s v="67480000-67481000"/>
          <s v="67481000-67482000"/>
          <s v="67482000-67483000"/>
          <s v="67483000-67484000"/>
          <s v="67484000-67485000"/>
          <s v="67485000-67486000"/>
          <s v="67486000-67487000"/>
          <s v="67487000-67488000"/>
          <s v="67488000-67489000"/>
          <s v="67489000-67490000"/>
          <s v="67490000-67491000"/>
          <s v="67491000-67492000"/>
          <s v="67492000-67493000"/>
          <s v="67493000-67494000"/>
          <s v="67494000-67495000"/>
          <s v="67495000-67496000"/>
          <s v="67496000-67497000"/>
          <s v="67497000-67498000"/>
          <s v="67498000-67499000"/>
          <s v="67499000-67500000"/>
          <s v="67500000-67501000"/>
          <s v="67501000-67502000"/>
          <s v="67502000-67503000"/>
          <s v="67503000-67504000"/>
          <s v="67504000-67505000"/>
          <s v="67505000-67506000"/>
          <s v="67506000-67507000"/>
          <s v="67507000-67508000"/>
          <s v="67508000-67509000"/>
          <s v="67509000-67510000"/>
          <s v="67510000-67511000"/>
          <s v="67511000-67512000"/>
          <s v="67512000-67513000"/>
          <s v="67513000-67514000"/>
          <s v="67514000-67515000"/>
          <s v="67515000-67516000"/>
          <s v="67516000-67517000"/>
          <s v="67517000-67518000"/>
          <s v="67518000-67519000"/>
          <s v="67519000-67520000"/>
          <s v="67520000-67521000"/>
          <s v="67521000-67522000"/>
          <s v="67522000-67523000"/>
          <s v="67523000-67524000"/>
          <s v="67524000-67525000"/>
          <s v="67525000-67526000"/>
          <s v="67526000-67527000"/>
          <s v="67527000-67528000"/>
          <s v="67528000-67529000"/>
          <s v="67529000-67530000"/>
          <s v="67530000-67531000"/>
          <s v="67531000-67532000"/>
          <s v="67532000-67533000"/>
          <s v="67533000-67534000"/>
          <s v="67534000-67535000"/>
          <s v="67535000-67536000"/>
          <s v="67536000-67537000"/>
          <s v="67537000-67538000"/>
          <s v="67538000-67539000"/>
          <s v="67539000-67540000"/>
          <s v="67540000-67541000"/>
          <s v="67541000-67542000"/>
          <s v="67542000-67543000"/>
          <s v="67543000-67544000"/>
          <s v="67544000-67545000"/>
          <s v="67545000-67546000"/>
          <s v="67546000-67547000"/>
          <s v="67547000-67548000"/>
          <s v="67548000-67549000"/>
          <s v="67549000-67550000"/>
          <s v="67550000-67551000"/>
          <s v="67551000-67552000"/>
          <s v="67552000-67553000"/>
          <s v="67553000-67554000"/>
          <s v="67554000-67555000"/>
          <s v="67555000-67556000"/>
          <s v="67556000-67557000"/>
          <s v="67557000-67558000"/>
          <s v="67558000-67559000"/>
          <s v="67559000-67560000"/>
          <s v="67560000-67561000"/>
          <s v="67561000-67562000"/>
          <s v="67562000-67563000"/>
          <s v="67563000-67564000"/>
          <s v="67564000-67565000"/>
          <s v="67565000-67566000"/>
          <s v="67566000-67567000"/>
          <s v="67567000-67568000"/>
          <s v="67568000-67569000"/>
          <s v="67569000-67570000"/>
          <s v="67570000-67571000"/>
          <s v="67571000-67572000"/>
          <s v="67572000-67573000"/>
          <s v="67573000-67574000"/>
          <s v="67574000-67575000"/>
          <s v="67575000-67576000"/>
          <s v="67576000-67577000"/>
          <s v="67577000-67578000"/>
          <s v="67578000-67579000"/>
          <s v="67579000-67580000"/>
          <s v="67580000-67581000"/>
          <s v="67581000-67582000"/>
          <s v="67582000-67583000"/>
          <s v="67583000-67584000"/>
          <s v="67584000-67585000"/>
          <s v="67585000-67586000"/>
          <s v="67586000-67587000"/>
          <s v="67587000-67588000"/>
          <s v="67588000-67589000"/>
          <s v="67589000-67590000"/>
          <s v="67590000-67591000"/>
          <s v="67591000-67592000"/>
          <s v="67592000-67593000"/>
          <s v="67593000-67594000"/>
          <s v="67594000-67595000"/>
          <s v="67595000-67596000"/>
          <s v="67596000-67597000"/>
          <s v="67597000-67598000"/>
          <s v="67598000-67599000"/>
          <s v="67599000-67600000"/>
          <s v="67600000-67601000"/>
          <s v="67601000-67602000"/>
          <s v="67602000-67603000"/>
          <s v="67603000-67604000"/>
          <s v="67604000-67605000"/>
          <s v="67605000-67606000"/>
          <s v="67606000-67607000"/>
          <s v="67607000-67608000"/>
          <s v="67608000-67609000"/>
          <s v="67609000-67610000"/>
          <s v="67610000-67611000"/>
          <s v="67611000-67612000"/>
          <s v="67612000-67613000"/>
          <s v="67613000-67614000"/>
          <s v="67614000-67615000"/>
          <s v="67615000-67616000"/>
          <s v="67616000-67617000"/>
          <s v="67617000-67618000"/>
          <s v="67618000-67619000"/>
          <s v="67619000-67620000"/>
          <s v="67620000-67621000"/>
          <s v="67621000-67622000"/>
          <s v="67622000-67623000"/>
          <s v="67623000-67624000"/>
          <s v="67624000-67625000"/>
          <s v="67625000-67626000"/>
          <s v="67626000-67627000"/>
          <s v="67627000-67628000"/>
          <s v="67628000-67629000"/>
          <s v="67629000-67630000"/>
          <s v="67630000-67631000"/>
          <s v="67631000-67632000"/>
          <s v="67632000-67633000"/>
          <s v="67633000-67634000"/>
          <s v="67634000-67635000"/>
          <s v="67635000-67636000"/>
          <s v="67636000-67637000"/>
          <s v="67637000-67638000"/>
          <s v="67638000-67639000"/>
          <s v="67639000-67640000"/>
          <s v="67640000-67641000"/>
          <s v="67641000-67642000"/>
          <s v="67642000-67643000"/>
          <s v="67643000-67644000"/>
          <s v="67644000-67645000"/>
          <s v="67645000-67646000"/>
          <s v="67646000-67647000"/>
          <s v="67647000-67648000"/>
          <s v="67648000-67649000"/>
          <s v="67649000-67650000"/>
          <s v="67650000-67651000"/>
          <s v="67651000-67652000"/>
          <s v="67652000-67653000"/>
          <s v="67653000-67654000"/>
          <s v="67654000-67655000"/>
          <s v="67655000-67656000"/>
          <s v="67656000-67657000"/>
          <s v="67657000-67658000"/>
          <s v="67658000-67659000"/>
          <s v="67659000-67660000"/>
          <s v="67660000-67661000"/>
          <s v="67661000-67662000"/>
          <s v="67662000-67663000"/>
          <s v="67663000-67664000"/>
          <s v="67664000-67665000"/>
          <s v="67665000-67666000"/>
          <s v="67666000-67667000"/>
          <s v="67667000-67668000"/>
          <s v="67668000-67669000"/>
          <s v="67669000-67670000"/>
          <s v="67670000-67671000"/>
          <s v="67671000-67672000"/>
          <s v="67672000-67673000"/>
          <s v="67673000-67674000"/>
          <s v="67674000-67675000"/>
          <s v="67675000-67676000"/>
          <s v="67676000-67677000"/>
          <s v="67677000-67678000"/>
          <s v="67678000-67679000"/>
          <s v="67679000-67680000"/>
          <s v="67680000-67681000"/>
          <s v="67681000-67682000"/>
          <s v="67682000-67683000"/>
          <s v="67683000-67684000"/>
          <s v="67684000-67685000"/>
          <s v="67685000-67686000"/>
          <s v="67686000-67687000"/>
          <s v="67687000-67688000"/>
          <s v="67688000-67689000"/>
          <s v="67689000-67690000"/>
          <s v="67690000-67691000"/>
          <s v="67691000-67692000"/>
          <s v="67692000-67693000"/>
          <s v="67693000-67694000"/>
          <s v="67694000-67695000"/>
          <s v="67695000-67696000"/>
          <s v="67696000-67697000"/>
          <s v="67697000-67698000"/>
          <s v="67698000-67699000"/>
          <s v="67699000-67700000"/>
          <s v="67700000-67701000"/>
          <s v="67701000-67702000"/>
          <s v="67702000-67703000"/>
          <s v="67703000-67704000"/>
          <s v="67704000-67705000"/>
          <s v="67705000-67706000"/>
          <s v="67706000-67707000"/>
          <s v="67707000-67708000"/>
          <s v="67708000-67709000"/>
          <s v="67709000-67710000"/>
          <s v="67710000-67711000"/>
          <s v="67711000-67712000"/>
          <s v="67712000-67713000"/>
          <s v="67713000-67714000"/>
          <s v="67714000-67715000"/>
          <s v="67715000-67716000"/>
          <s v="67716000-67717000"/>
          <s v="67717000-67718000"/>
          <s v="67718000-67719000"/>
          <s v="67719000-67720000"/>
          <s v="67720000-67721000"/>
          <s v="67721000-67722000"/>
          <s v="67722000-67723000"/>
          <s v="67723000-67724000"/>
          <s v="67724000-67725000"/>
          <s v="67725000-67726000"/>
          <s v="67726000-67727000"/>
          <s v="67727000-67728000"/>
          <s v="67728000-67729000"/>
          <s v="67729000-67730000"/>
          <s v="67730000-67731000"/>
          <s v="67731000-67732000"/>
          <s v="67732000-67733000"/>
          <s v="67733000-67734000"/>
          <s v="67734000-67735000"/>
          <s v="67735000-67736000"/>
          <s v="67736000-67737000"/>
          <s v="67737000-67738000"/>
          <s v="67738000-67739000"/>
          <s v="67739000-67740000"/>
          <s v="67740000-67741000"/>
          <s v="67741000-67742000"/>
          <s v="67742000-67743000"/>
          <s v="67743000-67744000"/>
          <s v="67744000-67745000"/>
          <s v="67745000-67746000"/>
          <s v="67746000-67747000"/>
          <s v="67747000-67748000"/>
          <s v="67748000-67749000"/>
          <s v="67749000-67750000"/>
          <s v="67750000-67751000"/>
          <s v="67751000-67752000"/>
          <s v="67752000-67753000"/>
          <s v="67753000-67754000"/>
          <s v="67754000-67755000"/>
          <s v="67755000-67756000"/>
          <s v="67756000-67757000"/>
          <s v="67757000-67758000"/>
          <s v="67758000-67759000"/>
          <s v="67759000-67760000"/>
          <s v="67760000-67761000"/>
          <s v="67761000-67762000"/>
          <s v="67762000-67763000"/>
          <s v="67763000-67764000"/>
          <s v="67764000-67765000"/>
          <s v="67765000-67766000"/>
          <s v="67766000-67767000"/>
          <s v="67767000-67768000"/>
          <s v="67768000-67769000"/>
          <s v="67769000-67770000"/>
          <s v="67770000-67771000"/>
          <s v="67771000-67772000"/>
          <s v="67772000-67773000"/>
          <s v="67773000-67774000"/>
          <s v="67774000-67775000"/>
          <s v="67775000-67776000"/>
          <s v="67776000-67777000"/>
          <s v="67777000-67778000"/>
          <s v="67778000-67779000"/>
          <s v="67779000-67780000"/>
          <s v="67780000-67781000"/>
          <s v="67781000-67782000"/>
          <s v="67782000-67783000"/>
          <s v="67783000-67784000"/>
          <s v="67784000-67785000"/>
          <s v="67785000-67786000"/>
          <s v="67786000-67787000"/>
          <s v="67787000-67788000"/>
          <s v="67788000-67789000"/>
          <s v="67789000-67790000"/>
          <s v="67790000-67791000"/>
          <s v="67791000-67792000"/>
          <s v="67792000-67793000"/>
          <s v="67793000-67794000"/>
          <s v="67794000-67795000"/>
          <s v="67795000-67796000"/>
          <s v="67796000-67797000"/>
          <s v="67797000-67798000"/>
          <s v="67798000-67799000"/>
          <s v="67799000-67800000"/>
          <s v="67800000-67801000"/>
          <s v="67801000-67802000"/>
          <s v="67802000-67803000"/>
          <s v="67803000-67804000"/>
          <s v="67804000-67805000"/>
          <s v="67805000-67806000"/>
          <s v="67806000-67807000"/>
          <s v="67807000-67808000"/>
          <s v="67808000-67809000"/>
          <s v="67809000-67810000"/>
          <s v="67810000-67811000"/>
          <s v="67811000-67812000"/>
          <s v="67812000-67813000"/>
          <s v="67813000-67814000"/>
          <s v="67814000-67815000"/>
          <s v="67815000-67816000"/>
          <s v="67816000-67817000"/>
          <s v="67817000-67818000"/>
          <s v="67818000-67819000"/>
          <s v="67819000-67820000"/>
          <s v="67820000-67821000"/>
          <s v="67821000-67822000"/>
          <s v="67822000-67823000"/>
          <s v="67823000-67824000"/>
          <s v="67824000-67825000"/>
          <s v="67825000-67826000"/>
          <s v="67826000-67827000"/>
          <s v="67827000-67828000"/>
          <s v="67828000-67829000"/>
          <s v="67829000-67830000"/>
          <s v="67830000-67831000"/>
          <s v="67831000-67832000"/>
          <s v="67832000-67833000"/>
          <s v="67833000-67834000"/>
          <s v="67834000-67835000"/>
          <s v="67835000-67836000"/>
          <s v="67836000-67837000"/>
          <s v="67837000-67838000"/>
          <s v="67838000-67839000"/>
          <s v="67839000-67840000"/>
          <s v="67840000-67841000"/>
          <s v="67841000-67842000"/>
          <s v="67842000-67843000"/>
          <s v="67843000-67844000"/>
          <s v="67844000-67845000"/>
          <s v="67845000-67846000"/>
          <s v="67846000-67847000"/>
          <s v="67847000-67848000"/>
          <s v="67848000-67849000"/>
          <s v="67849000-67850000"/>
          <s v="67850000-67851000"/>
          <s v="67851000-67852000"/>
          <s v="67852000-67853000"/>
          <s v="67853000-67854000"/>
          <s v="67854000-67855000"/>
          <s v="67855000-67856000"/>
          <s v="67856000-67857000"/>
          <s v="67857000-67858000"/>
          <s v="67858000-67859000"/>
          <s v="67859000-67860000"/>
          <s v="67860000-67861000"/>
          <s v="67861000-67862000"/>
          <s v="67862000-67863000"/>
          <s v="67863000-67864000"/>
          <s v="67864000-67865000"/>
          <s v="67865000-67866000"/>
          <s v="67866000-67867000"/>
          <s v="67867000-67868000"/>
          <s v="67868000-67869000"/>
          <s v="67869000-67870000"/>
          <s v="67870000-67871000"/>
          <s v="67871000-67872000"/>
          <s v="67872000-67873000"/>
          <s v="67873000-67874000"/>
          <s v="67874000-67875000"/>
          <s v="67875000-67876000"/>
          <s v="67876000-67877000"/>
          <s v="67877000-67878000"/>
          <s v="67878000-67879000"/>
          <s v="67879000-67880000"/>
          <s v="67880000-67881000"/>
          <s v="67881000-67882000"/>
          <s v="67882000-67883000"/>
          <s v="67883000-67884000"/>
          <s v="67884000-67885000"/>
          <s v="67885000-67886000"/>
          <s v="67886000-67887000"/>
          <s v="67887000-67888000"/>
          <s v="67888000-67889000"/>
          <s v="67889000-67890000"/>
          <s v="67890000-67891000"/>
          <s v="67891000-67892000"/>
          <s v="67892000-67893000"/>
          <s v="67893000-67894000"/>
          <s v="67894000-67895000"/>
          <s v="67895000-67896000"/>
          <s v="67896000-67897000"/>
          <s v="67897000-67898000"/>
          <s v="67898000-67899000"/>
          <s v="67899000-67900000"/>
          <s v="67900000-67901000"/>
          <s v="67901000-67902000"/>
          <s v="67902000-67903000"/>
          <s v="67903000-67904000"/>
          <s v="67904000-67905000"/>
          <s v="67905000-67906000"/>
          <s v="67906000-67907000"/>
          <s v="67907000-67908000"/>
          <s v="67908000-67909000"/>
          <s v="67909000-67910000"/>
          <s v="67910000-67911000"/>
          <s v="67911000-67912000"/>
          <s v="67912000-67913000"/>
          <s v="67913000-67914000"/>
          <s v="67914000-67915000"/>
          <s v="67915000-67916000"/>
          <s v="67916000-67917000"/>
          <s v="67917000-67918000"/>
          <s v="67918000-67919000"/>
          <s v="67919000-67920000"/>
          <s v="67920000-67921000"/>
          <s v="67921000-67922000"/>
          <s v="67922000-67923000"/>
          <s v="67923000-67924000"/>
          <s v="67924000-67925000"/>
          <s v="67925000-67926000"/>
          <s v="67926000-67927000"/>
          <s v="67927000-67928000"/>
          <s v="67928000-67929000"/>
          <s v="67929000-67930000"/>
          <s v="67930000-67931000"/>
          <s v="67931000-67932000"/>
          <s v="67932000-67933000"/>
          <s v="67933000-67934000"/>
          <s v="67934000-67935000"/>
          <s v="67935000-67936000"/>
          <s v="67936000-67937000"/>
          <s v="67937000-67938000"/>
          <s v="67938000-67939000"/>
          <s v="67939000-67940000"/>
          <s v="67940000-67941000"/>
          <s v="67941000-67942000"/>
          <s v="67942000-67943000"/>
          <s v="67943000-67944000"/>
          <s v="67944000-67945000"/>
          <s v="67945000-67946000"/>
          <s v="67946000-67947000"/>
          <s v="67947000-67948000"/>
          <s v="67948000-67949000"/>
          <s v="67949000-67950000"/>
          <s v="67950000-67951000"/>
          <s v="67951000-67952000"/>
          <s v="67952000-67953000"/>
          <s v="67953000-67954000"/>
          <s v="67954000-67955000"/>
          <s v="67955000-67956000"/>
          <s v="67956000-67957000"/>
          <s v="67957000-67958000"/>
          <s v="67958000-67959000"/>
          <s v="67959000-67960000"/>
          <s v="67960000-67961000"/>
          <s v="67961000-67962000"/>
          <s v="67962000-67963000"/>
          <s v="67963000-67964000"/>
          <s v="67964000-67965000"/>
          <s v="67965000-67966000"/>
          <s v="67966000-67967000"/>
          <s v="67967000-67968000"/>
          <s v="67968000-67969000"/>
          <s v="67969000-67970000"/>
          <s v="67970000-67971000"/>
          <s v="67971000-67972000"/>
          <s v="67972000-67973000"/>
          <s v="67973000-67974000"/>
          <s v="67974000-67975000"/>
          <s v="67975000-67976000"/>
          <s v="67976000-67977000"/>
          <s v="67977000-67978000"/>
          <s v="67978000-67979000"/>
          <s v="67979000-67980000"/>
          <s v="67980000-67981000"/>
          <s v="67981000-67982000"/>
          <s v="67982000-67983000"/>
          <s v="67983000-67984000"/>
          <s v="67984000-67985000"/>
          <s v="67985000-67986000"/>
          <s v="67986000-67987000"/>
          <s v="67987000-67988000"/>
          <s v="67988000-67989000"/>
          <s v="67989000-67990000"/>
          <s v="67990000-67991000"/>
          <s v="67991000-67992000"/>
          <s v="67992000-67993000"/>
          <s v="67993000-67994000"/>
          <s v="67994000-67995000"/>
          <s v="67995000-67996000"/>
          <s v="67996000-67997000"/>
          <s v="67997000-67998000"/>
          <s v="67998000-67999000"/>
          <s v="67999000-68000000"/>
          <s v="68000000-68001000"/>
          <s v="68001000-68002000"/>
          <s v="68002000-68003000"/>
          <s v="68003000-68004000"/>
          <s v="68004000-68005000"/>
          <s v="68005000-68006000"/>
          <s v="68006000-68007000"/>
          <s v="68007000-68008000"/>
          <s v="68008000-68009000"/>
          <s v="68009000-68010000"/>
          <s v="68010000-68011000"/>
          <s v="68011000-68012000"/>
          <s v="68012000-68013000"/>
          <s v="68013000-68014000"/>
          <s v="68014000-68015000"/>
          <s v="68015000-68016000"/>
          <s v="68016000-68017000"/>
          <s v="68017000-68018000"/>
          <s v="68018000-68019000"/>
          <s v="68019000-68020000"/>
          <s v="68020000-68021000"/>
          <s v="68021000-68022000"/>
          <s v="68022000-68023000"/>
          <s v="68023000-68024000"/>
          <s v="68024000-68025000"/>
          <s v="68025000-68026000"/>
          <s v="68026000-68027000"/>
          <s v="68027000-68028000"/>
          <s v="68028000-68029000"/>
          <s v="68029000-68030000"/>
          <s v="68030000-68031000"/>
          <s v="68031000-68032000"/>
          <s v="68032000-68033000"/>
          <s v="68033000-68034000"/>
          <s v="68034000-68035000"/>
          <s v="68035000-68036000"/>
          <s v="68036000-68037000"/>
          <s v="68037000-68038000"/>
          <s v="68038000-68039000"/>
          <s v="68039000-68040000"/>
          <s v="68040000-68041000"/>
          <s v="68041000-68042000"/>
          <s v="68042000-68043000"/>
          <s v="68043000-68044000"/>
          <s v="68044000-68045000"/>
          <s v="68045000-68046000"/>
          <s v="68046000-68047000"/>
          <s v="68047000-68048000"/>
          <s v="68048000-68049000"/>
          <s v="68049000-68050000"/>
          <s v="68050000-68051000"/>
          <s v="68051000-68052000"/>
          <s v="68052000-68053000"/>
          <s v="68053000-68054000"/>
          <s v="68054000-68055000"/>
          <s v="68055000-68056000"/>
          <s v="68056000-68057000"/>
          <s v="68057000-68058000"/>
          <s v="68058000-68059000"/>
          <s v="68059000-68060000"/>
          <s v="68060000-68061000"/>
          <s v="68061000-68062000"/>
          <s v="68062000-68063000"/>
          <s v="68063000-68064000"/>
          <s v="68064000-68065000"/>
          <s v="68065000-68066000"/>
          <s v="68066000-68067000"/>
          <s v="68067000-68068000"/>
          <s v="68068000-68069000"/>
          <s v="68069000-68070000"/>
          <s v="68070000-68071000"/>
          <s v="68071000-68072000"/>
          <s v="68072000-68073000"/>
          <s v="68073000-68074000"/>
          <s v="68074000-68075000"/>
          <s v="68075000-68076000"/>
          <s v="68076000-68077000"/>
          <s v="68077000-68078000"/>
          <s v="68078000-68079000"/>
          <s v="68079000-68080000"/>
          <s v="68080000-68081000"/>
          <s v="68081000-68082000"/>
          <s v="68082000-68083000"/>
          <s v="68083000-68084000"/>
          <s v="68084000-68085000"/>
          <s v="68085000-68086000"/>
          <s v="68086000-68087000"/>
          <s v="68087000-68088000"/>
          <s v="68088000-68089000"/>
          <s v="68089000-68090000"/>
          <s v="68090000-68091000"/>
          <s v="68091000-68092000"/>
          <s v="68092000-68093000"/>
          <s v="68093000-68094000"/>
          <s v="68094000-68095000"/>
          <s v="68095000-68096000"/>
          <s v="68096000-68097000"/>
          <s v="68097000-68098000"/>
          <s v="68098000-68099000"/>
          <s v="68099000-68100000"/>
          <s v="68100000-68101000"/>
          <s v="68101000-68102000"/>
          <s v="68102000-68103000"/>
          <s v="68103000-68104000"/>
          <s v="68104000-68105000"/>
          <s v="68105000-68106000"/>
          <s v="68106000-68107000"/>
          <s v="68107000-68108000"/>
          <s v="68108000-68109000"/>
          <s v="68109000-68110000"/>
          <s v="68110000-68111000"/>
          <s v="68111000-68112000"/>
          <s v="68112000-68113000"/>
          <s v="68113000-68114000"/>
          <s v="68114000-68115000"/>
          <s v="68115000-68116000"/>
          <s v="68116000-68117000"/>
          <s v="68117000-68118000"/>
          <s v="68118000-68119000"/>
          <s v="68119000-68120000"/>
          <s v="68120000-68121000"/>
          <s v="68121000-68122000"/>
          <s v="68122000-68123000"/>
          <s v="68123000-68124000"/>
          <s v="68124000-68125000"/>
          <s v="68125000-68126000"/>
          <s v="68126000-68127000"/>
          <s v="68127000-68128000"/>
          <s v="68128000-68129000"/>
          <s v="68129000-68130000"/>
          <s v="68130000-68131000"/>
          <s v="68131000-68132000"/>
          <s v="68132000-68133000"/>
          <s v="68133000-68134000"/>
          <s v="68134000-68135000"/>
          <s v="68135000-68136000"/>
          <s v="68136000-68137000"/>
          <s v="68137000-68138000"/>
          <s v="68138000-68139000"/>
          <s v="68139000-68140000"/>
          <s v="68140000-68141000"/>
          <s v="68141000-68142000"/>
          <s v="68142000-68143000"/>
          <s v="68143000-68144000"/>
          <s v="68144000-68145000"/>
          <s v="68145000-68146000"/>
          <s v="68146000-68147000"/>
          <s v="68147000-68148000"/>
          <s v="68148000-68149000"/>
          <s v="68149000-68150000"/>
          <s v="68150000-68151000"/>
          <s v="68151000-68152000"/>
          <s v="68152000-68153000"/>
          <s v="68153000-68154000"/>
          <s v="68154000-68155000"/>
          <s v="68155000-68156000"/>
          <s v="68156000-68157000"/>
          <s v="68157000-68158000"/>
          <s v="68158000-68159000"/>
          <s v="68159000-68160000"/>
          <s v="68160000-68161000"/>
          <s v="68161000-68162000"/>
          <s v="68162000-68163000"/>
          <s v="68163000-68164000"/>
          <s v="68164000-68165000"/>
          <s v="68165000-68166000"/>
          <s v="68166000-68167000"/>
          <s v="68167000-68168000"/>
          <s v="68168000-68169000"/>
          <s v="68169000-68170000"/>
          <s v="68170000-68171000"/>
          <s v="68171000-68172000"/>
          <s v="68172000-68173000"/>
          <s v="68173000-68174000"/>
          <s v="68174000-68175000"/>
          <s v="68175000-68176000"/>
          <s v="68176000-68177000"/>
          <s v="68177000-68178000"/>
          <s v="68178000-68179000"/>
          <s v="68179000-68180000"/>
          <s v="68180000-68181000"/>
          <s v="68181000-68182000"/>
          <s v="68182000-68183000"/>
          <s v="68183000-68184000"/>
          <s v="68184000-68185000"/>
          <s v="68185000-68186000"/>
          <s v="68186000-68187000"/>
          <s v="68187000-68188000"/>
          <s v="68188000-68189000"/>
          <s v="68189000-68190000"/>
          <s v="68190000-68191000"/>
          <s v="68191000-68192000"/>
          <s v="68192000-68193000"/>
          <s v="68193000-68194000"/>
          <s v="68194000-68195000"/>
          <s v="68195000-68196000"/>
          <s v="68196000-68197000"/>
          <s v="68197000-68198000"/>
          <s v="68198000-68199000"/>
          <s v="68199000-68200000"/>
          <s v="68200000-68201000"/>
          <s v="68201000-68202000"/>
          <s v="68202000-68203000"/>
          <s v="68203000-68204000"/>
          <s v="68204000-68205000"/>
          <s v="68205000-68206000"/>
          <s v="68206000-68207000"/>
          <s v="68207000-68208000"/>
          <s v="68208000-68209000"/>
          <s v="68209000-68210000"/>
          <s v="68210000-68211000"/>
          <s v="68211000-68212000"/>
          <s v="68212000-68213000"/>
          <s v="68213000-68214000"/>
          <s v="68214000-68215000"/>
          <s v="68215000-68216000"/>
          <s v="68216000-68217000"/>
          <s v="68217000-68218000"/>
          <s v="68218000-68219000"/>
          <s v="68219000-68220000"/>
          <s v="68220000-68221000"/>
          <s v="68221000-68222000"/>
          <s v="68222000-68223000"/>
          <s v="68223000-68224000"/>
          <s v="68224000-68225000"/>
          <s v="68225000-68226000"/>
          <s v="68226000-68227000"/>
          <s v="68227000-68228000"/>
          <s v="68228000-68229000"/>
          <s v="68229000-68230000"/>
          <s v="68230000-68231000"/>
          <s v="68231000-68232000"/>
          <s v="68232000-68233000"/>
          <s v="68233000-68234000"/>
          <s v="68234000-68235000"/>
          <s v="68235000-68236000"/>
          <s v="68236000-68237000"/>
          <s v="68237000-68238000"/>
          <s v="68238000-68239000"/>
          <s v="68239000-68240000"/>
          <s v="68240000-68241000"/>
          <s v="68241000-68242000"/>
          <s v="68242000-68243000"/>
          <s v="68243000-68244000"/>
          <s v="68244000-68245000"/>
          <s v="68245000-68246000"/>
          <s v="68246000-68247000"/>
          <s v="68247000-68248000"/>
          <s v="68248000-68249000"/>
          <s v="68249000-68250000"/>
          <s v="68250000-68251000"/>
          <s v="68251000-68252000"/>
          <s v="68252000-68253000"/>
          <s v="68253000-68254000"/>
          <s v="68254000-68255000"/>
          <s v="68255000-68256000"/>
          <s v="68256000-68257000"/>
          <s v="68257000-68258000"/>
          <s v="68258000-68259000"/>
          <s v="68259000-68260000"/>
          <s v="68260000-68261000"/>
          <s v="68261000-68262000"/>
          <s v="68262000-68263000"/>
          <s v="68263000-68264000"/>
          <s v="68264000-68265000"/>
          <s v="68265000-68266000"/>
          <s v="68266000-68267000"/>
          <s v="68267000-68268000"/>
          <s v="68268000-68269000"/>
          <s v="68269000-68270000"/>
          <s v="68270000-68271000"/>
          <s v="68271000-68272000"/>
          <s v="68272000-68273000"/>
          <s v="68273000-68274000"/>
          <s v="68274000-68275000"/>
          <s v="68275000-68276000"/>
          <s v="68276000-68277000"/>
          <s v="68277000-68278000"/>
          <s v="68278000-68279000"/>
          <s v="68279000-68280000"/>
          <s v="68280000-68281000"/>
          <s v="68281000-68282000"/>
          <s v="68282000-68283000"/>
          <s v="68283000-68284000"/>
          <s v="68284000-68285000"/>
          <s v="68285000-68286000"/>
          <s v="68286000-68287000"/>
          <s v="68287000-68288000"/>
          <s v="68288000-68289000"/>
          <s v="68289000-68290000"/>
          <s v="68290000-68291000"/>
          <s v="68291000-68292000"/>
          <s v="68292000-68293000"/>
          <s v="68293000-68294000"/>
          <s v="68294000-68295000"/>
          <s v="68295000-68296000"/>
          <s v="68296000-68297000"/>
          <s v="68297000-68298000"/>
          <s v="68298000-68299000"/>
          <s v="68299000-68300000"/>
          <s v="68300000-68301000"/>
          <s v="68301000-68302000"/>
          <s v="68302000-68303000"/>
          <s v="68303000-68304000"/>
          <s v="68304000-68305000"/>
          <s v="68305000-68306000"/>
          <s v="68306000-68307000"/>
          <s v="68307000-68308000"/>
          <s v="68308000-68309000"/>
          <s v="68309000-68310000"/>
          <s v="68310000-68311000"/>
          <s v="68311000-68312000"/>
          <s v="68312000-68313000"/>
          <s v="68313000-68314000"/>
          <s v="68314000-68315000"/>
          <s v="68315000-68316000"/>
          <s v="68316000-68317000"/>
          <s v="68317000-68318000"/>
          <s v="68318000-68319000"/>
          <s v="68319000-68320000"/>
          <s v="68320000-68321000"/>
          <s v="68321000-68322000"/>
          <s v="68322000-68323000"/>
          <s v="68323000-68324000"/>
          <s v="68324000-68325000"/>
          <s v="68325000-68326000"/>
          <s v="68326000-68327000"/>
          <s v="68327000-68328000"/>
          <s v="68328000-68329000"/>
          <s v="68329000-68330000"/>
          <s v="68330000-68331000"/>
          <s v="68331000-68332000"/>
          <s v="68332000-68333000"/>
          <s v="68333000-68334000"/>
          <s v="68334000-68335000"/>
          <s v="68335000-68336000"/>
          <s v="68336000-68337000"/>
          <s v="68337000-68338000"/>
          <s v="68338000-68339000"/>
          <s v="68339000-68340000"/>
          <s v="68340000-68341000"/>
          <s v="68341000-68342000"/>
          <s v="68342000-68343000"/>
          <s v="68343000-68344000"/>
          <s v="68344000-68345000"/>
          <s v="68345000-68346000"/>
          <s v="68346000-68347000"/>
          <s v="68347000-68348000"/>
          <s v="68348000-68349000"/>
          <s v="68349000-68350000"/>
          <s v="68350000-68351000"/>
          <s v="68351000-68352000"/>
          <s v="68352000-68353000"/>
          <s v="68353000-68354000"/>
          <s v="68354000-68355000"/>
          <s v="68355000-68356000"/>
          <s v="68356000-68357000"/>
          <s v="68357000-68358000"/>
          <s v="68358000-68359000"/>
          <s v="68359000-68360000"/>
          <s v="68360000-68361000"/>
          <s v="68361000-68362000"/>
          <s v="68362000-68363000"/>
          <s v="68363000-68364000"/>
          <s v="68364000-68365000"/>
          <s v="68365000-68366000"/>
          <s v="68366000-68367000"/>
          <s v="68367000-68368000"/>
          <s v="68368000-68369000"/>
          <s v="68369000-68370000"/>
          <s v="68370000-68371000"/>
          <s v="68371000-68372000"/>
          <s v="68372000-68373000"/>
          <s v="68373000-68374000"/>
          <s v="68374000-68375000"/>
          <s v="68375000-68376000"/>
          <s v="68376000-68377000"/>
          <s v="68377000-68378000"/>
          <s v="68378000-68379000"/>
          <s v="68379000-68380000"/>
          <s v="68380000-68381000"/>
          <s v="68381000-68382000"/>
          <s v="68382000-68383000"/>
          <s v="68383000-68384000"/>
          <s v="68384000-68385000"/>
          <s v="68385000-68386000"/>
          <s v="68386000-68387000"/>
          <s v="68387000-68388000"/>
          <s v="68388000-68389000"/>
          <s v="68389000-68390000"/>
          <s v="68390000-68391000"/>
          <s v="68391000-68392000"/>
          <s v="68392000-68393000"/>
          <s v="68393000-68394000"/>
          <s v="68394000-68395000"/>
          <s v="68395000-68396000"/>
          <s v="68396000-68397000"/>
          <s v="68397000-68398000"/>
          <s v="68398000-68399000"/>
          <s v="68399000-68400000"/>
          <s v="68400000-68401000"/>
          <s v="68401000-68402000"/>
          <s v="68402000-68403000"/>
          <s v="68403000-68404000"/>
          <s v="68404000-68405000"/>
          <s v="68405000-68406000"/>
          <s v="68406000-68407000"/>
          <s v="68407000-68408000"/>
          <s v="68408000-68409000"/>
          <s v="68409000-68410000"/>
          <s v="68410000-68411000"/>
          <s v="68411000-68412000"/>
          <s v="68412000-68413000"/>
          <s v="68413000-68414000"/>
          <s v="68414000-68415000"/>
          <s v="68415000-68416000"/>
          <s v="68416000-68417000"/>
          <s v="68417000-68418000"/>
          <s v="68418000-68419000"/>
          <s v="68419000-68420000"/>
          <s v="68420000-68421000"/>
          <s v="68421000-68422000"/>
          <s v="68422000-68423000"/>
          <s v="68423000-68424000"/>
          <s v="68424000-68425000"/>
          <s v="68425000-68426000"/>
          <s v="68426000-68427000"/>
          <s v="68427000-68428000"/>
          <s v="68428000-68429000"/>
          <s v="68429000-68430000"/>
          <s v="68430000-68431000"/>
          <s v="68431000-68432000"/>
          <s v="68432000-68433000"/>
          <s v="68433000-68434000"/>
          <s v="68434000-68435000"/>
          <s v="68435000-68436000"/>
          <s v="68436000-68437000"/>
          <s v="68437000-68438000"/>
          <s v="68438000-68439000"/>
          <s v="68439000-68440000"/>
          <s v="68440000-68441000"/>
          <s v="68441000-68442000"/>
          <s v="68442000-68443000"/>
          <s v="68443000-68444000"/>
          <s v="68444000-68445000"/>
          <s v="68445000-68446000"/>
          <s v="68446000-68447000"/>
          <s v="68447000-68448000"/>
          <s v="68448000-68449000"/>
          <s v="68449000-68450000"/>
          <s v="68450000-68451000"/>
          <s v="68451000-68452000"/>
          <s v="68452000-68453000"/>
          <s v="68453000-68454000"/>
          <s v="68454000-68455000"/>
          <s v="68455000-68456000"/>
          <s v="68456000-68457000"/>
          <s v="68457000-68458000"/>
          <s v="68458000-68459000"/>
          <s v="68459000-68460000"/>
          <s v="68460000-68461000"/>
          <s v="68461000-68462000"/>
          <s v="68462000-68463000"/>
          <s v="68463000-68464000"/>
          <s v="68464000-68465000"/>
          <s v="68465000-68466000"/>
          <s v="68466000-68467000"/>
          <s v="68467000-68468000"/>
          <s v="68468000-68469000"/>
          <s v="68469000-68470000"/>
          <s v="68470000-68471000"/>
          <s v="68471000-68472000"/>
          <s v="68472000-68473000"/>
          <s v="68473000-68474000"/>
          <s v="68474000-68475000"/>
          <s v="68475000-68476000"/>
          <s v="68476000-68477000"/>
          <s v="68477000-68478000"/>
          <s v="68478000-68479000"/>
          <s v="68479000-68480000"/>
          <s v="68480000-68481000"/>
          <s v="68481000-68482000"/>
          <s v="68482000-68483000"/>
          <s v="68483000-68484000"/>
          <s v="68484000-68485000"/>
          <s v="68485000-68486000"/>
          <s v="68486000-68487000"/>
          <s v="68487000-68488000"/>
          <s v="68488000-68489000"/>
          <s v="68489000-68490000"/>
          <s v="68490000-68491000"/>
          <s v="68491000-68492000"/>
          <s v="68492000-68493000"/>
          <s v="68493000-68494000"/>
          <s v="68494000-68495000"/>
          <s v="68495000-68496000"/>
          <s v="68496000-68497000"/>
          <s v="68497000-68498000"/>
          <s v="68498000-68499000"/>
          <s v="68499000-68500000"/>
          <s v="68500000-68501000"/>
          <s v="68501000-68502000"/>
          <s v="68502000-68503000"/>
          <s v="68503000-68504000"/>
          <s v="68504000-68505000"/>
          <s v="68505000-68506000"/>
          <s v="68506000-68507000"/>
          <s v="68507000-68508000"/>
          <s v="68508000-68509000"/>
          <s v="68509000-68510000"/>
          <s v="68510000-68511000"/>
          <s v="68511000-68512000"/>
          <s v="68512000-68513000"/>
          <s v="68513000-68514000"/>
          <s v="68514000-68515000"/>
          <s v="68515000-68516000"/>
          <s v="68516000-68517000"/>
          <s v="68517000-68518000"/>
          <s v="68518000-68519000"/>
          <s v="68519000-68520000"/>
          <s v="68520000-68521000"/>
          <s v="68521000-68522000"/>
          <s v="68522000-68523000"/>
          <s v="68523000-68524000"/>
          <s v="68524000-68525000"/>
          <s v="68525000-68526000"/>
          <s v="68526000-68527000"/>
          <s v="68527000-68528000"/>
          <s v="68528000-68529000"/>
          <s v="68529000-68530000"/>
          <s v="68530000-68531000"/>
          <s v="68531000-68532000"/>
          <s v="68532000-68533000"/>
          <s v="68533000-68534000"/>
          <s v="68534000-68535000"/>
          <s v="68535000-68536000"/>
          <s v="68536000-68537000"/>
          <s v="68537000-68538000"/>
          <s v="68538000-68539000"/>
          <s v="68539000-68540000"/>
          <s v="68540000-68541000"/>
          <s v="68541000-68542000"/>
          <s v="68542000-68543000"/>
          <s v="68543000-68544000"/>
          <s v="68544000-68545000"/>
          <s v="68545000-68546000"/>
          <s v="68546000-68547000"/>
          <s v="68547000-68548000"/>
          <s v="68548000-68549000"/>
          <s v="68549000-68550000"/>
          <s v="68550000-68551000"/>
          <s v="68551000-68552000"/>
          <s v="68552000-68553000"/>
          <s v="68553000-68554000"/>
          <s v="68554000-68555000"/>
          <s v="68555000-68556000"/>
          <s v="68556000-68557000"/>
          <s v="68557000-68558000"/>
          <s v="68558000-68559000"/>
          <s v="68559000-68560000"/>
          <s v="68560000-68561000"/>
          <s v="68561000-68562000"/>
          <s v="68562000-68563000"/>
          <s v="68563000-68564000"/>
          <s v="68564000-68565000"/>
          <s v="68565000-68566000"/>
          <s v="68566000-68567000"/>
          <s v="68567000-68568000"/>
          <s v="68568000-68569000"/>
          <s v="68569000-68570000"/>
          <s v="68570000-68571000"/>
          <s v="68571000-68572000"/>
          <s v="68572000-68573000"/>
          <s v="68573000-68574000"/>
          <s v="68574000-68575000"/>
          <s v="68575000-68576000"/>
          <s v="68576000-68577000"/>
          <s v="68577000-68578000"/>
          <s v="68578000-68579000"/>
          <s v="68579000-68580000"/>
          <s v="68580000-68581000"/>
          <s v="68581000-68582000"/>
          <s v="68582000-68583000"/>
          <s v="68583000-68584000"/>
          <s v="68584000-68585000"/>
          <s v="68585000-68586000"/>
          <s v="68586000-68587000"/>
          <s v="68587000-68588000"/>
          <s v="68588000-68589000"/>
          <s v="68589000-68590000"/>
          <s v="68590000-68591000"/>
          <s v="68591000-68592000"/>
          <s v="68592000-68593000"/>
          <s v="68593000-68594000"/>
          <s v="68594000-68595000"/>
          <s v="68595000-68596000"/>
          <s v="68596000-68597000"/>
          <s v="68597000-68598000"/>
          <s v="68598000-68599000"/>
          <s v="68599000-68600000"/>
          <s v="68600000-68601000"/>
          <s v="68601000-68602000"/>
          <s v="68602000-68603000"/>
          <s v="68603000-68604000"/>
          <s v="68604000-68605000"/>
          <s v="68605000-68606000"/>
          <s v="68606000-68607000"/>
          <s v="68607000-68608000"/>
          <s v="68608000-68609000"/>
          <s v="68609000-68610000"/>
          <s v="68610000-68611000"/>
          <s v="68611000-68612000"/>
          <s v="68612000-68613000"/>
          <s v="68613000-68614000"/>
          <s v="68614000-68615000"/>
          <s v="68615000-68616000"/>
          <s v="68616000-68617000"/>
          <s v="68617000-68618000"/>
          <s v="68618000-68619000"/>
          <s v="68619000-68620000"/>
          <s v="68620000-68621000"/>
          <s v="68621000-68622000"/>
          <s v="68622000-68623000"/>
          <s v="68623000-68624000"/>
          <s v="68624000-68625000"/>
          <s v="68625000-68626000"/>
          <s v="68626000-68627000"/>
          <s v="68627000-68628000"/>
          <s v="68628000-68629000"/>
          <s v="68629000-68630000"/>
          <s v="68630000-68631000"/>
          <s v="68631000-68632000"/>
          <s v="68632000-68633000"/>
          <s v="68633000-68634000"/>
          <s v="68634000-68635000"/>
          <s v="68635000-68636000"/>
          <s v="68636000-68637000"/>
          <s v="68637000-68638000"/>
          <s v="68638000-68639000"/>
          <s v="68639000-68640000"/>
          <s v="68640000-68641000"/>
          <s v="68641000-68642000"/>
          <s v="68642000-68643000"/>
          <s v="68643000-68644000"/>
          <s v="68644000-68645000"/>
          <s v="68645000-68646000"/>
          <s v="68646000-68647000"/>
          <s v="68647000-68648000"/>
          <s v="68648000-68649000"/>
          <s v="68649000-68650000"/>
          <s v="68650000-68651000"/>
          <s v="68651000-68652000"/>
          <s v="68652000-68653000"/>
          <s v="68653000-68654000"/>
          <s v="68654000-68655000"/>
          <s v="68655000-68656000"/>
          <s v="68656000-68657000"/>
          <s v="68657000-68658000"/>
          <s v="68658000-68659000"/>
          <s v="68659000-68660000"/>
          <s v="68660000-68661000"/>
          <s v="68661000-68662000"/>
          <s v="68662000-68663000"/>
          <s v="68663000-68664000"/>
          <s v="68664000-68665000"/>
          <s v="68665000-68666000"/>
          <s v="68666000-68667000"/>
          <s v="68667000-68668000"/>
          <s v="68668000-68669000"/>
          <s v="68669000-68670000"/>
          <s v="68670000-68671000"/>
          <s v="68671000-68672000"/>
          <s v="68672000-68673000"/>
          <s v="68673000-68674000"/>
          <s v="68674000-68675000"/>
          <s v="68675000-68676000"/>
          <s v="68676000-68677000"/>
          <s v="68677000-68678000"/>
          <s v="68678000-68679000"/>
          <s v="68679000-68680000"/>
          <s v="68680000-68681000"/>
          <s v="68681000-68682000"/>
          <s v="68682000-68683000"/>
          <s v="68683000-68684000"/>
          <s v="68684000-68685000"/>
          <s v="68685000-68686000"/>
          <s v="68686000-68687000"/>
          <s v="68687000-68688000"/>
          <s v="68688000-68689000"/>
          <s v="68689000-68690000"/>
          <s v="68690000-68691000"/>
          <s v="68691000-68692000"/>
          <s v="68692000-68693000"/>
          <s v="68693000-68694000"/>
          <s v="68694000-68695000"/>
          <s v="68695000-68696000"/>
          <s v="68696000-68697000"/>
          <s v="68697000-68698000"/>
          <s v="68698000-68699000"/>
          <s v="68699000-68700000"/>
          <s v="68700000-68701000"/>
          <s v="68701000-68702000"/>
          <s v="68702000-68703000"/>
          <s v="68703000-68704000"/>
          <s v="68704000-68705000"/>
          <s v="68705000-68706000"/>
          <s v="68706000-68707000"/>
          <s v="68707000-68708000"/>
          <s v="68708000-68709000"/>
          <s v="68709000-68710000"/>
          <s v="68710000-68711000"/>
          <s v="68711000-68712000"/>
          <s v="68712000-68713000"/>
          <s v="68713000-68714000"/>
          <s v="68714000-68715000"/>
          <s v="68715000-68716000"/>
          <s v="68716000-68717000"/>
          <s v="68717000-68718000"/>
          <s v="68718000-68719000"/>
          <s v="68719000-68720000"/>
          <s v="68720000-68721000"/>
          <s v="68721000-68722000"/>
          <s v="68722000-68723000"/>
          <s v="68723000-68724000"/>
          <s v="68724000-68725000"/>
          <s v="68725000-68726000"/>
          <s v="68726000-68727000"/>
          <s v="68727000-68728000"/>
          <s v="68728000-68729000"/>
          <s v="68729000-68730000"/>
          <s v="68730000-68731000"/>
          <s v="68731000-68732000"/>
          <s v="68732000-68733000"/>
          <s v="68733000-68734000"/>
          <s v="68734000-68735000"/>
          <s v="68735000-68736000"/>
          <s v="68736000-68737000"/>
          <s v="68737000-68738000"/>
          <s v="68738000-68739000"/>
          <s v="68739000-68740000"/>
          <s v="68740000-68741000"/>
          <s v="68741000-68742000"/>
          <s v="68742000-68743000"/>
          <s v="68743000-68744000"/>
          <s v="68744000-68745000"/>
          <s v="68745000-68746000"/>
          <s v="68746000-68747000"/>
          <s v="68747000-68748000"/>
          <s v="68748000-68749000"/>
          <s v="68749000-68750000"/>
          <s v="68750000-68751000"/>
          <s v="68751000-68752000"/>
          <s v="68752000-68753000"/>
          <s v="68753000-68754000"/>
          <s v="68754000-68755000"/>
          <s v="68755000-68756000"/>
          <s v="68756000-68757000"/>
          <s v="68757000-68758000"/>
          <s v="68758000-68759000"/>
          <s v="68759000-68760000"/>
          <s v="68760000-68761000"/>
          <s v="68761000-68762000"/>
          <s v="68762000-68763000"/>
          <s v="68763000-68764000"/>
          <s v="68764000-68765000"/>
          <s v="68765000-68766000"/>
          <s v="68766000-68767000"/>
          <s v="68767000-68768000"/>
          <s v="68768000-68769000"/>
          <s v="68769000-68770000"/>
          <s v="68770000-68771000"/>
          <s v="68771000-68772000"/>
          <s v="68772000-68773000"/>
          <s v="68773000-68774000"/>
          <s v="68774000-68775000"/>
          <s v="68775000-68776000"/>
          <s v="68776000-68777000"/>
          <s v="68777000-68778000"/>
          <s v="68778000-68779000"/>
          <s v="68779000-68780000"/>
          <s v="68780000-68781000"/>
          <s v="68781000-68782000"/>
          <s v="68782000-68783000"/>
          <s v="68783000-68784000"/>
          <s v="68784000-68785000"/>
          <s v="68785000-68786000"/>
          <s v="68786000-68787000"/>
          <s v="68787000-68788000"/>
          <s v="68788000-68789000"/>
          <s v="68789000-68790000"/>
          <s v="68790000-68791000"/>
          <s v="68791000-68792000"/>
          <s v="68792000-68793000"/>
          <s v="68793000-68794000"/>
          <s v="68794000-68795000"/>
          <s v="68795000-68796000"/>
          <s v="68796000-68797000"/>
          <s v="68797000-68798000"/>
          <s v="68798000-68799000"/>
          <s v="68799000-68800000"/>
          <s v="68800000-68801000"/>
          <s v="68801000-68802000"/>
          <s v="68802000-68803000"/>
          <s v="68803000-68804000"/>
          <s v="68804000-68805000"/>
          <s v="68805000-68806000"/>
          <s v="68806000-68807000"/>
          <s v="68807000-68808000"/>
          <s v="68808000-68809000"/>
          <s v="68809000-68810000"/>
          <s v="68810000-68811000"/>
          <s v="68811000-68812000"/>
          <s v="68812000-68813000"/>
          <s v="68813000-68814000"/>
          <s v="68814000-68815000"/>
          <s v="68815000-68816000"/>
          <s v="68816000-68817000"/>
          <s v="68817000-68818000"/>
          <s v="68818000-68819000"/>
          <s v="68819000-68820000"/>
          <s v="68820000-68821000"/>
          <s v="68821000-68822000"/>
          <s v="68822000-68823000"/>
          <s v="68823000-68824000"/>
          <s v="68824000-68825000"/>
          <s v="68825000-68826000"/>
          <s v="68826000-68827000"/>
          <s v="68827000-68828000"/>
          <s v="68828000-68829000"/>
          <s v="68829000-68830000"/>
          <s v="68830000-68831000"/>
          <s v="68831000-68832000"/>
          <s v="68832000-68833000"/>
          <s v="68833000-68834000"/>
          <s v="68834000-68835000"/>
          <s v="68835000-68836000"/>
          <s v="68836000-68837000"/>
          <s v="68837000-68838000"/>
          <s v="68838000-68839000"/>
          <s v="68839000-68840000"/>
          <s v="68840000-68841000"/>
          <s v="68841000-68842000"/>
          <s v="68842000-68843000"/>
          <s v="68843000-68844000"/>
          <s v="68844000-68845000"/>
          <s v="68845000-68846000"/>
          <s v="68846000-68847000"/>
          <s v="68847000-68848000"/>
          <s v="68848000-68849000"/>
          <s v="68849000-68850000"/>
          <s v="68850000-68851000"/>
          <s v="68851000-68852000"/>
          <s v="68852000-68853000"/>
          <s v="68853000-68854000"/>
          <s v="68854000-68855000"/>
          <s v="68855000-68856000"/>
          <s v="68856000-68857000"/>
          <s v="68857000-68858000"/>
          <s v="68858000-68859000"/>
          <s v="68859000-68860000"/>
          <s v="68860000-68861000"/>
          <s v="68861000-68862000"/>
          <s v="68862000-68863000"/>
          <s v="68863000-68864000"/>
          <s v="68864000-68865000"/>
          <s v="68865000-68866000"/>
          <s v="68866000-68867000"/>
          <s v="68867000-68868000"/>
          <s v="68868000-68869000"/>
          <s v="68869000-68870000"/>
          <s v="68870000-68871000"/>
          <s v="68871000-68872000"/>
          <s v="68872000-68873000"/>
          <s v="68873000-68874000"/>
          <s v="68874000-68875000"/>
          <s v="68875000-68876000"/>
          <s v="68876000-68877000"/>
          <s v="68877000-68878000"/>
          <s v="68878000-68879000"/>
          <s v="68879000-68880000"/>
          <s v="68880000-68881000"/>
          <s v="68881000-68882000"/>
          <s v="68882000-68883000"/>
          <s v="68883000-68884000"/>
          <s v="68884000-68885000"/>
          <s v="68885000-68886000"/>
          <s v="68886000-68887000"/>
          <s v="68887000-68888000"/>
          <s v="68888000-68889000"/>
          <s v="68889000-68890000"/>
          <s v="68890000-68891000"/>
          <s v="68891000-68892000"/>
          <s v="68892000-68893000"/>
          <s v="68893000-68894000"/>
          <s v="68894000-68895000"/>
          <s v="68895000-68896000"/>
          <s v="68896000-68897000"/>
          <s v="68897000-68898000"/>
          <s v="68898000-68899000"/>
          <s v="68899000-68900000"/>
          <s v="68900000-68901000"/>
          <s v="68901000-68902000"/>
          <s v="68902000-68903000"/>
          <s v="68903000-68904000"/>
          <s v="68904000-68905000"/>
          <s v="68905000-68906000"/>
          <s v="68906000-68907000"/>
          <s v="68907000-68908000"/>
          <s v="68908000-68909000"/>
          <s v="68909000-68910000"/>
          <s v="68910000-68911000"/>
          <s v="68911000-68912000"/>
          <s v="68912000-68913000"/>
          <s v="68913000-68914000"/>
          <s v="68914000-68915000"/>
          <s v="68915000-68916000"/>
          <s v="68916000-68917000"/>
          <s v="68917000-68918000"/>
          <s v="68918000-68919000"/>
          <s v="68919000-68920000"/>
          <s v="68920000-68921000"/>
          <s v="68921000-68922000"/>
          <s v="68922000-68923000"/>
          <s v="68923000-68924000"/>
          <s v="68924000-68925000"/>
          <s v="68925000-68926000"/>
          <s v="68926000-68927000"/>
          <s v="68927000-68928000"/>
          <s v="68928000-68929000"/>
          <s v="68929000-68930000"/>
          <s v="68930000-68931000"/>
          <s v="68931000-68932000"/>
          <s v="68932000-68933000"/>
          <s v="68933000-68934000"/>
          <s v="68934000-68935000"/>
          <s v="68935000-68936000"/>
          <s v="68936000-68937000"/>
          <s v="68937000-68938000"/>
          <s v="68938000-68939000"/>
          <s v="68939000-68940000"/>
          <s v="68940000-68941000"/>
          <s v="68941000-68942000"/>
          <s v="68942000-68943000"/>
          <s v="68943000-68944000"/>
          <s v="68944000-68945000"/>
          <s v="68945000-68946000"/>
          <s v="68946000-68947000"/>
          <s v="68947000-68948000"/>
          <s v="68948000-68949000"/>
          <s v="68949000-68950000"/>
          <s v="68950000-68951000"/>
          <s v="68951000-68952000"/>
          <s v="68952000-68953000"/>
          <s v="68953000-68954000"/>
          <s v="68954000-68955000"/>
          <s v="68955000-68956000"/>
          <s v="68956000-68957000"/>
          <s v="68957000-68958000"/>
          <s v="68958000-68959000"/>
          <s v="68959000-68960000"/>
          <s v="68960000-68961000"/>
          <s v="68961000-68962000"/>
          <s v="68962000-68963000"/>
          <s v="68963000-68964000"/>
          <s v="68964000-68965000"/>
          <s v="68965000-68966000"/>
          <s v="68966000-68967000"/>
          <s v="68967000-68968000"/>
          <s v="68968000-68969000"/>
          <s v="68969000-68970000"/>
          <s v="68970000-68971000"/>
          <s v="68971000-68972000"/>
          <s v="68972000-68973000"/>
          <s v="68973000-68974000"/>
          <s v="68974000-68975000"/>
          <s v="68975000-68976000"/>
          <s v="68976000-68977000"/>
          <s v="68977000-68978000"/>
          <s v="68978000-68979000"/>
          <s v="68979000-68980000"/>
          <s v="68980000-68981000"/>
          <s v="68981000-68982000"/>
          <s v="68982000-68983000"/>
          <s v="68983000-68984000"/>
          <s v="68984000-68985000"/>
          <s v="68985000-68986000"/>
          <s v="68986000-68987000"/>
          <s v="68987000-68988000"/>
          <s v="68988000-68989000"/>
          <s v="68989000-68990000"/>
          <s v="68990000-68991000"/>
          <s v="68991000-68992000"/>
          <s v="68992000-68993000"/>
          <s v="68993000-68994000"/>
          <s v="68994000-68995000"/>
          <s v="68995000-68996000"/>
          <s v="68996000-68997000"/>
          <s v="68997000-68998000"/>
          <s v="68998000-68999000"/>
          <s v="68999000-69000000"/>
          <s v="69000000-69001000"/>
          <s v="69001000-69002000"/>
          <s v="69002000-69003000"/>
          <s v="69003000-69004000"/>
          <s v="69004000-69005000"/>
          <s v="69005000-69006000"/>
          <s v="69006000-69007000"/>
          <s v="69007000-69008000"/>
          <s v="69008000-69009000"/>
          <s v="69009000-69010000"/>
          <s v="69010000-69011000"/>
          <s v="69011000-69012000"/>
          <s v="69012000-69013000"/>
          <s v="69013000-69014000"/>
          <s v="69014000-69015000"/>
          <s v="69015000-69016000"/>
          <s v="69016000-69017000"/>
          <s v="69017000-69018000"/>
          <s v="69018000-69019000"/>
          <s v="69019000-69020000"/>
          <s v="69020000-69021000"/>
          <s v="69021000-69022000"/>
          <s v="69022000-69023000"/>
          <s v="69023000-69024000"/>
          <s v="69024000-69025000"/>
          <s v="69025000-69026000"/>
          <s v="69026000-69027000"/>
          <s v="69027000-69028000"/>
          <s v="69028000-69029000"/>
          <s v="69029000-69030000"/>
          <s v="69030000-69031000"/>
          <s v="69031000-69032000"/>
          <s v="69032000-69033000"/>
          <s v="69033000-69034000"/>
          <s v="69034000-69035000"/>
          <s v="69035000-69036000"/>
          <s v="69036000-69037000"/>
          <s v="69037000-69038000"/>
          <s v="69038000-69039000"/>
          <s v="69039000-69040000"/>
          <s v="69040000-69041000"/>
          <s v="69041000-69042000"/>
          <s v="69042000-69043000"/>
          <s v="69043000-69044000"/>
          <s v="69044000-69045000"/>
          <s v="69045000-69046000"/>
          <s v="69046000-69047000"/>
          <s v="69047000-69048000"/>
          <s v="69048000-69049000"/>
          <s v="69049000-69050000"/>
          <s v="69050000-69051000"/>
          <s v="69051000-69052000"/>
          <s v="69052000-69053000"/>
          <s v="69053000-69054000"/>
          <s v="69054000-69055000"/>
          <s v="69055000-69056000"/>
          <s v="69056000-69057000"/>
          <s v="69057000-69058000"/>
          <s v="69058000-69059000"/>
          <s v="69059000-69060000"/>
          <s v="69060000-69061000"/>
          <s v="69061000-69062000"/>
          <s v="69062000-69063000"/>
          <s v="69063000-69064000"/>
          <s v="69064000-69065000"/>
          <s v="69065000-69066000"/>
          <s v="69066000-69067000"/>
          <s v="69067000-69068000"/>
          <s v="69068000-69069000"/>
          <s v="69069000-69070000"/>
          <s v="69070000-69071000"/>
          <s v="69071000-69072000"/>
          <s v="69072000-69073000"/>
          <s v="69073000-69074000"/>
          <s v="69074000-69075000"/>
          <s v="69075000-69076000"/>
          <s v="69076000-69077000"/>
          <s v="69077000-69078000"/>
          <s v="69078000-69079000"/>
          <s v="69079000-69080000"/>
          <s v="69080000-69081000"/>
          <s v="69081000-69082000"/>
          <s v="69082000-69083000"/>
          <s v="69083000-69084000"/>
          <s v="69084000-69085000"/>
          <s v="69085000-69086000"/>
          <s v="69086000-69087000"/>
          <s v="69087000-69088000"/>
          <s v="69088000-69089000"/>
          <s v="69089000-69090000"/>
          <s v="69090000-69091000"/>
          <s v="69091000-69092000"/>
          <s v="69092000-69093000"/>
          <s v="69093000-69094000"/>
          <s v="69094000-69095000"/>
          <s v="69095000-69096000"/>
          <s v="69096000-69097000"/>
          <s v="69097000-69098000"/>
          <s v="69098000-69099000"/>
          <s v="69099000-69100000"/>
          <s v="69100000-69101000"/>
          <s v="69101000-69102000"/>
          <s v="69102000-69103000"/>
          <s v="69103000-69104000"/>
          <s v="69104000-69105000"/>
          <s v="69105000-69106000"/>
          <s v="69106000-69107000"/>
          <s v="69107000-69108000"/>
          <s v="69108000-69109000"/>
          <s v="69109000-69110000"/>
          <s v="69110000-69111000"/>
          <s v="69111000-69112000"/>
          <s v="69112000-69113000"/>
          <s v="69113000-69114000"/>
          <s v="69114000-69115000"/>
          <s v="69115000-69116000"/>
          <s v="69116000-69117000"/>
          <s v="69117000-69118000"/>
          <s v="69118000-69119000"/>
          <s v="69119000-69120000"/>
          <s v="69120000-69121000"/>
          <s v="69121000-69122000"/>
          <s v="69122000-69123000"/>
          <s v="69123000-69124000"/>
          <s v="69124000-69125000"/>
          <s v="69125000-69126000"/>
          <s v="69126000-69127000"/>
          <s v="69127000-69128000"/>
          <s v="69128000-69129000"/>
          <s v="69129000-69130000"/>
          <s v="69130000-69131000"/>
          <s v="69131000-69132000"/>
          <s v="69132000-69133000"/>
          <s v="69133000-69134000"/>
          <s v="69134000-69135000"/>
          <s v="69135000-69136000"/>
          <s v="69136000-69137000"/>
          <s v="69137000-69138000"/>
          <s v="69138000-69139000"/>
          <s v="69139000-69140000"/>
          <s v="69140000-69141000"/>
          <s v="69141000-69142000"/>
          <s v="69142000-69143000"/>
          <s v="69143000-69144000"/>
          <s v="69144000-69145000"/>
          <s v="69145000-69146000"/>
          <s v="69146000-69147000"/>
          <s v="69147000-69148000"/>
          <s v="69148000-69149000"/>
          <s v="69149000-69150000"/>
          <s v="69150000-69151000"/>
          <s v="69151000-69152000"/>
          <s v="69152000-69153000"/>
          <s v="69153000-69154000"/>
          <s v="69154000-69155000"/>
          <s v="69155000-69156000"/>
          <s v="69156000-69157000"/>
          <s v="69157000-69158000"/>
          <s v="69158000-69159000"/>
          <s v="69159000-69160000"/>
          <s v="69160000-69161000"/>
          <s v="69161000-69162000"/>
          <s v="69162000-69163000"/>
          <s v="69163000-69164000"/>
          <s v="69164000-69165000"/>
          <s v="69165000-69166000"/>
          <s v="69166000-69167000"/>
          <s v="69167000-69168000"/>
          <s v="69168000-69169000"/>
          <s v="69169000-69170000"/>
          <s v="69170000-69171000"/>
          <s v="69171000-69172000"/>
          <s v="69172000-69173000"/>
          <s v="69173000-69174000"/>
          <s v="69174000-69175000"/>
          <s v="69175000-69176000"/>
          <s v="69176000-69177000"/>
          <s v="69177000-69178000"/>
          <s v="69178000-69179000"/>
          <s v="69179000-69180000"/>
          <s v="69180000-69181000"/>
          <s v="69181000-69182000"/>
          <s v="69182000-69183000"/>
          <s v="69183000-69184000"/>
          <s v="69184000-69185000"/>
          <s v="69185000-69186000"/>
          <s v="69186000-69187000"/>
          <s v="69187000-69188000"/>
          <s v="69188000-69189000"/>
          <s v="69189000-69190000"/>
          <s v="69190000-69191000"/>
          <s v="69191000-69192000"/>
          <s v="69192000-69193000"/>
          <s v="69193000-69194000"/>
          <s v="69194000-69195000"/>
          <s v="69195000-69196000"/>
          <s v="69196000-69197000"/>
          <s v="69197000-69198000"/>
          <s v="69198000-69199000"/>
          <s v="69199000-69200000"/>
          <s v="69200000-69201000"/>
          <s v="69201000-69202000"/>
          <s v="69202000-69203000"/>
          <s v="69203000-69204000"/>
          <s v="69204000-69205000"/>
          <s v="69205000-69206000"/>
          <s v="69206000-69207000"/>
          <s v="69207000-69208000"/>
          <s v="69208000-69209000"/>
          <s v="69209000-69210000"/>
          <s v="69210000-69211000"/>
          <s v="69211000-69212000"/>
          <s v="69212000-69213000"/>
          <s v="69213000-69214000"/>
          <s v="69214000-69215000"/>
          <s v="69215000-69216000"/>
          <s v="69216000-69217000"/>
          <s v="69217000-69218000"/>
          <s v="69218000-69219000"/>
          <s v="69219000-69220000"/>
          <s v="69220000-69221000"/>
          <s v="69221000-69222000"/>
          <s v="69222000-69223000"/>
          <s v="69223000-69224000"/>
          <s v="69224000-69225000"/>
          <s v="69225000-69226000"/>
          <s v="69226000-69227000"/>
          <s v="69227000-69228000"/>
          <s v="69228000-69229000"/>
          <s v="69229000-69230000"/>
          <s v="69230000-69231000"/>
          <s v="69231000-69232000"/>
          <s v="69232000-69233000"/>
          <s v="69233000-69234000"/>
          <s v="69234000-69235000"/>
          <s v="69235000-69236000"/>
          <s v="69236000-69237000"/>
          <s v="69237000-69238000"/>
          <s v="69238000-69239000"/>
          <s v="69239000-69240000"/>
          <s v="69240000-69241000"/>
          <s v="69241000-69242000"/>
          <s v="69242000-69243000"/>
          <s v="69243000-69244000"/>
          <s v="69244000-69245000"/>
          <s v="69245000-69246000"/>
          <s v="69246000-69247000"/>
          <s v="69247000-69248000"/>
          <s v="69248000-69249000"/>
          <s v="69249000-69250000"/>
          <s v="69250000-69251000"/>
          <s v="69251000-69252000"/>
          <s v="69252000-69253000"/>
          <s v="69253000-69254000"/>
          <s v="69254000-69255000"/>
          <s v="69255000-69256000"/>
          <s v="69256000-69257000"/>
          <s v="69257000-69258000"/>
          <s v="69258000-69259000"/>
          <s v="69259000-69260000"/>
          <s v="69260000-69261000"/>
          <s v="69261000-69262000"/>
          <s v="69262000-69263000"/>
          <s v="69263000-69264000"/>
          <s v="69264000-69265000"/>
          <s v="69265000-69266000"/>
          <s v="69266000-69267000"/>
          <s v="69267000-69268000"/>
          <s v="69268000-69269000"/>
          <s v="69269000-69270000"/>
          <s v="69270000-69271000"/>
          <s v="69271000-69272000"/>
          <s v="69272000-69273000"/>
          <s v="69273000-69274000"/>
          <s v="69274000-69275000"/>
          <s v="69275000-69276000"/>
          <s v="69276000-69277000"/>
          <s v="69277000-69278000"/>
          <s v="69278000-69279000"/>
          <s v="69279000-69280000"/>
          <s v="69280000-69281000"/>
          <s v="69281000-69282000"/>
          <s v="69282000-69283000"/>
          <s v="69283000-69284000"/>
          <s v="69284000-69285000"/>
          <s v="69285000-69286000"/>
          <s v="69286000-69287000"/>
          <s v="69287000-69288000"/>
          <s v="69288000-69289000"/>
          <s v="69289000-69290000"/>
          <s v="69290000-69291000"/>
          <s v="69291000-69292000"/>
          <s v="69292000-69293000"/>
          <s v="69293000-69294000"/>
          <s v="69294000-69295000"/>
          <s v="69295000-69296000"/>
          <s v="69296000-69297000"/>
          <s v="69297000-69298000"/>
          <s v="69298000-69299000"/>
          <s v="69299000-69300000"/>
          <s v="69300000-69301000"/>
          <s v="69301000-69302000"/>
          <s v="69302000-69303000"/>
          <s v="69303000-69304000"/>
          <s v="69304000-69305000"/>
          <s v="69305000-69306000"/>
          <s v="69306000-69307000"/>
          <s v="69307000-69308000"/>
          <s v="69308000-69309000"/>
          <s v="69309000-69310000"/>
          <s v="69310000-69311000"/>
          <s v="69311000-69312000"/>
          <s v="69312000-69313000"/>
          <s v="69313000-69314000"/>
          <s v="69314000-69315000"/>
          <s v="69315000-69316000"/>
          <s v="69316000-69317000"/>
          <s v="69317000-69318000"/>
          <s v="69318000-69319000"/>
          <s v="69319000-69320000"/>
          <s v="69320000-69321000"/>
          <s v="69321000-69322000"/>
          <s v="69322000-69323000"/>
          <s v="69323000-69324000"/>
          <s v="69324000-69325000"/>
          <s v="69325000-69326000"/>
          <s v="69326000-69327000"/>
          <s v="69327000-69328000"/>
          <s v="69328000-69329000"/>
          <s v="69329000-69330000"/>
          <s v="69330000-69331000"/>
          <s v="69331000-69332000"/>
          <s v="69332000-69333000"/>
          <s v="69333000-69334000"/>
          <s v="69334000-69335000"/>
          <s v="69335000-69336000"/>
          <s v="69336000-69337000"/>
          <s v="69337000-69338000"/>
          <s v="69338000-69339000"/>
          <s v="69339000-69340000"/>
          <s v="69340000-69341000"/>
          <s v="69341000-69342000"/>
          <s v="69342000-69343000"/>
          <s v="69343000-69344000"/>
          <s v="69344000-69345000"/>
          <s v="69345000-69346000"/>
          <s v="69346000-69347000"/>
          <s v="69347000-69348000"/>
          <s v="69348000-69349000"/>
          <s v="69349000-69350000"/>
          <s v="69350000-69351000"/>
          <s v="69351000-69352000"/>
          <s v="69352000-69353000"/>
          <s v="69353000-69354000"/>
          <s v="69354000-69355000"/>
          <s v="69355000-69356000"/>
          <s v="69356000-69357000"/>
          <s v="69357000-69358000"/>
          <s v="69358000-69359000"/>
          <s v="69359000-69360000"/>
          <s v="69360000-69361000"/>
          <s v="69361000-69362000"/>
          <s v="69362000-69363000"/>
          <s v="69363000-69364000"/>
          <s v="69364000-69365000"/>
          <s v="69365000-69366000"/>
          <s v="69366000-69367000"/>
          <s v="69367000-69368000"/>
          <s v="69368000-69369000"/>
          <s v="69369000-69370000"/>
          <s v="69370000-69371000"/>
          <s v="69371000-69372000"/>
          <s v="69372000-69373000"/>
          <s v="69373000-69374000"/>
          <s v="69374000-69375000"/>
          <s v="69375000-69376000"/>
          <s v="69376000-69377000"/>
          <s v="69377000-69378000"/>
          <s v="69378000-69379000"/>
          <s v="69379000-69380000"/>
          <s v="69380000-69381000"/>
          <s v="69381000-69382000"/>
          <s v="69382000-69383000"/>
          <s v="69383000-69384000"/>
          <s v="69384000-69385000"/>
          <s v="69385000-69386000"/>
          <s v="69386000-69387000"/>
          <s v="69387000-69388000"/>
          <s v="69388000-69389000"/>
          <s v="69389000-69390000"/>
          <s v="69390000-69391000"/>
          <s v="69391000-69392000"/>
          <s v="69392000-69393000"/>
          <s v="69393000-69394000"/>
          <s v="69394000-69395000"/>
          <s v="69395000-69396000"/>
          <s v="69396000-69397000"/>
          <s v="69397000-69398000"/>
          <s v="69398000-69399000"/>
          <s v="69399000-69400000"/>
          <s v="69400000-69401000"/>
          <s v="69401000-69402000"/>
          <s v="69402000-69403000"/>
          <s v="69403000-69404000"/>
          <s v="69404000-69405000"/>
          <s v="69405000-69406000"/>
          <s v="69406000-69407000"/>
          <s v="69407000-69408000"/>
          <s v="69408000-69409000"/>
          <s v="69409000-69410000"/>
          <s v="69410000-69411000"/>
          <s v="69411000-69412000"/>
          <s v="69412000-69413000"/>
          <s v="69413000-69414000"/>
          <s v="69414000-69415000"/>
          <s v="69415000-69416000"/>
          <s v="69416000-69417000"/>
          <s v="69417000-69418000"/>
          <s v="69418000-69419000"/>
          <s v="69419000-69420000"/>
          <s v="69420000-69421000"/>
          <s v="69421000-69422000"/>
          <s v="69422000-69423000"/>
          <s v="69423000-69424000"/>
          <s v="69424000-69425000"/>
          <s v="69425000-69426000"/>
          <s v="69426000-69427000"/>
          <s v="69427000-69428000"/>
          <s v="69428000-69429000"/>
          <s v="69429000-69430000"/>
          <s v="69430000-69431000"/>
          <s v="69431000-69432000"/>
          <s v="69432000-69433000"/>
          <s v="69433000-69434000"/>
          <s v="69434000-69435000"/>
          <s v="69435000-69436000"/>
          <s v="69436000-69437000"/>
          <s v="69437000-69438000"/>
          <s v="69438000-69439000"/>
          <s v="69439000-69440000"/>
          <s v="69440000-69441000"/>
          <s v="69441000-69442000"/>
          <s v="69442000-69443000"/>
          <s v="69443000-69444000"/>
          <s v="69444000-69445000"/>
          <s v="69445000-69446000"/>
          <s v="69446000-69447000"/>
          <s v="69447000-69448000"/>
          <s v="69448000-69449000"/>
          <s v="69449000-69450000"/>
          <s v="69450000-69451000"/>
          <s v="69451000-69452000"/>
          <s v="69452000-69453000"/>
          <s v="69453000-69454000"/>
          <s v="69454000-69455000"/>
          <s v="69455000-69456000"/>
          <s v="69456000-69457000"/>
          <s v="69457000-69458000"/>
          <s v="69458000-69459000"/>
          <s v="69459000-69460000"/>
          <s v="69460000-69461000"/>
          <s v="69461000-69462000"/>
          <s v="69462000-69463000"/>
          <s v="69463000-69464000"/>
          <s v="69464000-69465000"/>
          <s v="69465000-69466000"/>
          <s v="69466000-69467000"/>
          <s v="69467000-69468000"/>
          <s v="69468000-69469000"/>
          <s v="69469000-69470000"/>
          <s v="69470000-69471000"/>
          <s v="69471000-69472000"/>
          <s v="69472000-69473000"/>
          <s v="69473000-69474000"/>
          <s v="69474000-69475000"/>
          <s v="69475000-69476000"/>
          <s v="69476000-69477000"/>
          <s v="69477000-69478000"/>
          <s v="69478000-69479000"/>
          <s v="69479000-69480000"/>
          <s v="69480000-69481000"/>
          <s v="69481000-69482000"/>
          <s v="69482000-69483000"/>
          <s v="69483000-69484000"/>
          <s v="69484000-69485000"/>
          <s v="69485000-69486000"/>
          <s v="69486000-69487000"/>
          <s v="69487000-69488000"/>
          <s v="69488000-69489000"/>
          <s v="69489000-69490000"/>
          <s v="69490000-69491000"/>
          <s v="69491000-69492000"/>
          <s v="69492000-69493000"/>
          <s v="69493000-69494000"/>
          <s v="69494000-69495000"/>
          <s v="69495000-69496000"/>
          <s v="69496000-69497000"/>
          <s v="69497000-69498000"/>
          <s v="69498000-69499000"/>
          <s v="69499000-69500000"/>
          <s v="69500000-69501000"/>
          <s v="69501000-69502000"/>
          <s v="69502000-69503000"/>
          <s v="69503000-69504000"/>
          <s v="69504000-69505000"/>
          <s v="69505000-69506000"/>
          <s v="69506000-69507000"/>
          <s v="69507000-69508000"/>
          <s v="69508000-69509000"/>
          <s v="69509000-69510000"/>
          <s v="69510000-69511000"/>
          <s v="69511000-69512000"/>
          <s v="69512000-69513000"/>
          <s v="69513000-69514000"/>
          <s v="69514000-69515000"/>
          <s v="69515000-69516000"/>
          <s v="69516000-69517000"/>
          <s v="69517000-69518000"/>
          <s v="69518000-69519000"/>
          <s v="69519000-69520000"/>
          <s v="69520000-69521000"/>
          <s v="69521000-69522000"/>
          <s v="69522000-69523000"/>
          <s v="69523000-69524000"/>
          <s v="69524000-69525000"/>
          <s v="69525000-69526000"/>
          <s v="69526000-69527000"/>
          <s v="69527000-69528000"/>
          <s v="69528000-69529000"/>
          <s v="69529000-69530000"/>
          <s v="69530000-69531000"/>
          <s v="69531000-69532000"/>
          <s v="69532000-69533000"/>
          <s v="69533000-69534000"/>
          <s v="69534000-69535000"/>
          <s v="69535000-69536000"/>
          <s v="69536000-69537000"/>
          <s v="69537000-69538000"/>
          <s v="69538000-69539000"/>
          <s v="69539000-69540000"/>
          <s v="69540000-69541000"/>
          <s v="69541000-69542000"/>
          <s v="69542000-69543000"/>
          <s v="69543000-69544000"/>
          <s v="69544000-69545000"/>
          <s v="69545000-69546000"/>
          <s v="69546000-69547000"/>
          <s v="69547000-69548000"/>
          <s v="69548000-69549000"/>
          <s v="69549000-69550000"/>
          <s v="69550000-69551000"/>
          <s v="69551000-69552000"/>
          <s v="69552000-69553000"/>
          <s v="69553000-69554000"/>
          <s v="69554000-69555000"/>
          <s v="69555000-69556000"/>
          <s v="69556000-69557000"/>
          <s v="69557000-69558000"/>
          <s v="69558000-69559000"/>
          <s v="69559000-69560000"/>
          <s v="69560000-69561000"/>
          <s v="69561000-69562000"/>
          <s v="69562000-69563000"/>
          <s v="69563000-69564000"/>
          <s v="69564000-69565000"/>
          <s v="69565000-69566000"/>
          <s v="69566000-69567000"/>
          <s v="69567000-69568000"/>
          <s v="69568000-69569000"/>
          <s v="69569000-69570000"/>
          <s v="69570000-69571000"/>
          <s v="69571000-69572000"/>
          <s v="69572000-69573000"/>
          <s v="69573000-69574000"/>
          <s v="69574000-69575000"/>
          <s v="69575000-69576000"/>
          <s v="69576000-69577000"/>
          <s v="69577000-69578000"/>
          <s v="69578000-69579000"/>
          <s v="69579000-69580000"/>
          <s v="69580000-69581000"/>
          <s v="69581000-69582000"/>
          <s v="69582000-69583000"/>
          <s v="69583000-69584000"/>
          <s v="69584000-69585000"/>
          <s v="69585000-69586000"/>
          <s v="69586000-69587000"/>
          <s v="69587000-69588000"/>
          <s v="69588000-69589000"/>
          <s v="69589000-69590000"/>
          <s v="69590000-69591000"/>
          <s v="69591000-69592000"/>
          <s v="69592000-69593000"/>
          <s v="69593000-69594000"/>
          <s v="69594000-69595000"/>
          <s v="69595000-69596000"/>
          <s v="69596000-69597000"/>
          <s v="69597000-69598000"/>
          <s v="69598000-69599000"/>
          <s v="69599000-69600000"/>
          <s v="69600000-69601000"/>
          <s v="69601000-69602000"/>
          <s v="69602000-69603000"/>
          <s v="69603000-69604000"/>
          <s v="69604000-69605000"/>
          <s v="69605000-69606000"/>
          <s v="69606000-69607000"/>
          <s v="69607000-69608000"/>
          <s v="69608000-69609000"/>
          <s v="69609000-69610000"/>
          <s v="69610000-69611000"/>
          <s v="69611000-69612000"/>
          <s v="69612000-69613000"/>
          <s v="69613000-69614000"/>
          <s v="69614000-69615000"/>
          <s v="69615000-69616000"/>
          <s v="69616000-69617000"/>
          <s v="69617000-69618000"/>
          <s v="69618000-69619000"/>
          <s v="69619000-69620000"/>
          <s v="69620000-69621000"/>
          <s v="69621000-69622000"/>
          <s v="69622000-69623000"/>
          <s v="69623000-69624000"/>
          <s v="69624000-69625000"/>
          <s v="69625000-69626000"/>
          <s v="69626000-69627000"/>
          <s v="69627000-69628000"/>
          <s v="69628000-69629000"/>
          <s v="69629000-69630000"/>
          <s v="69630000-69631000"/>
          <s v="69631000-69632000"/>
          <s v="69632000-69633000"/>
          <s v="69633000-69634000"/>
          <s v="69634000-69635000"/>
          <s v="69635000-69636000"/>
          <s v="69636000-69637000"/>
          <s v="69637000-69638000"/>
          <s v="69638000-69639000"/>
          <s v="69639000-69640000"/>
          <s v="69640000-69641000"/>
          <s v="69641000-69642000"/>
          <s v="69642000-69643000"/>
          <s v="69643000-69644000"/>
          <s v="69644000-69645000"/>
          <s v="69645000-69646000"/>
          <s v="69646000-69647000"/>
          <s v="69647000-69648000"/>
          <s v="69648000-69649000"/>
          <s v="69649000-69650000"/>
          <s v="69650000-69651000"/>
          <s v="69651000-69652000"/>
          <s v="69652000-69653000"/>
          <s v="69653000-69654000"/>
          <s v="69654000-69655000"/>
          <s v="69655000-69656000"/>
          <s v="69656000-69657000"/>
          <s v="69657000-69658000"/>
          <s v="69658000-69659000"/>
          <s v="69659000-69660000"/>
          <s v="69660000-69661000"/>
          <s v="69661000-69662000"/>
          <s v="69662000-69663000"/>
          <s v="69663000-69664000"/>
          <s v="69664000-69665000"/>
          <s v="69665000-69666000"/>
          <s v="69666000-69667000"/>
          <s v="69667000-69668000"/>
          <s v="69668000-69669000"/>
          <s v="69669000-69670000"/>
          <s v="69670000-69671000"/>
          <s v="69671000-69672000"/>
          <s v="69672000-69673000"/>
          <s v="69673000-69674000"/>
          <s v="69674000-69675000"/>
          <s v="69675000-69676000"/>
          <s v="69676000-69677000"/>
          <s v="69677000-69678000"/>
          <s v="69678000-69679000"/>
          <s v="69679000-69680000"/>
          <s v="69680000-69681000"/>
          <s v="69681000-69682000"/>
          <s v="69682000-69683000"/>
          <s v="69683000-69684000"/>
          <s v="69684000-69685000"/>
          <s v="69685000-69686000"/>
          <s v="69686000-69687000"/>
          <s v="69687000-69688000"/>
          <s v="69688000-69689000"/>
          <s v="69689000-69690000"/>
          <s v="69690000-69691000"/>
          <s v="69691000-69692000"/>
          <s v="69692000-69693000"/>
          <s v="69693000-69694000"/>
          <s v="69694000-69695000"/>
          <s v="69695000-69696000"/>
          <s v="69696000-69697000"/>
          <s v="69697000-69698000"/>
          <s v="69698000-69699000"/>
          <s v="69699000-69700000"/>
          <s v="69700000-69701000"/>
          <s v="69701000-69702000"/>
          <s v="69702000-69703000"/>
          <s v="69703000-69704000"/>
          <s v="69704000-69705000"/>
          <s v="69705000-69706000"/>
          <s v="69706000-69707000"/>
          <s v="69707000-69708000"/>
          <s v="69708000-69709000"/>
          <s v="69709000-69710000"/>
          <s v="69710000-69711000"/>
          <s v="69711000-69712000"/>
          <s v="69712000-69713000"/>
          <s v="69713000-69714000"/>
          <s v="69714000-69715000"/>
          <s v="69715000-69716000"/>
          <s v="69716000-69717000"/>
          <s v="69717000-69718000"/>
          <s v="69718000-69719000"/>
          <s v="69719000-69720000"/>
          <s v="69720000-69721000"/>
          <s v="69721000-69722000"/>
          <s v="69722000-69723000"/>
          <s v="69723000-69724000"/>
          <s v="69724000-69725000"/>
          <s v="69725000-69726000"/>
          <s v="69726000-69727000"/>
          <s v="69727000-69728000"/>
          <s v="69728000-69729000"/>
          <s v="69729000-69730000"/>
          <s v="69730000-69731000"/>
          <s v="69731000-69732000"/>
          <s v="69732000-69733000"/>
          <s v="69733000-69734000"/>
          <s v="69734000-69735000"/>
          <s v="69735000-69736000"/>
          <s v="69736000-69737000"/>
          <s v="69737000-69738000"/>
          <s v="69738000-69739000"/>
          <s v="69739000-69740000"/>
          <s v="69740000-69741000"/>
          <s v="69741000-69742000"/>
          <s v="69742000-69743000"/>
          <s v="69743000-69744000"/>
          <s v="69744000-69745000"/>
          <s v="69745000-69746000"/>
          <s v="69746000-69747000"/>
          <s v="69747000-69748000"/>
          <s v="69748000-69749000"/>
          <s v="69749000-69750000"/>
          <s v="69750000-69751000"/>
          <s v="69751000-69752000"/>
          <s v="69752000-69753000"/>
          <s v="69753000-69754000"/>
          <s v="69754000-69755000"/>
          <s v="69755000-69756000"/>
          <s v="69756000-69757000"/>
          <s v="69757000-69758000"/>
          <s v="69758000-69759000"/>
          <s v="69759000-69760000"/>
          <s v="69760000-69761000"/>
          <s v="69761000-69762000"/>
          <s v="69762000-69763000"/>
          <s v="69763000-69764000"/>
          <s v="69764000-69765000"/>
          <s v="69765000-69766000"/>
          <s v="69766000-69767000"/>
          <s v="69767000-69768000"/>
          <s v="69768000-69769000"/>
          <s v="69769000-69770000"/>
          <s v="69770000-69771000"/>
          <s v="69771000-69772000"/>
          <s v="69772000-69773000"/>
          <s v="69773000-69774000"/>
          <s v="69774000-69775000"/>
          <s v="69775000-69776000"/>
          <s v="69776000-69777000"/>
          <s v="69777000-69778000"/>
          <s v="69778000-69779000"/>
          <s v="69779000-69780000"/>
          <s v="69780000-69781000"/>
          <s v="69781000-69782000"/>
          <s v="69782000-69783000"/>
          <s v="69783000-69784000"/>
          <s v="69784000-69785000"/>
          <s v="69785000-69786000"/>
          <s v="69786000-69787000"/>
          <s v="69787000-69788000"/>
          <s v="69788000-69789000"/>
          <s v="69789000-69790000"/>
          <s v="69790000-69791000"/>
          <s v="69791000-69792000"/>
          <s v="69792000-69793000"/>
          <s v="69793000-69794000"/>
          <s v="69794000-69795000"/>
          <s v="69795000-69796000"/>
          <s v="69796000-69797000"/>
          <s v="69797000-69798000"/>
          <s v="69798000-69799000"/>
          <s v="69799000-69800000"/>
          <s v="69800000-69801000"/>
          <s v="69801000-69802000"/>
          <s v="69802000-69803000"/>
          <s v="69803000-69804000"/>
          <s v="69804000-69805000"/>
          <s v="69805000-69806000"/>
          <s v="69806000-69807000"/>
          <s v="69807000-69808000"/>
          <s v="69808000-69809000"/>
          <s v="69809000-69810000"/>
          <s v="69810000-69811000"/>
          <s v="69811000-69812000"/>
          <s v="69812000-69813000"/>
          <s v="69813000-69814000"/>
          <s v="69814000-69815000"/>
          <s v="69815000-69816000"/>
          <s v="69816000-69817000"/>
          <s v="69817000-69818000"/>
          <s v="69818000-69819000"/>
          <s v="69819000-69820000"/>
          <s v="69820000-69821000"/>
          <s v="69821000-69822000"/>
          <s v="69822000-69823000"/>
          <s v="69823000-69824000"/>
          <s v="69824000-69825000"/>
          <s v="69825000-69826000"/>
          <s v="69826000-69827000"/>
          <s v="69827000-69828000"/>
          <s v="69828000-69829000"/>
          <s v="69829000-69830000"/>
          <s v="69830000-69831000"/>
          <s v="69831000-69832000"/>
          <s v="69832000-69833000"/>
          <s v="69833000-69834000"/>
          <s v="69834000-69835000"/>
          <s v="69835000-69836000"/>
          <s v="69836000-69837000"/>
          <s v="69837000-69838000"/>
          <s v="69838000-69839000"/>
          <s v="69839000-69840000"/>
          <s v="69840000-69841000"/>
          <s v="69841000-69842000"/>
          <s v="69842000-69843000"/>
          <s v="69843000-69844000"/>
          <s v="69844000-69845000"/>
          <s v="69845000-69846000"/>
          <s v="69846000-69847000"/>
          <s v="69847000-69848000"/>
          <s v="69848000-69849000"/>
          <s v="69849000-69850000"/>
          <s v="69850000-69851000"/>
          <s v="69851000-69852000"/>
          <s v="69852000-69853000"/>
          <s v="69853000-69854000"/>
          <s v="69854000-69855000"/>
          <s v="69855000-69856000"/>
          <s v="69856000-69857000"/>
          <s v="69857000-69858000"/>
          <s v="69858000-69859000"/>
          <s v="69859000-69860000"/>
          <s v="69860000-69861000"/>
          <s v="69861000-69862000"/>
          <s v="69862000-69863000"/>
          <s v="69863000-69864000"/>
          <s v="69864000-69865000"/>
          <s v="69865000-69866000"/>
          <s v="69866000-69867000"/>
          <s v="69867000-69868000"/>
          <s v="69868000-69869000"/>
          <s v="69869000-69870000"/>
          <s v="69870000-69871000"/>
          <s v="69871000-69872000"/>
          <s v="69872000-69873000"/>
          <s v="69873000-69874000"/>
          <s v="69874000-69875000"/>
          <s v="69875000-69876000"/>
          <s v="69876000-69877000"/>
          <s v="69877000-69878000"/>
          <s v="69878000-69879000"/>
          <s v="69879000-69880000"/>
          <s v="69880000-69881000"/>
          <s v="69881000-69882000"/>
          <s v="69882000-69883000"/>
          <s v="69883000-69884000"/>
          <s v="69884000-69885000"/>
          <s v="69885000-69886000"/>
          <s v="69886000-69887000"/>
          <s v="69887000-69888000"/>
          <s v="69888000-69889000"/>
          <s v="69889000-69890000"/>
          <s v="69890000-69891000"/>
          <s v="69891000-69892000"/>
          <s v="69892000-69893000"/>
          <s v="69893000-69894000"/>
          <s v="69894000-69895000"/>
          <s v="69895000-69896000"/>
          <s v="69896000-69897000"/>
          <s v="69897000-69898000"/>
          <s v="69898000-69899000"/>
          <s v="69899000-69900000"/>
          <s v="69900000-69901000"/>
          <s v="69901000-69902000"/>
          <s v="69902000-69903000"/>
          <s v="69903000-69904000"/>
          <s v="69904000-69905000"/>
          <s v="69905000-69906000"/>
          <s v="69906000-69907000"/>
          <s v="69907000-69908000"/>
          <s v="69908000-69909000"/>
          <s v="69909000-69910000"/>
          <s v="69910000-69911000"/>
          <s v="69911000-69912000"/>
          <s v="69912000-69913000"/>
          <s v="69913000-69914000"/>
          <s v="69914000-69915000"/>
          <s v="69915000-69916000"/>
          <s v="69916000-69917000"/>
          <s v="69917000-69918000"/>
          <s v="69918000-69919000"/>
          <s v="69919000-69920000"/>
          <s v="69920000-69921000"/>
          <s v="69921000-69922000"/>
          <s v="69922000-69923000"/>
          <s v="69923000-69924000"/>
          <s v="69924000-69925000"/>
          <s v="69925000-69926000"/>
          <s v="69926000-69927000"/>
          <s v="69927000-69928000"/>
          <s v="69928000-69929000"/>
          <s v="69929000-69930000"/>
          <s v="69930000-69931000"/>
          <s v="69931000-69932000"/>
          <s v="69932000-69933000"/>
          <s v="69933000-69934000"/>
          <s v="69934000-69935000"/>
          <s v="69935000-69936000"/>
          <s v="69936000-69937000"/>
          <s v="69937000-69938000"/>
          <s v="69938000-69939000"/>
          <s v="69939000-69940000"/>
          <s v="69940000-69941000"/>
          <s v="69941000-69942000"/>
          <s v="69942000-69943000"/>
          <s v="69943000-69944000"/>
          <s v="69944000-69945000"/>
          <s v="69945000-69946000"/>
          <s v="69946000-69947000"/>
          <s v="69947000-69948000"/>
          <s v="69948000-69949000"/>
          <s v="69949000-69950000"/>
          <s v="69950000-69951000"/>
          <s v="69951000-69952000"/>
          <s v="69952000-69953000"/>
          <s v="69953000-69954000"/>
          <s v="69954000-69955000"/>
          <s v="69955000-69956000"/>
          <s v="69956000-69957000"/>
          <s v="69957000-69958000"/>
          <s v="69958000-69959000"/>
          <s v="69959000-69960000"/>
          <s v="69960000-69961000"/>
          <s v="69961000-69962000"/>
          <s v="69962000-69963000"/>
          <s v="69963000-69964000"/>
          <s v="69964000-69965000"/>
          <s v="69965000-69966000"/>
          <s v="69966000-69967000"/>
          <s v="69967000-69968000"/>
          <s v="69968000-69969000"/>
          <s v="69969000-69970000"/>
          <s v="69970000-69971000"/>
          <s v="69971000-69972000"/>
          <s v="69972000-69973000"/>
          <s v="69973000-69974000"/>
          <s v="69974000-69975000"/>
          <s v="69975000-69976000"/>
          <s v="69976000-69977000"/>
          <s v="69977000-69978000"/>
          <s v="69978000-69979000"/>
          <s v="69979000-69980000"/>
          <s v="69980000-69981000"/>
          <s v="69981000-69982000"/>
          <s v="69982000-69983000"/>
          <s v="69983000-69984000"/>
          <s v="69984000-69985000"/>
          <s v="69985000-69986000"/>
          <s v="69986000-69987000"/>
          <s v="69987000-69988000"/>
          <s v="69988000-69989000"/>
          <s v="69989000-69990000"/>
          <s v="69990000-69991000"/>
          <s v="69991000-69992000"/>
          <s v="69992000-69993000"/>
          <s v="69993000-69994000"/>
          <s v="69994000-69995000"/>
          <s v="69995000-69996000"/>
          <s v="69996000-69997000"/>
          <s v="69997000-69998000"/>
          <s v="69998000-69999000"/>
          <s v="69999000-70000000"/>
          <s v="70000000-70001000"/>
          <s v="70001000-70002000"/>
          <s v="70002000-70003000"/>
          <s v="70003000-70004000"/>
          <s v="70004000-70005000"/>
          <s v="70005000-70006000"/>
          <s v="70006000-70007000"/>
          <s v="70007000-70008000"/>
          <s v="70008000-70009000"/>
          <s v="70009000-70010000"/>
          <s v="70010000-70011000"/>
          <s v="70011000-70012000"/>
          <s v="70012000-70013000"/>
          <s v="70013000-70014000"/>
          <s v="70014000-70015000"/>
          <s v="70015000-70016000"/>
          <s v="70016000-70017000"/>
          <s v="70017000-70018000"/>
          <s v="70018000-70019000"/>
          <s v="70019000-70020000"/>
          <s v="70020000-70021000"/>
          <s v="70021000-70022000"/>
          <s v="70022000-70023000"/>
          <s v="70023000-70024000"/>
          <s v="70024000-70025000"/>
          <s v="70025000-70026000"/>
          <s v="70026000-70027000"/>
          <s v="70027000-70028000"/>
          <s v="70028000-70029000"/>
          <s v="70029000-70030000"/>
          <s v="70030000-70031000"/>
          <s v="70031000-70032000"/>
          <s v="70032000-70033000"/>
          <s v="70033000-70034000"/>
          <s v="70034000-70035000"/>
          <s v="70035000-70036000"/>
          <s v="70036000-70037000"/>
          <s v="70037000-70038000"/>
          <s v="70038000-70039000"/>
          <s v="70039000-70040000"/>
          <s v="70040000-70041000"/>
          <s v="70041000-70042000"/>
          <s v="70042000-70043000"/>
          <s v="70043000-70044000"/>
          <s v="70044000-70045000"/>
          <s v="70045000-70046000"/>
          <s v="70046000-70047000"/>
          <s v="70047000-70048000"/>
          <s v="70048000-70049000"/>
          <s v="70049000-70050000"/>
          <s v="70050000-70051000"/>
          <s v="70051000-70052000"/>
          <s v="70052000-70053000"/>
          <s v="70053000-70054000"/>
          <s v="70054000-70055000"/>
          <s v="70055000-70056000"/>
          <s v="70056000-70057000"/>
          <s v="70057000-70058000"/>
          <s v="70058000-70059000"/>
          <s v="70059000-70060000"/>
          <s v="70060000-70061000"/>
          <s v="70061000-70062000"/>
          <s v="70062000-70063000"/>
          <s v="70063000-70064000"/>
          <s v="70064000-70065000"/>
          <s v="70065000-70066000"/>
          <s v="70066000-70067000"/>
          <s v="70067000-70068000"/>
          <s v="70068000-70069000"/>
          <s v="70069000-70070000"/>
          <s v="70070000-70071000"/>
          <s v="70071000-70072000"/>
          <s v="70072000-70073000"/>
          <s v="70073000-70074000"/>
          <s v="70074000-70075000"/>
          <s v="70075000-70076000"/>
          <s v="70076000-70077000"/>
          <s v="70077000-70078000"/>
          <s v="70078000-70079000"/>
          <s v="70079000-70080000"/>
          <s v="70080000-70081000"/>
          <s v="70081000-70082000"/>
          <s v="70082000-70083000"/>
          <s v="70083000-70084000"/>
          <s v="70084000-70085000"/>
          <s v="70085000-70086000"/>
          <s v="70086000-70087000"/>
          <s v="70087000-70088000"/>
          <s v="70088000-70089000"/>
          <s v="70089000-70090000"/>
          <s v="70090000-70091000"/>
          <s v="70091000-70092000"/>
          <s v="70092000-70093000"/>
          <s v="70093000-70094000"/>
          <s v="70094000-70095000"/>
          <s v="70095000-70096000"/>
          <s v="70096000-70097000"/>
          <s v="70097000-70098000"/>
          <s v="70098000-70099000"/>
          <s v="70099000-70100000"/>
          <s v="70100000-70101000"/>
          <s v="70101000-70102000"/>
          <s v="70102000-70103000"/>
          <s v="70103000-70104000"/>
          <s v="70104000-70105000"/>
          <s v="70105000-70106000"/>
          <s v="70106000-70107000"/>
          <s v="70107000-70108000"/>
          <s v="70108000-70109000"/>
          <s v="70109000-70110000"/>
          <s v="70110000-70111000"/>
          <s v="70111000-70112000"/>
          <s v="70112000-70113000"/>
          <s v="70113000-70114000"/>
          <s v="70114000-70115000"/>
          <s v="70115000-70116000"/>
          <s v="70116000-70117000"/>
          <s v="70117000-70118000"/>
          <s v="70118000-70119000"/>
          <s v="70119000-70120000"/>
          <s v="70120000-70121000"/>
          <s v="70121000-70122000"/>
          <s v="70122000-70123000"/>
          <s v="70123000-70124000"/>
          <s v="70124000-70125000"/>
          <s v="70125000-70126000"/>
          <s v="70126000-70127000"/>
          <s v="70127000-70128000"/>
          <s v="70128000-70129000"/>
          <s v="70129000-70130000"/>
          <s v="70130000-70131000"/>
          <s v="70131000-70132000"/>
          <s v="70132000-70133000"/>
          <s v="70133000-70134000"/>
          <s v="70134000-70135000"/>
          <s v="70135000-70136000"/>
          <s v="70136000-70137000"/>
          <s v="70137000-70138000"/>
          <s v="70138000-70139000"/>
          <s v="70139000-70140000"/>
          <s v="70140000-70141000"/>
          <s v="70141000-70142000"/>
          <s v="70142000-70143000"/>
          <s v="70143000-70144000"/>
          <s v="70144000-70145000"/>
          <s v="70145000-70146000"/>
          <s v="70146000-70147000"/>
          <s v="70147000-70148000"/>
          <s v="70148000-70149000"/>
          <s v="70149000-70150000"/>
          <s v="70150000-70151000"/>
          <s v="70151000-70152000"/>
          <s v="70152000-70153000"/>
          <s v="70153000-70154000"/>
          <s v="70154000-70155000"/>
          <s v="70155000-70156000"/>
          <s v="70156000-70157000"/>
          <s v="70157000-70158000"/>
          <s v="70158000-70159000"/>
          <s v="70159000-70160000"/>
          <s v="70160000-70161000"/>
          <s v="70161000-70162000"/>
          <s v="70162000-70163000"/>
          <s v="70163000-70164000"/>
          <s v="70164000-70165000"/>
          <s v="70165000-70166000"/>
          <s v="70166000-70167000"/>
          <s v="70167000-70168000"/>
          <s v="70168000-70169000"/>
          <s v="70169000-70170000"/>
          <s v="70170000-70171000"/>
          <s v="70171000-70172000"/>
          <s v="70172000-70173000"/>
          <s v="70173000-70174000"/>
          <s v="70174000-70175000"/>
          <s v="70175000-70176000"/>
          <s v="70176000-70177000"/>
          <s v="70177000-70178000"/>
          <s v="70178000-70179000"/>
          <s v="70179000-70180000"/>
          <s v="70180000-70181000"/>
          <s v="70181000-70182000"/>
          <s v="70182000-70183000"/>
          <s v="70183000-70184000"/>
          <s v="70184000-70185000"/>
          <s v="70185000-70186000"/>
          <s v="70186000-70187000"/>
          <s v="70187000-70188000"/>
          <s v="70188000-70189000"/>
          <s v="70189000-70190000"/>
          <s v="70190000-70191000"/>
          <s v="70191000-70192000"/>
          <s v="70192000-70193000"/>
          <s v="70193000-70194000"/>
          <s v="70194000-70195000"/>
          <s v="70195000-70196000"/>
          <s v="70196000-70197000"/>
          <s v="70197000-70198000"/>
          <s v="70198000-70199000"/>
          <s v="70199000-70200000"/>
          <s v="70200000-70201000"/>
          <s v="70201000-70202000"/>
          <s v="70202000-70203000"/>
          <s v="70203000-70204000"/>
          <s v="70204000-70205000"/>
          <s v="70205000-70206000"/>
          <s v="70206000-70207000"/>
          <s v="70207000-70208000"/>
          <s v="70208000-70209000"/>
          <s v="70209000-70210000"/>
          <s v="70210000-70211000"/>
          <s v="70211000-70212000"/>
          <s v="70212000-70213000"/>
          <s v="70213000-70214000"/>
          <s v="70214000-70215000"/>
          <s v="70215000-70216000"/>
          <s v="70216000-70217000"/>
          <s v="70217000-70218000"/>
          <s v="70218000-70219000"/>
          <s v="70219000-70220000"/>
          <s v="70220000-70221000"/>
          <s v="70221000-70222000"/>
          <s v="70222000-70223000"/>
          <s v="70223000-70224000"/>
          <s v="70224000-70225000"/>
          <s v="70225000-70226000"/>
          <s v="70226000-70227000"/>
          <s v="70227000-70228000"/>
          <s v="70228000-70229000"/>
          <s v="70229000-70230000"/>
          <s v="70230000-70231000"/>
          <s v="70231000-70232000"/>
          <s v="70232000-70233000"/>
          <s v="70233000-70234000"/>
          <s v="70234000-70235000"/>
          <s v="70235000-70236000"/>
          <s v="70236000-70237000"/>
          <s v="70237000-70238000"/>
          <s v="70238000-70239000"/>
          <s v="70239000-70240000"/>
          <s v="70240000-70241000"/>
          <s v="70241000-70242000"/>
          <s v="70242000-70243000"/>
          <s v="70243000-70244000"/>
          <s v="70244000-70245000"/>
          <s v="70245000-70246000"/>
          <s v="70246000-70247000"/>
          <s v="70247000-70248000"/>
          <s v="70248000-70249000"/>
          <s v="70249000-70250000"/>
          <s v="70250000-70251000"/>
          <s v="70251000-70252000"/>
          <s v="70252000-70253000"/>
          <s v="70253000-70254000"/>
          <s v="70254000-70255000"/>
          <s v="70255000-70256000"/>
          <s v="70256000-70257000"/>
          <s v="70257000-70258000"/>
          <s v="70258000-70259000"/>
          <s v="70259000-70260000"/>
          <s v="70260000-70261000"/>
          <s v="70261000-70262000"/>
          <s v="70262000-70263000"/>
          <s v="70263000-70264000"/>
          <s v="70264000-70265000"/>
          <s v="70265000-70266000"/>
          <s v="70266000-70267000"/>
          <s v="70267000-70268000"/>
          <s v="70268000-70269000"/>
          <s v="70269000-70270000"/>
          <s v="70270000-70271000"/>
          <s v="70271000-70272000"/>
          <s v="70272000-70273000"/>
          <s v="70273000-70274000"/>
          <s v="70274000-70275000"/>
          <s v="70275000-70276000"/>
          <s v="70276000-70277000"/>
          <s v="70277000-70278000"/>
          <s v="70278000-70279000"/>
          <s v="70279000-70280000"/>
          <s v="70280000-70281000"/>
          <s v="70281000-70282000"/>
          <s v="70282000-70283000"/>
          <s v="70283000-70284000"/>
          <s v="70284000-70285000"/>
          <s v="70285000-70286000"/>
          <s v="70286000-70287000"/>
          <s v="70287000-70288000"/>
          <s v="70288000-70289000"/>
          <s v="70289000-70290000"/>
          <s v="70290000-70291000"/>
          <s v="70291000-70292000"/>
          <s v="70292000-70293000"/>
          <s v="70293000-70294000"/>
          <s v="70294000-70295000"/>
          <s v="70295000-70296000"/>
          <s v="70296000-70297000"/>
          <s v="70297000-70298000"/>
          <s v="70298000-70299000"/>
          <s v="70299000-70300000"/>
          <s v="70300000-70301000"/>
          <s v="70301000-70302000"/>
          <s v="70302000-70303000"/>
          <s v="70303000-70304000"/>
          <s v="70304000-70305000"/>
          <s v="70305000-70306000"/>
          <s v="70306000-70307000"/>
          <s v="70307000-70308000"/>
          <s v="70308000-70309000"/>
          <s v="70309000-70310000"/>
          <s v="70310000-70311000"/>
          <s v="70311000-70312000"/>
          <s v="70312000-70313000"/>
          <s v="70313000-70314000"/>
          <s v="70314000-70315000"/>
          <s v="70315000-70316000"/>
          <s v="70316000-70317000"/>
          <s v="70317000-70318000"/>
          <s v="70318000-70319000"/>
          <s v="70319000-70320000"/>
          <s v="70320000-70321000"/>
          <s v="70321000-70322000"/>
          <s v="70322000-70323000"/>
          <s v="70323000-70324000"/>
          <s v="70324000-70325000"/>
          <s v="70325000-70326000"/>
          <s v="70326000-70327000"/>
          <s v="70327000-70328000"/>
          <s v="70328000-70329000"/>
          <s v="70329000-70330000"/>
          <s v="70330000-70331000"/>
          <s v="70331000-70332000"/>
          <s v="70332000-70333000"/>
          <s v="70333000-70334000"/>
          <s v="70334000-70335000"/>
          <s v="70335000-70336000"/>
          <s v="70336000-70337000"/>
          <s v="70337000-70338000"/>
          <s v="70338000-70339000"/>
          <s v="70339000-70340000"/>
          <s v="70340000-70341000"/>
          <s v="70341000-70342000"/>
          <s v="70342000-70343000"/>
          <s v="70343000-70344000"/>
          <s v="70344000-70345000"/>
          <s v="70345000-70346000"/>
          <s v="70346000-70347000"/>
          <s v="70347000-70348000"/>
          <s v="70348000-70349000"/>
          <s v="70349000-70350000"/>
          <s v="70350000-70351000"/>
          <s v="70351000-70352000"/>
          <s v="70352000-70353000"/>
          <s v="70353000-70354000"/>
          <s v="70354000-70355000"/>
          <s v="70355000-70356000"/>
          <s v="70356000-70357000"/>
          <s v="70357000-70358000"/>
          <s v="70358000-70359000"/>
          <s v="70359000-70360000"/>
          <s v="70360000-70361000"/>
          <s v="70361000-70362000"/>
          <s v="70362000-70363000"/>
          <s v="70363000-70364000"/>
          <s v="70364000-70365000"/>
          <s v="70365000-70366000"/>
          <s v="70366000-70367000"/>
          <s v="70367000-70368000"/>
          <s v="70368000-70369000"/>
          <s v="70369000-70370000"/>
          <s v="70370000-70371000"/>
          <s v="70371000-70372000"/>
          <s v="70372000-70373000"/>
          <s v="70373000-70374000"/>
          <s v="70374000-70375000"/>
          <s v="70375000-70376000"/>
          <s v="70376000-70377000"/>
          <s v="70377000-70378000"/>
          <s v="70378000-70379000"/>
          <s v="70379000-70380000"/>
          <s v="70380000-70381000"/>
          <s v="70381000-70382000"/>
          <s v="70382000-70383000"/>
          <s v="70383000-70384000"/>
          <s v="70384000-70385000"/>
          <s v="70385000-70386000"/>
          <s v="70386000-70387000"/>
          <s v="70387000-70388000"/>
          <s v="70388000-70389000"/>
          <s v="70389000-70390000"/>
          <s v="70390000-70391000"/>
          <s v="70391000-70392000"/>
          <s v="70392000-70393000"/>
          <s v="70393000-70394000"/>
          <s v="70394000-70395000"/>
          <s v="70395000-70396000"/>
          <s v="70396000-70397000"/>
          <s v="70397000-70398000"/>
          <s v="70398000-70399000"/>
          <s v="70399000-70400000"/>
          <s v="70400000-70401000"/>
          <s v="70401000-70402000"/>
          <s v="70402000-70403000"/>
          <s v="70403000-70404000"/>
          <s v="70404000-70405000"/>
          <s v="70405000-70406000"/>
          <s v="70406000-70407000"/>
          <s v="70407000-70408000"/>
          <s v="70408000-70409000"/>
          <s v="70409000-70410000"/>
          <s v="70410000-70411000"/>
          <s v="70411000-70412000"/>
          <s v="70412000-70413000"/>
          <s v="70413000-70414000"/>
          <s v="70414000-70415000"/>
          <s v="70415000-70416000"/>
          <s v="70416000-70417000"/>
          <s v="70417000-70418000"/>
          <s v="70418000-70419000"/>
          <s v="70419000-70420000"/>
          <s v="70420000-70421000"/>
          <s v="70421000-70422000"/>
          <s v="70422000-70423000"/>
          <s v="70423000-70424000"/>
          <s v="70424000-70425000"/>
          <s v="70425000-70426000"/>
          <s v="70426000-70427000"/>
          <s v="70427000-70428000"/>
          <s v="70428000-70429000"/>
          <s v="70429000-70430000"/>
          <s v="70430000-70431000"/>
          <s v="70431000-70432000"/>
          <s v="70432000-70433000"/>
          <s v="70433000-70434000"/>
          <s v="70434000-70435000"/>
          <s v="70435000-70436000"/>
          <s v="70436000-70437000"/>
          <s v="70437000-70438000"/>
          <s v="70438000-70439000"/>
          <s v="70439000-70440000"/>
          <s v="70440000-70441000"/>
          <s v="70441000-70442000"/>
          <s v="70442000-70443000"/>
          <s v="70443000-70444000"/>
          <s v="70444000-70445000"/>
          <s v="70445000-70446000"/>
          <s v="70446000-70447000"/>
          <s v="70447000-70448000"/>
          <s v="70448000-70449000"/>
          <s v="70449000-70450000"/>
          <s v="70450000-70451000"/>
          <s v="70451000-70452000"/>
          <s v="70452000-70453000"/>
          <s v="70453000-70454000"/>
          <s v="70454000-70455000"/>
          <s v="70455000-70456000"/>
          <s v="70456000-70457000"/>
          <s v="70457000-70458000"/>
          <s v="70458000-70459000"/>
          <s v="70459000-70460000"/>
          <s v="70460000-70461000"/>
          <s v="70461000-70462000"/>
          <s v="70462000-70463000"/>
          <s v="70463000-70464000"/>
          <s v="70464000-70465000"/>
          <s v="70465000-70466000"/>
          <s v="70466000-70467000"/>
          <s v="70467000-70468000"/>
          <s v="70468000-70469000"/>
          <s v="70469000-70470000"/>
          <s v="70470000-70471000"/>
          <s v="70471000-70472000"/>
          <s v="70472000-70473000"/>
          <s v="70473000-70474000"/>
          <s v="70474000-70475000"/>
          <s v="70475000-70476000"/>
          <s v="70476000-70477000"/>
          <s v="70477000-70478000"/>
          <s v="70478000-70479000"/>
          <s v="70479000-70480000"/>
          <s v="70480000-70481000"/>
          <s v="70481000-70482000"/>
          <s v="70482000-70483000"/>
          <s v="70483000-70484000"/>
          <s v="70484000-70485000"/>
          <s v="70485000-70486000"/>
          <s v="70486000-70487000"/>
          <s v="70487000-70488000"/>
          <s v="70488000-70489000"/>
          <s v="70489000-70490000"/>
          <s v="70490000-70491000"/>
          <s v="70491000-70492000"/>
          <s v="70492000-70493000"/>
          <s v="70493000-70494000"/>
          <s v="70494000-70495000"/>
          <s v="70495000-70496000"/>
          <s v="70496000-70497000"/>
          <s v="70497000-70498000"/>
          <s v="70498000-70499000"/>
          <s v="70499000-70500000"/>
          <s v="70500000-70501000"/>
          <s v="70501000-70502000"/>
          <s v="70502000-70503000"/>
          <s v="70503000-70504000"/>
          <s v="70504000-70505000"/>
          <s v="70505000-70506000"/>
          <s v="70506000-70507000"/>
          <s v="70507000-70508000"/>
          <s v="70508000-70509000"/>
          <s v="70509000-70510000"/>
          <s v="70510000-70511000"/>
          <s v="70511000-70512000"/>
          <s v="70512000-70513000"/>
          <s v="70513000-70514000"/>
          <s v="70514000-70515000"/>
          <s v="70515000-70516000"/>
          <s v="70516000-70517000"/>
          <s v="70517000-70518000"/>
          <s v="70518000-70519000"/>
          <s v="70519000-70520000"/>
          <s v="70520000-70521000"/>
          <s v="70521000-70522000"/>
          <s v="70522000-70523000"/>
          <s v="70523000-70524000"/>
          <s v="70524000-70525000"/>
          <s v="70525000-70526000"/>
          <s v="70526000-70527000"/>
          <s v="70527000-70528000"/>
          <s v="70528000-70529000"/>
          <s v="70529000-70530000"/>
          <s v="70530000-70531000"/>
          <s v="70531000-70532000"/>
          <s v="70532000-70533000"/>
          <s v="70533000-70534000"/>
          <s v="70534000-70535000"/>
          <s v="70535000-70536000"/>
          <s v="70536000-70537000"/>
          <s v="70537000-70538000"/>
          <s v="70538000-70539000"/>
          <s v="70539000-70540000"/>
          <s v="70540000-70541000"/>
          <s v="70541000-70542000"/>
          <s v="70542000-70543000"/>
          <s v="70543000-70544000"/>
          <s v="70544000-70545000"/>
          <s v="70545000-70546000"/>
          <s v="70546000-70547000"/>
          <s v="70547000-70548000"/>
          <s v="70548000-70549000"/>
          <s v="70549000-70550000"/>
          <s v="70550000-70551000"/>
          <s v="70551000-70552000"/>
          <s v="70552000-70553000"/>
          <s v="70553000-70554000"/>
          <s v="70554000-70555000"/>
          <s v="70555000-70556000"/>
          <s v="70556000-70557000"/>
          <s v="70557000-70558000"/>
          <s v="70558000-70559000"/>
          <s v="70559000-70560000"/>
          <s v="70560000-70561000"/>
          <s v="70561000-70562000"/>
          <s v="70562000-70563000"/>
          <s v="70563000-70564000"/>
          <s v="70564000-70565000"/>
          <s v="70565000-70566000"/>
          <s v="70566000-70567000"/>
          <s v="70567000-70568000"/>
          <s v="70568000-70569000"/>
          <s v="70569000-70570000"/>
          <s v="70570000-70571000"/>
          <s v="70571000-70572000"/>
          <s v="70572000-70573000"/>
          <s v="70573000-70574000"/>
          <s v="70574000-70575000"/>
          <s v="70575000-70576000"/>
          <s v="70576000-70577000"/>
          <s v="70577000-70578000"/>
          <s v="70578000-70579000"/>
          <s v="70579000-70580000"/>
          <s v="70580000-70581000"/>
          <s v="70581000-70582000"/>
          <s v="70582000-70583000"/>
          <s v="70583000-70584000"/>
          <s v="70584000-70585000"/>
          <s v="70585000-70586000"/>
          <s v="70586000-70587000"/>
          <s v="70587000-70588000"/>
          <s v="70588000-70589000"/>
          <s v="70589000-70590000"/>
          <s v="70590000-70591000"/>
          <s v="70591000-70592000"/>
          <s v="70592000-70593000"/>
          <s v="70593000-70594000"/>
          <s v="70594000-70595000"/>
          <s v="70595000-70596000"/>
          <s v="70596000-70597000"/>
          <s v="70597000-70598000"/>
          <s v="70598000-70599000"/>
          <s v="70599000-70600000"/>
          <s v="70600000-70601000"/>
          <s v="70601000-70602000"/>
          <s v="70602000-70603000"/>
          <s v="70603000-70604000"/>
          <s v="70604000-70605000"/>
          <s v="70605000-70606000"/>
          <s v="70606000-70607000"/>
          <s v="70607000-70608000"/>
          <s v="70608000-70609000"/>
          <s v="70609000-70610000"/>
          <s v="70610000-70611000"/>
          <s v="70611000-70612000"/>
          <s v="70612000-70613000"/>
          <s v="70613000-70614000"/>
          <s v="70614000-70615000"/>
          <s v="70615000-70616000"/>
          <s v="70616000-70617000"/>
          <s v="70617000-70618000"/>
          <s v="70618000-70619000"/>
          <s v="70619000-70620000"/>
          <s v="70620000-70621000"/>
          <s v="70621000-70622000"/>
          <s v="70622000-70623000"/>
          <s v="70623000-70624000"/>
          <s v="70624000-70625000"/>
          <s v="70625000-70626000"/>
          <s v="70626000-70627000"/>
          <s v="70627000-70628000"/>
          <s v="70628000-70629000"/>
          <s v="70629000-70630000"/>
          <s v="70630000-70631000"/>
          <s v="70631000-70632000"/>
          <s v="70632000-70633000"/>
          <s v="70633000-70634000"/>
          <s v="70634000-70635000"/>
          <s v="70635000-70636000"/>
          <s v="70636000-70637000"/>
          <s v="70637000-70638000"/>
          <s v="70638000-70639000"/>
          <s v="70639000-70640000"/>
          <s v="70640000-70641000"/>
          <s v="70641000-70642000"/>
          <s v="70642000-70643000"/>
          <s v="70643000-70644000"/>
          <s v="70644000-70645000"/>
          <s v="70645000-70646000"/>
          <s v="70646000-70647000"/>
          <s v="70647000-70648000"/>
          <s v="70648000-70649000"/>
          <s v="70649000-70650000"/>
          <s v="70650000-70651000"/>
          <s v="70651000-70652000"/>
          <s v="70652000-70653000"/>
          <s v="70653000-70654000"/>
          <s v="70654000-70655000"/>
          <s v="70655000-70656000"/>
          <s v="70656000-70657000"/>
          <s v="70657000-70658000"/>
          <s v="70658000-70659000"/>
          <s v="70659000-70660000"/>
          <s v="70660000-70661000"/>
          <s v="70661000-70662000"/>
          <s v="70662000-70663000"/>
          <s v="70663000-70664000"/>
          <s v="70664000-70665000"/>
          <s v="70665000-70666000"/>
          <s v="70666000-70667000"/>
          <s v="70667000-70668000"/>
          <s v="70668000-70669000"/>
          <s v="70669000-70670000"/>
          <s v="70670000-70671000"/>
          <s v="70671000-70672000"/>
          <s v="70672000-70673000"/>
          <s v="70673000-70674000"/>
          <s v="70674000-70675000"/>
          <s v="70675000-70676000"/>
          <s v="70676000-70677000"/>
          <s v="70677000-70678000"/>
          <s v="70678000-70679000"/>
          <s v="70679000-70680000"/>
          <s v="70680000-70681000"/>
          <s v="70681000-70682000"/>
          <s v="70682000-70683000"/>
          <s v="70683000-70684000"/>
          <s v="70684000-70685000"/>
          <s v="70685000-70686000"/>
          <s v="70686000-70687000"/>
          <s v="70687000-70688000"/>
          <s v="70688000-70689000"/>
          <s v="70689000-70690000"/>
          <s v="70690000-70691000"/>
          <s v="70691000-70692000"/>
          <s v="70692000-70693000"/>
          <s v="70693000-70694000"/>
          <s v="70694000-70695000"/>
          <s v="70695000-70696000"/>
          <s v="70696000-70697000"/>
          <s v="70697000-70698000"/>
          <s v="70698000-70699000"/>
          <s v="70699000-70700000"/>
          <s v="70700000-70701000"/>
          <s v="70701000-70702000"/>
          <s v="70702000-70703000"/>
          <s v="70703000-70704000"/>
          <s v="70704000-70705000"/>
          <s v="70705000-70706000"/>
          <s v="70706000-70707000"/>
          <s v="70707000-70708000"/>
          <s v="70708000-70709000"/>
          <s v="70709000-70710000"/>
          <s v="70710000-70711000"/>
          <s v="70711000-70712000"/>
          <s v="70712000-70713000"/>
          <s v="70713000-70714000"/>
          <s v="70714000-70715000"/>
          <s v="70715000-70716000"/>
          <s v="70716000-70717000"/>
          <s v="70717000-70718000"/>
          <s v="70718000-70719000"/>
          <s v="70719000-70720000"/>
          <s v="70720000-70721000"/>
          <s v="70721000-70722000"/>
          <s v="70722000-70723000"/>
          <s v="70723000-70724000"/>
          <s v="70724000-70725000"/>
          <s v="70725000-70726000"/>
          <s v="70726000-70727000"/>
          <s v="70727000-70728000"/>
          <s v="70728000-70729000"/>
          <s v="70729000-70730000"/>
          <s v="70730000-70731000"/>
          <s v="70731000-70732000"/>
          <s v="70732000-70733000"/>
          <s v="70733000-70734000"/>
          <s v="70734000-70735000"/>
          <s v="70735000-70736000"/>
          <s v="70736000-70737000"/>
          <s v="70737000-70738000"/>
          <s v="70738000-70739000"/>
          <s v="70739000-70740000"/>
          <s v="70740000-70741000"/>
          <s v="70741000-70742000"/>
          <s v="70742000-70743000"/>
          <s v="70743000-70744000"/>
          <s v="70744000-70745000"/>
          <s v="70745000-70746000"/>
          <s v="70746000-70747000"/>
          <s v="70747000-70748000"/>
          <s v="70748000-70749000"/>
          <s v="70749000-70750000"/>
          <s v="70750000-70751000"/>
          <s v="70751000-70752000"/>
          <s v="70752000-70753000"/>
          <s v="70753000-70754000"/>
          <s v="70754000-70755000"/>
          <s v="70755000-70756000"/>
          <s v="70756000-70757000"/>
          <s v="70757000-70758000"/>
          <s v="70758000-70759000"/>
          <s v="70759000-70760000"/>
          <s v="70760000-70761000"/>
          <s v="70761000-70762000"/>
          <s v="70762000-70763000"/>
          <s v="70763000-70764000"/>
          <s v="70764000-70765000"/>
          <s v="70765000-70766000"/>
          <s v="70766000-70767000"/>
          <s v="70767000-70768000"/>
          <s v="70768000-70769000"/>
          <s v="70769000-70770000"/>
          <s v="70770000-70771000"/>
          <s v="70771000-70772000"/>
          <s v="70772000-70773000"/>
          <s v="70773000-70774000"/>
          <s v="70774000-70775000"/>
          <s v="70775000-70776000"/>
          <s v="70776000-70777000"/>
          <s v="70777000-70778000"/>
          <s v="70778000-70779000"/>
          <s v="70779000-70780000"/>
          <s v="70780000-70781000"/>
          <s v="70781000-70782000"/>
          <s v="70782000-70783000"/>
          <s v="70783000-70784000"/>
          <s v="70784000-70785000"/>
          <s v="70785000-70786000"/>
          <s v="70786000-70787000"/>
          <s v="70787000-70788000"/>
          <s v="70788000-70789000"/>
          <s v="70789000-70790000"/>
          <s v="70790000-70791000"/>
          <s v="70791000-70792000"/>
          <s v="70792000-70793000"/>
          <s v="70793000-70794000"/>
          <s v="70794000-70795000"/>
          <s v="70795000-70796000"/>
          <s v="70796000-70797000"/>
          <s v="70797000-70798000"/>
          <s v="70798000-70799000"/>
          <s v="70799000-70800000"/>
          <s v="70800000-70801000"/>
          <s v="70801000-70802000"/>
          <s v="70802000-70803000"/>
          <s v="70803000-70804000"/>
          <s v="70804000-70805000"/>
          <s v="70805000-70806000"/>
          <s v="70806000-70807000"/>
          <s v="70807000-70808000"/>
          <s v="70808000-70809000"/>
          <s v="70809000-70810000"/>
          <s v="70810000-70811000"/>
          <s v="70811000-70812000"/>
          <s v="70812000-70813000"/>
          <s v="70813000-70814000"/>
          <s v="70814000-70815000"/>
          <s v="70815000-70816000"/>
          <s v="70816000-70817000"/>
          <s v="70817000-70818000"/>
          <s v="70818000-70819000"/>
          <s v="70819000-70820000"/>
          <s v="70820000-70821000"/>
          <s v="70821000-70822000"/>
          <s v="70822000-70823000"/>
          <s v="70823000-70824000"/>
          <s v="70824000-70825000"/>
          <s v="70825000-70826000"/>
          <s v="70826000-70827000"/>
          <s v="70827000-70828000"/>
          <s v="70828000-70829000"/>
          <s v="70829000-70830000"/>
          <s v="70830000-70831000"/>
          <s v="70831000-70832000"/>
          <s v="70832000-70833000"/>
          <s v="70833000-70834000"/>
          <s v="70834000-70835000"/>
          <s v="70835000-70836000"/>
          <s v="70836000-70837000"/>
          <s v="70837000-70838000"/>
          <s v="70838000-70839000"/>
          <s v="70839000-70840000"/>
          <s v="70840000-70841000"/>
          <s v="70841000-70842000"/>
          <s v="70842000-70843000"/>
          <s v="70843000-70844000"/>
          <s v="70844000-70845000"/>
          <s v="70845000-70846000"/>
          <s v="70846000-70847000"/>
          <s v="70847000-70848000"/>
          <s v="70848000-70849000"/>
          <s v="70849000-70850000"/>
          <s v="70850000-70851000"/>
          <s v="70851000-70852000"/>
          <s v="70852000-70853000"/>
          <s v="70853000-70854000"/>
          <s v="70854000-70855000"/>
          <s v="70855000-70856000"/>
          <s v="70856000-70857000"/>
          <s v="70857000-70858000"/>
          <s v="70858000-70859000"/>
          <s v="70859000-70860000"/>
          <s v="70860000-70861000"/>
          <s v="70861000-70862000"/>
          <s v="70862000-70863000"/>
          <s v="70863000-70864000"/>
          <s v="70864000-70865000"/>
          <s v="70865000-70866000"/>
          <s v="70866000-70867000"/>
          <s v="70867000-70868000"/>
          <s v="70868000-70869000"/>
          <s v="70869000-70870000"/>
          <s v="70870000-70871000"/>
          <s v="70871000-70872000"/>
          <s v="70872000-70873000"/>
          <s v="70873000-70874000"/>
          <s v="70874000-70875000"/>
          <s v="70875000-70876000"/>
          <s v="70876000-70877000"/>
          <s v="70877000-70878000"/>
          <s v="70878000-70879000"/>
          <s v="70879000-70880000"/>
          <s v="70880000-70881000"/>
          <s v="70881000-70882000"/>
          <s v="70882000-70883000"/>
          <s v="70883000-70884000"/>
          <s v="70884000-70885000"/>
          <s v="70885000-70886000"/>
          <s v="70886000-70887000"/>
          <s v="70887000-70888000"/>
          <s v="70888000-70889000"/>
          <s v="70889000-70890000"/>
          <s v="70890000-70891000"/>
          <s v="70891000-70892000"/>
          <s v="70892000-70893000"/>
          <s v="70893000-70894000"/>
          <s v="70894000-70895000"/>
          <s v="70895000-70896000"/>
          <s v="70896000-70897000"/>
          <s v="70897000-70898000"/>
          <s v="70898000-70899000"/>
          <s v="70899000-70900000"/>
          <s v="70900000-70901000"/>
          <s v="70901000-70902000"/>
          <s v="70902000-70903000"/>
          <s v="70903000-70904000"/>
          <s v="70904000-70905000"/>
          <s v="70905000-70906000"/>
          <s v="70906000-70907000"/>
          <s v="70907000-70908000"/>
          <s v="70908000-70909000"/>
          <s v="70909000-70910000"/>
          <s v="70910000-70911000"/>
          <s v="70911000-70912000"/>
          <s v="70912000-70913000"/>
          <s v="70913000-70914000"/>
          <s v="70914000-70915000"/>
          <s v="70915000-70916000"/>
          <s v="70916000-70917000"/>
          <s v="70917000-70918000"/>
          <s v="70918000-70919000"/>
          <s v="70919000-70920000"/>
          <s v="70920000-70921000"/>
          <s v="70921000-70922000"/>
          <s v="70922000-70923000"/>
          <s v="70923000-70924000"/>
          <s v="70924000-70925000"/>
          <s v="70925000-70926000"/>
          <s v="70926000-70927000"/>
          <s v="70927000-70928000"/>
          <s v="70928000-70929000"/>
          <s v="70929000-70930000"/>
          <s v="70930000-70931000"/>
          <s v="70931000-70932000"/>
          <s v="70932000-70933000"/>
          <s v="70933000-70934000"/>
          <s v="70934000-70935000"/>
          <s v="70935000-70936000"/>
          <s v="70936000-70937000"/>
          <s v="70937000-70938000"/>
          <s v="70938000-70939000"/>
          <s v="70939000-70940000"/>
          <s v="70940000-70941000"/>
          <s v="70941000-70942000"/>
          <s v="70942000-70943000"/>
          <s v="70943000-70944000"/>
          <s v="70944000-70945000"/>
          <s v="70945000-70946000"/>
          <s v="70946000-70947000"/>
          <s v="70947000-70948000"/>
          <s v="70948000-70949000"/>
          <s v="70949000-70950000"/>
          <s v="70950000-70951000"/>
          <s v="70951000-70952000"/>
          <s v="70952000-70953000"/>
          <s v="70953000-70954000"/>
          <s v="70954000-70955000"/>
          <s v="70955000-70956000"/>
          <s v="70956000-70957000"/>
          <s v="70957000-70958000"/>
          <s v="70958000-70959000"/>
          <s v="70959000-70960000"/>
          <s v="70960000-70961000"/>
          <s v="70961000-70962000"/>
          <s v="70962000-70963000"/>
          <s v="70963000-70964000"/>
          <s v="70964000-70965000"/>
          <s v="70965000-70966000"/>
          <s v="70966000-70967000"/>
          <s v="70967000-70968000"/>
          <s v="70968000-70969000"/>
          <s v="70969000-70970000"/>
          <s v="70970000-70971000"/>
          <s v="70971000-70972000"/>
          <s v="70972000-70973000"/>
          <s v="70973000-70974000"/>
          <s v="70974000-70975000"/>
          <s v="70975000-70976000"/>
          <s v="70976000-70977000"/>
          <s v="70977000-70978000"/>
          <s v="70978000-70979000"/>
          <s v="70979000-70980000"/>
          <s v="70980000-70981000"/>
          <s v="70981000-70982000"/>
          <s v="70982000-70983000"/>
          <s v="70983000-70984000"/>
          <s v="70984000-70985000"/>
          <s v="70985000-70986000"/>
          <s v="70986000-70987000"/>
          <s v="70987000-70988000"/>
          <s v="70988000-70989000"/>
          <s v="70989000-70990000"/>
          <s v="70990000-70991000"/>
          <s v="70991000-70992000"/>
          <s v="70992000-70993000"/>
          <s v="70993000-70994000"/>
          <s v="70994000-70995000"/>
          <s v="70995000-70996000"/>
          <s v="70996000-70997000"/>
          <s v="70997000-70998000"/>
          <s v="70998000-70999000"/>
          <s v="70999000-71000000"/>
          <s v="71000000-71001000"/>
          <s v="71001000-71002000"/>
          <s v="71002000-71003000"/>
          <s v="71003000-71004000"/>
          <s v="71004000-71005000"/>
          <s v="71005000-71006000"/>
          <s v="71006000-71007000"/>
          <s v="71007000-71008000"/>
          <s v="71008000-71009000"/>
          <s v="71009000-71010000"/>
          <s v="71010000-71011000"/>
          <s v="71011000-71012000"/>
          <s v="71012000-71013000"/>
          <s v="71013000-71014000"/>
          <s v="71014000-71015000"/>
          <s v="71015000-71016000"/>
          <s v="71016000-71017000"/>
          <s v="71017000-71018000"/>
          <s v="71018000-71019000"/>
          <s v="71019000-71020000"/>
          <s v="71020000-71021000"/>
          <s v="71021000-71022000"/>
          <s v="71022000-71023000"/>
          <s v="71023000-71024000"/>
          <s v="71024000-71025000"/>
          <s v="71025000-71026000"/>
          <s v="71026000-71027000"/>
          <s v="71027000-71028000"/>
          <s v="71028000-71029000"/>
          <s v="71029000-71030000"/>
          <s v="71030000-71031000"/>
          <s v="71031000-71032000"/>
          <s v="71032000-71033000"/>
          <s v="71033000-71034000"/>
          <s v="71034000-71035000"/>
          <s v="71035000-71036000"/>
          <s v="71036000-71037000"/>
          <s v="71037000-71038000"/>
          <s v="71038000-71039000"/>
          <s v="71039000-71040000"/>
          <s v="71040000-71041000"/>
          <s v="71041000-71042000"/>
          <s v="71042000-71043000"/>
          <s v="71043000-71044000"/>
          <s v="71044000-71045000"/>
          <s v="71045000-71046000"/>
          <s v="71046000-71047000"/>
          <s v="71047000-71048000"/>
          <s v="71048000-71049000"/>
          <s v="71049000-71050000"/>
          <s v="71050000-71051000"/>
          <s v="71051000-71052000"/>
          <s v="71052000-71053000"/>
          <s v="71053000-71054000"/>
          <s v="71054000-71055000"/>
          <s v="71055000-71056000"/>
          <s v="71056000-71057000"/>
          <s v="71057000-71058000"/>
          <s v="71058000-71059000"/>
          <s v="71059000-71060000"/>
          <s v="71060000-71061000"/>
          <s v="71061000-71062000"/>
          <s v="71062000-71063000"/>
          <s v="71063000-71064000"/>
          <s v="71064000-71065000"/>
          <s v="71065000-71066000"/>
          <s v="71066000-71067000"/>
          <s v="71067000-71068000"/>
          <s v="71068000-71069000"/>
          <s v="71069000-71070000"/>
          <s v="71070000-71071000"/>
          <s v="71071000-71072000"/>
          <s v="71072000-71073000"/>
          <s v="71073000-71074000"/>
          <s v="71074000-71075000"/>
          <s v="71075000-71076000"/>
          <s v="71076000-71077000"/>
          <s v="71077000-71078000"/>
          <s v="71078000-71079000"/>
          <s v="71079000-71080000"/>
          <s v="71080000-71081000"/>
          <s v="71081000-71082000"/>
          <s v="71082000-71083000"/>
          <s v="71083000-71084000"/>
          <s v="71084000-71085000"/>
          <s v="71085000-71086000"/>
          <s v="71086000-71087000"/>
          <s v="71087000-71088000"/>
          <s v="71088000-71089000"/>
          <s v="71089000-71090000"/>
          <s v="71090000-71091000"/>
          <s v="71091000-71092000"/>
          <s v="71092000-71093000"/>
          <s v="71093000-71094000"/>
          <s v="71094000-71095000"/>
          <s v="71095000-71096000"/>
          <s v="71096000-71097000"/>
          <s v="71097000-71098000"/>
          <s v="71098000-71099000"/>
          <s v="71099000-71100000"/>
          <s v="71100000-71101000"/>
          <s v="71101000-71102000"/>
          <s v="71102000-71103000"/>
          <s v="71103000-71104000"/>
          <s v="71104000-71105000"/>
          <s v="71105000-71106000"/>
          <s v="71106000-71107000"/>
          <s v="71107000-71108000"/>
          <s v="71108000-71109000"/>
          <s v="71109000-71110000"/>
          <s v="71110000-71111000"/>
          <s v="71111000-71112000"/>
          <s v="71112000-71113000"/>
          <s v="71113000-71114000"/>
          <s v="71114000-71115000"/>
          <s v="71115000-71116000"/>
          <s v="71116000-71117000"/>
          <s v="71117000-71118000"/>
          <s v="71118000-71119000"/>
          <s v="71119000-71120000"/>
          <s v="71120000-71121000"/>
          <s v="71121000-71122000"/>
          <s v="71122000-71123000"/>
          <s v="71123000-71124000"/>
          <s v="71124000-71125000"/>
          <s v="71125000-71126000"/>
          <s v="71126000-71127000"/>
          <s v="71127000-71128000"/>
          <s v="71128000-71129000"/>
          <s v="71129000-71130000"/>
          <s v="71130000-71131000"/>
          <s v="71131000-71132000"/>
          <s v="71132000-71133000"/>
          <s v="71133000-71134000"/>
          <s v="71134000-71135000"/>
          <s v="71135000-71136000"/>
          <s v="71136000-71137000"/>
          <s v="71137000-71138000"/>
          <s v="71138000-71139000"/>
          <s v="71139000-71140000"/>
          <s v="71140000-71141000"/>
          <s v="71141000-71142000"/>
          <s v="71142000-71143000"/>
          <s v="71143000-71144000"/>
          <s v="71144000-71145000"/>
          <s v="71145000-71146000"/>
          <s v="71146000-71147000"/>
          <s v="71147000-71148000"/>
          <s v="71148000-71149000"/>
          <s v="71149000-71150000"/>
          <s v="71150000-71151000"/>
          <s v="71151000-71152000"/>
          <s v="71152000-71153000"/>
          <s v="71153000-71154000"/>
          <s v="71154000-71155000"/>
          <s v="71155000-71156000"/>
          <s v="71156000-71157000"/>
          <s v="71157000-71158000"/>
          <s v="71158000-71159000"/>
          <s v="71159000-71160000"/>
          <s v="71160000-71161000"/>
          <s v="71161000-71162000"/>
          <s v="71162000-71163000"/>
          <s v="71163000-71164000"/>
          <s v="71164000-71165000"/>
          <s v="71165000-71166000"/>
          <s v="71166000-71167000"/>
          <s v="71167000-71168000"/>
          <s v="71168000-71169000"/>
          <s v="71169000-71170000"/>
          <s v="71170000-71171000"/>
          <s v="71171000-71172000"/>
          <s v="71172000-71173000"/>
          <s v="71173000-71174000"/>
          <s v="71174000-71175000"/>
          <s v="71175000-71176000"/>
          <s v="71176000-71177000"/>
          <s v="71177000-71178000"/>
          <s v="71178000-71179000"/>
          <s v="71179000-71180000"/>
          <s v="71180000-71181000"/>
          <s v="71181000-71182000"/>
          <s v="71182000-71183000"/>
          <s v="71183000-71184000"/>
          <s v="71184000-71185000"/>
          <s v="71185000-71186000"/>
          <s v="71186000-71187000"/>
          <s v="71187000-71188000"/>
          <s v="71188000-71189000"/>
          <s v="71189000-71190000"/>
          <s v="71190000-71191000"/>
          <s v="71191000-71192000"/>
          <s v="71192000-71193000"/>
          <s v="71193000-71194000"/>
          <s v="71194000-71195000"/>
          <s v="71195000-71196000"/>
          <s v="71196000-71197000"/>
          <s v="71197000-71198000"/>
          <s v="71198000-71199000"/>
          <s v="71199000-71200000"/>
          <s v="71200000-71201000"/>
          <s v="71201000-71202000"/>
          <s v="71202000-71203000"/>
          <s v="71203000-71204000"/>
          <s v="71204000-71205000"/>
          <s v="71205000-71206000"/>
          <s v="71206000-71207000"/>
          <s v="71207000-71208000"/>
          <s v="71208000-71209000"/>
          <s v="71209000-71210000"/>
          <s v="71210000-71211000"/>
          <s v="71211000-71212000"/>
          <s v="71212000-71213000"/>
          <s v="71213000-71214000"/>
          <s v="71214000-71215000"/>
          <s v="71215000-71216000"/>
          <s v="71216000-71217000"/>
          <s v="71217000-71218000"/>
          <s v="71218000-71219000"/>
          <s v="71219000-71220000"/>
          <s v="71220000-71221000"/>
          <s v="71221000-71222000"/>
          <s v="71222000-71223000"/>
          <s v="71223000-71224000"/>
          <s v="71224000-71225000"/>
          <s v="71225000-71226000"/>
          <s v="71226000-71227000"/>
          <s v="71227000-71228000"/>
          <s v="71228000-71229000"/>
          <s v="71229000-71230000"/>
          <s v="71230000-71231000"/>
          <s v="71231000-71232000"/>
          <s v="71232000-71233000"/>
          <s v="71233000-71234000"/>
          <s v="71234000-71235000"/>
          <s v="71235000-71236000"/>
          <s v="71236000-71237000"/>
          <s v="71237000-71238000"/>
          <s v="71238000-71239000"/>
          <s v="71239000-71240000"/>
          <s v="71240000-71241000"/>
          <s v="71241000-71242000"/>
          <s v="71242000-71243000"/>
          <s v="71243000-71244000"/>
          <s v="71244000-71245000"/>
          <s v="71245000-71246000"/>
          <s v="71246000-71247000"/>
          <s v="71247000-71248000"/>
          <s v="71248000-71249000"/>
          <s v="71249000-71250000"/>
          <s v="71250000-71251000"/>
          <s v="71251000-71252000"/>
          <s v="71252000-71253000"/>
          <s v="71253000-71254000"/>
          <s v="71254000-71255000"/>
          <s v="71255000-71256000"/>
          <s v="71256000-71257000"/>
          <s v="71257000-71258000"/>
          <s v="71258000-71259000"/>
          <s v="71259000-71260000"/>
          <s v="71260000-71261000"/>
          <s v="71261000-71262000"/>
          <s v="71262000-71263000"/>
          <s v="71263000-71264000"/>
          <s v="71264000-71265000"/>
          <s v="71265000-71266000"/>
          <s v="71266000-71267000"/>
          <s v="71267000-71268000"/>
          <s v="71268000-71269000"/>
          <s v="71269000-71270000"/>
          <s v="71270000-71271000"/>
          <s v="71271000-71272000"/>
          <s v="71272000-71273000"/>
          <s v="71273000-71274000"/>
          <s v="71274000-71275000"/>
          <s v="71275000-71276000"/>
          <s v="71276000-71277000"/>
          <s v="71277000-71278000"/>
          <s v="71278000-71279000"/>
          <s v="71279000-71280000"/>
          <s v="71280000-71281000"/>
          <s v="71281000-71282000"/>
          <s v="71282000-71283000"/>
          <s v="71283000-71284000"/>
          <s v="71284000-71285000"/>
          <s v="71285000-71286000"/>
          <s v="71286000-71287000"/>
          <s v="71287000-71288000"/>
          <s v="71288000-71289000"/>
          <s v="71289000-71290000"/>
          <s v="71290000-71291000"/>
          <s v="71291000-71292000"/>
          <s v="71292000-71293000"/>
          <s v="71293000-71294000"/>
          <s v="71294000-71295000"/>
          <s v="71295000-71296000"/>
          <s v="71296000-71297000"/>
          <s v="71297000-71298000"/>
          <s v="71298000-71299000"/>
          <s v="71299000-71300000"/>
          <s v="71300000-71301000"/>
          <s v="71301000-71302000"/>
          <s v="71302000-71303000"/>
          <s v="71303000-71304000"/>
          <s v="71304000-71305000"/>
          <s v="71305000-71306000"/>
          <s v="71306000-71307000"/>
          <s v="71307000-71308000"/>
          <s v="71308000-71309000"/>
          <s v="71309000-71310000"/>
          <s v="71310000-71311000"/>
          <s v="71311000-71312000"/>
          <s v="71312000-71313000"/>
          <s v="71313000-71314000"/>
          <s v="71314000-71315000"/>
          <s v="71315000-71316000"/>
          <s v="71316000-71317000"/>
          <s v="71317000-71318000"/>
          <s v="71318000-71319000"/>
          <s v="71319000-71320000"/>
          <s v="71320000-71321000"/>
          <s v="71321000-71322000"/>
          <s v="71322000-71323000"/>
          <s v="71323000-71324000"/>
          <s v="71324000-71325000"/>
          <s v="71325000-71326000"/>
          <s v="71326000-71327000"/>
          <s v="71327000-71328000"/>
          <s v="71328000-71329000"/>
          <s v="71329000-71330000"/>
          <s v="71330000-71331000"/>
          <s v="71331000-71332000"/>
          <s v="71332000-71333000"/>
          <s v="71333000-71334000"/>
          <s v="71334000-71335000"/>
          <s v="71335000-71336000"/>
          <s v="71336000-71337000"/>
          <s v="71337000-71338000"/>
          <s v="71338000-71339000"/>
          <s v="71339000-71340000"/>
          <s v="71340000-71341000"/>
          <s v="71341000-71342000"/>
          <s v="71342000-71343000"/>
          <s v="71343000-71344000"/>
          <s v="71344000-71345000"/>
          <s v="71345000-71346000"/>
          <s v="71346000-71347000"/>
          <s v="71347000-71348000"/>
          <s v="71348000-71349000"/>
          <s v="71349000-71350000"/>
          <s v="71350000-71351000"/>
          <s v="71351000-71352000"/>
          <s v="71352000-71353000"/>
          <s v="71353000-71354000"/>
          <s v="71354000-71355000"/>
          <s v="71355000-71356000"/>
          <s v="71356000-71357000"/>
          <s v="71357000-71358000"/>
          <s v="71358000-71359000"/>
          <s v="71359000-71360000"/>
          <s v="71360000-71361000"/>
          <s v="71361000-71362000"/>
          <s v="71362000-71363000"/>
          <s v="71363000-71364000"/>
          <s v="71364000-71365000"/>
          <s v="71365000-71366000"/>
          <s v="71366000-71367000"/>
          <s v="71367000-71368000"/>
          <s v="71368000-71369000"/>
          <s v="71369000-71370000"/>
          <s v="71370000-71371000"/>
          <s v="71371000-71372000"/>
          <s v="71372000-71373000"/>
          <s v="71373000-71374000"/>
          <s v="71374000-71375000"/>
          <s v="71375000-71376000"/>
          <s v="71376000-71377000"/>
          <s v="71377000-71378000"/>
          <s v="71378000-71379000"/>
          <s v="71379000-71380000"/>
          <s v="71380000-71381000"/>
          <s v="71381000-71382000"/>
          <s v="71382000-71383000"/>
          <s v="71383000-71384000"/>
          <s v="71384000-71385000"/>
          <s v="71385000-71386000"/>
          <s v="71386000-71387000"/>
          <s v="71387000-71388000"/>
          <s v="71388000-71389000"/>
          <s v="71389000-71390000"/>
          <s v="71390000-71391000"/>
          <s v="71391000-71392000"/>
          <s v="71392000-71393000"/>
          <s v="71393000-71394000"/>
          <s v="71394000-71395000"/>
          <s v="71395000-71396000"/>
          <s v="71396000-71397000"/>
          <s v="71397000-71398000"/>
          <s v="71398000-71399000"/>
          <s v="71399000-71400000"/>
          <s v="71400000-71401000"/>
          <s v="71401000-71402000"/>
          <s v="71402000-71403000"/>
          <s v="71403000-71404000"/>
          <s v="71404000-71405000"/>
          <s v="71405000-71406000"/>
          <s v="71406000-71407000"/>
          <s v="71407000-71408000"/>
          <s v="71408000-71409000"/>
          <s v="71409000-71410000"/>
          <s v="71410000-71411000"/>
          <s v="71411000-71412000"/>
          <s v="71412000-71413000"/>
          <s v="71413000-71414000"/>
          <s v="71414000-71415000"/>
          <s v="71415000-71416000"/>
          <s v="71416000-71417000"/>
          <s v="71417000-71418000"/>
          <s v="71418000-71419000"/>
          <s v="71419000-71420000"/>
          <s v="71420000-71421000"/>
          <s v="71421000-71422000"/>
          <s v="71422000-71423000"/>
          <s v="71423000-71424000"/>
          <s v="71424000-71425000"/>
          <s v="71425000-71426000"/>
          <s v="71426000-71427000"/>
          <s v="71427000-71428000"/>
          <s v="71428000-71429000"/>
          <s v="71429000-71430000"/>
          <s v="71430000-71431000"/>
          <s v="71431000-71432000"/>
          <s v="71432000-71433000"/>
          <s v="71433000-71434000"/>
          <s v="71434000-71435000"/>
          <s v="71435000-71436000"/>
          <s v="71436000-71437000"/>
          <s v="71437000-71438000"/>
          <s v="71438000-71439000"/>
          <s v="71439000-71440000"/>
          <s v="71440000-71441000"/>
          <s v="71441000-71442000"/>
          <s v="71442000-71443000"/>
          <s v="71443000-71444000"/>
          <s v="71444000-71445000"/>
          <s v="71445000-71446000"/>
          <s v="71446000-71447000"/>
          <s v="71447000-71448000"/>
          <s v="71448000-71449000"/>
          <s v="71449000-71450000"/>
          <s v="71450000-71451000"/>
          <s v="71451000-71452000"/>
          <s v="71452000-71453000"/>
          <s v="71453000-71454000"/>
          <s v="71454000-71455000"/>
          <s v="71455000-71456000"/>
          <s v="71456000-71457000"/>
          <s v="71457000-71458000"/>
          <s v="71458000-71459000"/>
          <s v="71459000-71460000"/>
          <s v="71460000-71461000"/>
          <s v="71461000-71462000"/>
          <s v="71462000-71463000"/>
          <s v="71463000-71464000"/>
          <s v="71464000-71465000"/>
          <s v="71465000-71466000"/>
          <s v="71466000-71467000"/>
          <s v="71467000-71468000"/>
          <s v="71468000-71469000"/>
          <s v="71469000-71470000"/>
          <s v="71470000-71471000"/>
          <s v="71471000-71472000"/>
          <s v="71472000-71473000"/>
          <s v="71473000-71474000"/>
          <s v="71474000-71475000"/>
          <s v="71475000-71476000"/>
          <s v="71476000-71477000"/>
          <s v="71477000-71478000"/>
          <s v="71478000-71479000"/>
          <s v="71479000-71480000"/>
          <s v="71480000-71481000"/>
          <s v="71481000-71482000"/>
          <s v="71482000-71483000"/>
          <s v="71483000-71484000"/>
          <s v="71484000-71485000"/>
          <s v="71485000-71486000"/>
          <s v="71486000-71487000"/>
          <s v="71487000-71488000"/>
          <s v="71488000-71489000"/>
          <s v="71489000-71490000"/>
          <s v="71490000-71491000"/>
          <s v="71491000-71492000"/>
          <s v="71492000-71493000"/>
          <s v="71493000-71494000"/>
          <s v="71494000-71495000"/>
          <s v="71495000-71496000"/>
          <s v="71496000-71497000"/>
          <s v="71497000-71498000"/>
          <s v="71498000-71499000"/>
          <s v="71499000-71500000"/>
          <s v="71500000-71501000"/>
          <s v="71501000-71502000"/>
          <s v="71502000-71503000"/>
          <s v="71503000-71504000"/>
          <s v="71504000-71505000"/>
          <s v="71505000-71506000"/>
          <s v="71506000-71507000"/>
          <s v="71507000-71508000"/>
          <s v="71508000-71509000"/>
          <s v="71509000-71510000"/>
          <s v="71510000-71511000"/>
          <s v="71511000-71512000"/>
          <s v="71512000-71513000"/>
          <s v="71513000-71514000"/>
          <s v="71514000-71515000"/>
          <s v="71515000-71516000"/>
          <s v="71516000-71517000"/>
          <s v="71517000-71518000"/>
          <s v="71518000-71519000"/>
          <s v="71519000-71520000"/>
          <s v="71520000-71521000"/>
          <s v="71521000-71522000"/>
          <s v="71522000-71523000"/>
          <s v="71523000-71524000"/>
          <s v="71524000-71525000"/>
          <s v="71525000-71526000"/>
          <s v="71526000-71527000"/>
          <s v="71527000-71528000"/>
          <s v="71528000-71529000"/>
          <s v="71529000-71530000"/>
          <s v="71530000-71531000"/>
          <s v="71531000-71532000"/>
          <s v="71532000-71533000"/>
          <s v="71533000-71534000"/>
          <s v="71534000-71535000"/>
          <s v="71535000-71536000"/>
          <s v="71536000-71537000"/>
          <s v="71537000-71538000"/>
          <s v="71538000-71539000"/>
          <s v="71539000-71540000"/>
          <s v="71540000-71541000"/>
          <s v="71541000-71542000"/>
          <s v="71542000-71543000"/>
          <s v="71543000-71544000"/>
          <s v="71544000-71545000"/>
          <s v="71545000-71546000"/>
          <s v="71546000-71547000"/>
          <s v="71547000-71548000"/>
          <s v="71548000-71549000"/>
          <s v="71549000-71550000"/>
          <s v="71550000-71551000"/>
          <s v="71551000-71552000"/>
          <s v="71552000-71553000"/>
          <s v="71553000-71554000"/>
          <s v="71554000-71555000"/>
          <s v="71555000-71556000"/>
          <s v="71556000-71557000"/>
          <s v="71557000-71558000"/>
          <s v="71558000-71559000"/>
          <s v="71559000-71560000"/>
          <s v="71560000-71561000"/>
          <s v="71561000-71562000"/>
          <s v="71562000-71563000"/>
          <s v="71563000-71564000"/>
          <s v="71564000-71565000"/>
          <s v="71565000-71566000"/>
          <s v="71566000-71567000"/>
          <s v="71567000-71568000"/>
          <s v="71568000-71569000"/>
          <s v="71569000-71570000"/>
          <s v="71570000-71571000"/>
          <s v="71571000-71572000"/>
          <s v="71572000-71573000"/>
          <s v="71573000-71574000"/>
          <s v="71574000-71575000"/>
          <s v="71575000-71576000"/>
          <s v="71576000-71577000"/>
          <s v="71577000-71578000"/>
          <s v="71578000-71579000"/>
          <s v="71579000-71580000"/>
          <s v="71580000-71581000"/>
          <s v="71581000-71582000"/>
          <s v="71582000-71583000"/>
          <s v="71583000-71584000"/>
          <s v="71584000-71585000"/>
          <s v="71585000-71586000"/>
          <s v="71586000-71587000"/>
          <s v="71587000-71588000"/>
          <s v="71588000-71589000"/>
          <s v="71589000-71590000"/>
          <s v="71590000-71591000"/>
          <s v="71591000-71592000"/>
          <s v="71592000-71593000"/>
          <s v="71593000-71594000"/>
          <s v="71594000-71595000"/>
          <s v="71595000-71596000"/>
          <s v="71596000-71597000"/>
          <s v="71597000-71598000"/>
          <s v="71598000-71599000"/>
          <s v="71599000-71600000"/>
          <s v="71600000-71601000"/>
          <s v="71601000-71602000"/>
          <s v="71602000-71603000"/>
          <s v="71603000-71604000"/>
          <s v="71604000-71605000"/>
          <s v="71605000-71606000"/>
          <s v="71606000-71607000"/>
          <s v="71607000-71608000"/>
          <s v="71608000-71609000"/>
          <s v="71609000-71610000"/>
          <s v="71610000-71611000"/>
          <s v="71611000-71612000"/>
          <s v="71612000-71613000"/>
          <s v="71613000-71614000"/>
          <s v="71614000-71615000"/>
          <s v="71615000-71616000"/>
          <s v="71616000-71617000"/>
          <s v="71617000-71618000"/>
          <s v="71618000-71619000"/>
          <s v="71619000-71620000"/>
          <s v="71620000-71621000"/>
          <s v="71621000-71622000"/>
          <s v="71622000-71623000"/>
          <s v="71623000-71624000"/>
          <s v="71624000-71625000"/>
          <s v="71625000-71626000"/>
          <s v="71626000-71627000"/>
          <s v="71627000-71628000"/>
          <s v="71628000-71629000"/>
          <s v="71629000-71630000"/>
          <s v="71630000-71631000"/>
          <s v="71631000-71632000"/>
          <s v="71632000-71633000"/>
          <s v="71633000-71634000"/>
          <s v="71634000-71635000"/>
          <s v="71635000-71636000"/>
          <s v="71636000-71637000"/>
          <s v="71637000-71638000"/>
          <s v="71638000-71639000"/>
          <s v="71639000-71640000"/>
          <s v="71640000-71641000"/>
          <s v="71641000-71642000"/>
          <s v="71642000-71643000"/>
          <s v="71643000-71644000"/>
          <s v="71644000-71645000"/>
          <s v="71645000-71646000"/>
          <s v="71646000-71647000"/>
          <s v="71647000-71648000"/>
          <s v="71648000-71649000"/>
          <s v="71649000-71650000"/>
          <s v="71650000-71651000"/>
          <s v="71651000-71652000"/>
          <s v="71652000-71653000"/>
          <s v="71653000-71654000"/>
          <s v="71654000-71655000"/>
          <s v="71655000-71656000"/>
          <s v="71656000-71657000"/>
          <s v="71657000-71658000"/>
          <s v="71658000-71659000"/>
          <s v="71659000-71660000"/>
          <s v="71660000-71661000"/>
          <s v="71661000-71662000"/>
          <s v="71662000-71663000"/>
          <s v="71663000-71664000"/>
          <s v="71664000-71665000"/>
          <s v="71665000-71666000"/>
          <s v="71666000-71667000"/>
          <s v="71667000-71668000"/>
          <s v="71668000-71669000"/>
          <s v="71669000-71670000"/>
          <s v="71670000-71671000"/>
          <s v="71671000-71672000"/>
          <s v="71672000-71673000"/>
          <s v="71673000-71674000"/>
          <s v="71674000-71675000"/>
          <s v="71675000-71676000"/>
          <s v="71676000-71677000"/>
          <s v="71677000-71678000"/>
          <s v="71678000-71679000"/>
          <s v="71679000-71680000"/>
          <s v="71680000-71681000"/>
          <s v="71681000-71682000"/>
          <s v="71682000-71683000"/>
          <s v="71683000-71684000"/>
          <s v="71684000-71685000"/>
          <s v="71685000-71686000"/>
          <s v="71686000-71687000"/>
          <s v="71687000-71688000"/>
          <s v="71688000-71689000"/>
          <s v="71689000-71690000"/>
          <s v="71690000-71691000"/>
          <s v="71691000-71692000"/>
          <s v="71692000-71693000"/>
          <s v="71693000-71694000"/>
          <s v="71694000-71695000"/>
          <s v="71695000-71696000"/>
          <s v="71696000-71697000"/>
          <s v="71697000-71698000"/>
          <s v="71698000-71699000"/>
          <s v="71699000-71700000"/>
          <s v="71700000-71701000"/>
          <s v="71701000-71702000"/>
          <s v="71702000-71703000"/>
          <s v="71703000-71704000"/>
          <s v="71704000-71705000"/>
          <s v="71705000-71706000"/>
          <s v="71706000-71707000"/>
          <s v="71707000-71708000"/>
          <s v="71708000-71709000"/>
          <s v="71709000-71710000"/>
          <s v="71710000-71711000"/>
          <s v="71711000-71712000"/>
          <s v="71712000-71713000"/>
          <s v="71713000-71714000"/>
          <s v="71714000-71715000"/>
          <s v="71715000-71716000"/>
          <s v="71716000-71717000"/>
          <s v="71717000-71718000"/>
          <s v="71718000-71719000"/>
          <s v="71719000-71720000"/>
          <s v="71720000-71721000"/>
          <s v="71721000-71722000"/>
          <s v="71722000-71723000"/>
          <s v="71723000-71724000"/>
          <s v="71724000-71725000"/>
          <s v="71725000-71726000"/>
          <s v="71726000-71727000"/>
          <s v="71727000-71728000"/>
          <s v="71728000-71729000"/>
          <s v="71729000-71730000"/>
          <s v="71730000-71731000"/>
          <s v="71731000-71732000"/>
          <s v="71732000-71733000"/>
          <s v="71733000-71734000"/>
          <s v="71734000-71735000"/>
          <s v="71735000-71736000"/>
          <s v="71736000-71737000"/>
          <s v="71737000-71738000"/>
          <s v="71738000-71739000"/>
          <s v="71739000-71740000"/>
          <s v="71740000-71741000"/>
          <s v="71741000-71742000"/>
          <s v="71742000-71743000"/>
          <s v="71743000-71744000"/>
          <s v="71744000-71745000"/>
          <s v="71745000-71746000"/>
          <s v="71746000-71747000"/>
          <s v="71747000-71748000"/>
          <s v="71748000-71749000"/>
          <s v="71749000-71750000"/>
          <s v="71750000-71751000"/>
          <s v="71751000-71752000"/>
          <s v="71752000-71753000"/>
          <s v="71753000-71754000"/>
          <s v="71754000-71755000"/>
          <s v="71755000-71756000"/>
          <s v="71756000-71757000"/>
          <s v="71757000-71758000"/>
          <s v="71758000-71759000"/>
          <s v="71759000-71760000"/>
          <s v="71760000-71761000"/>
          <s v="71761000-71762000"/>
          <s v="71762000-71763000"/>
          <s v="71763000-71764000"/>
          <s v="71764000-71765000"/>
          <s v="71765000-71766000"/>
          <s v="71766000-71767000"/>
          <s v="71767000-71768000"/>
          <s v="71768000-71769000"/>
          <s v="71769000-71770000"/>
          <s v="71770000-71771000"/>
          <s v="71771000-71772000"/>
          <s v="71772000-71773000"/>
          <s v="71773000-71774000"/>
          <s v="71774000-71775000"/>
          <s v="71775000-71776000"/>
          <s v="71776000-71777000"/>
          <s v="71777000-71778000"/>
          <s v="71778000-71779000"/>
          <s v="71779000-71780000"/>
          <s v="71780000-71781000"/>
          <s v="71781000-71782000"/>
          <s v="71782000-71783000"/>
          <s v="71783000-71784000"/>
          <s v="71784000-71785000"/>
          <s v="71785000-71786000"/>
          <s v="71786000-71787000"/>
          <s v="71787000-71788000"/>
          <s v="71788000-71789000"/>
          <s v="71789000-71790000"/>
          <s v="71790000-71791000"/>
          <s v="71791000-71792000"/>
          <s v="71792000-71793000"/>
          <s v="71793000-71794000"/>
          <s v="71794000-71795000"/>
          <s v="71795000-71796000"/>
          <s v="71796000-71797000"/>
          <s v="71797000-71798000"/>
          <s v="71798000-71799000"/>
          <s v="71799000-71800000"/>
          <s v="71800000-71801000"/>
          <s v="71801000-71802000"/>
          <s v="71802000-71803000"/>
          <s v="71803000-71804000"/>
          <s v="71804000-71805000"/>
          <s v="71805000-71806000"/>
          <s v="71806000-71807000"/>
          <s v="71807000-71808000"/>
          <s v="71808000-71809000"/>
          <s v="71809000-71810000"/>
          <s v="71810000-71811000"/>
          <s v="71811000-71812000"/>
          <s v="71812000-71813000"/>
          <s v="71813000-71814000"/>
          <s v="71814000-71815000"/>
          <s v="71815000-71816000"/>
          <s v="71816000-71817000"/>
          <s v="71817000-71818000"/>
          <s v="71818000-71819000"/>
          <s v="71819000-71820000"/>
          <s v="71820000-71821000"/>
          <s v="71821000-71822000"/>
          <s v="71822000-71823000"/>
          <s v="71823000-71824000"/>
          <s v="71824000-71825000"/>
          <s v="71825000-71826000"/>
          <s v="71826000-71827000"/>
          <s v="71827000-71828000"/>
          <s v="71828000-71829000"/>
          <s v="71829000-71830000"/>
          <s v="71830000-71831000"/>
          <s v="71831000-71832000"/>
          <s v="71832000-71833000"/>
          <s v="71833000-71834000"/>
          <s v="71834000-71835000"/>
          <s v="71835000-71836000"/>
          <s v="71836000-71837000"/>
          <s v="71837000-71838000"/>
          <s v="71838000-71839000"/>
          <s v="71839000-71840000"/>
          <s v="71840000-71841000"/>
          <s v="71841000-71842000"/>
          <s v="71842000-71843000"/>
          <s v="71843000-71844000"/>
          <s v="71844000-71845000"/>
          <s v="71845000-71846000"/>
          <s v="71846000-71847000"/>
          <s v="71847000-71848000"/>
          <s v="71848000-71849000"/>
          <s v="71849000-71850000"/>
          <s v="71850000-71851000"/>
          <s v="71851000-71852000"/>
          <s v="71852000-71853000"/>
          <s v="71853000-71854000"/>
          <s v="71854000-71855000"/>
          <s v="71855000-71856000"/>
          <s v="71856000-71857000"/>
          <s v="71857000-71858000"/>
          <s v="71858000-71859000"/>
          <s v="71859000-71860000"/>
          <s v="71860000-71861000"/>
          <s v="71861000-71862000"/>
          <s v="71862000-71863000"/>
          <s v="71863000-71864000"/>
          <s v="71864000-71865000"/>
          <s v="71865000-71866000"/>
          <s v="71866000-71867000"/>
          <s v="71867000-71868000"/>
          <s v="71868000-71869000"/>
          <s v="71869000-71870000"/>
          <s v="71870000-71871000"/>
          <s v="71871000-71872000"/>
          <s v="71872000-71873000"/>
          <s v="71873000-71874000"/>
          <s v="71874000-71875000"/>
          <s v="71875000-71876000"/>
          <s v="71876000-71877000"/>
          <s v="71877000-71878000"/>
          <s v="71878000-71879000"/>
          <s v="71879000-71880000"/>
          <s v="71880000-71881000"/>
          <s v="71881000-71882000"/>
          <s v="71882000-71883000"/>
          <s v="71883000-71884000"/>
          <s v="71884000-71885000"/>
          <s v="71885000-71886000"/>
          <s v="71886000-71887000"/>
          <s v="71887000-71888000"/>
          <s v="71888000-71889000"/>
          <s v="71889000-71890000"/>
          <s v="71890000-71891000"/>
          <s v="71891000-71892000"/>
          <s v="71892000-71893000"/>
          <s v="71893000-71894000"/>
          <s v="71894000-71895000"/>
          <s v="71895000-71896000"/>
          <s v="71896000-71897000"/>
          <s v="71897000-71898000"/>
          <s v="71898000-71899000"/>
          <s v="71899000-71900000"/>
          <s v="71900000-71901000"/>
          <s v="71901000-71902000"/>
          <s v="71902000-71903000"/>
          <s v="71903000-71904000"/>
          <s v="71904000-71905000"/>
          <s v="71905000-71906000"/>
          <s v="71906000-71907000"/>
          <s v="71907000-71908000"/>
          <s v="71908000-71909000"/>
          <s v="71909000-71910000"/>
          <s v="71910000-71911000"/>
          <s v="71911000-71912000"/>
          <s v="71912000-71913000"/>
          <s v="71913000-71914000"/>
          <s v="71914000-71915000"/>
          <s v="71915000-71916000"/>
          <s v="71916000-71917000"/>
          <s v="71917000-71918000"/>
          <s v="71918000-71919000"/>
          <s v="71919000-71920000"/>
          <s v="71920000-71921000"/>
          <s v="71921000-71922000"/>
          <s v="71922000-71923000"/>
          <s v="71923000-71924000"/>
          <s v="71924000-71925000"/>
          <s v="71925000-71926000"/>
          <s v="71926000-71927000"/>
          <s v="71927000-71928000"/>
          <s v="71928000-71929000"/>
          <s v="71929000-71930000"/>
          <s v="71930000-71931000"/>
          <s v="71931000-71932000"/>
          <s v="71932000-71933000"/>
          <s v="71933000-71934000"/>
          <s v="71934000-71935000"/>
          <s v="71935000-71936000"/>
          <s v="71936000-71937000"/>
          <s v="71937000-71938000"/>
          <s v="71938000-71939000"/>
          <s v="71939000-71940000"/>
          <s v="71940000-71941000"/>
          <s v="71941000-71942000"/>
          <s v="71942000-71943000"/>
          <s v="71943000-71944000"/>
          <s v="71944000-71945000"/>
          <s v="71945000-71946000"/>
          <s v="71946000-71947000"/>
          <s v="71947000-71948000"/>
          <s v="71948000-71949000"/>
          <s v="71949000-71950000"/>
          <s v="71950000-71951000"/>
          <s v="71951000-71952000"/>
          <s v="71952000-71953000"/>
          <s v="71953000-71954000"/>
          <s v="71954000-71955000"/>
          <s v="71955000-71956000"/>
          <s v="71956000-71957000"/>
          <s v="71957000-71958000"/>
          <s v="71958000-71959000"/>
          <s v="71959000-71960000"/>
          <s v="71960000-71961000"/>
          <s v="71961000-71962000"/>
          <s v="71962000-71963000"/>
          <s v="71963000-71964000"/>
          <s v="71964000-71965000"/>
          <s v="71965000-71966000"/>
          <s v="71966000-71967000"/>
          <s v="71967000-71968000"/>
          <s v="71968000-71969000"/>
          <s v="71969000-71970000"/>
          <s v="71970000-71971000"/>
          <s v="71971000-71972000"/>
          <s v="71972000-71973000"/>
          <s v="71973000-71974000"/>
          <s v="71974000-71975000"/>
          <s v="71975000-71976000"/>
          <s v="71976000-71977000"/>
          <s v="71977000-71978000"/>
          <s v="71978000-71979000"/>
          <s v="71979000-71980000"/>
          <s v="71980000-71981000"/>
          <s v="71981000-71982000"/>
          <s v="71982000-71983000"/>
          <s v="71983000-71984000"/>
          <s v="71984000-71985000"/>
          <s v="71985000-71986000"/>
          <s v="71986000-71987000"/>
          <s v="71987000-71988000"/>
          <s v="71988000-71989000"/>
          <s v="71989000-71990000"/>
          <s v="71990000-71991000"/>
          <s v="71991000-71992000"/>
          <s v="71992000-71993000"/>
          <s v="71993000-71994000"/>
          <s v="71994000-71995000"/>
          <s v="71995000-71996000"/>
          <s v="71996000-71997000"/>
          <s v="71997000-71998000"/>
          <s v="71998000-71999000"/>
          <s v="71999000-72000000"/>
          <s v="72000000-72001000"/>
          <s v="72001000-72002000"/>
          <s v="72002000-72003000"/>
          <s v="72003000-72004000"/>
          <s v="72004000-72005000"/>
          <s v="72005000-72006000"/>
          <s v="72006000-72007000"/>
          <s v="72007000-72008000"/>
          <s v="72008000-72009000"/>
          <s v="72009000-72010000"/>
          <s v="72010000-72011000"/>
          <s v="72011000-72012000"/>
          <s v="72012000-72013000"/>
          <s v="72013000-72014000"/>
          <s v="72014000-72015000"/>
          <s v="72015000-72016000"/>
          <s v="72016000-72017000"/>
          <s v="72017000-72018000"/>
          <s v="72018000-72019000"/>
          <s v="72019000-72020000"/>
          <s v="72020000-72021000"/>
          <s v="72021000-72022000"/>
          <s v="72022000-72023000"/>
          <s v="72023000-72024000"/>
          <s v="72024000-72025000"/>
          <s v="72025000-72026000"/>
          <s v="72026000-72027000"/>
          <s v="72027000-72028000"/>
          <s v="72028000-72029000"/>
          <s v="72029000-72030000"/>
          <s v="72030000-72031000"/>
          <s v="72031000-72032000"/>
          <s v="72032000-72033000"/>
          <s v="72033000-72034000"/>
          <s v="72034000-72035000"/>
          <s v="72035000-72036000"/>
          <s v="72036000-72037000"/>
          <s v="72037000-72038000"/>
          <s v="72038000-72039000"/>
          <s v="72039000-72040000"/>
          <s v="72040000-72041000"/>
          <s v="72041000-72042000"/>
          <s v="72042000-72043000"/>
          <s v="72043000-72044000"/>
          <s v="72044000-72045000"/>
          <s v="72045000-72046000"/>
          <s v="72046000-72047000"/>
          <s v="72047000-72048000"/>
          <s v="72048000-72049000"/>
          <s v="72049000-72050000"/>
          <s v="72050000-72051000"/>
          <s v="72051000-72052000"/>
          <s v="72052000-72053000"/>
          <s v="72053000-72054000"/>
          <s v="72054000-72055000"/>
          <s v="72055000-72056000"/>
          <s v="72056000-72057000"/>
          <s v="72057000-72058000"/>
          <s v="72058000-72059000"/>
          <s v="72059000-72060000"/>
          <s v="72060000-72061000"/>
          <s v="72061000-72062000"/>
          <s v="72062000-72063000"/>
          <s v="72063000-72064000"/>
          <s v="72064000-72065000"/>
          <s v="72065000-72066000"/>
          <s v="72066000-72067000"/>
          <s v="72067000-72068000"/>
          <s v="72068000-72069000"/>
          <s v="72069000-72070000"/>
          <s v="72070000-72071000"/>
          <s v="72071000-72072000"/>
          <s v="72072000-72073000"/>
          <s v="72073000-72074000"/>
          <s v="72074000-72075000"/>
          <s v="72075000-72076000"/>
          <s v="72076000-72077000"/>
          <s v="72077000-72078000"/>
          <s v="72078000-72079000"/>
          <s v="72079000-72080000"/>
          <s v="72080000-72081000"/>
          <s v="72081000-72082000"/>
          <s v="72082000-72083000"/>
          <s v="72083000-72084000"/>
          <s v="72084000-72085000"/>
          <s v="72085000-72086000"/>
          <s v="72086000-72087000"/>
          <s v="72087000-72088000"/>
          <s v="72088000-72089000"/>
          <s v="72089000-72090000"/>
          <s v="72090000-72091000"/>
          <s v="72091000-72092000"/>
          <s v="72092000-72093000"/>
          <s v="72093000-72094000"/>
          <s v="72094000-72095000"/>
          <s v="72095000-72096000"/>
          <s v="72096000-72097000"/>
          <s v="72097000-72098000"/>
          <s v="72098000-72099000"/>
          <s v="72099000-72100000"/>
          <s v="72100000-72101000"/>
          <s v="72101000-72102000"/>
          <s v="72102000-72103000"/>
          <s v="72103000-72104000"/>
          <s v="72104000-72105000"/>
          <s v="72105000-72106000"/>
          <s v="72106000-72107000"/>
          <s v="72107000-72108000"/>
          <s v="72108000-72109000"/>
          <s v="72109000-72110000"/>
          <s v="72110000-72111000"/>
          <s v="72111000-72112000"/>
          <s v="72112000-72113000"/>
          <s v="72113000-72114000"/>
          <s v="72114000-72115000"/>
          <s v="72115000-72116000"/>
          <s v="72116000-72117000"/>
          <s v="72117000-72118000"/>
          <s v="72118000-72119000"/>
          <s v="72119000-72120000"/>
          <s v="72120000-72121000"/>
          <s v="72121000-72122000"/>
          <s v="72122000-72123000"/>
          <s v="72123000-72124000"/>
          <s v="72124000-72125000"/>
          <s v="72125000-72126000"/>
          <s v="72126000-72127000"/>
          <s v="72127000-72128000"/>
          <s v="72128000-72129000"/>
          <s v="72129000-72130000"/>
          <s v="72130000-72131000"/>
          <s v="72131000-72132000"/>
          <s v="72132000-72133000"/>
          <s v="72133000-72134000"/>
          <s v="72134000-72135000"/>
          <s v="72135000-72136000"/>
          <s v="72136000-72137000"/>
          <s v="72137000-72138000"/>
          <s v="72138000-72139000"/>
          <s v="72139000-72140000"/>
          <s v="72140000-72141000"/>
          <s v="72141000-72142000"/>
          <s v="72142000-72143000"/>
          <s v="72143000-72144000"/>
          <s v="72144000-72145000"/>
          <s v="72145000-72146000"/>
          <s v="72146000-72147000"/>
          <s v="72147000-72148000"/>
          <s v="72148000-72149000"/>
          <s v="72149000-72150000"/>
          <s v="72150000-72151000"/>
          <s v="72151000-72152000"/>
          <s v="72152000-72153000"/>
          <s v="72153000-72154000"/>
          <s v="72154000-72155000"/>
          <s v="72155000-72156000"/>
          <s v="72156000-72157000"/>
          <s v="72157000-72158000"/>
          <s v="72158000-72159000"/>
          <s v="72159000-72160000"/>
          <s v="72160000-72161000"/>
          <s v="72161000-72162000"/>
          <s v="72162000-72163000"/>
          <s v="72163000-72164000"/>
          <s v="72164000-72165000"/>
          <s v="72165000-72166000"/>
          <s v="72166000-72167000"/>
          <s v="72167000-72168000"/>
          <s v="72168000-72169000"/>
          <s v="72169000-72170000"/>
          <s v="72170000-72171000"/>
          <s v="72171000-72172000"/>
          <s v="72172000-72173000"/>
          <s v="72173000-72174000"/>
          <s v="72174000-72175000"/>
          <s v="72175000-72176000"/>
          <s v="72176000-72177000"/>
          <s v="72177000-72178000"/>
          <s v="72178000-72179000"/>
          <s v="72179000-72180000"/>
          <s v="72180000-72181000"/>
          <s v="72181000-72182000"/>
          <s v="72182000-72183000"/>
          <s v="72183000-72184000"/>
          <s v="72184000-72185000"/>
          <s v="72185000-72186000"/>
          <s v="72186000-72187000"/>
          <s v="72187000-72188000"/>
          <s v="72188000-72189000"/>
          <s v="72189000-72190000"/>
          <s v="72190000-72191000"/>
          <s v="72191000-72192000"/>
          <s v="72192000-72193000"/>
          <s v="72193000-72194000"/>
          <s v="72194000-72195000"/>
          <s v="72195000-72196000"/>
          <s v="72196000-72197000"/>
          <s v="72197000-72198000"/>
          <s v="72198000-72199000"/>
          <s v="72199000-72200000"/>
          <s v="72200000-72201000"/>
          <s v="72201000-72202000"/>
          <s v="72202000-72203000"/>
          <s v="72203000-72204000"/>
          <s v="72204000-72205000"/>
          <s v="72205000-72206000"/>
          <s v="72206000-72207000"/>
          <s v="72207000-72208000"/>
          <s v="72208000-72209000"/>
          <s v="72209000-72210000"/>
          <s v="72210000-72211000"/>
          <s v="72211000-72212000"/>
          <s v="72212000-72213000"/>
          <s v="72213000-72214000"/>
          <s v="72214000-72215000"/>
          <s v="72215000-72216000"/>
          <s v="72216000-72217000"/>
          <s v="72217000-72218000"/>
          <s v="72218000-72219000"/>
          <s v="72219000-72220000"/>
          <s v="72220000-72221000"/>
          <s v="72221000-72222000"/>
          <s v="72222000-72223000"/>
          <s v="72223000-72224000"/>
          <s v="72224000-72225000"/>
          <s v="72225000-72226000"/>
          <s v="72226000-72227000"/>
          <s v="72227000-72228000"/>
          <s v="72228000-72229000"/>
          <s v="72229000-72230000"/>
          <s v="72230000-72231000"/>
          <s v="72231000-72232000"/>
          <s v="72232000-72233000"/>
          <s v="72233000-72234000"/>
          <s v="72234000-72235000"/>
          <s v="72235000-72236000"/>
          <s v="72236000-72237000"/>
          <s v="72237000-72238000"/>
          <s v="72238000-72239000"/>
          <s v="72239000-72240000"/>
          <s v="72240000-72241000"/>
          <s v="72241000-72242000"/>
          <s v="72242000-72243000"/>
          <s v="72243000-72244000"/>
          <s v="72244000-72245000"/>
          <s v="72245000-72246000"/>
          <s v="72246000-72247000"/>
          <s v="72247000-72248000"/>
          <s v="72248000-72249000"/>
          <s v="72249000-72250000"/>
          <s v="72250000-72251000"/>
          <s v="72251000-72252000"/>
          <s v="72252000-72253000"/>
          <s v="72253000-72254000"/>
          <s v="72254000-72255000"/>
          <s v="72255000-72256000"/>
          <s v="72256000-72257000"/>
          <s v="72257000-72258000"/>
          <s v="72258000-72259000"/>
          <s v="72259000-72260000"/>
          <s v="72260000-72261000"/>
          <s v="72261000-72262000"/>
          <s v="72262000-72263000"/>
          <s v="72263000-72264000"/>
          <s v="72264000-72265000"/>
          <s v="72265000-72266000"/>
          <s v="72266000-72267000"/>
          <s v="72267000-72268000"/>
          <s v="72268000-72269000"/>
          <s v="72269000-72270000"/>
          <s v="72270000-72271000"/>
          <s v="72271000-72272000"/>
          <s v="72272000-72273000"/>
          <s v="72273000-72274000"/>
          <s v="72274000-72275000"/>
          <s v="72275000-72276000"/>
          <s v="72276000-72277000"/>
          <s v="72277000-72278000"/>
          <s v="72278000-72279000"/>
          <s v="72279000-72280000"/>
          <s v="72280000-72281000"/>
          <s v="72281000-72282000"/>
          <s v="72282000-72283000"/>
          <s v="72283000-72284000"/>
          <s v="72284000-72285000"/>
          <s v="72285000-72286000"/>
          <s v="72286000-72287000"/>
          <s v="72287000-72288000"/>
          <s v="72288000-72289000"/>
          <s v="72289000-72290000"/>
          <s v="72290000-72291000"/>
          <s v="72291000-72292000"/>
          <s v="72292000-72293000"/>
          <s v="72293000-72294000"/>
          <s v="72294000-72295000"/>
          <s v="72295000-72296000"/>
          <s v="72296000-72297000"/>
          <s v="72297000-72298000"/>
          <s v="72298000-72299000"/>
          <s v="72299000-72300000"/>
          <s v="72300000-72301000"/>
          <s v="72301000-72302000"/>
          <s v="72302000-72303000"/>
          <s v="72303000-72304000"/>
          <s v="72304000-72305000"/>
          <s v="72305000-72306000"/>
          <s v="72306000-72307000"/>
          <s v="72307000-72308000"/>
          <s v="72308000-72309000"/>
          <s v="72309000-72310000"/>
          <s v="72310000-72311000"/>
          <s v="72311000-72312000"/>
          <s v="72312000-72313000"/>
          <s v="72313000-72314000"/>
          <s v="72314000-72315000"/>
          <s v="72315000-72316000"/>
          <s v="72316000-72317000"/>
          <s v="72317000-72318000"/>
          <s v="72318000-72319000"/>
          <s v="72319000-72320000"/>
          <s v="72320000-72321000"/>
          <s v="72321000-72322000"/>
          <s v="72322000-72323000"/>
          <s v="72323000-72324000"/>
          <s v="72324000-72325000"/>
          <s v="72325000-72326000"/>
          <s v="72326000-72327000"/>
          <s v="72327000-72328000"/>
          <s v="72328000-72329000"/>
          <s v="72329000-72330000"/>
          <s v="72330000-72331000"/>
          <s v="72331000-72332000"/>
          <s v="72332000-72333000"/>
          <s v="72333000-72334000"/>
          <s v="72334000-72335000"/>
          <s v="72335000-72336000"/>
          <s v="72336000-72337000"/>
          <s v="72337000-72338000"/>
          <s v="72338000-72339000"/>
          <s v="72339000-72340000"/>
          <s v="72340000-72341000"/>
          <s v="72341000-72342000"/>
          <s v="72342000-72343000"/>
          <s v="72343000-72344000"/>
          <s v="72344000-72345000"/>
          <s v="72345000-72346000"/>
          <s v="72346000-72347000"/>
          <s v="72347000-72348000"/>
          <s v="72348000-72349000"/>
          <s v="72349000-72350000"/>
          <s v="72350000-72351000"/>
          <s v="72351000-72352000"/>
          <s v="72352000-72353000"/>
          <s v="72353000-72354000"/>
          <s v="72354000-72355000"/>
          <s v="72355000-72356000"/>
          <s v="72356000-72357000"/>
          <s v="72357000-72358000"/>
          <s v="72358000-72359000"/>
          <s v="72359000-72360000"/>
          <s v="72360000-72361000"/>
          <s v="72361000-72362000"/>
          <s v="72362000-72363000"/>
          <s v="72363000-72364000"/>
          <s v="72364000-72365000"/>
          <s v="72365000-72366000"/>
          <s v="72366000-72367000"/>
          <s v="72367000-72368000"/>
          <s v="72368000-72369000"/>
          <s v="72369000-72370000"/>
          <s v="72370000-72371000"/>
          <s v="72371000-72372000"/>
          <s v="72372000-72373000"/>
          <s v="72373000-72374000"/>
          <s v="72374000-72375000"/>
          <s v="72375000-72376000"/>
          <s v="72376000-72377000"/>
          <s v="72377000-72378000"/>
          <s v="72378000-72379000"/>
          <s v="72379000-72380000"/>
          <s v="72380000-72381000"/>
          <s v="72381000-72382000"/>
          <s v="72382000-72383000"/>
          <s v="72383000-72384000"/>
          <s v="72384000-72385000"/>
          <s v="72385000-72386000"/>
          <s v="72386000-72387000"/>
          <s v="72387000-72388000"/>
          <s v="72388000-72389000"/>
          <s v="72389000-72390000"/>
          <s v="72390000-72391000"/>
          <s v="72391000-72392000"/>
          <s v="72392000-72393000"/>
          <s v="72393000-72394000"/>
          <s v="72394000-72395000"/>
          <s v="72395000-72396000"/>
          <s v="72396000-72397000"/>
          <s v="72397000-72398000"/>
          <s v="72398000-72399000"/>
          <s v="72399000-72400000"/>
          <s v="72400000-72401000"/>
          <s v="72401000-72402000"/>
          <s v="72402000-72403000"/>
          <s v="72403000-72404000"/>
          <s v="72404000-72405000"/>
          <s v="72405000-72406000"/>
          <s v="72406000-72407000"/>
          <s v="72407000-72408000"/>
          <s v="72408000-72409000"/>
          <s v="72409000-72410000"/>
          <s v="72410000-72411000"/>
          <s v="72411000-72412000"/>
          <s v="72412000-72413000"/>
          <s v="72413000-72414000"/>
          <s v="72414000-72415000"/>
          <s v="72415000-72416000"/>
          <s v="72416000-72417000"/>
          <s v="72417000-72418000"/>
          <s v="72418000-72419000"/>
          <s v="72419000-72420000"/>
          <s v="72420000-72421000"/>
          <s v="72421000-72422000"/>
          <s v="72422000-72423000"/>
          <s v="72423000-72424000"/>
          <s v="72424000-72425000"/>
          <s v="72425000-72426000"/>
          <s v="72426000-72427000"/>
          <s v="72427000-72428000"/>
          <s v="72428000-72429000"/>
          <s v="72429000-72430000"/>
          <s v="72430000-72431000"/>
          <s v="72431000-72432000"/>
          <s v="72432000-72433000"/>
          <s v="72433000-72434000"/>
          <s v="72434000-72435000"/>
          <s v="72435000-72436000"/>
          <s v="72436000-72437000"/>
          <s v="72437000-72438000"/>
          <s v="72438000-72439000"/>
          <s v="72439000-72440000"/>
          <s v="72440000-72441000"/>
          <s v="72441000-72442000"/>
          <s v="72442000-72443000"/>
          <s v="72443000-72444000"/>
          <s v="72444000-72445000"/>
          <s v="72445000-72446000"/>
          <s v="72446000-72447000"/>
          <s v="72447000-72448000"/>
          <s v="72448000-72449000"/>
          <s v="72449000-72450000"/>
          <s v="72450000-72451000"/>
          <s v="72451000-72452000"/>
          <s v="72452000-72453000"/>
          <s v="72453000-72454000"/>
          <s v="72454000-72455000"/>
          <s v="72455000-72456000"/>
          <s v="72456000-72457000"/>
          <s v="72457000-72458000"/>
          <s v="72458000-72459000"/>
          <s v="72459000-72460000"/>
          <s v="72460000-72461000"/>
          <s v="72461000-72462000"/>
          <s v="72462000-72463000"/>
          <s v="72463000-72464000"/>
          <s v="72464000-72465000"/>
          <s v="72465000-72466000"/>
          <s v="72466000-72467000"/>
          <s v="72467000-72468000"/>
          <s v="72468000-72469000"/>
          <s v="72469000-72470000"/>
          <s v="72470000-72471000"/>
          <s v="72471000-72472000"/>
          <s v="72472000-72473000"/>
          <s v="72473000-72474000"/>
          <s v="72474000-72475000"/>
          <s v="72475000-72476000"/>
          <s v="72476000-72477000"/>
          <s v="72477000-72478000"/>
          <s v="72478000-72479000"/>
          <s v="72479000-72480000"/>
          <s v="72480000-72481000"/>
          <s v="72481000-72482000"/>
          <s v="72482000-72483000"/>
          <s v="72483000-72484000"/>
          <s v="72484000-72485000"/>
          <s v="72485000-72486000"/>
          <s v="72486000-72487000"/>
          <s v="72487000-72488000"/>
          <s v="72488000-72489000"/>
          <s v="72489000-72490000"/>
          <s v="72490000-72491000"/>
          <s v="72491000-72492000"/>
          <s v="72492000-72493000"/>
          <s v="72493000-72494000"/>
          <s v="72494000-72495000"/>
          <s v="72495000-72496000"/>
          <s v="72496000-72497000"/>
          <s v="72497000-72498000"/>
          <s v="72498000-72499000"/>
          <s v="72499000-72500000"/>
          <s v="72500000-72501000"/>
          <s v="72501000-72502000"/>
          <s v="72502000-72503000"/>
          <s v="72503000-72504000"/>
          <s v="72504000-72505000"/>
          <s v="72505000-72506000"/>
          <s v="72506000-72507000"/>
          <s v="72507000-72508000"/>
          <s v="72508000-72509000"/>
          <s v="72509000-72510000"/>
          <s v="72510000-72511000"/>
          <s v="72511000-72512000"/>
          <s v="72512000-72513000"/>
          <s v="72513000-72514000"/>
          <s v="72514000-72515000"/>
          <s v="72515000-72516000"/>
          <s v="72516000-72517000"/>
          <s v="72517000-72518000"/>
          <s v="72518000-72519000"/>
          <s v="72519000-72520000"/>
          <s v="72520000-72521000"/>
          <s v="72521000-72522000"/>
          <s v="72522000-72523000"/>
          <s v="72523000-72524000"/>
          <s v="72524000-72525000"/>
          <s v="72525000-72526000"/>
          <s v="72526000-72527000"/>
          <s v="72527000-72528000"/>
          <s v="72528000-72529000"/>
          <s v="72529000-72530000"/>
          <s v="72530000-72531000"/>
          <s v="72531000-72532000"/>
          <s v="72532000-72533000"/>
          <s v="72533000-72534000"/>
          <s v="72534000-72535000"/>
          <s v="72535000-72536000"/>
          <s v="72536000-72537000"/>
          <s v="72537000-72538000"/>
          <s v="72538000-72539000"/>
          <s v="72539000-72540000"/>
          <s v="72540000-72541000"/>
          <s v="72541000-72542000"/>
          <s v="72542000-72543000"/>
          <s v="72543000-72544000"/>
          <s v="72544000-72545000"/>
          <s v="72545000-72546000"/>
          <s v="72546000-72547000"/>
          <s v="72547000-72548000"/>
          <s v="72548000-72549000"/>
          <s v="72549000-72550000"/>
          <s v="72550000-72551000"/>
          <s v="72551000-72552000"/>
          <s v="72552000-72553000"/>
          <s v="72553000-72554000"/>
          <s v="72554000-72555000"/>
          <s v="72555000-72556000"/>
          <s v="72556000-72557000"/>
          <s v="72557000-72558000"/>
          <s v="72558000-72559000"/>
          <s v="72559000-72560000"/>
          <s v="72560000-72561000"/>
          <s v="72561000-72562000"/>
          <s v="72562000-72563000"/>
          <s v="72563000-72564000"/>
          <s v="72564000-72565000"/>
          <s v="72565000-72566000"/>
          <s v="72566000-72567000"/>
          <s v="72567000-72568000"/>
          <s v="72568000-72569000"/>
          <s v="72569000-72570000"/>
          <s v="72570000-72571000"/>
          <s v="72571000-72572000"/>
          <s v="72572000-72573000"/>
          <s v="72573000-72574000"/>
          <s v="72574000-72575000"/>
          <s v="72575000-72576000"/>
          <s v="72576000-72577000"/>
          <s v="72577000-72578000"/>
          <s v="72578000-72579000"/>
          <s v="72579000-72580000"/>
          <s v="72580000-72581000"/>
          <s v="72581000-72582000"/>
          <s v="72582000-72583000"/>
          <s v="72583000-72584000"/>
          <s v="72584000-72585000"/>
          <s v="72585000-72586000"/>
          <s v="72586000-72587000"/>
          <s v="72587000-72588000"/>
          <s v="72588000-72589000"/>
          <s v="72589000-72590000"/>
          <s v="72590000-72591000"/>
          <s v="72591000-72592000"/>
          <s v="72592000-72593000"/>
          <s v="72593000-72594000"/>
          <s v="72594000-72595000"/>
          <s v="72595000-72596000"/>
          <s v="72596000-72597000"/>
          <s v="72597000-72598000"/>
          <s v="72598000-72599000"/>
          <s v="72599000-72600000"/>
          <s v="72600000-72601000"/>
          <s v="72601000-72602000"/>
          <s v="72602000-72603000"/>
          <s v="72603000-72604000"/>
          <s v="72604000-72605000"/>
          <s v="72605000-72606000"/>
          <s v="72606000-72607000"/>
          <s v="72607000-72608000"/>
          <s v="72608000-72609000"/>
          <s v="72609000-72610000"/>
          <s v="72610000-72611000"/>
          <s v="72611000-72612000"/>
          <s v="72612000-72613000"/>
          <s v="72613000-72614000"/>
          <s v="72614000-72615000"/>
          <s v="72615000-72616000"/>
          <s v="72616000-72617000"/>
          <s v="72617000-72618000"/>
          <s v="72618000-72619000"/>
          <s v="72619000-72620000"/>
          <s v="72620000-72621000"/>
          <s v="72621000-72622000"/>
          <s v="72622000-72623000"/>
          <s v="72623000-72624000"/>
          <s v="72624000-72625000"/>
          <s v="72625000-72626000"/>
          <s v="72626000-72627000"/>
          <s v="72627000-72628000"/>
          <s v="72628000-72629000"/>
          <s v="72629000-72630000"/>
          <s v="72630000-72631000"/>
          <s v="72631000-72632000"/>
          <s v="72632000-72633000"/>
          <s v="72633000-72634000"/>
          <s v="72634000-72635000"/>
          <s v="72635000-72636000"/>
          <s v="72636000-72637000"/>
          <s v="72637000-72638000"/>
          <s v="72638000-72639000"/>
          <s v="72639000-72640000"/>
          <s v="72640000-72641000"/>
          <s v="72641000-72642000"/>
          <s v="72642000-72643000"/>
          <s v="72643000-72644000"/>
          <s v="72644000-72645000"/>
          <s v="72645000-72646000"/>
          <s v="72646000-72647000"/>
          <s v="72647000-72648000"/>
          <s v="72648000-72649000"/>
          <s v="72649000-72650000"/>
          <s v="72650000-72651000"/>
          <s v="72651000-72652000"/>
          <s v="72652000-72653000"/>
          <s v="72653000-72654000"/>
          <s v="72654000-72655000"/>
          <s v="72655000-72656000"/>
          <s v="72656000-72657000"/>
          <s v="72657000-72658000"/>
          <s v="72658000-72659000"/>
          <s v="72659000-72660000"/>
          <s v="72660000-72661000"/>
          <s v="72661000-72662000"/>
          <s v="72662000-72663000"/>
          <s v="72663000-72664000"/>
          <s v="72664000-72665000"/>
          <s v="72665000-72666000"/>
          <s v="72666000-72667000"/>
          <s v="72667000-72668000"/>
          <s v="72668000-72669000"/>
          <s v="72669000-72670000"/>
          <s v="72670000-72671000"/>
          <s v="72671000-72672000"/>
          <s v="72672000-72673000"/>
          <s v="72673000-72674000"/>
          <s v="72674000-72675000"/>
          <s v="72675000-72676000"/>
          <s v="72676000-72677000"/>
          <s v="72677000-72678000"/>
          <s v="72678000-72679000"/>
          <s v="72679000-72680000"/>
          <s v="72680000-72681000"/>
          <s v="72681000-72682000"/>
          <s v="72682000-72683000"/>
          <s v="72683000-72684000"/>
          <s v="72684000-72685000"/>
          <s v="72685000-72686000"/>
          <s v="72686000-72687000"/>
          <s v="72687000-72688000"/>
          <s v="72688000-72689000"/>
          <s v="72689000-72690000"/>
          <s v="72690000-72691000"/>
          <s v="72691000-72692000"/>
          <s v="72692000-72693000"/>
          <s v="72693000-72694000"/>
          <s v="72694000-72695000"/>
          <s v="72695000-72696000"/>
          <s v="72696000-72697000"/>
          <s v="72697000-72698000"/>
          <s v="72698000-72699000"/>
          <s v="72699000-72700000"/>
          <s v="72700000-72701000"/>
          <s v="72701000-72702000"/>
          <s v="72702000-72703000"/>
          <s v="72703000-72704000"/>
          <s v="72704000-72705000"/>
          <s v="72705000-72706000"/>
          <s v="72706000-72707000"/>
          <s v="72707000-72708000"/>
          <s v="72708000-72709000"/>
          <s v="72709000-72710000"/>
          <s v="72710000-72711000"/>
          <s v="72711000-72712000"/>
          <s v="72712000-72713000"/>
          <s v="72713000-72714000"/>
          <s v="72714000-72715000"/>
          <s v="72715000-72716000"/>
          <s v="72716000-72717000"/>
          <s v="72717000-72718000"/>
          <s v="72718000-72719000"/>
          <s v="72719000-72720000"/>
          <s v="72720000-72721000"/>
          <s v="72721000-72722000"/>
          <s v="72722000-72723000"/>
          <s v="72723000-72724000"/>
          <s v="72724000-72725000"/>
          <s v="72725000-72726000"/>
          <s v="72726000-72727000"/>
          <s v="72727000-72728000"/>
          <s v="72728000-72729000"/>
          <s v="72729000-72730000"/>
          <s v="72730000-72731000"/>
          <s v="72731000-72732000"/>
          <s v="72732000-72733000"/>
          <s v="72733000-72734000"/>
          <s v="72734000-72735000"/>
          <s v="72735000-72736000"/>
          <s v="72736000-72737000"/>
          <s v="72737000-72738000"/>
          <s v="72738000-72739000"/>
          <s v="72739000-72740000"/>
          <s v="72740000-72741000"/>
          <s v="72741000-72742000"/>
          <s v="72742000-72743000"/>
          <s v="72743000-72744000"/>
          <s v="72744000-72745000"/>
          <s v="72745000-72746000"/>
          <s v="72746000-72747000"/>
          <s v="72747000-72748000"/>
          <s v="72748000-72749000"/>
          <s v="72749000-72750000"/>
          <s v="72750000-72751000"/>
          <s v="72751000-72752000"/>
          <s v="72752000-72753000"/>
          <s v="72753000-72754000"/>
          <s v="72754000-72755000"/>
          <s v="72755000-72756000"/>
          <s v="72756000-72757000"/>
          <s v="72757000-72758000"/>
          <s v="72758000-72759000"/>
          <s v="72759000-72760000"/>
          <s v="72760000-72761000"/>
          <s v="72761000-72762000"/>
          <s v="72762000-72763000"/>
          <s v="72763000-72764000"/>
          <s v="72764000-72765000"/>
          <s v="72765000-72766000"/>
          <s v="72766000-72767000"/>
          <s v="72767000-72768000"/>
          <s v="72768000-72769000"/>
          <s v="72769000-72770000"/>
          <s v="72770000-72771000"/>
          <s v="72771000-72772000"/>
          <s v="72772000-72773000"/>
          <s v="72773000-72774000"/>
          <s v="72774000-72775000"/>
          <s v="72775000-72776000"/>
          <s v="72776000-72777000"/>
          <s v="72777000-72778000"/>
          <s v="72778000-72779000"/>
          <s v="72779000-72780000"/>
          <s v="72780000-72781000"/>
          <s v="72781000-72782000"/>
          <s v="72782000-72783000"/>
          <s v="72783000-72784000"/>
          <s v="72784000-72785000"/>
          <s v="72785000-72786000"/>
          <s v="72786000-72787000"/>
          <s v="72787000-72788000"/>
          <s v="72788000-72789000"/>
          <s v="72789000-72790000"/>
          <s v="72790000-72791000"/>
          <s v="72791000-72792000"/>
          <s v="72792000-72793000"/>
          <s v="72793000-72794000"/>
          <s v="72794000-72795000"/>
          <s v="72795000-72796000"/>
          <s v="72796000-72797000"/>
          <s v="72797000-72798000"/>
          <s v="72798000-72799000"/>
          <s v="72799000-72800000"/>
          <s v="72800000-72801000"/>
          <s v="72801000-72802000"/>
          <s v="72802000-72803000"/>
          <s v="72803000-72804000"/>
          <s v="72804000-72805000"/>
          <s v="72805000-72806000"/>
          <s v="72806000-72807000"/>
          <s v="72807000-72808000"/>
          <s v="72808000-72809000"/>
          <s v="72809000-72810000"/>
          <s v="72810000-72811000"/>
          <s v="72811000-72812000"/>
          <s v="72812000-72813000"/>
          <s v="72813000-72814000"/>
          <s v="72814000-72815000"/>
          <s v="72815000-72816000"/>
          <s v="72816000-72817000"/>
          <s v="72817000-72818000"/>
          <s v="72818000-72819000"/>
          <s v="72819000-72820000"/>
          <s v="72820000-72821000"/>
          <s v="72821000-72822000"/>
          <s v="72822000-72823000"/>
          <s v="72823000-72824000"/>
          <s v="72824000-72825000"/>
          <s v="72825000-72826000"/>
          <s v="72826000-72827000"/>
          <s v="72827000-72828000"/>
          <s v="72828000-72829000"/>
          <s v="72829000-72830000"/>
          <s v="72830000-72831000"/>
          <s v="72831000-72832000"/>
          <s v="72832000-72833000"/>
          <s v="72833000-72834000"/>
          <s v="72834000-72835000"/>
          <s v="72835000-72836000"/>
          <s v="72836000-72837000"/>
          <s v="72837000-72838000"/>
          <s v="72838000-72839000"/>
          <s v="72839000-72840000"/>
          <s v="72840000-72841000"/>
          <s v="72841000-72842000"/>
          <s v="72842000-72843000"/>
          <s v="72843000-72844000"/>
          <s v="72844000-72845000"/>
          <s v="72845000-72846000"/>
          <s v="72846000-72847000"/>
          <s v="72847000-72848000"/>
          <s v="72848000-72849000"/>
          <s v="72849000-72850000"/>
          <s v="72850000-72851000"/>
          <s v="72851000-72852000"/>
          <s v="72852000-72853000"/>
          <s v="72853000-72854000"/>
          <s v="72854000-72855000"/>
          <s v="72855000-72856000"/>
          <s v="72856000-72857000"/>
          <s v="72857000-72858000"/>
          <s v="72858000-72859000"/>
          <s v="72859000-72860000"/>
          <s v="72860000-72861000"/>
          <s v="72861000-72862000"/>
          <s v="72862000-72863000"/>
          <s v="72863000-72864000"/>
          <s v="72864000-72865000"/>
          <s v="72865000-72866000"/>
          <s v="72866000-72867000"/>
          <s v="72867000-72868000"/>
          <s v="72868000-72869000"/>
          <s v="72869000-72870000"/>
          <s v="72870000-72871000"/>
          <s v="72871000-72872000"/>
          <s v="72872000-72873000"/>
          <s v="72873000-72874000"/>
          <s v="72874000-72875000"/>
          <s v="72875000-72876000"/>
          <s v="72876000-72877000"/>
          <s v="72877000-72878000"/>
          <s v="72878000-72879000"/>
          <s v="72879000-72880000"/>
          <s v="72880000-72881000"/>
          <s v="72881000-72882000"/>
          <s v="72882000-72883000"/>
          <s v="72883000-72884000"/>
          <s v="72884000-72885000"/>
          <s v="72885000-72886000"/>
          <s v="72886000-72887000"/>
          <s v="72887000-72888000"/>
          <s v="72888000-72889000"/>
          <s v="72889000-72890000"/>
          <s v="72890000-72891000"/>
          <s v="72891000-72892000"/>
          <s v="72892000-72893000"/>
          <s v="72893000-72894000"/>
          <s v="72894000-72895000"/>
          <s v="72895000-72896000"/>
          <s v="72896000-72897000"/>
          <s v="72897000-72898000"/>
          <s v="72898000-72899000"/>
          <s v="72899000-72900000"/>
          <s v="72900000-72901000"/>
          <s v="72901000-72902000"/>
          <s v="72902000-72903000"/>
          <s v="72903000-72904000"/>
          <s v="72904000-72905000"/>
          <s v="72905000-72906000"/>
          <s v="72906000-72907000"/>
          <s v="72907000-72908000"/>
          <s v="72908000-72909000"/>
          <s v="72909000-72910000"/>
          <s v="72910000-72911000"/>
          <s v="72911000-72912000"/>
          <s v="72912000-72913000"/>
          <s v="72913000-72914000"/>
          <s v="72914000-72915000"/>
          <s v="72915000-72916000"/>
          <s v="72916000-72917000"/>
          <s v="72917000-72918000"/>
          <s v="72918000-72919000"/>
          <s v="72919000-72920000"/>
          <s v="72920000-72921000"/>
          <s v="72921000-72922000"/>
          <s v="72922000-72923000"/>
          <s v="72923000-72924000"/>
          <s v="72924000-72925000"/>
          <s v="72925000-72926000"/>
          <s v="72926000-72927000"/>
          <s v="72927000-72928000"/>
          <s v="72928000-72929000"/>
          <s v="72929000-72930000"/>
          <s v="72930000-72931000"/>
          <s v="72931000-72932000"/>
          <s v="72932000-72933000"/>
          <s v="72933000-72934000"/>
          <s v="72934000-72935000"/>
          <s v="72935000-72936000"/>
          <s v="72936000-72937000"/>
          <s v="72937000-72938000"/>
          <s v="72938000-72939000"/>
          <s v="72939000-72940000"/>
          <s v="72940000-72941000"/>
          <s v="72941000-72942000"/>
          <s v="72942000-72943000"/>
          <s v="72943000-72944000"/>
          <s v="72944000-72945000"/>
          <s v="72945000-72946000"/>
          <s v="72946000-72947000"/>
          <s v="72947000-72948000"/>
          <s v="72948000-72949000"/>
          <s v="72949000-72950000"/>
          <s v="72950000-72951000"/>
          <s v="72951000-72952000"/>
          <s v="72952000-72953000"/>
          <s v="72953000-72954000"/>
          <s v="72954000-72955000"/>
          <s v="72955000-72956000"/>
          <s v="72956000-72957000"/>
          <s v="72957000-72958000"/>
          <s v="72958000-72959000"/>
          <s v="72959000-72960000"/>
          <s v="72960000-72961000"/>
          <s v="72961000-72962000"/>
          <s v="72962000-72963000"/>
          <s v="72963000-72964000"/>
          <s v="72964000-72965000"/>
          <s v="72965000-72966000"/>
          <s v="72966000-72967000"/>
          <s v="72967000-72968000"/>
          <s v="72968000-72969000"/>
          <s v="72969000-72970000"/>
          <s v="72970000-72971000"/>
          <s v="72971000-72972000"/>
          <s v="72972000-72973000"/>
          <s v="72973000-72974000"/>
          <s v="72974000-72975000"/>
          <s v="72975000-72976000"/>
          <s v="72976000-72977000"/>
          <s v="72977000-72978000"/>
          <s v="72978000-72979000"/>
          <s v="72979000-72980000"/>
          <s v="72980000-72981000"/>
          <s v="72981000-72982000"/>
          <s v="72982000-72983000"/>
          <s v="72983000-72984000"/>
          <s v="72984000-72985000"/>
          <s v="72985000-72986000"/>
          <s v="72986000-72987000"/>
          <s v="72987000-72988000"/>
          <s v="72988000-72989000"/>
          <s v="72989000-72990000"/>
          <s v="72990000-72991000"/>
          <s v="72991000-72992000"/>
          <s v="72992000-72993000"/>
          <s v="72993000-72994000"/>
          <s v="72994000-72995000"/>
          <s v="72995000-72996000"/>
          <s v="72996000-72997000"/>
          <s v="72997000-72998000"/>
          <s v="72998000-72999000"/>
          <s v="72999000-73000000"/>
          <s v="73000000-73001000"/>
          <s v="73001000-73002000"/>
          <s v="73002000-73003000"/>
          <s v="73003000-73004000"/>
          <s v="73004000-73005000"/>
          <s v="73005000-73006000"/>
          <s v="73006000-73007000"/>
          <s v="73007000-73008000"/>
          <s v="73008000-73009000"/>
          <s v="73009000-73010000"/>
          <s v="73010000-73011000"/>
          <s v="73011000-73012000"/>
          <s v="73012000-73013000"/>
          <s v="73013000-73014000"/>
          <s v="73014000-73015000"/>
          <s v="73015000-73016000"/>
          <s v="73016000-73017000"/>
          <s v="73017000-73018000"/>
          <s v="73018000-73019000"/>
          <s v="73019000-73020000"/>
          <s v="73020000-73021000"/>
          <s v="73021000-73022000"/>
          <s v="73022000-73023000"/>
          <s v="73023000-73024000"/>
          <s v="73024000-73025000"/>
          <s v="73025000-73026000"/>
          <s v="73026000-73027000"/>
          <s v="73027000-73028000"/>
          <s v="73028000-73029000"/>
          <s v="73029000-73030000"/>
          <s v="73030000-73031000"/>
          <s v="73031000-73032000"/>
          <s v="73032000-73033000"/>
          <s v="73033000-73034000"/>
          <s v="73034000-73035000"/>
          <s v="73035000-73036000"/>
          <s v="73036000-73037000"/>
          <s v="73037000-73038000"/>
          <s v="73038000-73039000"/>
          <s v="73039000-73040000"/>
          <s v="73040000-73041000"/>
          <s v="73041000-73042000"/>
          <s v="73042000-73043000"/>
          <s v="73043000-73044000"/>
          <s v="73044000-73045000"/>
          <s v="73045000-73046000"/>
          <s v="73046000-73047000"/>
          <s v="73047000-73048000"/>
          <s v="73048000-73049000"/>
          <s v="73049000-73050000"/>
          <s v="73050000-73051000"/>
          <s v="73051000-73052000"/>
          <s v="73052000-73053000"/>
          <s v="73053000-73054000"/>
          <s v="73054000-73055000"/>
          <s v="73055000-73056000"/>
          <s v="73056000-73057000"/>
          <s v="73057000-73058000"/>
          <s v="73058000-73059000"/>
          <s v="73059000-73060000"/>
          <s v="73060000-73061000"/>
          <s v="73061000-73062000"/>
          <s v="73062000-73063000"/>
          <s v="73063000-73064000"/>
          <s v="73064000-73065000"/>
          <s v="73065000-73066000"/>
          <s v="73066000-73067000"/>
          <s v="73067000-73068000"/>
          <s v="73068000-73069000"/>
          <s v="73069000-73070000"/>
          <s v="73070000-73071000"/>
          <s v="73071000-73072000"/>
          <s v="73072000-73073000"/>
          <s v="73073000-73074000"/>
          <s v="73074000-73075000"/>
          <s v="73075000-73076000"/>
          <s v="73076000-73077000"/>
          <s v="73077000-73078000"/>
          <s v="73078000-73079000"/>
          <s v="73079000-73080000"/>
          <s v="73080000-73081000"/>
          <s v="73081000-73082000"/>
          <s v="73082000-73083000"/>
          <s v="73083000-73084000"/>
          <s v="73084000-73085000"/>
          <s v="73085000-73086000"/>
          <s v="73086000-73087000"/>
          <s v="73087000-73088000"/>
          <s v="73088000-73089000"/>
          <s v="73089000-73090000"/>
          <s v="73090000-73091000"/>
          <s v="73091000-73092000"/>
          <s v="73092000-73093000"/>
          <s v="73093000-73094000"/>
          <s v="73094000-73095000"/>
          <s v="73095000-73096000"/>
          <s v="73096000-73097000"/>
          <s v="73097000-73098000"/>
          <s v="73098000-73099000"/>
          <s v="73099000-73100000"/>
          <s v="73100000-73101000"/>
          <s v="73101000-73102000"/>
          <s v="73102000-73103000"/>
          <s v="73103000-73104000"/>
          <s v="73104000-73105000"/>
          <s v="73105000-73106000"/>
          <s v="73106000-73107000"/>
          <s v="73107000-73108000"/>
          <s v="73108000-73109000"/>
          <s v="73109000-73110000"/>
          <s v="73110000-73111000"/>
          <s v="73111000-73112000"/>
          <s v="73112000-73113000"/>
          <s v="73113000-73114000"/>
          <s v="73114000-73115000"/>
          <s v="73115000-73116000"/>
          <s v="73116000-73117000"/>
          <s v="73117000-73118000"/>
          <s v="73118000-73119000"/>
          <s v="73119000-73120000"/>
          <s v="73120000-73121000"/>
          <s v="73121000-73122000"/>
          <s v="73122000-73123000"/>
          <s v="73123000-73124000"/>
          <s v="73124000-73125000"/>
          <s v="73125000-73126000"/>
          <s v="73126000-73127000"/>
          <s v="73127000-73128000"/>
          <s v="73128000-73129000"/>
          <s v="73129000-73130000"/>
          <s v="73130000-73131000"/>
          <s v="73131000-73132000"/>
          <s v="73132000-73133000"/>
          <s v="73133000-73134000"/>
          <s v="73134000-73135000"/>
          <s v="73135000-73136000"/>
          <s v="73136000-73137000"/>
          <s v="73137000-73138000"/>
          <s v="73138000-73139000"/>
          <s v="73139000-73140000"/>
          <s v="73140000-73141000"/>
          <s v="73141000-73142000"/>
          <s v="73142000-73143000"/>
          <s v="73143000-73144000"/>
          <s v="73144000-73145000"/>
          <s v="73145000-73146000"/>
          <s v="73146000-73147000"/>
          <s v="73147000-73148000"/>
          <s v="73148000-73149000"/>
          <s v="73149000-73150000"/>
          <s v="73150000-73151000"/>
          <s v="73151000-73152000"/>
          <s v="73152000-73153000"/>
          <s v="73153000-73154000"/>
          <s v="73154000-73155000"/>
          <s v="73155000-73156000"/>
          <s v="73156000-73157000"/>
          <s v="73157000-73158000"/>
          <s v="73158000-73159000"/>
          <s v="73159000-73160000"/>
          <s v="73160000-73161000"/>
          <s v="73161000-73162000"/>
          <s v="73162000-73163000"/>
          <s v="73163000-73164000"/>
          <s v="73164000-73165000"/>
          <s v="73165000-73166000"/>
          <s v="73166000-73167000"/>
          <s v="73167000-73168000"/>
          <s v="73168000-73169000"/>
          <s v="73169000-73170000"/>
          <s v="73170000-73171000"/>
          <s v="73171000-73172000"/>
          <s v="73172000-73173000"/>
          <s v="73173000-73174000"/>
          <s v="73174000-73175000"/>
          <s v="73175000-73176000"/>
          <s v="73176000-73177000"/>
          <s v="73177000-73178000"/>
          <s v="73178000-73179000"/>
          <s v="73179000-73180000"/>
          <s v="73180000-73181000"/>
          <s v="73181000-73182000"/>
          <s v="73182000-73183000"/>
          <s v="73183000-73184000"/>
          <s v="73184000-73185000"/>
          <s v="73185000-73186000"/>
          <s v="73186000-73187000"/>
          <s v="73187000-73188000"/>
          <s v="73188000-73189000"/>
          <s v="73189000-73190000"/>
          <s v="73190000-73191000"/>
          <s v="73191000-73192000"/>
          <s v="73192000-73193000"/>
          <s v="73193000-73194000"/>
          <s v="73194000-73195000"/>
          <s v="73195000-73196000"/>
          <s v="73196000-73197000"/>
          <s v="73197000-73198000"/>
          <s v="73198000-73199000"/>
          <s v="73199000-73200000"/>
          <s v="73200000-73201000"/>
          <s v="73201000-73202000"/>
          <s v="73202000-73203000"/>
          <s v="73203000-73204000"/>
          <s v="73204000-73205000"/>
          <s v="73205000-73206000"/>
          <s v="73206000-73207000"/>
          <s v="73207000-73208000"/>
          <s v="73208000-73209000"/>
          <s v="73209000-73210000"/>
          <s v="73210000-73211000"/>
          <s v="73211000-73212000"/>
          <s v="73212000-73213000"/>
          <s v="73213000-73214000"/>
          <s v="73214000-73215000"/>
          <s v="73215000-73216000"/>
          <s v="73216000-73217000"/>
          <s v="73217000-73218000"/>
          <s v="73218000-73219000"/>
          <s v="73219000-73220000"/>
          <s v="73220000-73221000"/>
          <s v="73221000-73222000"/>
          <s v="73222000-73223000"/>
          <s v="73223000-73224000"/>
          <s v="73224000-73225000"/>
          <s v="73225000-73226000"/>
          <s v="73226000-73227000"/>
          <s v="73227000-73228000"/>
          <s v="73228000-73229000"/>
          <s v="73229000-73230000"/>
          <s v="73230000-73231000"/>
          <s v="73231000-73232000"/>
          <s v="73232000-73233000"/>
          <s v="73233000-73234000"/>
          <s v="73234000-73235000"/>
          <s v="73235000-73236000"/>
          <s v="73236000-73237000"/>
          <s v="73237000-73238000"/>
          <s v="73238000-73239000"/>
          <s v="73239000-73240000"/>
          <s v="73240000-73241000"/>
          <s v="73241000-73242000"/>
          <s v="73242000-73243000"/>
          <s v="73243000-73244000"/>
          <s v="73244000-73245000"/>
          <s v="73245000-73246000"/>
          <s v="73246000-73247000"/>
          <s v="73247000-73248000"/>
          <s v="73248000-73249000"/>
          <s v="73249000-73250000"/>
          <s v="73250000-73251000"/>
          <s v="73251000-73252000"/>
          <s v="73252000-73253000"/>
          <s v="73253000-73254000"/>
          <s v="73254000-73255000"/>
          <s v="73255000-73256000"/>
          <s v="73256000-73257000"/>
          <s v="73257000-73258000"/>
          <s v="73258000-73259000"/>
          <s v="73259000-73260000"/>
          <s v="73260000-73261000"/>
          <s v="73261000-73262000"/>
          <s v="73262000-73263000"/>
          <s v="73263000-73264000"/>
          <s v="73264000-73265000"/>
          <s v="73265000-73266000"/>
          <s v="73266000-73267000"/>
          <s v="73267000-73268000"/>
          <s v="73268000-73269000"/>
          <s v="73269000-73270000"/>
          <s v="73270000-73271000"/>
          <s v="73271000-73272000"/>
          <s v="73272000-73273000"/>
          <s v="73273000-73274000"/>
          <s v="73274000-73275000"/>
          <s v="73275000-73276000"/>
          <s v="73276000-73277000"/>
          <s v="73277000-73278000"/>
          <s v="73278000-73279000"/>
          <s v="73279000-73280000"/>
          <s v="73280000-73281000"/>
          <s v="73281000-73282000"/>
          <s v="73282000-73283000"/>
          <s v="73283000-73284000"/>
          <s v="73284000-73285000"/>
          <s v="73285000-73286000"/>
          <s v="73286000-73287000"/>
          <s v="73287000-73288000"/>
          <s v="73288000-73289000"/>
          <s v="73289000-73290000"/>
          <s v="73290000-73291000"/>
          <s v="73291000-73292000"/>
          <s v="73292000-73293000"/>
          <s v="73293000-73294000"/>
          <s v="73294000-73295000"/>
          <s v="73295000-73296000"/>
          <s v="73296000-73297000"/>
          <s v="73297000-73298000"/>
          <s v="73298000-73299000"/>
          <s v="73299000-73300000"/>
          <s v="73300000-73301000"/>
          <s v="73301000-73302000"/>
          <s v="73302000-73303000"/>
          <s v="73303000-73304000"/>
          <s v="73304000-73305000"/>
          <s v="73305000-73306000"/>
          <s v="73306000-73307000"/>
          <s v="73307000-73308000"/>
          <s v="73308000-73309000"/>
          <s v="73309000-73310000"/>
          <s v="73310000-73311000"/>
          <s v="73311000-73312000"/>
          <s v="73312000-73313000"/>
          <s v="73313000-73314000"/>
          <s v="73314000-73315000"/>
          <s v="73315000-73316000"/>
          <s v="73316000-73317000"/>
          <s v="73317000-73318000"/>
          <s v="73318000-73319000"/>
          <s v="73319000-73320000"/>
          <s v="73320000-73321000"/>
          <s v="73321000-73322000"/>
          <s v="73322000-73323000"/>
          <s v="73323000-73324000"/>
          <s v="73324000-73325000"/>
          <s v="73325000-73326000"/>
          <s v="73326000-73327000"/>
          <s v="73327000-73328000"/>
          <s v="73328000-73329000"/>
          <s v="73329000-73330000"/>
          <s v="73330000-73331000"/>
          <s v="73331000-73332000"/>
          <s v="73332000-73333000"/>
          <s v="73333000-73334000"/>
          <s v="73334000-73335000"/>
          <s v="73335000-73336000"/>
          <s v="73336000-73337000"/>
          <s v="73337000-73338000"/>
          <s v="73338000-73339000"/>
          <s v="73339000-73340000"/>
          <s v="73340000-73341000"/>
          <s v="73341000-73342000"/>
          <s v="73342000-73343000"/>
          <s v="73343000-73344000"/>
          <s v="73344000-73345000"/>
          <s v="73345000-73346000"/>
          <s v="73346000-73347000"/>
          <s v="73347000-73348000"/>
          <s v="73348000-73349000"/>
          <s v="73349000-73350000"/>
          <s v="73350000-73351000"/>
          <s v="73351000-73352000"/>
          <s v="73352000-73353000"/>
          <s v="73353000-73354000"/>
          <s v="73354000-73355000"/>
          <s v="73355000-73356000"/>
          <s v="73356000-73357000"/>
          <s v="73357000-73358000"/>
          <s v="73358000-73359000"/>
          <s v="73359000-73360000"/>
          <s v="73360000-73361000"/>
          <s v="73361000-73362000"/>
          <s v="73362000-73363000"/>
          <s v="73363000-73364000"/>
          <s v="73364000-73365000"/>
          <s v="73365000-73366000"/>
          <s v="73366000-73367000"/>
          <s v="73367000-73368000"/>
          <s v="73368000-73369000"/>
          <s v="73369000-73370000"/>
          <s v="73370000-73371000"/>
          <s v="73371000-73372000"/>
          <s v="73372000-73373000"/>
          <s v="73373000-73374000"/>
          <s v="73374000-73375000"/>
          <s v="73375000-73376000"/>
          <s v="73376000-73377000"/>
          <s v="73377000-73378000"/>
          <s v="73378000-73379000"/>
          <s v="73379000-73380000"/>
          <s v="73380000-73381000"/>
          <s v="73381000-73382000"/>
          <s v="73382000-73383000"/>
          <s v="73383000-73384000"/>
          <s v="73384000-73385000"/>
          <s v="73385000-73386000"/>
          <s v="73386000-73387000"/>
          <s v="73387000-73388000"/>
          <s v="73388000-73389000"/>
          <s v="73389000-73390000"/>
          <s v="73390000-73391000"/>
          <s v="73391000-73392000"/>
          <s v="73392000-73393000"/>
          <s v="73393000-73394000"/>
          <s v="73394000-73395000"/>
          <s v="73395000-73396000"/>
          <s v="73396000-73397000"/>
          <s v="73397000-73398000"/>
          <s v="73398000-73399000"/>
          <s v="73399000-73400000"/>
          <s v="73400000-73401000"/>
          <s v="73401000-73402000"/>
          <s v="73402000-73403000"/>
          <s v="73403000-73404000"/>
          <s v="73404000-73405000"/>
          <s v="73405000-73406000"/>
          <s v="73406000-73407000"/>
          <s v="73407000-73408000"/>
          <s v="73408000-73409000"/>
          <s v="73409000-73410000"/>
          <s v="73410000-73411000"/>
          <s v="73411000-73412000"/>
          <s v="73412000-73413000"/>
          <s v="73413000-73414000"/>
          <s v="73414000-73415000"/>
          <s v="73415000-73416000"/>
          <s v="73416000-73417000"/>
          <s v="73417000-73418000"/>
          <s v="73418000-73419000"/>
          <s v="73419000-73420000"/>
          <s v="73420000-73421000"/>
          <s v="73421000-73422000"/>
          <s v="73422000-73423000"/>
          <s v="73423000-73424000"/>
          <s v="73424000-73425000"/>
          <s v="73425000-73426000"/>
          <s v="73426000-73427000"/>
          <s v="73427000-73428000"/>
          <s v="73428000-73429000"/>
          <s v="73429000-73430000"/>
          <s v="73430000-73431000"/>
          <s v="73431000-73432000"/>
          <s v="73432000-73433000"/>
          <s v="73433000-73434000"/>
          <s v="73434000-73435000"/>
          <s v="73435000-73436000"/>
          <s v="73436000-73437000"/>
          <s v="73437000-73438000"/>
          <s v="73438000-73439000"/>
          <s v="73439000-73440000"/>
          <s v="73440000-73441000"/>
          <s v="73441000-73442000"/>
          <s v="73442000-73443000"/>
          <s v="73443000-73444000"/>
          <s v="73444000-73445000"/>
          <s v="73445000-73446000"/>
          <s v="73446000-73447000"/>
          <s v="73447000-73448000"/>
          <s v="73448000-73449000"/>
          <s v="73449000-73450000"/>
          <s v="73450000-73451000"/>
          <s v="73451000-73452000"/>
          <s v="73452000-73453000"/>
          <s v="73453000-73454000"/>
          <s v="73454000-73455000"/>
          <s v="73455000-73456000"/>
          <s v="73456000-73457000"/>
          <s v="73457000-73458000"/>
          <s v="73458000-73459000"/>
          <s v="73459000-73460000"/>
          <s v="73460000-73461000"/>
          <s v="73461000-73462000"/>
          <s v="73462000-73463000"/>
          <s v="73463000-73464000"/>
          <s v="73464000-73465000"/>
          <s v="73465000-73466000"/>
          <s v="73466000-73467000"/>
          <s v="73467000-73468000"/>
          <s v="73468000-73469000"/>
          <s v="73469000-73470000"/>
          <s v="73470000-73471000"/>
          <s v="73471000-73472000"/>
          <s v="73472000-73473000"/>
          <s v="73473000-73474000"/>
          <s v="73474000-73475000"/>
          <s v="73475000-73476000"/>
          <s v="73476000-73477000"/>
          <s v="73477000-73478000"/>
          <s v="73478000-73479000"/>
          <s v="73479000-73480000"/>
          <s v="73480000-73481000"/>
          <s v="73481000-73482000"/>
          <s v="73482000-73483000"/>
          <s v="73483000-73484000"/>
          <s v="73484000-73485000"/>
          <s v="73485000-73486000"/>
          <s v="73486000-73487000"/>
          <s v="73487000-73488000"/>
          <s v="73488000-73489000"/>
          <s v="73489000-73490000"/>
          <s v="73490000-73491000"/>
          <s v="73491000-73492000"/>
          <s v="73492000-73493000"/>
          <s v="73493000-73494000"/>
          <s v="73494000-73495000"/>
          <s v="73495000-73496000"/>
          <s v="73496000-73497000"/>
          <s v="73497000-73498000"/>
          <s v="73498000-73499000"/>
          <s v="73499000-73500000"/>
          <s v="73500000-73501000"/>
          <s v="73501000-73502000"/>
          <s v="73502000-73503000"/>
          <s v="73503000-73504000"/>
          <s v="73504000-73505000"/>
          <s v="73505000-73506000"/>
          <s v="73506000-73507000"/>
          <s v="73507000-73508000"/>
          <s v="73508000-73509000"/>
          <s v="73509000-73510000"/>
          <s v="73510000-73511000"/>
          <s v="73511000-73512000"/>
          <s v="73512000-73513000"/>
          <s v="73513000-73514000"/>
          <s v="73514000-73515000"/>
          <s v="73515000-73516000"/>
          <s v="73516000-73517000"/>
          <s v="73517000-73518000"/>
          <s v="73518000-73519000"/>
          <s v="73519000-73520000"/>
          <s v="73520000-73521000"/>
          <s v="73521000-73522000"/>
          <s v="73522000-73523000"/>
          <s v="73523000-73524000"/>
          <s v="73524000-73525000"/>
          <s v="73525000-73526000"/>
          <s v="73526000-73527000"/>
          <s v="73527000-73528000"/>
          <s v="73528000-73529000"/>
          <s v="73529000-73530000"/>
          <s v="73530000-73531000"/>
          <s v="73531000-73532000"/>
          <s v="73532000-73533000"/>
          <s v="73533000-73534000"/>
          <s v="73534000-73535000"/>
          <s v="73535000-73536000"/>
          <s v="73536000-73537000"/>
          <s v="73537000-73538000"/>
          <s v="73538000-73539000"/>
          <s v="73539000-73540000"/>
          <s v="73540000-73541000"/>
          <s v="73541000-73542000"/>
          <s v="73542000-73543000"/>
          <s v="73543000-73544000"/>
          <s v="73544000-73545000"/>
          <s v="73545000-73546000"/>
          <s v="73546000-73547000"/>
          <s v="73547000-73548000"/>
          <s v="73548000-73549000"/>
          <s v="73549000-73550000"/>
          <s v="73550000-73551000"/>
          <s v="73551000-73552000"/>
          <s v="73552000-73553000"/>
          <s v="73553000-73554000"/>
          <s v="73554000-73555000"/>
          <s v="73555000-73556000"/>
          <s v="73556000-73557000"/>
          <s v="73557000-73558000"/>
          <s v="73558000-73559000"/>
          <s v="73559000-73560000"/>
          <s v="73560000-73561000"/>
          <s v="73561000-73562000"/>
          <s v="73562000-73563000"/>
          <s v="73563000-73564000"/>
          <s v="73564000-73565000"/>
          <s v="73565000-73566000"/>
          <s v="73566000-73567000"/>
          <s v="73567000-73568000"/>
          <s v="73568000-73569000"/>
          <s v="73569000-73570000"/>
          <s v="73570000-73571000"/>
          <s v="73571000-73572000"/>
          <s v="73572000-73573000"/>
          <s v="73573000-73574000"/>
          <s v="73574000-73575000"/>
          <s v="73575000-73576000"/>
          <s v="73576000-73577000"/>
          <s v="73577000-73578000"/>
          <s v="73578000-73579000"/>
          <s v="73579000-73580000"/>
          <s v="73580000-73581000"/>
          <s v="73581000-73582000"/>
          <s v="73582000-73583000"/>
          <s v="73583000-73584000"/>
          <s v="73584000-73585000"/>
          <s v="73585000-73586000"/>
          <s v="73586000-73587000"/>
          <s v="73587000-73588000"/>
          <s v="73588000-73589000"/>
          <s v="73589000-73590000"/>
          <s v="73590000-73591000"/>
          <s v="73591000-73592000"/>
          <s v="73592000-73593000"/>
          <s v="73593000-73594000"/>
          <s v="73594000-73595000"/>
          <s v="73595000-73596000"/>
          <s v="73596000-73597000"/>
          <s v="73597000-73598000"/>
          <s v="73598000-73599000"/>
          <s v="73599000-73600000"/>
          <s v="73600000-73601000"/>
          <s v="73601000-73602000"/>
          <s v="73602000-73603000"/>
          <s v="73603000-73604000"/>
          <s v="73604000-73605000"/>
          <s v="73605000-73606000"/>
          <s v="73606000-73607000"/>
          <s v="73607000-73608000"/>
          <s v="73608000-73609000"/>
          <s v="73609000-73610000"/>
          <s v="73610000-73611000"/>
          <s v="73611000-73612000"/>
          <s v="73612000-73613000"/>
          <s v="73613000-73614000"/>
          <s v="73614000-73615000"/>
          <s v="73615000-73616000"/>
          <s v="73616000-73617000"/>
          <s v="73617000-73618000"/>
          <s v="73618000-73619000"/>
          <s v="73619000-73620000"/>
          <s v="73620000-73621000"/>
          <s v="73621000-73622000"/>
          <s v="73622000-73623000"/>
          <s v="73623000-73624000"/>
          <s v="73624000-73625000"/>
          <s v="73625000-73626000"/>
          <s v="73626000-73627000"/>
          <s v="73627000-73628000"/>
          <s v="73628000-73629000"/>
          <s v="73629000-73630000"/>
          <s v="73630000-73631000"/>
          <s v="73631000-73632000"/>
          <s v="73632000-73633000"/>
          <s v="73633000-73634000"/>
          <s v="73634000-73635000"/>
          <s v="73635000-73636000"/>
          <s v="73636000-73637000"/>
          <s v="73637000-73638000"/>
          <s v="73638000-73639000"/>
          <s v="73639000-73640000"/>
          <s v="73640000-73641000"/>
          <s v="73641000-73642000"/>
          <s v="73642000-73643000"/>
          <s v="73643000-73644000"/>
          <s v="73644000-73645000"/>
          <s v="73645000-73646000"/>
          <s v="73646000-73647000"/>
          <s v="73647000-73648000"/>
          <s v="73648000-73649000"/>
          <s v="73649000-73650000"/>
          <s v="73650000-73651000"/>
          <s v="73651000-73652000"/>
          <s v="73652000-73653000"/>
          <s v="73653000-73654000"/>
          <s v="73654000-73655000"/>
          <s v="73655000-73656000"/>
          <s v="73656000-73657000"/>
          <s v="73657000-73658000"/>
          <s v="73658000-73659000"/>
          <s v="73659000-73660000"/>
          <s v="73660000-73661000"/>
          <s v="73661000-73662000"/>
          <s v="73662000-73663000"/>
          <s v="73663000-73664000"/>
          <s v="73664000-73665000"/>
          <s v="73665000-73666000"/>
          <s v="73666000-73667000"/>
          <s v="73667000-73668000"/>
          <s v="73668000-73669000"/>
          <s v="73669000-73670000"/>
          <s v="73670000-73671000"/>
          <s v="73671000-73672000"/>
          <s v="73672000-73673000"/>
          <s v="73673000-73674000"/>
          <s v="73674000-73675000"/>
          <s v="73675000-73676000"/>
          <s v="73676000-73677000"/>
          <s v="73677000-73678000"/>
          <s v="73678000-73679000"/>
          <s v="73679000-73680000"/>
          <s v="73680000-73681000"/>
          <s v="73681000-73682000"/>
          <s v="73682000-73683000"/>
          <s v="73683000-73684000"/>
          <s v="73684000-73685000"/>
          <s v="73685000-73686000"/>
          <s v="73686000-73687000"/>
          <s v="73687000-73688000"/>
          <s v="73688000-73689000"/>
          <s v="73689000-73690000"/>
          <s v="73690000-73691000"/>
          <s v="73691000-73692000"/>
          <s v="73692000-73693000"/>
          <s v="73693000-73694000"/>
          <s v="73694000-73695000"/>
          <s v="73695000-73696000"/>
          <s v="73696000-73697000"/>
          <s v="73697000-73698000"/>
          <s v="73698000-73699000"/>
          <s v="73699000-73700000"/>
          <s v="73700000-73701000"/>
          <s v="73701000-73702000"/>
          <s v="73702000-73703000"/>
          <s v="73703000-73704000"/>
          <s v="73704000-73705000"/>
          <s v="73705000-73706000"/>
          <s v="73706000-73707000"/>
          <s v="73707000-73708000"/>
          <s v="73708000-73709000"/>
          <s v="73709000-73710000"/>
          <s v="73710000-73711000"/>
          <s v="73711000-73712000"/>
          <s v="73712000-73713000"/>
          <s v="73713000-73714000"/>
          <s v="73714000-73715000"/>
          <s v="73715000-73716000"/>
          <s v="73716000-73717000"/>
          <s v="73717000-73718000"/>
          <s v="73718000-73719000"/>
          <s v="73719000-73720000"/>
          <s v="73720000-73721000"/>
          <s v="73721000-73722000"/>
          <s v="73722000-73723000"/>
          <s v="73723000-73724000"/>
          <s v="73724000-73725000"/>
          <s v="73725000-73726000"/>
          <s v="73726000-73727000"/>
          <s v="73727000-73728000"/>
          <s v="73728000-73729000"/>
          <s v="73729000-73730000"/>
          <s v="73730000-73731000"/>
          <s v="73731000-73732000"/>
          <s v="73732000-73733000"/>
          <s v="73733000-73734000"/>
          <s v="73734000-73735000"/>
          <s v="73735000-73736000"/>
          <s v="73736000-73737000"/>
          <s v="73737000-73738000"/>
          <s v="73738000-73739000"/>
          <s v="73739000-73740000"/>
          <s v="73740000-73741000"/>
          <s v="73741000-73742000"/>
          <s v="73742000-73743000"/>
          <s v="73743000-73744000"/>
          <s v="73744000-73745000"/>
          <s v="73745000-73746000"/>
          <s v="73746000-73747000"/>
          <s v="73747000-73748000"/>
          <s v="73748000-73749000"/>
          <s v="73749000-73750000"/>
          <s v="73750000-73751000"/>
          <s v="73751000-73752000"/>
          <s v="73752000-73753000"/>
          <s v="73753000-73754000"/>
          <s v="73754000-73755000"/>
          <s v="73755000-73756000"/>
          <s v="73756000-73757000"/>
          <s v="73757000-73758000"/>
          <s v="73758000-73759000"/>
          <s v="73759000-73760000"/>
          <s v="73760000-73761000"/>
          <s v="73761000-73762000"/>
          <s v="73762000-73763000"/>
          <s v="73763000-73764000"/>
          <s v="73764000-73765000"/>
          <s v="73765000-73766000"/>
          <s v="73766000-73767000"/>
          <s v="73767000-73768000"/>
          <s v="73768000-73769000"/>
          <s v="73769000-73770000"/>
          <s v="73770000-73771000"/>
          <s v="73771000-73772000"/>
          <s v="73772000-73773000"/>
          <s v="73773000-73774000"/>
          <s v="73774000-73775000"/>
          <s v="73775000-73776000"/>
          <s v="73776000-73777000"/>
          <s v="73777000-73778000"/>
          <s v="73778000-73779000"/>
          <s v="73779000-73780000"/>
          <s v="73780000-73781000"/>
          <s v="73781000-73782000"/>
          <s v="73782000-73783000"/>
          <s v="73783000-73784000"/>
          <s v="73784000-73785000"/>
          <s v="73785000-73786000"/>
          <s v="73786000-73787000"/>
          <s v="73787000-73788000"/>
          <s v="73788000-73789000"/>
          <s v="73789000-73790000"/>
          <s v="73790000-73791000"/>
          <s v="73791000-73792000"/>
          <s v="73792000-73793000"/>
          <s v="73793000-73794000"/>
          <s v="73794000-73795000"/>
          <s v="73795000-73796000"/>
          <s v="73796000-73797000"/>
          <s v="73797000-73798000"/>
          <s v="73798000-73799000"/>
          <s v="73799000-73800000"/>
          <s v="73800000-73801000"/>
          <s v="73801000-73802000"/>
          <s v="73802000-73803000"/>
          <s v="73803000-73804000"/>
          <s v="73804000-73805000"/>
          <s v="73805000-73806000"/>
          <s v="73806000-73807000"/>
          <s v="73807000-73808000"/>
          <s v="73808000-73809000"/>
          <s v="73809000-73810000"/>
          <s v="73810000-73811000"/>
          <s v="73811000-73812000"/>
          <s v="73812000-73813000"/>
          <s v="73813000-73814000"/>
          <s v="73814000-73815000"/>
          <s v="73815000-73816000"/>
          <s v="73816000-73817000"/>
          <s v="73817000-73818000"/>
          <s v="73818000-73819000"/>
          <s v="73819000-73820000"/>
          <s v="73820000-73821000"/>
          <s v="73821000-73822000"/>
          <s v="73822000-73823000"/>
          <s v="73823000-73824000"/>
          <s v="73824000-73825000"/>
          <s v="73825000-73826000"/>
          <s v="73826000-73827000"/>
          <s v="73827000-73828000"/>
          <s v="73828000-73829000"/>
          <s v="73829000-73830000"/>
          <s v="73830000-73831000"/>
          <s v="73831000-73832000"/>
          <s v="73832000-73833000"/>
          <s v="73833000-73834000"/>
          <s v="73834000-73835000"/>
          <s v="73835000-73836000"/>
          <s v="73836000-73837000"/>
          <s v="73837000-73838000"/>
          <s v="73838000-73839000"/>
          <s v="73839000-73840000"/>
          <s v="73840000-73841000"/>
          <s v="73841000-73842000"/>
          <s v="73842000-73843000"/>
          <s v="73843000-73844000"/>
          <s v="73844000-73845000"/>
          <s v="73845000-73846000"/>
          <s v="73846000-73847000"/>
          <s v="73847000-73848000"/>
          <s v="73848000-73849000"/>
          <s v="73849000-73850000"/>
          <s v="73850000-73851000"/>
          <s v="73851000-73852000"/>
          <s v="73852000-73853000"/>
          <s v="73853000-73854000"/>
          <s v="73854000-73855000"/>
          <s v="73855000-73856000"/>
          <s v="73856000-73857000"/>
          <s v="73857000-73858000"/>
          <s v="73858000-73859000"/>
          <s v="73859000-73860000"/>
          <s v="73860000-73861000"/>
          <s v="73861000-73862000"/>
          <s v="73862000-73863000"/>
          <s v="73863000-73864000"/>
          <s v="73864000-73865000"/>
          <s v="73865000-73866000"/>
          <s v="73866000-73867000"/>
          <s v="73867000-73868000"/>
          <s v="73868000-73869000"/>
          <s v="73869000-73870000"/>
          <s v="73870000-73871000"/>
          <s v="73871000-73872000"/>
          <s v="73872000-73873000"/>
          <s v="73873000-73874000"/>
          <s v="73874000-73875000"/>
          <s v="73875000-73876000"/>
          <s v="73876000-73877000"/>
          <s v="73877000-73878000"/>
          <s v="73878000-73879000"/>
          <s v="73879000-73880000"/>
          <s v="73880000-73881000"/>
          <s v="73881000-73882000"/>
          <s v="73882000-73883000"/>
          <s v="73883000-73884000"/>
          <s v="73884000-73885000"/>
          <s v="73885000-73886000"/>
          <s v="73886000-73887000"/>
          <s v="73887000-73888000"/>
          <s v="73888000-73889000"/>
          <s v="73889000-73890000"/>
          <s v="73890000-73891000"/>
          <s v="73891000-73892000"/>
          <s v="73892000-73893000"/>
          <s v="73893000-73894000"/>
          <s v="73894000-73895000"/>
          <s v="73895000-73896000"/>
          <s v="73896000-73897000"/>
          <s v="73897000-73898000"/>
          <s v="73898000-73899000"/>
          <s v="73899000-73900000"/>
          <s v="73900000-73901000"/>
          <s v="73901000-73902000"/>
          <s v="73902000-73903000"/>
          <s v="73903000-73904000"/>
          <s v="73904000-73905000"/>
          <s v="73905000-73906000"/>
          <s v="73906000-73907000"/>
          <s v="73907000-73908000"/>
          <s v="73908000-73909000"/>
          <s v="73909000-73910000"/>
          <s v="73910000-73911000"/>
          <s v="73911000-73912000"/>
          <s v="73912000-73913000"/>
          <s v="73913000-73914000"/>
          <s v="73914000-73915000"/>
          <s v="73915000-73916000"/>
          <s v="73916000-73917000"/>
          <s v="73917000-73918000"/>
          <s v="73918000-73919000"/>
          <s v="73919000-73920000"/>
          <s v="73920000-73921000"/>
          <s v="73921000-73922000"/>
          <s v="73922000-73923000"/>
          <s v="73923000-73924000"/>
          <s v="73924000-73925000"/>
          <s v="73925000-73926000"/>
          <s v="73926000-73927000"/>
          <s v="73927000-73928000"/>
          <s v="73928000-73929000"/>
          <s v="73929000-73930000"/>
          <s v="73930000-73931000"/>
          <s v="73931000-73932000"/>
          <s v="73932000-73933000"/>
          <s v="73933000-73934000"/>
          <s v="73934000-73935000"/>
          <s v="73935000-73936000"/>
          <s v="73936000-73937000"/>
          <s v="73937000-73938000"/>
          <s v="73938000-73939000"/>
          <s v="73939000-73940000"/>
          <s v="73940000-73941000"/>
          <s v="73941000-73942000"/>
          <s v="73942000-73943000"/>
          <s v="73943000-73944000"/>
          <s v="73944000-73945000"/>
          <s v="73945000-73946000"/>
          <s v="73946000-73947000"/>
          <s v="73947000-73948000"/>
          <s v="73948000-73949000"/>
          <s v="73949000-73950000"/>
          <s v="73950000-73951000"/>
          <s v="73951000-73952000"/>
          <s v="73952000-73953000"/>
          <s v="73953000-73954000"/>
          <s v="73954000-73955000"/>
          <s v="73955000-73956000"/>
          <s v="73956000-73957000"/>
          <s v="73957000-73958000"/>
          <s v="73958000-73959000"/>
          <s v="73959000-73960000"/>
          <s v="73960000-73961000"/>
          <s v="73961000-73962000"/>
          <s v="73962000-73963000"/>
          <s v="73963000-73964000"/>
          <s v="73964000-73965000"/>
          <s v="73965000-73966000"/>
          <s v="73966000-73967000"/>
          <s v="73967000-73968000"/>
          <s v="73968000-73969000"/>
          <s v="73969000-73970000"/>
          <s v="73970000-73971000"/>
          <s v="73971000-73972000"/>
          <s v="73972000-73973000"/>
          <s v="73973000-73974000"/>
          <s v="73974000-73975000"/>
          <s v="73975000-73976000"/>
          <s v="73976000-73977000"/>
          <s v="73977000-73978000"/>
          <s v="73978000-73979000"/>
          <s v="73979000-73980000"/>
          <s v="73980000-73981000"/>
          <s v="73981000-73982000"/>
          <s v="73982000-73983000"/>
          <s v="73983000-73984000"/>
          <s v="73984000-73985000"/>
          <s v="73985000-73986000"/>
          <s v="73986000-73987000"/>
          <s v="73987000-73988000"/>
          <s v="73988000-73989000"/>
          <s v="73989000-73990000"/>
          <s v="73990000-73991000"/>
          <s v="73991000-73992000"/>
          <s v="73992000-73993000"/>
          <s v="73993000-73994000"/>
          <s v="73994000-73995000"/>
          <s v="73995000-73996000"/>
          <s v="73996000-73997000"/>
          <s v="73997000-73998000"/>
          <s v="73998000-73999000"/>
          <s v="73999000-74000000"/>
          <s v="74000000-74001000"/>
          <s v="74001000-74002000"/>
          <s v="74002000-74003000"/>
          <s v="74003000-74004000"/>
          <s v="74004000-74005000"/>
          <s v="74005000-74006000"/>
          <s v="74006000-74007000"/>
          <s v="74007000-74008000"/>
          <s v="74008000-74009000"/>
          <s v="74009000-74010000"/>
          <s v="74010000-74011000"/>
          <s v="74011000-74012000"/>
          <s v="74012000-74013000"/>
          <s v="74013000-74014000"/>
          <s v="74014000-74015000"/>
          <s v="74015000-74016000"/>
          <s v="74016000-74017000"/>
          <s v="74017000-74018000"/>
          <s v="74018000-74019000"/>
          <s v="74019000-74020000"/>
          <s v="74020000-74021000"/>
          <s v="74021000-74022000"/>
          <s v="74022000-74023000"/>
          <s v="74023000-74024000"/>
          <s v="74024000-74025000"/>
          <s v="74025000-74026000"/>
          <s v="74026000-74027000"/>
          <s v="74027000-74028000"/>
          <s v="74028000-74029000"/>
          <s v="74029000-74030000"/>
          <s v="74030000-74031000"/>
          <s v="74031000-74032000"/>
          <s v="74032000-74033000"/>
          <s v="74033000-74034000"/>
          <s v="74034000-74035000"/>
          <s v="74035000-74036000"/>
          <s v="74036000-74037000"/>
          <s v="74037000-74038000"/>
          <s v="74038000-74039000"/>
          <s v="74039000-74040000"/>
          <s v="74040000-74041000"/>
          <s v="74041000-74042000"/>
          <s v="74042000-74043000"/>
          <s v="74043000-74044000"/>
          <s v="74044000-74045000"/>
          <s v="74045000-74046000"/>
          <s v="74046000-74047000"/>
          <s v="74047000-74048000"/>
          <s v="74048000-74049000"/>
          <s v="74049000-74050000"/>
          <s v="74050000-74051000"/>
          <s v="74051000-74052000"/>
          <s v="74052000-74053000"/>
          <s v="74053000-74054000"/>
          <s v="74054000-74055000"/>
          <s v="74055000-74056000"/>
          <s v="74056000-74057000"/>
          <s v="74057000-74058000"/>
          <s v="74058000-74059000"/>
          <s v="74059000-74060000"/>
          <s v="74060000-74061000"/>
          <s v="74061000-74062000"/>
          <s v="74062000-74063000"/>
          <s v="74063000-74064000"/>
          <s v="74064000-74065000"/>
          <s v="74065000-74066000"/>
          <s v="74066000-74067000"/>
          <s v="74067000-74068000"/>
          <s v="74068000-74069000"/>
          <s v="74069000-74070000"/>
          <s v="74070000-74071000"/>
          <s v="74071000-74072000"/>
          <s v="74072000-74073000"/>
          <s v="74073000-74074000"/>
          <s v="74074000-74075000"/>
          <s v="74075000-74076000"/>
          <s v="74076000-74077000"/>
          <s v="74077000-74078000"/>
          <s v="74078000-74079000"/>
          <s v="74079000-74080000"/>
          <s v="74080000-74081000"/>
          <s v="74081000-74082000"/>
          <s v="74082000-74083000"/>
          <s v="74083000-74084000"/>
          <s v="74084000-74085000"/>
          <s v="74085000-74086000"/>
          <s v="74086000-74087000"/>
          <s v="74087000-74088000"/>
          <s v="74088000-74089000"/>
          <s v="74089000-74090000"/>
          <s v="74090000-74091000"/>
          <s v="74091000-74092000"/>
          <s v="74092000-74093000"/>
          <s v="74093000-74094000"/>
          <s v="74094000-74095000"/>
          <s v="74095000-74096000"/>
          <s v="74096000-74097000"/>
          <s v="74097000-74098000"/>
          <s v="74098000-74099000"/>
          <s v="74099000-74100000"/>
          <s v="74100000-74101000"/>
          <s v="74101000-74102000"/>
          <s v="74102000-74103000"/>
          <s v="74103000-74104000"/>
          <s v="74104000-74105000"/>
          <s v="74105000-74106000"/>
          <s v="74106000-74107000"/>
          <s v="74107000-74108000"/>
          <s v="74108000-74109000"/>
          <s v="74109000-74110000"/>
          <s v="74110000-74111000"/>
          <s v="74111000-74112000"/>
          <s v="74112000-74113000"/>
          <s v="74113000-74114000"/>
          <s v="74114000-74115000"/>
          <s v="74115000-74116000"/>
          <s v="74116000-74117000"/>
          <s v="74117000-74118000"/>
          <s v="74118000-74119000"/>
          <s v="74119000-74120000"/>
          <s v="74120000-74121000"/>
          <s v="74121000-74122000"/>
          <s v="74122000-74123000"/>
          <s v="74123000-74124000"/>
          <s v="74124000-74125000"/>
          <s v="74125000-74126000"/>
          <s v="74126000-74127000"/>
          <s v="74127000-74128000"/>
          <s v="74128000-74129000"/>
          <s v="74129000-74130000"/>
          <s v="74130000-74131000"/>
          <s v="74131000-74132000"/>
          <s v="74132000-74133000"/>
          <s v="74133000-74134000"/>
          <s v="74134000-74135000"/>
          <s v="74135000-74136000"/>
          <s v="74136000-74137000"/>
          <s v="74137000-74138000"/>
          <s v="74138000-74139000"/>
          <s v="74139000-74140000"/>
          <s v="74140000-74141000"/>
          <s v="74141000-74142000"/>
          <s v="74142000-74143000"/>
          <s v="74143000-74144000"/>
          <s v="74144000-74145000"/>
          <s v="74145000-74146000"/>
          <s v="74146000-74147000"/>
          <s v="74147000-74148000"/>
          <s v="74148000-74149000"/>
          <s v="74149000-74150000"/>
          <s v="74150000-74151000"/>
          <s v="74151000-74152000"/>
          <s v="74152000-74153000"/>
          <s v="74153000-74154000"/>
          <s v="74154000-74155000"/>
          <s v="74155000-74156000"/>
          <s v="74156000-74157000"/>
          <s v="74157000-74158000"/>
          <s v="74158000-74159000"/>
          <s v="74159000-74160000"/>
          <s v="74160000-74161000"/>
          <s v="74161000-74162000"/>
          <s v="74162000-74163000"/>
          <s v="74163000-74164000"/>
          <s v="74164000-74165000"/>
          <s v="74165000-74166000"/>
          <s v="74166000-74167000"/>
          <s v="74167000-74168000"/>
          <s v="74168000-74169000"/>
          <s v="74169000-74170000"/>
          <s v="74170000-74171000"/>
          <s v="74171000-74172000"/>
          <s v="74172000-74173000"/>
          <s v="74173000-74174000"/>
          <s v="74174000-74175000"/>
          <s v="74175000-74176000"/>
          <s v="74176000-74177000"/>
          <s v="74177000-74178000"/>
          <s v="74178000-74179000"/>
          <s v="74179000-74180000"/>
          <s v="74180000-74181000"/>
          <s v="74181000-74182000"/>
          <s v="74182000-74183000"/>
          <s v="74183000-74184000"/>
          <s v="74184000-74185000"/>
          <s v="74185000-74186000"/>
          <s v="74186000-74187000"/>
          <s v="74187000-74188000"/>
          <s v="74188000-74189000"/>
          <s v="74189000-74190000"/>
          <s v="74190000-74191000"/>
          <s v="74191000-74192000"/>
          <s v="74192000-74193000"/>
          <s v="74193000-74194000"/>
          <s v="74194000-74195000"/>
          <s v="74195000-74196000"/>
          <s v="74196000-74197000"/>
          <s v="74197000-74198000"/>
          <s v="74198000-74199000"/>
          <s v="74199000-74200000"/>
          <s v="74200000-74201000"/>
          <s v="74201000-74202000"/>
          <s v="74202000-74203000"/>
          <s v="74203000-74204000"/>
          <s v="74204000-74205000"/>
          <s v="74205000-74206000"/>
          <s v="74206000-74207000"/>
          <s v="74207000-74208000"/>
          <s v="74208000-74209000"/>
          <s v="74209000-74210000"/>
          <s v="74210000-74211000"/>
          <s v="74211000-74212000"/>
          <s v="74212000-74213000"/>
          <s v="74213000-74214000"/>
          <s v="74214000-74215000"/>
          <s v="74215000-74216000"/>
          <s v="74216000-74217000"/>
          <s v="74217000-74218000"/>
          <s v="74218000-74219000"/>
          <s v="74219000-74220000"/>
          <s v="74220000-74221000"/>
          <s v="74221000-74222000"/>
          <s v="74222000-74223000"/>
          <s v="74223000-74224000"/>
          <s v="74224000-74225000"/>
          <s v="74225000-74226000"/>
          <s v="74226000-74227000"/>
          <s v="74227000-74228000"/>
          <s v="74228000-74229000"/>
          <s v="74229000-74230000"/>
          <s v="74230000-74231000"/>
          <s v="74231000-74232000"/>
          <s v="74232000-74233000"/>
          <s v="74233000-74234000"/>
          <s v="74234000-74235000"/>
          <s v="74235000-74236000"/>
          <s v="74236000-74237000"/>
          <s v="74237000-74238000"/>
          <s v="74238000-74239000"/>
          <s v="74239000-74240000"/>
          <s v="74240000-74241000"/>
          <s v="74241000-74242000"/>
          <s v="74242000-74243000"/>
          <s v="74243000-74244000"/>
          <s v="74244000-74245000"/>
          <s v="74245000-74246000"/>
          <s v="74246000-74247000"/>
          <s v="74247000-74248000"/>
          <s v="74248000-74249000"/>
          <s v="74249000-74250000"/>
          <s v="74250000-74251000"/>
          <s v="74251000-74252000"/>
          <s v="74252000-74253000"/>
          <s v="74253000-74254000"/>
          <s v="74254000-74255000"/>
          <s v="74255000-74256000"/>
          <s v="74256000-74257000"/>
          <s v="74257000-74258000"/>
          <s v="74258000-74259000"/>
          <s v="74259000-74260000"/>
          <s v="74260000-74261000"/>
          <s v="74261000-74262000"/>
          <s v="74262000-74263000"/>
          <s v="74263000-74264000"/>
          <s v="74264000-74265000"/>
          <s v="74265000-74266000"/>
          <s v="74266000-74267000"/>
          <s v="74267000-74268000"/>
          <s v="74268000-74269000"/>
          <s v="74269000-74270000"/>
          <s v="74270000-74271000"/>
          <s v="74271000-74272000"/>
          <s v="74272000-74273000"/>
          <s v="74273000-74274000"/>
          <s v="74274000-74275000"/>
          <s v="74275000-74276000"/>
          <s v="74276000-74277000"/>
          <s v="74277000-74278000"/>
          <s v="74278000-74279000"/>
          <s v="74279000-74280000"/>
          <s v="74280000-74281000"/>
          <s v="74281000-74282000"/>
          <s v="74282000-74283000"/>
          <s v="74283000-74284000"/>
          <s v="74284000-74285000"/>
          <s v="74285000-74286000"/>
          <s v="74286000-74287000"/>
          <s v="74287000-74288000"/>
          <s v="74288000-74289000"/>
          <s v="74289000-74290000"/>
          <s v="74290000-74291000"/>
          <s v="74291000-74292000"/>
          <s v="74292000-74293000"/>
          <s v="74293000-74294000"/>
          <s v="74294000-74295000"/>
          <s v="74295000-74296000"/>
          <s v="74296000-74297000"/>
          <s v="74297000-74298000"/>
          <s v="74298000-74299000"/>
          <s v="74299000-74300000"/>
          <s v="74300000-74301000"/>
          <s v="74301000-74302000"/>
          <s v="74302000-74303000"/>
          <s v="74303000-74304000"/>
          <s v="74304000-74305000"/>
          <s v="74305000-74306000"/>
          <s v="74306000-74307000"/>
          <s v="74307000-74308000"/>
          <s v="74308000-74309000"/>
          <s v="74309000-74310000"/>
          <s v="74310000-74311000"/>
          <s v="74311000-74312000"/>
          <s v="74312000-74313000"/>
          <s v="74313000-74314000"/>
          <s v="74314000-74315000"/>
          <s v="74315000-74316000"/>
          <s v="74316000-74317000"/>
          <s v="74317000-74318000"/>
          <s v="74318000-74319000"/>
          <s v="74319000-74320000"/>
          <s v="74320000-74321000"/>
          <s v="74321000-74322000"/>
          <s v="74322000-74323000"/>
          <s v="74323000-74324000"/>
          <s v="74324000-74325000"/>
          <s v="74325000-74326000"/>
          <s v="74326000-74327000"/>
          <s v="74327000-74328000"/>
          <s v="74328000-74329000"/>
          <s v="74329000-74330000"/>
          <s v="74330000-74331000"/>
          <s v="74331000-74332000"/>
          <s v="74332000-74333000"/>
          <s v="74333000-74334000"/>
          <s v="74334000-74335000"/>
          <s v="74335000-74336000"/>
          <s v="74336000-74337000"/>
          <s v="74337000-74338000"/>
          <s v="74338000-74339000"/>
          <s v="74339000-74340000"/>
          <s v="74340000-74341000"/>
          <s v="74341000-74342000"/>
          <s v="74342000-74343000"/>
          <s v="74343000-74344000"/>
          <s v="74344000-74345000"/>
          <s v="74345000-74346000"/>
          <s v="74346000-74347000"/>
          <s v="74347000-74348000"/>
          <s v="74348000-74349000"/>
          <s v="74349000-74350000"/>
          <s v="74350000-74351000"/>
          <s v="74351000-74352000"/>
          <s v="74352000-74353000"/>
          <s v="74353000-74354000"/>
          <s v="74354000-74355000"/>
          <s v="74355000-74356000"/>
          <s v="74356000-74357000"/>
          <s v="74357000-74358000"/>
          <s v="74358000-74359000"/>
          <s v="74359000-74360000"/>
          <s v="74360000-74361000"/>
          <s v="74361000-74362000"/>
          <s v="74362000-74363000"/>
          <s v="74363000-74364000"/>
          <s v="74364000-74365000"/>
          <s v="74365000-74366000"/>
          <s v="74366000-74367000"/>
          <s v="74367000-74368000"/>
          <s v="74368000-74369000"/>
          <s v="74369000-74370000"/>
          <s v="74370000-74371000"/>
          <s v="74371000-74372000"/>
          <s v="74372000-74373000"/>
          <s v="74373000-74374000"/>
          <s v="74374000-74375000"/>
          <s v="74375000-74376000"/>
          <s v="74376000-74377000"/>
          <s v="74377000-74378000"/>
          <s v="74378000-74379000"/>
          <s v="74379000-74380000"/>
          <s v="74380000-74381000"/>
          <s v="74381000-74382000"/>
          <s v="74382000-74383000"/>
          <s v="74383000-74384000"/>
          <s v="74384000-74385000"/>
          <s v="74385000-74386000"/>
          <s v="74386000-74387000"/>
          <s v="74387000-74388000"/>
          <s v="74388000-74389000"/>
          <s v="74389000-74390000"/>
          <s v="74390000-74391000"/>
          <s v="74391000-74392000"/>
          <s v="74392000-74393000"/>
          <s v="74393000-74394000"/>
          <s v="74394000-74395000"/>
          <s v="74395000-74396000"/>
          <s v="74396000-74397000"/>
          <s v="74397000-74398000"/>
          <s v="74398000-74399000"/>
          <s v="74399000-74400000"/>
          <s v="74400000-74401000"/>
          <s v="74401000-74402000"/>
          <s v="74402000-74403000"/>
          <s v="74403000-74404000"/>
          <s v="74404000-74405000"/>
          <s v="74405000-74406000"/>
          <s v="74406000-74407000"/>
          <s v="74407000-74408000"/>
          <s v="74408000-74409000"/>
          <s v="74409000-74410000"/>
          <s v="74410000-74411000"/>
          <s v="74411000-74412000"/>
          <s v="74412000-74413000"/>
          <s v="74413000-74414000"/>
          <s v="74414000-74415000"/>
          <s v="74415000-74416000"/>
          <s v="74416000-74417000"/>
          <s v="74417000-74418000"/>
          <s v="74418000-74419000"/>
          <s v="74419000-74420000"/>
          <s v="74420000-74421000"/>
          <s v="74421000-74422000"/>
          <s v="74422000-74423000"/>
          <s v="74423000-74424000"/>
          <s v="74424000-74425000"/>
          <s v="74425000-74426000"/>
          <s v="74426000-74427000"/>
          <s v="74427000-74428000"/>
          <s v="74428000-74429000"/>
          <s v="74429000-74430000"/>
          <s v="74430000-74431000"/>
          <s v="74431000-74432000"/>
          <s v="74432000-74433000"/>
          <s v="74433000-74434000"/>
          <s v="74434000-74435000"/>
          <s v="74435000-74436000"/>
          <s v="74436000-74437000"/>
          <s v="74437000-74438000"/>
          <s v="74438000-74439000"/>
          <s v="74439000-74440000"/>
          <s v="74440000-74441000"/>
          <s v="74441000-74442000"/>
          <s v="74442000-74443000"/>
          <s v="74443000-74444000"/>
          <s v="74444000-74445000"/>
          <s v="74445000-74446000"/>
          <s v="74446000-74447000"/>
          <s v="74447000-74448000"/>
          <s v="74448000-74449000"/>
          <s v="74449000-74450000"/>
          <s v="74450000-74451000"/>
          <s v="74451000-74452000"/>
          <s v="74452000-74453000"/>
          <s v="74453000-74454000"/>
          <s v="74454000-74455000"/>
          <s v="74455000-74456000"/>
          <s v="74456000-74457000"/>
          <s v="74457000-74458000"/>
          <s v="74458000-74459000"/>
          <s v="74459000-74460000"/>
          <s v="74460000-74461000"/>
          <s v="74461000-74462000"/>
          <s v="74462000-74463000"/>
          <s v="74463000-74464000"/>
          <s v="74464000-74465000"/>
          <s v="74465000-74466000"/>
          <s v="74466000-74467000"/>
          <s v="74467000-74468000"/>
          <s v="74468000-74469000"/>
          <s v="74469000-74470000"/>
          <s v="74470000-74471000"/>
          <s v="74471000-74472000"/>
          <s v="74472000-74473000"/>
          <s v="74473000-74474000"/>
          <s v="74474000-74475000"/>
          <s v="74475000-74476000"/>
          <s v="74476000-74477000"/>
          <s v="74477000-74478000"/>
          <s v="74478000-74479000"/>
          <s v="74479000-74480000"/>
          <s v="74480000-74481000"/>
          <s v="74481000-74482000"/>
          <s v="74482000-74483000"/>
          <s v="74483000-74484000"/>
          <s v="74484000-74485000"/>
          <s v="74485000-74486000"/>
          <s v="74486000-74487000"/>
          <s v="74487000-74488000"/>
          <s v="74488000-74489000"/>
          <s v="74489000-74490000"/>
          <s v="74490000-74491000"/>
          <s v="74491000-74492000"/>
          <s v="74492000-74493000"/>
          <s v="74493000-74494000"/>
          <s v="74494000-74495000"/>
          <s v="74495000-74496000"/>
          <s v="74496000-74497000"/>
          <s v="74497000-74498000"/>
          <s v="74498000-74499000"/>
          <s v="74499000-74500000"/>
          <s v="74500000-74501000"/>
          <s v="74501000-74502000"/>
          <s v="74502000-74503000"/>
          <s v="74503000-74504000"/>
          <s v="74504000-74505000"/>
          <s v="74505000-74506000"/>
          <s v="74506000-74507000"/>
          <s v="74507000-74508000"/>
          <s v="74508000-74509000"/>
          <s v="74509000-74510000"/>
          <s v="74510000-74511000"/>
          <s v="74511000-74512000"/>
          <s v="74512000-74513000"/>
          <s v="74513000-74514000"/>
          <s v="74514000-74515000"/>
          <s v="74515000-74516000"/>
          <s v="74516000-74517000"/>
          <s v="74517000-74518000"/>
          <s v="74518000-74519000"/>
          <s v="74519000-74520000"/>
          <s v="74520000-74521000"/>
          <s v="74521000-74522000"/>
          <s v="74522000-74523000"/>
          <s v="74523000-74524000"/>
          <s v="74524000-74525000"/>
          <s v="74525000-74526000"/>
          <s v="74526000-74527000"/>
          <s v="74527000-74528000"/>
          <s v="74528000-74529000"/>
          <s v="74529000-74530000"/>
          <s v="74530000-74531000"/>
          <s v="74531000-74532000"/>
          <s v="74532000-74533000"/>
          <s v="74533000-74534000"/>
          <s v="74534000-74535000"/>
          <s v="74535000-74536000"/>
          <s v="74536000-74537000"/>
          <s v="74537000-74538000"/>
          <s v="74538000-74539000"/>
          <s v="74539000-74540000"/>
          <s v="74540000-74541000"/>
          <s v="74541000-74542000"/>
          <s v="74542000-74543000"/>
          <s v="74543000-74544000"/>
          <s v="74544000-74545000"/>
          <s v="74545000-74546000"/>
          <s v="74546000-74547000"/>
          <s v="74547000-74548000"/>
          <s v="74548000-74549000"/>
          <s v="74549000-74550000"/>
          <s v="74550000-74551000"/>
          <s v="74551000-74552000"/>
          <s v="74552000-74553000"/>
          <s v="74553000-74554000"/>
          <s v="74554000-74555000"/>
          <s v="74555000-74556000"/>
          <s v="74556000-74557000"/>
          <s v="74557000-74558000"/>
          <s v="74558000-74559000"/>
          <s v="74559000-74560000"/>
          <s v="74560000-74561000"/>
          <s v="74561000-74562000"/>
          <s v="74562000-74563000"/>
          <s v="74563000-74564000"/>
          <s v="74564000-74565000"/>
          <s v="74565000-74566000"/>
          <s v="74566000-74567000"/>
          <s v="74567000-74568000"/>
          <s v="74568000-74569000"/>
          <s v="74569000-74570000"/>
          <s v="74570000-74571000"/>
          <s v="74571000-74572000"/>
          <s v="74572000-74573000"/>
          <s v="74573000-74574000"/>
          <s v="74574000-74575000"/>
          <s v="74575000-74576000"/>
          <s v="74576000-74577000"/>
          <s v="74577000-74578000"/>
          <s v="74578000-74579000"/>
          <s v="74579000-74580000"/>
          <s v="74580000-74581000"/>
          <s v="74581000-74582000"/>
          <s v="74582000-74583000"/>
          <s v="74583000-74584000"/>
          <s v="74584000-74585000"/>
          <s v="74585000-74586000"/>
          <s v="74586000-74587000"/>
          <s v="74587000-74588000"/>
          <s v="74588000-74589000"/>
          <s v="74589000-74590000"/>
          <s v="74590000-74591000"/>
          <s v="74591000-74592000"/>
          <s v="74592000-74593000"/>
          <s v="74593000-74594000"/>
          <s v="74594000-74595000"/>
          <s v="74595000-74596000"/>
          <s v="74596000-74597000"/>
          <s v="74597000-74598000"/>
          <s v="74598000-74599000"/>
          <s v="74599000-74600000"/>
          <s v="74600000-74601000"/>
          <s v="74601000-74602000"/>
          <s v="74602000-74603000"/>
          <s v="74603000-74604000"/>
          <s v="74604000-74605000"/>
          <s v="74605000-74606000"/>
          <s v="74606000-74607000"/>
          <s v="74607000-74608000"/>
          <s v="74608000-74609000"/>
          <s v="74609000-74610000"/>
          <s v="74610000-74611000"/>
          <s v="74611000-74612000"/>
          <s v="74612000-74613000"/>
          <s v="74613000-74614000"/>
          <s v="74614000-74615000"/>
          <s v="74615000-74616000"/>
          <s v="74616000-74617000"/>
          <s v="74617000-74618000"/>
          <s v="74618000-74619000"/>
          <s v="74619000-74620000"/>
          <s v="74620000-74621000"/>
          <s v="74621000-74622000"/>
          <s v="74622000-74623000"/>
          <s v="74623000-74624000"/>
          <s v="74624000-74625000"/>
          <s v="74625000-74626000"/>
          <s v="74626000-74627000"/>
          <s v="74627000-74628000"/>
          <s v="74628000-74629000"/>
          <s v="74629000-74630000"/>
          <s v="74630000-74631000"/>
          <s v="74631000-74632000"/>
          <s v="74632000-74633000"/>
          <s v="74633000-74634000"/>
          <s v="74634000-74635000"/>
          <s v="74635000-74636000"/>
          <s v="74636000-74637000"/>
          <s v="74637000-74638000"/>
          <s v="74638000-74639000"/>
          <s v="74639000-74640000"/>
          <s v="74640000-74641000"/>
          <s v="74641000-74642000"/>
          <s v="74642000-74643000"/>
          <s v="74643000-74644000"/>
          <s v="74644000-74645000"/>
          <s v="74645000-74646000"/>
          <s v="74646000-74647000"/>
          <s v="74647000-74648000"/>
          <s v="74648000-74649000"/>
          <s v="74649000-74650000"/>
          <s v="74650000-74651000"/>
          <s v="74651000-74652000"/>
          <s v="74652000-74653000"/>
          <s v="74653000-74654000"/>
          <s v="74654000-74655000"/>
          <s v="74655000-74656000"/>
          <s v="74656000-74657000"/>
          <s v="74657000-74658000"/>
          <s v="74658000-74659000"/>
          <s v="74659000-74660000"/>
          <s v="74660000-74661000"/>
          <s v="74661000-74662000"/>
          <s v="74662000-74663000"/>
          <s v="74663000-74664000"/>
          <s v="74664000-74665000"/>
          <s v="74665000-74666000"/>
          <s v="74666000-74667000"/>
          <s v="74667000-74668000"/>
          <s v="74668000-74669000"/>
          <s v="74669000-74670000"/>
          <s v="74670000-74671000"/>
          <s v="74671000-74672000"/>
          <s v="74672000-74673000"/>
          <s v="74673000-74674000"/>
          <s v="74674000-74675000"/>
          <s v="74675000-74676000"/>
          <s v="74676000-74677000"/>
          <s v="74677000-74678000"/>
          <s v="74678000-74679000"/>
          <s v="74679000-74680000"/>
          <s v="74680000-74681000"/>
          <s v="74681000-74682000"/>
          <s v="74682000-74683000"/>
          <s v="74683000-74684000"/>
          <s v="74684000-74685000"/>
          <s v="74685000-74686000"/>
          <s v="74686000-74687000"/>
          <s v="74687000-74688000"/>
          <s v="74688000-74689000"/>
          <s v="74689000-74690000"/>
          <s v="74690000-74691000"/>
          <s v="74691000-74692000"/>
          <s v="74692000-74693000"/>
          <s v="74693000-74694000"/>
          <s v="74694000-74695000"/>
          <s v="74695000-74696000"/>
          <s v="74696000-74697000"/>
          <s v="74697000-74698000"/>
          <s v="74698000-74699000"/>
          <s v="74699000-74700000"/>
          <s v="74700000-74701000"/>
          <s v="74701000-74702000"/>
          <s v="74702000-74703000"/>
          <s v="74703000-74704000"/>
          <s v="74704000-74705000"/>
          <s v="74705000-74706000"/>
          <s v="74706000-74707000"/>
          <s v="74707000-74708000"/>
          <s v="74708000-74709000"/>
          <s v="74709000-74710000"/>
          <s v="74710000-74711000"/>
          <s v="74711000-74712000"/>
          <s v="74712000-74713000"/>
          <s v="74713000-74714000"/>
          <s v="74714000-74715000"/>
          <s v="74715000-74716000"/>
          <s v="74716000-74717000"/>
          <s v="74717000-74718000"/>
          <s v="74718000-74719000"/>
          <s v="74719000-74720000"/>
          <s v="74720000-74721000"/>
          <s v="74721000-74722000"/>
          <s v="74722000-74723000"/>
          <s v="74723000-74724000"/>
          <s v="74724000-74725000"/>
          <s v="74725000-74726000"/>
          <s v="74726000-74727000"/>
          <s v="74727000-74728000"/>
          <s v="74728000-74729000"/>
          <s v="74729000-74730000"/>
          <s v="74730000-74731000"/>
          <s v="74731000-74732000"/>
          <s v="74732000-74733000"/>
          <s v="74733000-74734000"/>
          <s v="74734000-74735000"/>
          <s v="74735000-74736000"/>
          <s v="74736000-74737000"/>
          <s v="74737000-74738000"/>
          <s v="74738000-74739000"/>
          <s v="74739000-74740000"/>
          <s v="74740000-74741000"/>
          <s v="74741000-74742000"/>
          <s v="74742000-74743000"/>
          <s v="74743000-74744000"/>
          <s v="74744000-74745000"/>
          <s v="74745000-74746000"/>
          <s v="74746000-74747000"/>
          <s v="74747000-74748000"/>
          <s v="74748000-74749000"/>
          <s v="74749000-74750000"/>
          <s v="74750000-74751000"/>
          <s v="74751000-74752000"/>
          <s v="74752000-74753000"/>
          <s v="74753000-74754000"/>
          <s v="74754000-74755000"/>
          <s v="74755000-74756000"/>
          <s v="74756000-74757000"/>
          <s v="74757000-74758000"/>
          <s v="74758000-74759000"/>
          <s v="74759000-74760000"/>
          <s v="74760000-74761000"/>
          <s v="74761000-74762000"/>
          <s v="74762000-74763000"/>
          <s v="74763000-74764000"/>
          <s v="74764000-74765000"/>
          <s v="74765000-74766000"/>
          <s v="74766000-74767000"/>
          <s v="74767000-74768000"/>
          <s v="74768000-74769000"/>
          <s v="74769000-74770000"/>
          <s v="74770000-74771000"/>
          <s v="74771000-74772000"/>
          <s v="74772000-74773000"/>
          <s v="74773000-74774000"/>
          <s v="74774000-74775000"/>
          <s v="74775000-74776000"/>
          <s v="74776000-74777000"/>
          <s v="74777000-74778000"/>
          <s v="74778000-74779000"/>
          <s v="74779000-74780000"/>
          <s v="74780000-74781000"/>
          <s v="74781000-74782000"/>
          <s v="74782000-74783000"/>
          <s v="74783000-74784000"/>
          <s v="74784000-74785000"/>
          <s v="74785000-74786000"/>
          <s v="74786000-74787000"/>
          <s v="74787000-74788000"/>
          <s v="74788000-74789000"/>
          <s v="74789000-74790000"/>
          <s v="74790000-74791000"/>
          <s v="74791000-74792000"/>
          <s v="74792000-74793000"/>
          <s v="74793000-74794000"/>
          <s v="74794000-74795000"/>
          <s v="74795000-74796000"/>
          <s v="74796000-74797000"/>
          <s v="74797000-74798000"/>
          <s v="74798000-74799000"/>
          <s v="74799000-74800000"/>
          <s v="74800000-74801000"/>
          <s v="74801000-74802000"/>
          <s v="74802000-74803000"/>
          <s v="74803000-74804000"/>
          <s v="74804000-74805000"/>
          <s v="74805000-74806000"/>
          <s v="74806000-74807000"/>
          <s v="74807000-74808000"/>
          <s v="74808000-74809000"/>
          <s v="74809000-74810000"/>
          <s v="74810000-74811000"/>
          <s v="74811000-74812000"/>
          <s v="74812000-74813000"/>
          <s v="74813000-74814000"/>
          <s v="74814000-74815000"/>
          <s v="74815000-74816000"/>
          <s v="74816000-74817000"/>
          <s v="74817000-74818000"/>
          <s v="74818000-74819000"/>
          <s v="74819000-74820000"/>
          <s v="74820000-74821000"/>
          <s v="74821000-74822000"/>
          <s v="74822000-74823000"/>
          <s v="74823000-74824000"/>
          <s v="74824000-74825000"/>
          <s v="74825000-74826000"/>
          <s v="74826000-74827000"/>
          <s v="74827000-74828000"/>
          <s v="74828000-74829000"/>
          <s v="74829000-74830000"/>
          <s v="74830000-74831000"/>
          <s v="74831000-74832000"/>
          <s v="74832000-74833000"/>
          <s v="74833000-74834000"/>
          <s v="74834000-74835000"/>
          <s v="74835000-74836000"/>
          <s v="74836000-74837000"/>
          <s v="74837000-74838000"/>
          <s v="74838000-74839000"/>
          <s v="74839000-74840000"/>
          <s v="74840000-74841000"/>
          <s v="74841000-74842000"/>
          <s v="74842000-74843000"/>
          <s v="74843000-74844000"/>
          <s v="74844000-74845000"/>
          <s v="74845000-74846000"/>
          <s v="74846000-74847000"/>
          <s v="74847000-74848000"/>
          <s v="74848000-74849000"/>
          <s v="74849000-74850000"/>
          <s v="74850000-74851000"/>
          <s v="74851000-74852000"/>
          <s v="74852000-74853000"/>
          <s v="74853000-74854000"/>
          <s v="74854000-74855000"/>
          <s v="74855000-74856000"/>
          <s v="74856000-74857000"/>
          <s v="74857000-74858000"/>
          <s v="74858000-74859000"/>
          <s v="74859000-74860000"/>
          <s v="74860000-74861000"/>
          <s v="74861000-74862000"/>
          <s v="74862000-74863000"/>
          <s v="74863000-74864000"/>
          <s v="74864000-74865000"/>
          <s v="74865000-74866000"/>
          <s v="74866000-74867000"/>
          <s v="74867000-74868000"/>
          <s v="74868000-74869000"/>
          <s v="74869000-74870000"/>
          <s v="74870000-74871000"/>
          <s v="74871000-74872000"/>
          <s v="74872000-74873000"/>
          <s v="74873000-74874000"/>
          <s v="74874000-74875000"/>
          <s v="74875000-74876000"/>
          <s v="74876000-74877000"/>
          <s v="74877000-74878000"/>
          <s v="74878000-74879000"/>
          <s v="74879000-74880000"/>
          <s v="74880000-74881000"/>
          <s v="74881000-74882000"/>
          <s v="74882000-74883000"/>
          <s v="74883000-74884000"/>
          <s v="74884000-74885000"/>
          <s v="74885000-74886000"/>
          <s v="74886000-74887000"/>
          <s v="74887000-74888000"/>
          <s v="74888000-74889000"/>
          <s v="74889000-74890000"/>
          <s v="74890000-74891000"/>
          <s v="74891000-74892000"/>
          <s v="74892000-74893000"/>
          <s v="74893000-74894000"/>
          <s v="74894000-74895000"/>
          <s v="74895000-74896000"/>
          <s v="74896000-74897000"/>
          <s v="74897000-74898000"/>
          <s v="74898000-74899000"/>
          <s v="74899000-74900000"/>
          <s v="74900000-74901000"/>
          <s v="74901000-74902000"/>
          <s v="74902000-74903000"/>
          <s v="74903000-74904000"/>
          <s v="74904000-74905000"/>
          <s v="74905000-74906000"/>
          <s v="74906000-74907000"/>
          <s v="74907000-74908000"/>
          <s v="74908000-74909000"/>
          <s v="74909000-74910000"/>
          <s v="74910000-74911000"/>
          <s v="74911000-74912000"/>
          <s v="74912000-74913000"/>
          <s v="74913000-74914000"/>
          <s v="74914000-74915000"/>
          <s v="74915000-74916000"/>
          <s v="74916000-74917000"/>
          <s v="74917000-74918000"/>
          <s v="74918000-74919000"/>
          <s v="74919000-74920000"/>
          <s v="74920000-74921000"/>
          <s v="74921000-74922000"/>
          <s v="74922000-74923000"/>
          <s v="74923000-74924000"/>
          <s v="74924000-74925000"/>
          <s v="74925000-74926000"/>
          <s v="74926000-74927000"/>
          <s v="74927000-74928000"/>
          <s v="74928000-74929000"/>
          <s v="74929000-74930000"/>
          <s v="74930000-74931000"/>
          <s v="74931000-74932000"/>
          <s v="74932000-74933000"/>
          <s v="74933000-74934000"/>
          <s v="74934000-74935000"/>
          <s v="74935000-74936000"/>
          <s v="74936000-74937000"/>
          <s v="74937000-74938000"/>
          <s v="74938000-74939000"/>
          <s v="74939000-74940000"/>
          <s v="74940000-74941000"/>
          <s v="74941000-74942000"/>
          <s v="74942000-74943000"/>
          <s v="74943000-74944000"/>
          <s v="74944000-74945000"/>
          <s v="74945000-74946000"/>
          <s v="74946000-74947000"/>
          <s v="74947000-74948000"/>
          <s v="74948000-74949000"/>
          <s v="74949000-74950000"/>
          <s v="74950000-74951000"/>
          <s v="74951000-74952000"/>
          <s v="74952000-74953000"/>
          <s v="74953000-74954000"/>
          <s v="74954000-74955000"/>
          <s v="74955000-74956000"/>
          <s v="74956000-74957000"/>
          <s v="74957000-74958000"/>
          <s v="74958000-74959000"/>
          <s v="74959000-74960000"/>
          <s v="74960000-74961000"/>
          <s v="74961000-74962000"/>
          <s v="74962000-74963000"/>
          <s v="74963000-74964000"/>
          <s v="74964000-74965000"/>
          <s v="74965000-74966000"/>
          <s v="74966000-74967000"/>
          <s v="74967000-74968000"/>
          <s v="74968000-74969000"/>
          <s v="74969000-74970000"/>
          <s v="74970000-74971000"/>
          <s v="74971000-74972000"/>
          <s v="74972000-74973000"/>
          <s v="74973000-74974000"/>
          <s v="74974000-74975000"/>
          <s v="74975000-74976000"/>
          <s v="74976000-74977000"/>
          <s v="74977000-74978000"/>
          <s v="74978000-74979000"/>
          <s v="74979000-74980000"/>
          <s v="74980000-74981000"/>
          <s v="74981000-74982000"/>
          <s v="74982000-74983000"/>
          <s v="74983000-74984000"/>
          <s v="74984000-74985000"/>
          <s v="74985000-74986000"/>
          <s v="74986000-74987000"/>
          <s v="74987000-74988000"/>
          <s v="74988000-74989000"/>
          <s v="74989000-74990000"/>
          <s v="74990000-74991000"/>
          <s v="74991000-74992000"/>
          <s v="74992000-74993000"/>
          <s v="74993000-74994000"/>
          <s v="74994000-74995000"/>
          <s v="74995000-74996000"/>
          <s v="74996000-74997000"/>
          <s v="74997000-74998000"/>
          <s v="74998000-74999000"/>
          <s v="74999000-75000000"/>
          <s v="75000000-75001000"/>
          <s v="75001000-75002000"/>
          <s v="75002000-75003000"/>
          <s v="75003000-75004000"/>
          <s v="75004000-75005000"/>
          <s v="75005000-75006000"/>
          <s v="75006000-75007000"/>
          <s v="75007000-75008000"/>
          <s v="75008000-75009000"/>
          <s v="75009000-75010000"/>
          <s v="75010000-75011000"/>
          <s v="75011000-75012000"/>
          <s v="75012000-75013000"/>
          <s v="75013000-75014000"/>
          <s v="75014000-75015000"/>
          <s v="75015000-75016000"/>
          <s v="75016000-75017000"/>
          <s v="75017000-75018000"/>
          <s v="75018000-75019000"/>
          <s v="75019000-75020000"/>
          <s v="75020000-75021000"/>
          <s v="75021000-75022000"/>
          <s v="75022000-75023000"/>
          <s v="75023000-75024000"/>
          <s v="75024000-75025000"/>
          <s v="75025000-75026000"/>
          <s v="75026000-75027000"/>
          <s v="75027000-75028000"/>
          <s v="75028000-75029000"/>
          <s v="75029000-75030000"/>
          <s v="75030000-75031000"/>
          <s v="75031000-75032000"/>
          <s v="75032000-75033000"/>
          <s v="75033000-75034000"/>
          <s v="75034000-75035000"/>
          <s v="75035000-75036000"/>
          <s v="75036000-75037000"/>
          <s v="75037000-75038000"/>
          <s v="75038000-75039000"/>
          <s v="75039000-75040000"/>
          <s v="75040000-75041000"/>
          <s v="75041000-75042000"/>
          <s v="75042000-75043000"/>
          <s v="75043000-75044000"/>
          <s v="75044000-75045000"/>
          <s v="75045000-75046000"/>
          <s v="75046000-75047000"/>
          <s v="75047000-75048000"/>
          <s v="75048000-75049000"/>
          <s v="75049000-75050000"/>
          <s v="75050000-75051000"/>
          <s v="75051000-75052000"/>
          <s v="75052000-75053000"/>
          <s v="75053000-75054000"/>
          <s v="75054000-75055000"/>
          <s v="75055000-75056000"/>
          <s v="75056000-75057000"/>
          <s v="75057000-75058000"/>
          <s v="75058000-75059000"/>
          <s v="75059000-75060000"/>
          <s v="75060000-75061000"/>
          <s v="75061000-75062000"/>
          <s v="75062000-75063000"/>
          <s v="75063000-75064000"/>
          <s v="75064000-75065000"/>
          <s v="75065000-75066000"/>
          <s v="75066000-75067000"/>
          <s v="75067000-75068000"/>
          <s v="75068000-75069000"/>
          <s v="75069000-75070000"/>
          <s v="75070000-75071000"/>
          <s v="75071000-75072000"/>
          <s v="75072000-75073000"/>
          <s v="75073000-75074000"/>
          <s v="75074000-75075000"/>
          <s v="75075000-75076000"/>
          <s v="75076000-75077000"/>
          <s v="75077000-75078000"/>
          <s v="75078000-75079000"/>
          <s v="75079000-75080000"/>
          <s v="75080000-75081000"/>
          <s v="75081000-75082000"/>
          <s v="75082000-75083000"/>
          <s v="75083000-75084000"/>
          <s v="75084000-75085000"/>
          <s v="75085000-75086000"/>
          <s v="75086000-75087000"/>
          <s v="75087000-75088000"/>
          <s v="75088000-75089000"/>
          <s v="75089000-75090000"/>
          <s v="75090000-75091000"/>
          <s v="75091000-75092000"/>
          <s v="75092000-75093000"/>
          <s v="75093000-75094000"/>
          <s v="75094000-75095000"/>
          <s v="75095000-75096000"/>
          <s v="75096000-75097000"/>
          <s v="75097000-75098000"/>
          <s v="75098000-75099000"/>
          <s v="75099000-75100000"/>
          <s v="75100000-75101000"/>
          <s v="75101000-75102000"/>
          <s v="75102000-75103000"/>
          <s v="75103000-75104000"/>
          <s v="75104000-75105000"/>
          <s v="75105000-75106000"/>
          <s v="75106000-75107000"/>
          <s v="75107000-75108000"/>
          <s v="75108000-75109000"/>
          <s v="75109000-75110000"/>
          <s v="75110000-75111000"/>
          <s v="75111000-75112000"/>
          <s v="75112000-75113000"/>
          <s v="75113000-75114000"/>
          <s v="75114000-75115000"/>
          <s v="75115000-75116000"/>
          <s v="75116000-75117000"/>
          <s v="75117000-75118000"/>
          <s v="75118000-75119000"/>
          <s v="75119000-75120000"/>
          <s v="75120000-75121000"/>
          <s v="75121000-75122000"/>
          <s v="75122000-75123000"/>
          <s v="75123000-75124000"/>
          <s v="75124000-75125000"/>
          <s v="75125000-75126000"/>
          <s v="75126000-75127000"/>
          <s v="75127000-75128000"/>
          <s v="75128000-75129000"/>
          <s v="75129000-75130000"/>
          <s v="75130000-75131000"/>
          <s v="75131000-75132000"/>
          <s v="75132000-75133000"/>
          <s v="75133000-75134000"/>
          <s v="75134000-75135000"/>
          <s v="75135000-75136000"/>
          <s v="75136000-75137000"/>
          <s v="75137000-75138000"/>
          <s v="75138000-75139000"/>
          <s v="75139000-75140000"/>
          <s v="75140000-75141000"/>
          <s v="75141000-75142000"/>
          <s v="75142000-75143000"/>
          <s v="75143000-75144000"/>
          <s v="75144000-75145000"/>
          <s v="75145000-75146000"/>
          <s v="75146000-75147000"/>
          <s v="75147000-75148000"/>
          <s v="75148000-75149000"/>
          <s v="75149000-75150000"/>
          <s v="75150000-75151000"/>
          <s v="75151000-75152000"/>
          <s v="75152000-75153000"/>
          <s v="75153000-75154000"/>
          <s v="75154000-75155000"/>
          <s v="75155000-75156000"/>
          <s v="75156000-75157000"/>
          <s v="75157000-75158000"/>
          <s v="75158000-75159000"/>
          <s v="75159000-75160000"/>
          <s v="75160000-75161000"/>
          <s v="75161000-75162000"/>
          <s v="75162000-75163000"/>
          <s v="75163000-75164000"/>
          <s v="75164000-75165000"/>
          <s v="75165000-75166000"/>
          <s v="75166000-75167000"/>
          <s v="75167000-75168000"/>
          <s v="75168000-75169000"/>
          <s v="75169000-75170000"/>
          <s v="75170000-75171000"/>
          <s v="75171000-75172000"/>
          <s v="75172000-75173000"/>
          <s v="75173000-75174000"/>
          <s v="75174000-75175000"/>
          <s v="75175000-75176000"/>
          <s v="75176000-75177000"/>
          <s v="75177000-75178000"/>
          <s v="75178000-75179000"/>
          <s v="75179000-75180000"/>
          <s v="75180000-75181000"/>
          <s v="75181000-75182000"/>
          <s v="75182000-75183000"/>
          <s v="75183000-75184000"/>
          <s v="75184000-75185000"/>
          <s v="75185000-75186000"/>
          <s v="75186000-75187000"/>
          <s v="75187000-75188000"/>
          <s v="75188000-75189000"/>
          <s v="75189000-75190000"/>
          <s v="75190000-75191000"/>
          <s v="75191000-75192000"/>
          <s v="75192000-75193000"/>
          <s v="75193000-75194000"/>
          <s v="75194000-75195000"/>
          <s v="75195000-75196000"/>
          <s v="75196000-75197000"/>
          <s v="75197000-75198000"/>
          <s v="75198000-75199000"/>
          <s v="75199000-75200000"/>
          <s v="75200000-75201000"/>
          <s v="75201000-75202000"/>
          <s v="75202000-75203000"/>
          <s v="75203000-75204000"/>
          <s v="75204000-75205000"/>
          <s v="75205000-75206000"/>
          <s v="75206000-75207000"/>
          <s v="75207000-75208000"/>
          <s v="75208000-75209000"/>
          <s v="75209000-75210000"/>
          <s v="75210000-75211000"/>
          <s v="75211000-75212000"/>
          <s v="75212000-75213000"/>
          <s v="75213000-75214000"/>
          <s v="75214000-75215000"/>
          <s v="75215000-75216000"/>
          <s v="75216000-75217000"/>
          <s v="75217000-75218000"/>
          <s v="75218000-75219000"/>
          <s v="75219000-75220000"/>
          <s v="75220000-75221000"/>
          <s v="75221000-75222000"/>
          <s v="75222000-75223000"/>
          <s v="75223000-75224000"/>
          <s v="75224000-75225000"/>
          <s v="75225000-75226000"/>
          <s v="75226000-75227000"/>
          <s v="75227000-75228000"/>
          <s v="75228000-75229000"/>
          <s v="75229000-75230000"/>
          <s v="75230000-75231000"/>
          <s v="75231000-75232000"/>
          <s v="75232000-75233000"/>
          <s v="75233000-75234000"/>
          <s v="75234000-75235000"/>
          <s v="75235000-75236000"/>
          <s v="75236000-75237000"/>
          <s v="75237000-75238000"/>
          <s v="75238000-75239000"/>
          <s v="75239000-75240000"/>
          <s v="75240000-75241000"/>
          <s v="75241000-75242000"/>
          <s v="75242000-75243000"/>
          <s v="75243000-75244000"/>
          <s v="75244000-75245000"/>
          <s v="75245000-75246000"/>
          <s v="75246000-75247000"/>
          <s v="75247000-75248000"/>
          <s v="75248000-75249000"/>
          <s v="75249000-75250000"/>
          <s v="75250000-75251000"/>
          <s v="75251000-75252000"/>
          <s v="75252000-75253000"/>
          <s v="75253000-75254000"/>
          <s v="75254000-75255000"/>
          <s v="75255000-75256000"/>
          <s v="75256000-75257000"/>
          <s v="75257000-75258000"/>
          <s v="75258000-75259000"/>
          <s v="75259000-75260000"/>
          <s v="75260000-75261000"/>
          <s v="75261000-75262000"/>
          <s v="75262000-75263000"/>
          <s v="75263000-75264000"/>
          <s v="75264000-75265000"/>
          <s v="75265000-75266000"/>
          <s v="75266000-75267000"/>
          <s v="75267000-75268000"/>
          <s v="75268000-75269000"/>
          <s v="75269000-75270000"/>
          <s v="75270000-75271000"/>
          <s v="75271000-75272000"/>
          <s v="75272000-75273000"/>
          <s v="75273000-75274000"/>
          <s v="75274000-75275000"/>
          <s v="75275000-75276000"/>
          <s v="75276000-75277000"/>
          <s v="75277000-75278000"/>
          <s v="75278000-75279000"/>
          <s v="75279000-75280000"/>
          <s v="75280000-75281000"/>
          <s v="75281000-75282000"/>
          <s v="75282000-75283000"/>
          <s v="75283000-75284000"/>
          <s v="75284000-75285000"/>
          <s v="75285000-75286000"/>
          <s v="75286000-75287000"/>
          <s v="75287000-75288000"/>
          <s v="75288000-75289000"/>
          <s v="75289000-75290000"/>
          <s v="75290000-75291000"/>
          <s v="75291000-75292000"/>
          <s v="75292000-75293000"/>
          <s v="75293000-75294000"/>
          <s v="75294000-75295000"/>
          <s v="75295000-75296000"/>
          <s v="75296000-75297000"/>
          <s v="75297000-75298000"/>
          <s v="75298000-75299000"/>
          <s v="75299000-75300000"/>
          <s v="75300000-75301000"/>
          <s v="75301000-75302000"/>
          <s v="75302000-75303000"/>
          <s v="75303000-75304000"/>
          <s v="75304000-75305000"/>
          <s v="75305000-75306000"/>
          <s v="75306000-75307000"/>
          <s v="75307000-75308000"/>
          <s v="75308000-75309000"/>
          <s v="75309000-75310000"/>
          <s v="75310000-75311000"/>
          <s v="75311000-75312000"/>
          <s v="75312000-75313000"/>
          <s v="75313000-75314000"/>
          <s v="75314000-75315000"/>
          <s v="75315000-75316000"/>
          <s v="75316000-75317000"/>
          <s v="75317000-75318000"/>
          <s v="75318000-75319000"/>
          <s v="75319000-75320000"/>
          <s v="75320000-75321000"/>
          <s v="75321000-75322000"/>
          <s v="75322000-75323000"/>
          <s v="75323000-75324000"/>
          <s v="75324000-75325000"/>
          <s v="75325000-75326000"/>
          <s v="75326000-75327000"/>
          <s v="75327000-75328000"/>
          <s v="75328000-75329000"/>
          <s v="75329000-75330000"/>
          <s v="75330000-75331000"/>
          <s v="75331000-75332000"/>
          <s v="75332000-75333000"/>
          <s v="75333000-75334000"/>
          <s v="75334000-75335000"/>
          <s v="75335000-75336000"/>
          <s v="75336000-75337000"/>
          <s v="75337000-75338000"/>
          <s v="75338000-75339000"/>
          <s v="75339000-75340000"/>
          <s v="75340000-75341000"/>
          <s v="75341000-75342000"/>
          <s v="75342000-75343000"/>
          <s v="75343000-75344000"/>
          <s v="75344000-75345000"/>
          <s v="75345000-75346000"/>
          <s v="75346000-75347000"/>
          <s v="75347000-75348000"/>
          <s v="75348000-75349000"/>
          <s v="75349000-75350000"/>
          <s v="75350000-75351000"/>
          <s v="75351000-75352000"/>
          <s v="75352000-75353000"/>
          <s v="75353000-75354000"/>
          <s v="75354000-75355000"/>
          <s v="75355000-75356000"/>
          <s v="75356000-75357000"/>
          <s v="75357000-75358000"/>
          <s v="75358000-75359000"/>
          <s v="75359000-75360000"/>
          <s v="75360000-75361000"/>
          <s v="75361000-75362000"/>
          <s v="75362000-75363000"/>
          <s v="75363000-75364000"/>
          <s v="75364000-75365000"/>
          <s v="75365000-75366000"/>
          <s v="75366000-75367000"/>
          <s v="75367000-75368000"/>
          <s v="75368000-75369000"/>
          <s v="75369000-75370000"/>
          <s v="75370000-75371000"/>
          <s v="75371000-75372000"/>
          <s v="75372000-75373000"/>
          <s v="75373000-75374000"/>
          <s v="75374000-75375000"/>
          <s v="75375000-75376000"/>
          <s v="75376000-75377000"/>
          <s v="75377000-75378000"/>
          <s v="75378000-75379000"/>
          <s v="75379000-75380000"/>
          <s v="75380000-75381000"/>
          <s v="75381000-75382000"/>
          <s v="75382000-75383000"/>
          <s v="75383000-75384000"/>
          <s v="75384000-75385000"/>
          <s v="75385000-75386000"/>
          <s v="75386000-75387000"/>
          <s v="75387000-75388000"/>
          <s v="75388000-75389000"/>
          <s v="75389000-75390000"/>
          <s v="75390000-75391000"/>
          <s v="75391000-75392000"/>
          <s v="75392000-75393000"/>
          <s v="75393000-75394000"/>
          <s v="75394000-75395000"/>
          <s v="75395000-75396000"/>
          <s v="75396000-75397000"/>
          <s v="75397000-75398000"/>
          <s v="75398000-75399000"/>
          <s v="75399000-75400000"/>
          <s v="75400000-75401000"/>
          <s v="75401000-75402000"/>
          <s v="75402000-75403000"/>
          <s v="75403000-75404000"/>
          <s v="75404000-75405000"/>
          <s v="75405000-75406000"/>
          <s v="75406000-75407000"/>
          <s v="75407000-75408000"/>
          <s v="75408000-75409000"/>
          <s v="75409000-75410000"/>
          <s v="75410000-75411000"/>
          <s v="75411000-75412000"/>
          <s v="75412000-75413000"/>
          <s v="75413000-75414000"/>
          <s v="75414000-75415000"/>
          <s v="75415000-75416000"/>
          <s v="75416000-75417000"/>
          <s v="75417000-75418000"/>
          <s v="75418000-75419000"/>
          <s v="75419000-75420000"/>
          <s v="75420000-75421000"/>
          <s v="75421000-75422000"/>
          <s v="75422000-75423000"/>
          <s v="75423000-75424000"/>
          <s v="75424000-75425000"/>
          <s v="75425000-75426000"/>
          <s v="75426000-75427000"/>
          <s v="75427000-75428000"/>
          <s v="75428000-75429000"/>
          <s v="75429000-75430000"/>
          <s v="75430000-75431000"/>
          <s v="75431000-75432000"/>
          <s v="75432000-75433000"/>
          <s v="75433000-75434000"/>
          <s v="75434000-75435000"/>
          <s v="75435000-75436000"/>
          <s v="75436000-75437000"/>
          <s v="75437000-75438000"/>
          <s v="75438000-75439000"/>
          <s v="75439000-75440000"/>
          <s v="75440000-75441000"/>
          <s v="75441000-75442000"/>
          <s v="75442000-75443000"/>
          <s v="75443000-75444000"/>
          <s v="75444000-75445000"/>
          <s v="75445000-75446000"/>
          <s v="75446000-75447000"/>
          <s v="75447000-75448000"/>
          <s v="75448000-75449000"/>
          <s v="75449000-75450000"/>
          <s v="75450000-75451000"/>
          <s v="75451000-75452000"/>
          <s v="75452000-75453000"/>
          <s v="75453000-75454000"/>
          <s v="75454000-75455000"/>
          <s v="75455000-75456000"/>
          <s v="75456000-75457000"/>
          <s v="75457000-75458000"/>
          <s v="75458000-75459000"/>
          <s v="75459000-75460000"/>
          <s v="75460000-75461000"/>
          <s v="75461000-75462000"/>
          <s v="75462000-75463000"/>
          <s v="75463000-75464000"/>
          <s v="75464000-75465000"/>
          <s v="75465000-75466000"/>
          <s v="75466000-75467000"/>
          <s v="75467000-75468000"/>
          <s v="75468000-75469000"/>
          <s v="75469000-75470000"/>
          <s v="75470000-75471000"/>
          <s v="75471000-75472000"/>
          <s v="75472000-75473000"/>
          <s v="75473000-75474000"/>
          <s v="75474000-75475000"/>
          <s v="75475000-75476000"/>
          <s v="75476000-75477000"/>
          <s v="75477000-75478000"/>
          <s v="75478000-75479000"/>
          <s v="75479000-75480000"/>
          <s v="75480000-75481000"/>
          <s v="75481000-75482000"/>
          <s v="75482000-75483000"/>
          <s v="75483000-75484000"/>
          <s v="75484000-75485000"/>
          <s v="75485000-75486000"/>
          <s v="75486000-75487000"/>
          <s v="75487000-75488000"/>
          <s v="75488000-75489000"/>
          <s v="75489000-75490000"/>
          <s v="75490000-75491000"/>
          <s v="75491000-75492000"/>
          <s v="75492000-75493000"/>
          <s v="75493000-75494000"/>
          <s v="75494000-75495000"/>
          <s v="75495000-75496000"/>
          <s v="75496000-75497000"/>
          <s v="75497000-75498000"/>
          <s v="75498000-75499000"/>
          <s v="75499000-75500000"/>
          <s v="75500000-75501000"/>
          <s v="75501000-75502000"/>
          <s v="75502000-75503000"/>
          <s v="75503000-75504000"/>
          <s v="75504000-75505000"/>
          <s v="75505000-75506000"/>
          <s v="75506000-75507000"/>
          <s v="75507000-75508000"/>
          <s v="75508000-75509000"/>
          <s v="75509000-75510000"/>
          <s v="75510000-75511000"/>
          <s v="75511000-75512000"/>
          <s v="75512000-75513000"/>
          <s v="75513000-75514000"/>
          <s v="75514000-75515000"/>
          <s v="75515000-75516000"/>
          <s v="75516000-75517000"/>
          <s v="75517000-75518000"/>
          <s v="75518000-75519000"/>
          <s v="75519000-75520000"/>
          <s v="75520000-75521000"/>
          <s v="75521000-75522000"/>
          <s v="75522000-75523000"/>
          <s v="75523000-75524000"/>
          <s v="75524000-75525000"/>
          <s v="75525000-75526000"/>
          <s v="75526000-75527000"/>
          <s v="75527000-75528000"/>
          <s v="75528000-75529000"/>
          <s v="75529000-75530000"/>
          <s v="75530000-75531000"/>
          <s v="75531000-75532000"/>
          <s v="75532000-75533000"/>
          <s v="75533000-75534000"/>
          <s v="75534000-75535000"/>
          <s v="75535000-75536000"/>
          <s v="75536000-75537000"/>
          <s v="75537000-75538000"/>
          <s v="75538000-75539000"/>
          <s v="75539000-75540000"/>
          <s v="75540000-75541000"/>
          <s v="75541000-75542000"/>
          <s v="75542000-75543000"/>
          <s v="75543000-75544000"/>
          <s v="75544000-75545000"/>
          <s v="75545000-75546000"/>
          <s v="75546000-75547000"/>
          <s v="75547000-75548000"/>
          <s v="75548000-75549000"/>
          <s v="75549000-75550000"/>
          <s v="75550000-75551000"/>
          <s v="75551000-75552000"/>
          <s v="75552000-75553000"/>
          <s v="75553000-75554000"/>
          <s v="75554000-75555000"/>
          <s v="75555000-75556000"/>
          <s v="75556000-75557000"/>
          <s v="75557000-75558000"/>
          <s v="75558000-75559000"/>
          <s v="75559000-75560000"/>
          <s v="75560000-75561000"/>
          <s v="75561000-75562000"/>
          <s v="75562000-75563000"/>
          <s v="75563000-75564000"/>
          <s v="75564000-75565000"/>
          <s v="75565000-75566000"/>
          <s v="75566000-75567000"/>
          <s v="75567000-75568000"/>
          <s v="75568000-75569000"/>
          <s v="75569000-75570000"/>
          <s v="75570000-75571000"/>
          <s v="75571000-75572000"/>
          <s v="75572000-75573000"/>
          <s v="75573000-75574000"/>
          <s v="75574000-75575000"/>
          <s v="75575000-75576000"/>
          <s v="75576000-75577000"/>
          <s v="75577000-75578000"/>
          <s v="75578000-75579000"/>
          <s v="75579000-75580000"/>
          <s v="75580000-75581000"/>
          <s v="75581000-75582000"/>
          <s v="75582000-75583000"/>
          <s v="75583000-75584000"/>
          <s v="75584000-75585000"/>
          <s v="75585000-75586000"/>
          <s v="75586000-75587000"/>
          <s v="75587000-75588000"/>
          <s v="75588000-75589000"/>
          <s v="75589000-75590000"/>
          <s v="75590000-75591000"/>
          <s v="75591000-75592000"/>
          <s v="75592000-75593000"/>
          <s v="75593000-75594000"/>
          <s v="75594000-75595000"/>
          <s v="75595000-75596000"/>
          <s v="75596000-75597000"/>
          <s v="75597000-75598000"/>
          <s v="75598000-75599000"/>
          <s v="75599000-75600000"/>
          <s v="75600000-75601000"/>
          <s v="75601000-75602000"/>
          <s v="75602000-75603000"/>
          <s v="75603000-75604000"/>
          <s v="75604000-75605000"/>
          <s v="75605000-75606000"/>
          <s v="75606000-75607000"/>
          <s v="75607000-75608000"/>
          <s v="75608000-75609000"/>
          <s v="75609000-75610000"/>
          <s v="75610000-75611000"/>
          <s v="75611000-75612000"/>
          <s v="75612000-75613000"/>
          <s v="75613000-75614000"/>
          <s v="75614000-75615000"/>
          <s v="75615000-75616000"/>
          <s v="75616000-75617000"/>
          <s v="75617000-75618000"/>
          <s v="75618000-75619000"/>
          <s v="75619000-75620000"/>
          <s v="75620000-75621000"/>
          <s v="75621000-75622000"/>
          <s v="75622000-75623000"/>
          <s v="75623000-75624000"/>
          <s v="75624000-75625000"/>
          <s v="75625000-75626000"/>
          <s v="75626000-75627000"/>
          <s v="75627000-75628000"/>
          <s v="75628000-75629000"/>
          <s v="75629000-75630000"/>
          <s v="75630000-75631000"/>
          <s v="75631000-75632000"/>
          <s v="75632000-75633000"/>
          <s v="75633000-75634000"/>
          <s v="75634000-75635000"/>
          <s v="75635000-75636000"/>
          <s v="75636000-75637000"/>
          <s v="75637000-75638000"/>
          <s v="75638000-75639000"/>
          <s v="75639000-75640000"/>
          <s v="75640000-75641000"/>
          <s v="75641000-75642000"/>
          <s v="75642000-75643000"/>
          <s v="75643000-75644000"/>
          <s v="75644000-75645000"/>
          <s v="75645000-75646000"/>
          <s v="75646000-75647000"/>
          <s v="75647000-75648000"/>
          <s v="75648000-75649000"/>
          <s v="75649000-75650000"/>
          <s v="75650000-75651000"/>
          <s v="75651000-75652000"/>
          <s v="75652000-75653000"/>
          <s v="75653000-75654000"/>
          <s v="75654000-75655000"/>
          <s v="75655000-75656000"/>
          <s v="75656000-75657000"/>
          <s v="75657000-75658000"/>
          <s v="75658000-75659000"/>
          <s v="75659000-75660000"/>
          <s v="75660000-75661000"/>
          <s v="75661000-75662000"/>
          <s v="75662000-75663000"/>
          <s v="75663000-75664000"/>
          <s v="75664000-75665000"/>
          <s v="75665000-75666000"/>
          <s v="75666000-75667000"/>
          <s v="75667000-75668000"/>
          <s v="75668000-75669000"/>
          <s v="75669000-75670000"/>
          <s v="75670000-75671000"/>
          <s v="75671000-75672000"/>
          <s v="75672000-75673000"/>
          <s v="75673000-75674000"/>
          <s v="75674000-75675000"/>
          <s v="75675000-75676000"/>
          <s v="75676000-75677000"/>
          <s v="75677000-75678000"/>
          <s v="75678000-75679000"/>
          <s v="75679000-75680000"/>
          <s v="75680000-75681000"/>
          <s v="75681000-75682000"/>
          <s v="75682000-75683000"/>
          <s v="75683000-75684000"/>
          <s v="75684000-75685000"/>
          <s v="75685000-75686000"/>
          <s v="75686000-75687000"/>
          <s v="75687000-75688000"/>
          <s v="75688000-75689000"/>
          <s v="75689000-75690000"/>
          <s v="75690000-75691000"/>
          <s v="75691000-75692000"/>
          <s v="75692000-75693000"/>
          <s v="75693000-75694000"/>
          <s v="75694000-75695000"/>
          <s v="75695000-75696000"/>
          <s v="75696000-75697000"/>
          <s v="75697000-75698000"/>
          <s v="75698000-75699000"/>
          <s v="75699000-75700000"/>
          <s v="75700000-75701000"/>
          <s v="75701000-75702000"/>
          <s v="75702000-75703000"/>
          <s v="75703000-75704000"/>
          <s v="75704000-75705000"/>
          <s v="75705000-75706000"/>
          <s v="75706000-75707000"/>
          <s v="75707000-75708000"/>
          <s v="75708000-75709000"/>
          <s v="75709000-75710000"/>
          <s v="75710000-75711000"/>
          <s v="75711000-75712000"/>
          <s v="75712000-75713000"/>
          <s v="75713000-75714000"/>
          <s v="75714000-75715000"/>
          <s v="75715000-75716000"/>
          <s v="75716000-75717000"/>
          <s v="75717000-75718000"/>
          <s v="75718000-75719000"/>
          <s v="75719000-75720000"/>
          <s v="75720000-75721000"/>
          <s v="75721000-75722000"/>
          <s v="75722000-75723000"/>
          <s v="75723000-75724000"/>
          <s v="75724000-75725000"/>
          <s v="75725000-75726000"/>
          <s v="75726000-75727000"/>
          <s v="75727000-75728000"/>
          <s v="75728000-75729000"/>
          <s v="75729000-75730000"/>
          <s v="75730000-75731000"/>
          <s v="75731000-75732000"/>
          <s v="75732000-75733000"/>
          <s v="75733000-75734000"/>
          <s v="75734000-75735000"/>
          <s v="75735000-75736000"/>
          <s v="75736000-75737000"/>
          <s v="75737000-75738000"/>
          <s v="75738000-75739000"/>
          <s v="75739000-75740000"/>
          <s v="75740000-75741000"/>
          <s v="75741000-75742000"/>
          <s v="75742000-75743000"/>
          <s v="75743000-75744000"/>
          <s v="75744000-75745000"/>
          <s v="75745000-75746000"/>
          <s v="75746000-75747000"/>
          <s v="75747000-75748000"/>
          <s v="75748000-75749000"/>
          <s v="75749000-75750000"/>
          <s v="75750000-75751000"/>
          <s v="75751000-75752000"/>
          <s v="75752000-75753000"/>
          <s v="75753000-75754000"/>
          <s v="75754000-75755000"/>
          <s v="75755000-75756000"/>
          <s v="75756000-75757000"/>
          <s v="75757000-75758000"/>
          <s v="75758000-75759000"/>
          <s v="75759000-75760000"/>
          <s v="75760000-75761000"/>
          <s v="75761000-75762000"/>
          <s v="75762000-75763000"/>
          <s v="75763000-75764000"/>
          <s v="75764000-75765000"/>
          <s v="75765000-75766000"/>
          <s v="75766000-75767000"/>
          <s v="75767000-75768000"/>
          <s v="75768000-75769000"/>
          <s v="75769000-75770000"/>
          <s v="75770000-75771000"/>
          <s v="75771000-75772000"/>
          <s v="75772000-75773000"/>
          <s v="75773000-75774000"/>
          <s v="75774000-75775000"/>
          <s v="75775000-75776000"/>
          <s v="75776000-75777000"/>
          <s v="75777000-75778000"/>
          <s v="75778000-75779000"/>
          <s v="75779000-75780000"/>
          <s v="75780000-75781000"/>
          <s v="75781000-75782000"/>
          <s v="75782000-75783000"/>
          <s v="75783000-75784000"/>
          <s v="75784000-75785000"/>
          <s v="75785000-75786000"/>
          <s v="75786000-75787000"/>
          <s v="75787000-75788000"/>
          <s v="75788000-75789000"/>
          <s v="75789000-75790000"/>
          <s v="75790000-75791000"/>
          <s v="75791000-75792000"/>
          <s v="75792000-75793000"/>
          <s v="75793000-75794000"/>
          <s v="75794000-75795000"/>
          <s v="75795000-75796000"/>
          <s v="75796000-75797000"/>
          <s v="75797000-75798000"/>
          <s v="75798000-75799000"/>
          <s v="75799000-75800000"/>
          <s v="75800000-75801000"/>
          <s v="75801000-75802000"/>
          <s v="75802000-75803000"/>
          <s v="75803000-75804000"/>
          <s v="75804000-75805000"/>
          <s v="75805000-75806000"/>
          <s v="75806000-75807000"/>
          <s v="75807000-75808000"/>
          <s v="75808000-75809000"/>
          <s v="75809000-75810000"/>
          <s v="75810000-75811000"/>
          <s v="75811000-75812000"/>
          <s v="75812000-75813000"/>
          <s v="75813000-75814000"/>
          <s v="75814000-75815000"/>
          <s v="75815000-75816000"/>
          <s v="75816000-75817000"/>
          <s v="75817000-75818000"/>
          <s v="75818000-75819000"/>
          <s v="75819000-75820000"/>
          <s v="75820000-75821000"/>
          <s v="75821000-75822000"/>
          <s v="75822000-75823000"/>
          <s v="75823000-75824000"/>
          <s v="75824000-75825000"/>
          <s v="75825000-75826000"/>
          <s v="75826000-75827000"/>
          <s v="75827000-75828000"/>
          <s v="75828000-75829000"/>
          <s v="75829000-75830000"/>
          <s v="75830000-75831000"/>
          <s v="75831000-75832000"/>
          <s v="75832000-75833000"/>
          <s v="75833000-75834000"/>
          <s v="75834000-75835000"/>
          <s v="75835000-75836000"/>
          <s v="75836000-75837000"/>
          <s v="75837000-75838000"/>
          <s v="75838000-75839000"/>
          <s v="75839000-75840000"/>
          <s v="75840000-75841000"/>
          <s v="75841000-75842000"/>
          <s v="75842000-75843000"/>
          <s v="75843000-75844000"/>
          <s v="75844000-75845000"/>
          <s v="75845000-75846000"/>
          <s v="75846000-75847000"/>
          <s v="75847000-75848000"/>
          <s v="75848000-75849000"/>
          <s v="75849000-75850000"/>
          <s v="75850000-75851000"/>
          <s v="75851000-75852000"/>
          <s v="75852000-75853000"/>
          <s v="75853000-75854000"/>
          <s v="75854000-75855000"/>
          <s v="75855000-75856000"/>
          <s v="75856000-75857000"/>
          <s v="75857000-75858000"/>
          <s v="75858000-75859000"/>
          <s v="75859000-75860000"/>
          <s v="75860000-75861000"/>
          <s v="75861000-75862000"/>
          <s v="75862000-75863000"/>
          <s v="75863000-75864000"/>
          <s v="75864000-75865000"/>
          <s v="75865000-75866000"/>
          <s v="75866000-75867000"/>
          <s v="75867000-75868000"/>
          <s v="75868000-75869000"/>
          <s v="75869000-75870000"/>
          <s v="75870000-75871000"/>
          <s v="75871000-75872000"/>
          <s v="75872000-75873000"/>
          <s v="75873000-75874000"/>
          <s v="75874000-75875000"/>
          <s v="75875000-75876000"/>
          <s v="75876000-75877000"/>
          <s v="75877000-75878000"/>
          <s v="75878000-75879000"/>
          <s v="75879000-75880000"/>
          <s v="75880000-75881000"/>
          <s v="75881000-75882000"/>
          <s v="75882000-75883000"/>
          <s v="75883000-75884000"/>
          <s v="75884000-75885000"/>
          <s v="75885000-75886000"/>
          <s v="75886000-75887000"/>
          <s v="75887000-75888000"/>
          <s v="75888000-75889000"/>
          <s v="75889000-75890000"/>
          <s v="75890000-75891000"/>
          <s v="75891000-75892000"/>
          <s v="75892000-75893000"/>
          <s v="75893000-75894000"/>
          <s v="75894000-75895000"/>
          <s v="75895000-75896000"/>
          <s v="75896000-75897000"/>
          <s v="75897000-75898000"/>
          <s v="75898000-75899000"/>
          <s v="75899000-75900000"/>
          <s v="75900000-75901000"/>
          <s v="75901000-75902000"/>
          <s v="75902000-75903000"/>
          <s v="75903000-75904000"/>
          <s v="75904000-75905000"/>
          <s v="75905000-75906000"/>
          <s v="75906000-75907000"/>
          <s v="75907000-75908000"/>
          <s v="75908000-75909000"/>
          <s v="75909000-75910000"/>
          <s v="75910000-75911000"/>
          <s v="75911000-75912000"/>
          <s v="75912000-75913000"/>
          <s v="75913000-75914000"/>
          <s v="75914000-75915000"/>
          <s v="75915000-75916000"/>
          <s v="75916000-75917000"/>
          <s v="75917000-75918000"/>
          <s v="75918000-75919000"/>
          <s v="75919000-75920000"/>
          <s v="75920000-75921000"/>
          <s v="75921000-75922000"/>
          <s v="75922000-75923000"/>
          <s v="75923000-75924000"/>
          <s v="75924000-75925000"/>
          <s v="75925000-75926000"/>
          <s v="75926000-75927000"/>
          <s v="75927000-75928000"/>
          <s v="75928000-75929000"/>
          <s v="75929000-75930000"/>
          <s v="75930000-75931000"/>
          <s v="75931000-75932000"/>
          <s v="75932000-75933000"/>
          <s v="75933000-75934000"/>
          <s v="75934000-75935000"/>
          <s v="75935000-75936000"/>
          <s v="75936000-75937000"/>
          <s v="75937000-75938000"/>
          <s v="75938000-75939000"/>
          <s v="75939000-75940000"/>
          <s v="75940000-75941000"/>
          <s v="75941000-75942000"/>
          <s v="75942000-75943000"/>
          <s v="75943000-75944000"/>
          <s v="75944000-75945000"/>
          <s v="75945000-75946000"/>
          <s v="75946000-75947000"/>
          <s v="75947000-75948000"/>
          <s v="75948000-75949000"/>
          <s v="75949000-75950000"/>
          <s v="75950000-75951000"/>
          <s v="75951000-75952000"/>
          <s v="75952000-75953000"/>
          <s v="75953000-75954000"/>
          <s v="75954000-75955000"/>
          <s v="75955000-75956000"/>
          <s v="75956000-75957000"/>
          <s v="75957000-75958000"/>
          <s v="75958000-75959000"/>
          <s v="75959000-75960000"/>
          <s v="75960000-75961000"/>
          <s v="75961000-75962000"/>
          <s v="75962000-75963000"/>
          <s v="75963000-75964000"/>
          <s v="75964000-75965000"/>
          <s v="75965000-75966000"/>
          <s v="75966000-75967000"/>
          <s v="75967000-75968000"/>
          <s v="75968000-75969000"/>
          <s v="75969000-75970000"/>
          <s v="75970000-75971000"/>
          <s v="75971000-75972000"/>
          <s v="75972000-75973000"/>
          <s v="75973000-75974000"/>
          <s v="75974000-75975000"/>
          <s v="75975000-75976000"/>
          <s v="75976000-75977000"/>
          <s v="75977000-75978000"/>
          <s v="75978000-75979000"/>
          <s v="75979000-75980000"/>
          <s v="75980000-75981000"/>
          <s v="75981000-75982000"/>
          <s v="75982000-75983000"/>
          <s v="75983000-75984000"/>
          <s v="75984000-75985000"/>
          <s v="75985000-75986000"/>
          <s v="75986000-75987000"/>
          <s v="75987000-75988000"/>
          <s v="75988000-75989000"/>
          <s v="75989000-75990000"/>
          <s v="75990000-75991000"/>
          <s v="75991000-75992000"/>
          <s v="75992000-75993000"/>
          <s v="75993000-75994000"/>
          <s v="75994000-75995000"/>
          <s v="75995000-75996000"/>
          <s v="75996000-75997000"/>
          <s v="75997000-75998000"/>
          <s v="75998000-75999000"/>
          <s v="75999000-76000000"/>
          <s v="76000000-76001000"/>
          <s v="76001000-76002000"/>
          <s v="76002000-76003000"/>
          <s v="76003000-76004000"/>
          <s v="76004000-76005000"/>
          <s v="76005000-76006000"/>
          <s v="76006000-76007000"/>
          <s v="76007000-76008000"/>
          <s v="76008000-76009000"/>
          <s v="76009000-76010000"/>
          <s v="76010000-76011000"/>
          <s v="76011000-76012000"/>
          <s v="76012000-76013000"/>
          <s v="76013000-76014000"/>
          <s v="76014000-76015000"/>
          <s v="76015000-76016000"/>
          <s v="76016000-76017000"/>
          <s v="76017000-76018000"/>
          <s v="76018000-76019000"/>
          <s v="76019000-76020000"/>
          <s v="76020000-76021000"/>
          <s v="76021000-76022000"/>
          <s v="76022000-76023000"/>
          <s v="76023000-76024000"/>
          <s v="76024000-76025000"/>
          <s v="76025000-76026000"/>
          <s v="76026000-76027000"/>
          <s v="76027000-76028000"/>
          <s v="76028000-76029000"/>
          <s v="76029000-76030000"/>
          <s v="76030000-76031000"/>
          <s v="76031000-76032000"/>
          <s v="76032000-76033000"/>
          <s v="76033000-76034000"/>
          <s v="76034000-76035000"/>
          <s v="76035000-76036000"/>
          <s v="76036000-76037000"/>
          <s v="76037000-76038000"/>
          <s v="76038000-76039000"/>
          <s v="76039000-76040000"/>
          <s v="76040000-76041000"/>
          <s v="76041000-76042000"/>
          <s v="76042000-76043000"/>
          <s v="76043000-76044000"/>
          <s v="76044000-76045000"/>
          <s v="76045000-76046000"/>
          <s v="76046000-76047000"/>
          <s v="76047000-76048000"/>
          <s v="76048000-76049000"/>
          <s v="76049000-76050000"/>
          <s v="76050000-76051000"/>
          <s v="76051000-76052000"/>
          <s v="76052000-76053000"/>
          <s v="76053000-76054000"/>
          <s v="76054000-76055000"/>
          <s v="76055000-76056000"/>
          <s v="76056000-76057000"/>
          <s v="76057000-76058000"/>
          <s v="76058000-76059000"/>
          <s v="76059000-76060000"/>
          <s v="76060000-76061000"/>
          <s v="76061000-76062000"/>
          <s v="76062000-76063000"/>
          <s v="76063000-76064000"/>
          <s v="76064000-76065000"/>
          <s v="76065000-76066000"/>
          <s v="76066000-76067000"/>
          <s v="76067000-76068000"/>
          <s v="76068000-76069000"/>
          <s v="76069000-76070000"/>
          <s v="76070000-76071000"/>
          <s v="76071000-76072000"/>
          <s v="76072000-76073000"/>
          <s v="76073000-76074000"/>
          <s v="76074000-76075000"/>
          <s v="76075000-76076000"/>
          <s v="76076000-76077000"/>
          <s v="76077000-76078000"/>
          <s v="76078000-76079000"/>
          <s v="76079000-76080000"/>
          <s v="76080000-76081000"/>
          <s v="76081000-76082000"/>
          <s v="76082000-76083000"/>
          <s v="76083000-76084000"/>
          <s v="76084000-76085000"/>
          <s v="76085000-76086000"/>
          <s v="76086000-76087000"/>
          <s v="76087000-76088000"/>
          <s v="76088000-76089000"/>
          <s v="76089000-76090000"/>
          <s v="76090000-76091000"/>
          <s v="76091000-76092000"/>
          <s v="76092000-76093000"/>
          <s v="76093000-76094000"/>
          <s v="76094000-76095000"/>
          <s v="76095000-76096000"/>
          <s v="76096000-76097000"/>
          <s v="76097000-76098000"/>
          <s v="76098000-76099000"/>
          <s v="76099000-76100000"/>
          <s v="76100000-76101000"/>
          <s v="76101000-76102000"/>
          <s v="76102000-76103000"/>
          <s v="76103000-76104000"/>
          <s v="76104000-76105000"/>
          <s v="76105000-76106000"/>
          <s v="76106000-76107000"/>
          <s v="76107000-76108000"/>
          <s v="76108000-76109000"/>
          <s v="76109000-76110000"/>
          <s v="76110000-76111000"/>
          <s v="76111000-76112000"/>
          <s v="76112000-76113000"/>
          <s v="76113000-76114000"/>
          <s v="76114000-76115000"/>
          <s v="76115000-76116000"/>
          <s v="76116000-76117000"/>
          <s v="76117000-76118000"/>
          <s v="76118000-76119000"/>
          <s v="76119000-76120000"/>
          <s v="76120000-76121000"/>
          <s v="76121000-76122000"/>
          <s v="76122000-76123000"/>
          <s v="76123000-76124000"/>
          <s v="76124000-76125000"/>
          <s v="76125000-76126000"/>
          <s v="76126000-76127000"/>
          <s v="76127000-76128000"/>
          <s v="76128000-76129000"/>
          <s v="76129000-76130000"/>
          <s v="76130000-76131000"/>
          <s v="76131000-76132000"/>
          <s v="76132000-76133000"/>
          <s v="76133000-76134000"/>
          <s v="76134000-76135000"/>
          <s v="76135000-76136000"/>
          <s v="76136000-76137000"/>
          <s v="76137000-76138000"/>
          <s v="76138000-76139000"/>
          <s v="76139000-76140000"/>
          <s v="76140000-76141000"/>
          <s v="76141000-76142000"/>
          <s v="76142000-76143000"/>
          <s v="76143000-76144000"/>
          <s v="76144000-76145000"/>
          <s v="76145000-76146000"/>
          <s v="76146000-76147000"/>
          <s v="76147000-76148000"/>
          <s v="76148000-76149000"/>
          <s v="76149000-76150000"/>
          <s v="76150000-76151000"/>
          <s v="76151000-76152000"/>
          <s v="76152000-76153000"/>
          <s v="76153000-76154000"/>
          <s v="76154000-76155000"/>
          <s v="76155000-76156000"/>
          <s v="76156000-76157000"/>
          <s v="76157000-76158000"/>
          <s v="76158000-76159000"/>
          <s v="76159000-76160000"/>
          <s v="76160000-76161000"/>
          <s v="76161000-76162000"/>
          <s v="76162000-76163000"/>
          <s v="76163000-76164000"/>
          <s v="76164000-76165000"/>
          <s v="76165000-76166000"/>
          <s v="76166000-76167000"/>
          <s v="76167000-76168000"/>
          <s v="76168000-76169000"/>
          <s v="76169000-76170000"/>
          <s v="76170000-76171000"/>
          <s v="76171000-76172000"/>
          <s v="76172000-76173000"/>
          <s v="76173000-76174000"/>
          <s v="76174000-76175000"/>
          <s v="76175000-76176000"/>
          <s v="76176000-76177000"/>
          <s v="76177000-76178000"/>
          <s v="76178000-76179000"/>
          <s v="76179000-76180000"/>
          <s v="76180000-76181000"/>
          <s v="76181000-76182000"/>
          <s v="76182000-76183000"/>
          <s v="76183000-76184000"/>
          <s v="76184000-76185000"/>
          <s v="76185000-76186000"/>
          <s v="76186000-76187000"/>
          <s v="76187000-76188000"/>
          <s v="76188000-76189000"/>
          <s v="76189000-76190000"/>
          <s v="76190000-76191000"/>
          <s v="76191000-76192000"/>
          <s v="76192000-76193000"/>
          <s v="76193000-76194000"/>
          <s v="76194000-76195000"/>
          <s v="76195000-76196000"/>
          <s v="76196000-76197000"/>
          <s v="76197000-76198000"/>
          <s v="76198000-76199000"/>
          <s v="76199000-76200000"/>
          <s v="76200000-76201000"/>
          <s v="76201000-76202000"/>
          <s v="76202000-76203000"/>
          <s v="76203000-76204000"/>
          <s v="76204000-76205000"/>
          <s v="76205000-76206000"/>
          <s v="76206000-76207000"/>
          <s v="76207000-76208000"/>
          <s v="76208000-76209000"/>
          <s v="76209000-76210000"/>
          <s v="76210000-76211000"/>
          <s v="76211000-76212000"/>
          <s v="76212000-76213000"/>
          <s v="76213000-76214000"/>
          <s v="76214000-76215000"/>
          <s v="76215000-76216000"/>
          <s v="76216000-76217000"/>
          <s v="76217000-76218000"/>
          <s v="76218000-76219000"/>
          <s v="76219000-76220000"/>
          <s v="76220000-76221000"/>
          <s v="76221000-76222000"/>
          <s v="76222000-76223000"/>
          <s v="76223000-76224000"/>
          <s v="76224000-76225000"/>
          <s v="76225000-76226000"/>
          <s v="76226000-76227000"/>
          <s v="76227000-76228000"/>
          <s v="76228000-76229000"/>
          <s v="76229000-76230000"/>
          <s v="76230000-76231000"/>
          <s v="76231000-76232000"/>
          <s v="76232000-76233000"/>
          <s v="76233000-76234000"/>
          <s v="76234000-76235000"/>
          <s v="76235000-76236000"/>
          <s v="76236000-76237000"/>
          <s v="76237000-76238000"/>
          <s v="76238000-76239000"/>
          <s v="76239000-76240000"/>
          <s v="76240000-76241000"/>
          <s v="76241000-76242000"/>
          <s v="76242000-76243000"/>
          <s v="76243000-76244000"/>
          <s v="76244000-76245000"/>
          <s v="76245000-76246000"/>
          <s v="76246000-76247000"/>
          <s v="76247000-76248000"/>
          <s v="76248000-76249000"/>
          <s v="76249000-76250000"/>
          <s v="76250000-76251000"/>
          <s v="76251000-76252000"/>
          <s v="76252000-76253000"/>
          <s v="76253000-76254000"/>
          <s v="76254000-76255000"/>
          <s v="76255000-76256000"/>
          <s v="76256000-76257000"/>
          <s v="76257000-76258000"/>
          <s v="76258000-76259000"/>
          <s v="76259000-76260000"/>
          <s v="76260000-76261000"/>
          <s v="76261000-76262000"/>
          <s v="76262000-76263000"/>
          <s v="76263000-76264000"/>
          <s v="76264000-76265000"/>
          <s v="76265000-76266000"/>
          <s v="76266000-76267000"/>
          <s v="76267000-76268000"/>
          <s v="76268000-76269000"/>
          <s v="76269000-76270000"/>
          <s v="76270000-76271000"/>
          <s v="76271000-76272000"/>
          <s v="76272000-76273000"/>
          <s v="76273000-76274000"/>
          <s v="76274000-76275000"/>
          <s v="76275000-76276000"/>
          <s v="76276000-76277000"/>
          <s v="76277000-76278000"/>
          <s v="76278000-76279000"/>
          <s v="76279000-76280000"/>
          <s v="76280000-76281000"/>
          <s v="76281000-76282000"/>
          <s v="76282000-76283000"/>
          <s v="76283000-76284000"/>
          <s v="76284000-76285000"/>
          <s v="76285000-76286000"/>
          <s v="76286000-76287000"/>
          <s v="76287000-76288000"/>
          <s v="76288000-76289000"/>
          <s v="76289000-76290000"/>
          <s v="76290000-76291000"/>
          <s v="76291000-76292000"/>
          <s v="76292000-76293000"/>
          <s v="76293000-76294000"/>
          <s v="76294000-76295000"/>
          <s v="76295000-76296000"/>
          <s v="76296000-76297000"/>
          <s v="76297000-76298000"/>
          <s v="76298000-76299000"/>
          <s v="76299000-76300000"/>
          <s v="76300000-76301000"/>
          <s v="76301000-76302000"/>
          <s v="76302000-76303000"/>
          <s v="76303000-76304000"/>
          <s v="76304000-76305000"/>
          <s v="76305000-76306000"/>
          <s v="76306000-76307000"/>
          <s v="76307000-76308000"/>
          <s v="76308000-76309000"/>
          <s v="76309000-76310000"/>
          <s v="76310000-76311000"/>
          <s v="76311000-76312000"/>
          <s v="76312000-76313000"/>
          <s v="76313000-76314000"/>
          <s v="76314000-76315000"/>
          <s v="76315000-76316000"/>
          <s v="76316000-76317000"/>
          <s v="76317000-76318000"/>
          <s v="76318000-76319000"/>
          <s v="76319000-76320000"/>
          <s v="76320000-76321000"/>
          <s v="76321000-76322000"/>
          <s v="76322000-76323000"/>
          <s v="76323000-76324000"/>
          <s v="76324000-76325000"/>
          <s v="76325000-76326000"/>
          <s v="76326000-76327000"/>
          <s v="76327000-76328000"/>
          <s v="76328000-76329000"/>
          <s v="76329000-76330000"/>
          <s v="76330000-76331000"/>
          <s v="76331000-76332000"/>
          <s v="76332000-76333000"/>
          <s v="76333000-76334000"/>
          <s v="76334000-76335000"/>
          <s v="76335000-76336000"/>
          <s v="76336000-76337000"/>
          <s v="76337000-76338000"/>
          <s v="76338000-76339000"/>
          <s v="76339000-76340000"/>
          <s v="76340000-76341000"/>
          <s v="76341000-76342000"/>
          <s v="76342000-76343000"/>
          <s v="76343000-76344000"/>
          <s v="76344000-76345000"/>
          <s v="76345000-76346000"/>
          <s v="76346000-76347000"/>
          <s v="76347000-76348000"/>
          <s v="76348000-76349000"/>
          <s v="76349000-76350000"/>
          <s v="76350000-76351000"/>
          <s v="76351000-76352000"/>
          <s v="76352000-76353000"/>
          <s v="76353000-76354000"/>
          <s v="76354000-76355000"/>
          <s v="76355000-76356000"/>
          <s v="76356000-76357000"/>
          <s v="76357000-76358000"/>
          <s v="76358000-76359000"/>
          <s v="76359000-76360000"/>
          <s v="76360000-76361000"/>
          <s v="76361000-76362000"/>
          <s v="76362000-76363000"/>
          <s v="76363000-76364000"/>
          <s v="76364000-76365000"/>
          <s v="76365000-76366000"/>
          <s v="76366000-76367000"/>
          <s v="76367000-76368000"/>
          <s v="76368000-76369000"/>
          <s v="76369000-76370000"/>
          <s v="76370000-76371000"/>
          <s v="76371000-76372000"/>
          <s v="76372000-76373000"/>
          <s v="76373000-76374000"/>
          <s v="76374000-76375000"/>
          <s v="76375000-76376000"/>
          <s v="76376000-76377000"/>
          <s v="76377000-76378000"/>
          <s v="76378000-76379000"/>
          <s v="76379000-76380000"/>
          <s v="76380000-76381000"/>
          <s v="76381000-76382000"/>
          <s v="76382000-76383000"/>
          <s v="76383000-76384000"/>
          <s v="76384000-76385000"/>
          <s v="76385000-76386000"/>
          <s v="76386000-76387000"/>
          <s v="76387000-76388000"/>
          <s v="76388000-76389000"/>
          <s v="76389000-76390000"/>
          <s v="76390000-76391000"/>
          <s v="76391000-76392000"/>
          <s v="76392000-76393000"/>
          <s v="76393000-76394000"/>
          <s v="76394000-76395000"/>
          <s v="76395000-76396000"/>
          <s v="76396000-76397000"/>
          <s v="76397000-76398000"/>
          <s v="76398000-76399000"/>
          <s v="76399000-76400000"/>
          <s v="76400000-76401000"/>
          <s v="76401000-76402000"/>
          <s v="76402000-76403000"/>
          <s v="76403000-76404000"/>
          <s v="76404000-76405000"/>
          <s v="76405000-76406000"/>
          <s v="76406000-76407000"/>
          <s v="76407000-76408000"/>
          <s v="76408000-76409000"/>
          <s v="76409000-76410000"/>
          <s v="76410000-76411000"/>
          <s v="76411000-76412000"/>
          <s v="76412000-76413000"/>
          <s v="76413000-76414000"/>
          <s v="76414000-76415000"/>
          <s v="76415000-76416000"/>
          <s v="76416000-76417000"/>
          <s v="76417000-76418000"/>
          <s v="76418000-76419000"/>
          <s v="76419000-76420000"/>
          <s v="76420000-76421000"/>
          <s v="76421000-76422000"/>
          <s v="76422000-76423000"/>
          <s v="76423000-76424000"/>
          <s v="76424000-76425000"/>
          <s v="76425000-76426000"/>
          <s v="76426000-76427000"/>
          <s v="76427000-76428000"/>
          <s v="76428000-76429000"/>
          <s v="76429000-76430000"/>
          <s v="76430000-76431000"/>
          <s v="76431000-76432000"/>
          <s v="76432000-76433000"/>
          <s v="76433000-76434000"/>
          <s v="76434000-76435000"/>
          <s v="76435000-76436000"/>
          <s v="76436000-76437000"/>
          <s v="76437000-76438000"/>
          <s v="76438000-76439000"/>
          <s v="76439000-76440000"/>
          <s v="76440000-76441000"/>
          <s v="76441000-76442000"/>
          <s v="76442000-76443000"/>
          <s v="76443000-76444000"/>
          <s v="76444000-76445000"/>
          <s v="76445000-76446000"/>
          <s v="76446000-76447000"/>
          <s v="76447000-76448000"/>
          <s v="76448000-76449000"/>
          <s v="76449000-76450000"/>
          <s v="76450000-76451000"/>
          <s v="76451000-76452000"/>
          <s v="76452000-76453000"/>
          <s v="76453000-76454000"/>
          <s v="76454000-76455000"/>
          <s v="76455000-76456000"/>
          <s v="76456000-76457000"/>
          <s v="76457000-76458000"/>
          <s v="76458000-76459000"/>
          <s v="76459000-76460000"/>
          <s v="76460000-76461000"/>
          <s v="76461000-76462000"/>
          <s v="76462000-76463000"/>
          <s v="76463000-76464000"/>
          <s v="76464000-76465000"/>
          <s v="76465000-76466000"/>
          <s v="76466000-76467000"/>
          <s v="76467000-76468000"/>
          <s v="76468000-76469000"/>
          <s v="76469000-76470000"/>
          <s v="76470000-76471000"/>
          <s v="76471000-76472000"/>
          <s v="76472000-76473000"/>
          <s v="76473000-76474000"/>
          <s v="76474000-76475000"/>
          <s v="76475000-76476000"/>
          <s v="76476000-76477000"/>
          <s v="76477000-76478000"/>
          <s v="76478000-76479000"/>
          <s v="76479000-76480000"/>
          <s v="76480000-76481000"/>
          <s v="76481000-76482000"/>
          <s v="76482000-76483000"/>
          <s v="76483000-76484000"/>
          <s v="76484000-76485000"/>
          <s v="76485000-76486000"/>
          <s v="76486000-76487000"/>
          <s v="76487000-76488000"/>
          <s v="76488000-76489000"/>
          <s v="76489000-76490000"/>
          <s v="76490000-76491000"/>
          <s v="76491000-76492000"/>
          <s v="76492000-76493000"/>
          <s v="76493000-76494000"/>
          <s v="76494000-76495000"/>
          <s v="76495000-76496000"/>
          <s v="76496000-76497000"/>
          <s v="76497000-76498000"/>
          <s v="76498000-76499000"/>
          <s v="76499000-76500000"/>
          <s v="76500000-76501000"/>
          <s v="76501000-76502000"/>
          <s v="76502000-76503000"/>
          <s v="76503000-76504000"/>
          <s v="76504000-76505000"/>
          <s v="76505000-76506000"/>
          <s v="76506000-76507000"/>
          <s v="76507000-76508000"/>
          <s v="76508000-76509000"/>
          <s v="76509000-76510000"/>
          <s v="76510000-76511000"/>
          <s v="76511000-76512000"/>
          <s v="76512000-76513000"/>
          <s v="76513000-76514000"/>
          <s v="76514000-76515000"/>
          <s v="76515000-76516000"/>
          <s v="76516000-76517000"/>
          <s v="76517000-76518000"/>
          <s v="76518000-76519000"/>
          <s v="76519000-76520000"/>
          <s v="76520000-76521000"/>
          <s v="76521000-76522000"/>
          <s v="76522000-76523000"/>
          <s v="76523000-76524000"/>
          <s v="76524000-76525000"/>
          <s v="76525000-76526000"/>
          <s v="76526000-76527000"/>
          <s v="76527000-76528000"/>
          <s v="76528000-76529000"/>
          <s v="76529000-76530000"/>
          <s v="76530000-76531000"/>
          <s v="76531000-76532000"/>
          <s v="76532000-76533000"/>
          <s v="76533000-76534000"/>
          <s v="76534000-76535000"/>
          <s v="76535000-76536000"/>
          <s v="76536000-76537000"/>
          <s v="76537000-76538000"/>
          <s v="76538000-76539000"/>
          <s v="76539000-76540000"/>
          <s v="76540000-76541000"/>
          <s v="76541000-76542000"/>
          <s v="76542000-76543000"/>
          <s v="76543000-76544000"/>
          <s v="76544000-76545000"/>
          <s v="76545000-76546000"/>
          <s v="76546000-76547000"/>
          <s v="76547000-76548000"/>
          <s v="76548000-76549000"/>
          <s v="76549000-76550000"/>
          <s v="76550000-76551000"/>
          <s v="76551000-76552000"/>
          <s v="76552000-76553000"/>
          <s v="76553000-76554000"/>
          <s v="76554000-76555000"/>
          <s v="76555000-76556000"/>
          <s v="76556000-76557000"/>
          <s v="76557000-76558000"/>
          <s v="76558000-76559000"/>
          <s v="76559000-76560000"/>
          <s v="76560000-76561000"/>
          <s v="76561000-76562000"/>
          <s v="76562000-76563000"/>
          <s v="76563000-76564000"/>
          <s v="76564000-76565000"/>
          <s v="76565000-76566000"/>
          <s v="76566000-76567000"/>
          <s v="76567000-76568000"/>
          <s v="76568000-76569000"/>
          <s v="76569000-76570000"/>
          <s v="76570000-76571000"/>
          <s v="76571000-76572000"/>
          <s v="76572000-76573000"/>
          <s v="76573000-76574000"/>
          <s v="76574000-76575000"/>
          <s v="76575000-76576000"/>
          <s v="76576000-76577000"/>
          <s v="76577000-76578000"/>
          <s v="76578000-76579000"/>
          <s v="76579000-76580000"/>
          <s v="76580000-76581000"/>
          <s v="76581000-76582000"/>
          <s v="76582000-76583000"/>
          <s v="76583000-76584000"/>
          <s v="76584000-76585000"/>
          <s v="76585000-76586000"/>
          <s v="76586000-76587000"/>
          <s v="76587000-76588000"/>
          <s v="76588000-76589000"/>
          <s v="76589000-76590000"/>
          <s v="76590000-76591000"/>
          <s v="76591000-76592000"/>
          <s v="76592000-76593000"/>
          <s v="76593000-76594000"/>
          <s v="76594000-76595000"/>
          <s v="76595000-76596000"/>
          <s v="76596000-76597000"/>
          <s v="76597000-76598000"/>
          <s v="76598000-76599000"/>
          <s v="76599000-76600000"/>
          <s v="76600000-76601000"/>
          <s v="76601000-76602000"/>
          <s v="76602000-76603000"/>
          <s v="76603000-76604000"/>
          <s v="76604000-76605000"/>
          <s v="76605000-76606000"/>
          <s v="76606000-76607000"/>
          <s v="76607000-76608000"/>
          <s v="76608000-76609000"/>
          <s v="76609000-76610000"/>
          <s v="76610000-76611000"/>
          <s v="76611000-76612000"/>
          <s v="76612000-76613000"/>
          <s v="76613000-76614000"/>
          <s v="76614000-76615000"/>
          <s v="76615000-76616000"/>
          <s v="76616000-76617000"/>
          <s v="76617000-76618000"/>
          <s v="76618000-76619000"/>
          <s v="76619000-76620000"/>
          <s v="76620000-76621000"/>
          <s v="76621000-76622000"/>
          <s v="76622000-76623000"/>
          <s v="76623000-76624000"/>
          <s v="76624000-76625000"/>
          <s v="76625000-76626000"/>
          <s v="76626000-76627000"/>
          <s v="76627000-76628000"/>
          <s v="76628000-76629000"/>
          <s v="76629000-76630000"/>
          <s v="76630000-76631000"/>
          <s v="76631000-76632000"/>
          <s v="76632000-76633000"/>
          <s v="76633000-76634000"/>
          <s v="76634000-76635000"/>
          <s v="76635000-76636000"/>
          <s v="76636000-76637000"/>
          <s v="76637000-76638000"/>
          <s v="76638000-76639000"/>
          <s v="76639000-76640000"/>
          <s v="76640000-76641000"/>
          <s v="76641000-76642000"/>
          <s v="76642000-76643000"/>
          <s v="76643000-76644000"/>
          <s v="76644000-76645000"/>
          <s v="76645000-76646000"/>
          <s v="76646000-76647000"/>
          <s v="76647000-76648000"/>
          <s v="76648000-76649000"/>
          <s v="76649000-76650000"/>
          <s v="76650000-76651000"/>
          <s v="76651000-76652000"/>
          <s v="76652000-76653000"/>
          <s v="76653000-76654000"/>
          <s v="76654000-76655000"/>
          <s v="76655000-76656000"/>
          <s v="76656000-76657000"/>
          <s v="76657000-76658000"/>
          <s v="76658000-76659000"/>
          <s v="76659000-76660000"/>
          <s v="76660000-76661000"/>
          <s v="76661000-76662000"/>
          <s v="76662000-76663000"/>
          <s v="76663000-76664000"/>
          <s v="76664000-76665000"/>
          <s v="76665000-76666000"/>
          <s v="76666000-76667000"/>
          <s v="76667000-76668000"/>
          <s v="76668000-76669000"/>
          <s v="76669000-76670000"/>
          <s v="76670000-76671000"/>
          <s v="76671000-76672000"/>
          <s v="76672000-76673000"/>
          <s v="76673000-76674000"/>
          <s v="76674000-76675000"/>
          <s v="76675000-76676000"/>
          <s v="76676000-76677000"/>
          <s v="76677000-76678000"/>
          <s v="76678000-76679000"/>
          <s v="76679000-76680000"/>
          <s v="76680000-76681000"/>
          <s v="76681000-76682000"/>
          <s v="76682000-76683000"/>
          <s v="76683000-76684000"/>
          <s v="76684000-76685000"/>
          <s v="76685000-76686000"/>
          <s v="76686000-76687000"/>
          <s v="76687000-76688000"/>
          <s v="76688000-76689000"/>
          <s v="76689000-76690000"/>
          <s v="76690000-76691000"/>
          <s v="76691000-76692000"/>
          <s v="76692000-76693000"/>
          <s v="76693000-76694000"/>
          <s v="76694000-76695000"/>
          <s v="76695000-76696000"/>
          <s v="76696000-76697000"/>
          <s v="76697000-76698000"/>
          <s v="76698000-76699000"/>
          <s v="76699000-76700000"/>
          <s v="76700000-76701000"/>
          <s v="76701000-76702000"/>
          <s v="76702000-76703000"/>
          <s v="76703000-76704000"/>
          <s v="76704000-76705000"/>
          <s v="76705000-76706000"/>
          <s v="76706000-76707000"/>
          <s v="76707000-76708000"/>
          <s v="76708000-76709000"/>
          <s v="76709000-76710000"/>
          <s v="76710000-76711000"/>
          <s v="76711000-76712000"/>
          <s v="76712000-76713000"/>
          <s v="76713000-76714000"/>
          <s v="76714000-76715000"/>
          <s v="76715000-76716000"/>
          <s v="76716000-76717000"/>
          <s v="76717000-76718000"/>
          <s v="76718000-76719000"/>
          <s v="76719000-76720000"/>
          <s v="76720000-76721000"/>
          <s v="76721000-76722000"/>
          <s v="76722000-76723000"/>
          <s v="76723000-76724000"/>
          <s v="76724000-76725000"/>
          <s v="76725000-76726000"/>
          <s v="76726000-76727000"/>
          <s v="76727000-76728000"/>
          <s v="76728000-76729000"/>
          <s v="76729000-76730000"/>
          <s v="76730000-76731000"/>
          <s v="76731000-76732000"/>
          <s v="76732000-76733000"/>
          <s v="76733000-76734000"/>
          <s v="76734000-76735000"/>
          <s v="76735000-76736000"/>
          <s v="76736000-76737000"/>
          <s v="76737000-76738000"/>
          <s v="76738000-76739000"/>
          <s v="76739000-76740000"/>
          <s v="76740000-76741000"/>
          <s v="76741000-76742000"/>
          <s v="76742000-76743000"/>
          <s v="76743000-76744000"/>
          <s v="76744000-76745000"/>
          <s v="76745000-76746000"/>
          <s v="76746000-76747000"/>
          <s v="76747000-76748000"/>
          <s v="76748000-76749000"/>
          <s v="76749000-76750000"/>
          <s v="76750000-76751000"/>
          <s v="76751000-76752000"/>
          <s v="76752000-76753000"/>
          <s v="76753000-76754000"/>
          <s v="76754000-76755000"/>
          <s v="76755000-76756000"/>
          <s v="76756000-76757000"/>
          <s v="76757000-76758000"/>
          <s v="76758000-76759000"/>
          <s v="76759000-76760000"/>
          <s v="76760000-76761000"/>
          <s v="76761000-76762000"/>
          <s v="76762000-76763000"/>
          <s v="76763000-76764000"/>
          <s v="76764000-76765000"/>
          <s v="76765000-76766000"/>
          <s v="76766000-76767000"/>
          <s v="76767000-76768000"/>
          <s v="76768000-76769000"/>
          <s v="76769000-76770000"/>
          <s v="76770000-76771000"/>
          <s v="76771000-76772000"/>
          <s v="76772000-76773000"/>
          <s v="76773000-76774000"/>
          <s v="76774000-76775000"/>
          <s v="76775000-76776000"/>
          <s v="76776000-76777000"/>
          <s v="76777000-76778000"/>
          <s v="76778000-76779000"/>
          <s v="76779000-76780000"/>
          <s v="76780000-76781000"/>
          <s v="76781000-76782000"/>
          <s v="76782000-76783000"/>
          <s v="76783000-76784000"/>
          <s v="76784000-76785000"/>
          <s v="76785000-76786000"/>
          <s v="76786000-76787000"/>
          <s v="76787000-76788000"/>
          <s v="76788000-76789000"/>
          <s v="76789000-76790000"/>
          <s v="76790000-76791000"/>
          <s v="76791000-76792000"/>
          <s v="76792000-76793000"/>
          <s v="76793000-76794000"/>
          <s v="76794000-76795000"/>
          <s v="76795000-76796000"/>
          <s v="76796000-76797000"/>
          <s v="76797000-76798000"/>
          <s v="76798000-76799000"/>
          <s v="76799000-76800000"/>
          <s v="76800000-76801000"/>
          <s v="76801000-76802000"/>
          <s v="76802000-76803000"/>
          <s v="76803000-76804000"/>
          <s v="76804000-76805000"/>
          <s v="76805000-76806000"/>
          <s v="76806000-76807000"/>
          <s v="76807000-76808000"/>
          <s v="76808000-76809000"/>
          <s v="76809000-76810000"/>
          <s v="76810000-76811000"/>
          <s v="76811000-76812000"/>
          <s v="76812000-76813000"/>
          <s v="76813000-76814000"/>
          <s v="76814000-76815000"/>
          <s v="76815000-76816000"/>
          <s v="76816000-76817000"/>
          <s v="76817000-76818000"/>
          <s v="76818000-76819000"/>
          <s v="76819000-76820000"/>
          <s v="76820000-76821000"/>
          <s v="76821000-76822000"/>
          <s v="76822000-76823000"/>
          <s v="76823000-76824000"/>
          <s v="76824000-76825000"/>
          <s v="76825000-76826000"/>
          <s v="76826000-76827000"/>
          <s v="76827000-76828000"/>
          <s v="76828000-76829000"/>
          <s v="76829000-76830000"/>
          <s v="76830000-76831000"/>
          <s v="76831000-76832000"/>
          <s v="76832000-76833000"/>
          <s v="76833000-76834000"/>
          <s v="76834000-76835000"/>
          <s v="76835000-76836000"/>
          <s v="76836000-76837000"/>
          <s v="76837000-76838000"/>
          <s v="76838000-76839000"/>
          <s v="76839000-76840000"/>
          <s v="76840000-76841000"/>
          <s v="76841000-76842000"/>
          <s v="76842000-76843000"/>
          <s v="76843000-76844000"/>
          <s v="76844000-76845000"/>
          <s v="76845000-76846000"/>
          <s v="76846000-76847000"/>
          <s v="76847000-76848000"/>
          <s v="76848000-76849000"/>
          <s v="76849000-76850000"/>
          <s v="76850000-76851000"/>
          <s v="76851000-76852000"/>
          <s v="76852000-76853000"/>
          <s v="76853000-76854000"/>
          <s v="76854000-76855000"/>
          <s v="76855000-76856000"/>
          <s v="76856000-76857000"/>
          <s v="76857000-76858000"/>
          <s v="76858000-76859000"/>
          <s v="76859000-76860000"/>
          <s v="76860000-76861000"/>
          <s v="76861000-76862000"/>
          <s v="76862000-76863000"/>
          <s v="76863000-76864000"/>
          <s v="76864000-76865000"/>
          <s v="76865000-76866000"/>
          <s v="76866000-76867000"/>
          <s v="76867000-76868000"/>
          <s v="76868000-76869000"/>
          <s v="76869000-76870000"/>
          <s v="76870000-76871000"/>
          <s v="76871000-76872000"/>
          <s v="76872000-76873000"/>
          <s v="76873000-76874000"/>
          <s v="76874000-76875000"/>
          <s v="76875000-76876000"/>
          <s v="76876000-76877000"/>
          <s v="76877000-76878000"/>
          <s v="76878000-76879000"/>
          <s v="76879000-76880000"/>
          <s v="76880000-76881000"/>
          <s v="76881000-76882000"/>
          <s v="76882000-76883000"/>
          <s v="76883000-76884000"/>
          <s v="76884000-76885000"/>
          <s v="76885000-76886000"/>
          <s v="76886000-76887000"/>
          <s v="76887000-76888000"/>
          <s v="76888000-76889000"/>
          <s v="76889000-76890000"/>
          <s v="76890000-76891000"/>
          <s v="76891000-76892000"/>
          <s v="76892000-76893000"/>
          <s v="76893000-76894000"/>
          <s v="76894000-76895000"/>
          <s v="76895000-76896000"/>
          <s v="76896000-76897000"/>
          <s v="76897000-76898000"/>
          <s v="76898000-76899000"/>
          <s v="76899000-76900000"/>
          <s v="76900000-76901000"/>
          <s v="76901000-76902000"/>
          <s v="76902000-76903000"/>
          <s v="76903000-76904000"/>
          <s v="76904000-76905000"/>
          <s v="76905000-76906000"/>
          <s v="76906000-76907000"/>
          <s v="76907000-76908000"/>
          <s v="76908000-76909000"/>
          <s v="76909000-76910000"/>
          <s v="76910000-76911000"/>
          <s v="76911000-76912000"/>
          <s v="76912000-76913000"/>
          <s v="76913000-76914000"/>
          <s v="76914000-76915000"/>
          <s v="76915000-76916000"/>
          <s v="76916000-76917000"/>
          <s v="76917000-76918000"/>
          <s v="76918000-76919000"/>
          <s v="76919000-76920000"/>
          <s v="76920000-76921000"/>
          <s v="76921000-76922000"/>
          <s v="76922000-76923000"/>
          <s v="76923000-76924000"/>
          <s v="76924000-76925000"/>
          <s v="76925000-76926000"/>
          <s v="76926000-76927000"/>
          <s v="76927000-76928000"/>
          <s v="76928000-76929000"/>
          <s v="76929000-76930000"/>
          <s v="76930000-76931000"/>
          <s v="76931000-76932000"/>
          <s v="76932000-76933000"/>
          <s v="76933000-76934000"/>
          <s v="76934000-76935000"/>
          <s v="76935000-76936000"/>
          <s v="76936000-76937000"/>
          <s v="76937000-76938000"/>
          <s v="76938000-76939000"/>
          <s v="76939000-76940000"/>
          <s v="76940000-76941000"/>
          <s v="76941000-76942000"/>
          <s v="76942000-76943000"/>
          <s v="76943000-76944000"/>
          <s v="76944000-76945000"/>
          <s v="76945000-76946000"/>
          <s v="76946000-76947000"/>
          <s v="76947000-76948000"/>
          <s v="76948000-76949000"/>
          <s v="76949000-76950000"/>
          <s v="76950000-76951000"/>
          <s v="76951000-76952000"/>
          <s v="76952000-76953000"/>
          <s v="76953000-76954000"/>
          <s v="76954000-76955000"/>
          <s v="76955000-76956000"/>
          <s v="76956000-76957000"/>
          <s v="76957000-76958000"/>
          <s v="76958000-76959000"/>
          <s v="76959000-76960000"/>
          <s v="76960000-76961000"/>
          <s v="76961000-76962000"/>
          <s v="76962000-76963000"/>
          <s v="76963000-76964000"/>
          <s v="76964000-76965000"/>
          <s v="76965000-76966000"/>
          <s v="76966000-76967000"/>
          <s v="76967000-76968000"/>
          <s v="76968000-76969000"/>
          <s v="76969000-76970000"/>
          <s v="76970000-76971000"/>
          <s v="76971000-76972000"/>
          <s v="76972000-76973000"/>
          <s v="76973000-76974000"/>
          <s v="76974000-76975000"/>
          <s v="76975000-76976000"/>
          <s v="76976000-76977000"/>
          <s v="76977000-76978000"/>
          <s v="76978000-76979000"/>
          <s v="76979000-76980000"/>
          <s v="76980000-76981000"/>
          <s v="76981000-76982000"/>
          <s v="76982000-76983000"/>
          <s v="76983000-76984000"/>
          <s v="76984000-76985000"/>
          <s v="76985000-76986000"/>
          <s v="76986000-76987000"/>
          <s v="76987000-76988000"/>
          <s v="76988000-76989000"/>
          <s v="76989000-76990000"/>
          <s v="76990000-76991000"/>
          <s v="76991000-76992000"/>
          <s v="76992000-76993000"/>
          <s v="76993000-76994000"/>
          <s v="76994000-76995000"/>
          <s v="76995000-76996000"/>
          <s v="76996000-76997000"/>
          <s v="76997000-76998000"/>
          <s v="76998000-76999000"/>
          <s v="76999000-77000000"/>
          <s v="77000000-77001000"/>
          <s v="77001000-77002000"/>
          <s v="77002000-77003000"/>
          <s v="77003000-77004000"/>
          <s v="77004000-77005000"/>
          <s v="77005000-77006000"/>
          <s v="77006000-77007000"/>
          <s v="77007000-77008000"/>
          <s v="77008000-77009000"/>
          <s v="77009000-77010000"/>
          <s v="77010000-77011000"/>
          <s v="77011000-77012000"/>
          <s v="77012000-77013000"/>
          <s v="77013000-77014000"/>
          <s v="77014000-77015000"/>
          <s v="77015000-77016000"/>
          <s v="77016000-77017000"/>
          <s v="77017000-77018000"/>
          <s v="77018000-77019000"/>
          <s v="77019000-77020000"/>
          <s v="77020000-77021000"/>
          <s v="77021000-77022000"/>
          <s v="77022000-77023000"/>
          <s v="77023000-77024000"/>
          <s v="77024000-77025000"/>
          <s v="77025000-77026000"/>
          <s v="77026000-77027000"/>
          <s v="77027000-77028000"/>
          <s v="77028000-77029000"/>
          <s v="77029000-77030000"/>
          <s v="77030000-77031000"/>
          <s v="77031000-77032000"/>
          <s v="77032000-77033000"/>
          <s v="77033000-77034000"/>
          <s v="77034000-77035000"/>
          <s v="77035000-77036000"/>
          <s v="77036000-77037000"/>
          <s v="77037000-77038000"/>
          <s v="77038000-77039000"/>
          <s v="77039000-77040000"/>
          <s v="77040000-77041000"/>
          <s v="77041000-77042000"/>
          <s v="77042000-77043000"/>
          <s v="77043000-77044000"/>
          <s v="77044000-77045000"/>
          <s v="77045000-77046000"/>
          <s v="77046000-77047000"/>
          <s v="77047000-77048000"/>
          <s v="77048000-77049000"/>
          <s v="77049000-77050000"/>
          <s v="77050000-77051000"/>
          <s v="77051000-77052000"/>
          <s v="77052000-77053000"/>
          <s v="77053000-77054000"/>
          <s v="77054000-77055000"/>
          <s v="77055000-77056000"/>
          <s v="77056000-77057000"/>
          <s v="77057000-77058000"/>
          <s v="77058000-77059000"/>
          <s v="77059000-77060000"/>
          <s v="77060000-77061000"/>
          <s v="77061000-77062000"/>
          <s v="77062000-77063000"/>
          <s v="77063000-77064000"/>
          <s v="77064000-77065000"/>
          <s v="77065000-77066000"/>
          <s v="77066000-77067000"/>
          <s v="77067000-77068000"/>
          <s v="77068000-77069000"/>
          <s v="77069000-77070000"/>
          <s v="77070000-77071000"/>
          <s v="77071000-77072000"/>
          <s v="77072000-77073000"/>
          <s v="77073000-77074000"/>
          <s v="77074000-77075000"/>
          <s v="77075000-77076000"/>
          <s v="77076000-77077000"/>
          <s v="77077000-77078000"/>
          <s v="77078000-77079000"/>
          <s v="77079000-77080000"/>
          <s v="77080000-77081000"/>
          <s v="77081000-77082000"/>
          <s v="77082000-77083000"/>
          <s v="77083000-77084000"/>
          <s v="77084000-77085000"/>
          <s v="77085000-77086000"/>
          <s v="77086000-77087000"/>
          <s v="77087000-77088000"/>
          <s v="77088000-77089000"/>
          <s v="77089000-77090000"/>
          <s v="77090000-77091000"/>
          <s v="77091000-77092000"/>
          <s v="77092000-77093000"/>
          <s v="77093000-77094000"/>
          <s v="77094000-77095000"/>
          <s v="77095000-77096000"/>
          <s v="77096000-77097000"/>
          <s v="77097000-77098000"/>
          <s v="77098000-77099000"/>
          <s v="77099000-77100000"/>
          <s v="77100000-77101000"/>
          <s v="77101000-77102000"/>
          <s v="77102000-77103000"/>
          <s v="77103000-77104000"/>
          <s v="77104000-77105000"/>
          <s v="77105000-77106000"/>
          <s v="77106000-77107000"/>
          <s v="77107000-77108000"/>
          <s v="77108000-77109000"/>
          <s v="77109000-77110000"/>
          <s v="77110000-77111000"/>
          <s v="77111000-77112000"/>
          <s v="77112000-77113000"/>
          <s v="77113000-77114000"/>
          <s v="77114000-77115000"/>
          <s v="77115000-77116000"/>
          <s v="77116000-77117000"/>
          <s v="77117000-77118000"/>
          <s v="77118000-77119000"/>
          <s v="77119000-77120000"/>
          <s v="77120000-77121000"/>
          <s v="77121000-77122000"/>
          <s v="77122000-77123000"/>
          <s v="77123000-77124000"/>
          <s v="77124000-77125000"/>
          <s v="77125000-77126000"/>
          <s v="77126000-77127000"/>
          <s v="77127000-77128000"/>
          <s v="77128000-77129000"/>
          <s v="77129000-77130000"/>
          <s v="77130000-77131000"/>
          <s v="77131000-77132000"/>
          <s v="77132000-77133000"/>
          <s v="77133000-77134000"/>
          <s v="77134000-77135000"/>
          <s v="77135000-77136000"/>
          <s v="77136000-77137000"/>
          <s v="77137000-77138000"/>
          <s v="77138000-77139000"/>
          <s v="77139000-77140000"/>
          <s v="77140000-77141000"/>
          <s v="77141000-77142000"/>
          <s v="77142000-77143000"/>
          <s v="77143000-77144000"/>
          <s v="77144000-77145000"/>
          <s v="77145000-77146000"/>
          <s v="77146000-77147000"/>
          <s v="77147000-77148000"/>
          <s v="77148000-77149000"/>
          <s v="77149000-77150000"/>
          <s v="77150000-77151000"/>
          <s v="77151000-77152000"/>
          <s v="77152000-77153000"/>
          <s v="77153000-77154000"/>
          <s v="77154000-77155000"/>
          <s v="77155000-77156000"/>
          <s v="77156000-77157000"/>
          <s v="77157000-77158000"/>
          <s v="77158000-77159000"/>
          <s v="77159000-77160000"/>
          <s v="77160000-77161000"/>
          <s v="77161000-77162000"/>
          <s v="77162000-77163000"/>
          <s v="77163000-77164000"/>
          <s v="77164000-77165000"/>
          <s v="77165000-77166000"/>
          <s v="77166000-77167000"/>
          <s v="77167000-77168000"/>
          <s v="77168000-77169000"/>
          <s v="77169000-77170000"/>
          <s v="77170000-77171000"/>
          <s v="77171000-77172000"/>
          <s v="77172000-77173000"/>
          <s v="77173000-77174000"/>
          <s v="77174000-77175000"/>
          <s v="77175000-77176000"/>
          <s v="77176000-77177000"/>
          <s v="77177000-77178000"/>
          <s v="77178000-77179000"/>
          <s v="77179000-77180000"/>
          <s v="77180000-77181000"/>
          <s v="77181000-77182000"/>
          <s v="77182000-77183000"/>
          <s v="77183000-77184000"/>
          <s v="77184000-77185000"/>
          <s v="77185000-77186000"/>
          <s v="77186000-77187000"/>
          <s v="77187000-77188000"/>
          <s v="77188000-77189000"/>
          <s v="77189000-77190000"/>
          <s v="77190000-77191000"/>
          <s v="77191000-77192000"/>
          <s v="77192000-77193000"/>
          <s v="77193000-77194000"/>
          <s v="77194000-77195000"/>
          <s v="77195000-77196000"/>
          <s v="77196000-77197000"/>
          <s v="77197000-77198000"/>
          <s v="77198000-77199000"/>
          <s v="77199000-77200000"/>
          <s v="77200000-77201000"/>
          <s v="77201000-77202000"/>
          <s v="77202000-77203000"/>
          <s v="77203000-77204000"/>
          <s v="77204000-77205000"/>
          <s v="77205000-77206000"/>
          <s v="77206000-77207000"/>
          <s v="77207000-77208000"/>
          <s v="77208000-77209000"/>
          <s v="77209000-77210000"/>
          <s v="77210000-77211000"/>
          <s v="77211000-77212000"/>
          <s v="77212000-77213000"/>
          <s v="77213000-77214000"/>
          <s v="77214000-77215000"/>
          <s v="77215000-77216000"/>
          <s v="77216000-77217000"/>
          <s v="77217000-77218000"/>
          <s v="77218000-77219000"/>
          <s v="77219000-77220000"/>
          <s v="77220000-77221000"/>
          <s v="77221000-77222000"/>
          <s v="77222000-77223000"/>
          <s v="77223000-77224000"/>
          <s v="77224000-77225000"/>
          <s v="77225000-77226000"/>
          <s v="77226000-77227000"/>
          <s v="77227000-77228000"/>
          <s v="77228000-77229000"/>
          <s v="77229000-77230000"/>
          <s v="77230000-77231000"/>
          <s v="77231000-77232000"/>
          <s v="77232000-77233000"/>
          <s v="77233000-77234000"/>
          <s v="77234000-77235000"/>
          <s v="77235000-77236000"/>
          <s v="77236000-77237000"/>
          <s v="77237000-77238000"/>
          <s v="77238000-77239000"/>
          <s v="77239000-77240000"/>
          <s v="77240000-77241000"/>
          <s v="77241000-77242000"/>
          <s v="77242000-77243000"/>
          <s v="77243000-77244000"/>
          <s v="77244000-77245000"/>
          <s v="77245000-77246000"/>
          <s v="77246000-77247000"/>
          <s v="77247000-77248000"/>
          <s v="77248000-77249000"/>
          <s v="77249000-77250000"/>
          <s v="77250000-77251000"/>
          <s v="77251000-77252000"/>
          <s v="77252000-77253000"/>
          <s v="77253000-77254000"/>
          <s v="77254000-77255000"/>
          <s v="77255000-77256000"/>
          <s v="77256000-77257000"/>
          <s v="77257000-77258000"/>
          <s v="77258000-77259000"/>
          <s v="77259000-77260000"/>
          <s v="77260000-77261000"/>
          <s v="77261000-77262000"/>
          <s v="77262000-77263000"/>
          <s v="77263000-77264000"/>
          <s v="77264000-77265000"/>
          <s v="77265000-77266000"/>
          <s v="77266000-77267000"/>
          <s v="77267000-77268000"/>
          <s v="77268000-77269000"/>
          <s v="77269000-77270000"/>
          <s v="77270000-77271000"/>
          <s v="77271000-77272000"/>
          <s v="77272000-77273000"/>
          <s v="77273000-77274000"/>
          <s v="77274000-77275000"/>
          <s v="77275000-77276000"/>
          <s v="77276000-77277000"/>
          <s v="77277000-77278000"/>
          <s v="77278000-77279000"/>
          <s v="77279000-77280000"/>
          <s v="77280000-77281000"/>
          <s v="77281000-77282000"/>
          <s v="77282000-77283000"/>
          <s v="77283000-77284000"/>
          <s v="77284000-77285000"/>
          <s v="77285000-77286000"/>
          <s v="77286000-77287000"/>
          <s v="77287000-77288000"/>
          <s v="77288000-77289000"/>
          <s v="77289000-77290000"/>
          <s v="77290000-77291000"/>
          <s v="77291000-77292000"/>
          <s v="77292000-77293000"/>
          <s v="77293000-77294000"/>
          <s v="77294000-77295000"/>
          <s v="77295000-77296000"/>
          <s v="77296000-77297000"/>
          <s v="77297000-77298000"/>
          <s v="77298000-77299000"/>
          <s v="77299000-77300000"/>
          <s v="77300000-77301000"/>
          <s v="77301000-77302000"/>
          <s v="77302000-77303000"/>
          <s v="77303000-77304000"/>
          <s v="77304000-77305000"/>
          <s v="77305000-77306000"/>
          <s v="77306000-77307000"/>
          <s v="77307000-77308000"/>
          <s v="77308000-77309000"/>
          <s v="77309000-77310000"/>
          <s v="77310000-77311000"/>
          <s v="77311000-77312000"/>
          <s v="77312000-77313000"/>
          <s v="77313000-77314000"/>
          <s v="77314000-77315000"/>
          <s v="77315000-77316000"/>
          <s v="77316000-77317000"/>
          <s v="77317000-77318000"/>
          <s v="77318000-77319000"/>
          <s v="77319000-77320000"/>
          <s v="77320000-77321000"/>
          <s v="77321000-77322000"/>
          <s v="77322000-77323000"/>
          <s v="77323000-77324000"/>
          <s v="77324000-77325000"/>
          <s v="77325000-77326000"/>
          <s v="77326000-77327000"/>
          <s v="77327000-77328000"/>
          <s v="77328000-77329000"/>
          <s v="77329000-77330000"/>
          <s v="77330000-77331000"/>
          <s v="77331000-77332000"/>
          <s v="77332000-77333000"/>
          <s v="77333000-77334000"/>
          <s v="77334000-77335000"/>
          <s v="77335000-77336000"/>
          <s v="77336000-77337000"/>
          <s v="77337000-77338000"/>
          <s v="77338000-77339000"/>
          <s v="77339000-77340000"/>
          <s v="77340000-77341000"/>
          <s v="77341000-77342000"/>
          <s v="77342000-77343000"/>
          <s v="77343000-77344000"/>
          <s v="77344000-77345000"/>
          <s v="77345000-77346000"/>
          <s v="77346000-77347000"/>
          <s v="77347000-77348000"/>
          <s v="77348000-77349000"/>
          <s v="77349000-77350000"/>
          <s v="77350000-77351000"/>
          <s v="77351000-77352000"/>
          <s v="77352000-77353000"/>
          <s v="77353000-77354000"/>
          <s v="77354000-77355000"/>
          <s v="77355000-77356000"/>
          <s v="77356000-77357000"/>
          <s v="77357000-77358000"/>
          <s v="77358000-77359000"/>
          <s v="77359000-77360000"/>
          <s v="77360000-77361000"/>
          <s v="77361000-77362000"/>
          <s v="77362000-77363000"/>
          <s v="77363000-77364000"/>
          <s v="77364000-77365000"/>
          <s v="77365000-77366000"/>
          <s v="77366000-77367000"/>
          <s v="77367000-77368000"/>
          <s v="77368000-77369000"/>
          <s v="77369000-77370000"/>
          <s v="77370000-77371000"/>
          <s v="77371000-77372000"/>
          <s v="77372000-77373000"/>
          <s v="77373000-77374000"/>
          <s v="77374000-77375000"/>
          <s v="77375000-77376000"/>
          <s v="77376000-77377000"/>
          <s v="77377000-77378000"/>
          <s v="77378000-77379000"/>
          <s v="77379000-77380000"/>
          <s v="77380000-77381000"/>
          <s v="77381000-77382000"/>
          <s v="77382000-77383000"/>
          <s v="77383000-77384000"/>
          <s v="77384000-77385000"/>
          <s v="77385000-77386000"/>
          <s v="77386000-77387000"/>
          <s v="77387000-77388000"/>
          <s v="77388000-77389000"/>
          <s v="77389000-77390000"/>
          <s v="77390000-77391000"/>
          <s v="77391000-77392000"/>
          <s v="77392000-77393000"/>
          <s v="77393000-77394000"/>
          <s v="77394000-77395000"/>
          <s v="77395000-77396000"/>
          <s v="77396000-77397000"/>
          <s v="77397000-77398000"/>
          <s v="77398000-77399000"/>
          <s v="77399000-77400000"/>
          <s v="77400000-77401000"/>
          <s v="77401000-77402000"/>
          <s v="77402000-77403000"/>
          <s v="77403000-77404000"/>
          <s v="77404000-77405000"/>
          <s v="77405000-77406000"/>
          <s v="77406000-77407000"/>
          <s v="77407000-77408000"/>
          <s v="77408000-77409000"/>
          <s v="77409000-77410000"/>
          <s v="77410000-77411000"/>
          <s v="77411000-77412000"/>
          <s v="77412000-77413000"/>
          <s v="77413000-77414000"/>
          <s v="77414000-77415000"/>
          <s v="77415000-77416000"/>
          <s v="77416000-77417000"/>
          <s v="77417000-77418000"/>
          <s v="77418000-77419000"/>
          <s v="77419000-77420000"/>
          <s v="77420000-77421000"/>
          <s v="77421000-77422000"/>
          <s v="77422000-77423000"/>
          <s v="77423000-77424000"/>
          <s v="77424000-77425000"/>
          <s v="77425000-77426000"/>
          <s v="77426000-77427000"/>
          <s v="77427000-77428000"/>
          <s v="77428000-77429000"/>
          <s v="77429000-77430000"/>
          <s v="77430000-77431000"/>
          <s v="77431000-77432000"/>
          <s v="77432000-77433000"/>
          <s v="77433000-77434000"/>
          <s v="77434000-77435000"/>
          <s v="77435000-77436000"/>
          <s v="77436000-77437000"/>
          <s v="77437000-77438000"/>
          <s v="77438000-77439000"/>
          <s v="77439000-77440000"/>
          <s v="77440000-77441000"/>
          <s v="77441000-77442000"/>
          <s v="77442000-77443000"/>
          <s v="77443000-77444000"/>
          <s v="77444000-77445000"/>
          <s v="77445000-77446000"/>
          <s v="77446000-77447000"/>
          <s v="77447000-77448000"/>
          <s v="77448000-77449000"/>
          <s v="77449000-77450000"/>
          <s v="77450000-77451000"/>
          <s v="77451000-77452000"/>
          <s v="77452000-77453000"/>
          <s v="77453000-77454000"/>
          <s v="77454000-77455000"/>
          <s v="77455000-77456000"/>
          <s v="77456000-77457000"/>
          <s v="77457000-77458000"/>
          <s v="77458000-77459000"/>
          <s v="77459000-77460000"/>
          <s v="77460000-77461000"/>
          <s v="77461000-77462000"/>
          <s v="77462000-77463000"/>
          <s v="77463000-77464000"/>
          <s v="77464000-77465000"/>
          <s v="77465000-77466000"/>
          <s v="77466000-77467000"/>
          <s v="77467000-77468000"/>
          <s v="77468000-77469000"/>
          <s v="77469000-77470000"/>
          <s v="77470000-77471000"/>
          <s v="77471000-77472000"/>
          <s v="77472000-77473000"/>
          <s v="77473000-77474000"/>
          <s v="77474000-77475000"/>
          <s v="77475000-77476000"/>
          <s v="77476000-77477000"/>
          <s v="77477000-77478000"/>
          <s v="77478000-77479000"/>
          <s v="77479000-77480000"/>
          <s v="77480000-77481000"/>
          <s v="77481000-77482000"/>
          <s v="77482000-77483000"/>
          <s v="77483000-77484000"/>
          <s v="77484000-77485000"/>
          <s v="77485000-77486000"/>
          <s v="77486000-77487000"/>
          <s v="77487000-77488000"/>
          <s v="77488000-77489000"/>
          <s v="77489000-77490000"/>
          <s v="77490000-77491000"/>
          <s v="77491000-77492000"/>
          <s v="77492000-77493000"/>
          <s v="77493000-77494000"/>
          <s v="77494000-77495000"/>
          <s v="77495000-77496000"/>
          <s v="77496000-77497000"/>
          <s v="77497000-77498000"/>
          <s v="77498000-77499000"/>
          <s v="77499000-77500000"/>
          <s v="77500000-77501000"/>
          <s v="77501000-77502000"/>
          <s v="77502000-77503000"/>
          <s v="77503000-77504000"/>
          <s v="77504000-77505000"/>
          <s v="77505000-77506000"/>
          <s v="77506000-77507000"/>
          <s v="77507000-77508000"/>
          <s v="77508000-77509000"/>
          <s v="77509000-77510000"/>
          <s v="77510000-77511000"/>
          <s v="77511000-77512000"/>
          <s v="77512000-77513000"/>
          <s v="77513000-77514000"/>
          <s v="77514000-77515000"/>
          <s v="77515000-77516000"/>
          <s v="77516000-77517000"/>
          <s v="77517000-77518000"/>
          <s v="77518000-77519000"/>
          <s v="77519000-77520000"/>
          <s v="77520000-77521000"/>
          <s v="77521000-77522000"/>
          <s v="77522000-77523000"/>
          <s v="77523000-77524000"/>
          <s v="77524000-77525000"/>
          <s v="77525000-77526000"/>
          <s v="77526000-77527000"/>
          <s v="77527000-77528000"/>
          <s v="77528000-77529000"/>
          <s v="77529000-77530000"/>
          <s v="77530000-77531000"/>
          <s v="77531000-77532000"/>
          <s v="77532000-77533000"/>
          <s v="77533000-77534000"/>
          <s v="77534000-77535000"/>
          <s v="77535000-77536000"/>
          <s v="77536000-77537000"/>
          <s v="77537000-77538000"/>
          <s v="77538000-77539000"/>
          <s v="77539000-77540000"/>
          <s v="77540000-77541000"/>
          <s v="77541000-77542000"/>
          <s v="77542000-77543000"/>
          <s v="77543000-77544000"/>
          <s v="77544000-77545000"/>
          <s v="77545000-77546000"/>
          <s v="77546000-77547000"/>
          <s v="77547000-77548000"/>
          <s v="77548000-77549000"/>
          <s v="77549000-77550000"/>
          <s v="77550000-77551000"/>
          <s v="77551000-77552000"/>
          <s v="77552000-77553000"/>
          <s v="77553000-77554000"/>
          <s v="77554000-77555000"/>
          <s v="77555000-77556000"/>
          <s v="77556000-77557000"/>
          <s v="77557000-77558000"/>
          <s v="77558000-77559000"/>
          <s v="77559000-77560000"/>
          <s v="77560000-77561000"/>
          <s v="77561000-77562000"/>
          <s v="77562000-77563000"/>
          <s v="77563000-77564000"/>
          <s v="77564000-77565000"/>
          <s v="77565000-77566000"/>
          <s v="77566000-77567000"/>
          <s v="77567000-77568000"/>
          <s v="77568000-77569000"/>
          <s v="77569000-77570000"/>
          <s v="77570000-77571000"/>
          <s v="77571000-77572000"/>
          <s v="77572000-77573000"/>
          <s v="77573000-77574000"/>
          <s v="77574000-77575000"/>
          <s v="77575000-77576000"/>
          <s v="77576000-77577000"/>
          <s v="77577000-77578000"/>
          <s v="77578000-77579000"/>
          <s v="77579000-77580000"/>
          <s v="77580000-77581000"/>
          <s v="77581000-77582000"/>
          <s v="77582000-77583000"/>
          <s v="77583000-77584000"/>
          <s v="77584000-77585000"/>
          <s v="77585000-77586000"/>
          <s v="77586000-77587000"/>
          <s v="77587000-77588000"/>
          <s v="77588000-77589000"/>
          <s v="77589000-77590000"/>
          <s v="77590000-77591000"/>
          <s v="77591000-77592000"/>
          <s v="77592000-77593000"/>
          <s v="77593000-77594000"/>
          <s v="77594000-77595000"/>
          <s v="77595000-77596000"/>
          <s v="77596000-77597000"/>
          <s v="77597000-77598000"/>
          <s v="77598000-77599000"/>
          <s v="77599000-77600000"/>
          <s v="77600000-77601000"/>
          <s v="77601000-77602000"/>
          <s v="77602000-77603000"/>
          <s v="77603000-77604000"/>
          <s v="77604000-77605000"/>
          <s v="77605000-77606000"/>
          <s v="77606000-77607000"/>
          <s v="77607000-77608000"/>
          <s v="77608000-77609000"/>
          <s v="77609000-77610000"/>
          <s v="77610000-77611000"/>
          <s v="77611000-77612000"/>
          <s v="77612000-77613000"/>
          <s v="77613000-77614000"/>
          <s v="77614000-77615000"/>
          <s v="77615000-77616000"/>
          <s v="77616000-77617000"/>
          <s v="77617000-77618000"/>
          <s v="77618000-77619000"/>
          <s v="77619000-77620000"/>
          <s v="77620000-77621000"/>
          <s v="77621000-77622000"/>
          <s v="77622000-77623000"/>
          <s v="77623000-77624000"/>
          <s v="77624000-77625000"/>
          <s v="77625000-77626000"/>
          <s v="77626000-77627000"/>
          <s v="77627000-77628000"/>
          <s v="77628000-77629000"/>
          <s v="77629000-77630000"/>
          <s v="77630000-77631000"/>
          <s v="77631000-77632000"/>
          <s v="77632000-77633000"/>
          <s v="77633000-77634000"/>
          <s v="77634000-77635000"/>
          <s v="77635000-77636000"/>
          <s v="77636000-77637000"/>
          <s v="77637000-77638000"/>
          <s v="77638000-77639000"/>
          <s v="77639000-77640000"/>
          <s v="77640000-77641000"/>
          <s v="77641000-77642000"/>
          <s v="77642000-77643000"/>
          <s v="77643000-77644000"/>
          <s v="77644000-77645000"/>
          <s v="77645000-77646000"/>
          <s v="77646000-77647000"/>
          <s v="77647000-77648000"/>
          <s v="77648000-77649000"/>
          <s v="77649000-77650000"/>
          <s v="77650000-77651000"/>
          <s v="77651000-77652000"/>
          <s v="77652000-77653000"/>
          <s v="77653000-77654000"/>
          <s v="77654000-77655000"/>
          <s v="77655000-77656000"/>
          <s v="77656000-77657000"/>
          <s v="77657000-77658000"/>
          <s v="77658000-77659000"/>
          <s v="77659000-77660000"/>
          <s v="77660000-77661000"/>
          <s v="77661000-77662000"/>
          <s v="77662000-77663000"/>
          <s v="77663000-77664000"/>
          <s v="77664000-77665000"/>
          <s v="77665000-77666000"/>
          <s v="77666000-77667000"/>
          <s v="77667000-77668000"/>
          <s v="77668000-77669000"/>
          <s v="77669000-77670000"/>
          <s v="77670000-77671000"/>
          <s v="77671000-77672000"/>
          <s v="77672000-77673000"/>
          <s v="77673000-77674000"/>
          <s v="77674000-77675000"/>
          <s v="77675000-77676000"/>
          <s v="77676000-77677000"/>
          <s v="77677000-77678000"/>
          <s v="77678000-77679000"/>
          <s v="77679000-77680000"/>
          <s v="77680000-77681000"/>
          <s v="77681000-77682000"/>
          <s v="77682000-77683000"/>
          <s v="77683000-77684000"/>
          <s v="77684000-77685000"/>
          <s v="77685000-77686000"/>
          <s v="77686000-77687000"/>
          <s v="77687000-77688000"/>
          <s v="77688000-77689000"/>
          <s v="77689000-77690000"/>
          <s v="77690000-77691000"/>
          <s v="77691000-77692000"/>
          <s v="77692000-77693000"/>
          <s v="77693000-77694000"/>
          <s v="77694000-77695000"/>
          <s v="77695000-77696000"/>
          <s v="77696000-77697000"/>
          <s v="77697000-77698000"/>
          <s v="77698000-77699000"/>
          <s v="77699000-77700000"/>
          <s v="77700000-77701000"/>
          <s v="77701000-77702000"/>
          <s v="77702000-77703000"/>
          <s v="77703000-77704000"/>
          <s v="77704000-77705000"/>
          <s v="77705000-77706000"/>
          <s v="77706000-77707000"/>
          <s v="77707000-77708000"/>
          <s v="77708000-77709000"/>
          <s v="77709000-77710000"/>
          <s v="77710000-77711000"/>
          <s v="77711000-77712000"/>
          <s v="77712000-77713000"/>
          <s v="77713000-77714000"/>
          <s v="77714000-77715000"/>
          <s v="77715000-77716000"/>
          <s v="77716000-77717000"/>
          <s v="77717000-77718000"/>
          <s v="77718000-77719000"/>
          <s v="77719000-77720000"/>
          <s v="77720000-77721000"/>
          <s v="77721000-77722000"/>
          <s v="77722000-77723000"/>
          <s v="77723000-77724000"/>
          <s v="77724000-77725000"/>
          <s v="77725000-77726000"/>
          <s v="77726000-77727000"/>
          <s v="77727000-77728000"/>
          <s v="77728000-77729000"/>
          <s v="77729000-77730000"/>
          <s v="77730000-77731000"/>
          <s v="77731000-77732000"/>
          <s v="77732000-77733000"/>
          <s v="77733000-77734000"/>
          <s v="77734000-77735000"/>
          <s v="77735000-77736000"/>
          <s v="77736000-77737000"/>
          <s v="77737000-77738000"/>
          <s v="77738000-77739000"/>
          <s v="77739000-77740000"/>
          <s v="77740000-77741000"/>
          <s v="77741000-77742000"/>
          <s v="77742000-77743000"/>
          <s v="77743000-77744000"/>
          <s v="77744000-77745000"/>
          <s v="77745000-77746000"/>
          <s v="77746000-77747000"/>
          <s v="77747000-77748000"/>
          <s v="77748000-77749000"/>
          <s v="77749000-77750000"/>
          <s v="77750000-77751000"/>
          <s v="77751000-77752000"/>
          <s v="77752000-77753000"/>
          <s v="77753000-77754000"/>
          <s v="77754000-77755000"/>
          <s v="77755000-77756000"/>
          <s v="77756000-77757000"/>
          <s v="77757000-77758000"/>
          <s v="77758000-77759000"/>
          <s v="77759000-77760000"/>
          <s v="77760000-77761000"/>
          <s v="77761000-77762000"/>
          <s v="77762000-77763000"/>
          <s v="77763000-77764000"/>
          <s v="77764000-77765000"/>
          <s v="77765000-77766000"/>
          <s v="77766000-77767000"/>
          <s v="77767000-77768000"/>
          <s v="77768000-77769000"/>
          <s v="77769000-77770000"/>
          <s v="77770000-77771000"/>
          <s v="77771000-77772000"/>
          <s v="77772000-77773000"/>
          <s v="77773000-77774000"/>
          <s v="77774000-77775000"/>
          <s v="77775000-77776000"/>
          <s v="77776000-77777000"/>
          <s v="77777000-77778000"/>
          <s v="77778000-77779000"/>
          <s v="77779000-77780000"/>
          <s v="77780000-77781000"/>
          <s v="77781000-77782000"/>
          <s v="77782000-77783000"/>
          <s v="77783000-77784000"/>
          <s v="77784000-77785000"/>
          <s v="77785000-77786000"/>
          <s v="77786000-77787000"/>
          <s v="77787000-77788000"/>
          <s v="77788000-77789000"/>
          <s v="77789000-77790000"/>
          <s v="77790000-77791000"/>
          <s v="77791000-77792000"/>
          <s v="77792000-77793000"/>
          <s v="77793000-77794000"/>
          <s v="77794000-77795000"/>
          <s v="77795000-77796000"/>
          <s v="77796000-77797000"/>
          <s v="77797000-77798000"/>
          <s v="77798000-77799000"/>
          <s v="77799000-77800000"/>
          <s v="77800000-77801000"/>
          <s v="77801000-77802000"/>
          <s v="77802000-77803000"/>
          <s v="77803000-77804000"/>
          <s v="77804000-77805000"/>
          <s v="77805000-77806000"/>
          <s v="77806000-77807000"/>
          <s v="77807000-77808000"/>
          <s v="77808000-77809000"/>
          <s v="77809000-77810000"/>
          <s v="77810000-77811000"/>
          <s v="77811000-77812000"/>
          <s v="77812000-77813000"/>
          <s v="77813000-77814000"/>
          <s v="77814000-77815000"/>
          <s v="77815000-77816000"/>
          <s v="77816000-77817000"/>
          <s v="77817000-77818000"/>
          <s v="77818000-77819000"/>
          <s v="77819000-77820000"/>
          <s v="77820000-77821000"/>
          <s v="77821000-77822000"/>
          <s v="77822000-77823000"/>
          <s v="77823000-77824000"/>
          <s v="77824000-77825000"/>
          <s v="77825000-77826000"/>
          <s v="77826000-77827000"/>
          <s v="77827000-77828000"/>
          <s v="77828000-77829000"/>
          <s v="77829000-77830000"/>
          <s v="77830000-77831000"/>
          <s v="77831000-77832000"/>
          <s v="77832000-77833000"/>
          <s v="77833000-77834000"/>
          <s v="77834000-77835000"/>
          <s v="77835000-77836000"/>
          <s v="77836000-77837000"/>
          <s v="77837000-77838000"/>
          <s v="77838000-77839000"/>
          <s v="77839000-77840000"/>
          <s v="77840000-77841000"/>
          <s v="77841000-77842000"/>
          <s v="77842000-77843000"/>
          <s v="77843000-77844000"/>
          <s v="77844000-77845000"/>
          <s v="77845000-77846000"/>
          <s v="77846000-77847000"/>
          <s v="77847000-77848000"/>
          <s v="77848000-77849000"/>
          <s v="77849000-77850000"/>
          <s v="77850000-77851000"/>
          <s v="77851000-77852000"/>
          <s v="77852000-77853000"/>
          <s v="77853000-77854000"/>
          <s v="77854000-77855000"/>
          <s v="77855000-77856000"/>
          <s v="77856000-77857000"/>
          <s v="77857000-77858000"/>
          <s v="77858000-77859000"/>
          <s v="77859000-77860000"/>
          <s v="77860000-77861000"/>
          <s v="77861000-77862000"/>
          <s v="77862000-77863000"/>
          <s v="77863000-77864000"/>
          <s v="77864000-77865000"/>
          <s v="77865000-77866000"/>
          <s v="77866000-77867000"/>
          <s v="77867000-77868000"/>
          <s v="77868000-77869000"/>
          <s v="77869000-77870000"/>
          <s v="77870000-77871000"/>
          <s v="77871000-77872000"/>
          <s v="77872000-77873000"/>
          <s v="77873000-77874000"/>
          <s v="77874000-77875000"/>
          <s v="77875000-77876000"/>
          <s v="77876000-77877000"/>
          <s v="77877000-77878000"/>
          <s v="77878000-77879000"/>
          <s v="77879000-77880000"/>
          <s v="77880000-77881000"/>
          <s v="77881000-77882000"/>
          <s v="77882000-77883000"/>
          <s v="77883000-77884000"/>
          <s v="77884000-77885000"/>
          <s v="77885000-77886000"/>
          <s v="77886000-77887000"/>
          <s v="77887000-77888000"/>
          <s v="77888000-77889000"/>
          <s v="77889000-77890000"/>
          <s v="77890000-77891000"/>
          <s v="77891000-77892000"/>
          <s v="77892000-77893000"/>
          <s v="77893000-77894000"/>
          <s v="77894000-77895000"/>
          <s v="77895000-77896000"/>
          <s v="77896000-77897000"/>
          <s v="77897000-77898000"/>
          <s v="77898000-77899000"/>
          <s v="77899000-77900000"/>
          <s v="77900000-77901000"/>
          <s v="77901000-77902000"/>
          <s v="77902000-77903000"/>
          <s v="77903000-77904000"/>
          <s v="77904000-77905000"/>
          <s v="77905000-77906000"/>
          <s v="77906000-77907000"/>
          <s v="77907000-77908000"/>
          <s v="77908000-77909000"/>
          <s v="77909000-77910000"/>
          <s v="77910000-77911000"/>
          <s v="77911000-77912000"/>
          <s v="77912000-77913000"/>
          <s v="77913000-77914000"/>
          <s v="77914000-77915000"/>
          <s v="77915000-77916000"/>
          <s v="77916000-77917000"/>
          <s v="77917000-77918000"/>
          <s v="77918000-77919000"/>
          <s v="77919000-77920000"/>
          <s v="77920000-77921000"/>
          <s v="77921000-77922000"/>
          <s v="77922000-77923000"/>
          <s v="77923000-77924000"/>
          <s v="77924000-77925000"/>
          <s v="77925000-77926000"/>
          <s v="77926000-77927000"/>
          <s v="77927000-77928000"/>
          <s v="77928000-77929000"/>
          <s v="77929000-77930000"/>
          <s v="77930000-77931000"/>
          <s v="77931000-77932000"/>
          <s v="77932000-77933000"/>
          <s v="77933000-77934000"/>
          <s v="77934000-77935000"/>
          <s v="77935000-77936000"/>
          <s v="77936000-77937000"/>
          <s v="77937000-77938000"/>
          <s v="77938000-77939000"/>
          <s v="77939000-77940000"/>
          <s v="77940000-77941000"/>
          <s v="77941000-77942000"/>
          <s v="77942000-77943000"/>
          <s v="77943000-77944000"/>
          <s v="77944000-77945000"/>
          <s v="77945000-77946000"/>
          <s v="77946000-77947000"/>
          <s v="77947000-77948000"/>
          <s v="77948000-77949000"/>
          <s v="77949000-77950000"/>
          <s v="77950000-77951000"/>
          <s v="77951000-77952000"/>
          <s v="77952000-77953000"/>
          <s v="77953000-77954000"/>
          <s v="77954000-77955000"/>
          <s v="77955000-77956000"/>
          <s v="77956000-77957000"/>
          <s v="77957000-77958000"/>
          <s v="77958000-77959000"/>
          <s v="77959000-77960000"/>
          <s v="77960000-77961000"/>
          <s v="77961000-77962000"/>
          <s v="77962000-77963000"/>
          <s v="77963000-77964000"/>
          <s v="77964000-77965000"/>
          <s v="77965000-77966000"/>
          <s v="77966000-77967000"/>
          <s v="77967000-77968000"/>
          <s v="77968000-77969000"/>
          <s v="77969000-77970000"/>
          <s v="77970000-77971000"/>
          <s v="77971000-77972000"/>
          <s v="77972000-77973000"/>
          <s v="77973000-77974000"/>
          <s v="77974000-77975000"/>
          <s v="77975000-77976000"/>
          <s v="77976000-77977000"/>
          <s v="77977000-77978000"/>
          <s v="77978000-77979000"/>
          <s v="77979000-77980000"/>
          <s v="77980000-77981000"/>
          <s v="77981000-77982000"/>
          <s v="77982000-77983000"/>
          <s v="77983000-77984000"/>
          <s v="77984000-77985000"/>
          <s v="77985000-77986000"/>
          <s v="77986000-77987000"/>
          <s v="77987000-77988000"/>
          <s v="77988000-77989000"/>
          <s v="77989000-77990000"/>
          <s v="77990000-77991000"/>
          <s v="77991000-77992000"/>
          <s v="77992000-77993000"/>
          <s v="77993000-77994000"/>
          <s v="77994000-77995000"/>
          <s v="77995000-77996000"/>
          <s v="77996000-77997000"/>
          <s v="77997000-77998000"/>
          <s v="77998000-77999000"/>
          <s v="77999000-78000000"/>
          <s v="78000000-78001000"/>
          <s v="78001000-78002000"/>
          <s v="78002000-78003000"/>
          <s v="78003000-78004000"/>
          <s v="78004000-78005000"/>
          <s v="78005000-78006000"/>
          <s v="78006000-78007000"/>
          <s v="78007000-78008000"/>
          <s v="78008000-78009000"/>
          <s v="78009000-78010000"/>
          <s v="78010000-78011000"/>
          <s v="78011000-78012000"/>
          <s v="78012000-78013000"/>
          <s v="78013000-78014000"/>
          <s v="78014000-78015000"/>
          <s v="78015000-78016000"/>
          <s v="78016000-78017000"/>
          <s v="78017000-78018000"/>
          <s v="78018000-78019000"/>
          <s v="78019000-78020000"/>
          <s v="78020000-78021000"/>
          <s v="78021000-78022000"/>
          <s v="78022000-78023000"/>
          <s v="78023000-78024000"/>
          <s v="78024000-78025000"/>
          <s v="78025000-78026000"/>
          <s v="78026000-78027000"/>
          <s v="78027000-78028000"/>
          <s v="78028000-78029000"/>
          <s v="78029000-78030000"/>
          <s v="78030000-78031000"/>
          <s v="78031000-78032000"/>
          <s v="78032000-78033000"/>
          <s v="78033000-78034000"/>
          <s v="78034000-78035000"/>
          <s v="78035000-78036000"/>
          <s v="78036000-78037000"/>
          <s v="78037000-78038000"/>
          <s v="78038000-78039000"/>
          <s v="78039000-78040000"/>
          <s v="78040000-78041000"/>
          <s v="78041000-78042000"/>
          <s v="78042000-78043000"/>
          <s v="78043000-78044000"/>
          <s v="78044000-78045000"/>
          <s v="78045000-78046000"/>
          <s v="78046000-78047000"/>
          <s v="78047000-78048000"/>
          <s v="78048000-78049000"/>
          <s v="78049000-78050000"/>
          <s v="78050000-78051000"/>
          <s v="78051000-78052000"/>
          <s v="78052000-78053000"/>
          <s v="78053000-78054000"/>
          <s v="78054000-78055000"/>
          <s v="78055000-78056000"/>
          <s v="78056000-78057000"/>
          <s v="78057000-78058000"/>
          <s v="78058000-78059000"/>
          <s v="78059000-78060000"/>
          <s v="78060000-78061000"/>
          <s v="78061000-78062000"/>
          <s v="78062000-78063000"/>
          <s v="78063000-78064000"/>
          <s v="78064000-78065000"/>
          <s v="78065000-78066000"/>
          <s v="78066000-78067000"/>
          <s v="78067000-78068000"/>
          <s v="78068000-78069000"/>
          <s v="78069000-78070000"/>
          <s v="78070000-78071000"/>
          <s v="78071000-78072000"/>
          <s v="78072000-78073000"/>
          <s v="78073000-78074000"/>
          <s v="78074000-78075000"/>
          <s v="78075000-78076000"/>
          <s v="78076000-78077000"/>
          <s v="78077000-78078000"/>
          <s v="78078000-78079000"/>
          <s v="78079000-78080000"/>
          <s v="78080000-78081000"/>
          <s v="78081000-78082000"/>
          <s v="78082000-78083000"/>
          <s v="78083000-78084000"/>
          <s v="78084000-78085000"/>
          <s v="78085000-78086000"/>
          <s v="78086000-78087000"/>
          <s v="78087000-78088000"/>
          <s v="78088000-78089000"/>
          <s v="78089000-78090000"/>
          <s v="78090000-78091000"/>
          <s v="78091000-78092000"/>
          <s v="78092000-78093000"/>
          <s v="78093000-78094000"/>
          <s v="78094000-78095000"/>
          <s v="78095000-78096000"/>
          <s v="78096000-78097000"/>
          <s v="78097000-78098000"/>
          <s v="78098000-78099000"/>
          <s v="78099000-78100000"/>
          <s v="78100000-78101000"/>
          <s v="78101000-78102000"/>
          <s v="78102000-78103000"/>
          <s v="78103000-78104000"/>
          <s v="78104000-78105000"/>
          <s v="78105000-78106000"/>
          <s v="78106000-78107000"/>
          <s v="78107000-78108000"/>
          <s v="78108000-78109000"/>
          <s v="78109000-78110000"/>
          <s v="78110000-78111000"/>
          <s v="78111000-78112000"/>
          <s v="78112000-78113000"/>
          <s v="78113000-78114000"/>
          <s v="78114000-78115000"/>
          <s v="78115000-78116000"/>
          <s v="78116000-78117000"/>
          <s v="78117000-78118000"/>
          <s v="78118000-78119000"/>
          <s v="78119000-78120000"/>
          <s v="78120000-78121000"/>
          <s v="78121000-78122000"/>
          <s v="78122000-78123000"/>
          <s v="78123000-78124000"/>
          <s v="78124000-78125000"/>
          <s v="78125000-78126000"/>
          <s v="78126000-78127000"/>
          <s v="78127000-78128000"/>
          <s v="78128000-78129000"/>
          <s v="78129000-78130000"/>
          <s v="78130000-78131000"/>
          <s v="78131000-78132000"/>
          <s v="78132000-78133000"/>
          <s v="78133000-78134000"/>
          <s v="78134000-78135000"/>
          <s v="78135000-78136000"/>
          <s v="78136000-78137000"/>
          <s v="78137000-78138000"/>
          <s v="78138000-78139000"/>
          <s v="78139000-78140000"/>
          <s v="78140000-78141000"/>
          <s v="78141000-78142000"/>
          <s v="78142000-78143000"/>
          <s v="78143000-78144000"/>
          <s v="78144000-78145000"/>
          <s v="78145000-78146000"/>
          <s v="78146000-78147000"/>
          <s v="78147000-78148000"/>
          <s v="78148000-78149000"/>
          <s v="78149000-78150000"/>
          <s v="78150000-78151000"/>
          <s v="78151000-78152000"/>
          <s v="78152000-78153000"/>
          <s v="78153000-78154000"/>
          <s v="78154000-78155000"/>
          <s v="78155000-78156000"/>
          <s v="78156000-78157000"/>
          <s v="78157000-78158000"/>
          <s v="78158000-78159000"/>
          <s v="78159000-78160000"/>
          <s v="78160000-78161000"/>
          <s v="78161000-78162000"/>
          <s v="78162000-78163000"/>
          <s v="78163000-78164000"/>
          <s v="78164000-78165000"/>
          <s v="78165000-78166000"/>
          <s v="78166000-78167000"/>
          <s v="78167000-78168000"/>
          <s v="78168000-78169000"/>
          <s v="78169000-78170000"/>
          <s v="78170000-78171000"/>
          <s v="78171000-78172000"/>
          <s v="78172000-78173000"/>
          <s v="78173000-78174000"/>
          <s v="78174000-78175000"/>
          <s v="78175000-78176000"/>
          <s v="78176000-78177000"/>
          <s v="78177000-78178000"/>
          <s v="78178000-78179000"/>
          <s v="78179000-78180000"/>
          <s v="78180000-78181000"/>
          <s v="78181000-78182000"/>
          <s v="78182000-78183000"/>
          <s v="78183000-78184000"/>
          <s v="78184000-78185000"/>
          <s v="78185000-78186000"/>
          <s v="78186000-78187000"/>
          <s v="78187000-78188000"/>
          <s v="78188000-78189000"/>
          <s v="78189000-78190000"/>
          <s v="78190000-78191000"/>
          <s v="78191000-78192000"/>
          <s v="78192000-78193000"/>
          <s v="78193000-78194000"/>
          <s v="78194000-78195000"/>
          <s v="78195000-78196000"/>
          <s v="78196000-78197000"/>
          <s v="78197000-78198000"/>
          <s v="78198000-78199000"/>
          <s v="78199000-78200000"/>
          <s v="78200000-78201000"/>
          <s v="78201000-78202000"/>
          <s v="78202000-78203000"/>
          <s v="78203000-78204000"/>
          <s v="78204000-78205000"/>
          <s v="78205000-78206000"/>
          <s v="78206000-78207000"/>
          <s v="78207000-78208000"/>
          <s v="78208000-78209000"/>
          <s v="78209000-78210000"/>
          <s v="78210000-78211000"/>
          <s v="78211000-78212000"/>
          <s v="78212000-78213000"/>
          <s v="78213000-78214000"/>
          <s v="78214000-78215000"/>
          <s v="78215000-78216000"/>
          <s v="78216000-78217000"/>
          <s v="78217000-78218000"/>
          <s v="78218000-78219000"/>
          <s v="78219000-78220000"/>
          <s v="78220000-78221000"/>
          <s v="78221000-78222000"/>
          <s v="78222000-78223000"/>
          <s v="78223000-78224000"/>
          <s v="78224000-78225000"/>
          <s v="78225000-78226000"/>
          <s v="78226000-78227000"/>
          <s v="78227000-78228000"/>
          <s v="78228000-78229000"/>
          <s v="78229000-78230000"/>
          <s v="78230000-78231000"/>
          <s v="78231000-78232000"/>
          <s v="78232000-78233000"/>
          <s v="78233000-78234000"/>
          <s v="78234000-78235000"/>
          <s v="78235000-78236000"/>
          <s v="78236000-78237000"/>
          <s v="78237000-78238000"/>
          <s v="78238000-78239000"/>
          <s v="78239000-78240000"/>
          <s v="78240000-78241000"/>
          <s v="78241000-78242000"/>
          <s v="78242000-78243000"/>
          <s v="78243000-78244000"/>
          <s v="78244000-78245000"/>
          <s v="78245000-78246000"/>
          <s v="78246000-78247000"/>
          <s v="78247000-78248000"/>
          <s v="78248000-78249000"/>
          <s v="78249000-78250000"/>
          <s v="78250000-78251000"/>
          <s v="78251000-78252000"/>
          <s v="78252000-78253000"/>
          <s v="78253000-78254000"/>
          <s v="78254000-78255000"/>
          <s v="78255000-78256000"/>
          <s v="78256000-78257000"/>
          <s v="78257000-78258000"/>
          <s v="78258000-78259000"/>
          <s v="78259000-78260000"/>
          <s v="78260000-78261000"/>
          <s v="78261000-78262000"/>
          <s v="78262000-78263000"/>
          <s v="78263000-78264000"/>
          <s v="78264000-78265000"/>
          <s v="78265000-78266000"/>
          <s v="78266000-78267000"/>
          <s v="78267000-78268000"/>
          <s v="78268000-78269000"/>
          <s v="78269000-78270000"/>
          <s v="78270000-78271000"/>
          <s v="78271000-78272000"/>
          <s v="78272000-78273000"/>
          <s v="78273000-78274000"/>
          <s v="78274000-78275000"/>
          <s v="78275000-78276000"/>
          <s v="78276000-78277000"/>
          <s v="78277000-78278000"/>
          <s v="78278000-78279000"/>
          <s v="78279000-78280000"/>
          <s v="78280000-78281000"/>
          <s v="78281000-78282000"/>
          <s v="78282000-78283000"/>
          <s v="78283000-78284000"/>
          <s v="78284000-78285000"/>
          <s v="78285000-78286000"/>
          <s v="78286000-78287000"/>
          <s v="78287000-78288000"/>
          <s v="78288000-78289000"/>
          <s v="78289000-78290000"/>
          <s v="78290000-78291000"/>
          <s v="78291000-78292000"/>
          <s v="78292000-78293000"/>
          <s v="78293000-78294000"/>
          <s v="78294000-78295000"/>
          <s v="78295000-78296000"/>
          <s v="78296000-78297000"/>
          <s v="78297000-78298000"/>
          <s v="78298000-78299000"/>
          <s v="78299000-78300000"/>
          <s v="78300000-78301000"/>
          <s v="78301000-78302000"/>
          <s v="78302000-78303000"/>
          <s v="78303000-78304000"/>
          <s v="78304000-78305000"/>
          <s v="78305000-78306000"/>
          <s v="78306000-78307000"/>
          <s v="78307000-78308000"/>
          <s v="78308000-78309000"/>
          <s v="78309000-78310000"/>
          <s v="78310000-78311000"/>
          <s v="78311000-78312000"/>
          <s v="78312000-78313000"/>
          <s v="78313000-78314000"/>
          <s v="78314000-78315000"/>
          <s v="78315000-78316000"/>
          <s v="78316000-78317000"/>
          <s v="78317000-78318000"/>
          <s v="78318000-78319000"/>
          <s v="78319000-78320000"/>
          <s v="78320000-78321000"/>
          <s v="78321000-78322000"/>
          <s v="78322000-78323000"/>
          <s v="78323000-78324000"/>
          <s v="78324000-78325000"/>
          <s v="78325000-78326000"/>
          <s v="78326000-78327000"/>
          <s v="78327000-78328000"/>
          <s v="78328000-78329000"/>
          <s v="78329000-78330000"/>
          <s v="78330000-78331000"/>
          <s v="78331000-78332000"/>
          <s v="78332000-78333000"/>
          <s v="78333000-78334000"/>
          <s v="78334000-78335000"/>
          <s v="78335000-78336000"/>
          <s v="78336000-78337000"/>
          <s v="78337000-78338000"/>
          <s v="78338000-78339000"/>
          <s v="78339000-78340000"/>
          <s v="78340000-78341000"/>
          <s v="78341000-78342000"/>
          <s v="78342000-78343000"/>
          <s v="78343000-78344000"/>
          <s v="78344000-78345000"/>
          <s v="78345000-78346000"/>
          <s v="78346000-78347000"/>
          <s v="78347000-78348000"/>
          <s v="78348000-78349000"/>
          <s v="78349000-78350000"/>
          <s v="78350000-78351000"/>
          <s v="78351000-78352000"/>
          <s v="78352000-78353000"/>
          <s v="78353000-78354000"/>
          <s v="78354000-78355000"/>
          <s v="78355000-78356000"/>
          <s v="78356000-78357000"/>
          <s v="78357000-78358000"/>
          <s v="78358000-78359000"/>
          <s v="78359000-78360000"/>
          <s v="78360000-78361000"/>
          <s v="78361000-78362000"/>
          <s v="78362000-78363000"/>
          <s v="78363000-78364000"/>
          <s v="78364000-78365000"/>
          <s v="78365000-78366000"/>
          <s v="78366000-78367000"/>
          <s v="78367000-78368000"/>
          <s v="78368000-78369000"/>
          <s v="78369000-78370000"/>
          <s v="78370000-78371000"/>
          <s v="78371000-78372000"/>
          <s v="78372000-78373000"/>
          <s v="78373000-78374000"/>
          <s v="78374000-78375000"/>
          <s v="78375000-78376000"/>
          <s v="78376000-78377000"/>
          <s v="78377000-78378000"/>
          <s v="78378000-78379000"/>
          <s v="78379000-78380000"/>
          <s v="78380000-78381000"/>
          <s v="78381000-78382000"/>
          <s v="78382000-78383000"/>
          <s v="78383000-78384000"/>
          <s v="78384000-78385000"/>
          <s v="78385000-78386000"/>
          <s v="78386000-78387000"/>
          <s v="78387000-78388000"/>
          <s v="78388000-78389000"/>
          <s v="78389000-78390000"/>
          <s v="78390000-78391000"/>
          <s v="78391000-78392000"/>
          <s v="78392000-78393000"/>
          <s v="78393000-78394000"/>
          <s v="78394000-78395000"/>
          <s v="78395000-78396000"/>
          <s v="78396000-78397000"/>
          <s v="78397000-78398000"/>
          <s v="78398000-78399000"/>
          <s v="78399000-78400000"/>
          <s v="78400000-78401000"/>
          <s v="78401000-78402000"/>
          <s v="78402000-78403000"/>
          <s v="78403000-78404000"/>
          <s v="78404000-78405000"/>
          <s v="78405000-78406000"/>
          <s v="78406000-78407000"/>
          <s v="78407000-78408000"/>
          <s v="78408000-78409000"/>
          <s v="78409000-78410000"/>
          <s v="78410000-78411000"/>
          <s v="78411000-78412000"/>
          <s v="78412000-78413000"/>
          <s v="78413000-78414000"/>
          <s v="78414000-78415000"/>
          <s v="78415000-78416000"/>
          <s v="78416000-78417000"/>
          <s v="78417000-78418000"/>
          <s v="78418000-78419000"/>
          <s v="78419000-78420000"/>
          <s v="78420000-78421000"/>
          <s v="78421000-78422000"/>
          <s v="78422000-78423000"/>
          <s v="78423000-78424000"/>
          <s v="78424000-78425000"/>
          <s v="78425000-78426000"/>
          <s v="78426000-78427000"/>
          <s v="78427000-78428000"/>
          <s v="78428000-78429000"/>
          <s v="78429000-78430000"/>
          <s v="78430000-78431000"/>
          <s v="78431000-78432000"/>
          <s v="78432000-78433000"/>
          <s v="78433000-78434000"/>
          <s v="78434000-78435000"/>
          <s v="78435000-78436000"/>
          <s v="78436000-78437000"/>
          <s v="78437000-78438000"/>
          <s v="78438000-78439000"/>
          <s v="78439000-78440000"/>
          <s v="78440000-78441000"/>
          <s v="78441000-78442000"/>
          <s v="78442000-78443000"/>
          <s v="78443000-78444000"/>
          <s v="78444000-78445000"/>
          <s v="78445000-78446000"/>
          <s v="78446000-78447000"/>
          <s v="78447000-78448000"/>
          <s v="78448000-78449000"/>
          <s v="78449000-78450000"/>
          <s v="78450000-78451000"/>
          <s v="78451000-78452000"/>
          <s v="78452000-78453000"/>
          <s v="78453000-78454000"/>
          <s v="78454000-78455000"/>
          <s v="78455000-78456000"/>
          <s v="78456000-78457000"/>
          <s v="78457000-78458000"/>
          <s v="78458000-78459000"/>
          <s v="78459000-78460000"/>
          <s v="78460000-78461000"/>
          <s v="78461000-78462000"/>
          <s v="78462000-78463000"/>
          <s v="78463000-78464000"/>
          <s v="78464000-78465000"/>
          <s v="78465000-78466000"/>
          <s v="78466000-78467000"/>
          <s v="78467000-78468000"/>
          <s v="78468000-78469000"/>
          <s v="78469000-78470000"/>
          <s v="78470000-78471000"/>
          <s v="78471000-78472000"/>
          <s v="78472000-78473000"/>
          <s v="78473000-78474000"/>
          <s v="78474000-78475000"/>
          <s v="78475000-78476000"/>
          <s v="78476000-78477000"/>
          <s v="78477000-78478000"/>
          <s v="78478000-78479000"/>
          <s v="78479000-78480000"/>
          <s v="78480000-78481000"/>
          <s v="78481000-78482000"/>
          <s v="78482000-78483000"/>
          <s v="78483000-78484000"/>
          <s v="78484000-78485000"/>
          <s v="78485000-78486000"/>
          <s v="78486000-78487000"/>
          <s v="78487000-78488000"/>
          <s v="78488000-78489000"/>
          <s v="78489000-78490000"/>
          <s v="78490000-78491000"/>
          <s v="78491000-78492000"/>
          <s v="78492000-78493000"/>
          <s v="78493000-78494000"/>
          <s v="78494000-78495000"/>
          <s v="78495000-78496000"/>
          <s v="78496000-78497000"/>
          <s v="78497000-78498000"/>
          <s v="78498000-78499000"/>
          <s v="78499000-78500000"/>
          <s v="78500000-78501000"/>
          <s v="78501000-78502000"/>
          <s v="78502000-78503000"/>
          <s v="78503000-78504000"/>
          <s v="78504000-78505000"/>
          <s v="78505000-78506000"/>
          <s v="78506000-78507000"/>
          <s v="78507000-78508000"/>
          <s v="78508000-78509000"/>
          <s v="78509000-78510000"/>
          <s v="78510000-78511000"/>
          <s v="78511000-78512000"/>
          <s v="78512000-78513000"/>
          <s v="78513000-78514000"/>
          <s v="78514000-78515000"/>
          <s v="78515000-78516000"/>
          <s v="78516000-78517000"/>
          <s v="78517000-78518000"/>
          <s v="78518000-78519000"/>
          <s v="78519000-78520000"/>
          <s v="78520000-78521000"/>
          <s v="78521000-78522000"/>
          <s v="78522000-78523000"/>
          <s v="78523000-78524000"/>
          <s v="78524000-78525000"/>
          <s v="78525000-78526000"/>
          <s v="78526000-78527000"/>
          <s v="78527000-78528000"/>
          <s v="78528000-78529000"/>
          <s v="78529000-78530000"/>
          <s v="78530000-78531000"/>
          <s v="78531000-78532000"/>
          <s v="78532000-78533000"/>
          <s v="78533000-78534000"/>
          <s v="78534000-78535000"/>
          <s v="78535000-78536000"/>
          <s v="78536000-78537000"/>
          <s v="78537000-78538000"/>
          <s v="78538000-78539000"/>
          <s v="78539000-78540000"/>
          <s v="78540000-78541000"/>
          <s v="78541000-78542000"/>
          <s v="78542000-78543000"/>
          <s v="78543000-78544000"/>
          <s v="78544000-78545000"/>
          <s v="78545000-78546000"/>
          <s v="78546000-78547000"/>
          <s v="78547000-78548000"/>
          <s v="78548000-78549000"/>
          <s v="78549000-78550000"/>
          <s v="78550000-78551000"/>
          <s v="78551000-78552000"/>
          <s v="78552000-78553000"/>
          <s v="78553000-78554000"/>
          <s v="78554000-78555000"/>
          <s v="78555000-78556000"/>
          <s v="78556000-78557000"/>
          <s v="78557000-78558000"/>
          <s v="78558000-78559000"/>
          <s v="78559000-78560000"/>
          <s v="78560000-78561000"/>
          <s v="78561000-78562000"/>
          <s v="78562000-78563000"/>
          <s v="78563000-78564000"/>
          <s v="78564000-78565000"/>
          <s v="78565000-78566000"/>
          <s v="78566000-78567000"/>
          <s v="78567000-78568000"/>
          <s v="78568000-78569000"/>
          <s v="78569000-78570000"/>
          <s v="78570000-78571000"/>
          <s v="78571000-78572000"/>
          <s v="78572000-78573000"/>
          <s v="78573000-78574000"/>
          <s v="78574000-78575000"/>
          <s v="78575000-78576000"/>
          <s v="78576000-78577000"/>
          <s v="78577000-78578000"/>
          <s v="78578000-78579000"/>
          <s v="78579000-78580000"/>
          <s v="78580000-78581000"/>
          <s v="78581000-78582000"/>
          <s v="78582000-78583000"/>
          <s v="78583000-78584000"/>
          <s v="78584000-78585000"/>
          <s v="78585000-78586000"/>
          <s v="78586000-78587000"/>
          <s v="78587000-78588000"/>
          <s v="78588000-78589000"/>
          <s v="78589000-78590000"/>
          <s v="78590000-78591000"/>
          <s v="78591000-78592000"/>
          <s v="78592000-78593000"/>
          <s v="78593000-78594000"/>
          <s v="78594000-78595000"/>
          <s v="78595000-78596000"/>
          <s v="78596000-78597000"/>
          <s v="78597000-78598000"/>
          <s v="78598000-78599000"/>
          <s v="78599000-78600000"/>
          <s v="78600000-78601000"/>
          <s v="78601000-78602000"/>
          <s v="78602000-78603000"/>
          <s v="78603000-78604000"/>
          <s v="78604000-78605000"/>
          <s v="78605000-78606000"/>
          <s v="78606000-78607000"/>
          <s v="78607000-78608000"/>
          <s v="78608000-78609000"/>
          <s v="78609000-78610000"/>
          <s v="78610000-78611000"/>
          <s v="78611000-78612000"/>
          <s v="78612000-78613000"/>
          <s v="78613000-78614000"/>
          <s v="78614000-78615000"/>
          <s v="78615000-78616000"/>
          <s v="78616000-78617000"/>
          <s v="78617000-78618000"/>
          <s v="78618000-78619000"/>
          <s v="78619000-78620000"/>
          <s v="78620000-78621000"/>
          <s v="78621000-78622000"/>
          <s v="78622000-78623000"/>
          <s v="78623000-78624000"/>
          <s v="78624000-78625000"/>
          <s v="78625000-78626000"/>
          <s v="78626000-78627000"/>
          <s v="78627000-78628000"/>
          <s v="78628000-78629000"/>
          <s v="78629000-78630000"/>
          <s v="78630000-78631000"/>
          <s v="78631000-78632000"/>
          <s v="78632000-78633000"/>
          <s v="78633000-78634000"/>
          <s v="78634000-78635000"/>
          <s v="78635000-78636000"/>
          <s v="78636000-78637000"/>
          <s v="78637000-78638000"/>
          <s v="78638000-78639000"/>
          <s v="78639000-78640000"/>
          <s v="78640000-78641000"/>
          <s v="78641000-78642000"/>
          <s v="78642000-78643000"/>
          <s v="78643000-78644000"/>
          <s v="78644000-78645000"/>
          <s v="78645000-78646000"/>
          <s v="78646000-78647000"/>
          <s v="78647000-78648000"/>
          <s v="78648000-78649000"/>
          <s v="78649000-78650000"/>
          <s v="78650000-78651000"/>
          <s v="78651000-78652000"/>
          <s v="78652000-78653000"/>
          <s v="78653000-78654000"/>
          <s v="78654000-78655000"/>
          <s v="78655000-78656000"/>
          <s v="78656000-78657000"/>
          <s v="78657000-78658000"/>
          <s v="78658000-78659000"/>
          <s v="78659000-78660000"/>
          <s v="78660000-78661000"/>
          <s v="78661000-78662000"/>
          <s v="78662000-78663000"/>
          <s v="78663000-78664000"/>
          <s v="78664000-78665000"/>
          <s v="78665000-78666000"/>
          <s v="78666000-78667000"/>
          <s v="78667000-78668000"/>
          <s v="78668000-78669000"/>
          <s v="78669000-78670000"/>
          <s v="78670000-78671000"/>
          <s v="78671000-78672000"/>
          <s v="78672000-78673000"/>
          <s v="78673000-78674000"/>
          <s v="78674000-78675000"/>
          <s v="78675000-78676000"/>
          <s v="78676000-78677000"/>
          <s v="78677000-78678000"/>
          <s v="78678000-78679000"/>
          <s v="78679000-78680000"/>
          <s v="78680000-78681000"/>
          <s v="78681000-78682000"/>
          <s v="78682000-78683000"/>
          <s v="78683000-78684000"/>
          <s v="78684000-78685000"/>
          <s v="78685000-78686000"/>
          <s v="78686000-78687000"/>
          <s v="78687000-78688000"/>
          <s v="78688000-78689000"/>
          <s v="78689000-78690000"/>
          <s v="78690000-78691000"/>
          <s v="78691000-78692000"/>
          <s v="78692000-78693000"/>
          <s v="78693000-78694000"/>
          <s v="78694000-78695000"/>
          <s v="78695000-78696000"/>
          <s v="78696000-78697000"/>
          <s v="78697000-78698000"/>
          <s v="78698000-78699000"/>
          <s v="78699000-78700000"/>
          <s v="78700000-78701000"/>
          <s v="78701000-78702000"/>
          <s v="78702000-78703000"/>
          <s v="78703000-78704000"/>
          <s v="78704000-78705000"/>
          <s v="78705000-78706000"/>
          <s v="78706000-78707000"/>
          <s v="78707000-78708000"/>
          <s v="78708000-78709000"/>
          <s v="78709000-78710000"/>
          <s v="78710000-78711000"/>
          <s v="78711000-78712000"/>
          <s v="78712000-78713000"/>
          <s v="78713000-78714000"/>
          <s v="78714000-78715000"/>
          <s v="78715000-78716000"/>
          <s v="78716000-78717000"/>
          <s v="78717000-78718000"/>
          <s v="78718000-78719000"/>
          <s v="78719000-78720000"/>
          <s v="78720000-78721000"/>
          <s v="78721000-78722000"/>
          <s v="78722000-78723000"/>
          <s v="78723000-78724000"/>
          <s v="78724000-78725000"/>
          <s v="78725000-78726000"/>
          <s v="78726000-78727000"/>
          <s v="78727000-78728000"/>
          <s v="78728000-78729000"/>
          <s v="78729000-78730000"/>
          <s v="78730000-78731000"/>
          <s v="78731000-78732000"/>
          <s v="78732000-78733000"/>
          <s v="78733000-78734000"/>
          <s v="78734000-78735000"/>
          <s v="78735000-78736000"/>
          <s v="78736000-78737000"/>
          <s v="78737000-78738000"/>
          <s v="78738000-78739000"/>
          <s v="78739000-78740000"/>
          <s v="78740000-78741000"/>
          <s v="78741000-78742000"/>
          <s v="78742000-78743000"/>
          <s v="78743000-78744000"/>
          <s v="78744000-78745000"/>
          <s v="78745000-78746000"/>
          <s v="78746000-78747000"/>
          <s v="78747000-78748000"/>
          <s v="78748000-78749000"/>
          <s v="78749000-78750000"/>
          <s v="78750000-78751000"/>
          <s v="78751000-78752000"/>
          <s v="78752000-78753000"/>
          <s v="78753000-78754000"/>
          <s v="78754000-78755000"/>
          <s v="78755000-78756000"/>
          <s v="78756000-78757000"/>
          <s v="78757000-78758000"/>
          <s v="78758000-78759000"/>
          <s v="78759000-78760000"/>
          <s v="78760000-78761000"/>
          <s v="78761000-78762000"/>
          <s v="78762000-78763000"/>
          <s v="78763000-78764000"/>
          <s v="78764000-78765000"/>
          <s v="78765000-78766000"/>
          <s v="78766000-78767000"/>
          <s v="78767000-78768000"/>
          <s v="78768000-78769000"/>
          <s v="78769000-78770000"/>
          <s v="78770000-78771000"/>
          <s v="78771000-78772000"/>
          <s v="78772000-78773000"/>
          <s v="78773000-78774000"/>
          <s v="78774000-78775000"/>
          <s v="78775000-78776000"/>
          <s v="78776000-78777000"/>
          <s v="78777000-78778000"/>
          <s v="78778000-78779000"/>
          <s v="78779000-78780000"/>
          <s v="78780000-78781000"/>
          <s v="78781000-78782000"/>
          <s v="78782000-78783000"/>
          <s v="78783000-78784000"/>
          <s v="78784000-78785000"/>
          <s v="78785000-78786000"/>
          <s v="78786000-78787000"/>
          <s v="78787000-78788000"/>
          <s v="78788000-78789000"/>
          <s v="78789000-78790000"/>
          <s v="78790000-78791000"/>
          <s v="78791000-78792000"/>
          <s v="78792000-78793000"/>
          <s v="78793000-78794000"/>
          <s v="78794000-78795000"/>
          <s v="78795000-78796000"/>
          <s v="78796000-78797000"/>
          <s v="78797000-78798000"/>
          <s v="78798000-78799000"/>
          <s v="78799000-78800000"/>
          <s v="78800000-78801000"/>
          <s v="78801000-78802000"/>
          <s v="78802000-78803000"/>
          <s v="78803000-78804000"/>
          <s v="78804000-78805000"/>
          <s v="78805000-78806000"/>
          <s v="78806000-78807000"/>
          <s v="78807000-78808000"/>
          <s v="78808000-78809000"/>
          <s v="78809000-78810000"/>
          <s v="78810000-78811000"/>
          <s v="78811000-78812000"/>
          <s v="78812000-78813000"/>
          <s v="78813000-78814000"/>
          <s v="78814000-78815000"/>
          <s v="78815000-78816000"/>
          <s v="78816000-78817000"/>
          <s v="78817000-78818000"/>
          <s v="78818000-78819000"/>
          <s v="78819000-78820000"/>
          <s v="78820000-78821000"/>
          <s v="78821000-78822000"/>
          <s v="78822000-78823000"/>
          <s v="78823000-78824000"/>
          <s v="78824000-78825000"/>
          <s v="78825000-78826000"/>
          <s v="78826000-78827000"/>
          <s v="78827000-78828000"/>
          <s v="78828000-78829000"/>
          <s v="78829000-78830000"/>
          <s v="78830000-78831000"/>
          <s v="78831000-78832000"/>
          <s v="78832000-78833000"/>
          <s v="78833000-78834000"/>
          <s v="78834000-78835000"/>
          <s v="78835000-78836000"/>
          <s v="78836000-78837000"/>
          <s v="78837000-78838000"/>
          <s v="78838000-78839000"/>
          <s v="78839000-78840000"/>
          <s v="78840000-78841000"/>
          <s v="78841000-78842000"/>
          <s v="78842000-78843000"/>
          <s v="78843000-78844000"/>
          <s v="78844000-78845000"/>
          <s v="78845000-78846000"/>
          <s v="78846000-78847000"/>
          <s v="78847000-78848000"/>
          <s v="78848000-78849000"/>
          <s v="78849000-78850000"/>
          <s v="78850000-78851000"/>
          <s v="78851000-78852000"/>
          <s v="78852000-78853000"/>
          <s v="78853000-78854000"/>
          <s v="78854000-78855000"/>
          <s v="78855000-78856000"/>
          <s v="78856000-78857000"/>
          <s v="78857000-78858000"/>
          <s v="78858000-78859000"/>
          <s v="78859000-78860000"/>
          <s v="78860000-78861000"/>
          <s v="78861000-78862000"/>
          <s v="78862000-78863000"/>
          <s v="78863000-78864000"/>
          <s v="78864000-78865000"/>
          <s v="78865000-78866000"/>
          <s v="78866000-78867000"/>
          <s v="78867000-78868000"/>
          <s v="78868000-78869000"/>
          <s v="78869000-78870000"/>
          <s v="78870000-78871000"/>
          <s v="78871000-78872000"/>
          <s v="78872000-78873000"/>
          <s v="78873000-78874000"/>
          <s v="78874000-78875000"/>
          <s v="78875000-78876000"/>
          <s v="78876000-78877000"/>
          <s v="78877000-78878000"/>
          <s v="78878000-78879000"/>
          <s v="78879000-78880000"/>
          <s v="78880000-78881000"/>
          <s v="78881000-78882000"/>
          <s v="78882000-78883000"/>
          <s v="78883000-78884000"/>
          <s v="78884000-78885000"/>
          <s v="78885000-78886000"/>
          <s v="78886000-78887000"/>
          <s v="78887000-78888000"/>
          <s v="78888000-78889000"/>
          <s v="78889000-78890000"/>
          <s v="78890000-78891000"/>
          <s v="78891000-78892000"/>
          <s v="78892000-78893000"/>
          <s v="78893000-78894000"/>
          <s v="78894000-78895000"/>
          <s v="78895000-78896000"/>
          <s v="78896000-78897000"/>
          <s v="78897000-78898000"/>
          <s v="78898000-78899000"/>
          <s v="78899000-78900000"/>
          <s v="78900000-78901000"/>
          <s v="78901000-78902000"/>
          <s v="78902000-78903000"/>
          <s v="78903000-78904000"/>
          <s v="78904000-78905000"/>
          <s v="78905000-78906000"/>
          <s v="78906000-78907000"/>
          <s v="78907000-78908000"/>
          <s v="78908000-78909000"/>
          <s v="78909000-78910000"/>
          <s v="78910000-78911000"/>
          <s v="78911000-78912000"/>
          <s v="78912000-78913000"/>
          <s v="78913000-78914000"/>
          <s v="78914000-78915000"/>
          <s v="78915000-78916000"/>
          <s v="78916000-78917000"/>
          <s v="78917000-78918000"/>
          <s v="78918000-78919000"/>
          <s v="78919000-78920000"/>
          <s v="78920000-78921000"/>
          <s v="78921000-78922000"/>
          <s v="78922000-78923000"/>
          <s v="78923000-78924000"/>
          <s v="78924000-78925000"/>
          <s v="78925000-78926000"/>
          <s v="78926000-78927000"/>
          <s v="78927000-78928000"/>
          <s v="78928000-78929000"/>
          <s v="78929000-78930000"/>
          <s v="78930000-78931000"/>
          <s v="78931000-78932000"/>
          <s v="78932000-78933000"/>
          <s v="78933000-78934000"/>
          <s v="78934000-78935000"/>
          <s v="78935000-78936000"/>
          <s v="78936000-78937000"/>
          <s v="78937000-78938000"/>
          <s v="78938000-78939000"/>
          <s v="78939000-78940000"/>
          <s v="78940000-78941000"/>
          <s v="78941000-78942000"/>
          <s v="78942000-78943000"/>
          <s v="78943000-78944000"/>
          <s v="78944000-78945000"/>
          <s v="78945000-78946000"/>
          <s v="78946000-78947000"/>
          <s v="78947000-78948000"/>
          <s v="78948000-78949000"/>
          <s v="78949000-78950000"/>
          <s v="78950000-78951000"/>
          <s v="78951000-78952000"/>
          <s v="78952000-78953000"/>
          <s v="78953000-78954000"/>
          <s v="78954000-78955000"/>
          <s v="78955000-78956000"/>
          <s v="78956000-78957000"/>
          <s v="78957000-78958000"/>
          <s v="78958000-78959000"/>
          <s v="78959000-78960000"/>
          <s v="78960000-78961000"/>
          <s v="78961000-78962000"/>
          <s v="78962000-78963000"/>
          <s v="78963000-78964000"/>
          <s v="78964000-78965000"/>
          <s v="78965000-78966000"/>
          <s v="78966000-78967000"/>
          <s v="78967000-78968000"/>
          <s v="78968000-78969000"/>
          <s v="78969000-78970000"/>
          <s v="78970000-78971000"/>
          <s v="78971000-78972000"/>
          <s v="78972000-78973000"/>
          <s v="78973000-78974000"/>
          <s v="78974000-78975000"/>
          <s v="78975000-78976000"/>
          <s v="78976000-78977000"/>
          <s v="78977000-78978000"/>
          <s v="78978000-78979000"/>
          <s v="78979000-78980000"/>
          <s v="78980000-78981000"/>
          <s v="78981000-78982000"/>
          <s v="78982000-78983000"/>
          <s v="78983000-78984000"/>
          <s v="78984000-78985000"/>
          <s v="78985000-78986000"/>
          <s v="78986000-78987000"/>
          <s v="78987000-78988000"/>
          <s v="78988000-78989000"/>
          <s v="78989000-78990000"/>
          <s v="78990000-78991000"/>
          <s v="78991000-78992000"/>
          <s v="78992000-78993000"/>
          <s v="78993000-78994000"/>
          <s v="78994000-78995000"/>
          <s v="78995000-78996000"/>
          <s v="78996000-78997000"/>
          <s v="78997000-78998000"/>
          <s v="78998000-78999000"/>
          <s v="78999000-79000000"/>
          <s v="79000000-79001000"/>
          <s v="79001000-79002000"/>
          <s v="79002000-79003000"/>
          <s v="79003000-79004000"/>
          <s v="79004000-79005000"/>
          <s v="79005000-79006000"/>
          <s v="79006000-79007000"/>
          <s v="79007000-79008000"/>
          <s v="79008000-79009000"/>
          <s v="79009000-79010000"/>
          <s v="79010000-79011000"/>
          <s v="79011000-79012000"/>
          <s v="79012000-79013000"/>
          <s v="79013000-79014000"/>
          <s v="79014000-79015000"/>
          <s v="79015000-79016000"/>
          <s v="79016000-79017000"/>
          <s v="79017000-79018000"/>
          <s v="79018000-79019000"/>
          <s v="79019000-79020000"/>
          <s v="79020000-79021000"/>
          <s v="79021000-79022000"/>
          <s v="79022000-79023000"/>
          <s v="79023000-79024000"/>
          <s v="79024000-79025000"/>
          <s v="79025000-79026000"/>
          <s v="79026000-79027000"/>
          <s v="79027000-79028000"/>
          <s v="79028000-79029000"/>
          <s v="79029000-79030000"/>
          <s v="79030000-79031000"/>
          <s v="79031000-79032000"/>
          <s v="79032000-79033000"/>
          <s v="79033000-79034000"/>
          <s v="79034000-79035000"/>
          <s v="79035000-79036000"/>
          <s v="79036000-79037000"/>
          <s v="79037000-79038000"/>
          <s v="79038000-79039000"/>
          <s v="79039000-79040000"/>
          <s v="79040000-79041000"/>
          <s v="79041000-79042000"/>
          <s v="79042000-79043000"/>
          <s v="79043000-79044000"/>
          <s v="79044000-79045000"/>
          <s v="79045000-79046000"/>
          <s v="79046000-79047000"/>
          <s v="79047000-79048000"/>
          <s v="79048000-79049000"/>
          <s v="79049000-79050000"/>
          <s v="79050000-79051000"/>
          <s v="79051000-79052000"/>
          <s v="79052000-79053000"/>
          <s v="79053000-79054000"/>
          <s v="79054000-79055000"/>
          <s v="79055000-79056000"/>
          <s v="79056000-79057000"/>
          <s v="79057000-79058000"/>
          <s v="79058000-79059000"/>
          <s v="79059000-79060000"/>
          <s v="79060000-79061000"/>
          <s v="79061000-79062000"/>
          <s v="79062000-79063000"/>
          <s v="79063000-79064000"/>
          <s v="79064000-79065000"/>
          <s v="79065000-79066000"/>
          <s v="79066000-79067000"/>
          <s v="79067000-79068000"/>
          <s v="79068000-79069000"/>
          <s v="79069000-79070000"/>
          <s v="79070000-79071000"/>
          <s v="79071000-79072000"/>
          <s v="79072000-79073000"/>
          <s v="79073000-79074000"/>
          <s v="79074000-79075000"/>
          <s v="79075000-79076000"/>
          <s v="79076000-79077000"/>
          <s v="79077000-79078000"/>
          <s v="79078000-79079000"/>
          <s v="79079000-79080000"/>
          <s v="79080000-79081000"/>
          <s v="79081000-79082000"/>
          <s v="79082000-79083000"/>
          <s v="79083000-79084000"/>
          <s v="79084000-79085000"/>
          <s v="79085000-79086000"/>
          <s v="79086000-79087000"/>
          <s v="79087000-79088000"/>
          <s v="79088000-79089000"/>
          <s v="79089000-79090000"/>
          <s v="79090000-79091000"/>
          <s v="79091000-79092000"/>
          <s v="79092000-79093000"/>
          <s v="79093000-79094000"/>
          <s v="79094000-79095000"/>
          <s v="79095000-79096000"/>
          <s v="79096000-79097000"/>
          <s v="79097000-79098000"/>
          <s v="79098000-79099000"/>
          <s v="79099000-79100000"/>
          <s v="79100000-79101000"/>
          <s v="79101000-79102000"/>
          <s v="79102000-79103000"/>
          <s v="79103000-79104000"/>
          <s v="79104000-79105000"/>
          <s v="79105000-79106000"/>
          <s v="79106000-79107000"/>
          <s v="79107000-79108000"/>
          <s v="79108000-79109000"/>
          <s v="79109000-79110000"/>
          <s v="79110000-79111000"/>
          <s v="79111000-79112000"/>
          <s v="79112000-79113000"/>
          <s v="79113000-79114000"/>
          <s v="79114000-79115000"/>
          <s v="79115000-79116000"/>
          <s v="79116000-79117000"/>
          <s v="79117000-79118000"/>
          <s v="79118000-79119000"/>
          <s v="79119000-79120000"/>
          <s v="79120000-79121000"/>
          <s v="79121000-79122000"/>
          <s v="79122000-79123000"/>
          <s v="79123000-79124000"/>
          <s v="79124000-79125000"/>
          <s v="79125000-79126000"/>
          <s v="79126000-79127000"/>
          <s v="79127000-79128000"/>
          <s v="79128000-79129000"/>
          <s v="79129000-79130000"/>
          <s v="79130000-79131000"/>
          <s v="79131000-79132000"/>
          <s v="79132000-79133000"/>
          <s v="79133000-79134000"/>
          <s v="79134000-79135000"/>
          <s v="79135000-79136000"/>
          <s v="79136000-79137000"/>
          <s v="79137000-79138000"/>
          <s v="79138000-79139000"/>
          <s v="79139000-79140000"/>
          <s v="79140000-79141000"/>
          <s v="79141000-79142000"/>
          <s v="79142000-79143000"/>
          <s v="79143000-79144000"/>
          <s v="79144000-79145000"/>
          <s v="79145000-79146000"/>
          <s v="79146000-79147000"/>
          <s v="79147000-79148000"/>
          <s v="79148000-79149000"/>
          <s v="79149000-79150000"/>
          <s v="79150000-79151000"/>
          <s v="79151000-79152000"/>
          <s v="79152000-79153000"/>
          <s v="79153000-79154000"/>
          <s v="79154000-79155000"/>
          <s v="79155000-79156000"/>
          <s v="79156000-79157000"/>
          <s v="79157000-79158000"/>
          <s v="79158000-79159000"/>
          <s v="79159000-79160000"/>
          <s v="79160000-79161000"/>
          <s v="79161000-79162000"/>
          <s v="79162000-79163000"/>
          <s v="79163000-79164000"/>
          <s v="79164000-79165000"/>
          <s v="79165000-79166000"/>
          <s v="79166000-79167000"/>
          <s v="79167000-79168000"/>
          <s v="79168000-79169000"/>
          <s v="79169000-79170000"/>
          <s v="79170000-79171000"/>
          <s v="79171000-79172000"/>
          <s v="79172000-79173000"/>
          <s v="79173000-79174000"/>
          <s v="79174000-79175000"/>
          <s v="79175000-79176000"/>
          <s v="79176000-79177000"/>
          <s v="79177000-79178000"/>
          <s v="79178000-79179000"/>
          <s v="79179000-79180000"/>
          <s v="79180000-79181000"/>
          <s v="79181000-79182000"/>
          <s v="79182000-79183000"/>
          <s v="79183000-79184000"/>
          <s v="79184000-79185000"/>
          <s v="79185000-79186000"/>
          <s v="79186000-79187000"/>
          <s v="79187000-79188000"/>
          <s v="79188000-79189000"/>
          <s v="79189000-79190000"/>
          <s v="79190000-79191000"/>
          <s v="79191000-79192000"/>
          <s v="79192000-79193000"/>
          <s v="79193000-79194000"/>
          <s v="79194000-79195000"/>
          <s v="79195000-79196000"/>
          <s v="79196000-79197000"/>
          <s v="79197000-79198000"/>
          <s v="79198000-79199000"/>
          <s v="79199000-79200000"/>
          <s v="79200000-79201000"/>
          <s v="79201000-79202000"/>
          <s v="79202000-79203000"/>
          <s v="79203000-79204000"/>
          <s v="79204000-79205000"/>
          <s v="79205000-79206000"/>
          <s v="79206000-79207000"/>
          <s v="79207000-79208000"/>
          <s v="79208000-79209000"/>
          <s v="79209000-79210000"/>
          <s v="79210000-79211000"/>
          <s v="79211000-79212000"/>
          <s v="79212000-79213000"/>
          <s v="79213000-79214000"/>
          <s v="79214000-79215000"/>
          <s v="79215000-79216000"/>
          <s v="79216000-79217000"/>
          <s v="79217000-79218000"/>
          <s v="79218000-79219000"/>
          <s v="79219000-79220000"/>
          <s v="79220000-79221000"/>
          <s v="79221000-79222000"/>
          <s v="79222000-79223000"/>
          <s v="79223000-79224000"/>
          <s v="79224000-79225000"/>
          <s v="79225000-79226000"/>
          <s v="79226000-79227000"/>
          <s v="79227000-79228000"/>
          <s v="79228000-79229000"/>
          <s v="79229000-79230000"/>
          <s v="79230000-79231000"/>
          <s v="79231000-79232000"/>
          <s v="79232000-79233000"/>
          <s v="79233000-79234000"/>
          <s v="79234000-79235000"/>
          <s v="79235000-79236000"/>
          <s v="79236000-79237000"/>
          <s v="79237000-79238000"/>
          <s v="79238000-79239000"/>
          <s v="79239000-79240000"/>
          <s v="79240000-79241000"/>
          <s v="79241000-79242000"/>
          <s v="79242000-79243000"/>
          <s v="79243000-79244000"/>
          <s v="79244000-79245000"/>
          <s v="79245000-79246000"/>
          <s v="79246000-79247000"/>
          <s v="79247000-79248000"/>
          <s v="79248000-79249000"/>
          <s v="79249000-79250000"/>
          <s v="79250000-79251000"/>
          <s v="79251000-79252000"/>
          <s v="79252000-79253000"/>
          <s v="79253000-79254000"/>
          <s v="79254000-79255000"/>
          <s v="79255000-79256000"/>
          <s v="79256000-79257000"/>
          <s v="79257000-79258000"/>
          <s v="79258000-79259000"/>
          <s v="79259000-79260000"/>
          <s v="79260000-79261000"/>
          <s v="79261000-79262000"/>
          <s v="79262000-79263000"/>
          <s v="79263000-79264000"/>
          <s v="79264000-79265000"/>
          <s v="79265000-79266000"/>
          <s v="79266000-79267000"/>
          <s v="79267000-79268000"/>
          <s v="79268000-79269000"/>
          <s v="79269000-79270000"/>
          <s v="79270000-79271000"/>
          <s v="79271000-79272000"/>
          <s v="79272000-79273000"/>
          <s v="79273000-79274000"/>
          <s v="79274000-79275000"/>
          <s v="79275000-79276000"/>
          <s v="79276000-79277000"/>
          <s v="79277000-79278000"/>
          <s v="79278000-79279000"/>
          <s v="79279000-79280000"/>
          <s v="79280000-79281000"/>
          <s v="79281000-79282000"/>
          <s v="79282000-79283000"/>
          <s v="79283000-79284000"/>
          <s v="79284000-79285000"/>
          <s v="79285000-79286000"/>
          <s v="79286000-79287000"/>
          <s v="79287000-79288000"/>
          <s v="79288000-79289000"/>
          <s v="79289000-79290000"/>
          <s v="79290000-79291000"/>
          <s v="79291000-79292000"/>
          <s v="79292000-79293000"/>
          <s v="79293000-79294000"/>
          <s v="79294000-79295000"/>
          <s v="79295000-79296000"/>
          <s v="79296000-79297000"/>
          <s v="79297000-79298000"/>
          <s v="79298000-79299000"/>
          <s v="79299000-79300000"/>
          <s v="79300000-79301000"/>
          <s v="79301000-79302000"/>
          <s v="79302000-79303000"/>
          <s v="79303000-79304000"/>
          <s v="79304000-79305000"/>
          <s v="79305000-79306000"/>
          <s v="79306000-79307000"/>
          <s v="79307000-79308000"/>
          <s v="79308000-79309000"/>
          <s v="79309000-79310000"/>
          <s v="79310000-79311000"/>
          <s v="79311000-79312000"/>
          <s v="79312000-79313000"/>
          <s v="79313000-79314000"/>
          <s v="79314000-79315000"/>
          <s v="79315000-79316000"/>
          <s v="79316000-79317000"/>
          <s v="79317000-79318000"/>
          <s v="79318000-79319000"/>
          <s v="79319000-79320000"/>
          <s v="79320000-79321000"/>
          <s v="79321000-79322000"/>
          <s v="79322000-79323000"/>
          <s v="79323000-79324000"/>
          <s v="79324000-79325000"/>
          <s v="79325000-79326000"/>
          <s v="79326000-79327000"/>
          <s v="79327000-79328000"/>
          <s v="79328000-79329000"/>
          <s v="79329000-79330000"/>
          <s v="79330000-79331000"/>
          <s v="79331000-79332000"/>
          <s v="79332000-79333000"/>
          <s v="79333000-79334000"/>
          <s v="79334000-79335000"/>
          <s v="79335000-79336000"/>
          <s v="79336000-79337000"/>
          <s v="79337000-79338000"/>
          <s v="79338000-79339000"/>
          <s v="79339000-79340000"/>
          <s v="79340000-79341000"/>
          <s v="79341000-79342000"/>
          <s v="79342000-79343000"/>
          <s v="79343000-79344000"/>
          <s v="79344000-79345000"/>
          <s v="79345000-79346000"/>
          <s v="79346000-79347000"/>
          <s v="79347000-79348000"/>
          <s v="79348000-79349000"/>
          <s v="79349000-79350000"/>
          <s v="79350000-79351000"/>
          <s v="79351000-79352000"/>
          <s v="79352000-79353000"/>
          <s v="79353000-79354000"/>
          <s v="79354000-79355000"/>
          <s v="79355000-79356000"/>
          <s v="79356000-79357000"/>
          <s v="79357000-79358000"/>
          <s v="79358000-79359000"/>
          <s v="79359000-79360000"/>
          <s v="79360000-79361000"/>
          <s v="79361000-79362000"/>
          <s v="79362000-79363000"/>
          <s v="79363000-79364000"/>
          <s v="79364000-79365000"/>
          <s v="79365000-79366000"/>
          <s v="79366000-79367000"/>
          <s v="79367000-79368000"/>
          <s v="79368000-79369000"/>
          <s v="79369000-79370000"/>
          <s v="79370000-79371000"/>
          <s v="79371000-79372000"/>
          <s v="79372000-79373000"/>
          <s v="79373000-79374000"/>
          <s v="79374000-79375000"/>
          <s v="79375000-79376000"/>
          <s v="79376000-79377000"/>
          <s v="79377000-79378000"/>
          <s v="79378000-79379000"/>
          <s v="79379000-79380000"/>
          <s v="79380000-79381000"/>
          <s v="79381000-79382000"/>
          <s v="79382000-79383000"/>
          <s v="79383000-79384000"/>
          <s v="79384000-79385000"/>
          <s v="79385000-79386000"/>
          <s v="79386000-79387000"/>
          <s v="79387000-79388000"/>
          <s v="79388000-79389000"/>
          <s v="79389000-79390000"/>
          <s v="79390000-79391000"/>
          <s v="79391000-79392000"/>
          <s v="79392000-79393000"/>
          <s v="79393000-79394000"/>
          <s v="79394000-79395000"/>
          <s v="79395000-79396000"/>
          <s v="79396000-79397000"/>
          <s v="79397000-79398000"/>
          <s v="79398000-79399000"/>
          <s v="79399000-79400000"/>
          <s v="79400000-79401000"/>
          <s v="79401000-79402000"/>
          <s v="79402000-79403000"/>
          <s v="79403000-79404000"/>
          <s v="79404000-79405000"/>
          <s v="79405000-79406000"/>
          <s v="79406000-79407000"/>
          <s v="79407000-79408000"/>
          <s v="79408000-79409000"/>
          <s v="79409000-79410000"/>
          <s v="79410000-79411000"/>
          <s v="79411000-79412000"/>
          <s v="79412000-79413000"/>
          <s v="79413000-79414000"/>
          <s v="79414000-79415000"/>
          <s v="79415000-79416000"/>
          <s v="79416000-79417000"/>
          <s v="79417000-79418000"/>
          <s v="79418000-79419000"/>
          <s v="79419000-79420000"/>
          <s v="79420000-79421000"/>
          <s v="79421000-79422000"/>
          <s v="79422000-79423000"/>
          <s v="79423000-79424000"/>
          <s v="79424000-79425000"/>
          <s v="79425000-79426000"/>
          <s v="79426000-79427000"/>
          <s v="79427000-79428000"/>
          <s v="79428000-79429000"/>
          <s v="79429000-79430000"/>
          <s v="79430000-79431000"/>
          <s v="79431000-79432000"/>
          <s v="79432000-79433000"/>
          <s v="79433000-79434000"/>
          <s v="79434000-79435000"/>
          <s v="79435000-79436000"/>
          <s v="79436000-79437000"/>
          <s v="79437000-79438000"/>
          <s v="79438000-79439000"/>
          <s v="79439000-79440000"/>
          <s v="79440000-79441000"/>
          <s v="79441000-79442000"/>
          <s v="79442000-79443000"/>
          <s v="79443000-79444000"/>
          <s v="79444000-79445000"/>
          <s v="79445000-79446000"/>
          <s v="79446000-79447000"/>
          <s v="79447000-79448000"/>
          <s v="79448000-79449000"/>
          <s v="79449000-79450000"/>
          <s v="79450000-79451000"/>
          <s v="79451000-79452000"/>
          <s v="79452000-79453000"/>
          <s v="79453000-79454000"/>
          <s v="79454000-79455000"/>
          <s v="79455000-79456000"/>
          <s v="79456000-79457000"/>
          <s v="79457000-79458000"/>
          <s v="79458000-79459000"/>
          <s v="79459000-79460000"/>
          <s v="79460000-79461000"/>
          <s v="79461000-79462000"/>
          <s v="79462000-79463000"/>
          <s v="79463000-79464000"/>
          <s v="79464000-79465000"/>
          <s v="79465000-79466000"/>
          <s v="79466000-79467000"/>
          <s v="79467000-79468000"/>
          <s v="79468000-79469000"/>
          <s v="79469000-79470000"/>
          <s v="79470000-79471000"/>
          <s v="79471000-79472000"/>
          <s v="79472000-79473000"/>
          <s v="79473000-79474000"/>
          <s v="79474000-79475000"/>
          <s v="79475000-79476000"/>
          <s v="79476000-79477000"/>
          <s v="79477000-79478000"/>
          <s v="79478000-79479000"/>
          <s v="79479000-79480000"/>
          <s v="79480000-79481000"/>
          <s v="79481000-79482000"/>
          <s v="79482000-79483000"/>
          <s v="79483000-79484000"/>
          <s v="79484000-79485000"/>
          <s v="79485000-79486000"/>
          <s v="79486000-79487000"/>
          <s v="79487000-79488000"/>
          <s v="79488000-79489000"/>
          <s v="79489000-79490000"/>
          <s v="79490000-79491000"/>
          <s v="79491000-79492000"/>
          <s v="79492000-79493000"/>
          <s v="79493000-79494000"/>
          <s v="79494000-79495000"/>
          <s v="79495000-79496000"/>
          <s v="79496000-79497000"/>
          <s v="79497000-79498000"/>
          <s v="79498000-79499000"/>
          <s v="79499000-79500000"/>
          <s v="79500000-79501000"/>
          <s v="79501000-79502000"/>
          <s v="79502000-79503000"/>
          <s v="79503000-79504000"/>
          <s v="79504000-79505000"/>
          <s v="79505000-79506000"/>
          <s v="79506000-79507000"/>
          <s v="79507000-79508000"/>
          <s v="79508000-79509000"/>
          <s v="79509000-79510000"/>
          <s v="79510000-79511000"/>
          <s v="79511000-79512000"/>
          <s v="79512000-79513000"/>
          <s v="79513000-79514000"/>
          <s v="79514000-79515000"/>
          <s v="79515000-79516000"/>
          <s v="79516000-79517000"/>
          <s v="79517000-79518000"/>
          <s v="79518000-79519000"/>
          <s v="79519000-79520000"/>
          <s v="79520000-79521000"/>
          <s v="79521000-79522000"/>
          <s v="79522000-79523000"/>
          <s v="79523000-79524000"/>
          <s v="79524000-79525000"/>
          <s v="79525000-79526000"/>
          <s v="79526000-79527000"/>
          <s v="79527000-79528000"/>
          <s v="79528000-79529000"/>
          <s v="79529000-79530000"/>
          <s v="79530000-79531000"/>
          <s v="79531000-79532000"/>
          <s v="79532000-79533000"/>
          <s v="79533000-79534000"/>
          <s v="79534000-79535000"/>
          <s v="79535000-79536000"/>
          <s v="79536000-79537000"/>
          <s v="79537000-79538000"/>
          <s v="79538000-79539000"/>
          <s v="79539000-79540000"/>
          <s v="79540000-79541000"/>
          <s v="79541000-79542000"/>
          <s v="79542000-79543000"/>
          <s v="79543000-79544000"/>
          <s v="79544000-79545000"/>
          <s v="79545000-79546000"/>
          <s v="79546000-79547000"/>
          <s v="79547000-79548000"/>
          <s v="79548000-79549000"/>
          <s v="79549000-79550000"/>
          <s v="79550000-79551000"/>
          <s v="79551000-79552000"/>
          <s v="79552000-79553000"/>
          <s v="79553000-79554000"/>
          <s v="79554000-79555000"/>
          <s v="79555000-79556000"/>
          <s v="79556000-79557000"/>
          <s v="79557000-79558000"/>
          <s v="79558000-79559000"/>
          <s v="79559000-79560000"/>
          <s v="79560000-79561000"/>
          <s v="79561000-79562000"/>
          <s v="79562000-79563000"/>
          <s v="79563000-79564000"/>
          <s v="79564000-79565000"/>
          <s v="79565000-79566000"/>
          <s v="79566000-79567000"/>
          <s v="79567000-79568000"/>
          <s v="79568000-79569000"/>
          <s v="79569000-79570000"/>
          <s v="79570000-79571000"/>
          <s v="79571000-79572000"/>
          <s v="79572000-79573000"/>
          <s v="79573000-79574000"/>
          <s v="79574000-79575000"/>
          <s v="79575000-79576000"/>
          <s v="79576000-79577000"/>
          <s v="79577000-79578000"/>
          <s v="79578000-79579000"/>
          <s v="79579000-79580000"/>
          <s v="79580000-79581000"/>
          <s v="79581000-79582000"/>
          <s v="79582000-79583000"/>
          <s v="79583000-79584000"/>
          <s v="79584000-79585000"/>
          <s v="79585000-79586000"/>
          <s v="79586000-79587000"/>
          <s v="79587000-79588000"/>
          <s v="79588000-79589000"/>
          <s v="79589000-79590000"/>
          <s v="79590000-79591000"/>
          <s v="79591000-79592000"/>
          <s v="79592000-79593000"/>
          <s v="79593000-79594000"/>
          <s v="79594000-79595000"/>
          <s v="79595000-79596000"/>
          <s v="79596000-79597000"/>
          <s v="79597000-79598000"/>
          <s v="79598000-79599000"/>
          <s v="79599000-79600000"/>
          <s v="79600000-79601000"/>
          <s v="79601000-79602000"/>
          <s v="79602000-79603000"/>
          <s v="79603000-79604000"/>
          <s v="79604000-79605000"/>
          <s v="79605000-79606000"/>
          <s v="79606000-79607000"/>
          <s v="79607000-79608000"/>
          <s v="79608000-79609000"/>
          <s v="79609000-79610000"/>
          <s v="79610000-79611000"/>
          <s v="79611000-79612000"/>
          <s v="79612000-79613000"/>
          <s v="79613000-79614000"/>
          <s v="79614000-79615000"/>
          <s v="79615000-79616000"/>
          <s v="79616000-79617000"/>
          <s v="79617000-79618000"/>
          <s v="79618000-79619000"/>
          <s v="79619000-79620000"/>
          <s v="79620000-79621000"/>
          <s v="79621000-79622000"/>
          <s v="79622000-79623000"/>
          <s v="79623000-79624000"/>
          <s v="79624000-79625000"/>
          <s v="79625000-79626000"/>
          <s v="79626000-79627000"/>
          <s v="79627000-79628000"/>
          <s v="79628000-79629000"/>
          <s v="79629000-79630000"/>
          <s v="79630000-79631000"/>
          <s v="79631000-79632000"/>
          <s v="79632000-79633000"/>
          <s v="79633000-79634000"/>
          <s v="79634000-79635000"/>
          <s v="79635000-79636000"/>
          <s v="79636000-79637000"/>
          <s v="79637000-79638000"/>
          <s v="79638000-79639000"/>
          <s v="79639000-79640000"/>
          <s v="79640000-79641000"/>
          <s v="79641000-79642000"/>
          <s v="79642000-79643000"/>
          <s v="79643000-79644000"/>
          <s v="79644000-79645000"/>
          <s v="79645000-79646000"/>
          <s v="79646000-79647000"/>
          <s v="79647000-79648000"/>
          <s v="79648000-79649000"/>
          <s v="79649000-79650000"/>
          <s v="79650000-79651000"/>
          <s v="79651000-79652000"/>
          <s v="79652000-79653000"/>
          <s v="79653000-79654000"/>
          <s v="79654000-79655000"/>
          <s v="79655000-79656000"/>
          <s v="79656000-79657000"/>
          <s v="79657000-79658000"/>
          <s v="79658000-79659000"/>
          <s v="79659000-79660000"/>
          <s v="79660000-79661000"/>
          <s v="79661000-79662000"/>
          <s v="79662000-79663000"/>
          <s v="79663000-79664000"/>
          <s v="79664000-79665000"/>
          <s v="79665000-79666000"/>
          <s v="79666000-79667000"/>
          <s v="79667000-79668000"/>
          <s v="79668000-79669000"/>
          <s v="79669000-79670000"/>
          <s v="79670000-79671000"/>
          <s v="79671000-79672000"/>
          <s v="79672000-79673000"/>
          <s v="79673000-79674000"/>
          <s v="79674000-79675000"/>
          <s v="79675000-79676000"/>
          <s v="79676000-79677000"/>
          <s v="79677000-79678000"/>
          <s v="79678000-79679000"/>
          <s v="79679000-79680000"/>
          <s v="79680000-79681000"/>
          <s v="79681000-79682000"/>
          <s v="79682000-79683000"/>
          <s v="79683000-79684000"/>
          <s v="79684000-79685000"/>
          <s v="79685000-79686000"/>
          <s v="79686000-79687000"/>
          <s v="79687000-79688000"/>
          <s v="79688000-79689000"/>
          <s v="79689000-79690000"/>
          <s v="79690000-79691000"/>
          <s v="79691000-79692000"/>
          <s v="79692000-79693000"/>
          <s v="79693000-79694000"/>
          <s v="79694000-79695000"/>
          <s v="79695000-79696000"/>
          <s v="79696000-79697000"/>
          <s v="79697000-79698000"/>
          <s v="79698000-79699000"/>
          <s v="79699000-79700000"/>
          <s v="79700000-79701000"/>
          <s v="79701000-79702000"/>
          <s v="79702000-79703000"/>
          <s v="79703000-79704000"/>
          <s v="79704000-79705000"/>
          <s v="79705000-79706000"/>
          <s v="79706000-79707000"/>
          <s v="79707000-79708000"/>
          <s v="79708000-79709000"/>
          <s v="79709000-79710000"/>
          <s v="79710000-79711000"/>
          <s v="79711000-79712000"/>
          <s v="79712000-79713000"/>
          <s v="79713000-79714000"/>
          <s v="79714000-79715000"/>
          <s v="79715000-79716000"/>
          <s v="79716000-79717000"/>
          <s v="79717000-79718000"/>
          <s v="79718000-79719000"/>
          <s v="79719000-79720000"/>
          <s v="79720000-79721000"/>
          <s v="79721000-79722000"/>
          <s v="79722000-79723000"/>
          <s v="79723000-79724000"/>
          <s v="79724000-79725000"/>
          <s v="79725000-79726000"/>
          <s v="79726000-79727000"/>
          <s v="79727000-79728000"/>
          <s v="79728000-79729000"/>
          <s v="79729000-79730000"/>
          <s v="79730000-79731000"/>
          <s v="79731000-79732000"/>
          <s v="79732000-79733000"/>
          <s v="79733000-79734000"/>
          <s v="79734000-79735000"/>
          <s v="79735000-79736000"/>
          <s v="79736000-79737000"/>
          <s v="79737000-79738000"/>
          <s v="79738000-79739000"/>
          <s v="79739000-79740000"/>
          <s v="79740000-79741000"/>
          <s v="79741000-79742000"/>
          <s v="79742000-79743000"/>
          <s v="79743000-79744000"/>
          <s v="79744000-79745000"/>
          <s v="79745000-79746000"/>
          <s v="79746000-79747000"/>
          <s v="79747000-79748000"/>
          <s v="79748000-79749000"/>
          <s v="79749000-79750000"/>
          <s v="79750000-79751000"/>
          <s v="79751000-79752000"/>
          <s v="79752000-79753000"/>
          <s v="79753000-79754000"/>
          <s v="79754000-79755000"/>
          <s v="79755000-79756000"/>
          <s v="79756000-79757000"/>
          <s v="79757000-79758000"/>
          <s v="79758000-79759000"/>
          <s v="79759000-79760000"/>
          <s v="79760000-79761000"/>
          <s v="79761000-79762000"/>
          <s v="79762000-79763000"/>
          <s v="79763000-79764000"/>
          <s v="79764000-79765000"/>
          <s v="79765000-79766000"/>
          <s v="79766000-79767000"/>
          <s v="79767000-79768000"/>
          <s v="79768000-79769000"/>
          <s v="79769000-79770000"/>
          <s v="79770000-79771000"/>
          <s v="79771000-79772000"/>
          <s v="79772000-79773000"/>
          <s v="79773000-79774000"/>
          <s v="79774000-79775000"/>
          <s v="79775000-79776000"/>
          <s v="79776000-79777000"/>
          <s v="79777000-79778000"/>
          <s v="79778000-79779000"/>
          <s v="79779000-79780000"/>
          <s v="79780000-79781000"/>
          <s v="79781000-79782000"/>
          <s v="79782000-79783000"/>
          <s v="79783000-79784000"/>
          <s v="79784000-79785000"/>
          <s v="79785000-79786000"/>
          <s v="79786000-79787000"/>
          <s v="79787000-79788000"/>
          <s v="79788000-79789000"/>
          <s v="79789000-79790000"/>
          <s v="79790000-79791000"/>
          <s v="79791000-79792000"/>
          <s v="79792000-79793000"/>
          <s v="79793000-79794000"/>
          <s v="79794000-79795000"/>
          <s v="79795000-79796000"/>
          <s v="79796000-79797000"/>
          <s v="79797000-79798000"/>
          <s v="79798000-79799000"/>
          <s v="79799000-79800000"/>
          <s v="79800000-79801000"/>
          <s v="79801000-79802000"/>
          <s v="79802000-79803000"/>
          <s v="79803000-79804000"/>
          <s v="79804000-79805000"/>
          <s v="79805000-79806000"/>
          <s v="79806000-79807000"/>
          <s v="79807000-79808000"/>
          <s v="79808000-79809000"/>
          <s v="79809000-79810000"/>
          <s v="79810000-79811000"/>
          <s v="79811000-79812000"/>
          <s v="79812000-79813000"/>
          <s v="79813000-79814000"/>
          <s v="79814000-79815000"/>
          <s v="79815000-79816000"/>
          <s v="79816000-79817000"/>
          <s v="79817000-79818000"/>
          <s v="79818000-79819000"/>
          <s v="79819000-79820000"/>
          <s v="79820000-79821000"/>
          <s v="79821000-79822000"/>
          <s v="79822000-79823000"/>
          <s v="79823000-79824000"/>
          <s v="79824000-79825000"/>
          <s v="79825000-79826000"/>
          <s v="79826000-79827000"/>
          <s v="79827000-79828000"/>
          <s v="79828000-79829000"/>
          <s v="79829000-79830000"/>
          <s v="79830000-79831000"/>
          <s v="79831000-79832000"/>
          <s v="79832000-79833000"/>
          <s v="79833000-79834000"/>
          <s v="79834000-79835000"/>
          <s v="79835000-79836000"/>
          <s v="79836000-79837000"/>
          <s v="79837000-79838000"/>
          <s v="79838000-79839000"/>
          <s v="79839000-79840000"/>
          <s v="79840000-79841000"/>
          <s v="79841000-79842000"/>
          <s v="79842000-79843000"/>
          <s v="79843000-79844000"/>
          <s v="79844000-79845000"/>
          <s v="79845000-79846000"/>
          <s v="79846000-79847000"/>
          <s v="79847000-79848000"/>
          <s v="79848000-79849000"/>
          <s v="79849000-79850000"/>
          <s v="79850000-79851000"/>
          <s v="79851000-79852000"/>
          <s v="79852000-79853000"/>
          <s v="79853000-79854000"/>
          <s v="79854000-79855000"/>
          <s v="79855000-79856000"/>
          <s v="79856000-79857000"/>
          <s v="79857000-79858000"/>
          <s v="79858000-79859000"/>
          <s v="79859000-79860000"/>
          <s v="79860000-79861000"/>
          <s v="79861000-79862000"/>
          <s v="79862000-79863000"/>
          <s v="79863000-79864000"/>
          <s v="79864000-79865000"/>
          <s v="79865000-79866000"/>
          <s v="79866000-79867000"/>
          <s v="79867000-79868000"/>
          <s v="79868000-79869000"/>
          <s v="79869000-79870000"/>
          <s v="79870000-79871000"/>
          <s v="79871000-79872000"/>
          <s v="79872000-79873000"/>
          <s v="79873000-79874000"/>
          <s v="79874000-79875000"/>
          <s v="79875000-79876000"/>
          <s v="79876000-79877000"/>
          <s v="79877000-79878000"/>
          <s v="79878000-79879000"/>
          <s v="79879000-79880000"/>
          <s v="79880000-79881000"/>
          <s v="79881000-79882000"/>
          <s v="79882000-79883000"/>
          <s v="79883000-79884000"/>
          <s v="79884000-79885000"/>
          <s v="79885000-79886000"/>
          <s v="79886000-79887000"/>
          <s v="79887000-79888000"/>
          <s v="79888000-79889000"/>
          <s v="79889000-79890000"/>
          <s v="79890000-79891000"/>
          <s v="79891000-79892000"/>
          <s v="79892000-79893000"/>
          <s v="79893000-79894000"/>
          <s v="79894000-79895000"/>
          <s v="79895000-79896000"/>
          <s v="79896000-79897000"/>
          <s v="79897000-79898000"/>
          <s v="79898000-79899000"/>
          <s v="79899000-79900000"/>
          <s v="79900000-79901000"/>
          <s v="79901000-79902000"/>
          <s v="79902000-79903000"/>
          <s v="79903000-79904000"/>
          <s v="79904000-79905000"/>
          <s v="79905000-79906000"/>
          <s v="79906000-79907000"/>
          <s v="79907000-79908000"/>
          <s v="79908000-79909000"/>
          <s v="79909000-79910000"/>
          <s v="79910000-79911000"/>
          <s v="79911000-79912000"/>
          <s v="79912000-79913000"/>
          <s v="79913000-79914000"/>
          <s v="79914000-79915000"/>
          <s v="79915000-79916000"/>
          <s v="79916000-79917000"/>
          <s v="79917000-79918000"/>
          <s v="79918000-79919000"/>
          <s v="79919000-79920000"/>
          <s v="79920000-79921000"/>
          <s v="79921000-79922000"/>
          <s v="79922000-79923000"/>
          <s v="79923000-79924000"/>
          <s v="79924000-79925000"/>
          <s v="79925000-79926000"/>
          <s v="79926000-79927000"/>
          <s v="79927000-79928000"/>
          <s v="79928000-79929000"/>
          <s v="79929000-79930000"/>
          <s v="79930000-79931000"/>
          <s v="79931000-79932000"/>
          <s v="79932000-79933000"/>
          <s v="79933000-79934000"/>
          <s v="79934000-79935000"/>
          <s v="79935000-79936000"/>
          <s v="79936000-79937000"/>
          <s v="79937000-79938000"/>
          <s v="79938000-79939000"/>
          <s v="79939000-79940000"/>
          <s v="79940000-79941000"/>
          <s v="79941000-79942000"/>
          <s v="79942000-79943000"/>
          <s v="79943000-79944000"/>
          <s v="79944000-79945000"/>
          <s v="79945000-79946000"/>
          <s v="79946000-79947000"/>
          <s v="79947000-79948000"/>
          <s v="79948000-79949000"/>
          <s v="79949000-79950000"/>
          <s v="79950000-79951000"/>
          <s v="79951000-79952000"/>
          <s v="79952000-79953000"/>
          <s v="79953000-79954000"/>
          <s v="79954000-79955000"/>
          <s v="79955000-79956000"/>
          <s v="79956000-79957000"/>
          <s v="79957000-79958000"/>
          <s v="79958000-79959000"/>
          <s v="79959000-79960000"/>
          <s v="79960000-79961000"/>
          <s v="79961000-79962000"/>
          <s v="79962000-79963000"/>
          <s v="79963000-79964000"/>
          <s v="79964000-79965000"/>
          <s v="79965000-79966000"/>
          <s v="79966000-79967000"/>
          <s v="79967000-79968000"/>
          <s v="79968000-79969000"/>
          <s v="79969000-79970000"/>
          <s v="79970000-79971000"/>
          <s v="79971000-79972000"/>
          <s v="79972000-79973000"/>
          <s v="79973000-79974000"/>
          <s v="79974000-79975000"/>
          <s v="79975000-79976000"/>
          <s v="79976000-79977000"/>
          <s v="79977000-79978000"/>
          <s v="79978000-79979000"/>
          <s v="79979000-79980000"/>
          <s v="79980000-79981000"/>
          <s v="79981000-79982000"/>
          <s v="79982000-79983000"/>
          <s v="79983000-79984000"/>
          <s v="79984000-79985000"/>
          <s v="79985000-79986000"/>
          <s v="79986000-79987000"/>
          <s v="79987000-79988000"/>
          <s v="79988000-79989000"/>
          <s v="79989000-79990000"/>
          <s v="79990000-79991000"/>
          <s v="79991000-79992000"/>
          <s v="79992000-79993000"/>
          <s v="79993000-79994000"/>
          <s v="79994000-79995000"/>
          <s v="79995000-79996000"/>
          <s v="79996000-79997000"/>
          <s v="79997000-79998000"/>
          <s v="79998000-79999000"/>
          <s v="79999000-80000000"/>
          <s v="80000000-80001000"/>
          <s v="80001000-80002000"/>
          <s v="80002000-80003000"/>
          <s v="80003000-80004000"/>
          <s v="80004000-80005000"/>
          <s v="80005000-80006000"/>
          <s v="80006000-80007000"/>
          <s v="80007000-80008000"/>
          <s v="80008000-80009000"/>
          <s v="80009000-80010000"/>
          <s v="80010000-80011000"/>
          <s v="80011000-80012000"/>
          <s v="80012000-80013000"/>
          <s v="80013000-80014000"/>
          <s v="80014000-80015000"/>
          <s v="80015000-80016000"/>
          <s v="80016000-80017000"/>
          <s v="80017000-80018000"/>
          <s v="80018000-80019000"/>
          <s v="80019000-80020000"/>
          <s v="80020000-80021000"/>
          <s v="80021000-80022000"/>
          <s v="80022000-80023000"/>
          <s v="80023000-80024000"/>
          <s v="80024000-80025000"/>
          <s v="80025000-80026000"/>
          <s v="80026000-80027000"/>
          <s v="80027000-80028000"/>
          <s v="80028000-80029000"/>
          <s v="80029000-80030000"/>
          <s v="80030000-80031000"/>
          <s v="80031000-80032000"/>
          <s v="80032000-80033000"/>
          <s v="80033000-80034000"/>
          <s v="80034000-80035000"/>
          <s v="80035000-80036000"/>
          <s v="80036000-80037000"/>
          <s v="80037000-80038000"/>
          <s v="80038000-80039000"/>
          <s v="80039000-80040000"/>
          <s v="80040000-80041000"/>
          <s v="80041000-80042000"/>
          <s v="80042000-80043000"/>
          <s v="80043000-80044000"/>
          <s v="80044000-80045000"/>
          <s v="80045000-80046000"/>
          <s v="80046000-80047000"/>
          <s v="80047000-80048000"/>
          <s v="80048000-80049000"/>
          <s v="80049000-80050000"/>
          <s v="80050000-80051000"/>
          <s v="80051000-80052000"/>
          <s v="80052000-80053000"/>
          <s v="80053000-80054000"/>
          <s v="80054000-80055000"/>
          <s v="80055000-80056000"/>
          <s v="80056000-80057000"/>
          <s v="80057000-80058000"/>
          <s v="80058000-80059000"/>
          <s v="80059000-80060000"/>
          <s v="80060000-80061000"/>
          <s v="80061000-80062000"/>
          <s v="80062000-80063000"/>
          <s v="80063000-80064000"/>
          <s v="80064000-80065000"/>
          <s v="80065000-80066000"/>
          <s v="80066000-80067000"/>
          <s v="80067000-80068000"/>
          <s v="80068000-80069000"/>
          <s v="80069000-80070000"/>
          <s v="80070000-80071000"/>
          <s v="80071000-80072000"/>
          <s v="80072000-80073000"/>
          <s v="80073000-80074000"/>
          <s v="80074000-80075000"/>
          <s v="80075000-80076000"/>
          <s v="80076000-80077000"/>
          <s v="80077000-80078000"/>
          <s v="80078000-80079000"/>
          <s v="80079000-80080000"/>
          <s v="80080000-80081000"/>
          <s v="80081000-80082000"/>
          <s v="80082000-80083000"/>
          <s v="80083000-80084000"/>
          <s v="80084000-80085000"/>
          <s v="80085000-80086000"/>
          <s v="80086000-80087000"/>
          <s v="80087000-80088000"/>
          <s v="80088000-80089000"/>
          <s v="80089000-80090000"/>
          <s v="80090000-80091000"/>
          <s v="80091000-80092000"/>
          <s v="80092000-80093000"/>
          <s v="80093000-80094000"/>
          <s v="80094000-80095000"/>
          <s v="80095000-80096000"/>
          <s v="80096000-80097000"/>
          <s v="80097000-80098000"/>
          <s v="80098000-80099000"/>
          <s v="80099000-80100000"/>
          <s v="80100000-80101000"/>
          <s v="80101000-80102000"/>
          <s v="80102000-80103000"/>
          <s v="80103000-80104000"/>
          <s v="80104000-80105000"/>
          <s v="80105000-80106000"/>
          <s v="80106000-80107000"/>
          <s v="80107000-80108000"/>
          <s v="80108000-80109000"/>
          <s v="80109000-80110000"/>
          <s v="80110000-80111000"/>
          <s v="80111000-80112000"/>
          <s v="80112000-80113000"/>
          <s v="80113000-80114000"/>
          <s v="80114000-80115000"/>
          <s v="80115000-80116000"/>
          <s v="80116000-80117000"/>
          <s v="80117000-80118000"/>
          <s v="80118000-80119000"/>
          <s v="80119000-80120000"/>
          <s v="80120000-80121000"/>
          <s v="80121000-80122000"/>
          <s v="80122000-80123000"/>
          <s v="80123000-80124000"/>
          <s v="80124000-80125000"/>
          <s v="80125000-80126000"/>
          <s v="80126000-80127000"/>
          <s v="80127000-80128000"/>
          <s v="80128000-80129000"/>
          <s v="80129000-80130000"/>
          <s v="80130000-80131000"/>
          <s v="80131000-80132000"/>
          <s v="80132000-80133000"/>
          <s v="80133000-80134000"/>
          <s v="80134000-80135000"/>
          <s v="80135000-80136000"/>
          <s v="80136000-80137000"/>
          <s v="80137000-80138000"/>
          <s v="80138000-80139000"/>
          <s v="80139000-80140000"/>
          <s v="80140000-80141000"/>
          <s v="80141000-80142000"/>
          <s v="80142000-80143000"/>
          <s v="80143000-80144000"/>
          <s v="80144000-80145000"/>
          <s v="80145000-80146000"/>
          <s v="80146000-80147000"/>
          <s v="80147000-80148000"/>
          <s v="80148000-80149000"/>
          <s v="80149000-80150000"/>
          <s v="80150000-80151000"/>
          <s v="80151000-80152000"/>
          <s v="80152000-80153000"/>
          <s v="80153000-80154000"/>
          <s v="80154000-80155000"/>
          <s v="80155000-80156000"/>
          <s v="80156000-80157000"/>
          <s v="80157000-80158000"/>
          <s v="80158000-80159000"/>
          <s v="80159000-80160000"/>
          <s v="80160000-80161000"/>
          <s v="80161000-80162000"/>
          <s v="80162000-80163000"/>
          <s v="80163000-80164000"/>
          <s v="80164000-80165000"/>
          <s v="80165000-80166000"/>
          <s v="80166000-80167000"/>
          <s v="80167000-80168000"/>
          <s v="80168000-80169000"/>
          <s v="80169000-80170000"/>
          <s v="80170000-80171000"/>
          <s v="80171000-80172000"/>
          <s v="80172000-80173000"/>
          <s v="80173000-80174000"/>
          <s v="80174000-80175000"/>
          <s v="80175000-80176000"/>
          <s v="80176000-80177000"/>
          <s v="80177000-80178000"/>
          <s v="80178000-80179000"/>
          <s v="80179000-80180000"/>
          <s v="80180000-80181000"/>
          <s v="80181000-80182000"/>
          <s v="80182000-80183000"/>
          <s v="80183000-80184000"/>
          <s v="80184000-80185000"/>
          <s v="80185000-80186000"/>
          <s v="80186000-80187000"/>
          <s v="80187000-80188000"/>
          <s v="80188000-80189000"/>
          <s v="80189000-80190000"/>
          <s v="80190000-80191000"/>
          <s v="80191000-80192000"/>
          <s v="80192000-80193000"/>
          <s v="80193000-80194000"/>
          <s v="80194000-80195000"/>
          <s v="80195000-80196000"/>
          <s v="80196000-80197000"/>
          <s v="80197000-80198000"/>
          <s v="80198000-80199000"/>
          <s v="80199000-80200000"/>
          <s v="80200000-80201000"/>
          <s v="80201000-80202000"/>
          <s v="80202000-80203000"/>
          <s v="80203000-80204000"/>
          <s v="80204000-80205000"/>
          <s v="80205000-80206000"/>
          <s v="80206000-80207000"/>
          <s v="80207000-80208000"/>
          <s v="80208000-80209000"/>
          <s v="80209000-80210000"/>
          <s v="80210000-80211000"/>
          <s v="80211000-80212000"/>
          <s v="80212000-80213000"/>
          <s v="80213000-80214000"/>
          <s v="80214000-80215000"/>
          <s v="80215000-80216000"/>
          <s v="80216000-80217000"/>
          <s v="80217000-80218000"/>
          <s v="80218000-80219000"/>
          <s v="80219000-80220000"/>
          <s v="80220000-80221000"/>
          <s v="80221000-80222000"/>
          <s v="80222000-80223000"/>
          <s v="80223000-80224000"/>
          <s v="80224000-80225000"/>
          <s v="80225000-80226000"/>
          <s v="80226000-80227000"/>
          <s v="80227000-80228000"/>
          <s v="80228000-80229000"/>
          <s v="80229000-80230000"/>
          <s v="80230000-80231000"/>
          <s v="80231000-80232000"/>
          <s v="80232000-80233000"/>
          <s v="80233000-80234000"/>
          <s v="80234000-80235000"/>
          <s v="80235000-80236000"/>
          <s v="80236000-80237000"/>
          <s v="80237000-80238000"/>
          <s v="80238000-80239000"/>
          <s v="80239000-80240000"/>
          <s v="80240000-80241000"/>
          <s v="80241000-80242000"/>
          <s v="80242000-80243000"/>
          <s v="80243000-80244000"/>
          <s v="80244000-80245000"/>
          <s v="80245000-80246000"/>
          <s v="80246000-80247000"/>
          <s v="80247000-80248000"/>
          <s v="80248000-80249000"/>
          <s v="80249000-80250000"/>
          <s v="80250000-80251000"/>
          <s v="80251000-80252000"/>
          <s v="80252000-80253000"/>
          <s v="80253000-80254000"/>
          <s v="80254000-80255000"/>
          <s v="80255000-80256000"/>
          <s v="80256000-80257000"/>
          <s v="80257000-80258000"/>
          <s v="80258000-80259000"/>
          <s v="80259000-80260000"/>
          <s v="80260000-80261000"/>
          <s v="80261000-80262000"/>
          <s v="80262000-80263000"/>
          <s v="80263000-80264000"/>
          <s v="80264000-80265000"/>
          <s v="80265000-80266000"/>
          <s v="80266000-80267000"/>
          <s v="80267000-80268000"/>
          <s v="80268000-80269000"/>
          <s v="80269000-80270000"/>
          <s v="80270000-80271000"/>
          <s v="80271000-80272000"/>
          <s v="80272000-80273000"/>
          <s v="80273000-80274000"/>
          <s v="80274000-80275000"/>
          <s v="80275000-80276000"/>
          <s v="80276000-80277000"/>
          <s v="80277000-80278000"/>
          <s v="80278000-80279000"/>
          <s v="80279000-80280000"/>
          <s v="80280000-80281000"/>
          <s v="80281000-80282000"/>
          <s v="80282000-80283000"/>
          <s v="80283000-80284000"/>
          <s v="80284000-80285000"/>
          <s v="80285000-80286000"/>
          <s v="80286000-80287000"/>
          <s v="80287000-80288000"/>
          <s v="80288000-80289000"/>
          <s v="80289000-80290000"/>
          <s v="80290000-80291000"/>
          <s v="80291000-80292000"/>
          <s v="80292000-80293000"/>
          <s v="80293000-80294000"/>
          <s v="80294000-80295000"/>
          <s v="80295000-80296000"/>
          <s v="80296000-80297000"/>
          <s v="80297000-80298000"/>
          <s v="80298000-80299000"/>
          <s v="80299000-80300000"/>
          <s v="80300000-80301000"/>
          <s v="80301000-80302000"/>
          <s v="80302000-80303000"/>
          <s v="80303000-80304000"/>
          <s v="80304000-80305000"/>
          <s v="80305000-80306000"/>
          <s v="80306000-80307000"/>
          <s v="80307000-80308000"/>
          <s v="80308000-80309000"/>
          <s v="80309000-80310000"/>
          <s v="80310000-80311000"/>
          <s v="80311000-80312000"/>
          <s v="80312000-80313000"/>
          <s v="80313000-80314000"/>
          <s v="80314000-80315000"/>
          <s v="80315000-80316000"/>
          <s v="80316000-80317000"/>
          <s v="80317000-80318000"/>
          <s v="80318000-80319000"/>
          <s v="80319000-80320000"/>
          <s v="80320000-80321000"/>
          <s v="80321000-80322000"/>
          <s v="80322000-80323000"/>
          <s v="80323000-80324000"/>
          <s v="80324000-80325000"/>
          <s v="80325000-80326000"/>
          <s v="80326000-80327000"/>
          <s v="80327000-80328000"/>
          <s v="80328000-80329000"/>
          <s v="80329000-80330000"/>
          <s v="80330000-80331000"/>
          <s v="80331000-80332000"/>
          <s v="80332000-80333000"/>
          <s v="80333000-80334000"/>
          <s v="80334000-80335000"/>
          <s v="80335000-80336000"/>
          <s v="80336000-80337000"/>
          <s v="80337000-80338000"/>
          <s v="80338000-80339000"/>
          <s v="80339000-80340000"/>
          <s v="80340000-80341000"/>
          <s v="80341000-80342000"/>
          <s v="80342000-80343000"/>
          <s v="80343000-80344000"/>
          <s v="80344000-80345000"/>
          <s v="80345000-80346000"/>
          <s v="80346000-80347000"/>
          <s v="80347000-80348000"/>
          <s v="80348000-80349000"/>
          <s v="80349000-80350000"/>
          <s v="80350000-80351000"/>
          <s v="80351000-80352000"/>
          <s v="80352000-80353000"/>
          <s v="80353000-80354000"/>
          <s v="80354000-80355000"/>
          <s v="80355000-80356000"/>
          <s v="80356000-80357000"/>
          <s v="80357000-80358000"/>
          <s v="80358000-80359000"/>
          <s v="80359000-80360000"/>
          <s v="80360000-80361000"/>
          <s v="80361000-80362000"/>
          <s v="80362000-80363000"/>
          <s v="80363000-80364000"/>
          <s v="80364000-80365000"/>
          <s v="80365000-80366000"/>
          <s v="80366000-80367000"/>
          <s v="80367000-80368000"/>
          <s v="80368000-80369000"/>
          <s v="80369000-80370000"/>
          <s v="80370000-80371000"/>
          <s v="80371000-80372000"/>
          <s v="80372000-80373000"/>
          <s v="80373000-80374000"/>
          <s v="80374000-80375000"/>
          <s v="80375000-80376000"/>
          <s v="80376000-80377000"/>
          <s v="80377000-80378000"/>
          <s v="80378000-80379000"/>
          <s v="80379000-80380000"/>
          <s v="80380000-80381000"/>
          <s v="80381000-80382000"/>
          <s v="80382000-80383000"/>
          <s v="80383000-80384000"/>
          <s v="80384000-80385000"/>
          <s v="80385000-80386000"/>
          <s v="80386000-80387000"/>
          <s v="80387000-80388000"/>
          <s v="80388000-80389000"/>
          <s v="80389000-80390000"/>
          <s v="80390000-80391000"/>
          <s v="80391000-80392000"/>
          <s v="80392000-80393000"/>
          <s v="80393000-80394000"/>
          <s v="80394000-80395000"/>
          <s v="80395000-80396000"/>
          <s v="80396000-80397000"/>
          <s v="80397000-80398000"/>
          <s v="80398000-80399000"/>
          <s v="80399000-80400000"/>
          <s v="80400000-80401000"/>
          <s v="80401000-80402000"/>
          <s v="80402000-80403000"/>
          <s v="80403000-80404000"/>
          <s v="80404000-80405000"/>
          <s v="80405000-80406000"/>
          <s v="80406000-80407000"/>
          <s v="80407000-80408000"/>
          <s v="80408000-80409000"/>
          <s v="80409000-80410000"/>
          <s v="80410000-80411000"/>
          <s v="80411000-80412000"/>
          <s v="80412000-80413000"/>
          <s v="80413000-80414000"/>
          <s v="80414000-80415000"/>
          <s v="80415000-80416000"/>
          <s v="80416000-80417000"/>
          <s v="80417000-80418000"/>
          <s v="80418000-80419000"/>
          <s v="80419000-80420000"/>
          <s v="80420000-80421000"/>
          <s v="80421000-80422000"/>
          <s v="80422000-80423000"/>
          <s v="80423000-80424000"/>
          <s v="80424000-80425000"/>
          <s v="80425000-80426000"/>
          <s v="80426000-80427000"/>
          <s v="80427000-80428000"/>
          <s v="80428000-80429000"/>
          <s v="80429000-80430000"/>
          <s v="80430000-80431000"/>
          <s v="80431000-80432000"/>
          <s v="80432000-80433000"/>
          <s v="80433000-80434000"/>
          <s v="80434000-80435000"/>
          <s v="80435000-80436000"/>
          <s v="80436000-80437000"/>
          <s v="80437000-80438000"/>
          <s v="80438000-80439000"/>
          <s v="80439000-80440000"/>
          <s v="80440000-80441000"/>
          <s v="80441000-80442000"/>
          <s v="80442000-80443000"/>
          <s v="80443000-80444000"/>
          <s v="80444000-80445000"/>
          <s v="80445000-80446000"/>
          <s v="80446000-80447000"/>
          <s v="80447000-80448000"/>
          <s v="80448000-80449000"/>
          <s v="80449000-80450000"/>
          <s v="80450000-80451000"/>
          <s v="80451000-80452000"/>
          <s v="80452000-80453000"/>
          <s v="80453000-80454000"/>
          <s v="80454000-80455000"/>
          <s v="80455000-80456000"/>
          <s v="80456000-80457000"/>
          <s v="80457000-80458000"/>
          <s v="80458000-80459000"/>
          <s v="80459000-80460000"/>
          <s v="80460000-80461000"/>
          <s v="80461000-80462000"/>
          <s v="80462000-80463000"/>
          <s v="80463000-80464000"/>
          <s v="80464000-80465000"/>
          <s v="80465000-80466000"/>
          <s v="80466000-80467000"/>
          <s v="80467000-80468000"/>
          <s v="80468000-80469000"/>
          <s v="80469000-80470000"/>
          <s v="80470000-80471000"/>
          <s v="80471000-80472000"/>
          <s v="80472000-80473000"/>
          <s v="80473000-80474000"/>
          <s v="80474000-80475000"/>
          <s v="80475000-80476000"/>
          <s v="80476000-80477000"/>
          <s v="80477000-80478000"/>
          <s v="80478000-80479000"/>
          <s v="80479000-80480000"/>
          <s v="80480000-80481000"/>
          <s v="80481000-80482000"/>
          <s v="80482000-80483000"/>
          <s v="80483000-80484000"/>
          <s v="80484000-80485000"/>
          <s v="80485000-80486000"/>
          <s v="80486000-80487000"/>
          <s v="80487000-80488000"/>
          <s v="80488000-80489000"/>
          <s v="80489000-80490000"/>
          <s v="80490000-80491000"/>
          <s v="80491000-80492000"/>
          <s v="80492000-80493000"/>
          <s v="80493000-80494000"/>
          <s v="80494000-80495000"/>
          <s v="80495000-80496000"/>
          <s v="80496000-80497000"/>
          <s v="80497000-80498000"/>
          <s v="80498000-80499000"/>
          <s v="80499000-80500000"/>
          <s v="80500000-80501000"/>
          <s v="80501000-80502000"/>
          <s v="80502000-80503000"/>
          <s v="80503000-80504000"/>
          <s v="80504000-80505000"/>
          <s v="80505000-80506000"/>
          <s v="80506000-80507000"/>
          <s v="80507000-80508000"/>
          <s v="80508000-80509000"/>
          <s v="80509000-80510000"/>
          <s v="80510000-80511000"/>
          <s v="80511000-80512000"/>
          <s v="80512000-80513000"/>
          <s v="80513000-80514000"/>
          <s v="80514000-80515000"/>
          <s v="80515000-80516000"/>
          <s v="80516000-80517000"/>
          <s v="80517000-80518000"/>
          <s v="80518000-80519000"/>
          <s v="80519000-80520000"/>
          <s v="80520000-80521000"/>
          <s v="80521000-80522000"/>
          <s v="80522000-80523000"/>
          <s v="80523000-80524000"/>
          <s v="80524000-80525000"/>
          <s v="80525000-80526000"/>
          <s v="80526000-80527000"/>
          <s v="80527000-80528000"/>
          <s v="80528000-80529000"/>
          <s v="80529000-80530000"/>
          <s v="80530000-80531000"/>
          <s v="80531000-80532000"/>
          <s v="80532000-80533000"/>
          <s v="80533000-80534000"/>
          <s v="80534000-80535000"/>
          <s v="80535000-80536000"/>
          <s v="80536000-80537000"/>
          <s v="80537000-80538000"/>
          <s v="80538000-80539000"/>
          <s v="80539000-80540000"/>
          <s v="80540000-80541000"/>
          <s v="80541000-80542000"/>
          <s v="80542000-80543000"/>
          <s v="80543000-80544000"/>
          <s v="80544000-80545000"/>
          <s v="80545000-80546000"/>
          <s v="80546000-80547000"/>
          <s v="80547000-80548000"/>
          <s v="80548000-80549000"/>
          <s v="80549000-80550000"/>
          <s v="80550000-80551000"/>
          <s v="80551000-80552000"/>
          <s v="80552000-80553000"/>
          <s v="80553000-80554000"/>
          <s v="80554000-80555000"/>
          <s v="80555000-80556000"/>
          <s v="80556000-80557000"/>
          <s v="80557000-80558000"/>
          <s v="80558000-80559000"/>
          <s v="80559000-80560000"/>
          <s v="80560000-80561000"/>
          <s v="80561000-80562000"/>
          <s v="80562000-80563000"/>
          <s v="80563000-80564000"/>
          <s v="80564000-80565000"/>
          <s v="80565000-80566000"/>
          <s v="80566000-80567000"/>
          <s v="80567000-80568000"/>
          <s v="80568000-80569000"/>
          <s v="80569000-80570000"/>
          <s v="80570000-80571000"/>
          <s v="80571000-80572000"/>
          <s v="80572000-80573000"/>
          <s v="80573000-80574000"/>
          <s v="80574000-80575000"/>
          <s v="80575000-80576000"/>
          <s v="80576000-80577000"/>
          <s v="80577000-80578000"/>
          <s v="80578000-80579000"/>
          <s v="80579000-80580000"/>
          <s v="80580000-80581000"/>
          <s v="80581000-80582000"/>
          <s v="80582000-80583000"/>
          <s v="80583000-80584000"/>
          <s v="80584000-80585000"/>
          <s v="80585000-80586000"/>
          <s v="80586000-80587000"/>
          <s v="80587000-80588000"/>
          <s v="80588000-80589000"/>
          <s v="80589000-80590000"/>
          <s v="80590000-80591000"/>
          <s v="80591000-80592000"/>
          <s v="80592000-80593000"/>
          <s v="80593000-80594000"/>
          <s v="80594000-80595000"/>
          <s v="80595000-80596000"/>
          <s v="80596000-80597000"/>
          <s v="80597000-80598000"/>
          <s v="80598000-80599000"/>
          <s v="80599000-80600000"/>
          <s v="80600000-80601000"/>
          <s v="80601000-80602000"/>
          <s v="80602000-80603000"/>
          <s v="80603000-80604000"/>
          <s v="80604000-80605000"/>
          <s v="80605000-80606000"/>
          <s v="80606000-80607000"/>
          <s v="80607000-80608000"/>
          <s v="80608000-80609000"/>
          <s v="80609000-80610000"/>
          <s v="80610000-80611000"/>
          <s v="80611000-80612000"/>
          <s v="80612000-80613000"/>
          <s v="80613000-80614000"/>
          <s v="80614000-80615000"/>
          <s v="80615000-80616000"/>
          <s v="80616000-80617000"/>
          <s v="80617000-80618000"/>
          <s v="80618000-80619000"/>
          <s v="80619000-80620000"/>
          <s v="80620000-80621000"/>
          <s v="80621000-80622000"/>
          <s v="80622000-80623000"/>
          <s v="80623000-80624000"/>
          <s v="80624000-80625000"/>
          <s v="80625000-80626000"/>
          <s v="80626000-80627000"/>
          <s v="80627000-80628000"/>
          <s v="80628000-80629000"/>
          <s v="80629000-80630000"/>
          <s v="80630000-80631000"/>
          <s v="80631000-80632000"/>
          <s v="80632000-80633000"/>
          <s v="80633000-80634000"/>
          <s v="80634000-80635000"/>
          <s v="80635000-80636000"/>
          <s v="80636000-80637000"/>
          <s v="80637000-80638000"/>
          <s v="80638000-80639000"/>
          <s v="80639000-80640000"/>
          <s v="80640000-80641000"/>
          <s v="80641000-80642000"/>
          <s v="80642000-80643000"/>
          <s v="80643000-80644000"/>
          <s v="80644000-80645000"/>
          <s v="80645000-80646000"/>
          <s v="80646000-80647000"/>
          <s v="80647000-80648000"/>
          <s v="80648000-80649000"/>
          <s v="80649000-80650000"/>
          <s v="80650000-80651000"/>
          <s v="80651000-80652000"/>
          <s v="80652000-80653000"/>
          <s v="80653000-80654000"/>
          <s v="80654000-80655000"/>
          <s v="80655000-80656000"/>
          <s v="80656000-80657000"/>
          <s v="80657000-80658000"/>
          <s v="80658000-80659000"/>
          <s v="80659000-80660000"/>
          <s v="80660000-80661000"/>
          <s v="80661000-80662000"/>
          <s v="80662000-80663000"/>
          <s v="80663000-80664000"/>
          <s v="80664000-80665000"/>
          <s v="80665000-80666000"/>
          <s v="80666000-80667000"/>
          <s v="80667000-80668000"/>
          <s v="80668000-80669000"/>
          <s v="80669000-80670000"/>
          <s v="80670000-80671000"/>
          <s v="80671000-80672000"/>
          <s v="80672000-80673000"/>
          <s v="80673000-80674000"/>
          <s v="80674000-80675000"/>
          <s v="80675000-80676000"/>
          <s v="80676000-80677000"/>
          <s v="80677000-80678000"/>
          <s v="80678000-80679000"/>
          <s v="80679000-80680000"/>
          <s v="80680000-80681000"/>
          <s v="80681000-80682000"/>
          <s v="80682000-80683000"/>
          <s v="80683000-80684000"/>
          <s v="80684000-80685000"/>
          <s v="80685000-80686000"/>
          <s v="80686000-80687000"/>
          <s v="80687000-80688000"/>
          <s v="80688000-80689000"/>
          <s v="80689000-80690000"/>
          <s v="80690000-80691000"/>
          <s v="80691000-80692000"/>
          <s v="80692000-80693000"/>
          <s v="80693000-80694000"/>
          <s v="80694000-80695000"/>
          <s v="80695000-80696000"/>
          <s v="80696000-80697000"/>
          <s v="80697000-80698000"/>
          <s v="80698000-80699000"/>
          <s v="80699000-80700000"/>
          <s v="80700000-80701000"/>
          <s v="80701000-80702000"/>
          <s v="80702000-80703000"/>
          <s v="80703000-80704000"/>
          <s v="80704000-80705000"/>
          <s v="80705000-80706000"/>
          <s v="80706000-80707000"/>
          <s v="80707000-80708000"/>
          <s v="80708000-80709000"/>
          <s v="80709000-80710000"/>
          <s v="80710000-80711000"/>
          <s v="80711000-80712000"/>
          <s v="80712000-80713000"/>
          <s v="80713000-80714000"/>
          <s v="80714000-80715000"/>
          <s v="80715000-80716000"/>
          <s v="80716000-80717000"/>
          <s v="80717000-80718000"/>
          <s v="80718000-80719000"/>
          <s v="80719000-80720000"/>
          <s v="80720000-80721000"/>
          <s v="80721000-80722000"/>
          <s v="80722000-80723000"/>
          <s v="80723000-80724000"/>
          <s v="80724000-80725000"/>
          <s v="80725000-80726000"/>
          <s v="80726000-80727000"/>
          <s v="80727000-80728000"/>
          <s v="80728000-80729000"/>
          <s v="80729000-80730000"/>
          <s v="80730000-80731000"/>
          <s v="80731000-80732000"/>
          <s v="80732000-80733000"/>
          <s v="80733000-80734000"/>
          <s v="80734000-80735000"/>
          <s v="80735000-80736000"/>
          <s v="80736000-80737000"/>
          <s v="80737000-80738000"/>
          <s v="80738000-80739000"/>
          <s v="80739000-80740000"/>
          <s v="80740000-80741000"/>
          <s v="80741000-80742000"/>
          <s v="80742000-80743000"/>
          <s v="80743000-80744000"/>
          <s v="80744000-80745000"/>
          <s v="80745000-80746000"/>
          <s v="80746000-80747000"/>
          <s v="80747000-80748000"/>
          <s v="80748000-80749000"/>
          <s v="80749000-80750000"/>
          <s v="80750000-80751000"/>
          <s v="80751000-80752000"/>
          <s v="80752000-80753000"/>
          <s v="80753000-80754000"/>
          <s v="80754000-80755000"/>
          <s v="80755000-80756000"/>
          <s v="80756000-80757000"/>
          <s v="80757000-80758000"/>
          <s v="80758000-80759000"/>
          <s v="80759000-80760000"/>
          <s v="80760000-80761000"/>
          <s v="80761000-80762000"/>
          <s v="80762000-80763000"/>
          <s v="80763000-80764000"/>
          <s v="80764000-80765000"/>
          <s v="80765000-80766000"/>
          <s v="80766000-80767000"/>
          <s v="80767000-80768000"/>
          <s v="80768000-80769000"/>
          <s v="80769000-80770000"/>
          <s v="80770000-80771000"/>
          <s v="80771000-80772000"/>
          <s v="80772000-80773000"/>
          <s v="80773000-80774000"/>
          <s v="80774000-80775000"/>
          <s v="80775000-80776000"/>
          <s v="80776000-80777000"/>
          <s v="80777000-80778000"/>
          <s v="80778000-80779000"/>
          <s v="80779000-80780000"/>
          <s v="80780000-80781000"/>
          <s v="80781000-80782000"/>
          <s v="80782000-80783000"/>
          <s v="80783000-80784000"/>
          <s v="80784000-80785000"/>
          <s v="80785000-80786000"/>
          <s v="80786000-80787000"/>
          <s v="80787000-80788000"/>
          <s v="80788000-80789000"/>
          <s v="80789000-80790000"/>
          <s v="80790000-80791000"/>
          <s v="80791000-80792000"/>
          <s v="80792000-80793000"/>
          <s v="80793000-80794000"/>
          <s v="80794000-80795000"/>
          <s v="80795000-80796000"/>
          <s v="80796000-80797000"/>
          <s v="80797000-80798000"/>
          <s v="80798000-80799000"/>
          <s v="80799000-80800000"/>
          <s v="80800000-80801000"/>
          <s v="80801000-80802000"/>
          <s v="80802000-80803000"/>
          <s v="80803000-80804000"/>
          <s v="80804000-80805000"/>
          <s v="80805000-80806000"/>
          <s v="80806000-80807000"/>
          <s v="80807000-80808000"/>
          <s v="80808000-80809000"/>
          <s v="80809000-80810000"/>
          <s v="80810000-80811000"/>
          <s v="80811000-80812000"/>
          <s v="80812000-80813000"/>
          <s v="80813000-80814000"/>
          <s v="80814000-80815000"/>
          <s v="80815000-80816000"/>
          <s v="80816000-80817000"/>
          <s v="80817000-80818000"/>
          <s v="80818000-80819000"/>
          <s v="80819000-80820000"/>
          <s v="80820000-80821000"/>
          <s v="80821000-80822000"/>
          <s v="80822000-80823000"/>
          <s v="80823000-80824000"/>
          <s v="80824000-80825000"/>
          <s v="80825000-80826000"/>
          <s v="80826000-80827000"/>
          <s v="80827000-80828000"/>
          <s v="80828000-80829000"/>
          <s v="80829000-80830000"/>
          <s v="80830000-80831000"/>
          <s v="80831000-80832000"/>
          <s v="80832000-80833000"/>
          <s v="80833000-80834000"/>
          <s v="80834000-80835000"/>
          <s v="80835000-80836000"/>
          <s v="80836000-80837000"/>
          <s v="80837000-80838000"/>
          <s v="80838000-80839000"/>
          <s v="80839000-80840000"/>
          <s v="80840000-80841000"/>
          <s v="80841000-80842000"/>
          <s v="80842000-80843000"/>
          <s v="80843000-80844000"/>
          <s v="80844000-80845000"/>
          <s v="80845000-80846000"/>
          <s v="80846000-80847000"/>
          <s v="80847000-80848000"/>
          <s v="80848000-80849000"/>
          <s v="80849000-80850000"/>
          <s v="80850000-80851000"/>
          <s v="80851000-80852000"/>
          <s v="80852000-80853000"/>
          <s v="80853000-80854000"/>
          <s v="80854000-80855000"/>
          <s v="80855000-80856000"/>
          <s v="80856000-80857000"/>
          <s v="80857000-80858000"/>
          <s v="80858000-80859000"/>
          <s v="80859000-80860000"/>
          <s v="80860000-80861000"/>
          <s v="80861000-80862000"/>
          <s v="80862000-80863000"/>
          <s v="80863000-80864000"/>
          <s v="80864000-80865000"/>
          <s v="80865000-80866000"/>
          <s v="80866000-80867000"/>
          <s v="80867000-80868000"/>
          <s v="80868000-80869000"/>
          <s v="80869000-80870000"/>
          <s v="80870000-80871000"/>
          <s v="80871000-80872000"/>
          <s v="80872000-80873000"/>
          <s v="80873000-80874000"/>
          <s v="80874000-80875000"/>
          <s v="80875000-80876000"/>
          <s v="80876000-80877000"/>
          <s v="80877000-80878000"/>
          <s v="80878000-80879000"/>
          <s v="80879000-80880000"/>
          <s v="80880000-80881000"/>
          <s v="80881000-80882000"/>
          <s v="80882000-80883000"/>
          <s v="80883000-80884000"/>
          <s v="80884000-80885000"/>
          <s v="80885000-80886000"/>
          <s v="80886000-80887000"/>
          <s v="80887000-80888000"/>
          <s v="80888000-80889000"/>
          <s v="80889000-80890000"/>
          <s v="80890000-80891000"/>
          <s v="80891000-80892000"/>
          <s v="80892000-80893000"/>
          <s v="80893000-80894000"/>
          <s v="80894000-80895000"/>
          <s v="80895000-80896000"/>
          <s v="80896000-80897000"/>
          <s v="80897000-80898000"/>
          <s v="80898000-80899000"/>
          <s v="80899000-80900000"/>
          <s v="80900000-80901000"/>
          <s v="80901000-80902000"/>
          <s v="80902000-80903000"/>
          <s v="80903000-80904000"/>
          <s v="80904000-80905000"/>
          <s v="80905000-80906000"/>
          <s v="80906000-80907000"/>
          <s v="80907000-80908000"/>
          <s v="80908000-80909000"/>
          <s v="80909000-80910000"/>
          <s v="80910000-80911000"/>
          <s v="80911000-80912000"/>
          <s v="80912000-80913000"/>
          <s v="80913000-80914000"/>
          <s v="80914000-80915000"/>
          <s v="80915000-80916000"/>
          <s v="80916000-80917000"/>
          <s v="80917000-80918000"/>
          <s v="80918000-80919000"/>
          <s v="80919000-80920000"/>
          <s v="80920000-80921000"/>
          <s v="80921000-80922000"/>
          <s v="80922000-80923000"/>
          <s v="80923000-80924000"/>
          <s v="80924000-80925000"/>
          <s v="80925000-80926000"/>
          <s v="80926000-80927000"/>
          <s v="80927000-80928000"/>
          <s v="80928000-80929000"/>
          <s v="80929000-80930000"/>
          <s v="80930000-80931000"/>
          <s v="80931000-80932000"/>
          <s v="80932000-80933000"/>
          <s v="80933000-80934000"/>
          <s v="80934000-80935000"/>
          <s v="80935000-80936000"/>
          <s v="80936000-80937000"/>
          <s v="80937000-80938000"/>
          <s v="80938000-80939000"/>
          <s v="80939000-80940000"/>
          <s v="80940000-80941000"/>
          <s v="80941000-80942000"/>
          <s v="80942000-80943000"/>
          <s v="80943000-80944000"/>
          <s v="80944000-80945000"/>
          <s v="80945000-80946000"/>
          <s v="80946000-80947000"/>
          <s v="80947000-80948000"/>
          <s v="80948000-80949000"/>
          <s v="80949000-80950000"/>
          <s v="80950000-80951000"/>
          <s v="80951000-80952000"/>
          <s v="80952000-80953000"/>
          <s v="80953000-80954000"/>
          <s v="80954000-80955000"/>
          <s v="80955000-80956000"/>
          <s v="80956000-80957000"/>
          <s v="80957000-80958000"/>
          <s v="80958000-80959000"/>
          <s v="80959000-80960000"/>
          <s v="80960000-80961000"/>
          <s v="80961000-80962000"/>
          <s v="80962000-80963000"/>
          <s v="80963000-80964000"/>
          <s v="80964000-80965000"/>
          <s v="80965000-80966000"/>
          <s v="80966000-80967000"/>
          <s v="80967000-80968000"/>
          <s v="80968000-80969000"/>
          <s v="80969000-80970000"/>
          <s v="80970000-80971000"/>
          <s v="80971000-80972000"/>
          <s v="80972000-80973000"/>
          <s v="80973000-80974000"/>
          <s v="80974000-80975000"/>
          <s v="80975000-80976000"/>
          <s v="80976000-80977000"/>
          <s v="80977000-80978000"/>
          <s v="80978000-80979000"/>
          <s v="80979000-80980000"/>
          <s v="80980000-80981000"/>
          <s v="80981000-80982000"/>
          <s v="80982000-80983000"/>
          <s v="80983000-80984000"/>
          <s v="80984000-80985000"/>
          <s v="80985000-80986000"/>
          <s v="80986000-80987000"/>
          <s v="80987000-80988000"/>
          <s v="80988000-80989000"/>
          <s v="80989000-80990000"/>
          <s v="80990000-80991000"/>
          <s v="80991000-80992000"/>
          <s v="80992000-80993000"/>
          <s v="80993000-80994000"/>
          <s v="80994000-80995000"/>
          <s v="80995000-80996000"/>
          <s v="80996000-80997000"/>
          <s v="80997000-80998000"/>
          <s v="80998000-80999000"/>
          <s v="80999000-81000000"/>
          <s v="81000000-81001000"/>
          <s v="81001000-81002000"/>
          <s v="81002000-81003000"/>
          <s v="81003000-81004000"/>
          <s v="81004000-81005000"/>
          <s v="81005000-81006000"/>
          <s v="81006000-81007000"/>
          <s v="81007000-81008000"/>
          <s v="81008000-81009000"/>
          <s v="81009000-81010000"/>
          <s v="81010000-81011000"/>
          <s v="81011000-81012000"/>
          <s v="81012000-81013000"/>
          <s v="81013000-81014000"/>
          <s v="81014000-81015000"/>
          <s v="81015000-81016000"/>
          <s v="81016000-81017000"/>
          <s v="81017000-81018000"/>
          <s v="81018000-81019000"/>
          <s v="81019000-81020000"/>
          <s v="81020000-81021000"/>
          <s v="81021000-81022000"/>
          <s v="81022000-81023000"/>
          <s v="81023000-81024000"/>
          <s v="81024000-81025000"/>
          <s v="81025000-81026000"/>
          <s v="81026000-81027000"/>
          <s v="81027000-81028000"/>
          <s v="81028000-81029000"/>
          <s v="81029000-81030000"/>
          <s v="81030000-81031000"/>
          <s v="81031000-81032000"/>
          <s v="81032000-81033000"/>
          <s v="81033000-81034000"/>
          <s v="81034000-81035000"/>
          <s v="81035000-81036000"/>
          <s v="81036000-81037000"/>
          <s v="81037000-81038000"/>
          <s v="81038000-81039000"/>
          <s v="81039000-81040000"/>
          <s v="81040000-81041000"/>
          <s v="81041000-81042000"/>
          <s v="81042000-81043000"/>
          <s v="81043000-81044000"/>
          <s v="81044000-81045000"/>
          <s v="81045000-81046000"/>
          <s v="81046000-81047000"/>
          <s v="81047000-81048000"/>
          <s v="81048000-81049000"/>
          <s v="81049000-81050000"/>
          <s v="81050000-81051000"/>
          <s v="81051000-81052000"/>
          <s v="81052000-81053000"/>
          <s v="81053000-81054000"/>
          <s v="81054000-81055000"/>
          <s v="81055000-81056000"/>
          <s v="81056000-81057000"/>
          <s v="81057000-81058000"/>
          <s v="81058000-81059000"/>
          <s v="81059000-81060000"/>
          <s v="81060000-81061000"/>
          <s v="81061000-81062000"/>
          <s v="81062000-81063000"/>
          <s v="81063000-81064000"/>
          <s v="81064000-81065000"/>
          <s v="81065000-81066000"/>
          <s v="81066000-81067000"/>
          <s v="81067000-81068000"/>
          <s v="81068000-81069000"/>
          <s v="81069000-81070000"/>
          <s v="81070000-81071000"/>
          <s v="81071000-81072000"/>
          <s v="81072000-81073000"/>
          <s v="81073000-81074000"/>
          <s v="81074000-81075000"/>
          <s v="81075000-81076000"/>
          <s v="81076000-81077000"/>
          <s v="81077000-81078000"/>
          <s v="81078000-81079000"/>
          <s v="81079000-81080000"/>
          <s v="81080000-81081000"/>
          <s v="81081000-81082000"/>
          <s v="81082000-81083000"/>
          <s v="81083000-81084000"/>
          <s v="81084000-81085000"/>
          <s v="81085000-81086000"/>
          <s v="81086000-81087000"/>
          <s v="81087000-81088000"/>
          <s v="81088000-81089000"/>
          <s v="81089000-81090000"/>
          <s v="81090000-81091000"/>
          <s v="81091000-81092000"/>
          <s v="81092000-81093000"/>
          <s v="81093000-81094000"/>
          <s v="81094000-81095000"/>
          <s v="81095000-81096000"/>
          <s v="81096000-81097000"/>
          <s v="81097000-81098000"/>
          <s v="81098000-81099000"/>
          <s v="81099000-81100000"/>
          <s v="81100000-81101000"/>
          <s v="81101000-81102000"/>
          <s v="81102000-81103000"/>
          <s v="81103000-81104000"/>
          <s v="81104000-81105000"/>
          <s v="81105000-81106000"/>
          <s v="81106000-81107000"/>
          <s v="81107000-81108000"/>
          <s v="81108000-81109000"/>
          <s v="81109000-81110000"/>
          <s v="81110000-81111000"/>
          <s v="81111000-81112000"/>
          <s v="81112000-81113000"/>
          <s v="81113000-81114000"/>
          <s v="81114000-81115000"/>
          <s v="81115000-81116000"/>
          <s v="81116000-81117000"/>
          <s v="81117000-81118000"/>
          <s v="81118000-81119000"/>
          <s v="81119000-81120000"/>
          <s v="81120000-81121000"/>
          <s v="81121000-81122000"/>
          <s v="81122000-81123000"/>
          <s v="81123000-81124000"/>
          <s v="81124000-81125000"/>
          <s v="81125000-81126000"/>
          <s v="81126000-81127000"/>
          <s v="81127000-81128000"/>
          <s v="81128000-81129000"/>
          <s v="81129000-81130000"/>
          <s v="81130000-81131000"/>
          <s v="81131000-81132000"/>
          <s v="81132000-81133000"/>
          <s v="81133000-81134000"/>
          <s v="81134000-81135000"/>
          <s v="81135000-81136000"/>
          <s v="81136000-81137000"/>
          <s v="81137000-81138000"/>
          <s v="81138000-81139000"/>
          <s v="81139000-81140000"/>
          <s v="81140000-81141000"/>
          <s v="81141000-81142000"/>
          <s v="81142000-81143000"/>
          <s v="81143000-81144000"/>
          <s v="81144000-81145000"/>
          <s v="81145000-81146000"/>
          <s v="81146000-81147000"/>
          <s v="81147000-81148000"/>
          <s v="81148000-81149000"/>
          <s v="81149000-81150000"/>
          <s v="81150000-81151000"/>
          <s v="81151000-81152000"/>
          <s v="81152000-81153000"/>
          <s v="81153000-81154000"/>
          <s v="81154000-81155000"/>
          <s v="81155000-81156000"/>
          <s v="81156000-81157000"/>
          <s v="81157000-81158000"/>
          <s v="81158000-81159000"/>
          <s v="81159000-81160000"/>
          <s v="81160000-81161000"/>
          <s v="81161000-81162000"/>
          <s v="81162000-81163000"/>
          <s v="81163000-81164000"/>
          <s v="81164000-81165000"/>
          <s v="81165000-81166000"/>
          <s v="81166000-81167000"/>
          <s v="81167000-81168000"/>
          <s v="81168000-81169000"/>
          <s v="81169000-81170000"/>
          <s v="81170000-81171000"/>
          <s v="81171000-81172000"/>
          <s v="81172000-81173000"/>
          <s v="81173000-81174000"/>
          <s v="81174000-81175000"/>
          <s v="81175000-81176000"/>
          <s v="81176000-81177000"/>
          <s v="81177000-81178000"/>
          <s v="81178000-81179000"/>
          <s v="81179000-81180000"/>
          <s v="81180000-81181000"/>
          <s v="81181000-81182000"/>
          <s v="81182000-81183000"/>
          <s v="81183000-81184000"/>
          <s v="81184000-81185000"/>
          <s v="81185000-81186000"/>
          <s v="81186000-81187000"/>
          <s v="81187000-81188000"/>
          <s v="81188000-81189000"/>
          <s v="81189000-81190000"/>
          <s v="81190000-81191000"/>
          <s v="81191000-81192000"/>
          <s v="81192000-81193000"/>
          <s v="81193000-81194000"/>
          <s v="81194000-81195000"/>
          <s v="81195000-81196000"/>
          <s v="81196000-81197000"/>
          <s v="81197000-81198000"/>
          <s v="81198000-81199000"/>
          <s v="81199000-81200000"/>
          <s v="81200000-81201000"/>
          <s v="81201000-81202000"/>
          <s v="81202000-81203000"/>
          <s v="81203000-81204000"/>
          <s v="81204000-81205000"/>
          <s v="81205000-81206000"/>
          <s v="81206000-81207000"/>
          <s v="81207000-81208000"/>
          <s v="81208000-81209000"/>
          <s v="81209000-81210000"/>
          <s v="81210000-81211000"/>
          <s v="81211000-81212000"/>
          <s v="81212000-81213000"/>
          <s v="81213000-81214000"/>
          <s v="81214000-81215000"/>
          <s v="81215000-81216000"/>
          <s v="81216000-81217000"/>
          <s v="81217000-81218000"/>
          <s v="81218000-81219000"/>
          <s v="81219000-81220000"/>
          <s v="81220000-81221000"/>
          <s v="81221000-81222000"/>
          <s v="81222000-81223000"/>
          <s v="81223000-81224000"/>
          <s v="81224000-81225000"/>
          <s v="81225000-81226000"/>
          <s v="81226000-81227000"/>
          <s v="81227000-81228000"/>
          <s v="81228000-81229000"/>
          <s v="81229000-81230000"/>
          <s v="81230000-81231000"/>
          <s v="81231000-81232000"/>
          <s v="81232000-81233000"/>
          <s v="81233000-81234000"/>
          <s v="81234000-81235000"/>
          <s v="81235000-81236000"/>
          <s v="81236000-81237000"/>
          <s v="81237000-81238000"/>
          <s v="81238000-81239000"/>
          <s v="81239000-81240000"/>
          <s v="81240000-81241000"/>
          <s v="81241000-81242000"/>
          <s v="81242000-81243000"/>
          <s v="81243000-81244000"/>
          <s v="81244000-81245000"/>
          <s v="81245000-81246000"/>
          <s v="81246000-81247000"/>
          <s v="81247000-81248000"/>
          <s v="81248000-81249000"/>
          <s v="81249000-81250000"/>
          <s v="81250000-81251000"/>
          <s v="81251000-81252000"/>
          <s v="81252000-81253000"/>
          <s v="81253000-81254000"/>
          <s v="81254000-81255000"/>
          <s v="81255000-81256000"/>
          <s v="81256000-81257000"/>
          <s v="81257000-81258000"/>
          <s v="81258000-81259000"/>
          <s v="81259000-81260000"/>
          <s v="81260000-81261000"/>
          <s v="81261000-81262000"/>
          <s v="81262000-81263000"/>
          <s v="81263000-81264000"/>
          <s v="81264000-81265000"/>
          <s v="81265000-81266000"/>
          <s v="81266000-81267000"/>
          <s v="81267000-81268000"/>
          <s v="81268000-81269000"/>
          <s v="81269000-81270000"/>
          <s v="81270000-81271000"/>
          <s v="81271000-81272000"/>
          <s v="81272000-81273000"/>
          <s v="81273000-81274000"/>
          <s v="81274000-81275000"/>
          <s v="81275000-81276000"/>
          <s v="81276000-81277000"/>
          <s v="81277000-81278000"/>
          <s v="81278000-81279000"/>
          <s v="81279000-81280000"/>
          <s v="81280000-81281000"/>
          <s v="81281000-81282000"/>
          <s v="81282000-81283000"/>
          <s v="81283000-81284000"/>
          <s v="81284000-81285000"/>
          <s v="81285000-81286000"/>
          <s v="81286000-81287000"/>
          <s v="81287000-81288000"/>
          <s v="81288000-81289000"/>
          <s v="81289000-81290000"/>
          <s v="81290000-81291000"/>
          <s v="81291000-81292000"/>
          <s v="81292000-81293000"/>
          <s v="81293000-81294000"/>
          <s v="81294000-81295000"/>
          <s v="81295000-81296000"/>
          <s v="81296000-81297000"/>
          <s v="81297000-81298000"/>
          <s v="81298000-81299000"/>
          <s v="81299000-81300000"/>
          <s v="81300000-81301000"/>
          <s v="81301000-81302000"/>
          <s v="81302000-81303000"/>
          <s v="81303000-81304000"/>
          <s v="81304000-81305000"/>
          <s v="81305000-81306000"/>
          <s v="81306000-81307000"/>
          <s v="81307000-81308000"/>
          <s v="81308000-81309000"/>
          <s v="81309000-81310000"/>
          <s v="81310000-81311000"/>
          <s v="81311000-81312000"/>
          <s v="81312000-81313000"/>
          <s v="81313000-81314000"/>
          <s v="81314000-81315000"/>
          <s v="81315000-81316000"/>
          <s v="81316000-81317000"/>
          <s v="81317000-81318000"/>
          <s v="81318000-81319000"/>
          <s v="81319000-81320000"/>
          <s v="81320000-81321000"/>
          <s v="81321000-81322000"/>
          <s v="81322000-81323000"/>
          <s v="81323000-81324000"/>
          <s v="81324000-81325000"/>
          <s v="81325000-81326000"/>
          <s v="81326000-81327000"/>
          <s v="81327000-81328000"/>
          <s v="81328000-81329000"/>
          <s v="81329000-81330000"/>
          <s v="81330000-81331000"/>
          <s v="81331000-81332000"/>
          <s v="81332000-81333000"/>
          <s v="81333000-81334000"/>
          <s v="81334000-81335000"/>
          <s v="81335000-81336000"/>
          <s v="81336000-81337000"/>
          <s v="81337000-81338000"/>
          <s v="81338000-81339000"/>
          <s v="81339000-81340000"/>
          <s v="81340000-81341000"/>
          <s v="81341000-81342000"/>
          <s v="81342000-81343000"/>
          <s v="81343000-81344000"/>
          <s v="81344000-81345000"/>
          <s v="81345000-81346000"/>
          <s v="81346000-81347000"/>
          <s v="81347000-81348000"/>
          <s v="81348000-81349000"/>
          <s v="81349000-81350000"/>
          <s v="81350000-81351000"/>
          <s v="81351000-81352000"/>
          <s v="81352000-81353000"/>
          <s v="81353000-81354000"/>
          <s v="81354000-81355000"/>
          <s v="81355000-81356000"/>
          <s v="81356000-81357000"/>
          <s v="81357000-81358000"/>
          <s v="81358000-81359000"/>
          <s v="81359000-81360000"/>
          <s v="81360000-81361000"/>
          <s v="81361000-81362000"/>
          <s v="81362000-81363000"/>
          <s v="81363000-81364000"/>
          <s v="81364000-81365000"/>
          <s v="81365000-81366000"/>
          <s v="81366000-81367000"/>
          <s v="81367000-81368000"/>
          <s v="81368000-81369000"/>
          <s v="81369000-81370000"/>
          <s v="81370000-81371000"/>
          <s v="81371000-81372000"/>
          <s v="81372000-81373000"/>
          <s v="81373000-81374000"/>
          <s v="81374000-81375000"/>
          <s v="81375000-81376000"/>
          <s v="81376000-81377000"/>
          <s v="81377000-81378000"/>
          <s v="81378000-81379000"/>
          <s v="81379000-81380000"/>
          <s v="81380000-81381000"/>
          <s v="81381000-81382000"/>
          <s v="81382000-81383000"/>
          <s v="81383000-81384000"/>
          <s v="81384000-81385000"/>
          <s v="81385000-81386000"/>
          <s v="81386000-81387000"/>
          <s v="81387000-81388000"/>
          <s v="81388000-81389000"/>
          <s v="81389000-81390000"/>
          <s v="81390000-81391000"/>
          <s v="81391000-81392000"/>
          <s v="81392000-81393000"/>
          <s v="81393000-81394000"/>
          <s v="81394000-81395000"/>
          <s v="81395000-81396000"/>
          <s v="81396000-81397000"/>
          <s v="81397000-81398000"/>
          <s v="81398000-81399000"/>
          <s v="81399000-81400000"/>
          <s v="81400000-81401000"/>
          <s v="81401000-81402000"/>
          <s v="81402000-81403000"/>
          <s v="81403000-81404000"/>
          <s v="81404000-81405000"/>
          <s v="81405000-81406000"/>
          <s v="81406000-81407000"/>
          <s v="81407000-81408000"/>
          <s v="81408000-81409000"/>
          <s v="81409000-81410000"/>
          <s v="81410000-81411000"/>
          <s v="81411000-81412000"/>
          <s v="81412000-81413000"/>
          <s v="81413000-81414000"/>
          <s v="81414000-81415000"/>
          <s v="81415000-81416000"/>
          <s v="81416000-81417000"/>
          <s v="81417000-81418000"/>
          <s v="81418000-81419000"/>
          <s v="81419000-81420000"/>
          <s v="81420000-81421000"/>
          <s v="81421000-81422000"/>
          <s v="81422000-81423000"/>
          <s v="81423000-81424000"/>
          <s v="81424000-81425000"/>
          <s v="81425000-81426000"/>
          <s v="81426000-81427000"/>
          <s v="81427000-81428000"/>
          <s v="81428000-81429000"/>
          <s v="81429000-81430000"/>
          <s v="81430000-81431000"/>
          <s v="81431000-81432000"/>
          <s v="81432000-81433000"/>
          <s v="81433000-81434000"/>
          <s v="81434000-81435000"/>
          <s v="81435000-81436000"/>
          <s v="81436000-81437000"/>
          <s v="81437000-81438000"/>
          <s v="81438000-81439000"/>
          <s v="81439000-81440000"/>
          <s v="81440000-81441000"/>
          <s v="81441000-81442000"/>
          <s v="81442000-81443000"/>
          <s v="81443000-81444000"/>
          <s v="81444000-81445000"/>
          <s v="81445000-81446000"/>
          <s v="81446000-81447000"/>
          <s v="81447000-81448000"/>
          <s v="81448000-81449000"/>
          <s v="81449000-81450000"/>
          <s v="81450000-81451000"/>
          <s v="81451000-81452000"/>
          <s v="81452000-81453000"/>
          <s v="81453000-81454000"/>
          <s v="81454000-81455000"/>
          <s v="81455000-81456000"/>
          <s v="81456000-81457000"/>
          <s v="81457000-81458000"/>
          <s v="81458000-81459000"/>
          <s v="81459000-81460000"/>
          <s v="81460000-81461000"/>
          <s v="81461000-81462000"/>
          <s v="81462000-81463000"/>
          <s v="81463000-81464000"/>
          <s v="81464000-81465000"/>
          <s v="81465000-81466000"/>
          <s v="81466000-81467000"/>
          <s v="81467000-81468000"/>
          <s v="81468000-81469000"/>
          <s v="81469000-81470000"/>
          <s v="81470000-81471000"/>
          <s v="81471000-81472000"/>
          <s v="81472000-81473000"/>
          <s v="81473000-81474000"/>
          <s v="81474000-81475000"/>
          <s v="81475000-81476000"/>
          <s v="81476000-81477000"/>
          <s v="81477000-81478000"/>
          <s v="81478000-81479000"/>
          <s v="81479000-81480000"/>
          <s v="81480000-81481000"/>
          <s v="81481000-81482000"/>
          <s v="81482000-81483000"/>
          <s v="81483000-81484000"/>
          <s v="81484000-81485000"/>
          <s v="81485000-81486000"/>
          <s v="81486000-81487000"/>
          <s v="81487000-81488000"/>
          <s v="81488000-81489000"/>
          <s v="81489000-81490000"/>
          <s v="81490000-81491000"/>
          <s v="81491000-81492000"/>
          <s v="81492000-81493000"/>
          <s v="81493000-81494000"/>
          <s v="81494000-81495000"/>
          <s v="81495000-81496000"/>
          <s v="81496000-81497000"/>
          <s v="81497000-81498000"/>
          <s v="81498000-81499000"/>
          <s v="81499000-81500000"/>
          <s v="81500000-81501000"/>
          <s v="81501000-81502000"/>
          <s v="81502000-81503000"/>
          <s v="81503000-81504000"/>
          <s v="81504000-81505000"/>
          <s v="81505000-81506000"/>
          <s v="81506000-81507000"/>
          <s v="81507000-81508000"/>
          <s v="81508000-81509000"/>
          <s v="81509000-81510000"/>
          <s v="81510000-81511000"/>
          <s v="81511000-81512000"/>
          <s v="81512000-81513000"/>
          <s v="81513000-81514000"/>
          <s v="81514000-81515000"/>
          <s v="81515000-81516000"/>
          <s v="81516000-81517000"/>
          <s v="81517000-81518000"/>
          <s v="81518000-81519000"/>
          <s v="81519000-81520000"/>
          <s v="81520000-81521000"/>
          <s v="81521000-81522000"/>
          <s v="81522000-81523000"/>
          <s v="81523000-81524000"/>
          <s v="81524000-81525000"/>
          <s v="81525000-81526000"/>
          <s v="81526000-81527000"/>
          <s v="81527000-81528000"/>
          <s v="81528000-81529000"/>
          <s v="81529000-81530000"/>
          <s v="81530000-81531000"/>
          <s v="81531000-81532000"/>
          <s v="81532000-81533000"/>
          <s v="81533000-81534000"/>
          <s v="81534000-81535000"/>
          <s v="81535000-81536000"/>
          <s v="81536000-81537000"/>
          <s v="81537000-81538000"/>
          <s v="81538000-81539000"/>
          <s v="81539000-81540000"/>
          <s v="81540000-81541000"/>
          <s v="81541000-81542000"/>
          <s v="81542000-81543000"/>
          <s v="81543000-81544000"/>
          <s v="81544000-81545000"/>
          <s v="81545000-81546000"/>
          <s v="81546000-81547000"/>
          <s v="81547000-81548000"/>
          <s v="81548000-81549000"/>
          <s v="81549000-81550000"/>
          <s v="81550000-81551000"/>
          <s v="81551000-81552000"/>
          <s v="81552000-81553000"/>
          <s v="81553000-81554000"/>
          <s v="81554000-81555000"/>
          <s v="81555000-81556000"/>
          <s v="81556000-81557000"/>
          <s v="81557000-81558000"/>
          <s v="81558000-81559000"/>
          <s v="81559000-81560000"/>
          <s v="81560000-81561000"/>
          <s v="81561000-81562000"/>
          <s v="81562000-81563000"/>
          <s v="81563000-81564000"/>
          <s v="81564000-81565000"/>
          <s v="81565000-81566000"/>
          <s v="81566000-81567000"/>
          <s v="81567000-81568000"/>
          <s v="81568000-81569000"/>
          <s v="81569000-81570000"/>
          <s v="81570000-81571000"/>
          <s v="81571000-81572000"/>
          <s v="81572000-81573000"/>
          <s v="81573000-81574000"/>
          <s v="81574000-81575000"/>
          <s v="81575000-81576000"/>
          <s v="81576000-81577000"/>
          <s v="81577000-81578000"/>
          <s v="81578000-81579000"/>
          <s v="81579000-81580000"/>
          <s v="81580000-81581000"/>
          <s v="81581000-81582000"/>
          <s v="81582000-81583000"/>
          <s v="81583000-81584000"/>
          <s v="81584000-81585000"/>
          <s v="81585000-81586000"/>
          <s v="81586000-81587000"/>
          <s v="81587000-81588000"/>
          <s v="81588000-81589000"/>
          <s v="81589000-81590000"/>
          <s v="81590000-81591000"/>
          <s v="81591000-81592000"/>
          <s v="81592000-81593000"/>
          <s v="81593000-81594000"/>
          <s v="81594000-81595000"/>
          <s v="81595000-81596000"/>
          <s v="81596000-81597000"/>
          <s v="81597000-81598000"/>
          <s v="81598000-81599000"/>
          <s v="81599000-81600000"/>
          <s v="81600000-81601000"/>
          <s v="81601000-81602000"/>
          <s v="81602000-81603000"/>
          <s v="81603000-81604000"/>
          <s v="81604000-81605000"/>
          <s v="81605000-81606000"/>
          <s v="81606000-81607000"/>
          <s v="81607000-81608000"/>
          <s v="81608000-81609000"/>
          <s v="81609000-81610000"/>
          <s v="81610000-81611000"/>
          <s v="81611000-81612000"/>
          <s v="81612000-81613000"/>
          <s v="81613000-81614000"/>
          <s v="81614000-81615000"/>
          <s v="81615000-81616000"/>
          <s v="81616000-81617000"/>
          <s v="81617000-81618000"/>
          <s v="81618000-81619000"/>
          <s v="81619000-81620000"/>
          <s v="81620000-81621000"/>
          <s v="81621000-81622000"/>
          <s v="81622000-81623000"/>
          <s v="81623000-81624000"/>
          <s v="81624000-81625000"/>
          <s v="81625000-81626000"/>
          <s v="81626000-81627000"/>
          <s v="81627000-81628000"/>
          <s v="81628000-81629000"/>
          <s v="81629000-81630000"/>
          <s v="81630000-81631000"/>
          <s v="81631000-81632000"/>
          <s v="81632000-81633000"/>
          <s v="81633000-81634000"/>
          <s v="81634000-81635000"/>
          <s v="81635000-81636000"/>
          <s v="81636000-81637000"/>
          <s v="81637000-81638000"/>
          <s v="81638000-81639000"/>
          <s v="81639000-81640000"/>
          <s v="81640000-81641000"/>
          <s v="81641000-81642000"/>
          <s v="81642000-81643000"/>
          <s v="81643000-81644000"/>
          <s v="81644000-81645000"/>
          <s v="81645000-81646000"/>
          <s v="81646000-81647000"/>
          <s v="81647000-81648000"/>
          <s v="81648000-81649000"/>
          <s v="81649000-81650000"/>
          <s v="81650000-81651000"/>
          <s v="81651000-81652000"/>
          <s v="81652000-81653000"/>
          <s v="81653000-81654000"/>
          <s v="81654000-81655000"/>
          <s v="81655000-81656000"/>
          <s v="81656000-81657000"/>
          <s v="81657000-81658000"/>
          <s v="81658000-81659000"/>
          <s v="81659000-81660000"/>
          <s v="81660000-81661000"/>
          <s v="81661000-81662000"/>
          <s v="81662000-81663000"/>
          <s v="81663000-81664000"/>
          <s v="81664000-81665000"/>
          <s v="81665000-81666000"/>
          <s v="81666000-81667000"/>
          <s v="81667000-81668000"/>
          <s v="81668000-81669000"/>
          <s v="81669000-81670000"/>
          <s v="81670000-81671000"/>
          <s v="81671000-81672000"/>
          <s v="81672000-81673000"/>
          <s v="81673000-81674000"/>
          <s v="81674000-81675000"/>
          <s v="81675000-81676000"/>
          <s v="81676000-81677000"/>
          <s v="81677000-81678000"/>
          <s v="81678000-81679000"/>
          <s v="81679000-81680000"/>
          <s v="81680000-81681000"/>
          <s v="81681000-81682000"/>
          <s v="81682000-81683000"/>
          <s v="81683000-81684000"/>
          <s v="81684000-81685000"/>
          <s v="81685000-81686000"/>
          <s v="81686000-81687000"/>
          <s v="81687000-81688000"/>
          <s v="81688000-81689000"/>
          <s v="81689000-81690000"/>
          <s v="81690000-81691000"/>
          <s v="81691000-81692000"/>
          <s v="81692000-81693000"/>
          <s v="81693000-81694000"/>
          <s v="81694000-81695000"/>
          <s v="81695000-81696000"/>
          <s v="81696000-81697000"/>
          <s v="81697000-81698000"/>
          <s v="81698000-81699000"/>
          <s v="81699000-81700000"/>
          <s v="81700000-81701000"/>
          <s v="81701000-81702000"/>
          <s v="81702000-81703000"/>
          <s v="81703000-81704000"/>
          <s v="81704000-81705000"/>
          <s v="81705000-81706000"/>
          <s v="81706000-81707000"/>
          <s v="81707000-81708000"/>
          <s v="81708000-81709000"/>
          <s v="81709000-81710000"/>
          <s v="81710000-81711000"/>
          <s v="81711000-81712000"/>
          <s v="81712000-81713000"/>
          <s v="81713000-81714000"/>
          <s v="81714000-81715000"/>
          <s v="81715000-81716000"/>
          <s v="81716000-81717000"/>
          <s v="81717000-81718000"/>
          <s v="81718000-81719000"/>
          <s v="81719000-81720000"/>
          <s v="81720000-81721000"/>
          <s v="81721000-81722000"/>
          <s v="81722000-81723000"/>
          <s v="81723000-81724000"/>
          <s v="81724000-81725000"/>
          <s v="81725000-81726000"/>
          <s v="81726000-81727000"/>
          <s v="81727000-81728000"/>
          <s v="81728000-81729000"/>
          <s v="81729000-81730000"/>
          <s v="81730000-81731000"/>
          <s v="81731000-81732000"/>
          <s v="81732000-81733000"/>
          <s v="81733000-81734000"/>
          <s v="81734000-81735000"/>
          <s v="81735000-81736000"/>
          <s v="81736000-81737000"/>
          <s v="81737000-81738000"/>
          <s v="81738000-81739000"/>
          <s v="81739000-81740000"/>
          <s v="81740000-81741000"/>
          <s v="81741000-81742000"/>
          <s v="81742000-81743000"/>
          <s v="81743000-81744000"/>
          <s v="81744000-81745000"/>
          <s v="81745000-81746000"/>
          <s v="81746000-81747000"/>
          <s v="81747000-81748000"/>
          <s v="81748000-81749000"/>
          <s v="81749000-81750000"/>
          <s v="81750000-81751000"/>
          <s v="81751000-81752000"/>
          <s v="81752000-81753000"/>
          <s v="81753000-81754000"/>
          <s v="81754000-81755000"/>
          <s v="81755000-81756000"/>
          <s v="81756000-81757000"/>
          <s v="81757000-81758000"/>
          <s v="81758000-81759000"/>
          <s v="81759000-81760000"/>
          <s v="81760000-81761000"/>
          <s v="81761000-81762000"/>
          <s v="81762000-81763000"/>
          <s v="81763000-81764000"/>
          <s v="81764000-81765000"/>
          <s v="81765000-81766000"/>
          <s v="81766000-81767000"/>
          <s v="81767000-81768000"/>
          <s v="81768000-81769000"/>
          <s v="81769000-81770000"/>
          <s v="81770000-81771000"/>
          <s v="81771000-81772000"/>
          <s v="81772000-81773000"/>
          <s v="81773000-81774000"/>
          <s v="81774000-81775000"/>
          <s v="81775000-81776000"/>
          <s v="81776000-81777000"/>
          <s v="81777000-81778000"/>
          <s v="81778000-81779000"/>
          <s v="81779000-81780000"/>
          <s v="81780000-81781000"/>
          <s v="81781000-81782000"/>
          <s v="81782000-81783000"/>
          <s v="81783000-81784000"/>
          <s v="81784000-81785000"/>
          <s v="81785000-81786000"/>
          <s v="81786000-81787000"/>
          <s v="81787000-81788000"/>
          <s v="81788000-81789000"/>
          <s v="81789000-81790000"/>
          <s v="81790000-81791000"/>
          <s v="81791000-81792000"/>
          <s v="81792000-81793000"/>
          <s v="81793000-81794000"/>
          <s v="81794000-81795000"/>
          <s v="81795000-81796000"/>
          <s v="81796000-81797000"/>
          <s v="81797000-81798000"/>
          <s v="81798000-81799000"/>
          <s v="81799000-81800000"/>
          <s v="81800000-81801000"/>
          <s v="81801000-81802000"/>
          <s v="81802000-81803000"/>
          <s v="81803000-81804000"/>
          <s v="81804000-81805000"/>
          <s v="81805000-81806000"/>
          <s v="81806000-81807000"/>
          <s v="81807000-81808000"/>
          <s v="81808000-81809000"/>
          <s v="81809000-81810000"/>
          <s v="81810000-81811000"/>
          <s v="81811000-81812000"/>
          <s v="81812000-81813000"/>
          <s v="81813000-81814000"/>
          <s v="81814000-81815000"/>
          <s v="81815000-81816000"/>
          <s v="81816000-81817000"/>
          <s v="81817000-81818000"/>
          <s v="81818000-81819000"/>
          <s v="81819000-81820000"/>
          <s v="81820000-81821000"/>
          <s v="81821000-81822000"/>
          <s v="81822000-81823000"/>
          <s v="81823000-81824000"/>
          <s v="81824000-81825000"/>
          <s v="81825000-81826000"/>
          <s v="81826000-81827000"/>
          <s v="81827000-81828000"/>
          <s v="81828000-81829000"/>
          <s v="81829000-81830000"/>
          <s v="81830000-81831000"/>
          <s v="81831000-81832000"/>
          <s v="81832000-81833000"/>
          <s v="81833000-81834000"/>
          <s v="81834000-81835000"/>
          <s v="81835000-81836000"/>
          <s v="81836000-81837000"/>
          <s v="81837000-81838000"/>
          <s v="81838000-81839000"/>
          <s v="81839000-81840000"/>
          <s v="81840000-81841000"/>
          <s v="81841000-81842000"/>
          <s v="81842000-81843000"/>
          <s v="81843000-81844000"/>
          <s v="81844000-81845000"/>
          <s v="81845000-81846000"/>
          <s v="81846000-81847000"/>
          <s v="81847000-81848000"/>
          <s v="81848000-81849000"/>
          <s v="81849000-81850000"/>
          <s v="81850000-81851000"/>
          <s v="81851000-81852000"/>
          <s v="81852000-81853000"/>
          <s v="81853000-81854000"/>
          <s v="81854000-81855000"/>
          <s v="81855000-81856000"/>
          <s v="81856000-81857000"/>
          <s v="81857000-81858000"/>
          <s v="81858000-81859000"/>
          <s v="81859000-81860000"/>
          <s v="81860000-81861000"/>
          <s v="81861000-81862000"/>
          <s v="81862000-81863000"/>
          <s v="81863000-81864000"/>
          <s v="81864000-81865000"/>
          <s v="81865000-81866000"/>
          <s v="81866000-81867000"/>
          <s v="81867000-81868000"/>
          <s v="81868000-81869000"/>
          <s v="81869000-81870000"/>
          <s v="81870000-81871000"/>
          <s v="81871000-81872000"/>
          <s v="81872000-81873000"/>
          <s v="81873000-81874000"/>
          <s v="81874000-81875000"/>
          <s v="81875000-81876000"/>
          <s v="81876000-81877000"/>
          <s v="81877000-81878000"/>
          <s v="81878000-81879000"/>
          <s v="81879000-81880000"/>
          <s v="81880000-81881000"/>
          <s v="81881000-81882000"/>
          <s v="81882000-81883000"/>
          <s v="81883000-81884000"/>
          <s v="81884000-81885000"/>
          <s v="81885000-81886000"/>
          <s v="81886000-81887000"/>
          <s v="81887000-81888000"/>
          <s v="81888000-81889000"/>
          <s v="81889000-81890000"/>
          <s v="81890000-81891000"/>
          <s v="81891000-81892000"/>
          <s v="81892000-81893000"/>
          <s v="81893000-81894000"/>
          <s v="81894000-81895000"/>
          <s v="81895000-81896000"/>
          <s v="81896000-81897000"/>
          <s v="81897000-81898000"/>
          <s v="81898000-81899000"/>
          <s v="81899000-81900000"/>
          <s v="81900000-81901000"/>
          <s v="81901000-81902000"/>
          <s v="81902000-81903000"/>
          <s v="81903000-81904000"/>
          <s v="81904000-81905000"/>
          <s v="81905000-81906000"/>
          <s v="81906000-81907000"/>
          <s v="81907000-81908000"/>
          <s v="81908000-81909000"/>
          <s v="81909000-81910000"/>
          <s v="81910000-81911000"/>
          <s v="81911000-81912000"/>
          <s v="81912000-81913000"/>
          <s v="81913000-81914000"/>
          <s v="81914000-81915000"/>
          <s v="81915000-81916000"/>
          <s v="81916000-81917000"/>
          <s v="81917000-81918000"/>
          <s v="81918000-81919000"/>
          <s v="81919000-81920000"/>
          <s v="81920000-81921000"/>
          <s v="81921000-81922000"/>
          <s v="81922000-81923000"/>
          <s v="81923000-81924000"/>
          <s v="81924000-81925000"/>
          <s v="81925000-81926000"/>
          <s v="81926000-81927000"/>
          <s v="81927000-81928000"/>
          <s v="81928000-81929000"/>
          <s v="81929000-81930000"/>
          <s v="81930000-81931000"/>
          <s v="81931000-81932000"/>
          <s v="81932000-81933000"/>
          <s v="81933000-81934000"/>
          <s v="81934000-81935000"/>
          <s v="81935000-81936000"/>
          <s v="81936000-81937000"/>
          <s v="81937000-81938000"/>
          <s v="81938000-81939000"/>
          <s v="81939000-81940000"/>
          <s v="81940000-81941000"/>
          <s v="81941000-81942000"/>
          <s v="81942000-81943000"/>
          <s v="81943000-81944000"/>
          <s v="81944000-81945000"/>
          <s v="81945000-81946000"/>
          <s v="81946000-81947000"/>
          <s v="81947000-81948000"/>
          <s v="81948000-81949000"/>
          <s v="81949000-81950000"/>
          <s v="81950000-81951000"/>
          <s v="81951000-81952000"/>
          <s v="81952000-81953000"/>
          <s v="81953000-81954000"/>
          <s v="81954000-81955000"/>
          <s v="81955000-81956000"/>
          <s v="81956000-81957000"/>
          <s v="81957000-81958000"/>
          <s v="81958000-81959000"/>
          <s v="81959000-81960000"/>
          <s v="81960000-81961000"/>
          <s v="81961000-81962000"/>
          <s v="81962000-81963000"/>
          <s v="81963000-81964000"/>
          <s v="81964000-81965000"/>
          <s v="81965000-81966000"/>
          <s v="81966000-81967000"/>
          <s v="81967000-81968000"/>
          <s v="81968000-81969000"/>
          <s v="81969000-81970000"/>
          <s v="81970000-81971000"/>
          <s v="81971000-81972000"/>
          <s v="81972000-81973000"/>
          <s v="81973000-81974000"/>
          <s v="81974000-81975000"/>
          <s v="81975000-81976000"/>
          <s v="81976000-81977000"/>
          <s v="81977000-81978000"/>
          <s v="81978000-81979000"/>
          <s v="81979000-81980000"/>
          <s v="81980000-81981000"/>
          <s v="81981000-81982000"/>
          <s v="81982000-81983000"/>
          <s v="81983000-81984000"/>
          <s v="81984000-81985000"/>
          <s v="81985000-81986000"/>
          <s v="81986000-81987000"/>
          <s v="81987000-81988000"/>
          <s v="81988000-81989000"/>
          <s v="81989000-81990000"/>
          <s v="81990000-81991000"/>
          <s v="81991000-81992000"/>
          <s v="81992000-81993000"/>
          <s v="81993000-81994000"/>
          <s v="81994000-81995000"/>
          <s v="81995000-81996000"/>
          <s v="81996000-81997000"/>
          <s v="81997000-81998000"/>
          <s v="81998000-81999000"/>
          <s v="81999000-82000000"/>
          <s v="82000000-82001000"/>
          <s v="82001000-82002000"/>
          <s v="82002000-82003000"/>
          <s v="82003000-82004000"/>
          <s v="82004000-82005000"/>
          <s v="82005000-82006000"/>
          <s v="82006000-82007000"/>
          <s v="82007000-82008000"/>
          <s v="82008000-82009000"/>
          <s v="82009000-82010000"/>
          <s v="82010000-82011000"/>
          <s v="82011000-82012000"/>
          <s v="82012000-82013000"/>
          <s v="82013000-82014000"/>
          <s v="82014000-82015000"/>
          <s v="82015000-82016000"/>
          <s v="82016000-82017000"/>
          <s v="82017000-82018000"/>
          <s v="82018000-82019000"/>
          <s v="82019000-82020000"/>
          <s v="82020000-82021000"/>
          <s v="82021000-82022000"/>
          <s v="82022000-82023000"/>
          <s v="82023000-82024000"/>
          <s v="82024000-82025000"/>
          <s v="82025000-82026000"/>
          <s v="82026000-82027000"/>
          <s v="82027000-82028000"/>
          <s v="82028000-82029000"/>
          <s v="82029000-82030000"/>
          <s v="82030000-82031000"/>
          <s v="82031000-82032000"/>
          <s v="82032000-82033000"/>
          <s v="82033000-82034000"/>
          <s v="82034000-82035000"/>
          <s v="82035000-82036000"/>
          <s v="82036000-82037000"/>
          <s v="82037000-82038000"/>
          <s v="82038000-82039000"/>
          <s v="82039000-82040000"/>
          <s v="82040000-82041000"/>
          <s v="82041000-82042000"/>
          <s v="82042000-82043000"/>
          <s v="82043000-82044000"/>
          <s v="82044000-82045000"/>
          <s v="82045000-82046000"/>
          <s v="82046000-82047000"/>
          <s v="82047000-82048000"/>
          <s v="82048000-82049000"/>
          <s v="82049000-82050000"/>
          <s v="82050000-82051000"/>
          <s v="82051000-82052000"/>
          <s v="82052000-82053000"/>
          <s v="82053000-82054000"/>
          <s v="82054000-82055000"/>
          <s v="82055000-82056000"/>
          <s v="82056000-82057000"/>
          <s v="82057000-82058000"/>
          <s v="82058000-82059000"/>
          <s v="82059000-82060000"/>
          <s v="82060000-82061000"/>
          <s v="82061000-82062000"/>
          <s v="82062000-82063000"/>
          <s v="82063000-82064000"/>
          <s v="82064000-82065000"/>
          <s v="82065000-82066000"/>
          <s v="82066000-82067000"/>
          <s v="82067000-82068000"/>
          <s v="82068000-82069000"/>
          <s v="82069000-82070000"/>
          <s v="82070000-82071000"/>
          <s v="82071000-82072000"/>
          <s v="82072000-82073000"/>
          <s v="82073000-82074000"/>
          <s v="82074000-82075000"/>
          <s v="82075000-82076000"/>
          <s v="82076000-82077000"/>
          <s v="82077000-82078000"/>
          <s v="82078000-82079000"/>
          <s v="82079000-82080000"/>
          <s v="82080000-82081000"/>
          <s v="82081000-82082000"/>
          <s v="82082000-82083000"/>
          <s v="82083000-82084000"/>
          <s v="82084000-82085000"/>
          <s v="82085000-82086000"/>
          <s v="82086000-82087000"/>
          <s v="82087000-82088000"/>
          <s v="82088000-82089000"/>
          <s v="82089000-82090000"/>
          <s v="82090000-82091000"/>
          <s v="82091000-82092000"/>
          <s v="82092000-82093000"/>
          <s v="82093000-82094000"/>
          <s v="82094000-82095000"/>
          <s v="82095000-82096000"/>
          <s v="82096000-82097000"/>
          <s v="82097000-82098000"/>
          <s v="82098000-82099000"/>
          <s v="82099000-82100000"/>
          <s v="82100000-82101000"/>
          <s v="82101000-82102000"/>
          <s v="82102000-82103000"/>
          <s v="82103000-82104000"/>
          <s v="82104000-82105000"/>
          <s v="82105000-82106000"/>
          <s v="82106000-82107000"/>
          <s v="82107000-82108000"/>
          <s v="82108000-82109000"/>
          <s v="82109000-82110000"/>
          <s v="82110000-82111000"/>
          <s v="82111000-82112000"/>
          <s v="82112000-82113000"/>
          <s v="82113000-82114000"/>
          <s v="82114000-82115000"/>
          <s v="82115000-82116000"/>
          <s v="82116000-82117000"/>
          <s v="82117000-82118000"/>
          <s v="82118000-82119000"/>
          <s v="82119000-82120000"/>
          <s v="82120000-82121000"/>
          <s v="82121000-82122000"/>
          <s v="82122000-82123000"/>
          <s v="82123000-82124000"/>
          <s v="82124000-82125000"/>
          <s v="82125000-82126000"/>
          <s v="82126000-82127000"/>
          <s v="82127000-82128000"/>
          <s v="82128000-82129000"/>
          <s v="82129000-82130000"/>
          <s v="82130000-82131000"/>
          <s v="82131000-82132000"/>
          <s v="82132000-82133000"/>
          <s v="82133000-82134000"/>
          <s v="82134000-82135000"/>
          <s v="82135000-82136000"/>
          <s v="82136000-82137000"/>
          <s v="82137000-82138000"/>
          <s v="82138000-82139000"/>
          <s v="82139000-82140000"/>
          <s v="82140000-82141000"/>
          <s v="82141000-82142000"/>
          <s v="82142000-82143000"/>
          <s v="82143000-82144000"/>
          <s v="82144000-82145000"/>
          <s v="82145000-82146000"/>
          <s v="82146000-82147000"/>
          <s v="82147000-82148000"/>
          <s v="82148000-82149000"/>
          <s v="82149000-82150000"/>
          <s v="82150000-82151000"/>
          <s v="82151000-82152000"/>
          <s v="82152000-82153000"/>
          <s v="82153000-82154000"/>
          <s v="82154000-82155000"/>
          <s v="82155000-82156000"/>
          <s v="82156000-82157000"/>
          <s v="82157000-82158000"/>
          <s v="82158000-82159000"/>
          <s v="82159000-82160000"/>
          <s v="82160000-82161000"/>
          <s v="82161000-82162000"/>
          <s v="82162000-82163000"/>
          <s v="82163000-82164000"/>
          <s v="82164000-82165000"/>
          <s v="82165000-82166000"/>
          <s v="82166000-82167000"/>
          <s v="82167000-82168000"/>
          <s v="82168000-82169000"/>
          <s v="82169000-82170000"/>
          <s v="82170000-82171000"/>
          <s v="82171000-82172000"/>
          <s v="82172000-82173000"/>
          <s v="82173000-82174000"/>
          <s v="82174000-82175000"/>
          <s v="82175000-82176000"/>
          <s v="82176000-82177000"/>
          <s v="82177000-82178000"/>
          <s v="82178000-82179000"/>
          <s v="82179000-82180000"/>
          <s v="82180000-82181000"/>
          <s v="82181000-82182000"/>
          <s v="82182000-82183000"/>
          <s v="82183000-82184000"/>
          <s v="82184000-82185000"/>
          <s v="82185000-82186000"/>
          <s v="82186000-82187000"/>
          <s v="82187000-82188000"/>
          <s v="82188000-82189000"/>
          <s v="82189000-82190000"/>
          <s v="82190000-82191000"/>
          <s v="82191000-82192000"/>
          <s v="82192000-82193000"/>
          <s v="82193000-82194000"/>
          <s v="82194000-82195000"/>
          <s v="82195000-82196000"/>
          <s v="82196000-82197000"/>
          <s v="82197000-82198000"/>
          <s v="82198000-82199000"/>
          <s v="82199000-82200000"/>
          <s v="82200000-82201000"/>
          <s v="82201000-82202000"/>
          <s v="82202000-82203000"/>
          <s v="82203000-82204000"/>
          <s v="82204000-82205000"/>
          <s v="82205000-82206000"/>
          <s v="82206000-82207000"/>
          <s v="82207000-82208000"/>
          <s v="82208000-82209000"/>
          <s v="82209000-82210000"/>
          <s v="82210000-82211000"/>
          <s v="82211000-82212000"/>
          <s v="82212000-82213000"/>
          <s v="82213000-82214000"/>
          <s v="82214000-82215000"/>
          <s v="82215000-82216000"/>
          <s v="82216000-82217000"/>
          <s v="82217000-82218000"/>
          <s v="82218000-82219000"/>
          <s v="82219000-82220000"/>
          <s v="82220000-82221000"/>
          <s v="82221000-82222000"/>
          <s v="82222000-82223000"/>
          <s v="82223000-82224000"/>
          <s v="82224000-82225000"/>
          <s v="82225000-82226000"/>
          <s v="82226000-82227000"/>
          <s v="82227000-82228000"/>
          <s v="82228000-82229000"/>
          <s v="82229000-82230000"/>
          <s v="82230000-82231000"/>
          <s v="82231000-82232000"/>
          <s v="82232000-82233000"/>
          <s v="82233000-82234000"/>
          <s v="82234000-82235000"/>
          <s v="82235000-82236000"/>
          <s v="82236000-82237000"/>
          <s v="82237000-82238000"/>
          <s v="82238000-82239000"/>
          <s v="82239000-82240000"/>
          <s v="82240000-82241000"/>
          <s v="82241000-82242000"/>
          <s v="82242000-82243000"/>
          <s v="82243000-82244000"/>
          <s v="82244000-82245000"/>
          <s v="82245000-82246000"/>
          <s v="82246000-82247000"/>
          <s v="82247000-82248000"/>
          <s v="82248000-82249000"/>
          <s v="82249000-82250000"/>
          <s v="82250000-82251000"/>
          <s v="82251000-82252000"/>
          <s v="82252000-82253000"/>
          <s v="82253000-82254000"/>
          <s v="82254000-82255000"/>
          <s v="82255000-82256000"/>
          <s v="82256000-82257000"/>
          <s v="82257000-82258000"/>
          <s v="82258000-82259000"/>
          <s v="82259000-82260000"/>
          <s v="82260000-82261000"/>
          <s v="82261000-82262000"/>
          <s v="82262000-82263000"/>
          <s v="82263000-82264000"/>
          <s v="82264000-82265000"/>
          <s v="82265000-82266000"/>
          <s v="82266000-82267000"/>
          <s v="82267000-82268000"/>
          <s v="82268000-82269000"/>
          <s v="82269000-82270000"/>
          <s v="82270000-82271000"/>
          <s v="82271000-82272000"/>
          <s v="82272000-82273000"/>
          <s v="82273000-82274000"/>
          <s v="82274000-82275000"/>
          <s v="82275000-82276000"/>
          <s v="82276000-82277000"/>
          <s v="82277000-82278000"/>
          <s v="82278000-82279000"/>
          <s v="82279000-82280000"/>
          <s v="82280000-82281000"/>
          <s v="82281000-82282000"/>
          <s v="82282000-82283000"/>
          <s v="82283000-82284000"/>
          <s v="82284000-82285000"/>
          <s v="82285000-82286000"/>
          <s v="82286000-82287000"/>
          <s v="82287000-82288000"/>
          <s v="82288000-82289000"/>
          <s v="82289000-82290000"/>
          <s v="82290000-82291000"/>
          <s v="82291000-82292000"/>
          <s v="82292000-82293000"/>
          <s v="82293000-82294000"/>
          <s v="82294000-82295000"/>
          <s v="82295000-82296000"/>
          <s v="82296000-82297000"/>
          <s v="82297000-82298000"/>
          <s v="82298000-82299000"/>
          <s v="82299000-82300000"/>
          <s v="82300000-82301000"/>
          <s v="82301000-82302000"/>
          <s v="82302000-82303000"/>
          <s v="82303000-82304000"/>
          <s v="82304000-82305000"/>
          <s v="82305000-82306000"/>
          <s v="82306000-82307000"/>
          <s v="82307000-82308000"/>
          <s v="82308000-82309000"/>
          <s v="82309000-82310000"/>
          <s v="82310000-82311000"/>
          <s v="82311000-82312000"/>
          <s v="82312000-82313000"/>
          <s v="82313000-82314000"/>
          <s v="82314000-82315000"/>
          <s v="82315000-82316000"/>
          <s v="82316000-82317000"/>
          <s v="82317000-82318000"/>
          <s v="82318000-82319000"/>
          <s v="82319000-82320000"/>
          <s v="82320000-82321000"/>
          <s v="82321000-82322000"/>
          <s v="82322000-82323000"/>
          <s v="82323000-82324000"/>
          <s v="82324000-82325000"/>
          <s v="82325000-82326000"/>
          <s v="82326000-82327000"/>
          <s v="82327000-82328000"/>
          <s v="82328000-82329000"/>
          <s v="82329000-82330000"/>
          <s v="82330000-82331000"/>
          <s v="82331000-82332000"/>
          <s v="82332000-82333000"/>
          <s v="82333000-82334000"/>
          <s v="82334000-82335000"/>
          <s v="82335000-82336000"/>
          <s v="82336000-82337000"/>
          <s v="82337000-82338000"/>
          <s v="82338000-82339000"/>
          <s v="82339000-82340000"/>
          <s v="82340000-82341000"/>
          <s v="82341000-82342000"/>
          <s v="82342000-82343000"/>
          <s v="82343000-82344000"/>
          <s v="82344000-82345000"/>
          <s v="82345000-82346000"/>
          <s v="82346000-82347000"/>
          <s v="82347000-82348000"/>
          <s v="82348000-82349000"/>
          <s v="82349000-82350000"/>
          <s v="82350000-82351000"/>
          <s v="82351000-82352000"/>
          <s v="82352000-82353000"/>
          <s v="82353000-82354000"/>
          <s v="82354000-82355000"/>
          <s v="82355000-82356000"/>
          <s v="82356000-82357000"/>
          <s v="82357000-82358000"/>
          <s v="82358000-82359000"/>
          <s v="82359000-82360000"/>
          <s v="82360000-82361000"/>
          <s v="82361000-82362000"/>
          <s v="82362000-82363000"/>
          <s v="82363000-82364000"/>
          <s v="82364000-82365000"/>
          <s v="82365000-82366000"/>
          <s v="82366000-82367000"/>
          <s v="82367000-82368000"/>
          <s v="82368000-82369000"/>
          <s v="82369000-82370000"/>
          <s v="82370000-82371000"/>
          <s v="82371000-82372000"/>
          <s v="82372000-82373000"/>
          <s v="82373000-82374000"/>
          <s v="82374000-82375000"/>
          <s v="82375000-82376000"/>
          <s v="82376000-82377000"/>
          <s v="82377000-82378000"/>
          <s v="82378000-82379000"/>
          <s v="82379000-82380000"/>
          <s v="82380000-82381000"/>
          <s v="82381000-82382000"/>
          <s v="82382000-82383000"/>
          <s v="82383000-82384000"/>
          <s v="82384000-82385000"/>
          <s v="82385000-82386000"/>
          <s v="82386000-82387000"/>
          <s v="82387000-82388000"/>
          <s v="82388000-82389000"/>
          <s v="82389000-82390000"/>
          <s v="82390000-82391000"/>
          <s v="82391000-82392000"/>
          <s v="82392000-82393000"/>
          <s v="82393000-82394000"/>
          <s v="82394000-82395000"/>
          <s v="82395000-82396000"/>
          <s v="82396000-82397000"/>
          <s v="82397000-82398000"/>
          <s v="82398000-82399000"/>
          <s v="82399000-82400000"/>
          <s v="82400000-82401000"/>
          <s v="82401000-82402000"/>
          <s v="82402000-82403000"/>
          <s v="82403000-82404000"/>
          <s v="82404000-82405000"/>
          <s v="82405000-82406000"/>
          <s v="82406000-82407000"/>
          <s v="82407000-82408000"/>
          <s v="82408000-82409000"/>
          <s v="82409000-82410000"/>
          <s v="82410000-82411000"/>
          <s v="82411000-82412000"/>
          <s v="82412000-82413000"/>
          <s v="82413000-82414000"/>
          <s v="82414000-82415000"/>
          <s v="82415000-82416000"/>
          <s v="82416000-82417000"/>
          <s v="82417000-82418000"/>
          <s v="82418000-82419000"/>
          <s v="82419000-82420000"/>
          <s v="82420000-82421000"/>
          <s v="82421000-82422000"/>
          <s v="82422000-82423000"/>
          <s v="82423000-82424000"/>
          <s v="82424000-82425000"/>
          <s v="82425000-82426000"/>
          <s v="82426000-82427000"/>
          <s v="82427000-82428000"/>
          <s v="82428000-82429000"/>
          <s v="82429000-82430000"/>
          <s v="82430000-82431000"/>
          <s v="82431000-82432000"/>
          <s v="82432000-82433000"/>
          <s v="82433000-82434000"/>
          <s v="82434000-82435000"/>
          <s v="82435000-82436000"/>
          <s v="82436000-82437000"/>
          <s v="82437000-82438000"/>
          <s v="82438000-82439000"/>
          <s v="82439000-82440000"/>
          <s v="82440000-82441000"/>
          <s v="82441000-82442000"/>
          <s v="82442000-82443000"/>
          <s v="82443000-82444000"/>
          <s v="82444000-82445000"/>
          <s v="82445000-82446000"/>
          <s v="82446000-82447000"/>
          <s v="82447000-82448000"/>
          <s v="82448000-82449000"/>
          <s v="82449000-82450000"/>
          <s v="82450000-82451000"/>
          <s v="82451000-82452000"/>
          <s v="82452000-82453000"/>
          <s v="82453000-82454000"/>
          <s v="82454000-82455000"/>
          <s v="82455000-82456000"/>
          <s v="82456000-82457000"/>
          <s v="82457000-82458000"/>
          <s v="82458000-82459000"/>
          <s v="82459000-82460000"/>
          <s v="82460000-82461000"/>
          <s v="82461000-82462000"/>
          <s v="82462000-82463000"/>
          <s v="82463000-82464000"/>
          <s v="82464000-82465000"/>
          <s v="82465000-82466000"/>
          <s v="82466000-82467000"/>
          <s v="82467000-82468000"/>
          <s v="82468000-82469000"/>
          <s v="82469000-82470000"/>
          <s v="82470000-82471000"/>
          <s v="82471000-82472000"/>
          <s v="82472000-82473000"/>
          <s v="82473000-82474000"/>
          <s v="82474000-82475000"/>
          <s v="82475000-82476000"/>
          <s v="82476000-82477000"/>
          <s v="82477000-82478000"/>
          <s v="82478000-82479000"/>
          <s v="82479000-82480000"/>
          <s v="82480000-82481000"/>
          <s v="82481000-82482000"/>
          <s v="82482000-82483000"/>
          <s v="82483000-82484000"/>
          <s v="82484000-82485000"/>
          <s v="82485000-82486000"/>
          <s v="82486000-82487000"/>
          <s v="82487000-82488000"/>
          <s v="82488000-82489000"/>
          <s v="82489000-82490000"/>
          <s v="82490000-82491000"/>
          <s v="82491000-82492000"/>
          <s v="82492000-82493000"/>
          <s v="82493000-82494000"/>
          <s v="82494000-82495000"/>
          <s v="82495000-82496000"/>
          <s v="82496000-82497000"/>
          <s v="82497000-82498000"/>
          <s v="82498000-82499000"/>
          <s v="82499000-82500000"/>
          <s v="82500000-82501000"/>
          <s v="82501000-82502000"/>
          <s v="82502000-82503000"/>
          <s v="82503000-82504000"/>
          <s v="82504000-82505000"/>
          <s v="82505000-82506000"/>
          <s v="82506000-82507000"/>
          <s v="82507000-82508000"/>
          <s v="82508000-82509000"/>
          <s v="82509000-82510000"/>
          <s v="82510000-82511000"/>
          <s v="82511000-82512000"/>
          <s v="82512000-82513000"/>
          <s v="82513000-82514000"/>
          <s v="82514000-82515000"/>
          <s v="82515000-82516000"/>
          <s v="82516000-82517000"/>
          <s v="82517000-82518000"/>
          <s v="82518000-82519000"/>
          <s v="82519000-82520000"/>
          <s v="82520000-82521000"/>
          <s v="82521000-82522000"/>
          <s v="82522000-82523000"/>
          <s v="82523000-82524000"/>
          <s v="82524000-82525000"/>
          <s v="82525000-82526000"/>
          <s v="82526000-82527000"/>
          <s v="82527000-82528000"/>
          <s v="82528000-82529000"/>
          <s v="82529000-82530000"/>
          <s v="82530000-82531000"/>
          <s v="82531000-82532000"/>
          <s v="82532000-82533000"/>
          <s v="82533000-82534000"/>
          <s v="82534000-82535000"/>
          <s v="82535000-82536000"/>
          <s v="82536000-82537000"/>
          <s v="82537000-82538000"/>
          <s v="82538000-82539000"/>
          <s v="82539000-82540000"/>
          <s v="82540000-82541000"/>
          <s v="82541000-82542000"/>
          <s v="82542000-82543000"/>
          <s v="82543000-82544000"/>
          <s v="82544000-82545000"/>
          <s v="82545000-82546000"/>
          <s v="82546000-82547000"/>
          <s v="82547000-82548000"/>
          <s v="82548000-82549000"/>
          <s v="82549000-82550000"/>
          <s v="82550000-82551000"/>
          <s v="82551000-82552000"/>
          <s v="82552000-82553000"/>
          <s v="82553000-82554000"/>
          <s v="82554000-82555000"/>
          <s v="82555000-82556000"/>
          <s v="82556000-82557000"/>
          <s v="82557000-82558000"/>
          <s v="82558000-82559000"/>
          <s v="82559000-82560000"/>
          <s v="82560000-82561000"/>
          <s v="82561000-82562000"/>
          <s v="82562000-82563000"/>
          <s v="82563000-82564000"/>
          <s v="82564000-82565000"/>
          <s v="82565000-82566000"/>
          <s v="82566000-82567000"/>
          <s v="82567000-82568000"/>
          <s v="82568000-82569000"/>
          <s v="82569000-82570000"/>
          <s v="82570000-82571000"/>
          <s v="82571000-82572000"/>
          <s v="82572000-82573000"/>
          <s v="82573000-82574000"/>
          <s v="82574000-82575000"/>
          <s v="82575000-82576000"/>
          <s v="82576000-82577000"/>
          <s v="82577000-82578000"/>
          <s v="82578000-82579000"/>
          <s v="82579000-82580000"/>
          <s v="82580000-82581000"/>
          <s v="82581000-82582000"/>
          <s v="82582000-82583000"/>
          <s v="82583000-82584000"/>
          <s v="82584000-82585000"/>
          <s v="82585000-82586000"/>
          <s v="82586000-82587000"/>
          <s v="82587000-82588000"/>
          <s v="82588000-82589000"/>
          <s v="82589000-82590000"/>
          <s v="82590000-82591000"/>
          <s v="82591000-82592000"/>
          <s v="82592000-82593000"/>
          <s v="82593000-82594000"/>
          <s v="82594000-82595000"/>
          <s v="82595000-82596000"/>
          <s v="82596000-82597000"/>
          <s v="82597000-82598000"/>
          <s v="82598000-82599000"/>
          <s v="82599000-82600000"/>
          <s v="82600000-82601000"/>
          <s v="82601000-82602000"/>
          <s v="82602000-82603000"/>
          <s v="82603000-82604000"/>
          <s v="82604000-82605000"/>
          <s v="82605000-82606000"/>
          <s v="82606000-82607000"/>
          <s v="82607000-82608000"/>
          <s v="82608000-82609000"/>
          <s v="82609000-82610000"/>
          <s v="82610000-82611000"/>
          <s v="82611000-82612000"/>
          <s v="82612000-82613000"/>
          <s v="82613000-82614000"/>
          <s v="82614000-82615000"/>
          <s v="82615000-82616000"/>
          <s v="82616000-82617000"/>
          <s v="82617000-82618000"/>
          <s v="82618000-82619000"/>
          <s v="82619000-82620000"/>
          <s v="82620000-82621000"/>
          <s v="82621000-82622000"/>
          <s v="82622000-82623000"/>
          <s v="82623000-82624000"/>
          <s v="82624000-82625000"/>
          <s v="82625000-82626000"/>
          <s v="82626000-82627000"/>
          <s v="82627000-82628000"/>
          <s v="82628000-82629000"/>
          <s v="82629000-82630000"/>
          <s v="82630000-82631000"/>
          <s v="82631000-82632000"/>
          <s v="82632000-82633000"/>
          <s v="82633000-82634000"/>
          <s v="82634000-82635000"/>
          <s v="82635000-82636000"/>
          <s v="82636000-82637000"/>
          <s v="82637000-82638000"/>
          <s v="82638000-82639000"/>
          <s v="82639000-82640000"/>
          <s v="82640000-82641000"/>
          <s v="82641000-82642000"/>
          <s v="82642000-82643000"/>
          <s v="82643000-82644000"/>
          <s v="82644000-82645000"/>
          <s v="82645000-82646000"/>
          <s v="82646000-82647000"/>
          <s v="82647000-82648000"/>
          <s v="82648000-82649000"/>
          <s v="82649000-82650000"/>
          <s v="82650000-82651000"/>
          <s v="82651000-82652000"/>
          <s v="82652000-82653000"/>
          <s v="82653000-82654000"/>
          <s v="82654000-82655000"/>
          <s v="82655000-82656000"/>
          <s v="82656000-82657000"/>
          <s v="82657000-82658000"/>
          <s v="82658000-82659000"/>
          <s v="82659000-82660000"/>
          <s v="82660000-82661000"/>
          <s v="82661000-82662000"/>
          <s v="82662000-82663000"/>
          <s v="82663000-82664000"/>
          <s v="82664000-82665000"/>
          <s v="82665000-82666000"/>
          <s v="82666000-82667000"/>
          <s v="82667000-82668000"/>
          <s v="82668000-82669000"/>
          <s v="82669000-82670000"/>
          <s v="82670000-82671000"/>
          <s v="82671000-82672000"/>
          <s v="82672000-82673000"/>
          <s v="82673000-82674000"/>
          <s v="82674000-82675000"/>
          <s v="82675000-82676000"/>
          <s v="82676000-82677000"/>
          <s v="82677000-82678000"/>
          <s v="82678000-82679000"/>
          <s v="82679000-82680000"/>
          <s v="82680000-82681000"/>
          <s v="82681000-82682000"/>
          <s v="82682000-82683000"/>
          <s v="82683000-82684000"/>
          <s v="82684000-82685000"/>
          <s v="82685000-82686000"/>
          <s v="82686000-82687000"/>
          <s v="82687000-82688000"/>
          <s v="82688000-82689000"/>
          <s v="82689000-82690000"/>
          <s v="82690000-82691000"/>
          <s v="82691000-82692000"/>
          <s v="82692000-82693000"/>
          <s v="82693000-82694000"/>
          <s v="82694000-82695000"/>
          <s v="82695000-82696000"/>
          <s v="82696000-82697000"/>
          <s v="82697000-82698000"/>
          <s v="82698000-82699000"/>
          <s v="82699000-82700000"/>
          <s v="82700000-82701000"/>
          <s v="82701000-82702000"/>
          <s v="82702000-82703000"/>
          <s v="82703000-82704000"/>
          <s v="82704000-82705000"/>
          <s v="82705000-82706000"/>
          <s v="82706000-82707000"/>
          <s v="82707000-82708000"/>
          <s v="82708000-82709000"/>
          <s v="82709000-82710000"/>
          <s v="82710000-82711000"/>
          <s v="82711000-82712000"/>
          <s v="82712000-82713000"/>
          <s v="82713000-82714000"/>
          <s v="82714000-82715000"/>
          <s v="82715000-82716000"/>
          <s v="82716000-82717000"/>
          <s v="82717000-82718000"/>
          <s v="82718000-82719000"/>
          <s v="82719000-82720000"/>
          <s v="82720000-82721000"/>
          <s v="82721000-82722000"/>
          <s v="82722000-82723000"/>
          <s v="82723000-82724000"/>
          <s v="82724000-82725000"/>
          <s v="82725000-82726000"/>
          <s v="82726000-82727000"/>
          <s v="82727000-82728000"/>
          <s v="82728000-82729000"/>
          <s v="82729000-82730000"/>
          <s v="82730000-82731000"/>
          <s v="82731000-82732000"/>
          <s v="82732000-82733000"/>
          <s v="82733000-82734000"/>
          <s v="82734000-82735000"/>
          <s v="82735000-82736000"/>
          <s v="82736000-82737000"/>
          <s v="82737000-82738000"/>
          <s v="82738000-82739000"/>
          <s v="82739000-82740000"/>
          <s v="82740000-82741000"/>
          <s v="82741000-82742000"/>
          <s v="82742000-82743000"/>
          <s v="82743000-82744000"/>
          <s v="82744000-82745000"/>
          <s v="82745000-82746000"/>
          <s v="82746000-82747000"/>
          <s v="82747000-82748000"/>
          <s v="82748000-82749000"/>
          <s v="82749000-82750000"/>
          <s v="82750000-82751000"/>
          <s v="82751000-82752000"/>
          <s v="82752000-82753000"/>
          <s v="82753000-82754000"/>
          <s v="82754000-82755000"/>
          <s v="82755000-82756000"/>
          <s v="82756000-82757000"/>
          <s v="82757000-82758000"/>
          <s v="82758000-82759000"/>
          <s v="82759000-82760000"/>
          <s v="82760000-82761000"/>
          <s v="82761000-82762000"/>
          <s v="82762000-82763000"/>
          <s v="82763000-82764000"/>
          <s v="82764000-82765000"/>
          <s v="82765000-82766000"/>
          <s v="82766000-82767000"/>
          <s v="82767000-82768000"/>
          <s v="82768000-82769000"/>
          <s v="82769000-82770000"/>
          <s v="82770000-82771000"/>
          <s v="82771000-82772000"/>
          <s v="82772000-82773000"/>
          <s v="82773000-82774000"/>
          <s v="82774000-82775000"/>
          <s v="82775000-82776000"/>
          <s v="82776000-82777000"/>
          <s v="82777000-82778000"/>
          <s v="82778000-82779000"/>
          <s v="82779000-82780000"/>
          <s v="82780000-82781000"/>
          <s v="82781000-82782000"/>
          <s v="82782000-82783000"/>
          <s v="82783000-82784000"/>
          <s v="82784000-82785000"/>
          <s v="82785000-82786000"/>
          <s v="82786000-82787000"/>
          <s v="82787000-82788000"/>
          <s v="82788000-82789000"/>
          <s v="82789000-82790000"/>
          <s v="82790000-82791000"/>
          <s v="82791000-82792000"/>
          <s v="82792000-82793000"/>
          <s v="82793000-82794000"/>
          <s v="82794000-82795000"/>
          <s v="82795000-82796000"/>
          <s v="82796000-82797000"/>
          <s v="82797000-82798000"/>
          <s v="82798000-82799000"/>
          <s v="82799000-82800000"/>
          <s v="82800000-82801000"/>
          <s v="82801000-82802000"/>
          <s v="82802000-82803000"/>
          <s v="82803000-82804000"/>
          <s v="82804000-82805000"/>
          <s v="82805000-82806000"/>
          <s v="82806000-82807000"/>
          <s v="82807000-82808000"/>
          <s v="82808000-82809000"/>
          <s v="82809000-82810000"/>
          <s v="82810000-82811000"/>
          <s v="82811000-82812000"/>
          <s v="82812000-82813000"/>
          <s v="82813000-82814000"/>
          <s v="82814000-82815000"/>
          <s v="82815000-82816000"/>
          <s v="82816000-82817000"/>
          <s v="82817000-82818000"/>
          <s v="82818000-82819000"/>
          <s v="82819000-82820000"/>
          <s v="82820000-82821000"/>
          <s v="82821000-82822000"/>
          <s v="82822000-82823000"/>
          <s v="82823000-82824000"/>
          <s v="82824000-82825000"/>
          <s v="82825000-82826000"/>
          <s v="82826000-82827000"/>
          <s v="82827000-82828000"/>
          <s v="82828000-82829000"/>
          <s v="82829000-82830000"/>
          <s v="82830000-82831000"/>
          <s v="82831000-82832000"/>
          <s v="82832000-82833000"/>
          <s v="82833000-82834000"/>
          <s v="82834000-82835000"/>
          <s v="82835000-82836000"/>
          <s v="82836000-82837000"/>
          <s v="82837000-82838000"/>
          <s v="82838000-82839000"/>
          <s v="82839000-82840000"/>
          <s v="82840000-82841000"/>
          <s v="82841000-82842000"/>
          <s v="82842000-82843000"/>
          <s v="82843000-82844000"/>
          <s v="82844000-82845000"/>
          <s v="82845000-82846000"/>
          <s v="82846000-82847000"/>
          <s v="82847000-82848000"/>
          <s v="82848000-82849000"/>
          <s v="82849000-82850000"/>
          <s v="82850000-82851000"/>
          <s v="82851000-82852000"/>
          <s v="82852000-82853000"/>
          <s v="82853000-82854000"/>
          <s v="82854000-82855000"/>
          <s v="82855000-82856000"/>
          <s v="82856000-82857000"/>
          <s v="82857000-82858000"/>
          <s v="82858000-82859000"/>
          <s v="82859000-82860000"/>
          <s v="82860000-82861000"/>
          <s v="82861000-82862000"/>
          <s v="82862000-82863000"/>
          <s v="82863000-82864000"/>
          <s v="82864000-82865000"/>
          <s v="82865000-82866000"/>
          <s v="82866000-82867000"/>
          <s v="82867000-82868000"/>
          <s v="82868000-82869000"/>
          <s v="82869000-82870000"/>
          <s v="82870000-82871000"/>
          <s v="82871000-82872000"/>
          <s v="82872000-82873000"/>
          <s v="82873000-82874000"/>
          <s v="82874000-82875000"/>
          <s v="82875000-82876000"/>
          <s v="82876000-82877000"/>
          <s v="82877000-82878000"/>
          <s v="82878000-82879000"/>
          <s v="82879000-82880000"/>
          <s v="82880000-82881000"/>
          <s v="82881000-82882000"/>
          <s v="82882000-82883000"/>
          <s v="82883000-82884000"/>
          <s v="82884000-82885000"/>
          <s v="82885000-82886000"/>
          <s v="82886000-82887000"/>
          <s v="82887000-82888000"/>
          <s v="82888000-82889000"/>
          <s v="82889000-82890000"/>
          <s v="82890000-82891000"/>
          <s v="82891000-82892000"/>
          <s v="82892000-82893000"/>
          <s v="82893000-82894000"/>
          <s v="82894000-82895000"/>
          <s v="82895000-82896000"/>
          <s v="82896000-82897000"/>
          <s v="82897000-82898000"/>
          <s v="82898000-82899000"/>
          <s v="82899000-82900000"/>
          <s v="82900000-82901000"/>
          <s v="82901000-82902000"/>
          <s v="82902000-82903000"/>
          <s v="82903000-82904000"/>
          <s v="82904000-82905000"/>
          <s v="82905000-82906000"/>
          <s v="82906000-82907000"/>
          <s v="82907000-82908000"/>
          <s v="82908000-82909000"/>
          <s v="82909000-82910000"/>
          <s v="82910000-82911000"/>
          <s v="82911000-82912000"/>
          <s v="82912000-82913000"/>
          <s v="82913000-82914000"/>
          <s v="82914000-82915000"/>
          <s v="82915000-82916000"/>
          <s v="82916000-82917000"/>
          <s v="82917000-82918000"/>
          <s v="82918000-82919000"/>
          <s v="82919000-82920000"/>
          <s v="82920000-82921000"/>
          <s v="82921000-82922000"/>
          <s v="82922000-82923000"/>
          <s v="82923000-82924000"/>
          <s v="82924000-82925000"/>
          <s v="82925000-82926000"/>
          <s v="82926000-82927000"/>
          <s v="82927000-82928000"/>
          <s v="82928000-82929000"/>
          <s v="82929000-82930000"/>
          <s v="82930000-82931000"/>
          <s v="82931000-82932000"/>
          <s v="82932000-82933000"/>
          <s v="82933000-82934000"/>
          <s v="82934000-82935000"/>
          <s v="82935000-82936000"/>
          <s v="82936000-82937000"/>
          <s v="82937000-82938000"/>
          <s v="82938000-82939000"/>
          <s v="82939000-82940000"/>
          <s v="82940000-82941000"/>
          <s v="82941000-82942000"/>
          <s v="82942000-82943000"/>
          <s v="82943000-82944000"/>
          <s v="82944000-82945000"/>
          <s v="82945000-82946000"/>
          <s v="82946000-82947000"/>
          <s v="82947000-82948000"/>
          <s v="82948000-82949000"/>
          <s v="82949000-82950000"/>
          <s v="82950000-82951000"/>
          <s v="82951000-82952000"/>
          <s v="82952000-82953000"/>
          <s v="82953000-82954000"/>
          <s v="82954000-82955000"/>
          <s v="82955000-82956000"/>
          <s v="82956000-82957000"/>
          <s v="82957000-82958000"/>
          <s v="82958000-82959000"/>
          <s v="82959000-82960000"/>
          <s v="82960000-82961000"/>
          <s v="82961000-82962000"/>
          <s v="82962000-82963000"/>
          <s v="82963000-82964000"/>
          <s v="82964000-82965000"/>
          <s v="82965000-82966000"/>
          <s v="82966000-82967000"/>
          <s v="82967000-82968000"/>
          <s v="82968000-82969000"/>
          <s v="82969000-82970000"/>
          <s v="82970000-82971000"/>
          <s v="82971000-82972000"/>
          <s v="82972000-82973000"/>
          <s v="82973000-82974000"/>
          <s v="82974000-82975000"/>
          <s v="82975000-82976000"/>
          <s v="82976000-82977000"/>
          <s v="82977000-82978000"/>
          <s v="82978000-82979000"/>
          <s v="82979000-82980000"/>
          <s v="82980000-82981000"/>
          <s v="82981000-82982000"/>
          <s v="82982000-82983000"/>
          <s v="82983000-82984000"/>
          <s v="82984000-82985000"/>
          <s v="82985000-82986000"/>
          <s v="82986000-82987000"/>
          <s v="82987000-82988000"/>
          <s v="82988000-82989000"/>
          <s v="82989000-82990000"/>
          <s v="82990000-82991000"/>
          <s v="82991000-82992000"/>
          <s v="82992000-82993000"/>
          <s v="82993000-82994000"/>
          <s v="82994000-82995000"/>
          <s v="82995000-82996000"/>
          <s v="82996000-82997000"/>
          <s v="82997000-82998000"/>
          <s v="82998000-82999000"/>
          <s v="82999000-83000000"/>
          <s v="83000000-83001000"/>
          <s v="83001000-83002000"/>
          <s v="83002000-83003000"/>
          <s v="83003000-83004000"/>
          <s v="83004000-83005000"/>
          <s v="83005000-83006000"/>
          <s v="83006000-83007000"/>
          <s v="83007000-83008000"/>
          <s v="83008000-83009000"/>
          <s v="83009000-83010000"/>
          <s v="83010000-83011000"/>
          <s v="83011000-83012000"/>
          <s v="83012000-83013000"/>
          <s v="83013000-83014000"/>
          <s v="83014000-83015000"/>
          <s v="83015000-83016000"/>
          <s v="83016000-83017000"/>
          <s v="83017000-83018000"/>
          <s v="83018000-83019000"/>
          <s v="83019000-83020000"/>
          <s v="83020000-83021000"/>
          <s v="83021000-83022000"/>
          <s v="83022000-83023000"/>
          <s v="83023000-83024000"/>
          <s v="83024000-83025000"/>
          <s v="83025000-83026000"/>
          <s v="83026000-83027000"/>
          <s v="83027000-83028000"/>
          <s v="83028000-83029000"/>
          <s v="83029000-83030000"/>
          <s v="83030000-83031000"/>
          <s v="83031000-83032000"/>
          <s v="83032000-83033000"/>
          <s v="83033000-83034000"/>
          <s v="83034000-83035000"/>
          <s v="83035000-83036000"/>
          <s v="83036000-83037000"/>
          <s v="83037000-83038000"/>
          <s v="83038000-83039000"/>
          <s v="83039000-83040000"/>
          <s v="83040000-83041000"/>
          <s v="83041000-83042000"/>
          <s v="83042000-83043000"/>
          <s v="83043000-83044000"/>
          <s v="83044000-83045000"/>
          <s v="83045000-83046000"/>
          <s v="83046000-83047000"/>
          <s v="83047000-83048000"/>
          <s v="83048000-83049000"/>
          <s v="83049000-83050000"/>
          <s v="83050000-83051000"/>
          <s v="83051000-83052000"/>
          <s v="83052000-83053000"/>
          <s v="83053000-83054000"/>
          <s v="83054000-83055000"/>
          <s v="83055000-83056000"/>
          <s v="83056000-83057000"/>
          <s v="83057000-83058000"/>
          <s v="83058000-83059000"/>
          <s v="83059000-83060000"/>
          <s v="83060000-83061000"/>
          <s v="83061000-83062000"/>
          <s v="83062000-83063000"/>
          <s v="83063000-83064000"/>
          <s v="83064000-83065000"/>
          <s v="83065000-83066000"/>
          <s v="83066000-83067000"/>
          <s v="83067000-83068000"/>
          <s v="83068000-83069000"/>
          <s v="83069000-83070000"/>
          <s v="83070000-83071000"/>
          <s v="83071000-83072000"/>
          <s v="83072000-83073000"/>
          <s v="83073000-83074000"/>
          <s v="83074000-83075000"/>
          <s v="83075000-83076000"/>
          <s v="83076000-83077000"/>
          <s v="83077000-83078000"/>
          <s v="83078000-83079000"/>
          <s v="83079000-83080000"/>
          <s v="83080000-83081000"/>
          <s v="83081000-83082000"/>
          <s v="83082000-83083000"/>
          <s v="83083000-83084000"/>
          <s v="83084000-83085000"/>
          <s v="83085000-83086000"/>
          <s v="83086000-83087000"/>
          <s v="83087000-83088000"/>
          <s v="83088000-83089000"/>
          <s v="83089000-83090000"/>
          <s v="83090000-83091000"/>
          <s v="83091000-83092000"/>
          <s v="83092000-83093000"/>
          <s v="83093000-83094000"/>
          <s v="83094000-83095000"/>
          <s v="83095000-83096000"/>
          <s v="83096000-83097000"/>
          <s v="83097000-83098000"/>
          <s v="83098000-83099000"/>
          <s v="83099000-83100000"/>
          <s v="83100000-83101000"/>
          <s v="83101000-83102000"/>
          <s v="83102000-83103000"/>
          <s v="83103000-83104000"/>
          <s v="83104000-83105000"/>
          <s v="83105000-83106000"/>
          <s v="83106000-83107000"/>
          <s v="83107000-83108000"/>
          <s v="83108000-83109000"/>
          <s v="83109000-83110000"/>
          <s v="83110000-83111000"/>
          <s v="83111000-83112000"/>
          <s v="83112000-83113000"/>
          <s v="83113000-83114000"/>
          <s v="83114000-83115000"/>
          <s v="83115000-83116000"/>
          <s v="83116000-83117000"/>
          <s v="83117000-83118000"/>
          <s v="83118000-83119000"/>
          <s v="83119000-83120000"/>
          <s v="83120000-83121000"/>
          <s v="83121000-83122000"/>
          <s v="83122000-83123000"/>
          <s v="83123000-83124000"/>
          <s v="83124000-83125000"/>
          <s v="83125000-83126000"/>
          <s v="83126000-83127000"/>
          <s v="83127000-83128000"/>
          <s v="83128000-83129000"/>
          <s v="83129000-83130000"/>
          <s v="83130000-83131000"/>
          <s v="83131000-83132000"/>
          <s v="83132000-83133000"/>
          <s v="83133000-83134000"/>
          <s v="83134000-83135000"/>
          <s v="83135000-83136000"/>
          <s v="83136000-83137000"/>
          <s v="83137000-83138000"/>
          <s v="83138000-83139000"/>
          <s v="83139000-83140000"/>
          <s v="83140000-83141000"/>
          <s v="83141000-83142000"/>
          <s v="83142000-83143000"/>
          <s v="83143000-83144000"/>
          <s v="83144000-83145000"/>
          <s v="83145000-83146000"/>
          <s v="83146000-83147000"/>
          <s v="83147000-83148000"/>
          <s v="83148000-83149000"/>
          <s v="83149000-83150000"/>
          <s v="83150000-83151000"/>
          <s v="83151000-83152000"/>
          <s v="83152000-83153000"/>
          <s v="83153000-83154000"/>
          <s v="83154000-83155000"/>
          <s v="83155000-83156000"/>
          <s v="83156000-83157000"/>
          <s v="83157000-83158000"/>
          <s v="83158000-83159000"/>
          <s v="83159000-83160000"/>
          <s v="83160000-83161000"/>
          <s v="83161000-83162000"/>
          <s v="83162000-83163000"/>
          <s v="83163000-83164000"/>
          <s v="83164000-83165000"/>
          <s v="83165000-83166000"/>
          <s v="83166000-83167000"/>
          <s v="83167000-83168000"/>
          <s v="83168000-83169000"/>
          <s v="83169000-83170000"/>
          <s v="83170000-83171000"/>
          <s v="83171000-83172000"/>
          <s v="83172000-83173000"/>
          <s v="83173000-83174000"/>
          <s v="83174000-83175000"/>
          <s v="83175000-83176000"/>
          <s v="83176000-83177000"/>
          <s v="83177000-83178000"/>
          <s v="83178000-83179000"/>
          <s v="83179000-83180000"/>
          <s v="83180000-83181000"/>
          <s v="83181000-83182000"/>
          <s v="83182000-83183000"/>
          <s v="83183000-83184000"/>
          <s v="83184000-83185000"/>
          <s v="83185000-83186000"/>
          <s v="83186000-83187000"/>
          <s v="83187000-83188000"/>
          <s v="83188000-83189000"/>
          <s v="83189000-83190000"/>
          <s v="83190000-83191000"/>
          <s v="83191000-83192000"/>
          <s v="83192000-83193000"/>
          <s v="83193000-83194000"/>
          <s v="83194000-83195000"/>
          <s v="83195000-83196000"/>
          <s v="83196000-83197000"/>
          <s v="83197000-83198000"/>
          <s v="83198000-83199000"/>
          <s v="83199000-83200000"/>
          <s v="83200000-83201000"/>
          <s v="83201000-83202000"/>
          <s v="83202000-83203000"/>
          <s v="83203000-83204000"/>
          <s v="83204000-83205000"/>
          <s v="83205000-83206000"/>
          <s v="83206000-83207000"/>
          <s v="83207000-83208000"/>
          <s v="83208000-83209000"/>
          <s v="83209000-83210000"/>
          <s v="83210000-83211000"/>
          <s v="83211000-83212000"/>
          <s v="83212000-83213000"/>
          <s v="83213000-83214000"/>
          <s v="83214000-83215000"/>
          <s v="83215000-83216000"/>
          <s v="83216000-83217000"/>
          <s v="83217000-83218000"/>
          <s v="83218000-83219000"/>
          <s v="83219000-83220000"/>
          <s v="83220000-83221000"/>
          <s v="83221000-83222000"/>
          <s v="83222000-83223000"/>
          <s v="83223000-83224000"/>
          <s v="83224000-83225000"/>
          <s v="83225000-83226000"/>
          <s v="83226000-83227000"/>
          <s v="83227000-83228000"/>
          <s v="83228000-83229000"/>
          <s v="83229000-83230000"/>
          <s v="83230000-83231000"/>
          <s v="83231000-83232000"/>
          <s v="83232000-83233000"/>
          <s v="83233000-83234000"/>
          <s v="83234000-83235000"/>
          <s v="83235000-83236000"/>
          <s v="83236000-83237000"/>
          <s v="83237000-83238000"/>
          <s v="83238000-83239000"/>
          <s v="83239000-83240000"/>
          <s v="83240000-83241000"/>
          <s v="83241000-83242000"/>
          <s v="83242000-83243000"/>
          <s v="83243000-83244000"/>
          <s v="83244000-83245000"/>
          <s v="83245000-83246000"/>
          <s v="83246000-83247000"/>
          <s v="83247000-83248000"/>
          <s v="83248000-83249000"/>
          <s v="83249000-83250000"/>
          <s v="83250000-83251000"/>
          <s v="83251000-83252000"/>
          <s v="83252000-83253000"/>
          <s v="83253000-83254000"/>
          <s v="83254000-83255000"/>
          <s v="83255000-83256000"/>
          <s v="83256000-83257000"/>
          <s v="83257000-83258000"/>
          <s v="83258000-83259000"/>
          <s v="83259000-83260000"/>
          <s v="83260000-83261000"/>
          <s v="83261000-83262000"/>
          <s v="83262000-83263000"/>
          <s v="83263000-83264000"/>
          <s v="83264000-83265000"/>
          <s v="83265000-83266000"/>
          <s v="83266000-83267000"/>
          <s v="83267000-83268000"/>
          <s v="83268000-83269000"/>
          <s v="83269000-83270000"/>
          <s v="83270000-83271000"/>
          <s v="83271000-83272000"/>
          <s v="83272000-83273000"/>
          <s v="83273000-83274000"/>
          <s v="83274000-83275000"/>
          <s v="83275000-83276000"/>
          <s v="83276000-83277000"/>
          <s v="83277000-83278000"/>
          <s v="83278000-83279000"/>
          <s v="83279000-83280000"/>
          <s v="83280000-83281000"/>
          <s v="83281000-83282000"/>
          <s v="83282000-83283000"/>
          <s v="83283000-83284000"/>
          <s v="83284000-83285000"/>
          <s v="83285000-83286000"/>
          <s v="83286000-83287000"/>
          <s v="83287000-83288000"/>
          <s v="83288000-83289000"/>
          <s v="83289000-83290000"/>
          <s v="83290000-83291000"/>
          <s v="83291000-83292000"/>
          <s v="83292000-83293000"/>
          <s v="83293000-83294000"/>
          <s v="83294000-83295000"/>
          <s v="83295000-83296000"/>
          <s v="83296000-83297000"/>
          <s v="83297000-83298000"/>
          <s v="83298000-83299000"/>
          <s v="83299000-83300000"/>
          <s v="83300000-83301000"/>
          <s v="83301000-83302000"/>
          <s v="83302000-83303000"/>
          <s v="83303000-83304000"/>
          <s v="83304000-83305000"/>
          <s v="83305000-83306000"/>
          <s v="83306000-83307000"/>
          <s v="83307000-83308000"/>
          <s v="83308000-83309000"/>
          <s v="83309000-83310000"/>
          <s v="83310000-83311000"/>
          <s v="83311000-83312000"/>
          <s v="83312000-83313000"/>
          <s v="83313000-83314000"/>
          <s v="83314000-83315000"/>
          <s v="83315000-83316000"/>
          <s v="83316000-83317000"/>
          <s v="83317000-83318000"/>
          <s v="83318000-83319000"/>
          <s v="83319000-83320000"/>
          <s v="83320000-83321000"/>
          <s v="83321000-83322000"/>
          <s v="83322000-83323000"/>
          <s v="83323000-83324000"/>
          <s v="83324000-83325000"/>
          <s v="83325000-83326000"/>
          <s v="83326000-83327000"/>
          <s v="83327000-83328000"/>
          <s v="83328000-83329000"/>
          <s v="83329000-83330000"/>
          <s v="83330000-83331000"/>
          <s v="83331000-83332000"/>
          <s v="83332000-83333000"/>
          <s v="83333000-83334000"/>
          <s v="83334000-83335000"/>
          <s v="83335000-83336000"/>
          <s v="83336000-83337000"/>
          <s v="83337000-83338000"/>
          <s v="83338000-83339000"/>
          <s v="83339000-83340000"/>
          <s v="83340000-83341000"/>
          <s v="83341000-83342000"/>
          <s v="83342000-83343000"/>
          <s v="83343000-83344000"/>
          <s v="83344000-83345000"/>
          <s v="83345000-83346000"/>
          <s v="83346000-83347000"/>
          <s v="83347000-83348000"/>
          <s v="83348000-83349000"/>
          <s v="83349000-83350000"/>
          <s v="83350000-83351000"/>
          <s v="83351000-83352000"/>
          <s v="83352000-83353000"/>
          <s v="83353000-83354000"/>
          <s v="83354000-83355000"/>
          <s v="83355000-83356000"/>
          <s v="83356000-83357000"/>
          <s v="83357000-83358000"/>
          <s v="83358000-83359000"/>
          <s v="83359000-83360000"/>
          <s v="83360000-83361000"/>
          <s v="83361000-83362000"/>
          <s v="83362000-83363000"/>
          <s v="83363000-83364000"/>
          <s v="83364000-83365000"/>
          <s v="83365000-83366000"/>
          <s v="83366000-83367000"/>
          <s v="83367000-83368000"/>
          <s v="83368000-83369000"/>
          <s v="83369000-83370000"/>
          <s v="83370000-83371000"/>
          <s v="83371000-83372000"/>
          <s v="83372000-83373000"/>
          <s v="83373000-83374000"/>
          <s v="83374000-83375000"/>
          <s v="83375000-83376000"/>
          <s v="83376000-83377000"/>
          <s v="83377000-83378000"/>
          <s v="83378000-83379000"/>
          <s v="83379000-83380000"/>
          <s v="83380000-83381000"/>
          <s v="83381000-83382000"/>
          <s v="83382000-83383000"/>
          <s v="83383000-83384000"/>
          <s v="83384000-83385000"/>
          <s v="83385000-83386000"/>
          <s v="83386000-83387000"/>
          <s v="83387000-83388000"/>
          <s v="83388000-83389000"/>
          <s v="83389000-83390000"/>
          <s v="83390000-83391000"/>
          <s v="83391000-83392000"/>
          <s v="83392000-83393000"/>
          <s v="83393000-83394000"/>
          <s v="83394000-83395000"/>
          <s v="83395000-83396000"/>
          <s v="83396000-83397000"/>
          <s v="83397000-83398000"/>
          <s v="83398000-83399000"/>
          <s v="83399000-83400000"/>
          <s v="83400000-83401000"/>
          <s v="83401000-83402000"/>
          <s v="83402000-83403000"/>
          <s v="83403000-83404000"/>
          <s v="83404000-83405000"/>
          <s v="83405000-83406000"/>
          <s v="83406000-83407000"/>
          <s v="83407000-83408000"/>
          <s v="83408000-83409000"/>
          <s v="83409000-83410000"/>
          <s v="83410000-83411000"/>
          <s v="83411000-83412000"/>
          <s v="83412000-83413000"/>
          <s v="83413000-83414000"/>
          <s v="83414000-83415000"/>
          <s v="83415000-83416000"/>
          <s v="83416000-83417000"/>
          <s v="83417000-83418000"/>
          <s v="83418000-83419000"/>
          <s v="83419000-83420000"/>
          <s v="83420000-83421000"/>
          <s v="83421000-83422000"/>
          <s v="83422000-83423000"/>
          <s v="83423000-83424000"/>
          <s v="83424000-83425000"/>
          <s v="83425000-83426000"/>
          <s v="83426000-83427000"/>
          <s v="83427000-83428000"/>
          <s v="83428000-83429000"/>
          <s v="83429000-83430000"/>
          <s v="83430000-83431000"/>
          <s v="83431000-83432000"/>
          <s v="83432000-83433000"/>
          <s v="83433000-83434000"/>
          <s v="83434000-83435000"/>
          <s v="83435000-83436000"/>
          <s v="83436000-83437000"/>
          <s v="83437000-83438000"/>
          <s v="83438000-83439000"/>
          <s v="83439000-83440000"/>
          <s v="83440000-83441000"/>
          <s v="83441000-83442000"/>
          <s v="83442000-83443000"/>
          <s v="83443000-83444000"/>
          <s v="83444000-83445000"/>
          <s v="83445000-83446000"/>
          <s v="83446000-83447000"/>
          <s v="83447000-83448000"/>
          <s v="83448000-83449000"/>
          <s v="83449000-83450000"/>
          <s v="83450000-83451000"/>
          <s v="83451000-83452000"/>
          <s v="83452000-83453000"/>
          <s v="83453000-83454000"/>
          <s v="83454000-83455000"/>
          <s v="83455000-83456000"/>
          <s v="83456000-83457000"/>
          <s v="83457000-83458000"/>
          <s v="83458000-83459000"/>
          <s v="83459000-83460000"/>
          <s v="83460000-83461000"/>
          <s v="83461000-83462000"/>
          <s v="83462000-83463000"/>
          <s v="83463000-83464000"/>
          <s v="83464000-83465000"/>
          <s v="83465000-83466000"/>
          <s v="83466000-83467000"/>
          <s v="83467000-83468000"/>
          <s v="83468000-83469000"/>
          <s v="83469000-83470000"/>
          <s v="83470000-83471000"/>
          <s v="83471000-83472000"/>
          <s v="83472000-83473000"/>
          <s v="83473000-83474000"/>
          <s v="83474000-83475000"/>
          <s v="83475000-83476000"/>
          <s v="83476000-83477000"/>
          <s v="83477000-83478000"/>
          <s v="83478000-83479000"/>
          <s v="83479000-83480000"/>
          <s v="83480000-83481000"/>
          <s v="83481000-83482000"/>
          <s v="83482000-83483000"/>
          <s v="83483000-83484000"/>
          <s v="83484000-83485000"/>
          <s v="83485000-83486000"/>
          <s v="83486000-83487000"/>
          <s v="83487000-83488000"/>
          <s v="83488000-83489000"/>
          <s v="83489000-83490000"/>
          <s v="83490000-83491000"/>
          <s v="83491000-83492000"/>
          <s v="83492000-83493000"/>
          <s v="83493000-83494000"/>
          <s v="83494000-83495000"/>
          <s v="83495000-83496000"/>
          <s v="83496000-83497000"/>
          <s v="83497000-83498000"/>
          <s v="83498000-83499000"/>
          <s v="83499000-83500000"/>
          <s v="83500000-83501000"/>
          <s v="83501000-83502000"/>
          <s v="83502000-83503000"/>
          <s v="83503000-83504000"/>
          <s v="83504000-83505000"/>
          <s v="83505000-83506000"/>
          <s v="83506000-83507000"/>
          <s v="83507000-83508000"/>
          <s v="83508000-83509000"/>
          <s v="83509000-83510000"/>
          <s v="83510000-83511000"/>
          <s v="83511000-83512000"/>
          <s v="83512000-83513000"/>
          <s v="83513000-83514000"/>
          <s v="83514000-83515000"/>
          <s v="83515000-83516000"/>
          <s v="83516000-83517000"/>
          <s v="83517000-83518000"/>
          <s v="83518000-83519000"/>
          <s v="83519000-83520000"/>
          <s v="83520000-83521000"/>
          <s v="83521000-83522000"/>
          <s v="83522000-83523000"/>
          <s v="83523000-83524000"/>
          <s v="83524000-83525000"/>
          <s v="83525000-83526000"/>
          <s v="83526000-83527000"/>
          <s v="83527000-83528000"/>
          <s v="83528000-83529000"/>
          <s v="83529000-83530000"/>
          <s v="83530000-83531000"/>
          <s v="83531000-83532000"/>
          <s v="83532000-83533000"/>
          <s v="83533000-83534000"/>
          <s v="83534000-83535000"/>
          <s v="83535000-83536000"/>
          <s v="83536000-83537000"/>
          <s v="83537000-83538000"/>
          <s v="83538000-83539000"/>
          <s v="83539000-83540000"/>
          <s v="83540000-83541000"/>
          <s v="83541000-83542000"/>
          <s v="83542000-83543000"/>
          <s v="83543000-83544000"/>
          <s v="83544000-83545000"/>
          <s v="83545000-83546000"/>
          <s v="83546000-83547000"/>
          <s v="83547000-83548000"/>
          <s v="83548000-83549000"/>
          <s v="83549000-83550000"/>
          <s v="83550000-83551000"/>
          <s v="83551000-83552000"/>
          <s v="83552000-83553000"/>
          <s v="83553000-83554000"/>
          <s v="83554000-83555000"/>
          <s v="83555000-83556000"/>
          <s v="83556000-83557000"/>
          <s v="83557000-83558000"/>
          <s v="83558000-83559000"/>
          <s v="83559000-83560000"/>
          <s v="83560000-83561000"/>
          <s v="83561000-83562000"/>
          <s v="83562000-83563000"/>
          <s v="83563000-83564000"/>
          <s v="83564000-83565000"/>
          <s v="83565000-83566000"/>
          <s v="83566000-83567000"/>
          <s v="83567000-83568000"/>
          <s v="83568000-83569000"/>
          <s v="83569000-83570000"/>
          <s v="83570000-83571000"/>
          <s v="83571000-83572000"/>
          <s v="83572000-83573000"/>
          <s v="83573000-83574000"/>
          <s v="83574000-83575000"/>
          <s v="83575000-83576000"/>
          <s v="83576000-83577000"/>
          <s v="83577000-83578000"/>
          <s v="83578000-83579000"/>
          <s v="83579000-83580000"/>
          <s v="83580000-83581000"/>
          <s v="83581000-83582000"/>
          <s v="83582000-83583000"/>
          <s v="83583000-83584000"/>
          <s v="83584000-83585000"/>
          <s v="83585000-83586000"/>
          <s v="83586000-83587000"/>
          <s v="83587000-83588000"/>
          <s v="83588000-83589000"/>
          <s v="83589000-83590000"/>
          <s v="83590000-83591000"/>
          <s v="83591000-83592000"/>
          <s v="83592000-83593000"/>
          <s v="83593000-83594000"/>
          <s v="83594000-83595000"/>
          <s v="83595000-83596000"/>
          <s v="83596000-83597000"/>
          <s v="83597000-83598000"/>
          <s v="83598000-83599000"/>
          <s v="83599000-83600000"/>
          <s v="83600000-83601000"/>
          <s v="83601000-83602000"/>
          <s v="83602000-83603000"/>
          <s v="83603000-83604000"/>
          <s v="83604000-83605000"/>
          <s v="83605000-83606000"/>
          <s v="83606000-83607000"/>
          <s v="83607000-83608000"/>
          <s v="83608000-83609000"/>
          <s v="83609000-83610000"/>
          <s v="83610000-83611000"/>
          <s v="83611000-83612000"/>
          <s v="83612000-83613000"/>
          <s v="83613000-83614000"/>
          <s v="83614000-83615000"/>
          <s v="83615000-83616000"/>
          <s v="83616000-83617000"/>
          <s v="83617000-83618000"/>
          <s v="83618000-83619000"/>
          <s v="83619000-83620000"/>
          <s v="83620000-83621000"/>
          <s v="83621000-83622000"/>
          <s v="83622000-83623000"/>
          <s v="83623000-83624000"/>
          <s v="83624000-83625000"/>
          <s v="83625000-83626000"/>
          <s v="83626000-83627000"/>
          <s v="83627000-83628000"/>
          <s v="83628000-83629000"/>
          <s v="83629000-83630000"/>
          <s v="83630000-83631000"/>
          <s v="83631000-83632000"/>
          <s v="83632000-83633000"/>
          <s v="83633000-83634000"/>
          <s v="83634000-83635000"/>
          <s v="83635000-83636000"/>
          <s v="83636000-83637000"/>
          <s v="83637000-83638000"/>
          <s v="83638000-83639000"/>
          <s v="83639000-83640000"/>
          <s v="83640000-83641000"/>
          <s v="83641000-83642000"/>
          <s v="83642000-83643000"/>
          <s v="83643000-83644000"/>
          <s v="83644000-83645000"/>
          <s v="83645000-83646000"/>
          <s v="83646000-83647000"/>
          <s v="83647000-83648000"/>
          <s v="83648000-83649000"/>
          <s v="83649000-83650000"/>
          <s v="83650000-83651000"/>
          <s v="83651000-83652000"/>
          <s v="83652000-83653000"/>
          <s v="83653000-83654000"/>
          <s v="83654000-83655000"/>
          <s v="83655000-83656000"/>
          <s v="83656000-83657000"/>
          <s v="83657000-83658000"/>
          <s v="83658000-83659000"/>
          <s v="83659000-83660000"/>
          <s v="83660000-83661000"/>
          <s v="83661000-83662000"/>
          <s v="83662000-83663000"/>
          <s v="83663000-83664000"/>
          <s v="83664000-83665000"/>
          <s v="83665000-83666000"/>
          <s v="83666000-83667000"/>
          <s v="83667000-83668000"/>
          <s v="83668000-83669000"/>
          <s v="83669000-83670000"/>
          <s v="83670000-83671000"/>
          <s v="83671000-83672000"/>
          <s v="83672000-83673000"/>
          <s v="83673000-83674000"/>
          <s v="83674000-83675000"/>
          <s v="83675000-83676000"/>
          <s v="83676000-83677000"/>
          <s v="83677000-83678000"/>
          <s v="83678000-83679000"/>
          <s v="83679000-83680000"/>
          <s v="83680000-83681000"/>
          <s v="83681000-83682000"/>
          <s v="83682000-83683000"/>
          <s v="83683000-83684000"/>
          <s v="83684000-83685000"/>
          <s v="83685000-83686000"/>
          <s v="83686000-83687000"/>
          <s v="83687000-83688000"/>
          <s v="83688000-83689000"/>
          <s v="83689000-83690000"/>
          <s v="83690000-83691000"/>
          <s v="83691000-83692000"/>
          <s v="83692000-83693000"/>
          <s v="83693000-83694000"/>
          <s v="83694000-83695000"/>
          <s v="83695000-83696000"/>
          <s v="83696000-83697000"/>
          <s v="83697000-83698000"/>
          <s v="83698000-83699000"/>
          <s v="83699000-83700000"/>
          <s v="83700000-83701000"/>
          <s v="83701000-83702000"/>
          <s v="83702000-83703000"/>
          <s v="83703000-83704000"/>
          <s v="83704000-83705000"/>
          <s v="83705000-83706000"/>
          <s v="83706000-83707000"/>
          <s v="83707000-83708000"/>
          <s v="83708000-83709000"/>
          <s v="83709000-83710000"/>
          <s v="83710000-83711000"/>
          <s v="83711000-83712000"/>
          <s v="83712000-83713000"/>
          <s v="83713000-83714000"/>
          <s v="83714000-83715000"/>
          <s v="83715000-83716000"/>
          <s v="83716000-83717000"/>
          <s v="83717000-83718000"/>
          <s v="83718000-83719000"/>
          <s v="83719000-83720000"/>
          <s v="83720000-83721000"/>
          <s v="83721000-83722000"/>
          <s v="83722000-83723000"/>
          <s v="83723000-83724000"/>
          <s v="83724000-83725000"/>
          <s v="83725000-83726000"/>
          <s v="83726000-83727000"/>
          <s v="83727000-83728000"/>
          <s v="83728000-83729000"/>
          <s v="83729000-83730000"/>
          <s v="83730000-83731000"/>
          <s v="83731000-83732000"/>
          <s v="83732000-83733000"/>
          <s v="83733000-83734000"/>
          <s v="83734000-83735000"/>
          <s v="83735000-83736000"/>
          <s v="83736000-83737000"/>
          <s v="83737000-83738000"/>
          <s v="83738000-83739000"/>
          <s v="83739000-83740000"/>
          <s v="83740000-83741000"/>
          <s v="83741000-83742000"/>
          <s v="83742000-83743000"/>
          <s v="83743000-83744000"/>
          <s v="83744000-83745000"/>
          <s v="83745000-83746000"/>
          <s v="83746000-83747000"/>
          <s v="83747000-83748000"/>
          <s v="83748000-83749000"/>
          <s v="83749000-83750000"/>
          <s v="83750000-83751000"/>
          <s v="83751000-83752000"/>
          <s v="83752000-83753000"/>
          <s v="83753000-83754000"/>
          <s v="83754000-83755000"/>
          <s v="83755000-83756000"/>
          <s v="83756000-83757000"/>
          <s v="83757000-83758000"/>
          <s v="83758000-83759000"/>
          <s v="83759000-83760000"/>
          <s v="83760000-83761000"/>
          <s v="83761000-83762000"/>
          <s v="83762000-83763000"/>
          <s v="83763000-83764000"/>
          <s v="83764000-83765000"/>
          <s v="83765000-83766000"/>
          <s v="83766000-83767000"/>
          <s v="83767000-83768000"/>
          <s v="83768000-83769000"/>
          <s v="83769000-83770000"/>
          <s v="83770000-83771000"/>
          <s v="83771000-83772000"/>
          <s v="83772000-83773000"/>
          <s v="83773000-83774000"/>
          <s v="83774000-83775000"/>
          <s v="83775000-83776000"/>
          <s v="83776000-83777000"/>
          <s v="83777000-83778000"/>
          <s v="83778000-83779000"/>
          <s v="83779000-83780000"/>
          <s v="83780000-83781000"/>
          <s v="83781000-83782000"/>
          <s v="83782000-83783000"/>
          <s v="83783000-83784000"/>
          <s v="83784000-83785000"/>
          <s v="83785000-83786000"/>
          <s v="83786000-83787000"/>
          <s v="83787000-83788000"/>
          <s v="83788000-83789000"/>
          <s v="83789000-83790000"/>
          <s v="83790000-83791000"/>
          <s v="83791000-83792000"/>
          <s v="83792000-83793000"/>
          <s v="83793000-83794000"/>
          <s v="83794000-83795000"/>
          <s v="83795000-83796000"/>
          <s v="83796000-83797000"/>
          <s v="83797000-83798000"/>
          <s v="83798000-83799000"/>
          <s v="83799000-83800000"/>
          <s v="83800000-83801000"/>
          <s v="83801000-83802000"/>
          <s v="83802000-83803000"/>
          <s v="83803000-83804000"/>
          <s v="83804000-83805000"/>
          <s v="83805000-83806000"/>
          <s v="83806000-83807000"/>
          <s v="83807000-83808000"/>
          <s v="83808000-83809000"/>
          <s v="83809000-83810000"/>
          <s v="83810000-83811000"/>
          <s v="83811000-83812000"/>
          <s v="83812000-83813000"/>
          <s v="83813000-83814000"/>
          <s v="83814000-83815000"/>
          <s v="83815000-83816000"/>
          <s v="83816000-83817000"/>
          <s v="83817000-83818000"/>
          <s v="83818000-83819000"/>
          <s v="83819000-83820000"/>
          <s v="83820000-83821000"/>
          <s v="83821000-83822000"/>
          <s v="83822000-83823000"/>
          <s v="83823000-83824000"/>
          <s v="83824000-83825000"/>
          <s v="83825000-83826000"/>
          <s v="83826000-83827000"/>
          <s v="83827000-83828000"/>
          <s v="83828000-83829000"/>
          <s v="83829000-83830000"/>
          <s v="83830000-83831000"/>
          <s v="83831000-83832000"/>
          <s v="83832000-83833000"/>
          <s v="83833000-83834000"/>
          <s v="83834000-83835000"/>
          <s v="83835000-83836000"/>
          <s v="83836000-83837000"/>
          <s v="83837000-83838000"/>
          <s v="83838000-83839000"/>
          <s v="83839000-83840000"/>
          <s v="83840000-83841000"/>
          <s v="83841000-83842000"/>
          <s v="83842000-83843000"/>
          <s v="83843000-83844000"/>
          <s v="83844000-83845000"/>
          <s v="83845000-83846000"/>
          <s v="83846000-83847000"/>
          <s v="83847000-83848000"/>
          <s v="83848000-83849000"/>
          <s v="83849000-83850000"/>
          <s v="83850000-83851000"/>
          <s v="83851000-83852000"/>
          <s v="83852000-83853000"/>
          <s v="83853000-83854000"/>
          <s v="83854000-83855000"/>
          <s v="83855000-83856000"/>
          <s v="83856000-83857000"/>
          <s v="83857000-83858000"/>
          <s v="83858000-83859000"/>
          <s v="83859000-83860000"/>
          <s v="83860000-83861000"/>
          <s v="83861000-83862000"/>
          <s v="83862000-83863000"/>
          <s v="83863000-83864000"/>
          <s v="83864000-83865000"/>
          <s v="83865000-83866000"/>
          <s v="83866000-83867000"/>
          <s v="83867000-83868000"/>
          <s v="83868000-83869000"/>
          <s v="83869000-83870000"/>
          <s v="83870000-83871000"/>
          <s v="83871000-83872000"/>
          <s v="83872000-83873000"/>
          <s v="83873000-83874000"/>
          <s v="83874000-83875000"/>
          <s v="83875000-83876000"/>
          <s v="83876000-83877000"/>
          <s v="83877000-83878000"/>
          <s v="83878000-83879000"/>
          <s v="83879000-83880000"/>
          <s v="83880000-83881000"/>
          <s v="83881000-83882000"/>
          <s v="83882000-83883000"/>
          <s v="83883000-83884000"/>
          <s v="83884000-83885000"/>
          <s v="83885000-83886000"/>
          <s v="83886000-83887000"/>
          <s v="83887000-83888000"/>
          <s v="83888000-83889000"/>
          <s v="83889000-83890000"/>
          <s v="83890000-83891000"/>
          <s v="83891000-83892000"/>
          <s v="83892000-83893000"/>
          <s v="83893000-83894000"/>
          <s v="83894000-83895000"/>
          <s v="83895000-83896000"/>
          <s v="83896000-83897000"/>
          <s v="83897000-83898000"/>
          <s v="83898000-83899000"/>
          <s v="83899000-83900000"/>
          <s v="83900000-83901000"/>
          <s v="83901000-83902000"/>
          <s v="83902000-83903000"/>
          <s v="83903000-83904000"/>
          <s v="83904000-83905000"/>
          <s v="83905000-83906000"/>
          <s v="83906000-83907000"/>
          <s v="83907000-83908000"/>
          <s v="83908000-83909000"/>
          <s v="83909000-83910000"/>
          <s v="83910000-83911000"/>
          <s v="83911000-83912000"/>
          <s v="83912000-83913000"/>
          <s v="83913000-83914000"/>
          <s v="83914000-83915000"/>
          <s v="83915000-83916000"/>
          <s v="83916000-83917000"/>
          <s v="83917000-83918000"/>
          <s v="83918000-83919000"/>
          <s v="83919000-83920000"/>
          <s v="83920000-83921000"/>
          <s v="83921000-83922000"/>
          <s v="83922000-83923000"/>
          <s v="83923000-83924000"/>
          <s v="83924000-83925000"/>
          <s v="83925000-83926000"/>
          <s v="83926000-83927000"/>
          <s v="83927000-83928000"/>
          <s v="83928000-83929000"/>
          <s v="83929000-83930000"/>
          <s v="83930000-83931000"/>
          <s v="83931000-83932000"/>
          <s v="83932000-83933000"/>
          <s v="83933000-83934000"/>
          <s v="83934000-83935000"/>
          <s v="83935000-83936000"/>
          <s v="83936000-83937000"/>
          <s v="83937000-83938000"/>
          <s v="83938000-83939000"/>
          <s v="83939000-83940000"/>
          <s v="83940000-83941000"/>
          <s v="83941000-83942000"/>
          <s v="83942000-83943000"/>
          <s v="83943000-83944000"/>
          <s v="83944000-83945000"/>
          <s v="83945000-83946000"/>
          <s v="83946000-83947000"/>
          <s v="83947000-83948000"/>
          <s v="83948000-83949000"/>
          <s v="83949000-83950000"/>
          <s v="83950000-83951000"/>
          <s v="83951000-83952000"/>
          <s v="83952000-83953000"/>
          <s v="83953000-83954000"/>
          <s v="83954000-83955000"/>
          <s v="83955000-83956000"/>
          <s v="83956000-83957000"/>
          <s v="83957000-83958000"/>
          <s v="83958000-83959000"/>
          <s v="83959000-83960000"/>
          <s v="83960000-83961000"/>
          <s v="83961000-83962000"/>
          <s v="83962000-83963000"/>
          <s v="83963000-83964000"/>
          <s v="83964000-83965000"/>
          <s v="83965000-83966000"/>
          <s v="83966000-83967000"/>
          <s v="83967000-83968000"/>
          <s v="83968000-83969000"/>
          <s v="83969000-83970000"/>
          <s v="83970000-83971000"/>
          <s v="83971000-83972000"/>
          <s v="83972000-83973000"/>
          <s v="83973000-83974000"/>
          <s v="83974000-83975000"/>
          <s v="83975000-83976000"/>
          <s v="83976000-83977000"/>
          <s v="83977000-83978000"/>
          <s v="83978000-83979000"/>
          <s v="83979000-83980000"/>
          <s v="83980000-83981000"/>
          <s v="83981000-83982000"/>
          <s v="83982000-83983000"/>
          <s v="83983000-83984000"/>
          <s v="83984000-83985000"/>
          <s v="83985000-83986000"/>
          <s v="83986000-83987000"/>
          <s v="83987000-83988000"/>
          <s v="83988000-83989000"/>
          <s v="83989000-83990000"/>
          <s v="83990000-83991000"/>
          <s v="83991000-83992000"/>
          <s v="83992000-83993000"/>
          <s v="83993000-83994000"/>
          <s v="83994000-83995000"/>
          <s v="83995000-83996000"/>
          <s v="83996000-83997000"/>
          <s v="83997000-83998000"/>
          <s v="83998000-83999000"/>
          <s v="83999000-84000000"/>
          <s v="84000000-84001000"/>
          <s v="84001000-84002000"/>
          <s v="84002000-84003000"/>
          <s v="84003000-84004000"/>
          <s v="84004000-84005000"/>
          <s v="84005000-84006000"/>
          <s v="84006000-84007000"/>
          <s v="84007000-84008000"/>
          <s v="84008000-84009000"/>
          <s v="84009000-84010000"/>
          <s v="84010000-84011000"/>
          <s v="84011000-84012000"/>
          <s v="84012000-84013000"/>
          <s v="84013000-84014000"/>
          <s v="84014000-84015000"/>
          <s v="84015000-84016000"/>
          <s v="84016000-84017000"/>
          <s v="84017000-84018000"/>
          <s v="84018000-84019000"/>
          <s v="84019000-84020000"/>
          <s v="84020000-84021000"/>
          <s v="84021000-84022000"/>
          <s v="84022000-84023000"/>
          <s v="84023000-84024000"/>
          <s v="84024000-84025000"/>
          <s v="84025000-84026000"/>
          <s v="84026000-84027000"/>
          <s v="84027000-84028000"/>
          <s v="84028000-84029000"/>
          <s v="84029000-84030000"/>
          <s v="84030000-84031000"/>
          <s v="84031000-84032000"/>
          <s v="84032000-84033000"/>
          <s v="84033000-84034000"/>
          <s v="84034000-84035000"/>
          <s v="84035000-84036000"/>
          <s v="84036000-84037000"/>
          <s v="84037000-84038000"/>
          <s v="84038000-84039000"/>
          <s v="84039000-84040000"/>
          <s v="84040000-84041000"/>
          <s v="84041000-84042000"/>
          <s v="84042000-84043000"/>
          <s v="84043000-84044000"/>
          <s v="84044000-84045000"/>
          <s v="84045000-84046000"/>
          <s v="84046000-84047000"/>
          <s v="84047000-84048000"/>
          <s v="84048000-84049000"/>
          <s v="84049000-84050000"/>
          <s v="84050000-84051000"/>
          <s v="84051000-84052000"/>
          <s v="84052000-84053000"/>
          <s v="84053000-84054000"/>
          <s v="84054000-84055000"/>
          <s v="84055000-84056000"/>
          <s v="84056000-84057000"/>
          <s v="84057000-84058000"/>
          <s v="84058000-84059000"/>
          <s v="84059000-84060000"/>
          <s v="84060000-84061000"/>
          <s v="84061000-84062000"/>
          <s v="84062000-84063000"/>
          <s v="84063000-84064000"/>
          <s v="84064000-84065000"/>
          <s v="84065000-84066000"/>
          <s v="84066000-84067000"/>
          <s v="84067000-84068000"/>
          <s v="84068000-84069000"/>
          <s v="84069000-84070000"/>
          <s v="84070000-84071000"/>
          <s v="84071000-84072000"/>
          <s v="84072000-84073000"/>
          <s v="84073000-84074000"/>
          <s v="84074000-84075000"/>
          <s v="84075000-84076000"/>
          <s v="84076000-84077000"/>
          <s v="84077000-84078000"/>
          <s v="84078000-84079000"/>
          <s v="84079000-84080000"/>
          <s v="84080000-84081000"/>
          <s v="84081000-84082000"/>
          <s v="84082000-84083000"/>
          <s v="84083000-84084000"/>
          <s v="84084000-84085000"/>
          <s v="84085000-84086000"/>
          <s v="84086000-84087000"/>
          <s v="84087000-84088000"/>
          <s v="84088000-84089000"/>
          <s v="84089000-84090000"/>
          <s v="84090000-84091000"/>
          <s v="84091000-84092000"/>
          <s v="84092000-84093000"/>
          <s v="84093000-84094000"/>
          <s v="84094000-84095000"/>
          <s v="84095000-84096000"/>
          <s v="84096000-84097000"/>
          <s v="84097000-84098000"/>
          <s v="84098000-84099000"/>
          <s v="84099000-84100000"/>
          <s v="84100000-84101000"/>
          <s v="84101000-84102000"/>
          <s v="84102000-84103000"/>
          <s v="84103000-84104000"/>
          <s v="84104000-84105000"/>
          <s v="84105000-84106000"/>
          <s v="84106000-84107000"/>
          <s v="84107000-84108000"/>
          <s v="84108000-84109000"/>
          <s v="84109000-84110000"/>
          <s v="84110000-84111000"/>
          <s v="84111000-84112000"/>
          <s v="84112000-84113000"/>
          <s v="84113000-84114000"/>
          <s v="84114000-84115000"/>
          <s v="84115000-84116000"/>
          <s v="84116000-84117000"/>
          <s v="84117000-84118000"/>
          <s v="84118000-84119000"/>
          <s v="84119000-84120000"/>
          <s v="84120000-84121000"/>
          <s v="84121000-84122000"/>
          <s v="84122000-84123000"/>
          <s v="84123000-84124000"/>
          <s v="84124000-84125000"/>
          <s v="84125000-84126000"/>
          <s v="84126000-84127000"/>
          <s v="84127000-84128000"/>
          <s v="84128000-84129000"/>
          <s v="84129000-84130000"/>
          <s v="84130000-84131000"/>
          <s v="84131000-84132000"/>
          <s v="84132000-84133000"/>
          <s v="84133000-84134000"/>
          <s v="84134000-84135000"/>
          <s v="84135000-84136000"/>
          <s v="84136000-84137000"/>
          <s v="84137000-84138000"/>
          <s v="84138000-84139000"/>
          <s v="84139000-84140000"/>
          <s v="84140000-84141000"/>
          <s v="84141000-84142000"/>
          <s v="84142000-84143000"/>
          <s v="84143000-84144000"/>
          <s v="84144000-84145000"/>
          <s v="84145000-84146000"/>
          <s v="84146000-84147000"/>
          <s v="84147000-84148000"/>
          <s v="84148000-84149000"/>
          <s v="84149000-84150000"/>
          <s v="84150000-84151000"/>
          <s v="84151000-84152000"/>
          <s v="84152000-84153000"/>
          <s v="84153000-84154000"/>
          <s v="84154000-84155000"/>
          <s v="84155000-84156000"/>
          <s v="84156000-84157000"/>
          <s v="84157000-84158000"/>
          <s v="84158000-84159000"/>
          <s v="84159000-84160000"/>
          <s v="84160000-84161000"/>
          <s v="84161000-84162000"/>
          <s v="84162000-84163000"/>
          <s v="84163000-84164000"/>
          <s v="84164000-84165000"/>
          <s v="84165000-84166000"/>
          <s v="84166000-84167000"/>
          <s v="84167000-84168000"/>
          <s v="84168000-84169000"/>
          <s v="84169000-84170000"/>
          <s v="84170000-84171000"/>
          <s v="84171000-84172000"/>
          <s v="84172000-84173000"/>
          <s v="84173000-84174000"/>
          <s v="84174000-84175000"/>
          <s v="84175000-84176000"/>
          <s v="84176000-84177000"/>
          <s v="84177000-84178000"/>
          <s v="84178000-84179000"/>
          <s v="84179000-84180000"/>
          <s v="84180000-84181000"/>
          <s v="84181000-84182000"/>
          <s v="84182000-84183000"/>
          <s v="84183000-84184000"/>
          <s v="84184000-84185000"/>
          <s v="84185000-84186000"/>
          <s v="84186000-84187000"/>
          <s v="84187000-84188000"/>
          <s v="84188000-84189000"/>
          <s v="84189000-84190000"/>
          <s v="84190000-84191000"/>
          <s v="84191000-84192000"/>
          <s v="84192000-84193000"/>
          <s v="84193000-84194000"/>
          <s v="84194000-84195000"/>
          <s v="84195000-84196000"/>
          <s v="84196000-84197000"/>
          <s v="84197000-84198000"/>
          <s v="84198000-84199000"/>
          <s v="84199000-84200000"/>
          <s v="84200000-84201000"/>
          <s v="84201000-84202000"/>
          <s v="84202000-84203000"/>
          <s v="84203000-84204000"/>
          <s v="84204000-84205000"/>
          <s v="84205000-84206000"/>
          <s v="84206000-84207000"/>
          <s v="84207000-84208000"/>
          <s v="84208000-84209000"/>
          <s v="84209000-84210000"/>
          <s v="84210000-84211000"/>
          <s v="84211000-84212000"/>
          <s v="84212000-84213000"/>
          <s v="84213000-84214000"/>
          <s v="84214000-84215000"/>
          <s v="84215000-84216000"/>
          <s v="84216000-84217000"/>
          <s v="84217000-84218000"/>
          <s v="84218000-84219000"/>
          <s v="84219000-84220000"/>
          <s v="84220000-84221000"/>
          <s v="84221000-84222000"/>
          <s v="84222000-84223000"/>
          <s v="84223000-84224000"/>
          <s v="84224000-84225000"/>
          <s v="84225000-84226000"/>
          <s v="84226000-84227000"/>
          <s v="84227000-84228000"/>
          <s v="84228000-84229000"/>
          <s v="84229000-84230000"/>
          <s v="84230000-84231000"/>
          <s v="84231000-84232000"/>
          <s v="84232000-84233000"/>
          <s v="84233000-84234000"/>
          <s v="84234000-84235000"/>
          <s v="84235000-84236000"/>
          <s v="84236000-84237000"/>
          <s v="84237000-84238000"/>
          <s v="84238000-84239000"/>
          <s v="84239000-84240000"/>
          <s v="84240000-84241000"/>
          <s v="84241000-84242000"/>
          <s v="84242000-84243000"/>
          <s v="84243000-84244000"/>
          <s v="84244000-84245000"/>
          <s v="84245000-84246000"/>
          <s v="84246000-84247000"/>
          <s v="84247000-84248000"/>
          <s v="84248000-84249000"/>
          <s v="84249000-84250000"/>
          <s v="84250000-84251000"/>
          <s v="84251000-84252000"/>
          <s v="84252000-84253000"/>
          <s v="84253000-84254000"/>
          <s v="84254000-84255000"/>
          <s v="84255000-84256000"/>
          <s v="84256000-84257000"/>
          <s v="84257000-84258000"/>
          <s v="84258000-84259000"/>
          <s v="84259000-84260000"/>
          <s v="84260000-84261000"/>
          <s v="84261000-84262000"/>
          <s v="84262000-84263000"/>
          <s v="84263000-84264000"/>
          <s v="84264000-84265000"/>
          <s v="84265000-84266000"/>
          <s v="84266000-84267000"/>
          <s v="84267000-84268000"/>
          <s v="84268000-84269000"/>
          <s v="84269000-84270000"/>
          <s v="84270000-84271000"/>
          <s v="84271000-84272000"/>
          <s v="84272000-84273000"/>
          <s v="84273000-84274000"/>
          <s v="84274000-84275000"/>
          <s v="84275000-84276000"/>
          <s v="84276000-84277000"/>
          <s v="84277000-84278000"/>
          <s v="84278000-84279000"/>
          <s v="84279000-84280000"/>
          <s v="84280000-84281000"/>
          <s v="84281000-84282000"/>
          <s v="84282000-84283000"/>
          <s v="84283000-84284000"/>
          <s v="84284000-84285000"/>
          <s v="84285000-84286000"/>
          <s v="84286000-84287000"/>
          <s v="84287000-84288000"/>
          <s v="84288000-84289000"/>
          <s v="84289000-84290000"/>
          <s v="84290000-84291000"/>
          <s v="84291000-84292000"/>
          <s v="84292000-84293000"/>
          <s v="84293000-84294000"/>
          <s v="84294000-84295000"/>
          <s v="84295000-84296000"/>
          <s v="84296000-84297000"/>
          <s v="84297000-84298000"/>
          <s v="84298000-84299000"/>
          <s v="84299000-84300000"/>
          <s v="84300000-84301000"/>
          <s v="84301000-84302000"/>
          <s v="84302000-84303000"/>
          <s v="84303000-84304000"/>
          <s v="84304000-84305000"/>
          <s v="84305000-84306000"/>
          <s v="84306000-84307000"/>
          <s v="84307000-84308000"/>
          <s v="84308000-84309000"/>
          <s v="84309000-84310000"/>
          <s v="84310000-84311000"/>
          <s v="84311000-84312000"/>
          <s v="84312000-84313000"/>
          <s v="84313000-84314000"/>
          <s v="84314000-84315000"/>
          <s v="84315000-84316000"/>
          <s v="84316000-84317000"/>
          <s v="84317000-84318000"/>
          <s v="84318000-84319000"/>
          <s v="84319000-84320000"/>
          <s v="84320000-84321000"/>
          <s v="84321000-84322000"/>
          <s v="84322000-84323000"/>
          <s v="84323000-84324000"/>
          <s v="84324000-84325000"/>
          <s v="84325000-84326000"/>
          <s v="84326000-84327000"/>
          <s v="84327000-84328000"/>
          <s v="84328000-84329000"/>
          <s v="84329000-84330000"/>
          <s v="84330000-84331000"/>
          <s v="84331000-84332000"/>
          <s v="84332000-84333000"/>
          <s v="84333000-84334000"/>
          <s v="84334000-84335000"/>
          <s v="84335000-84336000"/>
          <s v="84336000-84337000"/>
          <s v="84337000-84338000"/>
          <s v="84338000-84339000"/>
          <s v="84339000-84340000"/>
          <s v="84340000-84341000"/>
          <s v="84341000-84342000"/>
          <s v="84342000-84343000"/>
          <s v="84343000-84344000"/>
          <s v="84344000-84345000"/>
          <s v="84345000-84346000"/>
          <s v="84346000-84347000"/>
          <s v="84347000-84348000"/>
          <s v="84348000-84349000"/>
          <s v="84349000-84350000"/>
          <s v="84350000-84351000"/>
          <s v="84351000-84352000"/>
          <s v="84352000-84353000"/>
          <s v="84353000-84354000"/>
          <s v="84354000-84355000"/>
          <s v="84355000-84356000"/>
          <s v="84356000-84357000"/>
          <s v="84357000-84358000"/>
          <s v="84358000-84359000"/>
          <s v="84359000-84360000"/>
          <s v="84360000-84361000"/>
          <s v="84361000-84362000"/>
          <s v="84362000-84363000"/>
          <s v="84363000-84364000"/>
          <s v="84364000-84365000"/>
          <s v="84365000-84366000"/>
          <s v="84366000-84367000"/>
          <s v="84367000-84368000"/>
          <s v="84368000-84369000"/>
          <s v="84369000-84370000"/>
          <s v="84370000-84371000"/>
          <s v="84371000-84372000"/>
          <s v="84372000-84373000"/>
          <s v="84373000-84374000"/>
          <s v="84374000-84375000"/>
          <s v="84375000-84376000"/>
          <s v="84376000-84377000"/>
          <s v="84377000-84378000"/>
          <s v="84378000-84379000"/>
          <s v="84379000-84380000"/>
          <s v="84380000-84381000"/>
          <s v="84381000-84382000"/>
          <s v="84382000-84383000"/>
          <s v="84383000-84384000"/>
          <s v="84384000-84385000"/>
          <s v="84385000-84386000"/>
          <s v="84386000-84387000"/>
          <s v="84387000-84388000"/>
          <s v="84388000-84389000"/>
          <s v="84389000-84390000"/>
          <s v="84390000-84391000"/>
          <s v="84391000-84392000"/>
          <s v="84392000-84393000"/>
          <s v="84393000-84394000"/>
          <s v="84394000-84395000"/>
          <s v="84395000-84396000"/>
          <s v="84396000-84397000"/>
          <s v="84397000-84398000"/>
          <s v="84398000-84399000"/>
          <s v="84399000-84400000"/>
          <s v="84400000-84401000"/>
          <s v="84401000-84402000"/>
          <s v="84402000-84403000"/>
          <s v="84403000-84404000"/>
          <s v="84404000-84405000"/>
          <s v="84405000-84406000"/>
          <s v="84406000-84407000"/>
          <s v="84407000-84408000"/>
          <s v="84408000-84409000"/>
          <s v="84409000-84410000"/>
          <s v="84410000-84411000"/>
          <s v="84411000-84412000"/>
          <s v="84412000-84413000"/>
          <s v="84413000-84414000"/>
          <s v="84414000-84415000"/>
          <s v="84415000-84416000"/>
          <s v="84416000-84417000"/>
          <s v="84417000-84418000"/>
          <s v="84418000-84419000"/>
          <s v="84419000-84420000"/>
          <s v="84420000-84421000"/>
          <s v="84421000-84422000"/>
          <s v="84422000-84423000"/>
          <s v="84423000-84424000"/>
          <s v="84424000-84425000"/>
          <s v="84425000-84426000"/>
          <s v="84426000-84427000"/>
          <s v="84427000-84428000"/>
          <s v="84428000-84429000"/>
          <s v="84429000-84430000"/>
          <s v="84430000-84431000"/>
          <s v="84431000-84432000"/>
          <s v="84432000-84433000"/>
          <s v="84433000-84434000"/>
          <s v="84434000-84435000"/>
          <s v="84435000-84436000"/>
          <s v="84436000-84437000"/>
          <s v="84437000-84438000"/>
          <s v="84438000-84439000"/>
          <s v="84439000-84440000"/>
          <s v="84440000-84441000"/>
          <s v="84441000-84442000"/>
          <s v="84442000-84443000"/>
          <s v="84443000-84444000"/>
          <s v="84444000-84445000"/>
          <s v="84445000-84446000"/>
          <s v="84446000-84447000"/>
          <s v="84447000-84448000"/>
          <s v="84448000-84449000"/>
          <s v="84449000-84450000"/>
          <s v="84450000-84451000"/>
          <s v="84451000-84452000"/>
          <s v="84452000-84453000"/>
          <s v="84453000-84454000"/>
          <s v="84454000-84455000"/>
          <s v="84455000-84456000"/>
          <s v="84456000-84457000"/>
          <s v="84457000-84458000"/>
          <s v="84458000-84459000"/>
          <s v="84459000-84460000"/>
          <s v="84460000-84461000"/>
          <s v="84461000-84462000"/>
          <s v="84462000-84463000"/>
          <s v="84463000-84464000"/>
          <s v="84464000-84465000"/>
          <s v="84465000-84466000"/>
          <s v="84466000-84467000"/>
          <s v="84467000-84468000"/>
          <s v="84468000-84469000"/>
          <s v="84469000-84470000"/>
          <s v="84470000-84471000"/>
          <s v="84471000-84472000"/>
          <s v="84472000-84473000"/>
          <s v="84473000-84474000"/>
          <s v="84474000-84475000"/>
          <s v="84475000-84476000"/>
          <s v="84476000-84477000"/>
          <s v="84477000-84478000"/>
          <s v="84478000-84479000"/>
          <s v="84479000-84480000"/>
          <s v="84480000-84481000"/>
          <s v="84481000-84482000"/>
          <s v="84482000-84483000"/>
          <s v="84483000-84484000"/>
          <s v="84484000-84485000"/>
          <s v="84485000-84486000"/>
          <s v="84486000-84487000"/>
          <s v="84487000-84488000"/>
          <s v="84488000-84489000"/>
          <s v="84489000-84490000"/>
          <s v="84490000-84491000"/>
          <s v="84491000-84492000"/>
          <s v="84492000-84493000"/>
          <s v="84493000-84494000"/>
          <s v="84494000-84495000"/>
          <s v="84495000-84496000"/>
          <s v="84496000-84497000"/>
          <s v="84497000-84498000"/>
          <s v="84498000-84499000"/>
          <s v="84499000-84500000"/>
          <s v="84500000-84501000"/>
          <s v="84501000-84502000"/>
          <s v="84502000-84503000"/>
          <s v="84503000-84504000"/>
          <s v="84504000-84505000"/>
          <s v="84505000-84506000"/>
          <s v="84506000-84507000"/>
          <s v="84507000-84508000"/>
          <s v="84508000-84509000"/>
          <s v="84509000-84510000"/>
          <s v="84510000-84511000"/>
          <s v="84511000-84512000"/>
          <s v="84512000-84513000"/>
          <s v="84513000-84514000"/>
          <s v="84514000-84515000"/>
          <s v="84515000-84516000"/>
          <s v="84516000-84517000"/>
          <s v="84517000-84518000"/>
          <s v="84518000-84519000"/>
          <s v="84519000-84520000"/>
          <s v="84520000-84521000"/>
          <s v="84521000-84522000"/>
          <s v="84522000-84523000"/>
          <s v="84523000-84524000"/>
          <s v="84524000-84525000"/>
          <s v="84525000-84526000"/>
          <s v="84526000-84527000"/>
          <s v="84527000-84528000"/>
          <s v="84528000-84529000"/>
          <s v="84529000-84530000"/>
          <s v="84530000-84531000"/>
          <s v="84531000-84532000"/>
          <s v="84532000-84533000"/>
          <s v="84533000-84534000"/>
          <s v="84534000-84535000"/>
          <s v="84535000-84536000"/>
          <s v="84536000-84537000"/>
          <s v="84537000-84538000"/>
          <s v="84538000-84539000"/>
          <s v="84539000-84540000"/>
          <s v="84540000-84541000"/>
          <s v="84541000-84542000"/>
          <s v="84542000-84543000"/>
          <s v="84543000-84544000"/>
          <s v="84544000-84545000"/>
          <s v="84545000-84546000"/>
          <s v="84546000-84547000"/>
          <s v="84547000-84548000"/>
          <s v="84548000-84549000"/>
          <s v="84549000-84550000"/>
          <s v="84550000-84551000"/>
          <s v="84551000-84552000"/>
          <s v="84552000-84553000"/>
          <s v="84553000-84554000"/>
          <s v="84554000-84555000"/>
          <s v="84555000-84556000"/>
          <s v="84556000-84557000"/>
          <s v="84557000-84558000"/>
          <s v="84558000-84559000"/>
          <s v="84559000-84560000"/>
          <s v="84560000-84561000"/>
          <s v="84561000-84562000"/>
          <s v="84562000-84563000"/>
          <s v="84563000-84564000"/>
          <s v="84564000-84565000"/>
          <s v="84565000-84566000"/>
          <s v="84566000-84567000"/>
          <s v="84567000-84568000"/>
          <s v="84568000-84569000"/>
          <s v="84569000-84570000"/>
          <s v="84570000-84571000"/>
          <s v="84571000-84572000"/>
          <s v="84572000-84573000"/>
          <s v="84573000-84574000"/>
          <s v="84574000-84575000"/>
          <s v="84575000-84576000"/>
          <s v="84576000-84577000"/>
          <s v="84577000-84578000"/>
          <s v="84578000-84579000"/>
          <s v="84579000-84580000"/>
          <s v="84580000-84581000"/>
          <s v="84581000-84582000"/>
          <s v="84582000-84583000"/>
          <s v="84583000-84584000"/>
          <s v="84584000-84585000"/>
          <s v="84585000-84586000"/>
          <s v="84586000-84587000"/>
          <s v="84587000-84588000"/>
          <s v="84588000-84589000"/>
          <s v="84589000-84590000"/>
          <s v="84590000-84591000"/>
          <s v="84591000-84592000"/>
          <s v="84592000-84593000"/>
          <s v="84593000-84594000"/>
          <s v="84594000-84595000"/>
          <s v="84595000-84596000"/>
          <s v="84596000-84597000"/>
          <s v="84597000-84598000"/>
          <s v="84598000-84599000"/>
          <s v="84599000-84600000"/>
          <s v="84600000-84601000"/>
          <s v="84601000-84602000"/>
          <s v="84602000-84603000"/>
          <s v="84603000-84604000"/>
          <s v="84604000-84605000"/>
          <s v="84605000-84606000"/>
          <s v="84606000-84607000"/>
          <s v="84607000-84608000"/>
          <s v="84608000-84609000"/>
          <s v="84609000-84610000"/>
          <s v="84610000-84611000"/>
          <s v="84611000-84612000"/>
          <s v="84612000-84613000"/>
          <s v="84613000-84614000"/>
          <s v="84614000-84615000"/>
          <s v="84615000-84616000"/>
          <s v="84616000-84617000"/>
          <s v="84617000-84618000"/>
          <s v="84618000-84619000"/>
          <s v="84619000-84620000"/>
          <s v="84620000-84621000"/>
          <s v="84621000-84622000"/>
          <s v="84622000-84623000"/>
          <s v="84623000-84624000"/>
          <s v="84624000-84625000"/>
          <s v="84625000-84626000"/>
          <s v="84626000-84627000"/>
          <s v="84627000-84628000"/>
          <s v="84628000-84629000"/>
          <s v="84629000-84630000"/>
          <s v="84630000-84631000"/>
          <s v="84631000-84632000"/>
          <s v="84632000-84633000"/>
          <s v="84633000-84634000"/>
          <s v="84634000-84635000"/>
          <s v="84635000-84636000"/>
          <s v="84636000-84637000"/>
          <s v="84637000-84638000"/>
          <s v="84638000-84639000"/>
          <s v="84639000-84640000"/>
          <s v="84640000-84641000"/>
          <s v="84641000-84642000"/>
          <s v="84642000-84643000"/>
          <s v="84643000-84644000"/>
          <s v="84644000-84645000"/>
          <s v="84645000-84646000"/>
          <s v="84646000-84647000"/>
          <s v="84647000-84648000"/>
          <s v="84648000-84649000"/>
          <s v="84649000-84650000"/>
          <s v="84650000-84651000"/>
          <s v="84651000-84652000"/>
          <s v="84652000-84653000"/>
          <s v="84653000-84654000"/>
          <s v="84654000-84655000"/>
          <s v="84655000-84656000"/>
          <s v="84656000-84657000"/>
          <s v="84657000-84658000"/>
          <s v="84658000-84659000"/>
          <s v="84659000-84660000"/>
          <s v="84660000-84661000"/>
          <s v="84661000-84662000"/>
          <s v="84662000-84663000"/>
          <s v="84663000-84664000"/>
          <s v="84664000-84665000"/>
          <s v="84665000-84666000"/>
          <s v="84666000-84667000"/>
          <s v="84667000-84668000"/>
          <s v="84668000-84669000"/>
          <s v="84669000-84670000"/>
          <s v="84670000-84671000"/>
          <s v="84671000-84672000"/>
          <s v="84672000-84673000"/>
          <s v="84673000-84674000"/>
          <s v="84674000-84675000"/>
          <s v="84675000-84676000"/>
          <s v="84676000-84677000"/>
          <s v="84677000-84678000"/>
          <s v="84678000-84679000"/>
          <s v="84679000-84680000"/>
          <s v="84680000-84681000"/>
          <s v="84681000-84682000"/>
          <s v="84682000-84683000"/>
          <s v="84683000-84684000"/>
          <s v="84684000-84685000"/>
          <s v="84685000-84686000"/>
          <s v="84686000-84687000"/>
          <s v="84687000-84688000"/>
          <s v="84688000-84689000"/>
          <s v="84689000-84690000"/>
          <s v="84690000-84691000"/>
          <s v="84691000-84692000"/>
          <s v="84692000-84693000"/>
          <s v="84693000-84694000"/>
          <s v="84694000-84695000"/>
          <s v="84695000-84696000"/>
          <s v="84696000-84697000"/>
          <s v="84697000-84698000"/>
          <s v="84698000-84699000"/>
          <s v="84699000-84700000"/>
          <s v="84700000-84701000"/>
          <s v="84701000-84702000"/>
          <s v="84702000-84703000"/>
          <s v="84703000-84704000"/>
          <s v="84704000-84705000"/>
          <s v="84705000-84706000"/>
          <s v="84706000-84707000"/>
          <s v="84707000-84708000"/>
          <s v="84708000-84709000"/>
          <s v="84709000-84710000"/>
          <s v="84710000-84711000"/>
          <s v="84711000-84712000"/>
          <s v="84712000-84713000"/>
          <s v="84713000-84714000"/>
          <s v="84714000-84715000"/>
          <s v="84715000-84716000"/>
          <s v="84716000-84717000"/>
          <s v="84717000-84718000"/>
          <s v="84718000-84719000"/>
          <s v="84719000-84720000"/>
          <s v="84720000-84721000"/>
          <s v="84721000-84722000"/>
          <s v="84722000-84723000"/>
          <s v="84723000-84724000"/>
          <s v="84724000-84725000"/>
          <s v="84725000-84726000"/>
          <s v="84726000-84727000"/>
          <s v="84727000-84728000"/>
          <s v="84728000-84729000"/>
          <s v="84729000-84730000"/>
          <s v="84730000-84731000"/>
          <s v="84731000-84732000"/>
          <s v="84732000-84733000"/>
          <s v="84733000-84734000"/>
          <s v="84734000-84735000"/>
          <s v="84735000-84736000"/>
          <s v="84736000-84737000"/>
          <s v="84737000-84738000"/>
          <s v="84738000-84739000"/>
          <s v="84739000-84740000"/>
          <s v="84740000-84741000"/>
          <s v="84741000-84742000"/>
          <s v="84742000-84743000"/>
          <s v="84743000-84744000"/>
          <s v="84744000-84745000"/>
          <s v="84745000-84746000"/>
          <s v="84746000-84747000"/>
          <s v="84747000-84748000"/>
          <s v="84748000-84749000"/>
          <s v="84749000-84750000"/>
          <s v="84750000-84751000"/>
          <s v="84751000-84752000"/>
          <s v="84752000-84753000"/>
          <s v="84753000-84754000"/>
          <s v="84754000-84755000"/>
          <s v="84755000-84756000"/>
          <s v="84756000-84757000"/>
          <s v="84757000-84758000"/>
          <s v="84758000-84759000"/>
          <s v="84759000-84760000"/>
          <s v="84760000-84761000"/>
          <s v="84761000-84762000"/>
          <s v="84762000-84763000"/>
          <s v="84763000-84764000"/>
          <s v="84764000-84765000"/>
          <s v="84765000-84766000"/>
          <s v="84766000-84767000"/>
          <s v="84767000-84768000"/>
          <s v="84768000-84769000"/>
          <s v="84769000-84770000"/>
          <s v="84770000-84771000"/>
          <s v="84771000-84772000"/>
          <s v="84772000-84773000"/>
          <s v="84773000-84774000"/>
          <s v="84774000-84775000"/>
          <s v="84775000-84776000"/>
          <s v="84776000-84777000"/>
          <s v="84777000-84778000"/>
          <s v="84778000-84779000"/>
          <s v="84779000-84780000"/>
          <s v="84780000-84781000"/>
          <s v="84781000-84782000"/>
          <s v="84782000-84783000"/>
          <s v="84783000-84784000"/>
          <s v="84784000-84785000"/>
          <s v="84785000-84786000"/>
          <s v="84786000-84787000"/>
          <s v="84787000-84788000"/>
          <s v="84788000-84789000"/>
          <s v="84789000-84790000"/>
          <s v="84790000-84791000"/>
          <s v="84791000-84792000"/>
          <s v="84792000-84793000"/>
          <s v="84793000-84794000"/>
          <s v="84794000-84795000"/>
          <s v="84795000-84796000"/>
          <s v="84796000-84797000"/>
          <s v="84797000-84798000"/>
          <s v="84798000-84799000"/>
          <s v="84799000-84800000"/>
          <s v="84800000-84801000"/>
          <s v="84801000-84802000"/>
          <s v="84802000-84803000"/>
          <s v="84803000-84804000"/>
          <s v="84804000-84805000"/>
          <s v="84805000-84806000"/>
          <s v="84806000-84807000"/>
          <s v="84807000-84808000"/>
          <s v="84808000-84809000"/>
          <s v="84809000-84810000"/>
          <s v="84810000-84811000"/>
          <s v="84811000-84812000"/>
          <s v="84812000-84813000"/>
          <s v="84813000-84814000"/>
          <s v="84814000-84815000"/>
          <s v="84815000-84816000"/>
          <s v="84816000-84817000"/>
          <s v="84817000-84818000"/>
          <s v="84818000-84819000"/>
          <s v="84819000-84820000"/>
          <s v="84820000-84821000"/>
          <s v="84821000-84822000"/>
          <s v="84822000-84823000"/>
          <s v="84823000-84824000"/>
          <s v="84824000-84825000"/>
          <s v="84825000-84826000"/>
          <s v="84826000-84827000"/>
          <s v="84827000-84828000"/>
          <s v="84828000-84829000"/>
          <s v="84829000-84830000"/>
          <s v="84830000-84831000"/>
          <s v="84831000-84832000"/>
          <s v="84832000-84833000"/>
          <s v="84833000-84834000"/>
          <s v="84834000-84835000"/>
          <s v="84835000-84836000"/>
          <s v="84836000-84837000"/>
          <s v="84837000-84838000"/>
          <s v="84838000-84839000"/>
          <s v="84839000-84840000"/>
          <s v="84840000-84841000"/>
          <s v="84841000-84842000"/>
          <s v="84842000-84843000"/>
          <s v="84843000-84844000"/>
          <s v="84844000-84845000"/>
          <s v="84845000-84846000"/>
          <s v="84846000-84847000"/>
          <s v="84847000-84848000"/>
          <s v="84848000-84849000"/>
          <s v="84849000-84850000"/>
          <s v="84850000-84851000"/>
          <s v="84851000-84852000"/>
          <s v="84852000-84853000"/>
          <s v="84853000-84854000"/>
          <s v="84854000-84855000"/>
          <s v="84855000-84856000"/>
          <s v="84856000-84857000"/>
          <s v="84857000-84858000"/>
          <s v="84858000-84859000"/>
          <s v="84859000-84860000"/>
          <s v="84860000-84861000"/>
          <s v="84861000-84862000"/>
          <s v="84862000-84863000"/>
          <s v="84863000-84864000"/>
          <s v="84864000-84865000"/>
          <s v="84865000-84866000"/>
          <s v="84866000-84867000"/>
          <s v="84867000-84868000"/>
          <s v="84868000-84869000"/>
          <s v="84869000-84870000"/>
          <s v="84870000-84871000"/>
          <s v="84871000-84872000"/>
          <s v="84872000-84873000"/>
          <s v="84873000-84874000"/>
          <s v="84874000-84875000"/>
          <s v="84875000-84876000"/>
          <s v="84876000-84877000"/>
          <s v="84877000-84878000"/>
          <s v="84878000-84879000"/>
          <s v="84879000-84880000"/>
          <s v="84880000-84881000"/>
          <s v="84881000-84882000"/>
          <s v="84882000-84883000"/>
          <s v="84883000-84884000"/>
          <s v="84884000-84885000"/>
          <s v="84885000-84886000"/>
          <s v="84886000-84887000"/>
          <s v="84887000-84888000"/>
          <s v="84888000-84889000"/>
          <s v="84889000-84890000"/>
          <s v="84890000-84891000"/>
          <s v="84891000-84892000"/>
          <s v="84892000-84893000"/>
          <s v="84893000-84894000"/>
          <s v="84894000-84895000"/>
          <s v="84895000-84896000"/>
          <s v="84896000-84897000"/>
          <s v="84897000-84898000"/>
          <s v="84898000-84899000"/>
          <s v="84899000-84900000"/>
          <s v="84900000-84901000"/>
          <s v="84901000-84902000"/>
          <s v="84902000-84903000"/>
          <s v="84903000-84904000"/>
          <s v="84904000-84905000"/>
          <s v="84905000-84906000"/>
          <s v="84906000-84907000"/>
          <s v="84907000-84908000"/>
          <s v="84908000-84909000"/>
          <s v="84909000-84910000"/>
          <s v="84910000-84911000"/>
          <s v="84911000-84912000"/>
          <s v="84912000-84913000"/>
          <s v="84913000-84914000"/>
          <s v="84914000-84915000"/>
          <s v="84915000-84916000"/>
          <s v="84916000-84917000"/>
          <s v="84917000-84918000"/>
          <s v="84918000-84919000"/>
          <s v="84919000-84920000"/>
          <s v="84920000-84921000"/>
          <s v="84921000-84922000"/>
          <s v="84922000-84923000"/>
          <s v="84923000-84924000"/>
          <s v="84924000-84925000"/>
          <s v="84925000-84926000"/>
          <s v="84926000-84927000"/>
          <s v="84927000-84928000"/>
          <s v="84928000-84929000"/>
          <s v="84929000-84930000"/>
          <s v="84930000-84931000"/>
          <s v="84931000-84932000"/>
          <s v="84932000-84933000"/>
          <s v="84933000-84934000"/>
          <s v="84934000-84935000"/>
          <s v="84935000-84936000"/>
          <s v="84936000-84937000"/>
          <s v="84937000-84938000"/>
          <s v="84938000-84939000"/>
          <s v="84939000-84940000"/>
          <s v="84940000-84941000"/>
          <s v="84941000-84942000"/>
          <s v="84942000-84943000"/>
          <s v="84943000-84944000"/>
          <s v="84944000-84945000"/>
          <s v="84945000-84946000"/>
          <s v="84946000-84947000"/>
          <s v="84947000-84948000"/>
          <s v="84948000-84949000"/>
          <s v="84949000-84950000"/>
          <s v="84950000-84951000"/>
          <s v="84951000-84952000"/>
          <s v="84952000-84953000"/>
          <s v="84953000-84954000"/>
          <s v="84954000-84955000"/>
          <s v="84955000-84956000"/>
          <s v="84956000-84957000"/>
          <s v="84957000-84958000"/>
          <s v="84958000-84959000"/>
          <s v="84959000-84960000"/>
          <s v="84960000-84961000"/>
          <s v="84961000-84962000"/>
          <s v="84962000-84963000"/>
          <s v="84963000-84964000"/>
          <s v="84964000-84965000"/>
          <s v="84965000-84966000"/>
          <s v="84966000-84967000"/>
          <s v="84967000-84968000"/>
          <s v="84968000-84969000"/>
          <s v="84969000-84970000"/>
          <s v="84970000-84971000"/>
          <s v="84971000-84972000"/>
          <s v="84972000-84973000"/>
          <s v="84973000-84974000"/>
          <s v="84974000-84975000"/>
          <s v="84975000-84976000"/>
          <s v="84976000-84977000"/>
          <s v="84977000-84978000"/>
          <s v="84978000-84979000"/>
          <s v="84979000-84980000"/>
          <s v="84980000-84981000"/>
          <s v="84981000-84982000"/>
          <s v="84982000-84983000"/>
          <s v="84983000-84984000"/>
          <s v="84984000-84985000"/>
          <s v="84985000-84986000"/>
          <s v="84986000-84987000"/>
          <s v="84987000-84988000"/>
          <s v="84988000-84989000"/>
          <s v="84989000-84990000"/>
          <s v="84990000-84991000"/>
          <s v="84991000-84992000"/>
          <s v="84992000-84993000"/>
          <s v="84993000-84994000"/>
          <s v="84994000-84995000"/>
          <s v="84995000-84996000"/>
          <s v="84996000-84997000"/>
          <s v="84997000-84998000"/>
          <s v="84998000-84999000"/>
          <s v="84999000-85000000"/>
          <s v="85000000-85001000"/>
          <s v="85001000-85002000"/>
          <s v="85002000-85003000"/>
          <s v="85003000-85004000"/>
          <s v="85004000-85005000"/>
          <s v="85005000-85006000"/>
          <s v="85006000-85007000"/>
          <s v="85007000-85008000"/>
          <s v="85008000-85009000"/>
          <s v="85009000-85010000"/>
          <s v="85010000-85011000"/>
          <s v="85011000-85012000"/>
          <s v="85012000-85013000"/>
          <s v="85013000-85014000"/>
          <s v="85014000-85015000"/>
          <s v="85015000-85016000"/>
          <s v="85016000-85017000"/>
          <s v="85017000-85018000"/>
          <s v="85018000-85019000"/>
          <s v="85019000-85020000"/>
          <s v="85020000-85021000"/>
          <s v="85021000-85022000"/>
          <s v="85022000-85023000"/>
          <s v="85023000-85024000"/>
          <s v="85024000-85025000"/>
          <s v="85025000-85026000"/>
          <s v="85026000-85027000"/>
          <s v="85027000-85028000"/>
          <s v="85028000-85029000"/>
          <s v="85029000-85030000"/>
          <s v="85030000-85031000"/>
          <s v="85031000-85032000"/>
          <s v="85032000-85033000"/>
          <s v="85033000-85034000"/>
          <s v="85034000-85035000"/>
          <s v="85035000-85036000"/>
          <s v="85036000-85037000"/>
          <s v="85037000-85038000"/>
          <s v="85038000-85039000"/>
          <s v="85039000-85040000"/>
          <s v="85040000-85041000"/>
          <s v="85041000-85042000"/>
          <s v="85042000-85043000"/>
          <s v="85043000-85044000"/>
          <s v="85044000-85045000"/>
          <s v="85045000-85046000"/>
          <s v="85046000-85047000"/>
          <s v="85047000-85048000"/>
          <s v="85048000-85049000"/>
          <s v="85049000-85050000"/>
          <s v="85050000-85051000"/>
          <s v="85051000-85052000"/>
          <s v="85052000-85053000"/>
          <s v="85053000-85054000"/>
          <s v="85054000-85055000"/>
          <s v="85055000-85056000"/>
          <s v="85056000-85057000"/>
          <s v="85057000-85058000"/>
          <s v="85058000-85059000"/>
          <s v="85059000-85060000"/>
          <s v="85060000-85061000"/>
          <s v="85061000-85062000"/>
          <s v="85062000-85063000"/>
          <s v="85063000-85064000"/>
          <s v="85064000-85065000"/>
          <s v="85065000-85066000"/>
          <s v="85066000-85067000"/>
          <s v="85067000-85068000"/>
          <s v="85068000-85069000"/>
          <s v="85069000-85070000"/>
          <s v="85070000-85071000"/>
          <s v="85071000-85072000"/>
          <s v="85072000-85073000"/>
          <s v="85073000-85074000"/>
          <s v="85074000-85075000"/>
          <s v="85075000-85076000"/>
          <s v="85076000-85077000"/>
          <s v="85077000-85078000"/>
          <s v="85078000-85079000"/>
          <s v="85079000-85080000"/>
          <s v="85080000-85081000"/>
          <s v="85081000-85082000"/>
          <s v="85082000-85083000"/>
          <s v="85083000-85084000"/>
          <s v="85084000-85085000"/>
          <s v="85085000-85086000"/>
          <s v="85086000-85087000"/>
          <s v="85087000-85088000"/>
          <s v="85088000-85089000"/>
          <s v="85089000-85090000"/>
          <s v="85090000-85091000"/>
          <s v="85091000-85092000"/>
          <s v="85092000-85093000"/>
          <s v="85093000-85094000"/>
          <s v="85094000-85095000"/>
          <s v="85095000-85096000"/>
          <s v="85096000-85097000"/>
          <s v="85097000-85098000"/>
          <s v="85098000-85099000"/>
          <s v="85099000-85100000"/>
          <s v="85100000-85101000"/>
          <s v="85101000-85102000"/>
          <s v="85102000-85103000"/>
          <s v="85103000-85104000"/>
          <s v="85104000-85105000"/>
          <s v="85105000-85106000"/>
          <s v="85106000-85107000"/>
          <s v="85107000-85108000"/>
          <s v="85108000-85109000"/>
          <s v="85109000-85110000"/>
          <s v="85110000-85111000"/>
          <s v="85111000-85112000"/>
          <s v="85112000-85113000"/>
          <s v="85113000-85114000"/>
          <s v="85114000-85115000"/>
          <s v="85115000-85116000"/>
          <s v="85116000-85117000"/>
          <s v="85117000-85118000"/>
          <s v="85118000-85119000"/>
          <s v="85119000-85120000"/>
          <s v="85120000-85121000"/>
          <s v="85121000-85122000"/>
          <s v="85122000-85123000"/>
          <s v="85123000-85124000"/>
          <s v="85124000-85125000"/>
          <s v="85125000-85126000"/>
          <s v="85126000-85127000"/>
          <s v="85127000-85128000"/>
          <s v="85128000-85129000"/>
          <s v="85129000-85130000"/>
          <s v="85130000-85131000"/>
          <s v="85131000-85132000"/>
          <s v="85132000-85133000"/>
          <s v="85133000-85134000"/>
          <s v="85134000-85135000"/>
          <s v="85135000-85136000"/>
          <s v="85136000-85137000"/>
          <s v="85137000-85138000"/>
          <s v="85138000-85139000"/>
          <s v="85139000-85140000"/>
          <s v="85140000-85141000"/>
          <s v="85141000-85142000"/>
          <s v="85142000-85143000"/>
          <s v="85143000-85144000"/>
          <s v="85144000-85145000"/>
          <s v="85145000-85146000"/>
          <s v="85146000-85147000"/>
          <s v="85147000-85148000"/>
          <s v="85148000-85149000"/>
          <s v="85149000-85150000"/>
          <s v="85150000-85151000"/>
          <s v="85151000-85152000"/>
          <s v="85152000-85153000"/>
          <s v="85153000-85154000"/>
          <s v="85154000-85155000"/>
          <s v="85155000-85156000"/>
          <s v="85156000-85157000"/>
          <s v="85157000-85158000"/>
          <s v="85158000-85159000"/>
          <s v="85159000-85160000"/>
          <s v="85160000-85161000"/>
          <s v="85161000-85162000"/>
          <s v="85162000-85163000"/>
          <s v="85163000-85164000"/>
          <s v="85164000-85165000"/>
          <s v="85165000-85166000"/>
          <s v="85166000-85167000"/>
          <s v="85167000-85168000"/>
          <s v="85168000-85169000"/>
          <s v="85169000-85170000"/>
          <s v="85170000-85171000"/>
          <s v="85171000-85172000"/>
          <s v="85172000-85173000"/>
          <s v="85173000-85174000"/>
          <s v="85174000-85175000"/>
          <s v="85175000-85176000"/>
          <s v="85176000-85177000"/>
          <s v="85177000-85178000"/>
          <s v="85178000-85179000"/>
          <s v="85179000-85180000"/>
          <s v="85180000-85181000"/>
          <s v="85181000-85182000"/>
          <s v="85182000-85183000"/>
          <s v="85183000-85184000"/>
          <s v="85184000-85185000"/>
          <s v="85185000-85186000"/>
          <s v="85186000-85187000"/>
          <s v="85187000-85188000"/>
          <s v="85188000-85189000"/>
          <s v="85189000-85190000"/>
          <s v="85190000-85191000"/>
          <s v="85191000-85192000"/>
          <s v="85192000-85193000"/>
          <s v="85193000-85194000"/>
          <s v="85194000-85195000"/>
          <s v="85195000-85196000"/>
          <s v="85196000-85197000"/>
          <s v="85197000-85198000"/>
          <s v="85198000-85199000"/>
          <s v="85199000-85200000"/>
          <s v="85200000-85201000"/>
          <s v="85201000-85202000"/>
          <s v="85202000-85203000"/>
          <s v="85203000-85204000"/>
          <s v="85204000-85205000"/>
          <s v="85205000-85206000"/>
          <s v="85206000-85207000"/>
          <s v="85207000-85208000"/>
          <s v="85208000-85209000"/>
          <s v="85209000-85210000"/>
          <s v="85210000-85211000"/>
          <s v="85211000-85212000"/>
          <s v="85212000-85213000"/>
          <s v="85213000-85214000"/>
          <s v="85214000-85215000"/>
          <s v="85215000-85216000"/>
          <s v="85216000-85217000"/>
          <s v="85217000-85218000"/>
          <s v="85218000-85219000"/>
          <s v="85219000-85220000"/>
          <s v="85220000-85221000"/>
          <s v="85221000-85222000"/>
          <s v="85222000-85223000"/>
          <s v="85223000-85224000"/>
          <s v="85224000-85225000"/>
          <s v="85225000-85226000"/>
          <s v="85226000-85227000"/>
          <s v="85227000-85228000"/>
          <s v="85228000-85229000"/>
          <s v="85229000-85230000"/>
          <s v="85230000-85231000"/>
          <s v="85231000-85232000"/>
          <s v="85232000-85233000"/>
          <s v="85233000-85234000"/>
          <s v="85234000-85235000"/>
          <s v="85235000-85236000"/>
          <s v="85236000-85237000"/>
          <s v="85237000-85238000"/>
          <s v="85238000-85239000"/>
          <s v="85239000-85240000"/>
          <s v="85240000-85241000"/>
          <s v="85241000-85242000"/>
          <s v="85242000-85243000"/>
          <s v="85243000-85244000"/>
          <s v="85244000-85245000"/>
          <s v="85245000-85246000"/>
          <s v="85246000-85247000"/>
          <s v="85247000-85248000"/>
          <s v="85248000-85249000"/>
          <s v="85249000-85250000"/>
          <s v="85250000-85251000"/>
          <s v="85251000-85252000"/>
          <s v="85252000-85253000"/>
          <s v="85253000-85254000"/>
          <s v="85254000-85255000"/>
          <s v="85255000-85256000"/>
          <s v="85256000-85257000"/>
          <s v="85257000-85258000"/>
          <s v="85258000-85259000"/>
          <s v="85259000-85260000"/>
          <s v="85260000-85261000"/>
          <s v="85261000-85262000"/>
          <s v="85262000-85263000"/>
          <s v="85263000-85264000"/>
          <s v="85264000-85265000"/>
          <s v="85265000-85266000"/>
          <s v="85266000-85267000"/>
          <s v="85267000-85268000"/>
          <s v="85268000-85269000"/>
          <s v="85269000-85270000"/>
          <s v="85270000-85271000"/>
          <s v="85271000-85272000"/>
          <s v="85272000-85273000"/>
          <s v="85273000-85274000"/>
          <s v="85274000-85275000"/>
          <s v="85275000-85276000"/>
          <s v="85276000-85277000"/>
          <s v="85277000-85278000"/>
          <s v="85278000-85279000"/>
          <s v="85279000-85280000"/>
          <s v="85280000-85281000"/>
          <s v="85281000-85282000"/>
          <s v="85282000-85283000"/>
          <s v="85283000-85284000"/>
          <s v="85284000-85285000"/>
          <s v="85285000-85286000"/>
          <s v="85286000-85287000"/>
          <s v="85287000-85288000"/>
          <s v="85288000-85289000"/>
          <s v="85289000-85290000"/>
          <s v="85290000-85291000"/>
          <s v="85291000-85292000"/>
          <s v="85292000-85293000"/>
          <s v="85293000-85294000"/>
          <s v="85294000-85295000"/>
          <s v="85295000-85296000"/>
          <s v="85296000-85297000"/>
          <s v="85297000-85298000"/>
          <s v="85298000-85299000"/>
          <s v="85299000-85300000"/>
          <s v="85300000-85301000"/>
          <s v="85301000-85302000"/>
          <s v="85302000-85303000"/>
          <s v="85303000-85304000"/>
          <s v="85304000-85305000"/>
          <s v="85305000-85306000"/>
          <s v="85306000-85307000"/>
          <s v="85307000-85308000"/>
          <s v="85308000-85309000"/>
          <s v="85309000-85310000"/>
          <s v="85310000-85311000"/>
          <s v="85311000-85312000"/>
          <s v="85312000-85313000"/>
          <s v="85313000-85314000"/>
          <s v="85314000-85315000"/>
          <s v="85315000-85316000"/>
          <s v="85316000-85317000"/>
          <s v="85317000-85318000"/>
          <s v="85318000-85319000"/>
          <s v="85319000-85320000"/>
          <s v="85320000-85321000"/>
          <s v="85321000-85322000"/>
          <s v="85322000-85323000"/>
          <s v="85323000-85324000"/>
          <s v="85324000-85325000"/>
          <s v="85325000-85326000"/>
          <s v="85326000-85327000"/>
          <s v="85327000-85328000"/>
          <s v="85328000-85329000"/>
          <s v="85329000-85330000"/>
          <s v="85330000-85331000"/>
          <s v="85331000-85332000"/>
          <s v="85332000-85333000"/>
          <s v="85333000-85334000"/>
          <s v="85334000-85335000"/>
          <s v="85335000-85336000"/>
          <s v="85336000-85337000"/>
          <s v="85337000-85338000"/>
          <s v="85338000-85339000"/>
          <s v="85339000-85340000"/>
          <s v="85340000-85341000"/>
          <s v="85341000-85342000"/>
          <s v="85342000-85343000"/>
          <s v="85343000-85344000"/>
          <s v="85344000-85345000"/>
          <s v="85345000-85346000"/>
          <s v="85346000-85347000"/>
          <s v="85347000-85348000"/>
          <s v="85348000-85349000"/>
          <s v="85349000-85350000"/>
          <s v="85350000-85351000"/>
          <s v="85351000-85352000"/>
          <s v="85352000-85353000"/>
          <s v="85353000-85354000"/>
          <s v="85354000-85355000"/>
          <s v="85355000-85356000"/>
          <s v="85356000-85357000"/>
          <s v="85357000-85358000"/>
          <s v="85358000-85359000"/>
          <s v="85359000-85360000"/>
          <s v="85360000-85361000"/>
          <s v="85361000-85362000"/>
          <s v="85362000-85363000"/>
          <s v="85363000-85364000"/>
          <s v="85364000-85365000"/>
          <s v="85365000-85366000"/>
          <s v="85366000-85367000"/>
          <s v="85367000-85368000"/>
          <s v="85368000-85369000"/>
          <s v="85369000-85370000"/>
          <s v="85370000-85371000"/>
          <s v="85371000-85372000"/>
          <s v="85372000-85373000"/>
          <s v="85373000-85374000"/>
          <s v="85374000-85375000"/>
          <s v="85375000-85376000"/>
          <s v="85376000-85377000"/>
          <s v="85377000-85378000"/>
          <s v="85378000-85379000"/>
          <s v="85379000-85380000"/>
          <s v="85380000-85381000"/>
          <s v="85381000-85382000"/>
          <s v="85382000-85383000"/>
          <s v="85383000-85384000"/>
          <s v="85384000-85385000"/>
          <s v="85385000-85386000"/>
          <s v="85386000-85387000"/>
          <s v="85387000-85388000"/>
          <s v="85388000-85389000"/>
          <s v="85389000-85390000"/>
          <s v="85390000-85391000"/>
          <s v="85391000-85392000"/>
          <s v="85392000-85393000"/>
          <s v="85393000-85394000"/>
          <s v="85394000-85395000"/>
          <s v="85395000-85396000"/>
          <s v="85396000-85397000"/>
          <s v="85397000-85398000"/>
          <s v="85398000-85399000"/>
          <s v="85399000-85400000"/>
          <s v="85400000-85401000"/>
          <s v="85401000-85402000"/>
          <s v="85402000-85403000"/>
          <s v="85403000-85404000"/>
          <s v="85404000-85405000"/>
          <s v="85405000-85406000"/>
          <s v="85406000-85407000"/>
          <s v="85407000-85408000"/>
          <s v="85408000-85409000"/>
          <s v="85409000-85410000"/>
          <s v="85410000-85411000"/>
          <s v="85411000-85412000"/>
          <s v="85412000-85413000"/>
          <s v="85413000-85414000"/>
          <s v="85414000-85415000"/>
          <s v="85415000-85416000"/>
          <s v="85416000-85417000"/>
          <s v="85417000-85418000"/>
          <s v="85418000-85419000"/>
          <s v="85419000-85420000"/>
          <s v="85420000-85421000"/>
          <s v="85421000-85422000"/>
          <s v="85422000-85423000"/>
          <s v="85423000-85424000"/>
          <s v="85424000-85425000"/>
          <s v="85425000-85426000"/>
          <s v="85426000-85427000"/>
          <s v="85427000-85428000"/>
          <s v="85428000-85429000"/>
          <s v="85429000-85430000"/>
          <s v="85430000-85431000"/>
          <s v="85431000-85432000"/>
          <s v="85432000-85433000"/>
          <s v="85433000-85434000"/>
          <s v="85434000-85435000"/>
          <s v="85435000-85436000"/>
          <s v="85436000-85437000"/>
          <s v="85437000-85438000"/>
          <s v="85438000-85439000"/>
          <s v="85439000-85440000"/>
          <s v="85440000-85441000"/>
          <s v="85441000-85442000"/>
          <s v="85442000-85443000"/>
          <s v="85443000-85444000"/>
          <s v="85444000-85445000"/>
          <s v="85445000-85446000"/>
          <s v="85446000-85447000"/>
          <s v="85447000-85448000"/>
          <s v="85448000-85449000"/>
          <s v="85449000-85450000"/>
          <s v="85450000-85451000"/>
          <s v="85451000-85452000"/>
          <s v="85452000-85453000"/>
          <s v="85453000-85454000"/>
          <s v="85454000-85455000"/>
          <s v="85455000-85456000"/>
          <s v="85456000-85457000"/>
          <s v="85457000-85458000"/>
          <s v="85458000-85459000"/>
          <s v="85459000-85460000"/>
          <s v="85460000-85461000"/>
          <s v="85461000-85462000"/>
          <s v="85462000-85463000"/>
          <s v="85463000-85464000"/>
          <s v="85464000-85465000"/>
          <s v="85465000-85466000"/>
          <s v="85466000-85467000"/>
          <s v="85467000-85468000"/>
          <s v="85468000-85469000"/>
          <s v="85469000-85470000"/>
          <s v="85470000-85471000"/>
          <s v="85471000-85472000"/>
          <s v="85472000-85473000"/>
          <s v="85473000-85474000"/>
          <s v="85474000-85475000"/>
          <s v="85475000-85476000"/>
          <s v="85476000-85477000"/>
          <s v="85477000-85478000"/>
          <s v="85478000-85479000"/>
          <s v="85479000-85480000"/>
          <s v="85480000-85481000"/>
          <s v="85481000-85482000"/>
          <s v="85482000-85483000"/>
          <s v="85483000-85484000"/>
          <s v="85484000-85485000"/>
          <s v="85485000-85486000"/>
          <s v="85486000-85487000"/>
          <s v="85487000-85488000"/>
          <s v="85488000-85489000"/>
          <s v="85489000-85490000"/>
          <s v="85490000-85491000"/>
          <s v="85491000-85492000"/>
          <s v="85492000-85493000"/>
          <s v="85493000-85494000"/>
          <s v="85494000-85495000"/>
          <s v="85495000-85496000"/>
          <s v="85496000-85497000"/>
          <s v="85497000-85498000"/>
          <s v="85498000-85499000"/>
          <s v="85499000-85500000"/>
          <s v="85500000-85501000"/>
          <s v="85501000-85502000"/>
          <s v="85502000-85503000"/>
          <s v="85503000-85504000"/>
          <s v="85504000-85505000"/>
          <s v="85505000-85506000"/>
          <s v="85506000-85507000"/>
          <s v="85507000-85508000"/>
          <s v="85508000-85509000"/>
          <s v="85509000-85510000"/>
          <s v="85510000-85511000"/>
          <s v="85511000-85512000"/>
          <s v="85512000-85513000"/>
          <s v="85513000-85514000"/>
          <s v="85514000-85515000"/>
          <s v="85515000-85516000"/>
          <s v="85516000-85517000"/>
          <s v="85517000-85518000"/>
          <s v="85518000-85519000"/>
          <s v="85519000-85520000"/>
          <s v="85520000-85521000"/>
          <s v="85521000-85522000"/>
          <s v="85522000-85523000"/>
          <s v="85523000-85524000"/>
          <s v="85524000-85525000"/>
          <s v="85525000-85526000"/>
          <s v="85526000-85527000"/>
          <s v="85527000-85528000"/>
          <s v="85528000-85529000"/>
          <s v="85529000-85530000"/>
          <s v="85530000-85531000"/>
          <s v="85531000-85532000"/>
          <s v="85532000-85533000"/>
          <s v="85533000-85534000"/>
          <s v="85534000-85535000"/>
          <s v="85535000-85536000"/>
          <s v="85536000-85537000"/>
          <s v="85537000-85538000"/>
          <s v="85538000-85539000"/>
          <s v="85539000-85540000"/>
          <s v="85540000-85541000"/>
          <s v="85541000-85542000"/>
          <s v="85542000-85543000"/>
          <s v="85543000-85544000"/>
          <s v="85544000-85545000"/>
          <s v="85545000-85546000"/>
          <s v="85546000-85547000"/>
          <s v="85547000-85548000"/>
          <s v="85548000-85549000"/>
          <s v="85549000-85550000"/>
          <s v="85550000-85551000"/>
          <s v="85551000-85552000"/>
          <s v="85552000-85553000"/>
          <s v="85553000-85554000"/>
          <s v="85554000-85555000"/>
          <s v="85555000-85556000"/>
          <s v="85556000-85557000"/>
          <s v="85557000-85558000"/>
          <s v="85558000-85559000"/>
          <s v="85559000-85560000"/>
          <s v="85560000-85561000"/>
          <s v="85561000-85562000"/>
          <s v="85562000-85563000"/>
          <s v="85563000-85564000"/>
          <s v="85564000-85565000"/>
          <s v="85565000-85566000"/>
          <s v="85566000-85567000"/>
          <s v="85567000-85568000"/>
          <s v="85568000-85569000"/>
          <s v="85569000-85570000"/>
          <s v="85570000-85571000"/>
          <s v="85571000-85572000"/>
          <s v="85572000-85573000"/>
          <s v="85573000-85574000"/>
          <s v="85574000-85575000"/>
          <s v="85575000-85576000"/>
          <s v="85576000-85577000"/>
          <s v="85577000-85578000"/>
          <s v="85578000-85579000"/>
          <s v="85579000-85580000"/>
          <s v="85580000-85581000"/>
          <s v="85581000-85582000"/>
          <s v="85582000-85583000"/>
          <s v="85583000-85584000"/>
          <s v="85584000-85585000"/>
          <s v="85585000-85586000"/>
          <s v="85586000-85587000"/>
          <s v="85587000-85588000"/>
          <s v="85588000-85589000"/>
          <s v="85589000-85590000"/>
          <s v="85590000-85591000"/>
          <s v="85591000-85592000"/>
          <s v="85592000-85593000"/>
          <s v="85593000-85594000"/>
          <s v="85594000-85595000"/>
          <s v="85595000-85596000"/>
          <s v="85596000-85597000"/>
          <s v="85597000-85598000"/>
          <s v="85598000-85599000"/>
          <s v="85599000-85600000"/>
          <s v="85600000-85601000"/>
          <s v="85601000-85602000"/>
          <s v="85602000-85603000"/>
          <s v="85603000-85604000"/>
          <s v="85604000-85605000"/>
          <s v="85605000-85606000"/>
          <s v="85606000-85607000"/>
          <s v="85607000-85608000"/>
          <s v="85608000-85609000"/>
          <s v="85609000-85610000"/>
          <s v="85610000-85611000"/>
          <s v="85611000-85612000"/>
          <s v="85612000-85613000"/>
          <s v="85613000-85614000"/>
          <s v="85614000-85615000"/>
          <s v="85615000-85616000"/>
          <s v="85616000-85617000"/>
          <s v="85617000-85618000"/>
          <s v="85618000-85619000"/>
          <s v="85619000-85620000"/>
          <s v="85620000-85621000"/>
          <s v="85621000-85622000"/>
          <s v="85622000-85623000"/>
          <s v="85623000-85624000"/>
          <s v="85624000-85625000"/>
          <s v="85625000-85626000"/>
          <s v="85626000-85627000"/>
          <s v="85627000-85628000"/>
          <s v="85628000-85629000"/>
          <s v="85629000-85630000"/>
          <s v="85630000-85631000"/>
          <s v="85631000-85632000"/>
          <s v="85632000-85633000"/>
          <s v="85633000-85634000"/>
          <s v="85634000-85635000"/>
          <s v="85635000-85636000"/>
          <s v="85636000-85637000"/>
          <s v="85637000-85638000"/>
          <s v="85638000-85639000"/>
          <s v="85639000-85640000"/>
          <s v="85640000-85641000"/>
          <s v="85641000-85642000"/>
          <s v="85642000-85643000"/>
          <s v="85643000-85644000"/>
          <s v="85644000-85645000"/>
          <s v="85645000-85646000"/>
          <s v="85646000-85647000"/>
          <s v="85647000-85648000"/>
          <s v="85648000-85649000"/>
          <s v="85649000-85650000"/>
          <s v="85650000-85651000"/>
          <s v="85651000-85652000"/>
          <s v="85652000-85653000"/>
          <s v="85653000-85654000"/>
          <s v="85654000-85655000"/>
          <s v="85655000-85656000"/>
          <s v="85656000-85657000"/>
          <s v="85657000-85658000"/>
          <s v="85658000-85659000"/>
          <s v="85659000-85660000"/>
          <s v="85660000-85661000"/>
          <s v="85661000-85662000"/>
          <s v="85662000-85663000"/>
          <s v="85663000-85664000"/>
          <s v="85664000-85665000"/>
          <s v="85665000-85666000"/>
          <s v="85666000-85667000"/>
          <s v="85667000-85668000"/>
          <s v="85668000-85669000"/>
          <s v="85669000-85670000"/>
          <s v="85670000-85671000"/>
          <s v="85671000-85672000"/>
          <s v="85672000-85673000"/>
          <s v="85673000-85674000"/>
          <s v="85674000-85675000"/>
          <s v="85675000-85676000"/>
          <s v="85676000-85677000"/>
          <s v="85677000-85678000"/>
          <s v="85678000-85679000"/>
          <s v="85679000-85680000"/>
          <s v="85680000-85681000"/>
          <s v="85681000-85682000"/>
          <s v="85682000-85683000"/>
          <s v="85683000-85684000"/>
          <s v="85684000-85685000"/>
          <s v="85685000-85686000"/>
          <s v="85686000-85687000"/>
          <s v="85687000-85688000"/>
          <s v="85688000-85689000"/>
          <s v="85689000-85690000"/>
          <s v="85690000-85691000"/>
          <s v="85691000-85692000"/>
          <s v="85692000-85693000"/>
          <s v="85693000-85694000"/>
          <s v="85694000-85695000"/>
          <s v="85695000-85696000"/>
          <s v="85696000-85697000"/>
          <s v="85697000-85698000"/>
          <s v="85698000-85699000"/>
          <s v="85699000-85700000"/>
          <s v="85700000-85701000"/>
          <s v="85701000-85702000"/>
          <s v="85702000-85703000"/>
          <s v="85703000-85704000"/>
          <s v="85704000-85705000"/>
          <s v="85705000-85706000"/>
          <s v="85706000-85707000"/>
          <s v="85707000-85708000"/>
          <s v="85708000-85709000"/>
          <s v="85709000-85710000"/>
          <s v="85710000-85711000"/>
          <s v="85711000-85712000"/>
          <s v="85712000-85713000"/>
          <s v="85713000-85714000"/>
          <s v="85714000-85715000"/>
          <s v="85715000-85716000"/>
          <s v="85716000-85717000"/>
          <s v="85717000-85718000"/>
          <s v="85718000-85719000"/>
          <s v="85719000-85720000"/>
          <s v="85720000-85721000"/>
          <s v="85721000-85722000"/>
          <s v="85722000-85723000"/>
          <s v="85723000-85724000"/>
          <s v="85724000-85725000"/>
          <s v="85725000-85726000"/>
          <s v="85726000-85727000"/>
          <s v="85727000-85728000"/>
          <s v="85728000-85729000"/>
          <s v="85729000-85730000"/>
          <s v="85730000-85731000"/>
          <s v="85731000-85732000"/>
          <s v="85732000-85733000"/>
          <s v="85733000-85734000"/>
          <s v="85734000-85735000"/>
          <s v="85735000-85736000"/>
          <s v="85736000-85737000"/>
          <s v="85737000-85738000"/>
          <s v="85738000-85739000"/>
          <s v="85739000-85740000"/>
          <s v="85740000-85741000"/>
          <s v="85741000-85742000"/>
          <s v="85742000-85743000"/>
          <s v="85743000-85744000"/>
          <s v="85744000-85745000"/>
          <s v="85745000-85746000"/>
          <s v="85746000-85747000"/>
          <s v="85747000-85748000"/>
          <s v="85748000-85749000"/>
          <s v="85749000-85750000"/>
          <s v="85750000-85751000"/>
          <s v="85751000-85752000"/>
          <s v="85752000-85753000"/>
          <s v="85753000-85754000"/>
          <s v="85754000-85755000"/>
          <s v="85755000-85756000"/>
          <s v="85756000-85757000"/>
          <s v="85757000-85758000"/>
          <s v="85758000-85759000"/>
          <s v="85759000-85760000"/>
          <s v="85760000-85761000"/>
          <s v="85761000-85762000"/>
          <s v="85762000-85763000"/>
          <s v="85763000-85764000"/>
          <s v="85764000-85765000"/>
          <s v="85765000-85766000"/>
          <s v="85766000-85767000"/>
          <s v="85767000-85768000"/>
          <s v="85768000-85769000"/>
          <s v="85769000-85770000"/>
          <s v="85770000-85771000"/>
          <s v="85771000-85772000"/>
          <s v="85772000-85773000"/>
          <s v="85773000-85774000"/>
          <s v="85774000-85775000"/>
          <s v="85775000-85776000"/>
          <s v="85776000-85777000"/>
          <s v="85777000-85778000"/>
          <s v="85778000-85779000"/>
          <s v="85779000-85780000"/>
          <s v="85780000-85781000"/>
          <s v="85781000-85782000"/>
          <s v="85782000-85783000"/>
          <s v="85783000-85784000"/>
          <s v="85784000-85785000"/>
          <s v="85785000-85786000"/>
          <s v="85786000-85787000"/>
          <s v="85787000-85788000"/>
          <s v="85788000-85789000"/>
          <s v="85789000-85790000"/>
          <s v="85790000-85791000"/>
          <s v="85791000-85792000"/>
          <s v="85792000-85793000"/>
          <s v="85793000-85794000"/>
          <s v="85794000-85795000"/>
          <s v="85795000-85796000"/>
          <s v="85796000-85797000"/>
          <s v="85797000-85798000"/>
          <s v="85798000-85799000"/>
          <s v="85799000-85800000"/>
          <s v="85800000-85801000"/>
          <s v="85801000-85802000"/>
          <s v="85802000-85803000"/>
          <s v="85803000-85804000"/>
          <s v="85804000-85805000"/>
          <s v="85805000-85806000"/>
          <s v="85806000-85807000"/>
          <s v="85807000-85808000"/>
          <s v="85808000-85809000"/>
          <s v="85809000-85810000"/>
          <s v="85810000-85811000"/>
          <s v="85811000-85812000"/>
          <s v="85812000-85813000"/>
          <s v="85813000-85814000"/>
          <s v="85814000-85815000"/>
          <s v="85815000-85816000"/>
          <s v="85816000-85817000"/>
          <s v="85817000-85818000"/>
          <s v="85818000-85819000"/>
          <s v="85819000-85820000"/>
          <s v="85820000-85821000"/>
          <s v="85821000-85822000"/>
          <s v="85822000-85823000"/>
          <s v="85823000-85824000"/>
          <s v="85824000-85825000"/>
          <s v="85825000-85826000"/>
          <s v="85826000-85827000"/>
          <s v="85827000-85828000"/>
          <s v="85828000-85829000"/>
          <s v="85829000-85830000"/>
          <s v="85830000-85831000"/>
          <s v="85831000-85832000"/>
          <s v="85832000-85833000"/>
          <s v="85833000-85834000"/>
          <s v="85834000-85835000"/>
          <s v="85835000-85836000"/>
          <s v="85836000-85837000"/>
          <s v="85837000-85838000"/>
          <s v="85838000-85839000"/>
          <s v="85839000-85840000"/>
          <s v="85840000-85841000"/>
          <s v="85841000-85842000"/>
          <s v="85842000-85843000"/>
          <s v="85843000-85844000"/>
          <s v="85844000-85845000"/>
          <s v="85845000-85846000"/>
          <s v="85846000-85847000"/>
          <s v="85847000-85848000"/>
          <s v="85848000-85849000"/>
          <s v="85849000-85850000"/>
          <s v="85850000-85851000"/>
          <s v="85851000-85852000"/>
          <s v="85852000-85853000"/>
          <s v="85853000-85854000"/>
          <s v="85854000-85855000"/>
          <s v="85855000-85856000"/>
          <s v="85856000-85857000"/>
          <s v="85857000-85858000"/>
          <s v="85858000-85859000"/>
          <s v="85859000-85860000"/>
          <s v="85860000-85861000"/>
          <s v="85861000-85862000"/>
          <s v="85862000-85863000"/>
          <s v="85863000-85864000"/>
          <s v="85864000-85865000"/>
          <s v="85865000-85866000"/>
          <s v="85866000-85867000"/>
          <s v="85867000-85868000"/>
          <s v="85868000-85869000"/>
          <s v="85869000-85870000"/>
          <s v="85870000-85871000"/>
          <s v="85871000-85872000"/>
          <s v="85872000-85873000"/>
          <s v="85873000-85874000"/>
          <s v="85874000-85875000"/>
          <s v="85875000-85876000"/>
          <s v="85876000-85877000"/>
          <s v="85877000-85878000"/>
          <s v="85878000-85879000"/>
          <s v="85879000-85880000"/>
          <s v="85880000-85881000"/>
          <s v="85881000-85882000"/>
          <s v="85882000-85883000"/>
          <s v="85883000-85884000"/>
          <s v="85884000-85885000"/>
          <s v="85885000-85886000"/>
          <s v="85886000-85887000"/>
          <s v="85887000-85888000"/>
          <s v="85888000-85889000"/>
          <s v="85889000-85890000"/>
          <s v="85890000-85891000"/>
          <s v="85891000-85892000"/>
          <s v="85892000-85893000"/>
          <s v="85893000-85894000"/>
          <s v="85894000-85895000"/>
          <s v="85895000-85896000"/>
          <s v="85896000-85897000"/>
          <s v="85897000-85898000"/>
          <s v="85898000-85899000"/>
          <s v="85899000-85900000"/>
          <s v="85900000-85901000"/>
          <s v="85901000-85902000"/>
          <s v="85902000-85903000"/>
          <s v="85903000-85904000"/>
          <s v="85904000-85905000"/>
          <s v="85905000-85906000"/>
          <s v="85906000-85907000"/>
          <s v="85907000-85908000"/>
          <s v="85908000-85909000"/>
          <s v="85909000-85910000"/>
          <s v="85910000-85911000"/>
          <s v="85911000-85912000"/>
          <s v="85912000-85913000"/>
          <s v="85913000-85914000"/>
          <s v="85914000-85915000"/>
          <s v="85915000-85916000"/>
          <s v="85916000-85917000"/>
          <s v="85917000-85918000"/>
          <s v="85918000-85919000"/>
          <s v="85919000-85920000"/>
          <s v="85920000-85921000"/>
          <s v="85921000-85922000"/>
          <s v="85922000-85923000"/>
          <s v="85923000-85924000"/>
          <s v="85924000-85925000"/>
          <s v="85925000-85926000"/>
          <s v="85926000-85927000"/>
          <s v="85927000-85928000"/>
          <s v="85928000-85929000"/>
          <s v="85929000-85930000"/>
          <s v="85930000-85931000"/>
          <s v="85931000-85932000"/>
          <s v="85932000-85933000"/>
          <s v="85933000-85934000"/>
          <s v="85934000-85935000"/>
          <s v="85935000-85936000"/>
          <s v="85936000-85937000"/>
          <s v="85937000-85938000"/>
          <s v="85938000-85939000"/>
          <s v="85939000-85940000"/>
          <s v="85940000-85941000"/>
          <s v="85941000-85942000"/>
          <s v="85942000-85943000"/>
          <s v="85943000-85944000"/>
          <s v="85944000-85945000"/>
          <s v="85945000-85946000"/>
          <s v="85946000-85947000"/>
          <s v="85947000-85948000"/>
          <s v="85948000-85949000"/>
          <s v="85949000-85950000"/>
          <s v="85950000-85951000"/>
          <s v="85951000-85952000"/>
          <s v="85952000-85953000"/>
          <s v="85953000-85954000"/>
          <s v="85954000-85955000"/>
          <s v="85955000-85956000"/>
          <s v="85956000-85957000"/>
          <s v="85957000-85958000"/>
          <s v="85958000-85959000"/>
          <s v="85959000-85960000"/>
          <s v="85960000-85961000"/>
          <s v="85961000-85962000"/>
          <s v="85962000-85963000"/>
          <s v="85963000-85964000"/>
          <s v="85964000-85965000"/>
          <s v="85965000-85966000"/>
          <s v="85966000-85967000"/>
          <s v="85967000-85968000"/>
          <s v="85968000-85969000"/>
          <s v="85969000-85970000"/>
          <s v="85970000-85971000"/>
          <s v="85971000-85972000"/>
          <s v="85972000-85973000"/>
          <s v="85973000-85974000"/>
          <s v="85974000-85975000"/>
          <s v="85975000-85976000"/>
          <s v="85976000-85977000"/>
          <s v="85977000-85978000"/>
          <s v="85978000-85979000"/>
          <s v="85979000-85980000"/>
          <s v="85980000-85981000"/>
          <s v="85981000-85982000"/>
          <s v="85982000-85983000"/>
          <s v="85983000-85984000"/>
          <s v="85984000-85985000"/>
          <s v="85985000-85986000"/>
          <s v="85986000-85987000"/>
          <s v="85987000-85988000"/>
          <s v="85988000-85989000"/>
          <s v="85989000-85990000"/>
          <s v="85990000-85991000"/>
          <s v="85991000-85992000"/>
          <s v="85992000-85993000"/>
          <s v="85993000-85994000"/>
          <s v="85994000-85995000"/>
          <s v="85995000-85996000"/>
          <s v="85996000-85997000"/>
          <s v="85997000-85998000"/>
          <s v="85998000-85999000"/>
          <s v="85999000-86000000"/>
          <s v="86000000-86001000"/>
          <s v="86001000-86002000"/>
          <s v="86002000-86003000"/>
          <s v="86003000-86004000"/>
          <s v="86004000-86005000"/>
          <s v="86005000-86006000"/>
          <s v="86006000-86007000"/>
          <s v="86007000-86008000"/>
          <s v="86008000-86009000"/>
          <s v="86009000-86010000"/>
          <s v="86010000-86011000"/>
          <s v="86011000-86012000"/>
          <s v="86012000-86013000"/>
          <s v="86013000-86014000"/>
          <s v="86014000-86015000"/>
          <s v="86015000-86016000"/>
          <s v="86016000-86017000"/>
          <s v="86017000-86018000"/>
          <s v="86018000-86019000"/>
          <s v="86019000-86020000"/>
          <s v="86020000-86021000"/>
          <s v="86021000-86022000"/>
          <s v="86022000-86023000"/>
          <s v="86023000-86024000"/>
          <s v="86024000-86025000"/>
          <s v="86025000-86026000"/>
          <s v="86026000-86027000"/>
          <s v="86027000-86028000"/>
          <s v="86028000-86029000"/>
          <s v="86029000-86030000"/>
          <s v="86030000-86031000"/>
          <s v="86031000-86032000"/>
          <s v="86032000-86033000"/>
          <s v="86033000-86034000"/>
          <s v="86034000-86035000"/>
          <s v="86035000-86036000"/>
          <s v="86036000-86037000"/>
          <s v="86037000-86038000"/>
          <s v="86038000-86039000"/>
          <s v="86039000-86040000"/>
          <s v="86040000-86041000"/>
          <s v="86041000-86042000"/>
          <s v="86042000-86043000"/>
          <s v="86043000-86044000"/>
          <s v="86044000-86045000"/>
          <s v="86045000-86046000"/>
          <s v="86046000-86047000"/>
          <s v="86047000-86048000"/>
          <s v="86048000-86049000"/>
          <s v="86049000-86050000"/>
          <s v="86050000-86051000"/>
          <s v="86051000-86052000"/>
          <s v="86052000-86053000"/>
          <s v="86053000-86054000"/>
          <s v="86054000-86055000"/>
          <s v="86055000-86056000"/>
          <s v="86056000-86057000"/>
          <s v="86057000-86058000"/>
          <s v="86058000-86059000"/>
          <s v="86059000-86060000"/>
          <s v="86060000-86061000"/>
          <s v="86061000-86062000"/>
          <s v="86062000-86063000"/>
          <s v="86063000-86064000"/>
          <s v="86064000-86065000"/>
          <s v="86065000-86066000"/>
          <s v="86066000-86067000"/>
          <s v="86067000-86068000"/>
          <s v="86068000-86069000"/>
          <s v="86069000-86070000"/>
          <s v="86070000-86071000"/>
          <s v="86071000-86072000"/>
          <s v="86072000-86073000"/>
          <s v="86073000-86074000"/>
          <s v="86074000-86075000"/>
          <s v="86075000-86076000"/>
          <s v="86076000-86077000"/>
          <s v="86077000-86078000"/>
          <s v="86078000-86079000"/>
          <s v="86079000-86080000"/>
          <s v="86080000-86081000"/>
          <s v="86081000-86082000"/>
          <s v="86082000-86083000"/>
          <s v="86083000-86084000"/>
          <s v="86084000-86085000"/>
          <s v="86085000-86086000"/>
          <s v="86086000-86087000"/>
          <s v="86087000-86088000"/>
          <s v="86088000-86089000"/>
          <s v="86089000-86090000"/>
          <s v="86090000-86091000"/>
          <s v="86091000-86092000"/>
          <s v="86092000-86093000"/>
          <s v="86093000-86094000"/>
          <s v="86094000-86095000"/>
          <s v="86095000-86096000"/>
          <s v="86096000-86097000"/>
          <s v="86097000-86098000"/>
          <s v="86098000-86099000"/>
          <s v="86099000-86100000"/>
          <s v="86100000-86101000"/>
          <s v="86101000-86102000"/>
          <s v="86102000-86103000"/>
          <s v="86103000-86104000"/>
          <s v="86104000-86105000"/>
          <s v="86105000-86106000"/>
          <s v="86106000-86107000"/>
          <s v="86107000-86108000"/>
          <s v="86108000-86109000"/>
          <s v="86109000-86110000"/>
          <s v="86110000-86111000"/>
          <s v="86111000-86112000"/>
          <s v="86112000-86113000"/>
          <s v="86113000-86114000"/>
          <s v="86114000-86115000"/>
          <s v="86115000-86116000"/>
          <s v="86116000-86117000"/>
          <s v="86117000-86118000"/>
          <s v="86118000-86119000"/>
          <s v="86119000-86120000"/>
          <s v="86120000-86121000"/>
          <s v="86121000-86122000"/>
          <s v="86122000-86123000"/>
          <s v="86123000-86124000"/>
          <s v="86124000-86125000"/>
          <s v="86125000-86126000"/>
          <s v="86126000-86127000"/>
          <s v="86127000-86128000"/>
          <s v="86128000-86129000"/>
          <s v="86129000-86130000"/>
          <s v="86130000-86131000"/>
          <s v="86131000-86132000"/>
          <s v="86132000-86133000"/>
          <s v="86133000-86134000"/>
          <s v="86134000-86135000"/>
          <s v="86135000-86136000"/>
          <s v="86136000-86137000"/>
          <s v="86137000-86138000"/>
          <s v="86138000-86139000"/>
          <s v="86139000-86140000"/>
          <s v="86140000-86141000"/>
          <s v="86141000-86142000"/>
          <s v="86142000-86143000"/>
          <s v="86143000-86144000"/>
          <s v="86144000-86145000"/>
          <s v="86145000-86146000"/>
          <s v="86146000-86147000"/>
          <s v="86147000-86148000"/>
          <s v="86148000-86149000"/>
          <s v="86149000-86150000"/>
          <s v="86150000-86151000"/>
          <s v="86151000-86152000"/>
          <s v="86152000-86153000"/>
          <s v="86153000-86154000"/>
          <s v="86154000-86155000"/>
          <s v="86155000-86156000"/>
          <s v="86156000-86157000"/>
          <s v="86157000-86158000"/>
          <s v="86158000-86159000"/>
          <s v="86159000-86160000"/>
          <s v="86160000-86161000"/>
          <s v="86161000-86162000"/>
          <s v="86162000-86163000"/>
          <s v="86163000-86164000"/>
          <s v="86164000-86165000"/>
          <s v="86165000-86166000"/>
          <s v="86166000-86167000"/>
          <s v="86167000-86168000"/>
          <s v="86168000-86169000"/>
          <s v="86169000-86170000"/>
          <s v="86170000-86171000"/>
          <s v="86171000-86172000"/>
          <s v="86172000-86173000"/>
          <s v="86173000-86174000"/>
          <s v="86174000-86175000"/>
          <s v="86175000-86176000"/>
          <s v="86176000-86177000"/>
          <s v="86177000-86178000"/>
          <s v="86178000-86179000"/>
          <s v="86179000-86180000"/>
          <s v="86180000-86181000"/>
          <s v="86181000-86182000"/>
          <s v="86182000-86183000"/>
          <s v="86183000-86184000"/>
          <s v="86184000-86185000"/>
          <s v="86185000-86186000"/>
          <s v="86186000-86187000"/>
          <s v="86187000-86188000"/>
          <s v="86188000-86189000"/>
          <s v="86189000-86190000"/>
          <s v="86190000-86191000"/>
          <s v="86191000-86192000"/>
          <s v="86192000-86193000"/>
          <s v="86193000-86194000"/>
          <s v="86194000-86195000"/>
          <s v="86195000-86196000"/>
          <s v="86196000-86197000"/>
          <s v="86197000-86198000"/>
          <s v="86198000-86199000"/>
          <s v="86199000-86200000"/>
          <s v="86200000-86201000"/>
          <s v="86201000-86202000"/>
          <s v="86202000-86203000"/>
          <s v="86203000-86204000"/>
          <s v="86204000-86205000"/>
          <s v="86205000-86206000"/>
          <s v="86206000-86207000"/>
          <s v="86207000-86208000"/>
          <s v="86208000-86209000"/>
          <s v="86209000-86210000"/>
          <s v="86210000-86211000"/>
          <s v="86211000-86212000"/>
          <s v="86212000-86213000"/>
          <s v="86213000-86214000"/>
          <s v="86214000-86215000"/>
          <s v="86215000-86216000"/>
          <s v="86216000-86217000"/>
          <s v="86217000-86218000"/>
          <s v="86218000-86219000"/>
          <s v="86219000-86220000"/>
          <s v="86220000-86221000"/>
          <s v="86221000-86222000"/>
          <s v="86222000-86223000"/>
          <s v="86223000-86224000"/>
          <s v="86224000-86225000"/>
          <s v="86225000-86226000"/>
          <s v="86226000-86227000"/>
          <s v="86227000-86228000"/>
          <s v="86228000-86229000"/>
          <s v="86229000-86230000"/>
          <s v="86230000-86231000"/>
          <s v="86231000-86232000"/>
          <s v="86232000-86233000"/>
          <s v="86233000-86234000"/>
          <s v="86234000-86235000"/>
          <s v="86235000-86236000"/>
          <s v="86236000-86237000"/>
          <s v="86237000-86238000"/>
          <s v="86238000-86239000"/>
          <s v="86239000-86240000"/>
          <s v="86240000-86241000"/>
          <s v="86241000-86242000"/>
          <s v="86242000-86243000"/>
          <s v="86243000-86244000"/>
          <s v="86244000-86245000"/>
          <s v="86245000-86246000"/>
          <s v="86246000-86247000"/>
          <s v="86247000-86248000"/>
          <s v="86248000-86249000"/>
          <s v="86249000-86250000"/>
          <s v="86250000-86251000"/>
          <s v="86251000-86252000"/>
          <s v="86252000-86253000"/>
          <s v="86253000-86254000"/>
          <s v="86254000-86255000"/>
          <s v="86255000-86256000"/>
          <s v="86256000-86257000"/>
          <s v="86257000-86258000"/>
          <s v="86258000-86259000"/>
          <s v="86259000-86260000"/>
          <s v="86260000-86261000"/>
          <s v="86261000-86262000"/>
          <s v="86262000-86263000"/>
          <s v="86263000-86264000"/>
          <s v="86264000-86265000"/>
          <s v="86265000-86266000"/>
          <s v="86266000-86267000"/>
          <s v="86267000-86268000"/>
          <s v="86268000-86269000"/>
          <s v="86269000-86270000"/>
          <s v="86270000-86271000"/>
          <s v="86271000-86272000"/>
          <s v="86272000-86273000"/>
          <s v="86273000-86274000"/>
          <s v="86274000-86275000"/>
          <s v="86275000-86276000"/>
          <s v="86276000-86277000"/>
          <s v="86277000-86278000"/>
          <s v="86278000-86279000"/>
          <s v="86279000-86280000"/>
          <s v="86280000-86281000"/>
          <s v="86281000-86282000"/>
          <s v="86282000-86283000"/>
          <s v="86283000-86284000"/>
          <s v="86284000-86285000"/>
          <s v="86285000-86286000"/>
          <s v="86286000-86287000"/>
          <s v="86287000-86288000"/>
          <s v="86288000-86289000"/>
          <s v="86289000-86290000"/>
          <s v="86290000-86291000"/>
          <s v="86291000-86292000"/>
          <s v="86292000-86293000"/>
          <s v="86293000-86294000"/>
          <s v="86294000-86295000"/>
          <s v="86295000-86296000"/>
          <s v="86296000-86297000"/>
          <s v="86297000-86298000"/>
          <s v="86298000-86299000"/>
          <s v="86299000-86300000"/>
          <s v="86300000-86301000"/>
          <s v="86301000-86302000"/>
          <s v="86302000-86303000"/>
          <s v="86303000-86304000"/>
          <s v="86304000-86305000"/>
          <s v="86305000-86306000"/>
          <s v="86306000-86307000"/>
          <s v="86307000-86308000"/>
          <s v="86308000-86309000"/>
          <s v="86309000-86310000"/>
          <s v="86310000-86311000"/>
          <s v="86311000-86312000"/>
          <s v="86312000-86313000"/>
          <s v="86313000-86314000"/>
          <s v="86314000-86315000"/>
          <s v="86315000-86316000"/>
          <s v="86316000-86317000"/>
          <s v="86317000-86318000"/>
          <s v="86318000-86319000"/>
          <s v="86319000-86320000"/>
          <s v="86320000-86321000"/>
          <s v="86321000-86322000"/>
          <s v="86322000-86323000"/>
          <s v="86323000-86324000"/>
          <s v="86324000-86325000"/>
          <s v="86325000-86326000"/>
          <s v="86326000-86327000"/>
          <s v="86327000-86328000"/>
          <s v="86328000-86329000"/>
          <s v="86329000-86330000"/>
          <s v="86330000-86331000"/>
          <s v="86331000-86332000"/>
          <s v="86332000-86333000"/>
          <s v="86333000-86334000"/>
          <s v="86334000-86335000"/>
          <s v="86335000-86336000"/>
          <s v="86336000-86337000"/>
          <s v="86337000-86338000"/>
          <s v="86338000-86339000"/>
          <s v="86339000-86340000"/>
          <s v="86340000-86341000"/>
          <s v="86341000-86342000"/>
          <s v="86342000-86343000"/>
          <s v="86343000-86344000"/>
          <s v="86344000-86345000"/>
          <s v="86345000-86346000"/>
          <s v="86346000-86347000"/>
          <s v="86347000-86348000"/>
          <s v="86348000-86349000"/>
          <s v="86349000-86350000"/>
          <s v="86350000-86351000"/>
          <s v="86351000-86352000"/>
          <s v="86352000-86353000"/>
          <s v="86353000-86354000"/>
          <s v="86354000-86355000"/>
          <s v="86355000-86356000"/>
          <s v="86356000-86357000"/>
          <s v="86357000-86358000"/>
          <s v="86358000-86359000"/>
          <s v="86359000-86360000"/>
          <s v="86360000-86361000"/>
          <s v="86361000-86362000"/>
          <s v="86362000-86363000"/>
          <s v="86363000-86364000"/>
          <s v="86364000-86365000"/>
          <s v="86365000-86366000"/>
          <s v="86366000-86367000"/>
          <s v="86367000-86368000"/>
          <s v="86368000-86369000"/>
          <s v="86369000-86370000"/>
          <s v="86370000-86371000"/>
          <s v="86371000-86372000"/>
          <s v="86372000-86373000"/>
          <s v="86373000-86374000"/>
          <s v="86374000-86375000"/>
          <s v="86375000-86376000"/>
          <s v="86376000-86377000"/>
          <s v="86377000-86378000"/>
          <s v="86378000-86379000"/>
          <s v="86379000-86380000"/>
          <s v="86380000-86381000"/>
          <s v="86381000-86382000"/>
          <s v="86382000-86383000"/>
          <s v="86383000-86384000"/>
          <s v="86384000-86385000"/>
          <s v="86385000-86386000"/>
          <s v="86386000-86387000"/>
          <s v="86387000-86388000"/>
          <s v="86388000-86389000"/>
          <s v="86389000-86390000"/>
          <s v="86390000-86391000"/>
          <s v="86391000-86392000"/>
          <s v="86392000-86393000"/>
          <s v="86393000-86394000"/>
          <s v="86394000-86395000"/>
          <s v="86395000-86396000"/>
          <s v="86396000-86397000"/>
          <s v="86397000-86398000"/>
          <s v="86398000-86399000"/>
          <s v="86399000-86400000"/>
          <s v="86400000-86401000"/>
          <s v="86401000-86402000"/>
          <s v="86402000-86403000"/>
          <s v="86403000-86404000"/>
          <s v="86404000-86405000"/>
          <s v="86405000-86406000"/>
          <s v="86406000-86407000"/>
          <s v="86407000-86408000"/>
          <s v="86408000-86409000"/>
          <s v="86409000-86410000"/>
          <s v="86410000-86411000"/>
          <s v="86411000-86412000"/>
          <s v="86412000-86413000"/>
          <s v="86413000-86414000"/>
          <s v="86414000-86415000"/>
          <s v="86415000-86416000"/>
          <s v="86416000-86417000"/>
          <s v="86417000-86418000"/>
          <s v="86418000-86419000"/>
          <s v="86419000-86420000"/>
          <s v="86420000-86421000"/>
          <s v="86421000-86422000"/>
          <s v="86422000-86423000"/>
          <s v="86423000-86424000"/>
          <s v="86424000-86425000"/>
          <s v="86425000-86426000"/>
          <s v="86426000-86427000"/>
          <s v="86427000-86428000"/>
          <s v="86428000-86429000"/>
          <s v="86429000-86430000"/>
          <s v="86430000-86431000"/>
          <s v="86431000-86432000"/>
          <s v="86432000-86433000"/>
          <s v="86433000-86434000"/>
          <s v="86434000-86435000"/>
          <s v="86435000-86436000"/>
          <s v="86436000-86437000"/>
          <s v="86437000-86438000"/>
          <s v="86438000-86439000"/>
          <s v="86439000-86440000"/>
          <s v="86440000-86441000"/>
          <s v="86441000-86442000"/>
          <s v="86442000-86443000"/>
          <s v="86443000-86444000"/>
          <s v="86444000-86445000"/>
          <s v="86445000-86446000"/>
          <s v="86446000-86447000"/>
          <s v="86447000-86448000"/>
          <s v="86448000-86449000"/>
          <s v="86449000-86450000"/>
          <s v="86450000-86451000"/>
          <s v="86451000-86452000"/>
          <s v="86452000-86453000"/>
          <s v="86453000-86454000"/>
          <s v="86454000-86455000"/>
          <s v="86455000-86456000"/>
          <s v="86456000-86457000"/>
          <s v="86457000-86458000"/>
          <s v="86458000-86459000"/>
          <s v="86459000-86460000"/>
          <s v="86460000-86461000"/>
          <s v="86461000-86462000"/>
          <s v="86462000-86463000"/>
          <s v="86463000-86464000"/>
          <s v="86464000-86465000"/>
          <s v="86465000-86466000"/>
          <s v="86466000-86467000"/>
          <s v="86467000-86468000"/>
          <s v="86468000-86469000"/>
          <s v="86469000-86470000"/>
          <s v="86470000-86471000"/>
          <s v="86471000-86472000"/>
          <s v="86472000-86473000"/>
          <s v="86473000-86474000"/>
          <s v="86474000-86475000"/>
          <s v="86475000-86476000"/>
          <s v="86476000-86477000"/>
          <s v="86477000-86478000"/>
          <s v="86478000-86479000"/>
          <s v="86479000-86480000"/>
          <s v="86480000-86481000"/>
          <s v="86481000-86482000"/>
          <s v="86482000-86483000"/>
          <s v="86483000-86484000"/>
          <s v="86484000-86485000"/>
          <s v="86485000-86486000"/>
          <s v="86486000-86487000"/>
          <s v="86487000-86488000"/>
          <s v="86488000-86489000"/>
          <s v="86489000-86490000"/>
          <s v="86490000-86491000"/>
          <s v="86491000-86492000"/>
          <s v="86492000-86493000"/>
          <s v="86493000-86494000"/>
          <s v="86494000-86495000"/>
          <s v="86495000-86496000"/>
          <s v="86496000-86497000"/>
          <s v="86497000-86498000"/>
          <s v="86498000-86499000"/>
          <s v="86499000-86500000"/>
          <s v="86500000-86501000"/>
          <s v="86501000-86502000"/>
          <s v="86502000-86503000"/>
          <s v="86503000-86504000"/>
          <s v="86504000-86505000"/>
          <s v="86505000-86506000"/>
          <s v="86506000-86507000"/>
          <s v="86507000-86508000"/>
          <s v="86508000-86509000"/>
          <s v="86509000-86510000"/>
          <s v="86510000-86511000"/>
          <s v="86511000-86512000"/>
          <s v="86512000-86513000"/>
          <s v="86513000-86514000"/>
          <s v="86514000-86515000"/>
          <s v="86515000-86516000"/>
          <s v="86516000-86517000"/>
          <s v="86517000-86518000"/>
          <s v="86518000-86519000"/>
          <s v="86519000-86520000"/>
          <s v="86520000-86521000"/>
          <s v="86521000-86522000"/>
          <s v="86522000-86523000"/>
          <s v="86523000-86524000"/>
          <s v="86524000-86525000"/>
          <s v="86525000-86526000"/>
          <s v="86526000-86527000"/>
          <s v="86527000-86528000"/>
          <s v="86528000-86529000"/>
          <s v="86529000-86530000"/>
          <s v="86530000-86531000"/>
          <s v="86531000-86532000"/>
          <s v="86532000-86533000"/>
          <s v="86533000-86534000"/>
          <s v="86534000-86535000"/>
          <s v="86535000-86536000"/>
          <s v="86536000-86537000"/>
          <s v="86537000-86538000"/>
          <s v="86538000-86539000"/>
          <s v="86539000-86540000"/>
          <s v="86540000-86541000"/>
          <s v="86541000-86542000"/>
          <s v="86542000-86543000"/>
          <s v="86543000-86544000"/>
          <s v="86544000-86545000"/>
          <s v="86545000-86546000"/>
          <s v="86546000-86547000"/>
          <s v="86547000-86548000"/>
          <s v="86548000-86549000"/>
          <s v="86549000-86550000"/>
          <s v="86550000-86551000"/>
          <s v="86551000-86552000"/>
          <s v="86552000-86553000"/>
          <s v="86553000-86554000"/>
          <s v="86554000-86555000"/>
          <s v="86555000-86556000"/>
          <s v="86556000-86557000"/>
          <s v="86557000-86558000"/>
          <s v="86558000-86559000"/>
          <s v="86559000-86560000"/>
          <s v="86560000-86561000"/>
          <s v="86561000-86562000"/>
          <s v="86562000-86563000"/>
          <s v="86563000-86564000"/>
          <s v="86564000-86565000"/>
          <s v="86565000-86566000"/>
          <s v="86566000-86567000"/>
          <s v="86567000-86568000"/>
          <s v="86568000-86569000"/>
          <s v="86569000-86570000"/>
          <s v="86570000-86571000"/>
          <s v="86571000-86572000"/>
          <s v="86572000-86573000"/>
          <s v="86573000-86574000"/>
          <s v="86574000-86575000"/>
          <s v="86575000-86576000"/>
          <s v="86576000-86577000"/>
          <s v="86577000-86578000"/>
          <s v="86578000-86579000"/>
          <s v="86579000-86580000"/>
          <s v="86580000-86581000"/>
          <s v="86581000-86582000"/>
          <s v="86582000-86583000"/>
          <s v="86583000-86584000"/>
          <s v="86584000-86585000"/>
          <s v="86585000-86586000"/>
          <s v="86586000-86587000"/>
          <s v="86587000-86588000"/>
          <s v="86588000-86589000"/>
          <s v="86589000-86590000"/>
          <s v="86590000-86591000"/>
          <s v="86591000-86592000"/>
          <s v="86592000-86593000"/>
          <s v="86593000-86594000"/>
          <s v="86594000-86595000"/>
          <s v="86595000-86596000"/>
          <s v="86596000-86597000"/>
          <s v="86597000-86598000"/>
          <s v="86598000-86599000"/>
          <s v="86599000-86600000"/>
          <s v="86600000-86601000"/>
          <s v="86601000-86602000"/>
          <s v="86602000-86603000"/>
          <s v="86603000-86604000"/>
          <s v="86604000-86605000"/>
          <s v="86605000-86606000"/>
          <s v="86606000-86607000"/>
          <s v="86607000-86608000"/>
          <s v="86608000-86609000"/>
          <s v="86609000-86610000"/>
          <s v="86610000-86611000"/>
          <s v="86611000-86612000"/>
          <s v="86612000-86613000"/>
          <s v="86613000-86614000"/>
          <s v="86614000-86615000"/>
          <s v="86615000-86616000"/>
          <s v="86616000-86617000"/>
          <s v="86617000-86618000"/>
          <s v="86618000-86619000"/>
          <s v="86619000-86620000"/>
          <s v="86620000-86621000"/>
          <s v="86621000-86622000"/>
          <s v="86622000-86623000"/>
          <s v="86623000-86624000"/>
          <s v="86624000-86625000"/>
          <s v="86625000-86626000"/>
          <s v="86626000-86627000"/>
          <s v="86627000-86628000"/>
          <s v="86628000-86629000"/>
          <s v="86629000-86630000"/>
          <s v="86630000-86631000"/>
          <s v="86631000-86632000"/>
          <s v="86632000-86633000"/>
          <s v="86633000-86634000"/>
          <s v="86634000-86635000"/>
          <s v="86635000-86636000"/>
          <s v="86636000-86637000"/>
          <s v="86637000-86638000"/>
          <s v="86638000-86639000"/>
          <s v="86639000-86640000"/>
          <s v="86640000-86641000"/>
          <s v="86641000-86642000"/>
          <s v="86642000-86643000"/>
          <s v="86643000-86644000"/>
          <s v="86644000-86645000"/>
          <s v="86645000-86646000"/>
          <s v="86646000-86647000"/>
          <s v="86647000-86648000"/>
          <s v="86648000-86649000"/>
          <s v="86649000-86650000"/>
          <s v="86650000-86651000"/>
          <s v="86651000-86652000"/>
          <s v="86652000-86653000"/>
          <s v="86653000-86654000"/>
          <s v="86654000-86655000"/>
          <s v="86655000-86656000"/>
          <s v="86656000-86657000"/>
          <s v="86657000-86658000"/>
          <s v="86658000-86659000"/>
          <s v="86659000-86660000"/>
          <s v="86660000-86661000"/>
          <s v="86661000-86662000"/>
          <s v="86662000-86663000"/>
          <s v="86663000-86664000"/>
          <s v="86664000-86665000"/>
          <s v="86665000-86666000"/>
          <s v="86666000-86667000"/>
          <s v="86667000-86668000"/>
          <s v="86668000-86669000"/>
          <s v="86669000-86670000"/>
          <s v="86670000-86671000"/>
          <s v="86671000-86672000"/>
          <s v="86672000-86673000"/>
          <s v="86673000-86674000"/>
          <s v="86674000-86675000"/>
          <s v="86675000-86676000"/>
          <s v="86676000-86677000"/>
          <s v="86677000-86678000"/>
          <s v="86678000-86679000"/>
          <s v="86679000-86680000"/>
          <s v="86680000-86681000"/>
          <s v="86681000-86682000"/>
          <s v="86682000-86683000"/>
          <s v="86683000-86684000"/>
          <s v="86684000-86685000"/>
          <s v="86685000-86686000"/>
          <s v="86686000-86687000"/>
          <s v="86687000-86688000"/>
          <s v="86688000-86689000"/>
          <s v="86689000-86690000"/>
          <s v="86690000-86691000"/>
          <s v="86691000-86692000"/>
          <s v="86692000-86693000"/>
          <s v="86693000-86694000"/>
          <s v="86694000-86695000"/>
          <s v="86695000-86696000"/>
          <s v="86696000-86697000"/>
          <s v="86697000-86698000"/>
          <s v="86698000-86699000"/>
          <s v="86699000-86700000"/>
          <s v="86700000-86701000"/>
          <s v="86701000-86702000"/>
          <s v="86702000-86703000"/>
          <s v="86703000-86704000"/>
          <s v="86704000-86705000"/>
          <s v="86705000-86706000"/>
          <s v="86706000-86707000"/>
          <s v="86707000-86708000"/>
          <s v="86708000-86709000"/>
          <s v="86709000-86710000"/>
          <s v="86710000-86711000"/>
          <s v="86711000-86712000"/>
          <s v="86712000-86713000"/>
          <s v="86713000-86714000"/>
          <s v="86714000-86715000"/>
          <s v="86715000-86716000"/>
          <s v="86716000-86717000"/>
          <s v="86717000-86718000"/>
          <s v="86718000-86719000"/>
          <s v="86719000-86720000"/>
          <s v="86720000-86721000"/>
          <s v="86721000-86722000"/>
          <s v="86722000-86723000"/>
          <s v="86723000-86724000"/>
          <s v="86724000-86725000"/>
          <s v="86725000-86726000"/>
          <s v="86726000-86727000"/>
          <s v="86727000-86728000"/>
          <s v="86728000-86729000"/>
          <s v="86729000-86730000"/>
          <s v="86730000-86731000"/>
          <s v="86731000-86732000"/>
          <s v="86732000-86733000"/>
          <s v="86733000-86734000"/>
          <s v="86734000-86735000"/>
          <s v="86735000-86736000"/>
          <s v="86736000-86737000"/>
          <s v="86737000-86738000"/>
          <s v="86738000-86739000"/>
          <s v="86739000-86740000"/>
          <s v="86740000-86741000"/>
          <s v="86741000-86742000"/>
          <s v="86742000-86743000"/>
          <s v="86743000-86744000"/>
          <s v="86744000-86745000"/>
          <s v="86745000-86746000"/>
          <s v="86746000-86747000"/>
          <s v="86747000-86748000"/>
          <s v="86748000-86749000"/>
          <s v="86749000-86750000"/>
          <s v="86750000-86751000"/>
          <s v="86751000-86752000"/>
          <s v="86752000-86753000"/>
          <s v="86753000-86754000"/>
          <s v="86754000-86755000"/>
          <s v="86755000-86756000"/>
          <s v="86756000-86757000"/>
          <s v="86757000-86758000"/>
          <s v="86758000-86759000"/>
          <s v="86759000-86760000"/>
          <s v="86760000-86761000"/>
          <s v="86761000-86762000"/>
          <s v="86762000-86763000"/>
          <s v="86763000-86764000"/>
          <s v="86764000-86765000"/>
          <s v="86765000-86766000"/>
          <s v="86766000-86767000"/>
          <s v="86767000-86768000"/>
          <s v="86768000-86769000"/>
          <s v="86769000-86770000"/>
          <s v="86770000-86771000"/>
          <s v="86771000-86772000"/>
          <s v="86772000-86773000"/>
          <s v="86773000-86774000"/>
          <s v="86774000-86775000"/>
          <s v="86775000-86776000"/>
          <s v="86776000-86777000"/>
          <s v="86777000-86778000"/>
          <s v="86778000-86779000"/>
          <s v="86779000-86780000"/>
          <s v="86780000-86781000"/>
          <s v="86781000-86782000"/>
          <s v="86782000-86783000"/>
          <s v="86783000-86784000"/>
          <s v="86784000-86785000"/>
          <s v="86785000-86786000"/>
          <s v="86786000-86787000"/>
          <s v="86787000-86788000"/>
          <s v="86788000-86789000"/>
          <s v="86789000-86790000"/>
          <s v="86790000-86791000"/>
          <s v="86791000-86792000"/>
          <s v="86792000-86793000"/>
          <s v="86793000-86794000"/>
          <s v="86794000-86795000"/>
          <s v="86795000-86796000"/>
          <s v="86796000-86797000"/>
          <s v="86797000-86798000"/>
          <s v="86798000-86799000"/>
          <s v="86799000-86800000"/>
          <s v="86800000-86801000"/>
          <s v="86801000-86802000"/>
          <s v="86802000-86803000"/>
          <s v="86803000-86804000"/>
          <s v="86804000-86805000"/>
          <s v="86805000-86806000"/>
          <s v="86806000-86807000"/>
          <s v="86807000-86808000"/>
          <s v="86808000-86809000"/>
          <s v="86809000-86810000"/>
          <s v="86810000-86811000"/>
          <s v="86811000-86812000"/>
          <s v="86812000-86813000"/>
          <s v="86813000-86814000"/>
          <s v="86814000-86815000"/>
          <s v="86815000-86816000"/>
          <s v="86816000-86817000"/>
          <s v="86817000-86818000"/>
          <s v="86818000-86819000"/>
          <s v="86819000-86820000"/>
          <s v="86820000-86821000"/>
          <s v="86821000-86822000"/>
          <s v="86822000-86823000"/>
          <s v="86823000-86824000"/>
          <s v="86824000-86825000"/>
          <s v="86825000-86826000"/>
          <s v="86826000-86827000"/>
          <s v="86827000-86828000"/>
          <s v="86828000-86829000"/>
          <s v="86829000-86830000"/>
          <s v="86830000-86831000"/>
          <s v="86831000-86832000"/>
          <s v="86832000-86833000"/>
          <s v="86833000-86834000"/>
          <s v="86834000-86835000"/>
          <s v="86835000-86836000"/>
          <s v="86836000-86837000"/>
          <s v="86837000-86838000"/>
          <s v="86838000-86839000"/>
          <s v="86839000-86840000"/>
          <s v="86840000-86841000"/>
          <s v="86841000-86842000"/>
          <s v="86842000-86843000"/>
          <s v="86843000-86844000"/>
          <s v="86844000-86845000"/>
          <s v="86845000-86846000"/>
          <s v="86846000-86847000"/>
          <s v="86847000-86848000"/>
          <s v="86848000-86849000"/>
          <s v="86849000-86850000"/>
          <s v="86850000-86851000"/>
          <s v="86851000-86852000"/>
          <s v="86852000-86853000"/>
          <s v="86853000-86854000"/>
          <s v="86854000-86855000"/>
          <s v="86855000-86856000"/>
          <s v="86856000-86857000"/>
          <s v="86857000-86858000"/>
          <s v="86858000-86859000"/>
          <s v="86859000-86860000"/>
          <s v="86860000-86861000"/>
          <s v="86861000-86862000"/>
          <s v="86862000-86863000"/>
          <s v="86863000-86864000"/>
          <s v="86864000-86865000"/>
          <s v="86865000-86866000"/>
          <s v="86866000-86867000"/>
          <s v="86867000-86868000"/>
          <s v="86868000-86869000"/>
          <s v="86869000-86870000"/>
          <s v="86870000-86871000"/>
          <s v="86871000-86872000"/>
          <s v="86872000-86873000"/>
          <s v="86873000-86874000"/>
          <s v="86874000-86875000"/>
          <s v="86875000-86876000"/>
          <s v="86876000-86877000"/>
          <s v="86877000-86878000"/>
          <s v="86878000-86879000"/>
          <s v="86879000-86880000"/>
          <s v="86880000-86881000"/>
          <s v="86881000-86882000"/>
          <s v="86882000-86883000"/>
          <s v="86883000-86884000"/>
          <s v="86884000-86885000"/>
          <s v="86885000-86886000"/>
          <s v="86886000-86887000"/>
          <s v="86887000-86888000"/>
          <s v="86888000-86889000"/>
          <s v="86889000-86890000"/>
          <s v="86890000-86891000"/>
          <s v="86891000-86892000"/>
          <s v="86892000-86893000"/>
          <s v="86893000-86894000"/>
          <s v="86894000-86895000"/>
          <s v="86895000-86896000"/>
          <s v="86896000-86897000"/>
          <s v="86897000-86898000"/>
          <s v="86898000-86899000"/>
          <s v="86899000-86900000"/>
          <s v="86900000-86901000"/>
          <s v="86901000-86902000"/>
          <s v="86902000-86903000"/>
          <s v="86903000-86904000"/>
          <s v="86904000-86905000"/>
          <s v="86905000-86906000"/>
          <s v="86906000-86907000"/>
          <s v="86907000-86908000"/>
          <s v="86908000-86909000"/>
          <s v="86909000-86910000"/>
          <s v="86910000-86911000"/>
          <s v="86911000-86912000"/>
          <s v="86912000-86913000"/>
          <s v="86913000-86914000"/>
          <s v="86914000-86915000"/>
          <s v="86915000-86916000"/>
          <s v="86916000-86917000"/>
          <s v="86917000-86918000"/>
          <s v="86918000-86919000"/>
          <s v="86919000-86920000"/>
          <s v="86920000-86921000"/>
          <s v="86921000-86922000"/>
          <s v="86922000-86923000"/>
          <s v="86923000-86924000"/>
          <s v="86924000-86925000"/>
          <s v="86925000-86926000"/>
          <s v="86926000-86927000"/>
          <s v="86927000-86928000"/>
          <s v="86928000-86929000"/>
          <s v="86929000-86930000"/>
          <s v="86930000-86931000"/>
          <s v="86931000-86932000"/>
          <s v="86932000-86933000"/>
          <s v="86933000-86934000"/>
          <s v="86934000-86935000"/>
          <s v="86935000-86936000"/>
          <s v="86936000-86937000"/>
          <s v="86937000-86938000"/>
          <s v="86938000-86939000"/>
          <s v="86939000-86940000"/>
          <s v="86940000-86941000"/>
          <s v="86941000-86942000"/>
          <s v="86942000-86943000"/>
          <s v="86943000-86944000"/>
          <s v="86944000-86945000"/>
          <s v="86945000-86946000"/>
          <s v="86946000-86947000"/>
          <s v="86947000-86948000"/>
          <s v="86948000-86949000"/>
          <s v="86949000-86950000"/>
          <s v="86950000-86951000"/>
          <s v="86951000-86952000"/>
          <s v="86952000-86953000"/>
          <s v="86953000-86954000"/>
          <s v="86954000-86955000"/>
          <s v="86955000-86956000"/>
          <s v="86956000-86957000"/>
          <s v="86957000-86958000"/>
          <s v="86958000-86959000"/>
          <s v="86959000-86960000"/>
          <s v="86960000-86961000"/>
          <s v="86961000-86962000"/>
          <s v="86962000-86963000"/>
          <s v="86963000-86964000"/>
          <s v="86964000-86965000"/>
          <s v="86965000-86966000"/>
          <s v="86966000-86967000"/>
          <s v="86967000-86968000"/>
          <s v="86968000-86969000"/>
          <s v="86969000-86970000"/>
          <s v="86970000-86971000"/>
          <s v="86971000-86972000"/>
          <s v="86972000-86973000"/>
          <s v="86973000-86974000"/>
          <s v="86974000-86975000"/>
          <s v="86975000-86976000"/>
          <s v="86976000-86977000"/>
          <s v="86977000-86978000"/>
          <s v="86978000-86979000"/>
          <s v="86979000-86980000"/>
          <s v="86980000-86981000"/>
          <s v="86981000-86982000"/>
          <s v="86982000-86983000"/>
          <s v="86983000-86984000"/>
          <s v="86984000-86985000"/>
          <s v="86985000-86986000"/>
          <s v="86986000-86987000"/>
          <s v="86987000-86988000"/>
          <s v="86988000-86989000"/>
          <s v="86989000-86990000"/>
          <s v="86990000-86991000"/>
          <s v="86991000-86992000"/>
          <s v="86992000-86993000"/>
          <s v="86993000-86994000"/>
          <s v="86994000-86995000"/>
          <s v="86995000-86996000"/>
          <s v="86996000-86997000"/>
          <s v="86997000-86998000"/>
          <s v="86998000-86999000"/>
          <s v="86999000-87000000"/>
          <s v="87000000-87001000"/>
          <s v="87001000-87002000"/>
          <s v="87002000-87003000"/>
          <s v="87003000-87004000"/>
          <s v="87004000-87005000"/>
          <s v="87005000-87006000"/>
          <s v="87006000-87007000"/>
          <s v="87007000-87008000"/>
          <s v="87008000-87009000"/>
          <s v="87009000-87010000"/>
          <s v="87010000-87011000"/>
          <s v="87011000-87012000"/>
          <s v="87012000-87013000"/>
          <s v="87013000-87014000"/>
          <s v="87014000-87015000"/>
          <s v="87015000-87016000"/>
          <s v="87016000-87017000"/>
          <s v="87017000-87018000"/>
          <s v="87018000-87019000"/>
          <s v="87019000-87020000"/>
          <s v="87020000-87021000"/>
          <s v="87021000-87022000"/>
          <s v="87022000-87023000"/>
          <s v="87023000-87024000"/>
          <s v="87024000-87025000"/>
          <s v="87025000-87026000"/>
          <s v="87026000-87027000"/>
          <s v="87027000-87028000"/>
          <s v="87028000-87029000"/>
          <s v="87029000-87030000"/>
          <s v="87030000-87031000"/>
          <s v="87031000-87032000"/>
          <s v="87032000-87033000"/>
          <s v="87033000-87034000"/>
          <s v="87034000-87035000"/>
          <s v="87035000-87036000"/>
          <s v="87036000-87037000"/>
          <s v="87037000-87038000"/>
          <s v="87038000-87039000"/>
          <s v="87039000-87040000"/>
          <s v="87040000-87041000"/>
          <s v="87041000-87042000"/>
          <s v="87042000-87043000"/>
          <s v="87043000-87044000"/>
          <s v="87044000-87045000"/>
          <s v="87045000-87046000"/>
          <s v="87046000-87047000"/>
          <s v="87047000-87048000"/>
          <s v="87048000-87049000"/>
          <s v="87049000-87050000"/>
          <s v="87050000-87051000"/>
          <s v="87051000-87052000"/>
          <s v="87052000-87053000"/>
          <s v="87053000-87054000"/>
          <s v="87054000-87055000"/>
          <s v="87055000-87056000"/>
          <s v="87056000-87057000"/>
          <s v="87057000-87058000"/>
          <s v="87058000-87059000"/>
          <s v="87059000-87060000"/>
          <s v="87060000-87061000"/>
          <s v="87061000-87062000"/>
          <s v="87062000-87063000"/>
          <s v="87063000-87064000"/>
          <s v="87064000-87065000"/>
          <s v="87065000-87066000"/>
          <s v="87066000-87067000"/>
          <s v="87067000-87068000"/>
          <s v="87068000-87069000"/>
          <s v="87069000-87070000"/>
          <s v="87070000-87071000"/>
          <s v="87071000-87072000"/>
          <s v="87072000-87073000"/>
          <s v="87073000-87074000"/>
          <s v="87074000-87075000"/>
          <s v="87075000-87076000"/>
          <s v="87076000-87077000"/>
          <s v="87077000-87078000"/>
          <s v="87078000-87079000"/>
          <s v="87079000-87080000"/>
          <s v="87080000-87081000"/>
          <s v="87081000-87082000"/>
          <s v="87082000-87083000"/>
          <s v="87083000-87084000"/>
          <s v="87084000-87085000"/>
          <s v="87085000-87086000"/>
          <s v="87086000-87087000"/>
          <s v="87087000-87088000"/>
          <s v="87088000-87089000"/>
          <s v="87089000-87090000"/>
          <s v="87090000-87091000"/>
          <s v="87091000-87092000"/>
          <s v="87092000-87093000"/>
          <s v="87093000-87094000"/>
          <s v="87094000-87095000"/>
          <s v="87095000-87096000"/>
          <s v="87096000-87097000"/>
          <s v="87097000-87098000"/>
          <s v="87098000-87099000"/>
          <s v="87099000-87100000"/>
          <s v="87100000-87101000"/>
          <s v="87101000-87102000"/>
          <s v="87102000-87103000"/>
          <s v="87103000-87104000"/>
          <s v="87104000-87105000"/>
          <s v="87105000-87106000"/>
          <s v="87106000-87107000"/>
          <s v="87107000-87108000"/>
          <s v="87108000-87109000"/>
          <s v="87109000-87110000"/>
          <s v="87110000-87111000"/>
          <s v="87111000-87112000"/>
          <s v="87112000-87113000"/>
          <s v="87113000-87114000"/>
          <s v="87114000-87115000"/>
          <s v="87115000-87116000"/>
          <s v="87116000-87117000"/>
          <s v="87117000-87118000"/>
          <s v="87118000-87119000"/>
          <s v="87119000-87120000"/>
          <s v="87120000-87121000"/>
          <s v="87121000-87122000"/>
          <s v="87122000-87123000"/>
          <s v="87123000-87124000"/>
          <s v="87124000-87125000"/>
          <s v="87125000-87126000"/>
          <s v="87126000-87127000"/>
          <s v="87127000-87128000"/>
          <s v="87128000-87129000"/>
          <s v="87129000-87130000"/>
          <s v="87130000-87131000"/>
          <s v="87131000-87132000"/>
          <s v="87132000-87133000"/>
          <s v="87133000-87134000"/>
          <s v="87134000-87135000"/>
          <s v="87135000-87136000"/>
          <s v="87136000-87137000"/>
          <s v="87137000-87138000"/>
          <s v="87138000-87139000"/>
          <s v="87139000-87140000"/>
          <s v="87140000-87141000"/>
          <s v="87141000-87142000"/>
          <s v="87142000-87143000"/>
          <s v="87143000-87144000"/>
          <s v="87144000-87145000"/>
          <s v="87145000-87146000"/>
          <s v="87146000-87147000"/>
          <s v="87147000-87148000"/>
          <s v="87148000-87149000"/>
          <s v="87149000-87150000"/>
          <s v="87150000-87151000"/>
          <s v="87151000-87152000"/>
          <s v="87152000-87153000"/>
          <s v="87153000-87154000"/>
          <s v="87154000-87155000"/>
          <s v="87155000-87156000"/>
          <s v="87156000-87157000"/>
          <s v="87157000-87158000"/>
          <s v="87158000-87159000"/>
          <s v="87159000-87160000"/>
          <s v="87160000-87161000"/>
          <s v="87161000-87162000"/>
          <s v="87162000-87163000"/>
          <s v="87163000-87164000"/>
          <s v="87164000-87165000"/>
          <s v="87165000-87166000"/>
          <s v="87166000-87167000"/>
          <s v="87167000-87168000"/>
          <s v="87168000-87169000"/>
          <s v="87169000-87170000"/>
          <s v="87170000-87171000"/>
          <s v="87171000-87172000"/>
          <s v="87172000-87173000"/>
          <s v="87173000-87174000"/>
          <s v="87174000-87175000"/>
          <s v="87175000-87176000"/>
          <s v="87176000-87177000"/>
          <s v="87177000-87178000"/>
          <s v="87178000-87179000"/>
          <s v="87179000-87180000"/>
          <s v="87180000-87181000"/>
          <s v="87181000-87182000"/>
          <s v="87182000-87183000"/>
          <s v="87183000-87184000"/>
          <s v="87184000-87185000"/>
          <s v="87185000-87186000"/>
          <s v="87186000-87187000"/>
          <s v="87187000-87188000"/>
          <s v="87188000-87189000"/>
          <s v="87189000-87190000"/>
          <s v="87190000-87191000"/>
          <s v="87191000-87192000"/>
          <s v="87192000-87193000"/>
          <s v="87193000-87194000"/>
          <s v="87194000-87195000"/>
          <s v="87195000-87196000"/>
          <s v="87196000-87197000"/>
          <s v="87197000-87198000"/>
          <s v="87198000-87199000"/>
          <s v="87199000-87200000"/>
          <s v="87200000-87201000"/>
          <s v="87201000-87202000"/>
          <s v="87202000-87203000"/>
          <s v="87203000-87204000"/>
          <s v="87204000-87205000"/>
          <s v="87205000-87206000"/>
          <s v="87206000-87207000"/>
          <s v="87207000-87208000"/>
          <s v="87208000-87209000"/>
          <s v="87209000-87210000"/>
          <s v="87210000-87211000"/>
          <s v="87211000-87212000"/>
          <s v="87212000-87213000"/>
          <s v="87213000-87214000"/>
          <s v="87214000-87215000"/>
          <s v="87215000-87216000"/>
          <s v="87216000-87217000"/>
          <s v="87217000-87218000"/>
          <s v="87218000-87219000"/>
          <s v="87219000-87220000"/>
          <s v="87220000-87221000"/>
          <s v="87221000-87222000"/>
          <s v="87222000-87223000"/>
          <s v="87223000-87224000"/>
          <s v="87224000-87225000"/>
          <s v="87225000-87226000"/>
          <s v="87226000-87227000"/>
          <s v="87227000-87228000"/>
          <s v="87228000-87229000"/>
          <s v="87229000-87230000"/>
          <s v="87230000-87231000"/>
          <s v="87231000-87232000"/>
          <s v="87232000-87233000"/>
          <s v="87233000-87234000"/>
          <s v="87234000-87235000"/>
          <s v="87235000-87236000"/>
          <s v="87236000-87237000"/>
          <s v="87237000-87238000"/>
          <s v="87238000-87239000"/>
          <s v="87239000-87240000"/>
          <s v="87240000-87241000"/>
          <s v="87241000-87242000"/>
          <s v="87242000-87243000"/>
          <s v="87243000-87244000"/>
          <s v="87244000-87245000"/>
          <s v="87245000-87246000"/>
          <s v="87246000-87247000"/>
          <s v="87247000-87248000"/>
          <s v="87248000-87249000"/>
          <s v="87249000-87250000"/>
          <s v="87250000-87251000"/>
          <s v="87251000-87252000"/>
          <s v="87252000-87253000"/>
          <s v="87253000-87254000"/>
          <s v="87254000-87255000"/>
          <s v="87255000-87256000"/>
          <s v="87256000-87257000"/>
          <s v="87257000-87258000"/>
          <s v="87258000-87259000"/>
          <s v="87259000-87260000"/>
          <s v="87260000-87261000"/>
          <s v="87261000-87262000"/>
          <s v="87262000-87263000"/>
          <s v="87263000-87264000"/>
          <s v="87264000-87265000"/>
          <s v="87265000-87266000"/>
          <s v="87266000-87267000"/>
          <s v="87267000-87268000"/>
          <s v="87268000-87269000"/>
          <s v="87269000-87270000"/>
          <s v="87270000-87271000"/>
          <s v="87271000-87272000"/>
          <s v="87272000-87273000"/>
          <s v="87273000-87274000"/>
          <s v="87274000-87275000"/>
          <s v="87275000-87276000"/>
          <s v="87276000-87277000"/>
          <s v="87277000-87278000"/>
          <s v="87278000-87279000"/>
          <s v="87279000-87280000"/>
          <s v="87280000-87281000"/>
          <s v="87281000-87282000"/>
          <s v="87282000-87283000"/>
          <s v="87283000-87284000"/>
          <s v="87284000-87285000"/>
          <s v="87285000-87286000"/>
          <s v="87286000-87287000"/>
          <s v="87287000-87288000"/>
          <s v="87288000-87289000"/>
          <s v="87289000-87290000"/>
          <s v="87290000-87291000"/>
          <s v="87291000-87292000"/>
          <s v="87292000-87293000"/>
          <s v="87293000-87294000"/>
          <s v="87294000-87295000"/>
          <s v="87295000-87296000"/>
          <s v="87296000-87297000"/>
          <s v="87297000-87298000"/>
          <s v="87298000-87299000"/>
          <s v="87299000-87300000"/>
          <s v="87300000-87301000"/>
          <s v="87301000-87302000"/>
          <s v="87302000-87303000"/>
          <s v="87303000-87304000"/>
          <s v="87304000-87305000"/>
          <s v="87305000-87306000"/>
          <s v="87306000-87307000"/>
          <s v="87307000-87308000"/>
          <s v="87308000-87309000"/>
          <s v="87309000-87310000"/>
          <s v="87310000-87311000"/>
          <s v="87311000-87312000"/>
          <s v="87312000-87313000"/>
          <s v="87313000-87314000"/>
          <s v="87314000-87315000"/>
          <s v="87315000-87316000"/>
          <s v="87316000-87317000"/>
          <s v="87317000-87318000"/>
          <s v="87318000-87319000"/>
          <s v="87319000-87320000"/>
          <s v="87320000-87321000"/>
          <s v="87321000-87322000"/>
          <s v="87322000-87323000"/>
          <s v="87323000-87324000"/>
          <s v="87324000-87325000"/>
          <s v="87325000-87326000"/>
          <s v="87326000-87327000"/>
          <s v="87327000-87328000"/>
          <s v="87328000-87329000"/>
          <s v="87329000-87330000"/>
          <s v="87330000-87331000"/>
          <s v="87331000-87332000"/>
          <s v="87332000-87333000"/>
          <s v="87333000-87334000"/>
          <s v="87334000-87335000"/>
          <s v="87335000-87336000"/>
          <s v="87336000-87337000"/>
          <s v="87337000-87338000"/>
          <s v="87338000-87339000"/>
          <s v="87339000-87340000"/>
          <s v="87340000-87341000"/>
          <s v="87341000-87342000"/>
          <s v="87342000-87343000"/>
          <s v="87343000-87344000"/>
          <s v="87344000-87345000"/>
          <s v="87345000-87346000"/>
          <s v="87346000-87347000"/>
          <s v="87347000-87348000"/>
          <s v="87348000-87349000"/>
          <s v="87349000-87350000"/>
          <s v="87350000-87351000"/>
          <s v="87351000-87352000"/>
          <s v="87352000-87353000"/>
          <s v="87353000-87354000"/>
          <s v="87354000-87355000"/>
          <s v="87355000-87356000"/>
          <s v="87356000-87357000"/>
          <s v="87357000-87358000"/>
          <s v="87358000-87359000"/>
          <s v="87359000-87360000"/>
          <s v="87360000-87361000"/>
          <s v="87361000-87362000"/>
          <s v="87362000-87363000"/>
          <s v="87363000-87364000"/>
          <s v="87364000-87365000"/>
          <s v="87365000-87366000"/>
          <s v="87366000-87367000"/>
          <s v="87367000-87368000"/>
          <s v="87368000-87369000"/>
          <s v="87369000-87370000"/>
          <s v="87370000-87371000"/>
          <s v="87371000-87372000"/>
          <s v="87372000-87373000"/>
          <s v="87373000-87374000"/>
          <s v="87374000-87375000"/>
          <s v="87375000-87376000"/>
          <s v="87376000-87377000"/>
          <s v="87377000-87378000"/>
          <s v="87378000-87379000"/>
          <s v="87379000-87380000"/>
          <s v="87380000-87381000"/>
          <s v="87381000-87382000"/>
          <s v="87382000-87383000"/>
          <s v="87383000-87384000"/>
          <s v="87384000-87385000"/>
          <s v="87385000-87386000"/>
          <s v="87386000-87387000"/>
          <s v="87387000-87388000"/>
          <s v="87388000-87389000"/>
          <s v="87389000-87390000"/>
          <s v="87390000-87391000"/>
          <s v="87391000-87392000"/>
          <s v="87392000-87393000"/>
          <s v="87393000-87394000"/>
          <s v="87394000-87395000"/>
          <s v="87395000-87396000"/>
          <s v="87396000-87397000"/>
          <s v="87397000-87398000"/>
          <s v="87398000-87399000"/>
          <s v="87399000-87400000"/>
          <s v="87400000-87401000"/>
          <s v="87401000-87402000"/>
          <s v="87402000-87403000"/>
          <s v="87403000-87404000"/>
          <s v="87404000-87405000"/>
          <s v="87405000-87406000"/>
          <s v="87406000-87407000"/>
          <s v="87407000-87408000"/>
          <s v="87408000-87409000"/>
          <s v="87409000-87410000"/>
          <s v="87410000-87411000"/>
          <s v="87411000-87412000"/>
          <s v="87412000-87413000"/>
          <s v="87413000-87414000"/>
          <s v="87414000-87415000"/>
          <s v="87415000-87416000"/>
          <s v="87416000-87417000"/>
          <s v="87417000-87418000"/>
          <s v="87418000-87419000"/>
          <s v="87419000-87420000"/>
          <s v="87420000-87421000"/>
          <s v="87421000-87422000"/>
          <s v="87422000-87423000"/>
          <s v="87423000-87424000"/>
          <s v="87424000-87425000"/>
          <s v="87425000-87426000"/>
          <s v="87426000-87427000"/>
          <s v="87427000-87428000"/>
          <s v="87428000-87429000"/>
          <s v="87429000-87430000"/>
          <s v="87430000-87431000"/>
          <s v="87431000-87432000"/>
          <s v="87432000-87433000"/>
          <s v="87433000-87434000"/>
          <s v="87434000-87435000"/>
          <s v="87435000-87436000"/>
          <s v="87436000-87437000"/>
          <s v="87437000-87438000"/>
          <s v="87438000-87439000"/>
          <s v="87439000-87440000"/>
          <s v="87440000-87441000"/>
          <s v="87441000-87442000"/>
          <s v="87442000-87443000"/>
          <s v="87443000-87444000"/>
          <s v="87444000-87445000"/>
          <s v="87445000-87446000"/>
          <s v="87446000-87447000"/>
          <s v="87447000-87448000"/>
          <s v="87448000-87449000"/>
          <s v="87449000-87450000"/>
          <s v="87450000-87451000"/>
          <s v="87451000-87452000"/>
          <s v="87452000-87453000"/>
          <s v="87453000-87454000"/>
          <s v="87454000-87455000"/>
          <s v="87455000-87456000"/>
          <s v="87456000-87457000"/>
          <s v="87457000-87458000"/>
          <s v="87458000-87459000"/>
          <s v="87459000-87460000"/>
          <s v="87460000-87461000"/>
          <s v="87461000-87462000"/>
          <s v="87462000-87463000"/>
          <s v="87463000-87464000"/>
          <s v="87464000-87465000"/>
          <s v="87465000-87466000"/>
          <s v="87466000-87467000"/>
          <s v="87467000-87468000"/>
          <s v="87468000-87469000"/>
          <s v="87469000-87470000"/>
          <s v="87470000-87471000"/>
          <s v="87471000-87472000"/>
          <s v="87472000-87473000"/>
          <s v="87473000-87474000"/>
          <s v="87474000-87475000"/>
          <s v="87475000-87476000"/>
          <s v="87476000-87477000"/>
          <s v="87477000-87478000"/>
          <s v="87478000-87479000"/>
          <s v="87479000-87480000"/>
          <s v="87480000-87481000"/>
          <s v="87481000-87482000"/>
          <s v="87482000-87483000"/>
          <s v="87483000-87484000"/>
          <s v="87484000-87485000"/>
          <s v="87485000-87486000"/>
          <s v="87486000-87487000"/>
          <s v="87487000-87488000"/>
          <s v="87488000-87489000"/>
          <s v="87489000-87490000"/>
          <s v="87490000-87491000"/>
          <s v="87491000-87492000"/>
          <s v="87492000-87493000"/>
          <s v="87493000-87494000"/>
          <s v="87494000-87495000"/>
          <s v="87495000-87496000"/>
          <s v="87496000-87497000"/>
          <s v="87497000-87498000"/>
          <s v="87498000-87499000"/>
          <s v="87499000-87500000"/>
          <s v="87500000-87501000"/>
          <s v="87501000-87502000"/>
          <s v="87502000-87503000"/>
          <s v="87503000-87504000"/>
          <s v="87504000-87505000"/>
          <s v="87505000-87506000"/>
          <s v="87506000-87507000"/>
          <s v="87507000-87508000"/>
          <s v="87508000-87509000"/>
          <s v="87509000-87510000"/>
          <s v="87510000-87511000"/>
          <s v="87511000-87512000"/>
          <s v="87512000-87513000"/>
          <s v="87513000-87514000"/>
          <s v="87514000-87515000"/>
          <s v="87515000-87516000"/>
          <s v="87516000-87517000"/>
          <s v="87517000-87518000"/>
          <s v="87518000-87519000"/>
          <s v="87519000-87520000"/>
          <s v="87520000-87521000"/>
          <s v="87521000-87522000"/>
          <s v="87522000-87523000"/>
          <s v="87523000-87524000"/>
          <s v="87524000-87525000"/>
          <s v="87525000-87526000"/>
          <s v="87526000-87527000"/>
          <s v="87527000-87528000"/>
          <s v="87528000-87529000"/>
          <s v="87529000-87530000"/>
          <s v="87530000-87531000"/>
          <s v="87531000-87532000"/>
          <s v="87532000-87533000"/>
          <s v="87533000-87534000"/>
          <s v="87534000-87535000"/>
          <s v="87535000-87536000"/>
          <s v="87536000-87537000"/>
          <s v="87537000-87538000"/>
          <s v="87538000-87539000"/>
          <s v="87539000-87540000"/>
          <s v="87540000-87541000"/>
          <s v="87541000-87542000"/>
          <s v="87542000-87543000"/>
          <s v="87543000-87544000"/>
          <s v="87544000-87545000"/>
          <s v="87545000-87546000"/>
          <s v="87546000-87547000"/>
          <s v="87547000-87548000"/>
          <s v="87548000-87549000"/>
          <s v="87549000-87550000"/>
          <s v="87550000-87551000"/>
          <s v="87551000-87552000"/>
          <s v="87552000-87553000"/>
          <s v="87553000-87554000"/>
          <s v="87554000-87555000"/>
          <s v="87555000-87556000"/>
          <s v="87556000-87557000"/>
          <s v="87557000-87558000"/>
          <s v="87558000-87559000"/>
          <s v="87559000-87560000"/>
          <s v="87560000-87561000"/>
          <s v="87561000-87562000"/>
          <s v="87562000-87563000"/>
          <s v="87563000-87564000"/>
          <s v="87564000-87565000"/>
          <s v="87565000-87566000"/>
          <s v="87566000-87567000"/>
          <s v="87567000-87568000"/>
          <s v="87568000-87569000"/>
          <s v="87569000-87570000"/>
          <s v="87570000-87571000"/>
          <s v="87571000-87572000"/>
          <s v="87572000-87573000"/>
          <s v="87573000-87574000"/>
          <s v="87574000-87575000"/>
          <s v="87575000-87576000"/>
          <s v="87576000-87577000"/>
          <s v="87577000-87578000"/>
          <s v="87578000-87579000"/>
          <s v="87579000-87580000"/>
          <s v="87580000-87581000"/>
          <s v="87581000-87582000"/>
          <s v="87582000-87583000"/>
          <s v="87583000-87584000"/>
          <s v="87584000-87585000"/>
          <s v="87585000-87586000"/>
          <s v="87586000-87587000"/>
          <s v="87587000-87588000"/>
          <s v="87588000-87589000"/>
          <s v="87589000-87590000"/>
          <s v="87590000-87591000"/>
          <s v="87591000-87592000"/>
          <s v="87592000-87593000"/>
          <s v="87593000-87594000"/>
          <s v="87594000-87595000"/>
          <s v="87595000-87596000"/>
          <s v="87596000-87597000"/>
          <s v="87597000-87598000"/>
          <s v="87598000-87599000"/>
          <s v="87599000-87600000"/>
          <s v="87600000-87601000"/>
          <s v="87601000-87602000"/>
          <s v="87602000-87603000"/>
          <s v="87603000-87604000"/>
          <s v="87604000-87605000"/>
          <s v="87605000-87606000"/>
          <s v="87606000-87607000"/>
          <s v="87607000-87608000"/>
          <s v="87608000-87609000"/>
          <s v="87609000-87610000"/>
          <s v="87610000-87611000"/>
          <s v="87611000-87612000"/>
          <s v="87612000-87613000"/>
          <s v="87613000-87614000"/>
          <s v="87614000-87615000"/>
          <s v="87615000-87616000"/>
          <s v="87616000-87617000"/>
          <s v="87617000-87618000"/>
          <s v="87618000-87619000"/>
          <s v="87619000-87620000"/>
          <s v="87620000-87621000"/>
          <s v="87621000-87622000"/>
          <s v="87622000-87623000"/>
          <s v="87623000-87624000"/>
          <s v="87624000-87625000"/>
          <s v="87625000-87626000"/>
          <s v="87626000-87627000"/>
          <s v="87627000-87628000"/>
          <s v="87628000-87629000"/>
          <s v="87629000-87630000"/>
          <s v="87630000-87631000"/>
          <s v="87631000-87632000"/>
          <s v="87632000-87633000"/>
          <s v="87633000-87634000"/>
          <s v="87634000-87635000"/>
          <s v="87635000-87636000"/>
          <s v="87636000-87637000"/>
          <s v="87637000-87638000"/>
          <s v="87638000-87639000"/>
          <s v="87639000-87640000"/>
          <s v="87640000-87641000"/>
          <s v="87641000-87642000"/>
          <s v="87642000-87643000"/>
          <s v="87643000-87644000"/>
          <s v="87644000-87645000"/>
          <s v="87645000-87646000"/>
          <s v="87646000-87647000"/>
          <s v="87647000-87648000"/>
          <s v="87648000-87649000"/>
          <s v="87649000-87650000"/>
          <s v="87650000-87651000"/>
          <s v="87651000-87652000"/>
          <s v="87652000-87653000"/>
          <s v="87653000-87654000"/>
          <s v="87654000-87655000"/>
          <s v="87655000-87656000"/>
          <s v="87656000-87657000"/>
          <s v="87657000-87658000"/>
          <s v="87658000-87659000"/>
          <s v="87659000-87660000"/>
          <s v="87660000-87661000"/>
          <s v="87661000-87662000"/>
          <s v="87662000-87663000"/>
          <s v="87663000-87664000"/>
          <s v="87664000-87665000"/>
          <s v="87665000-87666000"/>
          <s v="87666000-87667000"/>
          <s v="87667000-87668000"/>
          <s v="87668000-87669000"/>
          <s v="87669000-87670000"/>
          <s v="87670000-87671000"/>
          <s v="87671000-87672000"/>
          <s v="87672000-87673000"/>
          <s v="87673000-87674000"/>
          <s v="87674000-87675000"/>
          <s v="87675000-87676000"/>
          <s v="87676000-87677000"/>
          <s v="87677000-87678000"/>
          <s v="87678000-87679000"/>
          <s v="87679000-87680000"/>
          <s v="87680000-87681000"/>
          <s v="87681000-87682000"/>
          <s v="87682000-87683000"/>
          <s v="87683000-87684000"/>
          <s v="87684000-87685000"/>
          <s v="87685000-87686000"/>
          <s v="87686000-87687000"/>
          <s v="87687000-87688000"/>
          <s v="87688000-87689000"/>
          <s v="87689000-87690000"/>
          <s v="87690000-87691000"/>
          <s v="87691000-87692000"/>
          <s v="87692000-87693000"/>
          <s v="87693000-87694000"/>
          <s v="87694000-87695000"/>
          <s v="87695000-87696000"/>
          <s v="87696000-87697000"/>
          <s v="87697000-87698000"/>
          <s v="87698000-87699000"/>
          <s v="87699000-87700000"/>
          <s v="87700000-87701000"/>
          <s v="87701000-87702000"/>
          <s v="87702000-87703000"/>
          <s v="87703000-87704000"/>
          <s v="87704000-87705000"/>
          <s v="87705000-87706000"/>
          <s v="87706000-87707000"/>
          <s v="87707000-87708000"/>
          <s v="87708000-87709000"/>
          <s v="87709000-87710000"/>
          <s v="87710000-87711000"/>
          <s v="87711000-87712000"/>
          <s v="87712000-87713000"/>
          <s v="87713000-87714000"/>
          <s v="87714000-87715000"/>
          <s v="87715000-87716000"/>
          <s v="87716000-87717000"/>
          <s v="87717000-87718000"/>
          <s v="87718000-87719000"/>
          <s v="87719000-87720000"/>
          <s v="87720000-87721000"/>
          <s v="87721000-87722000"/>
          <s v="87722000-87723000"/>
          <s v="87723000-87724000"/>
          <s v="87724000-87725000"/>
          <s v="87725000-87726000"/>
          <s v="87726000-87727000"/>
          <s v="87727000-87728000"/>
          <s v="87728000-87729000"/>
          <s v="87729000-87730000"/>
          <s v="87730000-87731000"/>
          <s v="87731000-87732000"/>
          <s v="87732000-87733000"/>
          <s v="87733000-87734000"/>
          <s v="87734000-87735000"/>
          <s v="87735000-87736000"/>
          <s v="87736000-87737000"/>
          <s v="87737000-87738000"/>
          <s v="87738000-87739000"/>
          <s v="87739000-87740000"/>
          <s v="87740000-87741000"/>
          <s v="87741000-87742000"/>
          <s v="87742000-87743000"/>
          <s v="87743000-87744000"/>
          <s v="87744000-87745000"/>
          <s v="87745000-87746000"/>
          <s v="87746000-87747000"/>
          <s v="87747000-87748000"/>
          <s v="87748000-87749000"/>
          <s v="87749000-87750000"/>
          <s v="87750000-87751000"/>
          <s v="87751000-87752000"/>
          <s v="87752000-87753000"/>
          <s v="87753000-87754000"/>
          <s v="87754000-87755000"/>
          <s v="87755000-87756000"/>
          <s v="87756000-87757000"/>
          <s v="87757000-87758000"/>
          <s v="87758000-87759000"/>
          <s v="87759000-87760000"/>
          <s v="87760000-87761000"/>
          <s v="87761000-87762000"/>
          <s v="87762000-87763000"/>
          <s v="87763000-87764000"/>
          <s v="87764000-87765000"/>
          <s v="87765000-87766000"/>
          <s v="87766000-87767000"/>
          <s v="87767000-87768000"/>
          <s v="87768000-87769000"/>
          <s v="87769000-87770000"/>
          <s v="87770000-87771000"/>
          <s v="87771000-87772000"/>
          <s v="87772000-87773000"/>
          <s v="87773000-87774000"/>
          <s v="87774000-87775000"/>
          <s v="87775000-87776000"/>
          <s v="87776000-87777000"/>
          <s v="87777000-87778000"/>
          <s v="87778000-87779000"/>
          <s v="87779000-87780000"/>
          <s v="87780000-87781000"/>
          <s v="87781000-87782000"/>
          <s v="87782000-87783000"/>
          <s v="87783000-87784000"/>
          <s v="87784000-87785000"/>
          <s v="87785000-87786000"/>
          <s v="87786000-87787000"/>
          <s v="87787000-87788000"/>
          <s v="87788000-87789000"/>
          <s v="87789000-87790000"/>
          <s v="87790000-87791000"/>
          <s v="87791000-87792000"/>
          <s v="87792000-87793000"/>
          <s v="87793000-87794000"/>
          <s v="87794000-87795000"/>
          <s v="87795000-87796000"/>
          <s v="87796000-87797000"/>
          <s v="87797000-87798000"/>
          <s v="87798000-87799000"/>
          <s v="87799000-87800000"/>
          <s v="87800000-87801000"/>
          <s v="87801000-87802000"/>
          <s v="87802000-87803000"/>
          <s v="87803000-87804000"/>
          <s v="87804000-87805000"/>
          <s v="87805000-87806000"/>
          <s v="87806000-87807000"/>
          <s v="87807000-87808000"/>
          <s v="87808000-87809000"/>
          <s v="87809000-87810000"/>
          <s v="87810000-87811000"/>
          <s v="87811000-87812000"/>
          <s v="87812000-87813000"/>
          <s v="87813000-87814000"/>
          <s v="87814000-87815000"/>
          <s v="87815000-87816000"/>
          <s v="87816000-87817000"/>
          <s v="87817000-87818000"/>
          <s v="87818000-87819000"/>
          <s v="87819000-87820000"/>
          <s v="87820000-87821000"/>
          <s v="87821000-87822000"/>
          <s v="87822000-87823000"/>
          <s v="87823000-87824000"/>
          <s v="87824000-87825000"/>
          <s v="87825000-87826000"/>
          <s v="87826000-87827000"/>
          <s v="87827000-87828000"/>
          <s v="87828000-87829000"/>
          <s v="87829000-87830000"/>
          <s v="87830000-87831000"/>
          <s v="87831000-87832000"/>
          <s v="87832000-87833000"/>
          <s v="87833000-87834000"/>
          <s v="87834000-87835000"/>
          <s v="87835000-87836000"/>
          <s v="87836000-87837000"/>
          <s v="87837000-87838000"/>
          <s v="87838000-87839000"/>
          <s v="87839000-87840000"/>
          <s v="87840000-87841000"/>
          <s v="87841000-87842000"/>
          <s v="87842000-87843000"/>
          <s v="87843000-87844000"/>
          <s v="87844000-87845000"/>
          <s v="87845000-87846000"/>
          <s v="87846000-87847000"/>
          <s v="87847000-87848000"/>
          <s v="87848000-87849000"/>
          <s v="87849000-87850000"/>
          <s v="87850000-87851000"/>
          <s v="87851000-87852000"/>
          <s v="87852000-87853000"/>
          <s v="87853000-87854000"/>
          <s v="87854000-87855000"/>
          <s v="87855000-87856000"/>
          <s v="87856000-87857000"/>
          <s v="87857000-87858000"/>
          <s v="87858000-87859000"/>
          <s v="87859000-87860000"/>
          <s v="87860000-87861000"/>
          <s v="87861000-87862000"/>
          <s v="87862000-87863000"/>
          <s v="87863000-87864000"/>
          <s v="87864000-87865000"/>
          <s v="87865000-87866000"/>
          <s v="87866000-87867000"/>
          <s v="87867000-87868000"/>
          <s v="87868000-87869000"/>
          <s v="87869000-87870000"/>
          <s v="87870000-87871000"/>
          <s v="87871000-87872000"/>
          <s v="87872000-87873000"/>
          <s v="87873000-87874000"/>
          <s v="87874000-87875000"/>
          <s v="87875000-87876000"/>
          <s v="87876000-87877000"/>
          <s v="87877000-87878000"/>
          <s v="87878000-87879000"/>
          <s v="87879000-87880000"/>
          <s v="87880000-87881000"/>
          <s v="87881000-87882000"/>
          <s v="87882000-87883000"/>
          <s v="87883000-87884000"/>
          <s v="87884000-87885000"/>
          <s v="87885000-87886000"/>
          <s v="87886000-87887000"/>
          <s v="87887000-87888000"/>
          <s v="87888000-87889000"/>
          <s v="87889000-87890000"/>
          <s v="87890000-87891000"/>
          <s v="87891000-87892000"/>
          <s v="87892000-87893000"/>
          <s v="87893000-87894000"/>
          <s v="87894000-87895000"/>
          <s v="87895000-87896000"/>
          <s v="87896000-87897000"/>
          <s v="87897000-87898000"/>
          <s v="87898000-87899000"/>
          <s v="87899000-87900000"/>
          <s v="87900000-87901000"/>
          <s v="87901000-87902000"/>
          <s v="87902000-87903000"/>
          <s v="87903000-87904000"/>
          <s v="87904000-87905000"/>
          <s v="87905000-87906000"/>
          <s v="87906000-87907000"/>
          <s v="87907000-87908000"/>
          <s v="87908000-87909000"/>
          <s v="87909000-87910000"/>
          <s v="87910000-87911000"/>
          <s v="87911000-87912000"/>
          <s v="87912000-87913000"/>
          <s v="87913000-87914000"/>
          <s v="87914000-87915000"/>
          <s v="87915000-87916000"/>
          <s v="87916000-87917000"/>
          <s v="87917000-87918000"/>
          <s v="87918000-87919000"/>
          <s v="87919000-87920000"/>
          <s v="87920000-87921000"/>
          <s v="87921000-87922000"/>
          <s v="87922000-87923000"/>
          <s v="87923000-87924000"/>
          <s v="87924000-87925000"/>
          <s v="87925000-87926000"/>
          <s v="87926000-87927000"/>
          <s v="87927000-87928000"/>
          <s v="87928000-87929000"/>
          <s v="87929000-87930000"/>
          <s v="87930000-87931000"/>
          <s v="87931000-87932000"/>
          <s v="87932000-87933000"/>
          <s v="87933000-87934000"/>
          <s v="87934000-87935000"/>
          <s v="87935000-87936000"/>
          <s v="87936000-87937000"/>
          <s v="87937000-87938000"/>
          <s v="87938000-87939000"/>
          <s v="87939000-87940000"/>
          <s v="87940000-87941000"/>
          <s v="87941000-87942000"/>
          <s v="87942000-87943000"/>
          <s v="87943000-87944000"/>
          <s v="87944000-87945000"/>
          <s v="87945000-87946000"/>
          <s v="87946000-87947000"/>
          <s v="87947000-87948000"/>
          <s v="87948000-87949000"/>
          <s v="87949000-87950000"/>
          <s v="87950000-87951000"/>
          <s v="87951000-87952000"/>
          <s v="87952000-87953000"/>
          <s v="87953000-87954000"/>
          <s v="87954000-87955000"/>
          <s v="87955000-87956000"/>
          <s v="87956000-87957000"/>
          <s v="87957000-87958000"/>
          <s v="87958000-87959000"/>
          <s v="87959000-87960000"/>
          <s v="87960000-87961000"/>
          <s v="87961000-87962000"/>
          <s v="87962000-87963000"/>
          <s v="87963000-87964000"/>
          <s v="87964000-87965000"/>
          <s v="87965000-87966000"/>
          <s v="87966000-87967000"/>
          <s v="87967000-87968000"/>
          <s v="87968000-87969000"/>
          <s v="87969000-87970000"/>
          <s v="87970000-87971000"/>
          <s v="87971000-87972000"/>
          <s v="87972000-87973000"/>
          <s v="87973000-87974000"/>
          <s v="87974000-87975000"/>
          <s v="87975000-87976000"/>
          <s v="87976000-87977000"/>
          <s v="87977000-87978000"/>
          <s v="87978000-87979000"/>
          <s v="87979000-87980000"/>
          <s v="87980000-87981000"/>
          <s v="87981000-87982000"/>
          <s v="87982000-87983000"/>
          <s v="87983000-87984000"/>
          <s v="87984000-87985000"/>
          <s v="87985000-87986000"/>
          <s v="87986000-87987000"/>
          <s v="87987000-87988000"/>
          <s v="87988000-87989000"/>
          <s v="87989000-87990000"/>
          <s v="87990000-87991000"/>
          <s v="87991000-87992000"/>
          <s v="87992000-87993000"/>
          <s v="87993000-87994000"/>
          <s v="87994000-87995000"/>
          <s v="87995000-87996000"/>
          <s v="87996000-87997000"/>
          <s v="87997000-87998000"/>
          <s v="87998000-87999000"/>
          <s v="87999000-88000000"/>
          <s v="88000000-88001000"/>
          <s v="88001000-88002000"/>
          <s v="88002000-88003000"/>
          <s v="88003000-88004000"/>
          <s v="88004000-88005000"/>
          <s v="88005000-88006000"/>
          <s v="88006000-88007000"/>
          <s v="88007000-88008000"/>
          <s v="88008000-88009000"/>
          <s v="88009000-88010000"/>
          <s v="88010000-88011000"/>
          <s v="88011000-88012000"/>
          <s v="88012000-88013000"/>
          <s v="88013000-88014000"/>
          <s v="88014000-88015000"/>
          <s v="88015000-88016000"/>
          <s v="88016000-88017000"/>
          <s v="88017000-88018000"/>
          <s v="88018000-88019000"/>
          <s v="88019000-88020000"/>
          <s v="88020000-88021000"/>
          <s v="88021000-88022000"/>
          <s v="88022000-88023000"/>
          <s v="88023000-88024000"/>
          <s v="88024000-88025000"/>
          <s v="88025000-88026000"/>
          <s v="88026000-88027000"/>
          <s v="88027000-88028000"/>
          <s v="88028000-88029000"/>
          <s v="88029000-88030000"/>
          <s v="88030000-88031000"/>
          <s v="88031000-88032000"/>
          <s v="88032000-88033000"/>
          <s v="88033000-88034000"/>
          <s v="88034000-88035000"/>
          <s v="88035000-88036000"/>
          <s v="88036000-88037000"/>
          <s v="88037000-88038000"/>
          <s v="88038000-88039000"/>
          <s v="88039000-88040000"/>
          <s v="88040000-88041000"/>
          <s v="88041000-88042000"/>
          <s v="88042000-88043000"/>
          <s v="88043000-88044000"/>
          <s v="88044000-88045000"/>
          <s v="88045000-88046000"/>
          <s v="88046000-88047000"/>
          <s v="88047000-88048000"/>
          <s v="88048000-88049000"/>
          <s v="88049000-88050000"/>
          <s v="88050000-88051000"/>
          <s v="88051000-88052000"/>
          <s v="88052000-88053000"/>
          <s v="88053000-88054000"/>
          <s v="88054000-88055000"/>
          <s v="88055000-88056000"/>
          <s v="88056000-88057000"/>
          <s v="88057000-88058000"/>
          <s v="88058000-88059000"/>
          <s v="88059000-88060000"/>
          <s v="88060000-88061000"/>
          <s v="88061000-88062000"/>
          <s v="88062000-88063000"/>
          <s v="88063000-88064000"/>
          <s v="88064000-88065000"/>
          <s v="88065000-88066000"/>
          <s v="88066000-88067000"/>
          <s v="88067000-88068000"/>
          <s v="88068000-88069000"/>
          <s v="88069000-88070000"/>
          <s v="88070000-88071000"/>
          <s v="88071000-88072000"/>
          <s v="88072000-88073000"/>
          <s v="88073000-88074000"/>
          <s v="88074000-88075000"/>
          <s v="88075000-88076000"/>
          <s v="88076000-88077000"/>
          <s v="88077000-88078000"/>
          <s v="88078000-88079000"/>
          <s v="88079000-88080000"/>
          <s v="88080000-88081000"/>
          <s v="88081000-88082000"/>
          <s v="88082000-88083000"/>
          <s v="88083000-88084000"/>
          <s v="88084000-88085000"/>
          <s v="88085000-88086000"/>
          <s v="88086000-88087000"/>
          <s v="88087000-88088000"/>
          <s v="88088000-88089000"/>
          <s v="88089000-88090000"/>
          <s v="88090000-88091000"/>
          <s v="88091000-88092000"/>
          <s v="88092000-88093000"/>
          <s v="88093000-88094000"/>
          <s v="88094000-88095000"/>
          <s v="88095000-88096000"/>
          <s v="88096000-88097000"/>
          <s v="88097000-88098000"/>
          <s v="88098000-88099000"/>
          <s v="88099000-88100000"/>
          <s v="88100000-88101000"/>
          <s v="88101000-88102000"/>
          <s v="88102000-88103000"/>
          <s v="88103000-88104000"/>
          <s v="88104000-88105000"/>
          <s v="88105000-88106000"/>
          <s v="88106000-88107000"/>
          <s v="88107000-88108000"/>
          <s v="88108000-88109000"/>
          <s v="88109000-88110000"/>
          <s v="88110000-88111000"/>
          <s v="88111000-88112000"/>
          <s v="88112000-88113000"/>
          <s v="88113000-88114000"/>
          <s v="88114000-88115000"/>
          <s v="88115000-88116000"/>
          <s v="88116000-88117000"/>
          <s v="88117000-88118000"/>
          <s v="88118000-88119000"/>
          <s v="88119000-88120000"/>
          <s v="88120000-88121000"/>
          <s v="88121000-88122000"/>
          <s v="88122000-88123000"/>
          <s v="88123000-88124000"/>
          <s v="88124000-88125000"/>
          <s v="88125000-88126000"/>
          <s v="88126000-88127000"/>
          <s v="88127000-88128000"/>
          <s v="88128000-88129000"/>
          <s v="88129000-88130000"/>
          <s v="88130000-88131000"/>
          <s v="88131000-88132000"/>
          <s v="88132000-88133000"/>
          <s v="88133000-88134000"/>
          <s v="88134000-88135000"/>
          <s v="88135000-88136000"/>
          <s v="88136000-88137000"/>
          <s v="88137000-88138000"/>
          <s v="88138000-88139000"/>
          <s v="88139000-88140000"/>
          <s v="88140000-88141000"/>
          <s v="88141000-88142000"/>
          <s v="88142000-88143000"/>
          <s v="88143000-88144000"/>
          <s v="88144000-88145000"/>
          <s v="88145000-88146000"/>
          <s v="88146000-88147000"/>
          <s v="88147000-88148000"/>
          <s v="88148000-88149000"/>
          <s v="88149000-88150000"/>
          <s v="88150000-88151000"/>
          <s v="88151000-88152000"/>
          <s v="88152000-88153000"/>
          <s v="88153000-88154000"/>
          <s v="88154000-88155000"/>
          <s v="88155000-88156000"/>
          <s v="88156000-88157000"/>
          <s v="88157000-88158000"/>
          <s v="88158000-88159000"/>
          <s v="88159000-88160000"/>
          <s v="88160000-88161000"/>
          <s v="88161000-88162000"/>
          <s v="88162000-88163000"/>
          <s v="88163000-88164000"/>
          <s v="88164000-88165000"/>
          <s v="88165000-88166000"/>
          <s v="88166000-88167000"/>
          <s v="88167000-88168000"/>
          <s v="88168000-88169000"/>
          <s v="88169000-88170000"/>
          <s v="88170000-88171000"/>
          <s v="88171000-88172000"/>
          <s v="88172000-88173000"/>
          <s v="88173000-88174000"/>
          <s v="88174000-88175000"/>
          <s v="88175000-88176000"/>
          <s v="88176000-88177000"/>
          <s v="88177000-88178000"/>
          <s v="88178000-88179000"/>
          <s v="88179000-88180000"/>
          <s v="88180000-88181000"/>
          <s v="88181000-88182000"/>
          <s v="88182000-88183000"/>
          <s v="88183000-88184000"/>
          <s v="88184000-88185000"/>
          <s v="88185000-88186000"/>
          <s v="88186000-88187000"/>
          <s v="88187000-88188000"/>
          <s v="88188000-88189000"/>
          <s v="88189000-88190000"/>
          <s v="88190000-88191000"/>
          <s v="88191000-88192000"/>
          <s v="88192000-88193000"/>
          <s v="88193000-88194000"/>
          <s v="88194000-88195000"/>
          <s v="88195000-88196000"/>
          <s v="88196000-88197000"/>
          <s v="88197000-88198000"/>
          <s v="88198000-88199000"/>
          <s v="88199000-88200000"/>
          <s v="88200000-88201000"/>
          <s v="88201000-88202000"/>
          <s v="88202000-88203000"/>
          <s v="88203000-88204000"/>
          <s v="88204000-88205000"/>
          <s v="88205000-88206000"/>
          <s v="88206000-88207000"/>
          <s v="88207000-88208000"/>
          <s v="88208000-88209000"/>
          <s v="88209000-88210000"/>
          <s v="88210000-88211000"/>
          <s v="88211000-88212000"/>
          <s v="88212000-88213000"/>
          <s v="88213000-88214000"/>
          <s v="88214000-88215000"/>
          <s v="88215000-88216000"/>
          <s v="88216000-88217000"/>
          <s v="88217000-88218000"/>
          <s v="88218000-88219000"/>
          <s v="88219000-88220000"/>
          <s v="88220000-88221000"/>
          <s v="88221000-88222000"/>
          <s v="88222000-88223000"/>
          <s v="88223000-88224000"/>
          <s v="88224000-88225000"/>
          <s v="88225000-88226000"/>
          <s v="88226000-88227000"/>
          <s v="88227000-88228000"/>
          <s v="88228000-88229000"/>
          <s v="88229000-88230000"/>
          <s v="88230000-88231000"/>
          <s v="88231000-88232000"/>
          <s v="88232000-88233000"/>
          <s v="88233000-88234000"/>
          <s v="88234000-88235000"/>
          <s v="88235000-88236000"/>
          <s v="88236000-88237000"/>
          <s v="88237000-88238000"/>
          <s v="88238000-88239000"/>
          <s v="88239000-88240000"/>
          <s v="88240000-88241000"/>
          <s v="88241000-88242000"/>
          <s v="88242000-88243000"/>
          <s v="88243000-88244000"/>
          <s v="88244000-88245000"/>
          <s v="88245000-88246000"/>
          <s v="88246000-88247000"/>
          <s v="88247000-88248000"/>
          <s v="88248000-88249000"/>
          <s v="88249000-88250000"/>
          <s v="88250000-88251000"/>
          <s v="88251000-88252000"/>
          <s v="88252000-88253000"/>
          <s v="88253000-88254000"/>
          <s v="88254000-88255000"/>
          <s v="88255000-88256000"/>
          <s v="88256000-88257000"/>
          <s v="88257000-88258000"/>
          <s v="88258000-88259000"/>
          <s v="88259000-88260000"/>
          <s v="88260000-88261000"/>
          <s v="88261000-88262000"/>
          <s v="88262000-88263000"/>
          <s v="88263000-88264000"/>
          <s v="88264000-88265000"/>
          <s v="88265000-88266000"/>
          <s v="88266000-88267000"/>
          <s v="88267000-88268000"/>
          <s v="88268000-88269000"/>
          <s v="88269000-88270000"/>
          <s v="88270000-88271000"/>
          <s v="88271000-88272000"/>
          <s v="88272000-88273000"/>
          <s v="88273000-88274000"/>
          <s v="88274000-88275000"/>
          <s v="88275000-88276000"/>
          <s v="88276000-88277000"/>
          <s v="88277000-88278000"/>
          <s v="88278000-88279000"/>
          <s v="88279000-88280000"/>
          <s v="88280000-88281000"/>
          <s v="88281000-88282000"/>
          <s v="88282000-88283000"/>
          <s v="88283000-88284000"/>
          <s v="88284000-88285000"/>
          <s v="88285000-88286000"/>
          <s v="88286000-88287000"/>
          <s v="88287000-88288000"/>
          <s v="88288000-88289000"/>
          <s v="88289000-88290000"/>
          <s v="88290000-88291000"/>
          <s v="88291000-88292000"/>
          <s v="88292000-88293000"/>
          <s v="88293000-88294000"/>
          <s v="88294000-88295000"/>
          <s v="88295000-88296000"/>
          <s v="88296000-88297000"/>
          <s v="88297000-88298000"/>
          <s v="88298000-88299000"/>
          <s v="88299000-88300000"/>
          <s v="88300000-88301000"/>
          <s v="88301000-88302000"/>
          <s v="88302000-88303000"/>
          <s v="88303000-88304000"/>
          <s v="88304000-88305000"/>
          <s v="88305000-88306000"/>
          <s v="88306000-88307000"/>
          <s v="88307000-88308000"/>
          <s v="88308000-88309000"/>
          <s v="88309000-88310000"/>
          <s v="88310000-88311000"/>
          <s v="88311000-88312000"/>
          <s v="88312000-88313000"/>
          <s v="88313000-88314000"/>
          <s v="88314000-88315000"/>
          <s v="88315000-88316000"/>
          <s v="88316000-88317000"/>
          <s v="88317000-88318000"/>
          <s v="88318000-88319000"/>
          <s v="88319000-88320000"/>
          <s v="88320000-88321000"/>
          <s v="88321000-88322000"/>
          <s v="88322000-88323000"/>
          <s v="88323000-88324000"/>
          <s v="88324000-88325000"/>
          <s v="88325000-88326000"/>
          <s v="88326000-88327000"/>
          <s v="88327000-88328000"/>
          <s v="88328000-88329000"/>
          <s v="88329000-88330000"/>
          <s v="88330000-88331000"/>
          <s v="88331000-88332000"/>
          <s v="88332000-88333000"/>
          <s v="88333000-88334000"/>
          <s v="88334000-88335000"/>
          <s v="88335000-88336000"/>
          <s v="88336000-88337000"/>
          <s v="88337000-88338000"/>
          <s v="88338000-88339000"/>
          <s v="88339000-88340000"/>
          <s v="88340000-88341000"/>
          <s v="88341000-88342000"/>
          <s v="88342000-88343000"/>
          <s v="88343000-88344000"/>
          <s v="88344000-88345000"/>
          <s v="88345000-88346000"/>
          <s v="88346000-88347000"/>
          <s v="88347000-88348000"/>
          <s v="88348000-88349000"/>
          <s v="88349000-88350000"/>
          <s v="88350000-88351000"/>
          <s v="88351000-88352000"/>
          <s v="88352000-88353000"/>
          <s v="88353000-88354000"/>
          <s v="88354000-88355000"/>
          <s v="88355000-88356000"/>
          <s v="88356000-88357000"/>
          <s v="88357000-88358000"/>
          <s v="88358000-88359000"/>
          <s v="88359000-88360000"/>
          <s v="88360000-88361000"/>
          <s v="88361000-88362000"/>
          <s v="88362000-88363000"/>
          <s v="88363000-88364000"/>
          <s v="88364000-88365000"/>
          <s v="88365000-88366000"/>
          <s v="88366000-88367000"/>
          <s v="88367000-88368000"/>
          <s v="88368000-88369000"/>
          <s v="88369000-88370000"/>
          <s v="88370000-88371000"/>
          <s v="88371000-88372000"/>
          <s v="88372000-88373000"/>
          <s v="88373000-88374000"/>
          <s v="88374000-88375000"/>
          <s v="88375000-88376000"/>
          <s v="88376000-88377000"/>
          <s v="88377000-88378000"/>
          <s v="88378000-88379000"/>
          <s v="88379000-88380000"/>
          <s v="88380000-88381000"/>
          <s v="88381000-88382000"/>
          <s v="88382000-88383000"/>
          <s v="88383000-88384000"/>
          <s v="88384000-88385000"/>
          <s v="88385000-88386000"/>
          <s v="88386000-88387000"/>
          <s v="88387000-88388000"/>
          <s v="88388000-88389000"/>
          <s v="88389000-88390000"/>
          <s v="88390000-88391000"/>
          <s v="88391000-88392000"/>
          <s v="88392000-88393000"/>
          <s v="88393000-88394000"/>
          <s v="88394000-88395000"/>
          <s v="88395000-88396000"/>
          <s v="88396000-88397000"/>
          <s v="88397000-88398000"/>
          <s v="88398000-88399000"/>
          <s v="88399000-88400000"/>
          <s v="88400000-88401000"/>
          <s v="88401000-88402000"/>
          <s v="88402000-88403000"/>
          <s v="88403000-88404000"/>
          <s v="88404000-88405000"/>
          <s v="88405000-88406000"/>
          <s v="88406000-88407000"/>
          <s v="88407000-88408000"/>
          <s v="88408000-88409000"/>
          <s v="88409000-88410000"/>
          <s v="88410000-88411000"/>
          <s v="88411000-88412000"/>
          <s v="88412000-88413000"/>
          <s v="88413000-88414000"/>
          <s v="88414000-88415000"/>
          <s v="88415000-88416000"/>
          <s v="88416000-88417000"/>
          <s v="88417000-88418000"/>
          <s v="88418000-88419000"/>
          <s v="88419000-88420000"/>
          <s v="88420000-88421000"/>
          <s v="88421000-88422000"/>
          <s v="88422000-88423000"/>
          <s v="88423000-88424000"/>
          <s v="88424000-88425000"/>
          <s v="88425000-88426000"/>
          <s v="88426000-88427000"/>
          <s v="88427000-88428000"/>
          <s v="88428000-88429000"/>
          <s v="88429000-88430000"/>
          <s v="88430000-88431000"/>
          <s v="88431000-88432000"/>
          <s v="88432000-88433000"/>
          <s v="88433000-88434000"/>
          <s v="88434000-88435000"/>
          <s v="88435000-88436000"/>
          <s v="88436000-88437000"/>
          <s v="88437000-88438000"/>
          <s v="88438000-88439000"/>
          <s v="88439000-88440000"/>
          <s v="88440000-88441000"/>
          <s v="88441000-88442000"/>
          <s v="88442000-88443000"/>
          <s v="88443000-88444000"/>
          <s v="88444000-88445000"/>
          <s v="88445000-88446000"/>
          <s v="88446000-88447000"/>
          <s v="88447000-88448000"/>
          <s v="88448000-88449000"/>
          <s v="88449000-88450000"/>
          <s v="88450000-88451000"/>
          <s v="88451000-88452000"/>
          <s v="88452000-88453000"/>
          <s v="88453000-88454000"/>
          <s v="88454000-88455000"/>
          <s v="88455000-88456000"/>
          <s v="88456000-88457000"/>
          <s v="88457000-88458000"/>
          <s v="88458000-88459000"/>
          <s v="88459000-88460000"/>
          <s v="88460000-88461000"/>
          <s v="88461000-88462000"/>
          <s v="88462000-88463000"/>
          <s v="88463000-88464000"/>
          <s v="88464000-88465000"/>
          <s v="88465000-88466000"/>
          <s v="88466000-88467000"/>
          <s v="88467000-88468000"/>
          <s v="88468000-88469000"/>
          <s v="88469000-88470000"/>
          <s v="88470000-88471000"/>
          <s v="88471000-88472000"/>
          <s v="88472000-88473000"/>
          <s v="88473000-88474000"/>
          <s v="88474000-88475000"/>
          <s v="88475000-88476000"/>
          <s v="88476000-88477000"/>
          <s v="88477000-88478000"/>
          <s v="88478000-88479000"/>
          <s v="88479000-88480000"/>
          <s v="88480000-88481000"/>
          <s v="88481000-88482000"/>
          <s v="88482000-88483000"/>
          <s v="88483000-88484000"/>
          <s v="88484000-88485000"/>
          <s v="88485000-88486000"/>
          <s v="88486000-88487000"/>
          <s v="88487000-88488000"/>
          <s v="88488000-88489000"/>
          <s v="88489000-88490000"/>
          <s v="88490000-88491000"/>
          <s v="88491000-88492000"/>
          <s v="88492000-88493000"/>
          <s v="88493000-88494000"/>
          <s v="88494000-88495000"/>
          <s v="88495000-88496000"/>
          <s v="88496000-88497000"/>
          <s v="88497000-88498000"/>
          <s v="88498000-88499000"/>
          <s v="88499000-88500000"/>
          <s v="88500000-88501000"/>
          <s v="88501000-88502000"/>
          <s v="88502000-88503000"/>
          <s v="88503000-88504000"/>
          <s v="88504000-88505000"/>
          <s v="88505000-88506000"/>
          <s v="88506000-88507000"/>
          <s v="88507000-88508000"/>
          <s v="88508000-88509000"/>
          <s v="88509000-88510000"/>
          <s v="88510000-88511000"/>
          <s v="88511000-88512000"/>
          <s v="88512000-88513000"/>
          <s v="88513000-88514000"/>
          <s v="88514000-88515000"/>
          <s v="88515000-88516000"/>
          <s v="88516000-88517000"/>
          <s v="88517000-88518000"/>
          <s v="88518000-88519000"/>
          <s v="88519000-88520000"/>
          <s v="88520000-88521000"/>
          <s v="88521000-88522000"/>
          <s v="88522000-88523000"/>
          <s v="88523000-88524000"/>
          <s v="88524000-88525000"/>
          <s v="88525000-88526000"/>
          <s v="88526000-88527000"/>
          <s v="88527000-88528000"/>
          <s v="88528000-88529000"/>
          <s v="88529000-88530000"/>
          <s v="88530000-88531000"/>
          <s v="88531000-88532000"/>
          <s v="88532000-88533000"/>
          <s v="88533000-88534000"/>
          <s v="88534000-88535000"/>
          <s v="88535000-88536000"/>
          <s v="88536000-88537000"/>
          <s v="88537000-88538000"/>
          <s v="88538000-88539000"/>
          <s v="88539000-88540000"/>
          <s v="88540000-88541000"/>
          <s v="88541000-88542000"/>
          <s v="88542000-88543000"/>
          <s v="88543000-88544000"/>
          <s v="88544000-88545000"/>
          <s v="88545000-88546000"/>
          <s v="88546000-88547000"/>
          <s v="88547000-88548000"/>
          <s v="88548000-88549000"/>
          <s v="88549000-88550000"/>
          <s v="88550000-88551000"/>
          <s v="88551000-88552000"/>
          <s v="88552000-88553000"/>
          <s v="88553000-88554000"/>
          <s v="88554000-88555000"/>
          <s v="88555000-88556000"/>
          <s v="88556000-88557000"/>
          <s v="88557000-88558000"/>
          <s v="88558000-88559000"/>
          <s v="88559000-88560000"/>
          <s v="88560000-88561000"/>
          <s v="88561000-88562000"/>
          <s v="88562000-88563000"/>
          <s v="88563000-88564000"/>
          <s v="88564000-88565000"/>
          <s v="88565000-88566000"/>
          <s v="88566000-88567000"/>
          <s v="88567000-88568000"/>
          <s v="88568000-88569000"/>
          <s v="88569000-88570000"/>
          <s v="88570000-88571000"/>
          <s v="88571000-88572000"/>
          <s v="88572000-88573000"/>
          <s v="88573000-88574000"/>
          <s v="88574000-88575000"/>
          <s v="88575000-88576000"/>
          <s v="88576000-88577000"/>
          <s v="88577000-88578000"/>
          <s v="88578000-88579000"/>
          <s v="88579000-88580000"/>
          <s v="88580000-88581000"/>
          <s v="88581000-88582000"/>
          <s v="88582000-88583000"/>
          <s v="88583000-88584000"/>
          <s v="88584000-88585000"/>
          <s v="88585000-88586000"/>
          <s v="88586000-88587000"/>
          <s v="88587000-88588000"/>
          <s v="88588000-88589000"/>
          <s v="88589000-88590000"/>
          <s v="88590000-88591000"/>
          <s v="88591000-88592000"/>
          <s v="88592000-88593000"/>
          <s v="88593000-88594000"/>
          <s v="88594000-88595000"/>
          <s v="88595000-88596000"/>
          <s v="88596000-88597000"/>
          <s v="88597000-88598000"/>
          <s v="88598000-88599000"/>
          <s v="88599000-88600000"/>
          <s v="88600000-88601000"/>
          <s v="88601000-88602000"/>
          <s v="88602000-88603000"/>
          <s v="88603000-88604000"/>
          <s v="88604000-88605000"/>
          <s v="88605000-88606000"/>
          <s v="88606000-88607000"/>
          <s v="88607000-88608000"/>
          <s v="88608000-88609000"/>
          <s v="88609000-88610000"/>
          <s v="88610000-88611000"/>
          <s v="88611000-88612000"/>
          <s v="88612000-88613000"/>
          <s v="88613000-88614000"/>
          <s v="88614000-88615000"/>
          <s v="88615000-88616000"/>
          <s v="88616000-88617000"/>
          <s v="88617000-88618000"/>
          <s v="88618000-88619000"/>
          <s v="88619000-88620000"/>
          <s v="88620000-88621000"/>
          <s v="88621000-88622000"/>
          <s v="88622000-88623000"/>
          <s v="88623000-88624000"/>
          <s v="88624000-88625000"/>
          <s v="88625000-88626000"/>
          <s v="88626000-88627000"/>
          <s v="88627000-88628000"/>
          <s v="88628000-88629000"/>
          <s v="88629000-88630000"/>
          <s v="88630000-88631000"/>
          <s v="88631000-88632000"/>
          <s v="88632000-88633000"/>
          <s v="88633000-88634000"/>
          <s v="88634000-88635000"/>
          <s v="88635000-88636000"/>
          <s v="88636000-88637000"/>
          <s v="88637000-88638000"/>
          <s v="88638000-88639000"/>
          <s v="88639000-88640000"/>
          <s v="88640000-88641000"/>
          <s v="88641000-88642000"/>
          <s v="88642000-88643000"/>
          <s v="88643000-88644000"/>
          <s v="88644000-88645000"/>
          <s v="88645000-88646000"/>
          <s v="88646000-88647000"/>
          <s v="88647000-88648000"/>
          <s v="88648000-88649000"/>
          <s v="88649000-88650000"/>
          <s v="88650000-88651000"/>
          <s v="88651000-88652000"/>
          <s v="88652000-88653000"/>
          <s v="88653000-88654000"/>
          <s v="88654000-88655000"/>
          <s v="88655000-88656000"/>
          <s v="88656000-88657000"/>
          <s v="88657000-88658000"/>
          <s v="88658000-88659000"/>
          <s v="88659000-88660000"/>
          <s v="88660000-88661000"/>
          <s v="88661000-88662000"/>
          <s v="88662000-88663000"/>
          <s v="88663000-88664000"/>
          <s v="88664000-88665000"/>
          <s v="88665000-88666000"/>
          <s v="88666000-88667000"/>
          <s v="88667000-88668000"/>
          <s v="88668000-88669000"/>
          <s v="88669000-88670000"/>
          <s v="88670000-88671000"/>
          <s v="88671000-88672000"/>
          <s v="88672000-88673000"/>
          <s v="88673000-88674000"/>
          <s v="88674000-88675000"/>
          <s v="88675000-88676000"/>
          <s v="88676000-88677000"/>
          <s v="88677000-88678000"/>
          <s v="88678000-88679000"/>
          <s v="88679000-88680000"/>
          <s v="88680000-88681000"/>
          <s v="88681000-88682000"/>
          <s v="88682000-88683000"/>
          <s v="88683000-88684000"/>
          <s v="88684000-88685000"/>
          <s v="88685000-88686000"/>
          <s v="88686000-88687000"/>
          <s v="88687000-88688000"/>
          <s v="88688000-88689000"/>
          <s v="88689000-88690000"/>
          <s v="88690000-88691000"/>
          <s v="88691000-88692000"/>
          <s v="88692000-88693000"/>
          <s v="88693000-88694000"/>
          <s v="88694000-88695000"/>
          <s v="88695000-88696000"/>
          <s v="88696000-88697000"/>
          <s v="88697000-88698000"/>
          <s v="88698000-88699000"/>
          <s v="88699000-88700000"/>
          <s v="88700000-88701000"/>
          <s v="88701000-88702000"/>
          <s v="88702000-88703000"/>
          <s v="88703000-88704000"/>
          <s v="88704000-88705000"/>
          <s v="88705000-88706000"/>
          <s v="88706000-88707000"/>
          <s v="88707000-88708000"/>
          <s v="88708000-88709000"/>
          <s v="88709000-88710000"/>
          <s v="88710000-88711000"/>
          <s v="88711000-88712000"/>
          <s v="88712000-88713000"/>
          <s v="88713000-88714000"/>
          <s v="88714000-88715000"/>
          <s v="88715000-88716000"/>
          <s v="88716000-88717000"/>
          <s v="88717000-88718000"/>
          <s v="88718000-88719000"/>
          <s v="88719000-88720000"/>
          <s v="88720000-88721000"/>
          <s v="88721000-88722000"/>
          <s v="88722000-88723000"/>
          <s v="88723000-88724000"/>
          <s v="88724000-88725000"/>
          <s v="88725000-88726000"/>
          <s v="88726000-88727000"/>
          <s v="88727000-88728000"/>
          <s v="88728000-88729000"/>
          <s v="88729000-88730000"/>
          <s v="88730000-88731000"/>
          <s v="88731000-88732000"/>
          <s v="88732000-88733000"/>
          <s v="88733000-88734000"/>
          <s v="88734000-88735000"/>
          <s v="88735000-88736000"/>
          <s v="88736000-88737000"/>
          <s v="88737000-88738000"/>
          <s v="88738000-88739000"/>
          <s v="88739000-88740000"/>
          <s v="88740000-88741000"/>
          <s v="88741000-88742000"/>
          <s v="88742000-88743000"/>
          <s v="88743000-88744000"/>
          <s v="88744000-88745000"/>
          <s v="88745000-88746000"/>
          <s v="88746000-88747000"/>
          <s v="88747000-88748000"/>
          <s v="88748000-88749000"/>
          <s v="88749000-88750000"/>
          <s v="88750000-88751000"/>
          <s v="88751000-88752000"/>
          <s v="88752000-88753000"/>
          <s v="88753000-88754000"/>
          <s v="88754000-88755000"/>
          <s v="88755000-88756000"/>
          <s v="88756000-88757000"/>
          <s v="88757000-88758000"/>
          <s v="88758000-88759000"/>
          <s v="88759000-88760000"/>
          <s v="88760000-88761000"/>
          <s v="88761000-88762000"/>
          <s v="88762000-88763000"/>
          <s v="88763000-88764000"/>
          <s v="88764000-88765000"/>
          <s v="88765000-88766000"/>
          <s v="88766000-88767000"/>
          <s v="88767000-88768000"/>
          <s v="88768000-88769000"/>
          <s v="88769000-88770000"/>
          <s v="88770000-88771000"/>
          <s v="88771000-88772000"/>
          <s v="88772000-88773000"/>
          <s v="88773000-88774000"/>
          <s v="88774000-88775000"/>
          <s v="88775000-88776000"/>
          <s v="88776000-88777000"/>
          <s v="88777000-88778000"/>
          <s v="88778000-88779000"/>
          <s v="88779000-88780000"/>
          <s v="88780000-88781000"/>
          <s v="88781000-88782000"/>
          <s v="88782000-88783000"/>
          <s v="88783000-88784000"/>
          <s v="88784000-88785000"/>
          <s v="88785000-88786000"/>
          <s v="88786000-88787000"/>
          <s v="88787000-88788000"/>
          <s v="88788000-88789000"/>
          <s v="88789000-88790000"/>
          <s v="88790000-88791000"/>
          <s v="88791000-88792000"/>
          <s v="88792000-88793000"/>
          <s v="88793000-88794000"/>
          <s v="88794000-88795000"/>
          <s v="88795000-88796000"/>
          <s v="88796000-88797000"/>
          <s v="88797000-88798000"/>
          <s v="88798000-88799000"/>
          <s v="88799000-88800000"/>
          <s v="88800000-88801000"/>
          <s v="88801000-88802000"/>
          <s v="88802000-88803000"/>
          <s v="88803000-88804000"/>
          <s v="88804000-88805000"/>
          <s v="88805000-88806000"/>
          <s v="88806000-88807000"/>
          <s v="88807000-88808000"/>
          <s v="88808000-88809000"/>
          <s v="88809000-88810000"/>
          <s v="88810000-88811000"/>
          <s v="88811000-88812000"/>
          <s v="88812000-88813000"/>
          <s v="88813000-88814000"/>
          <s v="88814000-88815000"/>
          <s v="88815000-88816000"/>
          <s v="88816000-88817000"/>
          <s v="88817000-88818000"/>
          <s v="88818000-88819000"/>
          <s v="88819000-88820000"/>
          <s v="88820000-88821000"/>
          <s v="88821000-88822000"/>
          <s v="88822000-88823000"/>
          <s v="88823000-88824000"/>
          <s v="88824000-88825000"/>
          <s v="88825000-88826000"/>
          <s v="88826000-88827000"/>
          <s v="88827000-88828000"/>
          <s v="88828000-88829000"/>
          <s v="88829000-88830000"/>
          <s v="88830000-88831000"/>
          <s v="88831000-88832000"/>
          <s v="88832000-88833000"/>
          <s v="88833000-88834000"/>
          <s v="88834000-88835000"/>
          <s v="88835000-88836000"/>
          <s v="88836000-88837000"/>
          <s v="88837000-88838000"/>
          <s v="88838000-88839000"/>
          <s v="88839000-88840000"/>
          <s v="88840000-88841000"/>
          <s v="88841000-88842000"/>
          <s v="88842000-88843000"/>
          <s v="88843000-88844000"/>
          <s v="88844000-88845000"/>
          <s v="88845000-88846000"/>
          <s v="88846000-88847000"/>
          <s v="88847000-88848000"/>
          <s v="88848000-88849000"/>
          <s v="88849000-88850000"/>
          <s v="88850000-88851000"/>
          <s v="88851000-88852000"/>
          <s v="88852000-88853000"/>
          <s v="88853000-88854000"/>
          <s v="88854000-88855000"/>
          <s v="88855000-88856000"/>
          <s v="88856000-88857000"/>
          <s v="88857000-88858000"/>
          <s v="88858000-88859000"/>
          <s v="88859000-88860000"/>
          <s v="88860000-88861000"/>
          <s v="88861000-88862000"/>
          <s v="88862000-88863000"/>
          <s v="88863000-88864000"/>
          <s v="88864000-88865000"/>
          <s v="88865000-88866000"/>
          <s v="88866000-88867000"/>
          <s v="88867000-88868000"/>
          <s v="88868000-88869000"/>
          <s v="88869000-88870000"/>
          <s v="88870000-88871000"/>
          <s v="88871000-88872000"/>
          <s v="88872000-88873000"/>
          <s v="88873000-88874000"/>
          <s v="88874000-88875000"/>
          <s v="88875000-88876000"/>
          <s v="88876000-88877000"/>
          <s v="88877000-88878000"/>
          <s v="88878000-88879000"/>
          <s v="88879000-88880000"/>
          <s v="88880000-88881000"/>
          <s v="88881000-88882000"/>
          <s v="88882000-88883000"/>
          <s v="88883000-88884000"/>
          <s v="88884000-88885000"/>
          <s v="88885000-88886000"/>
          <s v="88886000-88887000"/>
          <s v="88887000-88888000"/>
          <s v="88888000-88889000"/>
          <s v="88889000-88890000"/>
          <s v="88890000-88891000"/>
          <s v="88891000-88892000"/>
          <s v="88892000-88893000"/>
          <s v="88893000-88894000"/>
          <s v="88894000-88895000"/>
          <s v="88895000-88896000"/>
          <s v="88896000-88897000"/>
          <s v="88897000-88898000"/>
          <s v="88898000-88899000"/>
          <s v="88899000-88900000"/>
          <s v="88900000-88901000"/>
          <s v="88901000-88902000"/>
          <s v="88902000-88903000"/>
          <s v="88903000-88904000"/>
          <s v="88904000-88905000"/>
          <s v="88905000-88906000"/>
          <s v="88906000-88907000"/>
          <s v="88907000-88908000"/>
          <s v="88908000-88909000"/>
          <s v="88909000-88910000"/>
          <s v="88910000-88911000"/>
          <s v="88911000-88912000"/>
          <s v="88912000-88913000"/>
          <s v="88913000-88914000"/>
          <s v="88914000-88915000"/>
          <s v="88915000-88916000"/>
          <s v="88916000-88917000"/>
          <s v="88917000-88918000"/>
          <s v="88918000-88919000"/>
          <s v="88919000-88920000"/>
          <s v="88920000-88921000"/>
          <s v="88921000-88922000"/>
          <s v="88922000-88923000"/>
          <s v="88923000-88924000"/>
          <s v="88924000-88925000"/>
          <s v="88925000-88926000"/>
          <s v="88926000-88927000"/>
          <s v="88927000-88928000"/>
          <s v="88928000-88929000"/>
          <s v="88929000-88930000"/>
          <s v="88930000-88931000"/>
          <s v="88931000-88932000"/>
          <s v="88932000-88933000"/>
          <s v="88933000-88934000"/>
          <s v="88934000-88935000"/>
          <s v="88935000-88936000"/>
          <s v="88936000-88937000"/>
          <s v="88937000-88938000"/>
          <s v="88938000-88939000"/>
          <s v="88939000-88940000"/>
          <s v="88940000-88941000"/>
          <s v="88941000-88942000"/>
          <s v="88942000-88943000"/>
          <s v="88943000-88944000"/>
          <s v="88944000-88945000"/>
          <s v="88945000-88946000"/>
          <s v="88946000-88947000"/>
          <s v="88947000-88948000"/>
          <s v="88948000-88949000"/>
          <s v="88949000-88950000"/>
          <s v="88950000-88951000"/>
          <s v="88951000-88952000"/>
          <s v="88952000-88953000"/>
          <s v="88953000-88954000"/>
          <s v="88954000-88955000"/>
          <s v="88955000-88956000"/>
          <s v="88956000-88957000"/>
          <s v="88957000-88958000"/>
          <s v="88958000-88959000"/>
          <s v="88959000-88960000"/>
          <s v="88960000-88961000"/>
          <s v="88961000-88962000"/>
          <s v="88962000-88963000"/>
          <s v="88963000-88964000"/>
          <s v="88964000-88965000"/>
          <s v="88965000-88966000"/>
          <s v="88966000-88967000"/>
          <s v="88967000-88968000"/>
          <s v="88968000-88969000"/>
          <s v="88969000-88970000"/>
          <s v="88970000-88971000"/>
          <s v="88971000-88972000"/>
          <s v="88972000-88973000"/>
          <s v="88973000-88974000"/>
          <s v="88974000-88975000"/>
          <s v="88975000-88976000"/>
          <s v="88976000-88977000"/>
          <s v="88977000-88978000"/>
          <s v="88978000-88979000"/>
          <s v="88979000-88980000"/>
          <s v="88980000-88981000"/>
          <s v="88981000-88982000"/>
          <s v="88982000-88983000"/>
          <s v="88983000-88984000"/>
          <s v="88984000-88985000"/>
          <s v="88985000-88986000"/>
          <s v="88986000-88987000"/>
          <s v="88987000-88988000"/>
          <s v="88988000-88989000"/>
          <s v="88989000-88990000"/>
          <s v="88990000-88991000"/>
          <s v="88991000-88992000"/>
          <s v="88992000-88993000"/>
          <s v="88993000-88994000"/>
          <s v="88994000-88995000"/>
          <s v="88995000-88996000"/>
          <s v="88996000-88997000"/>
          <s v="88997000-88998000"/>
          <s v="88998000-88999000"/>
          <s v="88999000-89000000"/>
          <s v="89000000-89001000"/>
          <s v="89001000-89002000"/>
          <s v="89002000-89003000"/>
          <s v="89003000-89004000"/>
          <s v="89004000-89005000"/>
          <s v="89005000-89006000"/>
          <s v="89006000-89007000"/>
          <s v="89007000-89008000"/>
          <s v="89008000-89009000"/>
          <s v="89009000-89010000"/>
          <s v="89010000-89011000"/>
          <s v="89011000-89012000"/>
          <s v="89012000-89013000"/>
          <s v="89013000-89014000"/>
          <s v="89014000-89015000"/>
          <s v="89015000-89016000"/>
          <s v="89016000-89017000"/>
          <s v="89017000-89018000"/>
          <s v="89018000-89019000"/>
          <s v="89019000-89020000"/>
          <s v="89020000-89021000"/>
          <s v="89021000-89022000"/>
          <s v="89022000-89023000"/>
          <s v="89023000-89024000"/>
          <s v="89024000-89025000"/>
          <s v="89025000-89026000"/>
          <s v="89026000-89027000"/>
          <s v="89027000-89028000"/>
          <s v="89028000-89029000"/>
          <s v="89029000-89030000"/>
          <s v="89030000-89031000"/>
          <s v="89031000-89032000"/>
          <s v="89032000-89033000"/>
          <s v="89033000-89034000"/>
          <s v="89034000-89035000"/>
          <s v="89035000-89036000"/>
          <s v="89036000-89037000"/>
          <s v="89037000-89038000"/>
          <s v="89038000-89039000"/>
          <s v="89039000-89040000"/>
          <s v="89040000-89041000"/>
          <s v="89041000-89042000"/>
          <s v="89042000-89043000"/>
          <s v="89043000-89044000"/>
          <s v="89044000-89045000"/>
          <s v="89045000-89046000"/>
          <s v="89046000-89047000"/>
          <s v="89047000-89048000"/>
          <s v="89048000-89049000"/>
          <s v="89049000-89050000"/>
          <s v="89050000-89051000"/>
          <s v="89051000-89052000"/>
          <s v="89052000-89053000"/>
          <s v="89053000-89054000"/>
          <s v="89054000-89055000"/>
          <s v="89055000-89056000"/>
          <s v="89056000-89057000"/>
          <s v="89057000-89058000"/>
          <s v="89058000-89059000"/>
          <s v="89059000-89060000"/>
          <s v="89060000-89061000"/>
          <s v="89061000-89062000"/>
          <s v="89062000-89063000"/>
          <s v="89063000-89064000"/>
          <s v="89064000-89065000"/>
          <s v="89065000-89066000"/>
          <s v="89066000-89067000"/>
          <s v="89067000-89068000"/>
          <s v="89068000-89069000"/>
          <s v="89069000-89070000"/>
          <s v="89070000-89071000"/>
          <s v="89071000-89072000"/>
          <s v="89072000-89073000"/>
          <s v="89073000-89074000"/>
          <s v="89074000-89075000"/>
          <s v="89075000-89076000"/>
          <s v="89076000-89077000"/>
          <s v="89077000-89078000"/>
          <s v="89078000-89079000"/>
          <s v="89079000-89080000"/>
          <s v="89080000-89081000"/>
          <s v="89081000-89082000"/>
          <s v="89082000-89083000"/>
          <s v="89083000-89084000"/>
          <s v="89084000-89085000"/>
          <s v="89085000-89086000"/>
          <s v="89086000-89087000"/>
          <s v="89087000-89088000"/>
          <s v="89088000-89089000"/>
          <s v="89089000-89090000"/>
          <s v="89090000-89091000"/>
          <s v="89091000-89092000"/>
          <s v="89092000-89093000"/>
          <s v="89093000-89094000"/>
          <s v="89094000-89095000"/>
          <s v="89095000-89096000"/>
          <s v="89096000-89097000"/>
          <s v="89097000-89098000"/>
          <s v="89098000-89099000"/>
          <s v="89099000-89100000"/>
          <s v="89100000-89101000"/>
          <s v="89101000-89102000"/>
          <s v="89102000-89103000"/>
          <s v="89103000-89104000"/>
          <s v="89104000-89105000"/>
          <s v="89105000-89106000"/>
          <s v="89106000-89107000"/>
          <s v="89107000-89108000"/>
          <s v="89108000-89109000"/>
          <s v="89109000-89110000"/>
          <s v="89110000-89111000"/>
          <s v="89111000-89112000"/>
          <s v="89112000-89113000"/>
          <s v="89113000-89114000"/>
          <s v="89114000-89115000"/>
          <s v="89115000-89116000"/>
          <s v="89116000-89117000"/>
          <s v="89117000-89118000"/>
          <s v="89118000-89119000"/>
          <s v="89119000-89120000"/>
          <s v="89120000-89121000"/>
          <s v="89121000-89122000"/>
          <s v="89122000-89123000"/>
          <s v="89123000-89124000"/>
          <s v="89124000-89125000"/>
          <s v="89125000-89126000"/>
          <s v="89126000-89127000"/>
          <s v="89127000-89128000"/>
          <s v="89128000-89129000"/>
          <s v="89129000-89130000"/>
          <s v="89130000-89131000"/>
          <s v="89131000-89132000"/>
          <s v="89132000-89133000"/>
          <s v="89133000-89134000"/>
          <s v="89134000-89135000"/>
          <s v="89135000-89136000"/>
          <s v="89136000-89137000"/>
          <s v="89137000-89138000"/>
          <s v="89138000-89139000"/>
          <s v="89139000-89140000"/>
          <s v="89140000-89141000"/>
          <s v="89141000-89142000"/>
          <s v="89142000-89143000"/>
          <s v="89143000-89144000"/>
          <s v="89144000-89145000"/>
          <s v="89145000-89146000"/>
          <s v="89146000-89147000"/>
          <s v="89147000-89148000"/>
          <s v="89148000-89149000"/>
          <s v="89149000-89150000"/>
          <s v="89150000-89151000"/>
          <s v="89151000-89152000"/>
          <s v="89152000-89153000"/>
          <s v="89153000-89154000"/>
          <s v="89154000-89155000"/>
          <s v="89155000-89156000"/>
          <s v="89156000-89157000"/>
          <s v="89157000-89158000"/>
          <s v="89158000-89159000"/>
          <s v="89159000-89160000"/>
          <s v="89160000-89161000"/>
          <s v="89161000-89162000"/>
          <s v="89162000-89163000"/>
          <s v="89163000-89164000"/>
          <s v="89164000-89165000"/>
          <s v="89165000-89166000"/>
          <s v="89166000-89167000"/>
          <s v="89167000-89168000"/>
          <s v="89168000-89169000"/>
          <s v="89169000-89170000"/>
          <s v="89170000-89171000"/>
          <s v="89171000-89172000"/>
          <s v="89172000-89173000"/>
          <s v="89173000-89174000"/>
          <s v="89174000-89175000"/>
          <s v="89175000-89176000"/>
          <s v="89176000-89177000"/>
          <s v="89177000-89178000"/>
          <s v="89178000-89179000"/>
          <s v="89179000-89180000"/>
          <s v="89180000-89181000"/>
          <s v="89181000-89182000"/>
          <s v="89182000-89183000"/>
          <s v="89183000-89184000"/>
          <s v="89184000-89185000"/>
          <s v="89185000-89186000"/>
          <s v="89186000-89187000"/>
          <s v="89187000-89188000"/>
          <s v="89188000-89189000"/>
          <s v="89189000-89190000"/>
          <s v="89190000-89191000"/>
          <s v="89191000-89192000"/>
          <s v="89192000-89193000"/>
          <s v="89193000-89194000"/>
          <s v="89194000-89195000"/>
          <s v="89195000-89196000"/>
          <s v="89196000-89197000"/>
          <s v="89197000-89198000"/>
          <s v="89198000-89199000"/>
          <s v="89199000-89200000"/>
          <s v="89200000-89201000"/>
          <s v="89201000-89202000"/>
          <s v="89202000-89203000"/>
          <s v="89203000-89204000"/>
          <s v="89204000-89205000"/>
          <s v="89205000-89206000"/>
          <s v="89206000-89207000"/>
          <s v="89207000-89208000"/>
          <s v="89208000-89209000"/>
          <s v="89209000-89210000"/>
          <s v="89210000-89211000"/>
          <s v="89211000-89212000"/>
          <s v="89212000-89213000"/>
          <s v="89213000-89214000"/>
          <s v="89214000-89215000"/>
          <s v="89215000-89216000"/>
          <s v="89216000-89217000"/>
          <s v="89217000-89218000"/>
          <s v="89218000-89219000"/>
          <s v="89219000-89220000"/>
          <s v="89220000-89221000"/>
          <s v="89221000-89222000"/>
          <s v="89222000-89223000"/>
          <s v="89223000-89224000"/>
          <s v="89224000-89225000"/>
          <s v="89225000-89226000"/>
          <s v="89226000-89227000"/>
          <s v="89227000-89228000"/>
          <s v="89228000-89229000"/>
          <s v="89229000-89230000"/>
          <s v="89230000-89231000"/>
          <s v="89231000-89232000"/>
          <s v="89232000-89233000"/>
          <s v="89233000-89234000"/>
          <s v="89234000-89235000"/>
          <s v="89235000-89236000"/>
          <s v="89236000-89237000"/>
          <s v="89237000-89238000"/>
          <s v="89238000-89239000"/>
          <s v="89239000-89240000"/>
          <s v="89240000-89241000"/>
          <s v="89241000-89242000"/>
          <s v="89242000-89243000"/>
          <s v="89243000-89244000"/>
          <s v="89244000-89245000"/>
          <s v="89245000-89246000"/>
          <s v="89246000-89247000"/>
          <s v="89247000-89248000"/>
          <s v="89248000-89249000"/>
          <s v="89249000-89250000"/>
          <s v="89250000-89251000"/>
          <s v="89251000-89252000"/>
          <s v="89252000-89253000"/>
          <s v="89253000-89254000"/>
          <s v="89254000-89255000"/>
          <s v="89255000-89256000"/>
          <s v="89256000-89257000"/>
          <s v="89257000-89258000"/>
          <s v="89258000-89259000"/>
          <s v="89259000-89260000"/>
          <s v="89260000-89261000"/>
          <s v="89261000-89262000"/>
          <s v="89262000-89263000"/>
          <s v="89263000-89264000"/>
          <s v="89264000-89265000"/>
          <s v="89265000-89266000"/>
          <s v="89266000-89267000"/>
          <s v="89267000-89268000"/>
          <s v="89268000-89269000"/>
          <s v="89269000-89270000"/>
          <s v="89270000-89271000"/>
          <s v="89271000-89272000"/>
          <s v="89272000-89273000"/>
          <s v="89273000-89274000"/>
          <s v="89274000-89275000"/>
          <s v="89275000-89276000"/>
          <s v="89276000-89277000"/>
          <s v="89277000-89278000"/>
          <s v="89278000-89279000"/>
          <s v="89279000-89280000"/>
          <s v="89280000-89281000"/>
          <s v="89281000-89282000"/>
          <s v="89282000-89283000"/>
          <s v="89283000-89284000"/>
          <s v="89284000-89285000"/>
          <s v="89285000-89286000"/>
          <s v="89286000-89287000"/>
          <s v="89287000-89288000"/>
          <s v="89288000-89289000"/>
          <s v="89289000-89290000"/>
          <s v="89290000-89291000"/>
          <s v="89291000-89292000"/>
          <s v="89292000-89293000"/>
          <s v="89293000-89294000"/>
          <s v="89294000-89295000"/>
          <s v="89295000-89296000"/>
          <s v="89296000-89297000"/>
          <s v="89297000-89298000"/>
          <s v="89298000-89299000"/>
          <s v="89299000-89300000"/>
          <s v="89300000-89301000"/>
          <s v="89301000-89302000"/>
          <s v="89302000-89303000"/>
          <s v="89303000-89304000"/>
          <s v="89304000-89305000"/>
          <s v="89305000-89306000"/>
          <s v="89306000-89307000"/>
          <s v="89307000-89308000"/>
          <s v="89308000-89309000"/>
          <s v="89309000-89310000"/>
          <s v="89310000-89311000"/>
          <s v="89311000-89312000"/>
          <s v="89312000-89313000"/>
          <s v="89313000-89314000"/>
          <s v="89314000-89315000"/>
          <s v="89315000-89316000"/>
          <s v="89316000-89317000"/>
          <s v="89317000-89318000"/>
          <s v="89318000-89319000"/>
          <s v="89319000-89320000"/>
          <s v="89320000-89321000"/>
          <s v="89321000-89322000"/>
          <s v="89322000-89323000"/>
          <s v="89323000-89324000"/>
          <s v="89324000-89325000"/>
          <s v="89325000-89326000"/>
          <s v="89326000-89327000"/>
          <s v="89327000-89328000"/>
          <s v="89328000-89329000"/>
          <s v="89329000-89330000"/>
          <s v="89330000-89331000"/>
          <s v="89331000-89332000"/>
          <s v="89332000-89333000"/>
          <s v="89333000-89334000"/>
          <s v="89334000-89335000"/>
          <s v="89335000-89336000"/>
          <s v="89336000-89337000"/>
          <s v="89337000-89338000"/>
          <s v="89338000-89339000"/>
          <s v="89339000-89340000"/>
          <s v="89340000-89341000"/>
          <s v="89341000-89342000"/>
          <s v="89342000-89343000"/>
          <s v="89343000-89344000"/>
          <s v="89344000-89345000"/>
          <s v="89345000-89346000"/>
          <s v="89346000-89347000"/>
          <s v="89347000-89348000"/>
          <s v="89348000-89349000"/>
          <s v="89349000-89350000"/>
          <s v="89350000-89351000"/>
          <s v="89351000-89352000"/>
          <s v="89352000-89353000"/>
          <s v="89353000-89354000"/>
          <s v="89354000-89355000"/>
          <s v="89355000-89356000"/>
          <s v="89356000-89357000"/>
          <s v="89357000-89358000"/>
          <s v="89358000-89359000"/>
          <s v="89359000-89360000"/>
          <s v="89360000-89361000"/>
          <s v="89361000-89362000"/>
          <s v="89362000-89363000"/>
          <s v="89363000-89364000"/>
          <s v="89364000-89365000"/>
          <s v="89365000-89366000"/>
          <s v="89366000-89367000"/>
          <s v="89367000-89368000"/>
          <s v="89368000-89369000"/>
          <s v="89369000-89370000"/>
          <s v="89370000-89371000"/>
          <s v="89371000-89372000"/>
          <s v="89372000-89373000"/>
          <s v="89373000-89374000"/>
          <s v="89374000-89375000"/>
          <s v="89375000-89376000"/>
          <s v="89376000-89377000"/>
          <s v="89377000-89378000"/>
          <s v="89378000-89379000"/>
          <s v="89379000-89380000"/>
          <s v="89380000-89381000"/>
          <s v="89381000-89382000"/>
          <s v="89382000-89383000"/>
          <s v="89383000-89384000"/>
          <s v="89384000-89385000"/>
          <s v="89385000-89386000"/>
          <s v="89386000-89387000"/>
          <s v="89387000-89388000"/>
          <s v="89388000-89389000"/>
          <s v="89389000-89390000"/>
          <s v="89390000-89391000"/>
          <s v="89391000-89392000"/>
          <s v="89392000-89393000"/>
          <s v="89393000-89394000"/>
          <s v="89394000-89395000"/>
          <s v="89395000-89396000"/>
          <s v="89396000-89397000"/>
          <s v="89397000-89398000"/>
          <s v="89398000-89399000"/>
          <s v="89399000-89400000"/>
          <s v="89400000-89401000"/>
          <s v="89401000-89402000"/>
          <s v="89402000-89403000"/>
          <s v="89403000-89404000"/>
          <s v="89404000-89405000"/>
          <s v="89405000-89406000"/>
          <s v="89406000-89407000"/>
          <s v="89407000-89408000"/>
          <s v="89408000-89409000"/>
          <s v="89409000-89410000"/>
          <s v="89410000-89411000"/>
          <s v="89411000-89412000"/>
          <s v="89412000-89413000"/>
          <s v="89413000-89414000"/>
          <s v="89414000-89415000"/>
          <s v="89415000-89416000"/>
          <s v="89416000-89417000"/>
          <s v="89417000-89418000"/>
          <s v="89418000-89419000"/>
          <s v="89419000-89420000"/>
          <s v="89420000-89421000"/>
          <s v="89421000-89422000"/>
          <s v="89422000-89423000"/>
          <s v="89423000-89424000"/>
          <s v="89424000-89425000"/>
          <s v="89425000-89426000"/>
          <s v="89426000-89427000"/>
          <s v="89427000-89428000"/>
          <s v="89428000-89429000"/>
          <s v="89429000-89430000"/>
          <s v="89430000-89431000"/>
          <s v="89431000-89432000"/>
          <s v="89432000-89433000"/>
          <s v="89433000-89434000"/>
          <s v="89434000-89435000"/>
          <s v="89435000-89436000"/>
          <s v="89436000-89437000"/>
          <s v="89437000-89438000"/>
          <s v="89438000-89439000"/>
          <s v="89439000-89440000"/>
          <s v="89440000-89441000"/>
          <s v="89441000-89442000"/>
          <s v="89442000-89443000"/>
          <s v="89443000-89444000"/>
          <s v="89444000-89445000"/>
          <s v="89445000-89446000"/>
          <s v="89446000-89447000"/>
          <s v="89447000-89448000"/>
          <s v="89448000-89449000"/>
          <s v="89449000-89450000"/>
          <s v="89450000-89451000"/>
          <s v="89451000-89452000"/>
          <s v="89452000-89453000"/>
          <s v="89453000-89454000"/>
          <s v="89454000-89455000"/>
          <s v="89455000-89456000"/>
          <s v="89456000-89457000"/>
          <s v="89457000-89458000"/>
          <s v="89458000-89459000"/>
          <s v="89459000-89460000"/>
          <s v="89460000-89461000"/>
          <s v="89461000-89462000"/>
          <s v="89462000-89463000"/>
          <s v="89463000-89464000"/>
          <s v="89464000-89465000"/>
          <s v="89465000-89466000"/>
          <s v="89466000-89467000"/>
          <s v="89467000-89468000"/>
          <s v="89468000-89469000"/>
          <s v="89469000-89470000"/>
          <s v="89470000-89471000"/>
          <s v="89471000-89472000"/>
          <s v="89472000-89473000"/>
          <s v="89473000-89474000"/>
          <s v="89474000-89475000"/>
          <s v="89475000-89476000"/>
          <s v="89476000-89477000"/>
          <s v="89477000-89478000"/>
          <s v="89478000-89479000"/>
          <s v="89479000-89480000"/>
          <s v="89480000-89481000"/>
          <s v="89481000-89482000"/>
          <s v="89482000-89483000"/>
          <s v="89483000-89484000"/>
          <s v="89484000-89485000"/>
          <s v="89485000-89486000"/>
          <s v="89486000-89487000"/>
          <s v="89487000-89488000"/>
          <s v="89488000-89489000"/>
          <s v="89489000-89490000"/>
          <s v="89490000-89491000"/>
          <s v="89491000-89492000"/>
          <s v="89492000-89493000"/>
          <s v="89493000-89494000"/>
          <s v="89494000-89495000"/>
          <s v="89495000-89496000"/>
          <s v="89496000-89497000"/>
          <s v="89497000-89498000"/>
          <s v="89498000-89499000"/>
          <s v="89499000-89500000"/>
          <s v="89500000-89501000"/>
          <s v="89501000-89502000"/>
          <s v="89502000-89503000"/>
          <s v="89503000-89504000"/>
          <s v="89504000-89505000"/>
          <s v="89505000-89506000"/>
          <s v="89506000-89507000"/>
          <s v="89507000-89508000"/>
          <s v="89508000-89509000"/>
          <s v="89509000-89510000"/>
          <s v="89510000-89511000"/>
          <s v="89511000-89512000"/>
          <s v="89512000-89513000"/>
          <s v="89513000-89514000"/>
          <s v="89514000-89515000"/>
          <s v="89515000-89516000"/>
          <s v="89516000-89517000"/>
          <s v="89517000-89518000"/>
          <s v="89518000-89519000"/>
          <s v="89519000-89520000"/>
          <s v="89520000-89521000"/>
          <s v="89521000-89522000"/>
          <s v="89522000-89523000"/>
          <s v="89523000-89524000"/>
          <s v="89524000-89525000"/>
          <s v="89525000-89526000"/>
          <s v="89526000-89527000"/>
          <s v="89527000-89528000"/>
          <s v="89528000-89529000"/>
          <s v="89529000-89530000"/>
          <s v="89530000-89531000"/>
          <s v="89531000-89532000"/>
          <s v="89532000-89533000"/>
          <s v="89533000-89534000"/>
          <s v="89534000-89535000"/>
          <s v="89535000-89536000"/>
          <s v="89536000-89537000"/>
          <s v="89537000-89538000"/>
          <s v="89538000-89539000"/>
          <s v="89539000-89540000"/>
          <s v="89540000-89541000"/>
          <s v="89541000-89542000"/>
          <s v="89542000-89543000"/>
          <s v="89543000-89544000"/>
          <s v="89544000-89545000"/>
          <s v="89545000-89546000"/>
          <s v="89546000-89547000"/>
          <s v="89547000-89548000"/>
          <s v="89548000-89549000"/>
          <s v="89549000-89550000"/>
          <s v="89550000-89551000"/>
          <s v="89551000-89552000"/>
          <s v="89552000-89553000"/>
          <s v="89553000-89554000"/>
          <s v="89554000-89555000"/>
          <s v="89555000-89556000"/>
          <s v="89556000-89557000"/>
          <s v="89557000-89558000"/>
          <s v="89558000-89559000"/>
          <s v="89559000-89560000"/>
          <s v="89560000-89561000"/>
          <s v="89561000-89562000"/>
          <s v="89562000-89563000"/>
          <s v="89563000-89564000"/>
          <s v="89564000-89565000"/>
          <s v="89565000-89566000"/>
          <s v="89566000-89567000"/>
          <s v="89567000-89568000"/>
          <s v="89568000-89569000"/>
          <s v="89569000-89570000"/>
          <s v="89570000-89571000"/>
          <s v="89571000-89572000"/>
          <s v="89572000-89573000"/>
          <s v="89573000-89574000"/>
          <s v="89574000-89575000"/>
          <s v="89575000-89576000"/>
          <s v="89576000-89577000"/>
          <s v="89577000-89578000"/>
          <s v="89578000-89579000"/>
          <s v="89579000-89580000"/>
          <s v="89580000-89581000"/>
          <s v="89581000-89582000"/>
          <s v="89582000-89583000"/>
          <s v="89583000-89584000"/>
          <s v="89584000-89585000"/>
          <s v="89585000-89586000"/>
          <s v="89586000-89587000"/>
          <s v="89587000-89588000"/>
          <s v="89588000-89589000"/>
          <s v="89589000-89590000"/>
          <s v="89590000-89591000"/>
          <s v="89591000-89592000"/>
          <s v="89592000-89593000"/>
          <s v="89593000-89594000"/>
          <s v="89594000-89595000"/>
          <s v="89595000-89596000"/>
          <s v="89596000-89597000"/>
          <s v="89597000-89598000"/>
          <s v="89598000-89599000"/>
          <s v="89599000-89600000"/>
          <s v="89600000-89601000"/>
          <s v="89601000-89602000"/>
          <s v="89602000-89603000"/>
          <s v="89603000-89604000"/>
          <s v="89604000-89605000"/>
          <s v="89605000-89606000"/>
          <s v="89606000-89607000"/>
          <s v="89607000-89608000"/>
          <s v="89608000-89609000"/>
          <s v="89609000-89610000"/>
          <s v="89610000-89611000"/>
          <s v="89611000-89612000"/>
          <s v="89612000-89613000"/>
          <s v="89613000-89614000"/>
          <s v="89614000-89615000"/>
          <s v="89615000-89616000"/>
          <s v="89616000-89617000"/>
          <s v="89617000-89618000"/>
          <s v="89618000-89619000"/>
          <s v="89619000-89620000"/>
          <s v="89620000-89621000"/>
          <s v="89621000-89622000"/>
          <s v="89622000-89623000"/>
          <s v="89623000-89624000"/>
          <s v="89624000-89625000"/>
          <s v="89625000-89626000"/>
          <s v="89626000-89627000"/>
          <s v="89627000-89628000"/>
          <s v="89628000-89629000"/>
          <s v="89629000-89630000"/>
          <s v="89630000-89631000"/>
          <s v="89631000-89632000"/>
          <s v="89632000-89633000"/>
          <s v="89633000-89634000"/>
          <s v="89634000-89635000"/>
          <s v="89635000-89636000"/>
          <s v="89636000-89637000"/>
          <s v="89637000-89638000"/>
          <s v="89638000-89639000"/>
          <s v="89639000-89640000"/>
          <s v="89640000-89641000"/>
          <s v="89641000-89642000"/>
          <s v="89642000-89643000"/>
          <s v="89643000-89644000"/>
          <s v="89644000-89645000"/>
          <s v="89645000-89646000"/>
          <s v="89646000-89647000"/>
          <s v="89647000-89648000"/>
          <s v="89648000-89649000"/>
          <s v="89649000-89650000"/>
          <s v="89650000-89651000"/>
          <s v="89651000-89652000"/>
          <s v="89652000-89653000"/>
          <s v="89653000-89654000"/>
          <s v="89654000-89655000"/>
          <s v="89655000-89656000"/>
          <s v="89656000-89657000"/>
          <s v="89657000-89658000"/>
          <s v="89658000-89659000"/>
          <s v="89659000-89660000"/>
          <s v="89660000-89661000"/>
          <s v="89661000-89662000"/>
          <s v="89662000-89663000"/>
          <s v="89663000-89664000"/>
          <s v="89664000-89665000"/>
          <s v="89665000-89666000"/>
          <s v="89666000-89667000"/>
          <s v="89667000-89668000"/>
          <s v="89668000-89669000"/>
          <s v="89669000-89670000"/>
          <s v="89670000-89671000"/>
          <s v="89671000-89672000"/>
          <s v="89672000-89673000"/>
          <s v="89673000-89674000"/>
          <s v="89674000-89675000"/>
          <s v="89675000-89676000"/>
          <s v="89676000-89677000"/>
          <s v="89677000-89678000"/>
          <s v="89678000-89679000"/>
          <s v="89679000-89680000"/>
          <s v="89680000-89681000"/>
          <s v="89681000-89682000"/>
          <s v="89682000-89683000"/>
          <s v="89683000-89684000"/>
          <s v="89684000-89685000"/>
          <s v="89685000-89686000"/>
          <s v="89686000-89687000"/>
          <s v="89687000-89688000"/>
          <s v="89688000-89689000"/>
          <s v="89689000-89690000"/>
          <s v="89690000-89691000"/>
          <s v="89691000-89692000"/>
          <s v="89692000-89693000"/>
          <s v="89693000-89694000"/>
          <s v="89694000-89695000"/>
          <s v="89695000-89696000"/>
          <s v="89696000-89697000"/>
          <s v="89697000-89698000"/>
          <s v="89698000-89699000"/>
          <s v="89699000-89700000"/>
          <s v="89700000-89701000"/>
          <s v="89701000-89702000"/>
          <s v="89702000-89703000"/>
          <s v="89703000-89704000"/>
          <s v="89704000-89705000"/>
          <s v="89705000-89706000"/>
          <s v="89706000-89707000"/>
          <s v="89707000-89708000"/>
          <s v="89708000-89709000"/>
          <s v="89709000-89710000"/>
          <s v="89710000-89711000"/>
          <s v="89711000-89712000"/>
          <s v="89712000-89713000"/>
          <s v="89713000-89714000"/>
          <s v="89714000-89715000"/>
          <s v="89715000-89716000"/>
          <s v="89716000-89717000"/>
          <s v="89717000-89718000"/>
          <s v="89718000-89719000"/>
          <s v="89719000-89720000"/>
          <s v="89720000-89721000"/>
          <s v="89721000-89722000"/>
          <s v="89722000-89723000"/>
          <s v="89723000-89724000"/>
          <s v="89724000-89725000"/>
          <s v="89725000-89726000"/>
          <s v="89726000-89727000"/>
          <s v="89727000-89728000"/>
          <s v="89728000-89729000"/>
          <s v="89729000-89730000"/>
          <s v="89730000-89731000"/>
          <s v="89731000-89732000"/>
          <s v="89732000-89733000"/>
          <s v="89733000-89734000"/>
          <s v="89734000-89735000"/>
          <s v="89735000-89736000"/>
          <s v="89736000-89737000"/>
          <s v="89737000-89738000"/>
          <s v="89738000-89739000"/>
          <s v="89739000-89740000"/>
          <s v="89740000-89741000"/>
          <s v="89741000-89742000"/>
          <s v="89742000-89743000"/>
          <s v="89743000-89744000"/>
          <s v="89744000-89745000"/>
          <s v="89745000-89746000"/>
          <s v="89746000-89747000"/>
          <s v="89747000-89748000"/>
          <s v="89748000-89749000"/>
          <s v="89749000-89750000"/>
          <s v="89750000-89751000"/>
          <s v="89751000-89752000"/>
          <s v="89752000-89753000"/>
          <s v="89753000-89754000"/>
          <s v="89754000-89755000"/>
          <s v="89755000-89756000"/>
          <s v="89756000-89757000"/>
          <s v="89757000-89758000"/>
          <s v="89758000-89759000"/>
          <s v="89759000-89760000"/>
          <s v="89760000-89761000"/>
          <s v="89761000-89762000"/>
          <s v="89762000-89763000"/>
          <s v="89763000-89764000"/>
          <s v="89764000-89765000"/>
          <s v="89765000-89766000"/>
          <s v="89766000-89767000"/>
          <s v="89767000-89768000"/>
          <s v="89768000-89769000"/>
          <s v="89769000-89770000"/>
          <s v="89770000-89771000"/>
          <s v="89771000-89772000"/>
          <s v="89772000-89773000"/>
          <s v="89773000-89774000"/>
          <s v="89774000-89775000"/>
          <s v="89775000-89776000"/>
          <s v="89776000-89777000"/>
          <s v="89777000-89778000"/>
          <s v="89778000-89779000"/>
          <s v="89779000-89780000"/>
          <s v="89780000-89781000"/>
          <s v="89781000-89782000"/>
          <s v="89782000-89783000"/>
          <s v="89783000-89784000"/>
          <s v="89784000-89785000"/>
          <s v="89785000-89786000"/>
          <s v="89786000-89787000"/>
          <s v="89787000-89788000"/>
          <s v="89788000-89789000"/>
          <s v="89789000-89790000"/>
          <s v="89790000-89791000"/>
          <s v="89791000-89792000"/>
          <s v="89792000-89793000"/>
          <s v="89793000-89794000"/>
          <s v="89794000-89795000"/>
          <s v="89795000-89796000"/>
          <s v="89796000-89797000"/>
          <s v="89797000-89798000"/>
          <s v="89798000-89799000"/>
          <s v="89799000-89800000"/>
          <s v="89800000-89801000"/>
          <s v="89801000-89802000"/>
          <s v="89802000-89803000"/>
          <s v="89803000-89804000"/>
          <s v="89804000-89805000"/>
          <s v="89805000-89806000"/>
          <s v="89806000-89807000"/>
          <s v="89807000-89808000"/>
          <s v="89808000-89809000"/>
          <s v="89809000-89810000"/>
          <s v="89810000-89811000"/>
          <s v="89811000-89812000"/>
          <s v="89812000-89813000"/>
          <s v="89813000-89814000"/>
          <s v="89814000-89815000"/>
          <s v="89815000-89816000"/>
          <s v="89816000-89817000"/>
          <s v="89817000-89818000"/>
          <s v="89818000-89819000"/>
          <s v="89819000-89820000"/>
          <s v="89820000-89821000"/>
          <s v="89821000-89822000"/>
          <s v="89822000-89823000"/>
          <s v="89823000-89824000"/>
          <s v="89824000-89825000"/>
          <s v="89825000-89826000"/>
          <s v="89826000-89827000"/>
          <s v="89827000-89828000"/>
          <s v="89828000-89829000"/>
          <s v="89829000-89830000"/>
          <s v="89830000-89831000"/>
          <s v="89831000-89832000"/>
          <s v="89832000-89833000"/>
          <s v="89833000-89834000"/>
          <s v="89834000-89835000"/>
          <s v="89835000-89836000"/>
          <s v="89836000-89837000"/>
          <s v="89837000-89838000"/>
          <s v="89838000-89839000"/>
          <s v="89839000-89840000"/>
          <s v="89840000-89841000"/>
          <s v="89841000-89842000"/>
          <s v="89842000-89843000"/>
          <s v="89843000-89844000"/>
          <s v="89844000-89845000"/>
          <s v="89845000-89846000"/>
          <s v="89846000-89847000"/>
          <s v="89847000-89848000"/>
          <s v="89848000-89849000"/>
          <s v="89849000-89850000"/>
          <s v="89850000-89851000"/>
          <s v="89851000-89852000"/>
          <s v="89852000-89853000"/>
          <s v="89853000-89854000"/>
          <s v="89854000-89855000"/>
          <s v="89855000-89856000"/>
          <s v="89856000-89857000"/>
          <s v="89857000-89858000"/>
          <s v="89858000-89859000"/>
          <s v="89859000-89860000"/>
          <s v="89860000-89861000"/>
          <s v="89861000-89862000"/>
          <s v="89862000-89863000"/>
          <s v="89863000-89864000"/>
          <s v="89864000-89865000"/>
          <s v="89865000-89866000"/>
          <s v="89866000-89867000"/>
          <s v="89867000-89868000"/>
          <s v="89868000-89869000"/>
          <s v="89869000-89870000"/>
          <s v="89870000-89871000"/>
          <s v="89871000-89872000"/>
          <s v="89872000-89873000"/>
          <s v="89873000-89874000"/>
          <s v="89874000-89875000"/>
          <s v="89875000-89876000"/>
          <s v="89876000-89877000"/>
          <s v="89877000-89878000"/>
          <s v="89878000-89879000"/>
          <s v="89879000-89880000"/>
          <s v="89880000-89881000"/>
          <s v="89881000-89882000"/>
          <s v="89882000-89883000"/>
          <s v="89883000-89884000"/>
          <s v="89884000-89885000"/>
          <s v="89885000-89886000"/>
          <s v="89886000-89887000"/>
          <s v="89887000-89888000"/>
          <s v="89888000-89889000"/>
          <s v="89889000-89890000"/>
          <s v="89890000-89891000"/>
          <s v="89891000-89892000"/>
          <s v="89892000-89893000"/>
          <s v="89893000-89894000"/>
          <s v="89894000-89895000"/>
          <s v="89895000-89896000"/>
          <s v="89896000-89897000"/>
          <s v="89897000-89898000"/>
          <s v="89898000-89899000"/>
          <s v="89899000-89900000"/>
          <s v="89900000-89901000"/>
          <s v="89901000-89902000"/>
          <s v="89902000-89903000"/>
          <s v="89903000-89904000"/>
          <s v="89904000-89905000"/>
          <s v="89905000-89906000"/>
          <s v="89906000-89907000"/>
          <s v="89907000-89908000"/>
          <s v="89908000-89909000"/>
          <s v="89909000-89910000"/>
          <s v="89910000-89911000"/>
          <s v="89911000-89912000"/>
          <s v="89912000-89913000"/>
          <s v="89913000-89914000"/>
          <s v="89914000-89915000"/>
          <s v="89915000-89916000"/>
          <s v="89916000-89917000"/>
          <s v="89917000-89918000"/>
          <s v="89918000-89919000"/>
          <s v="89919000-89920000"/>
          <s v="89920000-89921000"/>
          <s v="89921000-89922000"/>
          <s v="89922000-89923000"/>
          <s v="89923000-89924000"/>
          <s v="89924000-89925000"/>
          <s v="89925000-89926000"/>
          <s v="89926000-89927000"/>
          <s v="89927000-89928000"/>
          <s v="89928000-89929000"/>
          <s v="89929000-89930000"/>
          <s v="89930000-89931000"/>
          <s v="89931000-89932000"/>
          <s v="89932000-89933000"/>
          <s v="89933000-89934000"/>
          <s v="89934000-89935000"/>
          <s v="89935000-89936000"/>
          <s v="89936000-89937000"/>
          <s v="89937000-89938000"/>
          <s v="89938000-89939000"/>
          <s v="89939000-89940000"/>
          <s v="89940000-89941000"/>
          <s v="89941000-89942000"/>
          <s v="89942000-89943000"/>
          <s v="89943000-89944000"/>
          <s v="89944000-89945000"/>
          <s v="89945000-89946000"/>
          <s v="89946000-89947000"/>
          <s v="89947000-89948000"/>
          <s v="89948000-89949000"/>
          <s v="89949000-89950000"/>
          <s v="89950000-89951000"/>
          <s v="89951000-89952000"/>
          <s v="89952000-89953000"/>
          <s v="89953000-89954000"/>
          <s v="89954000-89955000"/>
          <s v="89955000-89956000"/>
          <s v="89956000-89957000"/>
          <s v="89957000-89958000"/>
          <s v="89958000-89959000"/>
          <s v="89959000-89960000"/>
          <s v="89960000-89961000"/>
          <s v="89961000-89962000"/>
          <s v="89962000-89963000"/>
          <s v="89963000-89964000"/>
          <s v="89964000-89965000"/>
          <s v="89965000-89966000"/>
          <s v="89966000-89967000"/>
          <s v="89967000-89968000"/>
          <s v="89968000-89969000"/>
          <s v="89969000-89970000"/>
          <s v="89970000-89971000"/>
          <s v="89971000-89972000"/>
          <s v="89972000-89973000"/>
          <s v="89973000-89974000"/>
          <s v="89974000-89975000"/>
          <s v="89975000-89976000"/>
          <s v="89976000-89977000"/>
          <s v="89977000-89978000"/>
          <s v="89978000-89979000"/>
          <s v="89979000-89980000"/>
          <s v="89980000-89981000"/>
          <s v="89981000-89982000"/>
          <s v="89982000-89983000"/>
          <s v="89983000-89984000"/>
          <s v="89984000-89985000"/>
          <s v="89985000-89986000"/>
          <s v="89986000-89987000"/>
          <s v="89987000-89988000"/>
          <s v="89988000-89989000"/>
          <s v="89989000-89990000"/>
          <s v="89990000-89991000"/>
          <s v="89991000-89992000"/>
          <s v="89992000-89993000"/>
          <s v="89993000-89994000"/>
          <s v="89994000-89995000"/>
          <s v="89995000-89996000"/>
          <s v="89996000-89997000"/>
          <s v="89997000-89998000"/>
          <s v="89998000-89999000"/>
          <s v="89999000-90000000"/>
          <s v="90000000-90001000"/>
          <s v="90001000-90002000"/>
          <s v="90002000-90003000"/>
          <s v="90003000-90004000"/>
          <s v="90004000-90005000"/>
          <s v="90005000-90006000"/>
          <s v="90006000-90007000"/>
          <s v="90007000-90008000"/>
          <s v="90008000-90009000"/>
          <s v="90009000-90010000"/>
          <s v="90010000-90011000"/>
          <s v="90011000-90012000"/>
          <s v="90012000-90013000"/>
          <s v="90013000-90014000"/>
          <s v="90014000-90015000"/>
          <s v="90015000-90016000"/>
          <s v="90016000-90017000"/>
          <s v="90017000-90018000"/>
          <s v="90018000-90019000"/>
          <s v="90019000-90020000"/>
          <s v="90020000-90021000"/>
          <s v="90021000-90022000"/>
          <s v="90022000-90023000"/>
          <s v="90023000-90024000"/>
          <s v="90024000-90025000"/>
          <s v="90025000-90026000"/>
          <s v="90026000-90027000"/>
          <s v="90027000-90028000"/>
          <s v="90028000-90029000"/>
          <s v="90029000-90030000"/>
          <s v="90030000-90031000"/>
          <s v="90031000-90032000"/>
          <s v="90032000-90033000"/>
          <s v="90033000-90034000"/>
          <s v="90034000-90035000"/>
          <s v="90035000-90036000"/>
          <s v="90036000-90037000"/>
          <s v="90037000-90038000"/>
          <s v="90038000-90039000"/>
          <s v="90039000-90040000"/>
          <s v="90040000-90041000"/>
          <s v="90041000-90042000"/>
          <s v="90042000-90043000"/>
          <s v="90043000-90044000"/>
          <s v="90044000-90045000"/>
          <s v="90045000-90046000"/>
          <s v="90046000-90047000"/>
          <s v="90047000-90048000"/>
          <s v="90048000-90049000"/>
          <s v="90049000-90050000"/>
          <s v="90050000-90051000"/>
          <s v="90051000-90052000"/>
          <s v="90052000-90053000"/>
          <s v="90053000-90054000"/>
          <s v="90054000-90055000"/>
          <s v="90055000-90056000"/>
          <s v="90056000-90057000"/>
          <s v="90057000-90058000"/>
          <s v="90058000-90059000"/>
          <s v="90059000-90060000"/>
          <s v="90060000-90061000"/>
          <s v="90061000-90062000"/>
          <s v="90062000-90063000"/>
          <s v="90063000-90064000"/>
          <s v="90064000-90065000"/>
          <s v="90065000-90066000"/>
          <s v="90066000-90067000"/>
          <s v="90067000-90068000"/>
          <s v="90068000-90069000"/>
          <s v="90069000-90070000"/>
          <s v="90070000-90071000"/>
          <s v="90071000-90072000"/>
          <s v="90072000-90073000"/>
          <s v="90073000-90074000"/>
          <s v="90074000-90075000"/>
          <s v="90075000-90076000"/>
          <s v="90076000-90077000"/>
          <s v="90077000-90078000"/>
          <s v="90078000-90079000"/>
          <s v="90079000-90080000"/>
          <s v="90080000-90081000"/>
          <s v="90081000-90082000"/>
          <s v="90082000-90083000"/>
          <s v="90083000-90084000"/>
          <s v="90084000-90085000"/>
          <s v="90085000-90086000"/>
          <s v="90086000-90087000"/>
          <s v="90087000-90088000"/>
          <s v="90088000-90089000"/>
          <s v="90089000-90090000"/>
          <s v="90090000-90091000"/>
          <s v="90091000-90092000"/>
          <s v="90092000-90093000"/>
          <s v="90093000-90094000"/>
          <s v="90094000-90095000"/>
          <s v="90095000-90096000"/>
          <s v="90096000-90097000"/>
          <s v="90097000-90098000"/>
          <s v="90098000-90099000"/>
          <s v="90099000-90100000"/>
          <s v="90100000-90101000"/>
          <s v="90101000-90102000"/>
          <s v="90102000-90103000"/>
          <s v="90103000-90104000"/>
          <s v="90104000-90105000"/>
          <s v="90105000-90106000"/>
          <s v="90106000-90107000"/>
          <s v="90107000-90108000"/>
          <s v="90108000-90109000"/>
          <s v="90109000-90110000"/>
          <s v="90110000-90111000"/>
          <s v="90111000-90112000"/>
          <s v="90112000-90113000"/>
          <s v="90113000-90114000"/>
          <s v="90114000-90115000"/>
          <s v="90115000-90116000"/>
          <s v="90116000-90117000"/>
          <s v="90117000-90118000"/>
          <s v="90118000-90119000"/>
          <s v="90119000-90120000"/>
          <s v="90120000-90121000"/>
          <s v="90121000-90122000"/>
          <s v="90122000-90123000"/>
          <s v="90123000-90124000"/>
          <s v="90124000-90125000"/>
          <s v="90125000-90126000"/>
          <s v="90126000-90127000"/>
          <s v="90127000-90128000"/>
          <s v="90128000-90129000"/>
          <s v="90129000-90130000"/>
          <s v="90130000-90131000"/>
          <s v="90131000-90132000"/>
          <s v="90132000-90133000"/>
          <s v="90133000-90134000"/>
          <s v="90134000-90135000"/>
          <s v="90135000-90136000"/>
          <s v="90136000-90137000"/>
          <s v="90137000-90138000"/>
          <s v="90138000-90139000"/>
          <s v="90139000-90140000"/>
          <s v="90140000-90141000"/>
          <s v="90141000-90142000"/>
          <s v="90142000-90143000"/>
          <s v="90143000-90144000"/>
          <s v="90144000-90145000"/>
          <s v="90145000-90146000"/>
          <s v="90146000-90147000"/>
          <s v="90147000-90148000"/>
          <s v="90148000-90149000"/>
          <s v="90149000-90150000"/>
          <s v="90150000-90151000"/>
          <s v="90151000-90152000"/>
          <s v="90152000-90153000"/>
          <s v="90153000-90154000"/>
          <s v="90154000-90155000"/>
          <s v="90155000-90156000"/>
          <s v="90156000-90157000"/>
          <s v="90157000-90158000"/>
          <s v="90158000-90159000"/>
          <s v="90159000-90160000"/>
          <s v="90160000-90161000"/>
          <s v="90161000-90162000"/>
          <s v="90162000-90163000"/>
          <s v="90163000-90164000"/>
          <s v="90164000-90165000"/>
          <s v="90165000-90166000"/>
          <s v="90166000-90167000"/>
          <s v="90167000-90168000"/>
          <s v="90168000-90169000"/>
          <s v="90169000-90170000"/>
          <s v="90170000-90171000"/>
          <s v="90171000-90172000"/>
          <s v="90172000-90173000"/>
          <s v="90173000-90174000"/>
          <s v="90174000-90175000"/>
          <s v="90175000-90176000"/>
          <s v="90176000-90177000"/>
          <s v="90177000-90178000"/>
          <s v="90178000-90179000"/>
          <s v="90179000-90180000"/>
          <s v="90180000-90181000"/>
          <s v="90181000-90182000"/>
          <s v="90182000-90183000"/>
          <s v="90183000-90184000"/>
          <s v="90184000-90185000"/>
          <s v="90185000-90186000"/>
          <s v="90186000-90187000"/>
          <s v="90187000-90188000"/>
          <s v="90188000-90189000"/>
          <s v="90189000-90190000"/>
          <s v="90190000-90191000"/>
          <s v="90191000-90192000"/>
          <s v="90192000-90193000"/>
          <s v="90193000-90194000"/>
          <s v="90194000-90195000"/>
          <s v="90195000-90196000"/>
          <s v="90196000-90197000"/>
          <s v="90197000-90198000"/>
          <s v="90198000-90199000"/>
          <s v="90199000-90200000"/>
          <s v="90200000-90201000"/>
          <s v="90201000-90202000"/>
          <s v="90202000-90203000"/>
          <s v="90203000-90204000"/>
          <s v="90204000-90205000"/>
          <s v="90205000-90206000"/>
          <s v="90206000-90207000"/>
          <s v="90207000-90208000"/>
          <s v="90208000-90209000"/>
          <s v="90209000-90210000"/>
          <s v="90210000-90211000"/>
          <s v="90211000-90212000"/>
          <s v="90212000-90213000"/>
          <s v="90213000-90214000"/>
          <s v="90214000-90215000"/>
          <s v="90215000-90216000"/>
          <s v="90216000-90217000"/>
          <s v="90217000-90218000"/>
          <s v="90218000-90219000"/>
          <s v="90219000-90220000"/>
          <s v="90220000-90221000"/>
          <s v="90221000-90222000"/>
          <s v="90222000-90223000"/>
          <s v="90223000-90224000"/>
          <s v="90224000-90225000"/>
          <s v="90225000-90226000"/>
          <s v="90226000-90227000"/>
          <s v="90227000-90228000"/>
          <s v="90228000-90229000"/>
          <s v="90229000-90230000"/>
          <s v="90230000-90231000"/>
          <s v="90231000-90232000"/>
          <s v="90232000-90233000"/>
          <s v="90233000-90234000"/>
          <s v="90234000-90235000"/>
          <s v="90235000-90236000"/>
          <s v="90236000-90237000"/>
          <s v="90237000-90238000"/>
          <s v="90238000-90239000"/>
          <s v="90239000-90240000"/>
          <s v="90240000-90241000"/>
          <s v="90241000-90242000"/>
          <s v="90242000-90243000"/>
          <s v="90243000-90244000"/>
          <s v="90244000-90245000"/>
          <s v="90245000-90246000"/>
          <s v="90246000-90247000"/>
          <s v="90247000-90248000"/>
          <s v="90248000-90249000"/>
          <s v="90249000-90250000"/>
          <s v="90250000-90251000"/>
          <s v="90251000-90252000"/>
          <s v="90252000-90253000"/>
          <s v="90253000-90254000"/>
          <s v="90254000-90255000"/>
          <s v="90255000-90256000"/>
          <s v="90256000-90257000"/>
          <s v="90257000-90258000"/>
          <s v="90258000-90259000"/>
          <s v="90259000-90260000"/>
          <s v="90260000-90261000"/>
          <s v="90261000-90262000"/>
          <s v="90262000-90263000"/>
          <s v="90263000-90264000"/>
          <s v="90264000-90265000"/>
          <s v="90265000-90266000"/>
          <s v="90266000-90267000"/>
          <s v="90267000-90268000"/>
          <s v="90268000-90269000"/>
          <s v="90269000-90270000"/>
          <s v="90270000-90271000"/>
          <s v="90271000-90272000"/>
          <s v="90272000-90273000"/>
          <s v="90273000-90274000"/>
          <s v="90274000-90275000"/>
          <s v="90275000-90276000"/>
          <s v="90276000-90277000"/>
          <s v="90277000-90278000"/>
          <s v="90278000-90279000"/>
          <s v="90279000-90280000"/>
          <s v="90280000-90281000"/>
          <s v="90281000-90282000"/>
          <s v="90282000-90283000"/>
          <s v="90283000-90284000"/>
          <s v="90284000-90285000"/>
          <s v="90285000-90286000"/>
          <s v="90286000-90287000"/>
          <s v="90287000-90288000"/>
          <s v="90288000-90289000"/>
          <s v="90289000-90290000"/>
          <s v="90290000-90291000"/>
          <s v="90291000-90292000"/>
          <s v="90292000-90293000"/>
          <s v="90293000-90294000"/>
          <s v="90294000-90295000"/>
          <s v="90295000-90296000"/>
          <s v="90296000-90297000"/>
          <s v="90297000-90298000"/>
          <s v="90298000-90299000"/>
          <s v="90299000-90300000"/>
          <s v="90300000-90301000"/>
          <s v="90301000-90302000"/>
          <s v="90302000-90303000"/>
          <s v="90303000-90304000"/>
          <s v="90304000-90305000"/>
          <s v="90305000-90306000"/>
          <s v="90306000-90307000"/>
          <s v="90307000-90308000"/>
          <s v="90308000-90309000"/>
          <s v="90309000-90310000"/>
          <s v="90310000-90311000"/>
          <s v="90311000-90312000"/>
          <s v="90312000-90313000"/>
          <s v="90313000-90314000"/>
          <s v="90314000-90315000"/>
          <s v="90315000-90316000"/>
          <s v="90316000-90317000"/>
          <s v="90317000-90318000"/>
          <s v="90318000-90319000"/>
          <s v="90319000-90320000"/>
          <s v="90320000-90321000"/>
          <s v="90321000-90322000"/>
          <s v="90322000-90323000"/>
          <s v="90323000-90324000"/>
          <s v="90324000-90325000"/>
          <s v="90325000-90326000"/>
          <s v="90326000-90327000"/>
          <s v="90327000-90328000"/>
          <s v="90328000-90329000"/>
          <s v="90329000-90330000"/>
          <s v="90330000-90331000"/>
          <s v="90331000-90332000"/>
          <s v="90332000-90333000"/>
          <s v="90333000-90334000"/>
          <s v="90334000-90335000"/>
          <s v="90335000-90336000"/>
          <s v="90336000-90337000"/>
          <s v="90337000-90338000"/>
          <s v="90338000-90339000"/>
          <s v="90339000-90340000"/>
          <s v="90340000-90341000"/>
          <s v="90341000-90342000"/>
          <s v="90342000-90343000"/>
          <s v="90343000-90344000"/>
          <s v="90344000-90345000"/>
          <s v="90345000-90346000"/>
          <s v="90346000-90347000"/>
          <s v="90347000-90348000"/>
          <s v="90348000-90349000"/>
          <s v="90349000-90350000"/>
          <s v="90350000-90351000"/>
          <s v="90351000-90352000"/>
          <s v="90352000-90353000"/>
          <s v="90353000-90354000"/>
          <s v="90354000-90355000"/>
          <s v="90355000-90356000"/>
          <s v="90356000-90357000"/>
          <s v="90357000-90358000"/>
          <s v="90358000-90359000"/>
          <s v="90359000-90360000"/>
          <s v="90360000-90361000"/>
          <s v="90361000-90362000"/>
          <s v="90362000-90363000"/>
          <s v="90363000-90364000"/>
          <s v="90364000-90365000"/>
          <s v="90365000-90366000"/>
          <s v="90366000-90367000"/>
          <s v="90367000-90368000"/>
          <s v="90368000-90369000"/>
          <s v="90369000-90370000"/>
          <s v="90370000-90371000"/>
          <s v="90371000-90372000"/>
          <s v="90372000-90373000"/>
          <s v="90373000-90374000"/>
          <s v="90374000-90375000"/>
          <s v="90375000-90376000"/>
          <s v="90376000-90377000"/>
          <s v="90377000-90378000"/>
          <s v="90378000-90379000"/>
          <s v="90379000-90380000"/>
          <s v="90380000-90381000"/>
          <s v="90381000-90382000"/>
          <s v="90382000-90383000"/>
          <s v="90383000-90384000"/>
          <s v="90384000-90385000"/>
          <s v="90385000-90386000"/>
          <s v="90386000-90387000"/>
          <s v="90387000-90388000"/>
          <s v="90388000-90389000"/>
          <s v="90389000-90390000"/>
          <s v="90390000-90391000"/>
          <s v="90391000-90392000"/>
          <s v="90392000-90393000"/>
          <s v="90393000-90394000"/>
          <s v="90394000-90395000"/>
          <s v="90395000-90396000"/>
          <s v="90396000-90397000"/>
          <s v="90397000-90398000"/>
          <s v="90398000-90399000"/>
          <s v="90399000-90400000"/>
          <s v="90400000-90401000"/>
          <s v="90401000-90402000"/>
          <s v="90402000-90403000"/>
          <s v="90403000-90404000"/>
          <s v="90404000-90405000"/>
          <s v="90405000-90406000"/>
          <s v="90406000-90407000"/>
          <s v="90407000-90408000"/>
          <s v="90408000-90409000"/>
          <s v="90409000-90410000"/>
          <s v="90410000-90411000"/>
          <s v="90411000-90412000"/>
          <s v="90412000-90413000"/>
          <s v="90413000-90414000"/>
          <s v="90414000-90415000"/>
          <s v="90415000-90416000"/>
          <s v="90416000-90417000"/>
          <s v="90417000-90418000"/>
          <s v="90418000-90419000"/>
          <s v="90419000-90420000"/>
          <s v="90420000-90421000"/>
          <s v="90421000-90422000"/>
          <s v="90422000-90423000"/>
          <s v="90423000-90424000"/>
          <s v="90424000-90425000"/>
          <s v="90425000-90426000"/>
          <s v="90426000-90427000"/>
          <s v="90427000-90428000"/>
          <s v="90428000-90429000"/>
          <s v="90429000-90430000"/>
          <s v="90430000-90431000"/>
          <s v="90431000-90432000"/>
          <s v="90432000-90433000"/>
          <s v="90433000-90434000"/>
          <s v="90434000-90435000"/>
          <s v="90435000-90436000"/>
          <s v="90436000-90437000"/>
          <s v="90437000-90438000"/>
          <s v="90438000-90439000"/>
          <s v="90439000-90440000"/>
          <s v="90440000-90441000"/>
          <s v="90441000-90442000"/>
          <s v="90442000-90443000"/>
          <s v="90443000-90444000"/>
          <s v="90444000-90445000"/>
          <s v="90445000-90446000"/>
          <s v="90446000-90447000"/>
          <s v="90447000-90448000"/>
          <s v="90448000-90449000"/>
          <s v="90449000-90450000"/>
          <s v="90450000-90451000"/>
          <s v="90451000-90452000"/>
          <s v="90452000-90453000"/>
          <s v="90453000-90454000"/>
          <s v="90454000-90455000"/>
          <s v="90455000-90456000"/>
          <s v="90456000-90457000"/>
          <s v="90457000-90458000"/>
          <s v="90458000-90459000"/>
          <s v="90459000-90460000"/>
          <s v="90460000-90461000"/>
          <s v="90461000-90462000"/>
          <s v="90462000-90463000"/>
          <s v="90463000-90464000"/>
          <s v="90464000-90465000"/>
          <s v="90465000-90466000"/>
          <s v="90466000-90467000"/>
          <s v="90467000-90468000"/>
          <s v="90468000-90469000"/>
          <s v="90469000-90470000"/>
          <s v="90470000-90471000"/>
          <s v="90471000-90472000"/>
          <s v="90472000-90473000"/>
          <s v="90473000-90474000"/>
          <s v="90474000-90475000"/>
          <s v="90475000-90476000"/>
          <s v="90476000-90477000"/>
          <s v="90477000-90478000"/>
          <s v="90478000-90479000"/>
          <s v="90479000-90480000"/>
          <s v="90480000-90481000"/>
          <s v="90481000-90482000"/>
          <s v="90482000-90483000"/>
          <s v="90483000-90484000"/>
          <s v="90484000-90485000"/>
          <s v="90485000-90486000"/>
          <s v="90486000-90487000"/>
          <s v="90487000-90488000"/>
          <s v="90488000-90489000"/>
          <s v="90489000-90490000"/>
          <s v="90490000-90491000"/>
          <s v="90491000-90492000"/>
          <s v="90492000-90493000"/>
          <s v="90493000-90494000"/>
          <s v="90494000-90495000"/>
          <s v="90495000-90496000"/>
          <s v="90496000-90497000"/>
          <s v="90497000-90498000"/>
          <s v="90498000-90499000"/>
          <s v="90499000-90500000"/>
          <s v="90500000-90501000"/>
          <s v="90501000-90502000"/>
          <s v="90502000-90503000"/>
          <s v="90503000-90504000"/>
          <s v="90504000-90505000"/>
          <s v="90505000-90506000"/>
          <s v="90506000-90507000"/>
          <s v="90507000-90508000"/>
          <s v="90508000-90509000"/>
          <s v="90509000-90510000"/>
          <s v="90510000-90511000"/>
          <s v="90511000-90512000"/>
          <s v="90512000-90513000"/>
          <s v="90513000-90514000"/>
          <s v="90514000-90515000"/>
          <s v="90515000-90516000"/>
          <s v="90516000-90517000"/>
          <s v="90517000-90518000"/>
          <s v="90518000-90519000"/>
          <s v="90519000-90520000"/>
          <s v="90520000-90521000"/>
          <s v="90521000-90522000"/>
          <s v="90522000-90523000"/>
          <s v="90523000-90524000"/>
          <s v="90524000-90525000"/>
          <s v="90525000-90526000"/>
          <s v="90526000-90527000"/>
          <s v="90527000-90528000"/>
          <s v="90528000-90529000"/>
          <s v="90529000-90530000"/>
          <s v="90530000-90531000"/>
          <s v="90531000-90532000"/>
          <s v="90532000-90533000"/>
          <s v="90533000-90534000"/>
          <s v="90534000-90535000"/>
          <s v="90535000-90536000"/>
          <s v="90536000-90537000"/>
          <s v="90537000-90538000"/>
          <s v="90538000-90539000"/>
          <s v="90539000-90540000"/>
          <s v="90540000-90541000"/>
          <s v="90541000-90542000"/>
          <s v="90542000-90543000"/>
          <s v="90543000-90544000"/>
          <s v="90544000-90545000"/>
          <s v="90545000-90546000"/>
          <s v="90546000-90547000"/>
          <s v="90547000-90548000"/>
          <s v="90548000-90549000"/>
          <s v="90549000-90550000"/>
          <s v="90550000-90551000"/>
          <s v="90551000-90552000"/>
          <s v="90552000-90553000"/>
          <s v="90553000-90554000"/>
          <s v="90554000-90555000"/>
          <s v="90555000-90556000"/>
          <s v="90556000-90557000"/>
          <s v="90557000-90558000"/>
          <s v="90558000-90559000"/>
          <s v="90559000-90560000"/>
          <s v="90560000-90561000"/>
          <s v="90561000-90562000"/>
          <s v="90562000-90563000"/>
          <s v="90563000-90564000"/>
          <s v="90564000-90565000"/>
          <s v="90565000-90566000"/>
          <s v="90566000-90567000"/>
          <s v="90567000-90568000"/>
          <s v="90568000-90569000"/>
          <s v="90569000-90570000"/>
          <s v="90570000-90571000"/>
          <s v="90571000-90572000"/>
          <s v="90572000-90573000"/>
          <s v="90573000-90574000"/>
          <s v="90574000-90575000"/>
          <s v="90575000-90576000"/>
          <s v="90576000-90577000"/>
          <s v="90577000-90578000"/>
          <s v="90578000-90579000"/>
          <s v="90579000-90580000"/>
          <s v="90580000-90581000"/>
          <s v="90581000-90582000"/>
          <s v="90582000-90583000"/>
          <s v="90583000-90584000"/>
          <s v="90584000-90585000"/>
          <s v="90585000-90586000"/>
          <s v="90586000-90587000"/>
          <s v="90587000-90588000"/>
          <s v="90588000-90589000"/>
          <s v="90589000-90590000"/>
          <s v="90590000-90591000"/>
          <s v="90591000-90592000"/>
          <s v="90592000-90593000"/>
          <s v="90593000-90594000"/>
          <s v="90594000-90595000"/>
          <s v="90595000-90596000"/>
          <s v="90596000-90597000"/>
          <s v="90597000-90598000"/>
          <s v="90598000-90599000"/>
          <s v="90599000-90600000"/>
          <s v="90600000-90601000"/>
          <s v="90601000-90602000"/>
          <s v="90602000-90603000"/>
          <s v="90603000-90604000"/>
          <s v="90604000-90605000"/>
          <s v="90605000-90606000"/>
          <s v="90606000-90607000"/>
          <s v="90607000-90608000"/>
          <s v="90608000-90609000"/>
          <s v="90609000-90610000"/>
          <s v="90610000-90611000"/>
          <s v="90611000-90612000"/>
          <s v="90612000-90613000"/>
          <s v="90613000-90614000"/>
          <s v="90614000-90615000"/>
          <s v="90615000-90616000"/>
          <s v="90616000-90617000"/>
          <s v="90617000-90618000"/>
          <s v="90618000-90619000"/>
          <s v="90619000-90620000"/>
          <s v="90620000-90621000"/>
          <s v="90621000-90622000"/>
          <s v="90622000-90623000"/>
          <s v="90623000-90624000"/>
          <s v="90624000-90625000"/>
          <s v="90625000-90626000"/>
          <s v="90626000-90627000"/>
          <s v="90627000-90628000"/>
          <s v="90628000-90629000"/>
          <s v="90629000-90630000"/>
          <s v="90630000-90631000"/>
          <s v="90631000-90632000"/>
          <s v="90632000-90633000"/>
          <s v="90633000-90634000"/>
          <s v="90634000-90635000"/>
          <s v="90635000-90636000"/>
          <s v="90636000-90637000"/>
          <s v="90637000-90638000"/>
          <s v="90638000-90639000"/>
          <s v="90639000-90640000"/>
          <s v="90640000-90641000"/>
          <s v="90641000-90642000"/>
          <s v="90642000-90643000"/>
          <s v="90643000-90644000"/>
          <s v="90644000-90645000"/>
          <s v="90645000-90646000"/>
          <s v="90646000-90647000"/>
          <s v="90647000-90648000"/>
          <s v="90648000-90649000"/>
          <s v="90649000-90650000"/>
          <s v="90650000-90651000"/>
          <s v="90651000-90652000"/>
          <s v="90652000-90653000"/>
          <s v="90653000-90654000"/>
          <s v="90654000-90655000"/>
          <s v="90655000-90656000"/>
          <s v="90656000-90657000"/>
          <s v="90657000-90658000"/>
          <s v="90658000-90659000"/>
          <s v="90659000-90660000"/>
          <s v="90660000-90661000"/>
          <s v="90661000-90662000"/>
          <s v="90662000-90663000"/>
          <s v="90663000-90664000"/>
          <s v="90664000-90665000"/>
          <s v="90665000-90666000"/>
          <s v="90666000-90667000"/>
          <s v="90667000-90668000"/>
          <s v="90668000-90669000"/>
          <s v="90669000-90670000"/>
          <s v="90670000-90671000"/>
          <s v="90671000-90672000"/>
          <s v="90672000-90673000"/>
          <s v="90673000-90674000"/>
          <s v="90674000-90675000"/>
          <s v="90675000-90676000"/>
          <s v="90676000-90677000"/>
          <s v="90677000-90678000"/>
          <s v="90678000-90679000"/>
          <s v="90679000-90680000"/>
          <s v="90680000-90681000"/>
          <s v="90681000-90682000"/>
          <s v="90682000-90683000"/>
          <s v="90683000-90684000"/>
          <s v="90684000-90685000"/>
          <s v="90685000-90686000"/>
          <s v="90686000-90687000"/>
          <s v="90687000-90688000"/>
          <s v="90688000-90689000"/>
          <s v="90689000-90690000"/>
          <s v="90690000-90691000"/>
          <s v="90691000-90692000"/>
          <s v="90692000-90693000"/>
          <s v="90693000-90694000"/>
          <s v="90694000-90695000"/>
          <s v="90695000-90696000"/>
          <s v="90696000-90697000"/>
          <s v="90697000-90698000"/>
          <s v="90698000-90699000"/>
          <s v="90699000-90700000"/>
          <s v="90700000-90701000"/>
          <s v="90701000-90702000"/>
          <s v="90702000-90703000"/>
          <s v="90703000-90704000"/>
          <s v="90704000-90705000"/>
          <s v="90705000-90706000"/>
          <s v="90706000-90707000"/>
          <s v="90707000-90708000"/>
          <s v="90708000-90709000"/>
          <s v="90709000-90710000"/>
          <s v="90710000-90711000"/>
          <s v="90711000-90712000"/>
          <s v="90712000-90713000"/>
          <s v="90713000-90714000"/>
          <s v="90714000-90715000"/>
          <s v="90715000-90716000"/>
          <s v="90716000-90717000"/>
          <s v="90717000-90718000"/>
          <s v="90718000-90719000"/>
          <s v="90719000-90720000"/>
          <s v="90720000-90721000"/>
          <s v="90721000-90722000"/>
          <s v="90722000-90723000"/>
          <s v="90723000-90724000"/>
          <s v="90724000-90725000"/>
          <s v="90725000-90726000"/>
          <s v="90726000-90727000"/>
          <s v="90727000-90728000"/>
          <s v="90728000-90729000"/>
          <s v="90729000-90730000"/>
          <s v="90730000-90731000"/>
          <s v="90731000-90732000"/>
          <s v="90732000-90733000"/>
          <s v="90733000-90734000"/>
          <s v="90734000-90735000"/>
          <s v="90735000-90736000"/>
          <s v="90736000-90737000"/>
          <s v="90737000-90738000"/>
          <s v="90738000-90739000"/>
          <s v="90739000-90740000"/>
          <s v="90740000-90741000"/>
          <s v="90741000-90742000"/>
          <s v="90742000-90743000"/>
          <s v="90743000-90744000"/>
          <s v="90744000-90745000"/>
          <s v="90745000-90746000"/>
          <s v="90746000-90747000"/>
          <s v="90747000-90748000"/>
          <s v="90748000-90749000"/>
          <s v="90749000-90750000"/>
          <s v="90750000-90751000"/>
          <s v="90751000-90752000"/>
          <s v="90752000-90753000"/>
          <s v="90753000-90754000"/>
          <s v="90754000-90755000"/>
          <s v="90755000-90756000"/>
          <s v="90756000-90757000"/>
          <s v="90757000-90758000"/>
          <s v="90758000-90759000"/>
          <s v="90759000-90760000"/>
          <s v="90760000-90761000"/>
          <s v="90761000-90762000"/>
          <s v="90762000-90763000"/>
          <s v="90763000-90764000"/>
          <s v="90764000-90765000"/>
          <s v="90765000-90766000"/>
          <s v="90766000-90767000"/>
          <s v="90767000-90768000"/>
          <s v="90768000-90769000"/>
          <s v="90769000-90770000"/>
          <s v="90770000-90771000"/>
          <s v="90771000-90772000"/>
          <s v="90772000-90773000"/>
          <s v="90773000-90774000"/>
          <s v="90774000-90775000"/>
          <s v="90775000-90776000"/>
          <s v="90776000-90777000"/>
          <s v="90777000-90778000"/>
          <s v="90778000-90779000"/>
          <s v="90779000-90780000"/>
          <s v="90780000-90781000"/>
          <s v="90781000-90782000"/>
          <s v="90782000-90783000"/>
          <s v="90783000-90784000"/>
          <s v="90784000-90785000"/>
          <s v="90785000-90786000"/>
          <s v="90786000-90787000"/>
          <s v="90787000-90788000"/>
          <s v="90788000-90789000"/>
          <s v="90789000-90790000"/>
          <s v="90790000-90791000"/>
          <s v="90791000-90792000"/>
          <s v="90792000-90793000"/>
          <s v="90793000-90794000"/>
          <s v="90794000-90795000"/>
          <s v="90795000-90796000"/>
          <s v="90796000-90797000"/>
          <s v="90797000-90798000"/>
          <s v="90798000-90799000"/>
          <s v="90799000-90800000"/>
          <s v="90800000-90801000"/>
          <s v="90801000-90802000"/>
          <s v="90802000-90803000"/>
          <s v="90803000-90804000"/>
          <s v="90804000-90805000"/>
          <s v="90805000-90806000"/>
          <s v="90806000-90807000"/>
          <s v="90807000-90808000"/>
          <s v="90808000-90809000"/>
          <s v="90809000-90810000"/>
          <s v="90810000-90811000"/>
          <s v="90811000-90812000"/>
          <s v="90812000-90813000"/>
          <s v="90813000-90814000"/>
          <s v="90814000-90815000"/>
          <s v="90815000-90816000"/>
          <s v="90816000-90817000"/>
          <s v="90817000-90818000"/>
          <s v="90818000-90819000"/>
          <s v="90819000-90820000"/>
          <s v="90820000-90821000"/>
          <s v="90821000-90822000"/>
          <s v="90822000-90823000"/>
          <s v="90823000-90824000"/>
          <s v="90824000-90825000"/>
          <s v="90825000-90826000"/>
          <s v="90826000-90827000"/>
          <s v="90827000-90828000"/>
          <s v="90828000-90829000"/>
          <s v="90829000-90830000"/>
          <s v="90830000-90831000"/>
          <s v="90831000-90832000"/>
          <s v="90832000-90833000"/>
          <s v="90833000-90834000"/>
          <s v="90834000-90835000"/>
          <s v="90835000-90836000"/>
          <s v="90836000-90837000"/>
          <s v="90837000-90838000"/>
          <s v="90838000-90839000"/>
          <s v="90839000-90840000"/>
          <s v="90840000-90841000"/>
          <s v="90841000-90842000"/>
          <s v="90842000-90843000"/>
          <s v="90843000-90844000"/>
          <s v="90844000-90845000"/>
          <s v="90845000-90846000"/>
          <s v="90846000-90847000"/>
          <s v="90847000-90848000"/>
          <s v="90848000-90849000"/>
          <s v="90849000-90850000"/>
          <s v="90850000-90851000"/>
          <s v="90851000-90852000"/>
          <s v="90852000-90853000"/>
          <s v="90853000-90854000"/>
          <s v="90854000-90855000"/>
          <s v="90855000-90856000"/>
          <s v="90856000-90857000"/>
          <s v="90857000-90858000"/>
          <s v="90858000-90859000"/>
          <s v="90859000-90860000"/>
          <s v="90860000-90861000"/>
          <s v="90861000-90862000"/>
          <s v="90862000-90863000"/>
          <s v="90863000-90864000"/>
          <s v="90864000-90865000"/>
          <s v="90865000-90866000"/>
          <s v="90866000-90867000"/>
          <s v="90867000-90868000"/>
          <s v="90868000-90869000"/>
          <s v="90869000-90870000"/>
          <s v="90870000-90871000"/>
          <s v="90871000-90872000"/>
          <s v="90872000-90873000"/>
          <s v="90873000-90874000"/>
          <s v="90874000-90875000"/>
          <s v="90875000-90876000"/>
          <s v="90876000-90877000"/>
          <s v="90877000-90878000"/>
          <s v="90878000-90879000"/>
          <s v="90879000-90880000"/>
          <s v="90880000-90881000"/>
          <s v="90881000-90882000"/>
          <s v="90882000-90883000"/>
          <s v="90883000-90884000"/>
          <s v="90884000-90885000"/>
          <s v="90885000-90886000"/>
          <s v="90886000-90887000"/>
          <s v="90887000-90888000"/>
          <s v="90888000-90889000"/>
          <s v="90889000-90890000"/>
          <s v="90890000-90891000"/>
          <s v="90891000-90892000"/>
          <s v="90892000-90893000"/>
          <s v="90893000-90894000"/>
          <s v="90894000-90895000"/>
          <s v="90895000-90896000"/>
          <s v="90896000-90897000"/>
          <s v="90897000-90898000"/>
          <s v="90898000-90899000"/>
          <s v="90899000-90900000"/>
          <s v="90900000-90901000"/>
          <s v="90901000-90902000"/>
          <s v="90902000-90903000"/>
          <s v="90903000-90904000"/>
          <s v="90904000-90905000"/>
          <s v="90905000-90906000"/>
          <s v="90906000-90907000"/>
          <s v="90907000-90908000"/>
          <s v="90908000-90909000"/>
          <s v="90909000-90910000"/>
          <s v="90910000-90911000"/>
          <s v="90911000-90912000"/>
          <s v="90912000-90913000"/>
          <s v="90913000-90914000"/>
          <s v="90914000-90915000"/>
          <s v="90915000-90916000"/>
          <s v="90916000-90917000"/>
          <s v="90917000-90918000"/>
          <s v="90918000-90919000"/>
          <s v="90919000-90920000"/>
          <s v="90920000-90921000"/>
          <s v="90921000-90922000"/>
          <s v="90922000-90923000"/>
          <s v="90923000-90924000"/>
          <s v="90924000-90925000"/>
          <s v="90925000-90926000"/>
          <s v="90926000-90927000"/>
          <s v="90927000-90928000"/>
          <s v="90928000-90929000"/>
          <s v="90929000-90930000"/>
          <s v="90930000-90931000"/>
          <s v="90931000-90932000"/>
          <s v="90932000-90933000"/>
          <s v="90933000-90934000"/>
          <s v="90934000-90935000"/>
          <s v="90935000-90936000"/>
          <s v="90936000-90937000"/>
          <s v="90937000-90938000"/>
          <s v="90938000-90939000"/>
          <s v="90939000-90940000"/>
          <s v="90940000-90941000"/>
          <s v="90941000-90942000"/>
          <s v="90942000-90943000"/>
          <s v="90943000-90944000"/>
          <s v="90944000-90945000"/>
          <s v="90945000-90946000"/>
          <s v="90946000-90947000"/>
          <s v="90947000-90948000"/>
          <s v="90948000-90949000"/>
          <s v="90949000-90950000"/>
          <s v="90950000-90951000"/>
          <s v="90951000-90952000"/>
          <s v="90952000-90953000"/>
          <s v="90953000-90954000"/>
          <s v="90954000-90955000"/>
          <s v="90955000-90956000"/>
          <s v="90956000-90957000"/>
          <s v="90957000-90958000"/>
          <s v="90958000-90959000"/>
          <s v="90959000-90960000"/>
          <s v="90960000-90961000"/>
          <s v="90961000-90962000"/>
          <s v="90962000-90963000"/>
          <s v="90963000-90964000"/>
          <s v="90964000-90965000"/>
          <s v="90965000-90966000"/>
          <s v="90966000-90967000"/>
          <s v="90967000-90968000"/>
          <s v="90968000-90969000"/>
          <s v="90969000-90970000"/>
          <s v="90970000-90971000"/>
          <s v="90971000-90972000"/>
          <s v="90972000-90973000"/>
          <s v="90973000-90974000"/>
          <s v="90974000-90975000"/>
          <s v="90975000-90976000"/>
          <s v="90976000-90977000"/>
          <s v="90977000-90978000"/>
          <s v="90978000-90979000"/>
          <s v="90979000-90980000"/>
          <s v="90980000-90981000"/>
          <s v="90981000-90982000"/>
          <s v="90982000-90983000"/>
          <s v="90983000-90984000"/>
          <s v="90984000-90985000"/>
          <s v="90985000-90986000"/>
          <s v="90986000-90987000"/>
          <s v="90987000-90988000"/>
          <s v="90988000-90989000"/>
          <s v="90989000-90990000"/>
          <s v="90990000-90991000"/>
          <s v="90991000-90992000"/>
          <s v="90992000-90993000"/>
          <s v="90993000-90994000"/>
          <s v="90994000-90995000"/>
          <s v="90995000-90996000"/>
          <s v="90996000-90997000"/>
          <s v="90997000-90998000"/>
          <s v="90998000-90999000"/>
          <s v="90999000-91000000"/>
          <s v="91000000-91001000"/>
          <s v="91001000-91002000"/>
          <s v="91002000-91003000"/>
          <s v="91003000-91004000"/>
          <s v="91004000-91005000"/>
          <s v="91005000-91006000"/>
          <s v="91006000-91007000"/>
          <s v="91007000-91008000"/>
          <s v="91008000-91009000"/>
          <s v="91009000-91010000"/>
          <s v="91010000-91011000"/>
          <s v="91011000-91012000"/>
          <s v="91012000-91013000"/>
          <s v="91013000-91014000"/>
          <s v="91014000-91015000"/>
          <s v="91015000-91016000"/>
          <s v="91016000-91017000"/>
          <s v="91017000-91018000"/>
          <s v="91018000-91019000"/>
          <s v="91019000-91020000"/>
          <s v="91020000-91021000"/>
          <s v="91021000-91022000"/>
          <s v="91022000-91023000"/>
          <s v="91023000-91024000"/>
          <s v="91024000-91025000"/>
          <s v="91025000-91026000"/>
          <s v="91026000-91027000"/>
          <s v="91027000-91028000"/>
          <s v="91028000-91029000"/>
          <s v="91029000-91030000"/>
          <s v="91030000-91031000"/>
          <s v="91031000-91032000"/>
          <s v="91032000-91033000"/>
          <s v="91033000-91034000"/>
          <s v="91034000-91035000"/>
          <s v="91035000-91036000"/>
          <s v="91036000-91037000"/>
          <s v="91037000-91038000"/>
          <s v="91038000-91039000"/>
          <s v="91039000-91040000"/>
          <s v="91040000-91041000"/>
          <s v="91041000-91042000"/>
          <s v="91042000-91043000"/>
          <s v="91043000-91044000"/>
          <s v="91044000-91045000"/>
          <s v="91045000-91046000"/>
          <s v="91046000-91047000"/>
          <s v="91047000-91048000"/>
          <s v="91048000-91049000"/>
          <s v="91049000-91050000"/>
          <s v="91050000-91051000"/>
          <s v="91051000-91052000"/>
          <s v="91052000-91053000"/>
          <s v="91053000-91054000"/>
          <s v="91054000-91055000"/>
          <s v="91055000-91056000"/>
          <s v="91056000-91057000"/>
          <s v="91057000-91058000"/>
          <s v="91058000-91059000"/>
          <s v="91059000-91060000"/>
          <s v="91060000-91061000"/>
          <s v="91061000-91062000"/>
          <s v="91062000-91063000"/>
          <s v="91063000-91064000"/>
          <s v="91064000-91065000"/>
          <s v="91065000-91066000"/>
          <s v="91066000-91067000"/>
          <s v="91067000-91068000"/>
          <s v="91068000-91069000"/>
          <s v="91069000-91070000"/>
          <s v="91070000-91071000"/>
          <s v="91071000-91072000"/>
          <s v="91072000-91073000"/>
          <s v="91073000-91074000"/>
          <s v="91074000-91075000"/>
          <s v="91075000-91076000"/>
          <s v="91076000-91077000"/>
          <s v="91077000-91078000"/>
          <s v="91078000-91079000"/>
          <s v="91079000-91080000"/>
          <s v="91080000-91081000"/>
          <s v="91081000-91082000"/>
          <s v="91082000-91083000"/>
          <s v="91083000-91084000"/>
          <s v="91084000-91085000"/>
          <s v="91085000-91086000"/>
          <s v="91086000-91087000"/>
          <s v="91087000-91088000"/>
          <s v="91088000-91089000"/>
          <s v="91089000-91090000"/>
          <s v="91090000-91091000"/>
          <s v="91091000-91092000"/>
          <s v="91092000-91093000"/>
          <s v="91093000-91094000"/>
          <s v="91094000-91095000"/>
          <s v="91095000-91096000"/>
          <s v="91096000-91097000"/>
          <s v="91097000-91098000"/>
          <s v="91098000-91099000"/>
          <s v="91099000-91100000"/>
          <s v="91100000-91101000"/>
          <s v="91101000-91102000"/>
          <s v="91102000-91103000"/>
          <s v="91103000-91104000"/>
          <s v="91104000-91105000"/>
          <s v="91105000-91106000"/>
          <s v="91106000-91107000"/>
          <s v="91107000-91108000"/>
          <s v="91108000-91109000"/>
          <s v="91109000-91110000"/>
          <s v="91110000-91111000"/>
          <s v="91111000-91112000"/>
          <s v="91112000-91113000"/>
          <s v="91113000-91114000"/>
          <s v="91114000-91115000"/>
          <s v="91115000-91116000"/>
          <s v="91116000-91117000"/>
          <s v="91117000-91118000"/>
          <s v="91118000-91119000"/>
          <s v="91119000-91120000"/>
          <s v="91120000-91121000"/>
          <s v="91121000-91122000"/>
          <s v="91122000-91123000"/>
          <s v="91123000-91124000"/>
          <s v="91124000-91125000"/>
          <s v="91125000-91126000"/>
          <s v="91126000-91127000"/>
          <s v="91127000-91128000"/>
          <s v="91128000-91129000"/>
          <s v="91129000-91130000"/>
          <s v="91130000-91131000"/>
          <s v="91131000-91132000"/>
          <s v="91132000-91133000"/>
          <s v="91133000-91134000"/>
          <s v="91134000-91135000"/>
          <s v="91135000-91136000"/>
          <s v="91136000-91137000"/>
          <s v="91137000-91138000"/>
          <s v="91138000-91139000"/>
          <s v="91139000-91140000"/>
          <s v="91140000-91141000"/>
          <s v="91141000-91142000"/>
          <s v="91142000-91143000"/>
          <s v="91143000-91144000"/>
          <s v="91144000-91145000"/>
          <s v="91145000-91146000"/>
          <s v="91146000-91147000"/>
          <s v="91147000-91148000"/>
          <s v="91148000-91149000"/>
          <s v="91149000-91150000"/>
          <s v="91150000-91151000"/>
          <s v="91151000-91152000"/>
          <s v="91152000-91153000"/>
          <s v="91153000-91154000"/>
          <s v="91154000-91155000"/>
          <s v="91155000-91156000"/>
          <s v="91156000-91157000"/>
          <s v="91157000-91158000"/>
          <s v="91158000-91159000"/>
          <s v="91159000-91160000"/>
          <s v="91160000-91161000"/>
          <s v="91161000-91162000"/>
          <s v="91162000-91163000"/>
          <s v="91163000-91164000"/>
          <s v="91164000-91165000"/>
          <s v="91165000-91166000"/>
          <s v="91166000-91167000"/>
          <s v="91167000-91168000"/>
          <s v="91168000-91169000"/>
          <s v="91169000-91170000"/>
          <s v="91170000-91171000"/>
          <s v="91171000-91172000"/>
          <s v="91172000-91173000"/>
          <s v="91173000-91174000"/>
          <s v="91174000-91175000"/>
          <s v="91175000-91176000"/>
          <s v="91176000-91177000"/>
          <s v="91177000-91178000"/>
          <s v="91178000-91179000"/>
          <s v="91179000-91180000"/>
          <s v="91180000-91181000"/>
          <s v="91181000-91182000"/>
          <s v="91182000-91183000"/>
          <s v="91183000-91184000"/>
          <s v="91184000-91185000"/>
          <s v="91185000-91186000"/>
          <s v="91186000-91187000"/>
          <s v="91187000-91188000"/>
          <s v="91188000-91189000"/>
          <s v="91189000-91190000"/>
          <s v="91190000-91191000"/>
          <s v="91191000-91192000"/>
          <s v="91192000-91193000"/>
          <s v="91193000-91194000"/>
          <s v="91194000-91195000"/>
          <s v="91195000-91196000"/>
          <s v="91196000-91197000"/>
          <s v="91197000-91198000"/>
          <s v="91198000-91199000"/>
          <s v="91199000-91200000"/>
          <s v="91200000-91201000"/>
          <s v="91201000-91202000"/>
          <s v="91202000-91203000"/>
          <s v="91203000-91204000"/>
          <s v="91204000-91205000"/>
          <s v="91205000-91206000"/>
          <s v="91206000-91207000"/>
          <s v="91207000-91208000"/>
          <s v="91208000-91209000"/>
          <s v="91209000-91210000"/>
          <s v="91210000-91211000"/>
          <s v="91211000-91212000"/>
          <s v="91212000-91213000"/>
          <s v="91213000-91214000"/>
          <s v="91214000-91215000"/>
          <s v="91215000-91216000"/>
          <s v="91216000-91217000"/>
          <s v="91217000-91218000"/>
          <s v="91218000-91219000"/>
          <s v="91219000-91220000"/>
          <s v="91220000-91221000"/>
          <s v="91221000-91222000"/>
          <s v="91222000-91223000"/>
          <s v="91223000-91224000"/>
          <s v="91224000-91225000"/>
          <s v="91225000-91226000"/>
          <s v="91226000-91227000"/>
          <s v="91227000-91228000"/>
          <s v="91228000-91229000"/>
          <s v="91229000-91230000"/>
          <s v="91230000-91231000"/>
          <s v="91231000-91232000"/>
          <s v="91232000-91233000"/>
          <s v="91233000-91234000"/>
          <s v="91234000-91235000"/>
          <s v="91235000-91236000"/>
          <s v="91236000-91237000"/>
          <s v="91237000-91238000"/>
          <s v="91238000-91239000"/>
          <s v="91239000-91240000"/>
          <s v="91240000-91241000"/>
          <s v="91241000-91242000"/>
          <s v="91242000-91243000"/>
          <s v="91243000-91244000"/>
          <s v="91244000-91245000"/>
          <s v="91245000-91246000"/>
          <s v="91246000-91247000"/>
          <s v="91247000-91248000"/>
          <s v="91248000-91249000"/>
          <s v="91249000-91250000"/>
          <s v="91250000-91251000"/>
          <s v="91251000-91252000"/>
          <s v="91252000-91253000"/>
          <s v="91253000-91254000"/>
          <s v="91254000-91255000"/>
          <s v="91255000-91256000"/>
          <s v="91256000-91257000"/>
          <s v="91257000-91258000"/>
          <s v="91258000-91259000"/>
          <s v="91259000-91260000"/>
          <s v="91260000-91261000"/>
          <s v="91261000-91262000"/>
          <s v="91262000-91263000"/>
          <s v="91263000-91264000"/>
          <s v="91264000-91265000"/>
          <s v="91265000-91266000"/>
          <s v="91266000-91267000"/>
          <s v="91267000-91268000"/>
          <s v="91268000-91269000"/>
          <s v="91269000-91270000"/>
          <s v="91270000-91271000"/>
          <s v="91271000-91272000"/>
          <s v="91272000-91273000"/>
          <s v="91273000-91274000"/>
          <s v="91274000-91275000"/>
          <s v="91275000-91276000"/>
          <s v="91276000-91277000"/>
          <s v="91277000-91278000"/>
          <s v="91278000-91279000"/>
          <s v="91279000-91280000"/>
          <s v="91280000-91281000"/>
          <s v="91281000-91282000"/>
          <s v="91282000-91283000"/>
          <s v="91283000-91284000"/>
          <s v="91284000-91285000"/>
          <s v="91285000-91286000"/>
          <s v="91286000-91287000"/>
          <s v="91287000-91288000"/>
          <s v="91288000-91289000"/>
          <s v="91289000-91290000"/>
          <s v="91290000-91291000"/>
          <s v="91291000-91292000"/>
          <s v="91292000-91293000"/>
          <s v="91293000-91294000"/>
          <s v="91294000-91295000"/>
          <s v="91295000-91296000"/>
          <s v="91296000-91297000"/>
          <s v="91297000-91298000"/>
          <s v="91298000-91299000"/>
          <s v="91299000-91300000"/>
          <s v="91300000-91301000"/>
          <s v="91301000-91302000"/>
          <s v="91302000-91303000"/>
          <s v="91303000-91304000"/>
          <s v="91304000-91305000"/>
          <s v="91305000-91306000"/>
          <s v="91306000-91307000"/>
          <s v="91307000-91308000"/>
          <s v="91308000-91309000"/>
          <s v="91309000-91310000"/>
          <s v="91310000-91311000"/>
          <s v="91311000-91312000"/>
          <s v="91312000-91313000"/>
          <s v="91313000-91314000"/>
          <s v="91314000-91315000"/>
          <s v="91315000-91316000"/>
          <s v="91316000-91317000"/>
          <s v="91317000-91318000"/>
          <s v="91318000-91319000"/>
          <s v="91319000-91320000"/>
          <s v="91320000-91321000"/>
          <s v="91321000-91322000"/>
          <s v="91322000-91323000"/>
          <s v="91323000-91324000"/>
          <s v="91324000-91325000"/>
          <s v="91325000-91326000"/>
          <s v="91326000-91327000"/>
          <s v="91327000-91328000"/>
          <s v="91328000-91329000"/>
          <s v="91329000-91330000"/>
          <s v="91330000-91331000"/>
          <s v="91331000-91332000"/>
          <s v="91332000-91333000"/>
          <s v="91333000-91334000"/>
          <s v="91334000-91335000"/>
          <s v="91335000-91336000"/>
          <s v="91336000-91337000"/>
          <s v="91337000-91338000"/>
          <s v="91338000-91339000"/>
          <s v="91339000-91340000"/>
          <s v="91340000-91341000"/>
          <s v="91341000-91342000"/>
          <s v="91342000-91343000"/>
          <s v="91343000-91344000"/>
          <s v="91344000-91345000"/>
          <s v="91345000-91346000"/>
          <s v="91346000-91347000"/>
          <s v="91347000-91348000"/>
          <s v="91348000-91349000"/>
          <s v="91349000-91350000"/>
          <s v="91350000-91351000"/>
          <s v="91351000-91352000"/>
          <s v="91352000-91353000"/>
          <s v="91353000-91354000"/>
          <s v="91354000-91355000"/>
          <s v="91355000-91356000"/>
          <s v="91356000-91357000"/>
          <s v="91357000-91358000"/>
          <s v="91358000-91359000"/>
          <s v="91359000-91360000"/>
          <s v="91360000-91361000"/>
          <s v="91361000-91362000"/>
          <s v="91362000-91363000"/>
          <s v="91363000-91364000"/>
          <s v="91364000-91365000"/>
          <s v="91365000-91366000"/>
          <s v="91366000-91367000"/>
          <s v="91367000-91368000"/>
          <s v="91368000-91369000"/>
          <s v="91369000-91370000"/>
          <s v="91370000-91371000"/>
          <s v="91371000-91372000"/>
          <s v="91372000-91373000"/>
          <s v="91373000-91374000"/>
          <s v="91374000-91375000"/>
          <s v="91375000-91376000"/>
          <s v="91376000-91377000"/>
          <s v="91377000-91378000"/>
          <s v="91378000-91379000"/>
          <s v="91379000-91380000"/>
          <s v="91380000-91381000"/>
          <s v="91381000-91382000"/>
          <s v="91382000-91383000"/>
          <s v="91383000-91384000"/>
          <s v="91384000-91385000"/>
          <s v="91385000-91386000"/>
          <s v="91386000-91387000"/>
          <s v="91387000-91388000"/>
          <s v="91388000-91389000"/>
          <s v="91389000-91390000"/>
          <s v="91390000-91391000"/>
          <s v="91391000-91392000"/>
          <s v="91392000-91393000"/>
          <s v="91393000-91394000"/>
          <s v="91394000-91395000"/>
          <s v="91395000-91396000"/>
          <s v="91396000-91397000"/>
          <s v="91397000-91398000"/>
          <s v="91398000-91399000"/>
          <s v="91399000-91400000"/>
          <s v="91400000-91401000"/>
          <s v="91401000-91402000"/>
          <s v="91402000-91403000"/>
          <s v="91403000-91404000"/>
          <s v="91404000-91405000"/>
          <s v="91405000-91406000"/>
          <s v="91406000-91407000"/>
          <s v="91407000-91408000"/>
          <s v="91408000-91409000"/>
          <s v="91409000-91410000"/>
          <s v="91410000-91411000"/>
          <s v="91411000-91412000"/>
          <s v="91412000-91413000"/>
          <s v="91413000-91414000"/>
          <s v="91414000-91415000"/>
          <s v="91415000-91416000"/>
          <s v="91416000-91417000"/>
          <s v="91417000-91418000"/>
          <s v="91418000-91419000"/>
          <s v="91419000-91420000"/>
          <s v="91420000-91421000"/>
          <s v="91421000-91422000"/>
          <s v="91422000-91423000"/>
          <s v="91423000-91424000"/>
          <s v="91424000-91425000"/>
          <s v="91425000-91426000"/>
          <s v="91426000-91427000"/>
          <s v="91427000-91428000"/>
          <s v="91428000-91429000"/>
          <s v="91429000-91430000"/>
          <s v="91430000-91431000"/>
          <s v="91431000-91432000"/>
          <s v="91432000-91433000"/>
          <s v="91433000-91434000"/>
          <s v="91434000-91435000"/>
          <s v="91435000-91436000"/>
          <s v="91436000-91437000"/>
          <s v="91437000-91438000"/>
          <s v="91438000-91439000"/>
          <s v="91439000-91440000"/>
          <s v="91440000-91441000"/>
          <s v="91441000-91442000"/>
          <s v="91442000-91443000"/>
          <s v="91443000-91444000"/>
          <s v="91444000-91445000"/>
          <s v="91445000-91446000"/>
          <s v="91446000-91447000"/>
          <s v="91447000-91448000"/>
          <s v="91448000-91449000"/>
          <s v="91449000-91450000"/>
          <s v="91450000-91451000"/>
          <s v="91451000-91452000"/>
          <s v="91452000-91453000"/>
          <s v="91453000-91454000"/>
          <s v="91454000-91455000"/>
          <s v="91455000-91456000"/>
          <s v="91456000-91457000"/>
          <s v="91457000-91458000"/>
          <s v="91458000-91459000"/>
          <s v="91459000-91460000"/>
          <s v="91460000-91461000"/>
          <s v="91461000-91462000"/>
          <s v="91462000-91463000"/>
          <s v="91463000-91464000"/>
          <s v="91464000-91465000"/>
          <s v="91465000-91466000"/>
          <s v="91466000-91467000"/>
          <s v="91467000-91468000"/>
          <s v="91468000-91469000"/>
          <s v="91469000-91470000"/>
          <s v="91470000-91471000"/>
          <s v="91471000-91472000"/>
          <s v="91472000-91473000"/>
          <s v="91473000-91474000"/>
          <s v="91474000-91475000"/>
          <s v="91475000-91476000"/>
          <s v="91476000-91477000"/>
          <s v="91477000-91478000"/>
          <s v="91478000-91479000"/>
          <s v="91479000-91480000"/>
          <s v="91480000-91481000"/>
          <s v="91481000-91482000"/>
          <s v="91482000-91483000"/>
          <s v="91483000-91484000"/>
          <s v="91484000-91485000"/>
          <s v="91485000-91486000"/>
          <s v="91486000-91487000"/>
          <s v="91487000-91488000"/>
          <s v="91488000-91489000"/>
          <s v="91489000-91490000"/>
          <s v="91490000-91491000"/>
          <s v="91491000-91492000"/>
          <s v="91492000-91493000"/>
          <s v="91493000-91494000"/>
          <s v="91494000-91495000"/>
          <s v="91495000-91496000"/>
          <s v="91496000-91497000"/>
          <s v="91497000-91498000"/>
          <s v="91498000-91499000"/>
          <s v="91499000-91500000"/>
          <s v="91500000-91501000"/>
          <s v="91501000-91502000"/>
          <s v="91502000-91503000"/>
          <s v="91503000-91504000"/>
          <s v="91504000-91505000"/>
          <s v="91505000-91506000"/>
          <s v="91506000-91507000"/>
          <s v="91507000-91508000"/>
          <s v="91508000-91509000"/>
          <s v="91509000-91510000"/>
          <s v="91510000-91511000"/>
          <s v="91511000-91512000"/>
          <s v="91512000-91513000"/>
          <s v="91513000-91514000"/>
          <s v="91514000-91515000"/>
          <s v="91515000-91516000"/>
          <s v="91516000-91517000"/>
          <s v="91517000-91518000"/>
          <s v="91518000-91519000"/>
          <s v="91519000-91520000"/>
          <s v="91520000-91521000"/>
          <s v="91521000-91522000"/>
          <s v="91522000-91523000"/>
          <s v="91523000-91524000"/>
          <s v="91524000-91525000"/>
          <s v="91525000-91526000"/>
          <s v="91526000-91527000"/>
          <s v="91527000-91528000"/>
          <s v="91528000-91529000"/>
          <s v="91529000-91530000"/>
          <s v="91530000-91531000"/>
          <s v="91531000-91532000"/>
          <s v="91532000-91533000"/>
          <s v="91533000-91534000"/>
          <s v="91534000-91535000"/>
          <s v="91535000-91536000"/>
          <s v="91536000-91537000"/>
          <s v="91537000-91538000"/>
          <s v="91538000-91539000"/>
          <s v="91539000-91540000"/>
          <s v="91540000-91541000"/>
          <s v="91541000-91542000"/>
          <s v="91542000-91543000"/>
          <s v="91543000-91544000"/>
          <s v="91544000-91545000"/>
          <s v="91545000-91546000"/>
          <s v="91546000-91547000"/>
          <s v="91547000-91548000"/>
          <s v="91548000-91549000"/>
          <s v="91549000-91550000"/>
          <s v="91550000-91551000"/>
          <s v="91551000-91552000"/>
          <s v="91552000-91553000"/>
          <s v="91553000-91554000"/>
          <s v="91554000-91555000"/>
          <s v="91555000-91556000"/>
          <s v="91556000-91557000"/>
          <s v="91557000-91558000"/>
          <s v="91558000-91559000"/>
          <s v="91559000-91560000"/>
          <s v="91560000-91561000"/>
          <s v="91561000-91562000"/>
          <s v="91562000-91563000"/>
          <s v="91563000-91564000"/>
          <s v="91564000-91565000"/>
          <s v="91565000-91566000"/>
          <s v="91566000-91567000"/>
          <s v="91567000-91568000"/>
          <s v="91568000-91569000"/>
          <s v="91569000-91570000"/>
          <s v="91570000-91571000"/>
          <s v="91571000-91572000"/>
          <s v="91572000-91573000"/>
          <s v="91573000-91574000"/>
          <s v="91574000-91575000"/>
          <s v="91575000-91576000"/>
          <s v="91576000-91577000"/>
          <s v="91577000-91578000"/>
          <s v="91578000-91579000"/>
          <s v="91579000-91580000"/>
          <s v="91580000-91581000"/>
          <s v="91581000-91582000"/>
          <s v="91582000-91583000"/>
          <s v="91583000-91584000"/>
          <s v="91584000-91585000"/>
          <s v="91585000-91586000"/>
          <s v="91586000-91587000"/>
          <s v="91587000-91588000"/>
          <s v="91588000-91589000"/>
          <s v="91589000-91590000"/>
          <s v="91590000-91591000"/>
          <s v="91591000-91592000"/>
          <s v="91592000-91593000"/>
          <s v="91593000-91594000"/>
          <s v="91594000-91595000"/>
          <s v="91595000-91596000"/>
          <s v="91596000-91597000"/>
          <s v="91597000-91598000"/>
          <s v="91598000-91599000"/>
          <s v="91599000-91600000"/>
          <s v="91600000-91601000"/>
          <s v="91601000-91602000"/>
          <s v="91602000-91603000"/>
          <s v="91603000-91604000"/>
          <s v="91604000-91605000"/>
          <s v="91605000-91606000"/>
          <s v="91606000-91607000"/>
          <s v="91607000-91608000"/>
          <s v="91608000-91609000"/>
          <s v="91609000-91610000"/>
          <s v="91610000-91611000"/>
          <s v="91611000-91612000"/>
          <s v="91612000-91613000"/>
          <s v="91613000-91614000"/>
          <s v="91614000-91615000"/>
          <s v="91615000-91616000"/>
          <s v="91616000-91617000"/>
          <s v="91617000-91618000"/>
          <s v="91618000-91619000"/>
          <s v="91619000-91620000"/>
          <s v="91620000-91621000"/>
          <s v="91621000-91622000"/>
          <s v="91622000-91623000"/>
          <s v="91623000-91624000"/>
          <s v="91624000-91625000"/>
          <s v="91625000-91626000"/>
          <s v="91626000-91627000"/>
          <s v="91627000-91628000"/>
          <s v="91628000-91629000"/>
          <s v="91629000-91630000"/>
          <s v="91630000-91631000"/>
          <s v="91631000-91632000"/>
          <s v="91632000-91633000"/>
          <s v="91633000-91634000"/>
          <s v="91634000-91635000"/>
          <s v="91635000-91636000"/>
          <s v="91636000-91637000"/>
          <s v="91637000-91638000"/>
          <s v="91638000-91639000"/>
          <s v="91639000-91640000"/>
          <s v="91640000-91641000"/>
          <s v="91641000-91642000"/>
          <s v="91642000-91643000"/>
          <s v="91643000-91644000"/>
          <s v="91644000-91645000"/>
          <s v="91645000-91646000"/>
          <s v="91646000-91647000"/>
          <s v="91647000-91648000"/>
          <s v="91648000-91649000"/>
          <s v="91649000-91650000"/>
          <s v="91650000-91651000"/>
          <s v="91651000-91652000"/>
          <s v="91652000-91653000"/>
          <s v="91653000-91654000"/>
          <s v="91654000-91655000"/>
          <s v="91655000-91656000"/>
          <s v="91656000-91657000"/>
          <s v="91657000-91658000"/>
          <s v="91658000-91659000"/>
          <s v="91659000-91660000"/>
          <s v="91660000-91661000"/>
          <s v="91661000-91662000"/>
          <s v="91662000-91663000"/>
          <s v="91663000-91664000"/>
          <s v="91664000-91665000"/>
          <s v="91665000-91666000"/>
          <s v="91666000-91667000"/>
          <s v="91667000-91668000"/>
          <s v="91668000-91669000"/>
          <s v="91669000-91670000"/>
          <s v="91670000-91671000"/>
          <s v="91671000-91672000"/>
          <s v="91672000-91673000"/>
          <s v="91673000-91674000"/>
          <s v="91674000-91675000"/>
          <s v="91675000-91676000"/>
          <s v="91676000-91677000"/>
          <s v="91677000-91678000"/>
          <s v="91678000-91679000"/>
          <s v="91679000-91680000"/>
          <s v="91680000-91681000"/>
          <s v="91681000-91682000"/>
          <s v="91682000-91683000"/>
          <s v="91683000-91684000"/>
          <s v="91684000-91685000"/>
          <s v="91685000-91686000"/>
          <s v="91686000-91687000"/>
          <s v="91687000-91688000"/>
          <s v="91688000-91689000"/>
          <s v="91689000-91690000"/>
          <s v="91690000-91691000"/>
          <s v="91691000-91692000"/>
          <s v="91692000-91693000"/>
          <s v="91693000-91694000"/>
          <s v="91694000-91695000"/>
          <s v="91695000-91696000"/>
          <s v="91696000-91697000"/>
          <s v="91697000-91698000"/>
          <s v="91698000-91699000"/>
          <s v="91699000-91700000"/>
          <s v="91700000-91701000"/>
          <s v="91701000-91702000"/>
          <s v="91702000-91703000"/>
          <s v="91703000-91704000"/>
          <s v="91704000-91705000"/>
          <s v="91705000-91706000"/>
          <s v="91706000-91707000"/>
          <s v="91707000-91708000"/>
          <s v="91708000-91709000"/>
          <s v="91709000-91710000"/>
          <s v="91710000-91711000"/>
          <s v="91711000-91712000"/>
          <s v="91712000-91713000"/>
          <s v="91713000-91714000"/>
          <s v="91714000-91715000"/>
          <s v="91715000-91716000"/>
          <s v="91716000-91717000"/>
          <s v="91717000-91718000"/>
          <s v="91718000-91719000"/>
          <s v="91719000-91720000"/>
          <s v="91720000-91721000"/>
          <s v="91721000-91722000"/>
          <s v="91722000-91723000"/>
          <s v="91723000-91724000"/>
          <s v="91724000-91725000"/>
          <s v="91725000-91726000"/>
          <s v="91726000-91727000"/>
          <s v="91727000-91728000"/>
          <s v="91728000-91729000"/>
          <s v="91729000-91730000"/>
          <s v="91730000-91731000"/>
          <s v="91731000-91732000"/>
          <s v="91732000-91733000"/>
          <s v="91733000-91734000"/>
          <s v="91734000-91735000"/>
          <s v="91735000-91736000"/>
          <s v="91736000-91737000"/>
          <s v="91737000-91738000"/>
          <s v="91738000-91739000"/>
          <s v="91739000-91740000"/>
          <s v="91740000-91741000"/>
          <s v="91741000-91742000"/>
          <s v="91742000-91743000"/>
          <s v="91743000-91744000"/>
          <s v="91744000-91745000"/>
          <s v="91745000-91746000"/>
          <s v="91746000-91747000"/>
          <s v="91747000-91748000"/>
          <s v="91748000-91749000"/>
          <s v="91749000-91750000"/>
          <s v="91750000-91751000"/>
          <s v="91751000-91752000"/>
          <s v="91752000-91753000"/>
          <s v="91753000-91754000"/>
          <s v="91754000-91755000"/>
          <s v="91755000-91756000"/>
          <s v="91756000-91757000"/>
          <s v="91757000-91758000"/>
          <s v="91758000-91759000"/>
          <s v="91759000-91760000"/>
          <s v="91760000-91761000"/>
          <s v="91761000-91762000"/>
          <s v="91762000-91763000"/>
          <s v="91763000-91764000"/>
          <s v="91764000-91765000"/>
          <s v="91765000-91766000"/>
          <s v="91766000-91767000"/>
          <s v="91767000-91768000"/>
          <s v="91768000-91769000"/>
          <s v="91769000-91770000"/>
          <s v="91770000-91771000"/>
          <s v="91771000-91772000"/>
          <s v="91772000-91773000"/>
          <s v="91773000-91774000"/>
          <s v="91774000-91775000"/>
          <s v="91775000-91776000"/>
          <s v="91776000-91777000"/>
          <s v="91777000-91778000"/>
          <s v="91778000-91779000"/>
          <s v="91779000-91780000"/>
          <s v="91780000-91781000"/>
          <s v="91781000-91782000"/>
          <s v="91782000-91783000"/>
          <s v="91783000-91784000"/>
          <s v="91784000-91785000"/>
          <s v="91785000-91786000"/>
          <s v="91786000-91787000"/>
          <s v="91787000-91788000"/>
          <s v="91788000-91789000"/>
          <s v="91789000-91790000"/>
          <s v="91790000-91791000"/>
          <s v="91791000-91792000"/>
          <s v="91792000-91793000"/>
          <s v="91793000-91794000"/>
          <s v="91794000-91795000"/>
          <s v="91795000-91796000"/>
          <s v="91796000-91797000"/>
          <s v="91797000-91798000"/>
          <s v="91798000-91799000"/>
          <s v="91799000-91800000"/>
          <s v="91800000-91801000"/>
          <s v="91801000-91802000"/>
          <s v="91802000-91803000"/>
          <s v="91803000-91804000"/>
          <s v="91804000-91805000"/>
          <s v="91805000-91806000"/>
          <s v="91806000-91807000"/>
          <s v="91807000-91808000"/>
          <s v="91808000-91809000"/>
          <s v="91809000-91810000"/>
          <s v="91810000-91811000"/>
          <s v="91811000-91812000"/>
          <s v="91812000-91813000"/>
          <s v="91813000-91814000"/>
          <s v="91814000-91815000"/>
          <s v="91815000-91816000"/>
          <s v="91816000-91817000"/>
          <s v="91817000-91818000"/>
          <s v="91818000-91819000"/>
          <s v="91819000-91820000"/>
          <s v="91820000-91821000"/>
          <s v="91821000-91822000"/>
          <s v="91822000-91823000"/>
          <s v="91823000-91824000"/>
          <s v="91824000-91825000"/>
          <s v="91825000-91826000"/>
          <s v="91826000-91827000"/>
          <s v="91827000-91828000"/>
          <s v="91828000-91829000"/>
          <s v="91829000-91830000"/>
          <s v="91830000-91831000"/>
          <s v="91831000-91832000"/>
          <s v="91832000-91833000"/>
          <s v="91833000-91834000"/>
          <s v="91834000-91835000"/>
          <s v="91835000-91836000"/>
          <s v="91836000-91837000"/>
          <s v="91837000-91838000"/>
          <s v="91838000-91839000"/>
          <s v="91839000-91840000"/>
          <s v="91840000-91841000"/>
          <s v="91841000-91842000"/>
          <s v="91842000-91843000"/>
          <s v="91843000-91844000"/>
          <s v="91844000-91845000"/>
          <s v="91845000-91846000"/>
          <s v="91846000-91847000"/>
          <s v="91847000-91848000"/>
          <s v="91848000-91849000"/>
          <s v="91849000-91850000"/>
          <s v="91850000-91851000"/>
          <s v="91851000-91852000"/>
          <s v="91852000-91853000"/>
          <s v="91853000-91854000"/>
          <s v="91854000-91855000"/>
          <s v="91855000-91856000"/>
          <s v="91856000-91857000"/>
          <s v="91857000-91858000"/>
          <s v="91858000-91859000"/>
          <s v="91859000-91860000"/>
          <s v="91860000-91861000"/>
          <s v="91861000-91862000"/>
          <s v="91862000-91863000"/>
          <s v="91863000-91864000"/>
          <s v="91864000-91865000"/>
          <s v="91865000-91866000"/>
          <s v="91866000-91867000"/>
          <s v="91867000-91868000"/>
          <s v="91868000-91869000"/>
          <s v="91869000-91870000"/>
          <s v="91870000-91871000"/>
          <s v="91871000-91872000"/>
          <s v="91872000-91873000"/>
          <s v="91873000-91874000"/>
          <s v="91874000-91875000"/>
          <s v="91875000-91876000"/>
          <s v="91876000-91877000"/>
          <s v="91877000-91878000"/>
          <s v="91878000-91879000"/>
          <s v="91879000-91880000"/>
          <s v="91880000-91881000"/>
          <s v="91881000-91882000"/>
          <s v="91882000-91883000"/>
          <s v="91883000-91884000"/>
          <s v="91884000-91885000"/>
          <s v="91885000-91886000"/>
          <s v="91886000-91887000"/>
          <s v="91887000-91888000"/>
          <s v="91888000-91889000"/>
          <s v="91889000-91890000"/>
          <s v="91890000-91891000"/>
          <s v="91891000-91892000"/>
          <s v="91892000-91893000"/>
          <s v="91893000-91894000"/>
          <s v="91894000-91895000"/>
          <s v="91895000-91896000"/>
          <s v="91896000-91897000"/>
          <s v="91897000-91898000"/>
          <s v="91898000-91899000"/>
          <s v="91899000-91900000"/>
          <s v="91900000-91901000"/>
          <s v="91901000-91902000"/>
          <s v="91902000-91903000"/>
          <s v="91903000-91904000"/>
          <s v="91904000-91905000"/>
          <s v="91905000-91906000"/>
          <s v="91906000-91907000"/>
          <s v="91907000-91908000"/>
          <s v="91908000-91909000"/>
          <s v="91909000-91910000"/>
          <s v="91910000-91911000"/>
          <s v="91911000-91912000"/>
          <s v="91912000-91913000"/>
          <s v="91913000-91914000"/>
          <s v="91914000-91915000"/>
          <s v="91915000-91916000"/>
          <s v="91916000-91917000"/>
          <s v="91917000-91918000"/>
          <s v="91918000-91919000"/>
          <s v="91919000-91920000"/>
          <s v="91920000-91921000"/>
          <s v="91921000-91922000"/>
          <s v="91922000-91923000"/>
          <s v="91923000-91924000"/>
          <s v="91924000-91925000"/>
          <s v="91925000-91926000"/>
          <s v="91926000-91927000"/>
          <s v="91927000-91928000"/>
          <s v="91928000-91929000"/>
          <s v="91929000-91930000"/>
          <s v="91930000-91931000"/>
          <s v="91931000-91932000"/>
          <s v="91932000-91933000"/>
          <s v="91933000-91934000"/>
          <s v="91934000-91935000"/>
          <s v="91935000-91936000"/>
          <s v="91936000-91937000"/>
          <s v="91937000-91938000"/>
          <s v="91938000-91939000"/>
          <s v="91939000-91940000"/>
          <s v="91940000-91941000"/>
          <s v="91941000-91942000"/>
          <s v="91942000-91943000"/>
          <s v="91943000-91944000"/>
          <s v="91944000-91945000"/>
          <s v="91945000-91946000"/>
          <s v="91946000-91947000"/>
          <s v="91947000-91948000"/>
          <s v="91948000-91949000"/>
          <s v="91949000-91950000"/>
          <s v="91950000-91951000"/>
          <s v="91951000-91952000"/>
          <s v="91952000-91953000"/>
          <s v="91953000-91954000"/>
          <s v="91954000-91955000"/>
          <s v="91955000-91956000"/>
          <s v="91956000-91957000"/>
          <s v="91957000-91958000"/>
          <s v="91958000-91959000"/>
          <s v="91959000-91960000"/>
          <s v="91960000-91961000"/>
          <s v="91961000-91962000"/>
          <s v="91962000-91963000"/>
          <s v="91963000-91964000"/>
          <s v="91964000-91965000"/>
          <s v="91965000-91966000"/>
          <s v="91966000-91967000"/>
          <s v="91967000-91968000"/>
          <s v="91968000-91969000"/>
          <s v="91969000-91970000"/>
          <s v="91970000-91971000"/>
          <s v="91971000-91972000"/>
          <s v="91972000-91973000"/>
          <s v="91973000-91974000"/>
          <s v="91974000-91975000"/>
          <s v="91975000-91976000"/>
          <s v="91976000-91977000"/>
          <s v="91977000-91978000"/>
          <s v="91978000-91979000"/>
          <s v="91979000-91980000"/>
          <s v="91980000-91981000"/>
          <s v="91981000-91982000"/>
          <s v="91982000-91983000"/>
          <s v="91983000-91984000"/>
          <s v="91984000-91985000"/>
          <s v="91985000-91986000"/>
          <s v="91986000-91987000"/>
          <s v="91987000-91988000"/>
          <s v="91988000-91989000"/>
          <s v="91989000-91990000"/>
          <s v="91990000-91991000"/>
          <s v="91991000-91992000"/>
          <s v="91992000-91993000"/>
          <s v="91993000-91994000"/>
          <s v="91994000-91995000"/>
          <s v="91995000-91996000"/>
          <s v="91996000-91997000"/>
          <s v="91997000-91998000"/>
          <s v="91998000-91999000"/>
          <s v="91999000-92000000"/>
          <s v="92000000-92001000"/>
          <s v="92001000-92002000"/>
          <s v="92002000-92003000"/>
          <s v="92003000-92004000"/>
          <s v="92004000-92005000"/>
          <s v="92005000-92006000"/>
          <s v="92006000-92007000"/>
          <s v="92007000-92008000"/>
          <s v="92008000-92009000"/>
          <s v="92009000-92010000"/>
          <s v="92010000-92011000"/>
          <s v="92011000-92012000"/>
          <s v="92012000-92013000"/>
          <s v="92013000-92014000"/>
          <s v="92014000-92015000"/>
          <s v="92015000-92016000"/>
          <s v="92016000-92017000"/>
          <s v="92017000-92018000"/>
          <s v="92018000-92019000"/>
          <s v="92019000-92020000"/>
          <s v="92020000-92021000"/>
          <s v="92021000-92022000"/>
          <s v="92022000-92023000"/>
          <s v="92023000-92024000"/>
          <s v="92024000-92025000"/>
          <s v="92025000-92026000"/>
          <s v="92026000-92027000"/>
          <s v="92027000-92028000"/>
          <s v="92028000-92029000"/>
          <s v="92029000-92030000"/>
          <s v="92030000-92031000"/>
          <s v="92031000-92032000"/>
          <s v="92032000-92033000"/>
          <s v="92033000-92034000"/>
          <s v="92034000-92035000"/>
          <s v="92035000-92036000"/>
          <s v="92036000-92037000"/>
          <s v="92037000-92038000"/>
          <s v="92038000-92039000"/>
          <s v="92039000-92040000"/>
          <s v="92040000-92041000"/>
          <s v="92041000-92042000"/>
          <s v="92042000-92043000"/>
          <s v="92043000-92044000"/>
          <s v="92044000-92045000"/>
          <s v="92045000-92046000"/>
          <s v="92046000-92047000"/>
          <s v="92047000-92048000"/>
          <s v="92048000-92049000"/>
          <s v="92049000-92050000"/>
          <s v="92050000-92051000"/>
          <s v="92051000-92052000"/>
          <s v="92052000-92053000"/>
          <s v="92053000-92054000"/>
          <s v="92054000-92055000"/>
          <s v="92055000-92056000"/>
          <s v="92056000-92057000"/>
          <s v="92057000-92058000"/>
          <s v="92058000-92059000"/>
          <s v="92059000-92060000"/>
          <s v="92060000-92061000"/>
          <s v="92061000-92062000"/>
          <s v="92062000-92063000"/>
          <s v="92063000-92064000"/>
          <s v="92064000-92065000"/>
          <s v="92065000-92066000"/>
          <s v="92066000-92067000"/>
          <s v="92067000-92068000"/>
          <s v="92068000-92069000"/>
          <s v="92069000-92070000"/>
          <s v="92070000-92071000"/>
          <s v="92071000-92072000"/>
          <s v="92072000-92073000"/>
          <s v="92073000-92074000"/>
          <s v="92074000-92075000"/>
          <s v="92075000-92076000"/>
          <s v="92076000-92077000"/>
          <s v="92077000-92078000"/>
          <s v="92078000-92079000"/>
          <s v="92079000-92080000"/>
          <s v="92080000-92081000"/>
          <s v="92081000-92082000"/>
          <s v="92082000-92083000"/>
          <s v="92083000-92084000"/>
          <s v="92084000-92085000"/>
          <s v="92085000-92086000"/>
          <s v="92086000-92087000"/>
          <s v="92087000-92088000"/>
          <s v="92088000-92089000"/>
          <s v="92089000-92090000"/>
          <s v="92090000-92091000"/>
          <s v="92091000-92092000"/>
          <s v="92092000-92093000"/>
          <s v="92093000-92094000"/>
          <s v="92094000-92095000"/>
          <s v="92095000-92096000"/>
          <s v="92096000-92097000"/>
          <s v="92097000-92098000"/>
          <s v="92098000-92099000"/>
          <s v="92099000-92100000"/>
          <s v="92100000-92101000"/>
          <s v="92101000-92102000"/>
          <s v="92102000-92103000"/>
          <s v="92103000-92104000"/>
          <s v="92104000-92105000"/>
          <s v="92105000-92106000"/>
          <s v="92106000-92107000"/>
          <s v="92107000-92108000"/>
          <s v="92108000-92109000"/>
          <s v="92109000-92110000"/>
          <s v="92110000-92111000"/>
          <s v="92111000-92112000"/>
          <s v="92112000-92113000"/>
          <s v="92113000-92114000"/>
          <s v="92114000-92115000"/>
          <s v="92115000-92116000"/>
          <s v="92116000-92117000"/>
          <s v="92117000-92118000"/>
          <s v="92118000-92119000"/>
          <s v="92119000-92120000"/>
          <s v="92120000-92121000"/>
          <s v="92121000-92122000"/>
          <s v="92122000-92123000"/>
          <s v="92123000-92124000"/>
          <s v="92124000-92125000"/>
          <s v="92125000-92126000"/>
          <s v="92126000-92127000"/>
          <s v="92127000-92128000"/>
          <s v="92128000-92129000"/>
          <s v="92129000-92130000"/>
          <s v="92130000-92131000"/>
          <s v="92131000-92132000"/>
          <s v="92132000-92133000"/>
          <s v="92133000-92134000"/>
          <s v="92134000-92135000"/>
          <s v="92135000-92136000"/>
          <s v="92136000-92137000"/>
          <s v="92137000-92138000"/>
          <s v="92138000-92139000"/>
          <s v="92139000-92140000"/>
          <s v="92140000-92141000"/>
          <s v="92141000-92142000"/>
          <s v="92142000-92143000"/>
          <s v="92143000-92144000"/>
          <s v="92144000-92145000"/>
          <s v="92145000-92146000"/>
          <s v="92146000-92147000"/>
          <s v="92147000-92148000"/>
          <s v="92148000-92149000"/>
          <s v="92149000-92150000"/>
          <s v="92150000-92151000"/>
          <s v="92151000-92152000"/>
          <s v="92152000-92153000"/>
          <s v="92153000-92154000"/>
          <s v="92154000-92155000"/>
          <s v="92155000-92156000"/>
          <s v="92156000-92157000"/>
          <s v="92157000-92158000"/>
          <s v="92158000-92159000"/>
          <s v="92159000-92160000"/>
          <s v="92160000-92161000"/>
          <s v="92161000-92162000"/>
          <s v="92162000-92163000"/>
          <s v="92163000-92164000"/>
          <s v="92164000-92165000"/>
          <s v="92165000-92166000"/>
          <s v="92166000-92167000"/>
          <s v="92167000-92168000"/>
          <s v="92168000-92169000"/>
          <s v="92169000-92170000"/>
          <s v="92170000-92171000"/>
          <s v="92171000-92172000"/>
          <s v="92172000-92173000"/>
          <s v="92173000-92174000"/>
          <s v="92174000-92175000"/>
          <s v="92175000-92176000"/>
          <s v="92176000-92177000"/>
          <s v="92177000-92178000"/>
          <s v="92178000-92179000"/>
          <s v="92179000-92180000"/>
          <s v="92180000-92181000"/>
          <s v="92181000-92182000"/>
          <s v="92182000-92183000"/>
          <s v="92183000-92184000"/>
          <s v="92184000-92185000"/>
          <s v="92185000-92186000"/>
          <s v="92186000-92187000"/>
          <s v="92187000-92188000"/>
          <s v="92188000-92189000"/>
          <s v="92189000-92190000"/>
          <s v="92190000-92191000"/>
          <s v="92191000-92192000"/>
          <s v="92192000-92193000"/>
          <s v="92193000-92194000"/>
          <s v="92194000-92195000"/>
          <s v="92195000-92196000"/>
          <s v="92196000-92197000"/>
          <s v="92197000-92198000"/>
          <s v="92198000-92199000"/>
          <s v="92199000-92200000"/>
          <s v="92200000-92201000"/>
          <s v="92201000-92202000"/>
          <s v="92202000-92203000"/>
          <s v="92203000-92204000"/>
          <s v="92204000-92205000"/>
          <s v="92205000-92206000"/>
          <s v="92206000-92207000"/>
          <s v="92207000-92208000"/>
          <s v="92208000-92209000"/>
          <s v="92209000-92210000"/>
          <s v="92210000-92211000"/>
          <s v="92211000-92212000"/>
          <s v="92212000-92213000"/>
          <s v="92213000-92214000"/>
          <s v="92214000-92215000"/>
          <s v="92215000-92216000"/>
          <s v="92216000-92217000"/>
          <s v="92217000-92218000"/>
          <s v="92218000-92219000"/>
          <s v="92219000-92220000"/>
          <s v="92220000-92221000"/>
          <s v="92221000-92222000"/>
          <s v="92222000-92223000"/>
          <s v="92223000-92224000"/>
          <s v="92224000-92225000"/>
          <s v="92225000-92226000"/>
          <s v="92226000-92227000"/>
          <s v="92227000-92228000"/>
          <s v="92228000-92229000"/>
          <s v="92229000-92230000"/>
          <s v="92230000-92231000"/>
          <s v="92231000-92232000"/>
          <s v="92232000-92233000"/>
          <s v="92233000-92234000"/>
          <s v="92234000-92235000"/>
          <s v="92235000-92236000"/>
          <s v="92236000-92237000"/>
          <s v="92237000-92238000"/>
          <s v="92238000-92239000"/>
          <s v="92239000-92240000"/>
          <s v="92240000-92241000"/>
          <s v="92241000-92242000"/>
          <s v="92242000-92243000"/>
          <s v="92243000-92244000"/>
          <s v="92244000-92245000"/>
          <s v="92245000-92246000"/>
          <s v="92246000-92247000"/>
          <s v="92247000-92248000"/>
          <s v="92248000-92249000"/>
          <s v="92249000-92250000"/>
          <s v="92250000-92251000"/>
          <s v="92251000-92252000"/>
          <s v="92252000-92253000"/>
          <s v="92253000-92254000"/>
          <s v="92254000-92255000"/>
          <s v="92255000-92256000"/>
          <s v="92256000-92257000"/>
          <s v="92257000-92258000"/>
          <s v="92258000-92259000"/>
          <s v="92259000-92260000"/>
          <s v="92260000-92261000"/>
          <s v="92261000-92262000"/>
          <s v="92262000-92263000"/>
          <s v="92263000-92264000"/>
          <s v="92264000-92265000"/>
          <s v="92265000-92266000"/>
          <s v="92266000-92267000"/>
          <s v="92267000-92268000"/>
          <s v="92268000-92269000"/>
          <s v="92269000-92270000"/>
          <s v="92270000-92271000"/>
          <s v="92271000-92272000"/>
          <s v="92272000-92273000"/>
          <s v="92273000-92274000"/>
          <s v="92274000-92275000"/>
          <s v="92275000-92276000"/>
          <s v="92276000-92277000"/>
          <s v="92277000-92278000"/>
          <s v="92278000-92279000"/>
          <s v="92279000-92280000"/>
          <s v="92280000-92281000"/>
          <s v="92281000-92282000"/>
          <s v="92282000-92283000"/>
          <s v="92283000-92284000"/>
          <s v="92284000-92285000"/>
          <s v="92285000-92286000"/>
          <s v="92286000-92287000"/>
          <s v="92287000-92288000"/>
          <s v="92288000-92289000"/>
          <s v="92289000-92290000"/>
          <s v="92290000-92291000"/>
          <s v="92291000-92292000"/>
          <s v="92292000-92293000"/>
          <s v="92293000-92294000"/>
          <s v="92294000-92295000"/>
          <s v="92295000-92296000"/>
          <s v="92296000-92297000"/>
          <s v="92297000-92298000"/>
          <s v="92298000-92299000"/>
          <s v="92299000-92300000"/>
          <s v="92300000-92301000"/>
          <s v="92301000-92302000"/>
          <s v="92302000-92303000"/>
          <s v="92303000-92304000"/>
          <s v="92304000-92305000"/>
          <s v="92305000-92306000"/>
          <s v="92306000-92307000"/>
          <s v="92307000-92308000"/>
          <s v="92308000-92309000"/>
          <s v="92309000-92310000"/>
          <s v="92310000-92311000"/>
          <s v="92311000-92312000"/>
          <s v="92312000-92313000"/>
          <s v="92313000-92314000"/>
          <s v="92314000-92315000"/>
          <s v="92315000-92316000"/>
          <s v="92316000-92317000"/>
          <s v="92317000-92318000"/>
          <s v="92318000-92319000"/>
          <s v="92319000-92320000"/>
          <s v="92320000-92321000"/>
          <s v="92321000-92322000"/>
          <s v="92322000-92323000"/>
          <s v="92323000-92324000"/>
          <s v="92324000-92325000"/>
          <s v="92325000-92326000"/>
          <s v="92326000-92327000"/>
          <s v="92327000-92328000"/>
          <s v="92328000-92329000"/>
          <s v="92329000-92330000"/>
          <s v="92330000-92331000"/>
          <s v="92331000-92332000"/>
          <s v="92332000-92333000"/>
          <s v="92333000-92334000"/>
          <s v="92334000-92335000"/>
          <s v="92335000-92336000"/>
          <s v="92336000-92337000"/>
          <s v="92337000-92338000"/>
          <s v="92338000-92339000"/>
          <s v="92339000-92340000"/>
          <s v="92340000-92341000"/>
          <s v="92341000-92342000"/>
          <s v="92342000-92343000"/>
          <s v="92343000-92344000"/>
          <s v="92344000-92345000"/>
          <s v="92345000-92346000"/>
          <s v="92346000-92347000"/>
          <s v="92347000-92348000"/>
          <s v="92348000-92349000"/>
          <s v="92349000-92350000"/>
          <s v="92350000-92351000"/>
          <s v="92351000-92352000"/>
          <s v="92352000-92353000"/>
          <s v="92353000-92354000"/>
          <s v="92354000-92355000"/>
          <s v="92355000-92356000"/>
          <s v="92356000-92357000"/>
          <s v="92357000-92358000"/>
          <s v="92358000-92359000"/>
          <s v="92359000-92360000"/>
          <s v="92360000-92361000"/>
          <s v="92361000-92362000"/>
          <s v="92362000-92363000"/>
          <s v="92363000-92364000"/>
          <s v="92364000-92365000"/>
          <s v="92365000-92366000"/>
          <s v="92366000-92367000"/>
          <s v="92367000-92368000"/>
          <s v="92368000-92369000"/>
          <s v="92369000-92370000"/>
          <s v="92370000-92371000"/>
          <s v="92371000-92372000"/>
          <s v="92372000-92373000"/>
          <s v="92373000-92374000"/>
          <s v="92374000-92375000"/>
          <s v="92375000-92376000"/>
          <s v="92376000-92377000"/>
          <s v="92377000-92378000"/>
          <s v="92378000-92379000"/>
          <s v="92379000-92380000"/>
          <s v="92380000-92381000"/>
          <s v="92381000-92382000"/>
          <s v="92382000-92383000"/>
          <s v="92383000-92384000"/>
          <s v="92384000-92385000"/>
          <s v="92385000-92386000"/>
          <s v="92386000-92387000"/>
          <s v="92387000-92388000"/>
          <s v="92388000-92389000"/>
          <s v="92389000-92390000"/>
          <s v="92390000-92391000"/>
          <s v="92391000-92392000"/>
          <s v="92392000-92393000"/>
          <s v="92393000-92394000"/>
          <s v="92394000-92395000"/>
          <s v="92395000-92396000"/>
          <s v="92396000-92397000"/>
          <s v="92397000-92398000"/>
          <s v="92398000-92399000"/>
          <s v="92399000-92400000"/>
          <s v="92400000-92401000"/>
          <s v="92401000-92402000"/>
          <s v="92402000-92403000"/>
          <s v="92403000-92404000"/>
          <s v="92404000-92405000"/>
          <s v="92405000-92406000"/>
          <s v="92406000-92407000"/>
          <s v="92407000-92408000"/>
          <s v="92408000-92409000"/>
          <s v="92409000-92410000"/>
          <s v="92410000-92411000"/>
          <s v="92411000-92412000"/>
          <s v="92412000-92413000"/>
          <s v="92413000-92414000"/>
          <s v="92414000-92415000"/>
          <s v="92415000-92416000"/>
          <s v="92416000-92417000"/>
          <s v="92417000-92418000"/>
          <s v="92418000-92419000"/>
          <s v="92419000-92420000"/>
          <s v="92420000-92421000"/>
          <s v="92421000-92422000"/>
          <s v="92422000-92423000"/>
          <s v="92423000-92424000"/>
          <s v="92424000-92425000"/>
          <s v="92425000-92426000"/>
          <s v="92426000-92427000"/>
          <s v="92427000-92428000"/>
          <s v="92428000-92429000"/>
          <s v="92429000-92430000"/>
          <s v="92430000-92431000"/>
          <s v="92431000-92432000"/>
          <s v="92432000-92433000"/>
          <s v="92433000-92434000"/>
          <s v="92434000-92435000"/>
          <s v="92435000-92436000"/>
          <s v="92436000-92437000"/>
          <s v="92437000-92438000"/>
          <s v="92438000-92439000"/>
          <s v="92439000-92440000"/>
          <s v="92440000-92441000"/>
          <s v="92441000-92442000"/>
          <s v="92442000-92443000"/>
          <s v="92443000-92444000"/>
          <s v="92444000-92445000"/>
          <s v="92445000-92446000"/>
          <s v="92446000-92447000"/>
          <s v="92447000-92448000"/>
          <s v="92448000-92449000"/>
          <s v="92449000-92450000"/>
          <s v="92450000-92451000"/>
          <s v="92451000-92452000"/>
          <s v="92452000-92453000"/>
          <s v="92453000-92454000"/>
          <s v="92454000-92455000"/>
          <s v="92455000-92456000"/>
          <s v="92456000-92457000"/>
          <s v="92457000-92458000"/>
          <s v="92458000-92459000"/>
          <s v="92459000-92460000"/>
          <s v="92460000-92461000"/>
          <s v="92461000-92462000"/>
          <s v="92462000-92463000"/>
          <s v="92463000-92464000"/>
          <s v="92464000-92465000"/>
          <s v="92465000-92466000"/>
          <s v="92466000-92467000"/>
          <s v="92467000-92468000"/>
          <s v="92468000-92469000"/>
          <s v="92469000-92470000"/>
          <s v="92470000-92471000"/>
          <s v="92471000-92472000"/>
          <s v="92472000-92473000"/>
          <s v="92473000-92474000"/>
          <s v="92474000-92475000"/>
          <s v="92475000-92476000"/>
          <s v="92476000-92477000"/>
          <s v="92477000-92478000"/>
          <s v="92478000-92479000"/>
          <s v="92479000-92480000"/>
          <s v="92480000-92481000"/>
          <s v="92481000-92482000"/>
          <s v="92482000-92483000"/>
          <s v="92483000-92484000"/>
          <s v="92484000-92485000"/>
          <s v="92485000-92486000"/>
          <s v="92486000-92487000"/>
          <s v="92487000-92488000"/>
          <s v="92488000-92489000"/>
          <s v="92489000-92490000"/>
          <s v="92490000-92491000"/>
          <s v="92491000-92492000"/>
          <s v="92492000-92493000"/>
          <s v="92493000-92494000"/>
          <s v="92494000-92495000"/>
          <s v="92495000-92496000"/>
          <s v="92496000-92497000"/>
          <s v="92497000-92498000"/>
          <s v="92498000-92499000"/>
          <s v="92499000-92500000"/>
          <s v="92500000-92501000"/>
          <s v="92501000-92502000"/>
          <s v="92502000-92503000"/>
          <s v="92503000-92504000"/>
          <s v="92504000-92505000"/>
          <s v="92505000-92506000"/>
          <s v="92506000-92507000"/>
          <s v="92507000-92508000"/>
          <s v="92508000-92509000"/>
          <s v="92509000-92510000"/>
          <s v="92510000-92511000"/>
          <s v="92511000-92512000"/>
          <s v="92512000-92513000"/>
          <s v="92513000-92514000"/>
          <s v="92514000-92515000"/>
          <s v="92515000-92516000"/>
          <s v="92516000-92517000"/>
          <s v="92517000-92518000"/>
          <s v="92518000-92519000"/>
          <s v="92519000-92520000"/>
          <s v="92520000-92521000"/>
          <s v="92521000-92522000"/>
          <s v="92522000-92523000"/>
          <s v="92523000-92524000"/>
          <s v="92524000-92525000"/>
          <s v="92525000-92526000"/>
          <s v="92526000-92527000"/>
          <s v="92527000-92528000"/>
          <s v="92528000-92529000"/>
          <s v="92529000-92530000"/>
          <s v="92530000-92531000"/>
          <s v="92531000-92532000"/>
          <s v="92532000-92533000"/>
          <s v="92533000-92534000"/>
          <s v="92534000-92535000"/>
          <s v="92535000-92536000"/>
          <s v="92536000-92537000"/>
          <s v="92537000-92538000"/>
          <s v="92538000-92539000"/>
          <s v="92539000-92540000"/>
          <s v="92540000-92541000"/>
          <s v="92541000-92542000"/>
          <s v="92542000-92543000"/>
          <s v="92543000-92544000"/>
          <s v="92544000-92545000"/>
          <s v="92545000-92546000"/>
          <s v="92546000-92547000"/>
          <s v="92547000-92548000"/>
          <s v="92548000-92549000"/>
          <s v="92549000-92550000"/>
          <s v="92550000-92551000"/>
          <s v="92551000-92552000"/>
          <s v="92552000-92553000"/>
          <s v="92553000-92554000"/>
          <s v="92554000-92555000"/>
          <s v="92555000-92556000"/>
          <s v="92556000-92557000"/>
          <s v="92557000-92558000"/>
          <s v="92558000-92559000"/>
          <s v="92559000-92560000"/>
          <s v="92560000-92561000"/>
          <s v="92561000-92562000"/>
          <s v="92562000-92563000"/>
          <s v="92563000-92564000"/>
          <s v="92564000-92565000"/>
          <s v="92565000-92566000"/>
          <s v="92566000-92567000"/>
          <s v="92567000-92568000"/>
          <s v="92568000-92569000"/>
          <s v="92569000-92570000"/>
          <s v="92570000-92571000"/>
          <s v="92571000-92572000"/>
          <s v="92572000-92573000"/>
          <s v="92573000-92574000"/>
          <s v="92574000-92575000"/>
          <s v="92575000-92576000"/>
          <s v="92576000-92577000"/>
          <s v="92577000-92578000"/>
          <s v="92578000-92579000"/>
          <s v="92579000-92580000"/>
          <s v="92580000-92581000"/>
          <s v="92581000-92582000"/>
          <s v="92582000-92583000"/>
          <s v="92583000-92584000"/>
          <s v="92584000-92585000"/>
          <s v="92585000-92586000"/>
          <s v="92586000-92587000"/>
          <s v="92587000-92588000"/>
          <s v="92588000-92589000"/>
          <s v="92589000-92590000"/>
          <s v="92590000-92591000"/>
          <s v="92591000-92592000"/>
          <s v="92592000-92593000"/>
          <s v="92593000-92594000"/>
          <s v="92594000-92595000"/>
          <s v="92595000-92596000"/>
          <s v="92596000-92597000"/>
          <s v="92597000-92598000"/>
          <s v="92598000-92599000"/>
          <s v="92599000-92600000"/>
          <s v="92600000-92601000"/>
          <s v="92601000-92602000"/>
          <s v="92602000-92603000"/>
          <s v="92603000-92604000"/>
          <s v="92604000-92605000"/>
          <s v="92605000-92606000"/>
          <s v="92606000-92607000"/>
          <s v="92607000-92608000"/>
          <s v="92608000-92609000"/>
          <s v="92609000-92610000"/>
          <s v="92610000-92611000"/>
          <s v="92611000-92612000"/>
          <s v="92612000-92613000"/>
          <s v="92613000-92614000"/>
          <s v="92614000-92615000"/>
          <s v="92615000-92616000"/>
          <s v="92616000-92617000"/>
          <s v="92617000-92618000"/>
          <s v="92618000-92619000"/>
          <s v="92619000-92620000"/>
          <s v="92620000-92621000"/>
          <s v="92621000-92622000"/>
          <s v="92622000-92623000"/>
          <s v="92623000-92624000"/>
          <s v="92624000-92625000"/>
          <s v="92625000-92626000"/>
          <s v="92626000-92627000"/>
          <s v="92627000-92628000"/>
          <s v="92628000-92629000"/>
          <s v="92629000-92630000"/>
          <s v="92630000-92631000"/>
          <s v="92631000-92632000"/>
          <s v="92632000-92633000"/>
          <s v="92633000-92634000"/>
          <s v="92634000-92635000"/>
          <s v="92635000-92636000"/>
          <s v="92636000-92637000"/>
          <s v="92637000-92638000"/>
          <s v="92638000-92639000"/>
          <s v="92639000-92640000"/>
          <s v="92640000-92641000"/>
          <s v="92641000-92642000"/>
          <s v="92642000-92643000"/>
          <s v="92643000-92644000"/>
          <s v="92644000-92645000"/>
          <s v="92645000-92646000"/>
          <s v="92646000-92647000"/>
          <s v="92647000-92648000"/>
          <s v="92648000-92649000"/>
          <s v="92649000-92650000"/>
          <s v="92650000-92651000"/>
          <s v="92651000-92652000"/>
          <s v="92652000-92653000"/>
          <s v="92653000-92654000"/>
          <s v="92654000-92655000"/>
          <s v="92655000-92656000"/>
          <s v="92656000-92657000"/>
          <s v="92657000-92658000"/>
          <s v="92658000-92659000"/>
          <s v="92659000-92660000"/>
          <s v="92660000-92661000"/>
          <s v="92661000-92662000"/>
          <s v="92662000-92663000"/>
          <s v="92663000-92664000"/>
          <s v="92664000-92665000"/>
          <s v="92665000-92666000"/>
          <s v="92666000-92667000"/>
          <s v="92667000-92668000"/>
          <s v="92668000-92669000"/>
          <s v="92669000-92670000"/>
          <s v="92670000-92671000"/>
          <s v="92671000-92672000"/>
          <s v="92672000-92673000"/>
          <s v="92673000-92674000"/>
          <s v="92674000-92675000"/>
          <s v="92675000-92676000"/>
          <s v="92676000-92677000"/>
          <s v="92677000-92678000"/>
          <s v="92678000-92679000"/>
          <s v="92679000-92680000"/>
          <s v="92680000-92681000"/>
          <s v="92681000-92682000"/>
          <s v="92682000-92683000"/>
          <s v="92683000-92684000"/>
          <s v="92684000-92685000"/>
          <s v="92685000-92686000"/>
          <s v="92686000-92687000"/>
          <s v="92687000-92688000"/>
          <s v="92688000-92689000"/>
          <s v="92689000-92690000"/>
          <s v="92690000-92691000"/>
          <s v="92691000-92692000"/>
          <s v="92692000-92693000"/>
          <s v="92693000-92694000"/>
          <s v="92694000-92695000"/>
          <s v="92695000-92696000"/>
          <s v="92696000-92697000"/>
          <s v="92697000-92698000"/>
          <s v="92698000-92699000"/>
          <s v="92699000-92700000"/>
          <s v="92700000-92701000"/>
          <s v="92701000-92702000"/>
          <s v="92702000-92703000"/>
          <s v="92703000-92704000"/>
          <s v="92704000-92705000"/>
          <s v="92705000-92706000"/>
          <s v="92706000-92707000"/>
          <s v="92707000-92708000"/>
          <s v="92708000-92709000"/>
          <s v="92709000-92710000"/>
          <s v="92710000-92711000"/>
          <s v="92711000-92712000"/>
          <s v="92712000-92713000"/>
          <s v="92713000-92714000"/>
          <s v="92714000-92715000"/>
          <s v="92715000-92716000"/>
          <s v="92716000-92717000"/>
          <s v="92717000-92718000"/>
          <s v="92718000-92719000"/>
          <s v="92719000-92720000"/>
          <s v="92720000-92721000"/>
          <s v="92721000-92722000"/>
          <s v="92722000-92723000"/>
          <s v="92723000-92724000"/>
          <s v="92724000-92725000"/>
          <s v="92725000-92726000"/>
          <s v="92726000-92727000"/>
          <s v="92727000-92728000"/>
          <s v="92728000-92729000"/>
          <s v="92729000-92730000"/>
          <s v="92730000-92731000"/>
          <s v="92731000-92732000"/>
          <s v="92732000-92733000"/>
          <s v="92733000-92734000"/>
          <s v="92734000-92735000"/>
          <s v="92735000-92736000"/>
          <s v="92736000-92737000"/>
          <s v="92737000-92738000"/>
          <s v="92738000-92739000"/>
          <s v="92739000-92740000"/>
          <s v="92740000-92741000"/>
          <s v="92741000-92742000"/>
          <s v="92742000-92743000"/>
          <s v="92743000-92744000"/>
          <s v="92744000-92745000"/>
          <s v="92745000-92746000"/>
          <s v="92746000-92747000"/>
          <s v="92747000-92748000"/>
          <s v="92748000-92749000"/>
          <s v="92749000-92750000"/>
          <s v="92750000-92751000"/>
          <s v="92751000-92752000"/>
          <s v="92752000-92753000"/>
          <s v="92753000-92754000"/>
          <s v="92754000-92755000"/>
          <s v="92755000-92756000"/>
          <s v="92756000-92757000"/>
          <s v="92757000-92758000"/>
          <s v="92758000-92759000"/>
          <s v="92759000-92760000"/>
          <s v="92760000-92761000"/>
          <s v="92761000-92762000"/>
          <s v="92762000-92763000"/>
          <s v="92763000-92764000"/>
          <s v="92764000-92765000"/>
          <s v="92765000-92766000"/>
          <s v="92766000-92767000"/>
          <s v="92767000-92768000"/>
          <s v="92768000-92769000"/>
          <s v="92769000-92770000"/>
          <s v="92770000-92771000"/>
          <s v="92771000-92772000"/>
          <s v="92772000-92773000"/>
          <s v="92773000-92774000"/>
          <s v="92774000-92775000"/>
          <s v="92775000-92776000"/>
          <s v="92776000-92777000"/>
          <s v="92777000-92778000"/>
          <s v="92778000-92779000"/>
          <s v="92779000-92780000"/>
          <s v="92780000-92781000"/>
          <s v="92781000-92782000"/>
          <s v="92782000-92783000"/>
          <s v="92783000-92784000"/>
          <s v="92784000-92785000"/>
          <s v="92785000-92786000"/>
          <s v="92786000-92787000"/>
          <s v="92787000-92788000"/>
          <s v="92788000-92789000"/>
          <s v="92789000-92790000"/>
          <s v="92790000-92791000"/>
          <s v="92791000-92792000"/>
          <s v="92792000-92793000"/>
          <s v="92793000-92794000"/>
          <s v="92794000-92795000"/>
          <s v="92795000-92796000"/>
          <s v="92796000-92797000"/>
          <s v="92797000-92798000"/>
          <s v="92798000-92799000"/>
          <s v="92799000-92800000"/>
          <s v="92800000-92801000"/>
          <s v="92801000-92802000"/>
          <s v="92802000-92803000"/>
          <s v="92803000-92804000"/>
          <s v="92804000-92805000"/>
          <s v="92805000-92806000"/>
          <s v="92806000-92807000"/>
          <s v="92807000-92808000"/>
          <s v="92808000-92809000"/>
          <s v="92809000-92810000"/>
          <s v="92810000-92811000"/>
          <s v="92811000-92812000"/>
          <s v="92812000-92813000"/>
          <s v="92813000-92814000"/>
          <s v="92814000-92815000"/>
          <s v="92815000-92816000"/>
          <s v="92816000-92817000"/>
          <s v="92817000-92818000"/>
          <s v="92818000-92819000"/>
          <s v="92819000-92820000"/>
          <s v="92820000-92821000"/>
          <s v="92821000-92822000"/>
          <s v="92822000-92823000"/>
          <s v="92823000-92824000"/>
          <s v="92824000-92825000"/>
          <s v="92825000-92826000"/>
          <s v="92826000-92827000"/>
          <s v="92827000-92828000"/>
          <s v="92828000-92829000"/>
          <s v="92829000-92830000"/>
          <s v="92830000-92831000"/>
          <s v="92831000-92832000"/>
          <s v="92832000-92833000"/>
          <s v="92833000-92834000"/>
          <s v="92834000-92835000"/>
          <s v="92835000-92836000"/>
          <s v="92836000-92837000"/>
          <s v="92837000-92838000"/>
          <s v="92838000-92839000"/>
          <s v="92839000-92840000"/>
          <s v="92840000-92841000"/>
          <s v="92841000-92842000"/>
          <s v="92842000-92843000"/>
          <s v="92843000-92844000"/>
          <s v="92844000-92845000"/>
          <s v="92845000-92846000"/>
          <s v="92846000-92847000"/>
          <s v="92847000-92848000"/>
          <s v="92848000-92849000"/>
          <s v="92849000-92850000"/>
          <s v="92850000-92851000"/>
          <s v="92851000-92852000"/>
          <s v="92852000-92853000"/>
          <s v="92853000-92854000"/>
          <s v="92854000-92855000"/>
          <s v="92855000-92856000"/>
          <s v="92856000-92857000"/>
          <s v="92857000-92858000"/>
          <s v="92858000-92859000"/>
          <s v="92859000-92860000"/>
          <s v="92860000-92861000"/>
          <s v="92861000-92862000"/>
          <s v="92862000-92863000"/>
          <s v="92863000-92864000"/>
          <s v="92864000-92865000"/>
          <s v="92865000-92866000"/>
          <s v="92866000-92867000"/>
          <s v="92867000-92868000"/>
          <s v="92868000-92869000"/>
          <s v="92869000-92870000"/>
          <s v="92870000-92871000"/>
          <s v="92871000-92872000"/>
          <s v="92872000-92873000"/>
          <s v="92873000-92874000"/>
          <s v="92874000-92875000"/>
          <s v="92875000-92876000"/>
          <s v="92876000-92877000"/>
          <s v="92877000-92878000"/>
          <s v="92878000-92879000"/>
          <s v="92879000-92880000"/>
          <s v="92880000-92881000"/>
          <s v="92881000-92882000"/>
          <s v="92882000-92883000"/>
          <s v="92883000-92884000"/>
          <s v="92884000-92885000"/>
          <s v="92885000-92886000"/>
          <s v="92886000-92887000"/>
          <s v="92887000-92888000"/>
          <s v="92888000-92889000"/>
          <s v="92889000-92890000"/>
          <s v="92890000-92891000"/>
          <s v="92891000-92892000"/>
          <s v="92892000-92893000"/>
          <s v="92893000-92894000"/>
          <s v="92894000-92895000"/>
          <s v="92895000-92896000"/>
          <s v="92896000-92897000"/>
          <s v="92897000-92898000"/>
          <s v="92898000-92899000"/>
          <s v="92899000-92900000"/>
          <s v="92900000-92901000"/>
          <s v="92901000-92902000"/>
          <s v="92902000-92903000"/>
          <s v="92903000-92904000"/>
          <s v="92904000-92905000"/>
          <s v="92905000-92906000"/>
          <s v="92906000-92907000"/>
          <s v="92907000-92908000"/>
          <s v="92908000-92909000"/>
          <s v="92909000-92910000"/>
          <s v="92910000-92911000"/>
          <s v="92911000-92912000"/>
          <s v="92912000-92913000"/>
          <s v="92913000-92914000"/>
          <s v="92914000-92915000"/>
          <s v="92915000-92916000"/>
          <s v="92916000-92917000"/>
          <s v="92917000-92918000"/>
          <s v="92918000-92919000"/>
          <s v="92919000-92920000"/>
          <s v="92920000-92921000"/>
          <s v="92921000-92922000"/>
          <s v="92922000-92923000"/>
          <s v="92923000-92924000"/>
          <s v="92924000-92925000"/>
          <s v="92925000-92926000"/>
          <s v="92926000-92927000"/>
          <s v="92927000-92928000"/>
          <s v="92928000-92929000"/>
          <s v="92929000-92930000"/>
          <s v="92930000-92931000"/>
          <s v="92931000-92932000"/>
          <s v="92932000-92933000"/>
          <s v="92933000-92934000"/>
          <s v="92934000-92935000"/>
          <s v="92935000-92936000"/>
          <s v="92936000-92937000"/>
          <s v="92937000-92938000"/>
          <s v="92938000-92939000"/>
          <s v="92939000-92940000"/>
          <s v="92940000-92941000"/>
          <s v="92941000-92942000"/>
          <s v="92942000-92943000"/>
          <s v="92943000-92944000"/>
          <s v="92944000-92945000"/>
          <s v="92945000-92946000"/>
          <s v="92946000-92947000"/>
          <s v="92947000-92948000"/>
          <s v="92948000-92949000"/>
          <s v="92949000-92950000"/>
          <s v="92950000-92951000"/>
          <s v="92951000-92952000"/>
          <s v="92952000-92953000"/>
          <s v="92953000-92954000"/>
          <s v="92954000-92955000"/>
          <s v="92955000-92956000"/>
          <s v="92956000-92957000"/>
          <s v="92957000-92958000"/>
          <s v="92958000-92959000"/>
          <s v="92959000-92960000"/>
          <s v="92960000-92961000"/>
          <s v="92961000-92962000"/>
          <s v="92962000-92963000"/>
          <s v="92963000-92964000"/>
          <s v="92964000-92965000"/>
          <s v="92965000-92966000"/>
          <s v="92966000-92967000"/>
          <s v="92967000-92968000"/>
          <s v="92968000-92969000"/>
          <s v="92969000-92970000"/>
          <s v="92970000-92971000"/>
          <s v="92971000-92972000"/>
          <s v="92972000-92973000"/>
          <s v="92973000-92974000"/>
          <s v="92974000-92975000"/>
          <s v="92975000-92976000"/>
          <s v="92976000-92977000"/>
          <s v="92977000-92978000"/>
          <s v="92978000-92979000"/>
          <s v="92979000-92980000"/>
          <s v="92980000-92981000"/>
          <s v="92981000-92982000"/>
          <s v="92982000-92983000"/>
          <s v="92983000-92984000"/>
          <s v="92984000-92985000"/>
          <s v="92985000-92986000"/>
          <s v="92986000-92987000"/>
          <s v="92987000-92988000"/>
          <s v="92988000-92989000"/>
          <s v="92989000-92990000"/>
          <s v="92990000-92991000"/>
          <s v="92991000-92992000"/>
          <s v="92992000-92993000"/>
          <s v="92993000-92994000"/>
          <s v="92994000-92995000"/>
          <s v="92995000-92996000"/>
          <s v="92996000-92997000"/>
          <s v="92997000-92998000"/>
          <s v="92998000-92999000"/>
          <s v="92999000-93000000"/>
          <s v="93000000-93001000"/>
          <s v="93001000-93002000"/>
          <s v="93002000-93003000"/>
          <s v="93003000-93004000"/>
          <s v="93004000-93005000"/>
          <s v="93005000-93006000"/>
          <s v="93006000-93007000"/>
          <s v="93007000-93008000"/>
          <s v="93008000-93009000"/>
          <s v="93009000-93010000"/>
          <s v="93010000-93011000"/>
          <s v="93011000-93012000"/>
          <s v="93012000-93013000"/>
          <s v="93013000-93014000"/>
          <s v="93014000-93015000"/>
          <s v="93015000-93016000"/>
          <s v="93016000-93017000"/>
          <s v="93017000-93018000"/>
          <s v="93018000-93019000"/>
          <s v="93019000-93020000"/>
          <s v="93020000-93021000"/>
          <s v="93021000-93022000"/>
          <s v="93022000-93023000"/>
          <s v="93023000-93024000"/>
          <s v="93024000-93025000"/>
          <s v="93025000-93026000"/>
          <s v="93026000-93027000"/>
          <s v="93027000-93028000"/>
          <s v="93028000-93029000"/>
          <s v="93029000-93030000"/>
          <s v="93030000-93031000"/>
          <s v="93031000-93032000"/>
          <s v="93032000-93033000"/>
          <s v="93033000-93034000"/>
          <s v="93034000-93035000"/>
          <s v="93035000-93036000"/>
          <s v="93036000-93037000"/>
          <s v="93037000-93038000"/>
          <s v="93038000-93039000"/>
          <s v="93039000-93040000"/>
          <s v="93040000-93041000"/>
          <s v="93041000-93042000"/>
          <s v="93042000-93043000"/>
          <s v="93043000-93044000"/>
          <s v="93044000-93045000"/>
          <s v="93045000-93046000"/>
          <s v="93046000-93047000"/>
          <s v="93047000-93048000"/>
          <s v="93048000-93049000"/>
          <s v="93049000-93050000"/>
          <s v="93050000-93051000"/>
          <s v="93051000-93052000"/>
          <s v="93052000-93053000"/>
          <s v="93053000-93054000"/>
          <s v="93054000-93055000"/>
          <s v="93055000-93056000"/>
          <s v="93056000-93057000"/>
          <s v="93057000-93058000"/>
          <s v="93058000-93059000"/>
          <s v="93059000-93060000"/>
          <s v="93060000-93061000"/>
          <s v="93061000-93062000"/>
          <s v="93062000-93063000"/>
          <s v="93063000-93064000"/>
          <s v="93064000-93065000"/>
          <s v="93065000-93066000"/>
          <s v="93066000-93067000"/>
          <s v="93067000-93068000"/>
          <s v="93068000-93069000"/>
          <s v="93069000-93070000"/>
          <s v="93070000-93071000"/>
          <s v="93071000-93072000"/>
          <s v="93072000-93073000"/>
          <s v="93073000-93074000"/>
          <s v="93074000-93075000"/>
          <s v="93075000-93076000"/>
          <s v="93076000-93077000"/>
          <s v="93077000-93078000"/>
          <s v="93078000-93079000"/>
          <s v="93079000-93080000"/>
          <s v="93080000-93081000"/>
          <s v="93081000-93082000"/>
          <s v="93082000-93083000"/>
          <s v="93083000-93084000"/>
          <s v="93084000-93085000"/>
          <s v="93085000-93086000"/>
          <s v="93086000-93087000"/>
          <s v="93087000-93088000"/>
          <s v="93088000-93089000"/>
          <s v="93089000-93090000"/>
          <s v="93090000-93091000"/>
          <s v="93091000-93092000"/>
          <s v="93092000-93093000"/>
          <s v="93093000-93094000"/>
          <s v="93094000-93095000"/>
          <s v="93095000-93096000"/>
          <s v="93096000-93097000"/>
          <s v="93097000-93098000"/>
          <s v="93098000-93099000"/>
          <s v="93099000-93100000"/>
          <s v="93100000-93101000"/>
          <s v="93101000-93102000"/>
          <s v="93102000-93103000"/>
          <s v="93103000-93104000"/>
          <s v="93104000-93105000"/>
          <s v="93105000-93106000"/>
          <s v="93106000-93107000"/>
          <s v="93107000-93108000"/>
          <s v="93108000-93109000"/>
          <s v="93109000-93110000"/>
          <s v="93110000-93111000"/>
          <s v="93111000-93112000"/>
          <s v="93112000-93113000"/>
          <s v="93113000-93114000"/>
          <s v="93114000-93115000"/>
          <s v="93115000-93116000"/>
          <s v="93116000-93117000"/>
          <s v="93117000-93118000"/>
          <s v="93118000-93119000"/>
          <s v="93119000-93120000"/>
          <s v="93120000-93121000"/>
          <s v="93121000-93122000"/>
          <s v="93122000-93123000"/>
          <s v="93123000-93124000"/>
          <s v="93124000-93125000"/>
          <s v="93125000-93126000"/>
          <s v="93126000-93127000"/>
          <s v="93127000-93128000"/>
          <s v="93128000-93129000"/>
          <s v="93129000-93130000"/>
          <s v="93130000-93131000"/>
          <s v="93131000-93132000"/>
          <s v="93132000-93133000"/>
          <s v="93133000-93134000"/>
          <s v="93134000-93135000"/>
          <s v="93135000-93136000"/>
          <s v="93136000-93137000"/>
          <s v="93137000-93138000"/>
          <s v="93138000-93139000"/>
          <s v="93139000-93140000"/>
          <s v="93140000-93141000"/>
          <s v="93141000-93142000"/>
          <s v="93142000-93143000"/>
          <s v="93143000-93144000"/>
          <s v="93144000-93145000"/>
          <s v="93145000-93146000"/>
          <s v="93146000-93147000"/>
          <s v="93147000-93148000"/>
          <s v="93148000-93149000"/>
          <s v="93149000-93150000"/>
          <s v="93150000-93151000"/>
          <s v="93151000-93152000"/>
          <s v="93152000-93153000"/>
          <s v="93153000-93154000"/>
          <s v="93154000-93155000"/>
          <s v="93155000-93156000"/>
          <s v="93156000-93157000"/>
          <s v="93157000-93158000"/>
          <s v="93158000-93159000"/>
          <s v="93159000-93160000"/>
          <s v="93160000-93161000"/>
          <s v="93161000-93162000"/>
          <s v="93162000-93163000"/>
          <s v="93163000-93164000"/>
          <s v="93164000-93165000"/>
          <s v="93165000-93166000"/>
          <s v="93166000-93167000"/>
          <s v="93167000-93168000"/>
          <s v="93168000-93169000"/>
          <s v="93169000-93170000"/>
          <s v="93170000-93171000"/>
          <s v="93171000-93172000"/>
          <s v="93172000-93173000"/>
          <s v="93173000-93174000"/>
          <s v="93174000-93175000"/>
          <s v="93175000-93176000"/>
          <s v="93176000-93177000"/>
          <s v="93177000-93178000"/>
          <s v="93178000-93179000"/>
          <s v="93179000-93180000"/>
          <s v="93180000-93181000"/>
          <s v="93181000-93182000"/>
          <s v="93182000-93183000"/>
          <s v="93183000-93184000"/>
          <s v="93184000-93185000"/>
          <s v="93185000-93186000"/>
          <s v="93186000-93187000"/>
          <s v="93187000-93188000"/>
          <s v="93188000-93189000"/>
          <s v="93189000-93190000"/>
          <s v="93190000-93191000"/>
          <s v="93191000-93192000"/>
          <s v="93192000-93193000"/>
          <s v="93193000-93194000"/>
          <s v="93194000-93195000"/>
          <s v="93195000-93196000"/>
          <s v="93196000-93197000"/>
          <s v="93197000-93198000"/>
          <s v="93198000-93199000"/>
          <s v="93199000-93200000"/>
          <s v="93200000-93201000"/>
          <s v="93201000-93202000"/>
          <s v="93202000-93203000"/>
          <s v="93203000-93204000"/>
          <s v="93204000-93205000"/>
          <s v="93205000-93206000"/>
          <s v="93206000-93207000"/>
          <s v="93207000-93208000"/>
          <s v="93208000-93209000"/>
          <s v="93209000-93210000"/>
          <s v="93210000-93211000"/>
          <s v="93211000-93212000"/>
          <s v="93212000-93213000"/>
          <s v="93213000-93214000"/>
          <s v="93214000-93215000"/>
          <s v="93215000-93216000"/>
          <s v="93216000-93217000"/>
          <s v="93217000-93218000"/>
          <s v="93218000-93219000"/>
          <s v="93219000-93220000"/>
          <s v="93220000-93221000"/>
          <s v="93221000-93222000"/>
          <s v="93222000-93223000"/>
          <s v="93223000-93224000"/>
          <s v="93224000-93225000"/>
          <s v="93225000-93226000"/>
          <s v="93226000-93227000"/>
          <s v="93227000-93228000"/>
          <s v="93228000-93229000"/>
          <s v="93229000-93230000"/>
          <s v="93230000-93231000"/>
          <s v="93231000-93232000"/>
          <s v="93232000-93233000"/>
          <s v="93233000-93234000"/>
          <s v="93234000-93235000"/>
          <s v="93235000-93236000"/>
          <s v="93236000-93237000"/>
          <s v="93237000-93238000"/>
          <s v="93238000-93239000"/>
          <s v="93239000-93240000"/>
          <s v="93240000-93241000"/>
          <s v="93241000-93242000"/>
          <s v="93242000-93243000"/>
          <s v="93243000-93244000"/>
          <s v="93244000-93245000"/>
          <s v="93245000-93246000"/>
          <s v="93246000-93247000"/>
          <s v="93247000-93248000"/>
          <s v="93248000-93249000"/>
          <s v="93249000-93250000"/>
          <s v="93250000-93251000"/>
          <s v="93251000-93252000"/>
          <s v="93252000-93253000"/>
          <s v="93253000-93254000"/>
          <s v="93254000-93255000"/>
          <s v="93255000-93256000"/>
          <s v="93256000-93257000"/>
          <s v="93257000-93258000"/>
          <s v="93258000-93259000"/>
          <s v="93259000-93260000"/>
          <s v="93260000-93261000"/>
          <s v="93261000-93262000"/>
          <s v="93262000-93263000"/>
          <s v="93263000-93264000"/>
          <s v="93264000-93265000"/>
          <s v="93265000-93266000"/>
          <s v="93266000-93267000"/>
          <s v="93267000-93268000"/>
          <s v="93268000-93269000"/>
          <s v="93269000-93270000"/>
          <s v="93270000-93271000"/>
          <s v="93271000-93272000"/>
          <s v="93272000-93273000"/>
          <s v="93273000-93274000"/>
          <s v="93274000-93275000"/>
          <s v="93275000-93276000"/>
          <s v="93276000-93277000"/>
          <s v="93277000-93278000"/>
          <s v="93278000-93279000"/>
          <s v="93279000-93280000"/>
          <s v="93280000-93281000"/>
          <s v="93281000-93282000"/>
          <s v="93282000-93283000"/>
          <s v="93283000-93284000"/>
          <s v="93284000-93285000"/>
          <s v="93285000-93286000"/>
          <s v="93286000-93287000"/>
          <s v="93287000-93288000"/>
          <s v="93288000-93289000"/>
          <s v="93289000-93290000"/>
          <s v="93290000-93291000"/>
          <s v="93291000-93292000"/>
          <s v="93292000-93293000"/>
          <s v="93293000-93294000"/>
          <s v="93294000-93295000"/>
          <s v="93295000-93296000"/>
          <s v="93296000-93297000"/>
          <s v="93297000-93298000"/>
          <s v="93298000-93299000"/>
          <s v="93299000-93300000"/>
          <s v="93300000-93301000"/>
          <s v="93301000-93302000"/>
          <s v="93302000-93303000"/>
          <s v="93303000-93304000"/>
          <s v="93304000-93305000"/>
          <s v="93305000-93306000"/>
          <s v="93306000-93307000"/>
          <s v="93307000-93308000"/>
          <s v="93308000-93309000"/>
          <s v="93309000-93310000"/>
          <s v="93310000-93311000"/>
          <s v="93311000-93312000"/>
          <s v="93312000-93313000"/>
          <s v="93313000-93314000"/>
          <s v="93314000-93315000"/>
          <s v="93315000-93316000"/>
          <s v="93316000-93317000"/>
          <s v="93317000-93318000"/>
          <s v="93318000-93319000"/>
          <s v="93319000-93320000"/>
          <s v="93320000-93321000"/>
          <s v="93321000-93322000"/>
          <s v="93322000-93323000"/>
          <s v="93323000-93324000"/>
          <s v="93324000-93325000"/>
          <s v="93325000-93326000"/>
          <s v="93326000-93327000"/>
          <s v="93327000-93328000"/>
          <s v="93328000-93329000"/>
          <s v="93329000-93330000"/>
          <s v="93330000-93331000"/>
          <s v="93331000-93332000"/>
          <s v="93332000-93333000"/>
          <s v="93333000-93334000"/>
          <s v="93334000-93335000"/>
          <s v="93335000-93336000"/>
          <s v="93336000-93337000"/>
          <s v="93337000-93338000"/>
          <s v="93338000-93339000"/>
          <s v="93339000-93340000"/>
          <s v="93340000-93341000"/>
          <s v="93341000-93342000"/>
          <s v="93342000-93343000"/>
          <s v="93343000-93344000"/>
          <s v="93344000-93345000"/>
          <s v="93345000-93346000"/>
          <s v="93346000-93347000"/>
          <s v="93347000-93348000"/>
          <s v="93348000-93349000"/>
          <s v="93349000-93350000"/>
          <s v="93350000-93351000"/>
          <s v="93351000-93352000"/>
          <s v="93352000-93353000"/>
          <s v="93353000-93354000"/>
          <s v="93354000-93355000"/>
          <s v="93355000-93356000"/>
          <s v="93356000-93357000"/>
          <s v="93357000-93358000"/>
          <s v="93358000-93359000"/>
          <s v="93359000-93360000"/>
          <s v="93360000-93361000"/>
          <s v="93361000-93362000"/>
          <s v="93362000-93363000"/>
          <s v="93363000-93364000"/>
          <s v="93364000-93365000"/>
          <s v="93365000-93366000"/>
          <s v="93366000-93367000"/>
          <s v="93367000-93368000"/>
          <s v="93368000-93369000"/>
          <s v="93369000-93370000"/>
          <s v="93370000-93371000"/>
          <s v="93371000-93372000"/>
          <s v="93372000-93373000"/>
          <s v="93373000-93374000"/>
          <s v="93374000-93375000"/>
          <s v="93375000-93376000"/>
          <s v="93376000-93377000"/>
          <s v="93377000-93378000"/>
          <s v="93378000-93379000"/>
          <s v="93379000-93380000"/>
          <s v="93380000-93381000"/>
          <s v="93381000-93382000"/>
          <s v="93382000-93383000"/>
          <s v="93383000-93384000"/>
          <s v="93384000-93385000"/>
          <s v="93385000-93386000"/>
          <s v="93386000-93387000"/>
          <s v="93387000-93388000"/>
          <s v="93388000-93389000"/>
          <s v="93389000-93390000"/>
          <s v="93390000-93391000"/>
          <s v="93391000-93392000"/>
          <s v="93392000-93393000"/>
          <s v="93393000-93394000"/>
          <s v="93394000-93395000"/>
          <s v="93395000-93396000"/>
          <s v="93396000-93397000"/>
          <s v="93397000-93398000"/>
          <s v="93398000-93399000"/>
          <s v="93399000-93400000"/>
          <s v="93400000-93401000"/>
          <s v="93401000-93402000"/>
          <s v="93402000-93403000"/>
          <s v="93403000-93404000"/>
          <s v="93404000-93405000"/>
          <s v="93405000-93406000"/>
          <s v="93406000-93407000"/>
          <s v="93407000-93408000"/>
          <s v="93408000-93409000"/>
          <s v="93409000-93410000"/>
          <s v="93410000-93411000"/>
          <s v="93411000-93412000"/>
          <s v="93412000-93413000"/>
          <s v="93413000-93414000"/>
          <s v="93414000-93415000"/>
          <s v="93415000-93416000"/>
          <s v="93416000-93417000"/>
          <s v="93417000-93418000"/>
          <s v="93418000-93419000"/>
          <s v="93419000-93420000"/>
          <s v="93420000-93421000"/>
          <s v="93421000-93422000"/>
          <s v="93422000-93423000"/>
          <s v="93423000-93424000"/>
          <s v="93424000-93425000"/>
          <s v="93425000-93426000"/>
          <s v="93426000-93427000"/>
          <s v="93427000-93428000"/>
          <s v="93428000-93429000"/>
          <s v="93429000-93430000"/>
          <s v="93430000-93431000"/>
          <s v="93431000-93432000"/>
          <s v="93432000-93433000"/>
          <s v="93433000-93434000"/>
          <s v="93434000-93435000"/>
          <s v="93435000-93436000"/>
          <s v="93436000-93437000"/>
          <s v="93437000-93438000"/>
          <s v="93438000-93439000"/>
          <s v="93439000-93440000"/>
          <s v="93440000-93441000"/>
          <s v="93441000-93442000"/>
          <s v="93442000-93443000"/>
          <s v="93443000-93444000"/>
          <s v="93444000-93445000"/>
          <s v="93445000-93446000"/>
          <s v="93446000-93447000"/>
          <s v="93447000-93448000"/>
          <s v="93448000-93449000"/>
          <s v="93449000-93450000"/>
          <s v="93450000-93451000"/>
          <s v="93451000-93452000"/>
          <s v="93452000-93453000"/>
          <s v="93453000-93454000"/>
          <s v="93454000-93455000"/>
          <s v="93455000-93456000"/>
          <s v="93456000-93457000"/>
          <s v="93457000-93458000"/>
          <s v="93458000-93459000"/>
          <s v="93459000-93460000"/>
          <s v="93460000-93461000"/>
          <s v="93461000-93462000"/>
          <s v="93462000-93463000"/>
          <s v="93463000-93464000"/>
          <s v="93464000-93465000"/>
          <s v="93465000-93466000"/>
          <s v="93466000-93467000"/>
          <s v="93467000-93468000"/>
          <s v="93468000-93469000"/>
          <s v="93469000-93470000"/>
          <s v="93470000-93471000"/>
          <s v="93471000-93472000"/>
          <s v="93472000-93473000"/>
          <s v="93473000-93474000"/>
          <s v="93474000-93475000"/>
          <s v="93475000-93476000"/>
          <s v="93476000-93477000"/>
          <s v="93477000-93478000"/>
          <s v="93478000-93479000"/>
          <s v="93479000-93480000"/>
          <s v="93480000-93481000"/>
          <s v="93481000-93482000"/>
          <s v="93482000-93483000"/>
          <s v="93483000-93484000"/>
          <s v="93484000-93485000"/>
          <s v="93485000-93486000"/>
          <s v="93486000-93487000"/>
          <s v="93487000-93488000"/>
          <s v="93488000-93489000"/>
          <s v="93489000-93490000"/>
          <s v="93490000-93491000"/>
          <s v="93491000-93492000"/>
          <s v="93492000-93493000"/>
          <s v="93493000-93494000"/>
          <s v="93494000-93495000"/>
          <s v="93495000-93496000"/>
          <s v="93496000-93497000"/>
          <s v="93497000-93498000"/>
          <s v="93498000-93499000"/>
          <s v="93499000-93500000"/>
          <s v="93500000-93501000"/>
          <s v="93501000-93502000"/>
          <s v="93502000-93503000"/>
          <s v="93503000-93504000"/>
          <s v="93504000-93505000"/>
          <s v="93505000-93506000"/>
          <s v="93506000-93507000"/>
          <s v="93507000-93508000"/>
          <s v="93508000-93509000"/>
          <s v="93509000-93510000"/>
          <s v="93510000-93511000"/>
          <s v="93511000-93512000"/>
          <s v="93512000-93513000"/>
          <s v="93513000-93514000"/>
          <s v="93514000-93515000"/>
          <s v="93515000-93516000"/>
          <s v="93516000-93517000"/>
          <s v="93517000-93518000"/>
          <s v="93518000-93519000"/>
          <s v="93519000-93520000"/>
          <s v="93520000-93521000"/>
          <s v="93521000-93522000"/>
          <s v="93522000-93523000"/>
          <s v="93523000-93524000"/>
          <s v="93524000-93525000"/>
          <s v="93525000-93526000"/>
          <s v="93526000-93527000"/>
          <s v="93527000-93528000"/>
          <s v="93528000-93529000"/>
          <s v="93529000-93530000"/>
          <s v="93530000-93531000"/>
          <s v="93531000-93532000"/>
          <s v="93532000-93533000"/>
          <s v="93533000-93534000"/>
          <s v="93534000-93535000"/>
          <s v="93535000-93536000"/>
          <s v="93536000-93537000"/>
          <s v="93537000-93538000"/>
          <s v="93538000-93539000"/>
          <s v="93539000-93540000"/>
          <s v="93540000-93541000"/>
          <s v="93541000-93542000"/>
          <s v="93542000-93543000"/>
          <s v="93543000-93544000"/>
          <s v="93544000-93545000"/>
          <s v="93545000-93546000"/>
          <s v="93546000-93547000"/>
          <s v="93547000-93548000"/>
          <s v="93548000-93549000"/>
          <s v="93549000-93550000"/>
          <s v="93550000-93551000"/>
          <s v="93551000-93552000"/>
          <s v="93552000-93553000"/>
          <s v="93553000-93554000"/>
          <s v="93554000-93555000"/>
          <s v="93555000-93556000"/>
          <s v="93556000-93557000"/>
          <s v="93557000-93558000"/>
          <s v="93558000-93559000"/>
          <s v="93559000-93560000"/>
          <s v="93560000-93561000"/>
          <s v="93561000-93562000"/>
          <s v="93562000-93563000"/>
          <s v="93563000-93564000"/>
          <s v="93564000-93565000"/>
          <s v="93565000-93566000"/>
          <s v="93566000-93567000"/>
          <s v="93567000-93568000"/>
          <s v="93568000-93569000"/>
          <s v="93569000-93570000"/>
          <s v="93570000-93571000"/>
          <s v="93571000-93572000"/>
          <s v="93572000-93573000"/>
          <s v="93573000-93574000"/>
          <s v="93574000-93575000"/>
          <s v="93575000-93576000"/>
          <s v="93576000-93577000"/>
          <s v="93577000-93578000"/>
          <s v="93578000-93579000"/>
          <s v="93579000-93580000"/>
          <s v="93580000-93581000"/>
          <s v="93581000-93582000"/>
          <s v="93582000-93583000"/>
          <s v="93583000-93584000"/>
          <s v="93584000-93585000"/>
          <s v="93585000-93586000"/>
          <s v="93586000-93587000"/>
          <s v="93587000-93588000"/>
          <s v="93588000-93589000"/>
          <s v="93589000-93590000"/>
          <s v="93590000-93591000"/>
          <s v="93591000-93592000"/>
          <s v="93592000-93593000"/>
          <s v="93593000-93594000"/>
          <s v="93594000-93595000"/>
          <s v="93595000-93596000"/>
          <s v="93596000-93597000"/>
          <s v="93597000-93598000"/>
          <s v="93598000-93599000"/>
          <s v="93599000-93600000"/>
          <s v="93600000-93601000"/>
          <s v="93601000-93602000"/>
          <s v="93602000-93603000"/>
          <s v="93603000-93604000"/>
          <s v="93604000-93605000"/>
          <s v="93605000-93606000"/>
          <s v="93606000-93607000"/>
          <s v="93607000-93608000"/>
          <s v="93608000-93609000"/>
          <s v="93609000-93610000"/>
          <s v="93610000-93611000"/>
          <s v="93611000-93612000"/>
          <s v="93612000-93613000"/>
          <s v="93613000-93614000"/>
          <s v="93614000-93615000"/>
          <s v="93615000-93616000"/>
          <s v="93616000-93617000"/>
          <s v="93617000-93618000"/>
          <s v="93618000-93619000"/>
          <s v="93619000-93620000"/>
          <s v="93620000-93621000"/>
          <s v="93621000-93622000"/>
          <s v="93622000-93623000"/>
          <s v="93623000-93624000"/>
          <s v="93624000-93625000"/>
          <s v="93625000-93626000"/>
          <s v="93626000-93627000"/>
          <s v="93627000-93628000"/>
          <s v="93628000-93629000"/>
          <s v="93629000-93630000"/>
          <s v="93630000-93631000"/>
          <s v="93631000-93632000"/>
          <s v="93632000-93633000"/>
          <s v="93633000-93634000"/>
          <s v="93634000-93635000"/>
          <s v="93635000-93636000"/>
          <s v="93636000-93637000"/>
          <s v="93637000-93638000"/>
          <s v="93638000-93639000"/>
          <s v="93639000-93640000"/>
          <s v="93640000-93641000"/>
          <s v="93641000-93642000"/>
          <s v="93642000-93643000"/>
          <s v="93643000-93644000"/>
          <s v="93644000-93645000"/>
          <s v="93645000-93646000"/>
          <s v="93646000-93647000"/>
          <s v="93647000-93648000"/>
          <s v="93648000-93649000"/>
          <s v="93649000-93650000"/>
          <s v="93650000-93651000"/>
          <s v="93651000-93652000"/>
          <s v="93652000-93653000"/>
          <s v="93653000-93654000"/>
          <s v="93654000-93655000"/>
          <s v="93655000-93656000"/>
          <s v="93656000-93657000"/>
          <s v="93657000-93658000"/>
          <s v="93658000-93659000"/>
          <s v="93659000-93660000"/>
          <s v="93660000-93661000"/>
          <s v="93661000-93662000"/>
          <s v="93662000-93663000"/>
          <s v="93663000-93664000"/>
          <s v="93664000-93665000"/>
          <s v="93665000-93666000"/>
          <s v="93666000-93667000"/>
          <s v="93667000-93668000"/>
          <s v="93668000-93669000"/>
          <s v="93669000-93670000"/>
          <s v="93670000-93671000"/>
          <s v="93671000-93672000"/>
          <s v="93672000-93673000"/>
          <s v="93673000-93674000"/>
          <s v="93674000-93675000"/>
          <s v="93675000-93676000"/>
          <s v="93676000-93677000"/>
          <s v="93677000-93678000"/>
          <s v="93678000-93679000"/>
          <s v="93679000-93680000"/>
          <s v="93680000-93681000"/>
          <s v="93681000-93682000"/>
          <s v="93682000-93683000"/>
          <s v="93683000-93684000"/>
          <s v="93684000-93685000"/>
          <s v="93685000-93686000"/>
          <s v="93686000-93687000"/>
          <s v="93687000-93688000"/>
          <s v="93688000-93689000"/>
          <s v="93689000-93690000"/>
          <s v="93690000-93691000"/>
          <s v="93691000-93692000"/>
          <s v="93692000-93693000"/>
          <s v="93693000-93694000"/>
          <s v="93694000-93695000"/>
          <s v="93695000-93696000"/>
          <s v="93696000-93697000"/>
          <s v="93697000-93698000"/>
          <s v="93698000-93699000"/>
          <s v="93699000-93700000"/>
          <s v="93700000-93701000"/>
          <s v="93701000-93702000"/>
          <s v="93702000-93703000"/>
          <s v="93703000-93704000"/>
          <s v="93704000-93705000"/>
          <s v="93705000-93706000"/>
          <s v="93706000-93707000"/>
          <s v="93707000-93708000"/>
          <s v="93708000-93709000"/>
          <s v="93709000-93710000"/>
          <s v="93710000-93711000"/>
          <s v="93711000-93712000"/>
          <s v="93712000-93713000"/>
          <s v="93713000-93714000"/>
          <s v="93714000-93715000"/>
          <s v="93715000-93716000"/>
          <s v="93716000-93717000"/>
          <s v="93717000-93718000"/>
          <s v="93718000-93719000"/>
          <s v="93719000-93720000"/>
          <s v="93720000-93721000"/>
          <s v="93721000-93722000"/>
          <s v="93722000-93723000"/>
          <s v="93723000-93724000"/>
          <s v="93724000-93725000"/>
          <s v="93725000-93726000"/>
          <s v="93726000-93727000"/>
          <s v="93727000-93728000"/>
          <s v="93728000-93729000"/>
          <s v="93729000-93730000"/>
          <s v="93730000-93731000"/>
          <s v="93731000-93732000"/>
          <s v="93732000-93733000"/>
          <s v="93733000-93734000"/>
          <s v="93734000-93735000"/>
          <s v="93735000-93736000"/>
          <s v="93736000-93737000"/>
          <s v="93737000-93738000"/>
          <s v="93738000-93739000"/>
          <s v="93739000-93740000"/>
          <s v="93740000-93741000"/>
          <s v="93741000-93742000"/>
          <s v="93742000-93743000"/>
          <s v="93743000-93744000"/>
          <s v="93744000-93745000"/>
          <s v="93745000-93746000"/>
          <s v="93746000-93747000"/>
          <s v="93747000-93748000"/>
          <s v="93748000-93749000"/>
          <s v="93749000-93750000"/>
          <s v="93750000-93751000"/>
          <s v="93751000-93752000"/>
          <s v="93752000-93753000"/>
          <s v="93753000-93754000"/>
          <s v="93754000-93755000"/>
          <s v="93755000-93756000"/>
          <s v="93756000-93757000"/>
          <s v="93757000-93758000"/>
          <s v="93758000-93759000"/>
          <s v="93759000-93760000"/>
          <s v="93760000-93761000"/>
          <s v="93761000-93762000"/>
          <s v="93762000-93763000"/>
          <s v="93763000-93764000"/>
          <s v="93764000-93765000"/>
          <s v="93765000-93766000"/>
          <s v="93766000-93767000"/>
          <s v="93767000-93768000"/>
          <s v="93768000-93769000"/>
          <s v="93769000-93770000"/>
          <s v="93770000-93771000"/>
          <s v="93771000-93772000"/>
          <s v="93772000-93773000"/>
          <s v="93773000-93774000"/>
          <s v="93774000-93775000"/>
          <s v="93775000-93776000"/>
          <s v="93776000-93777000"/>
          <s v="93777000-93778000"/>
          <s v="93778000-93779000"/>
          <s v="93779000-93780000"/>
          <s v="93780000-93781000"/>
          <s v="93781000-93782000"/>
          <s v="93782000-93783000"/>
          <s v="93783000-93784000"/>
          <s v="93784000-93785000"/>
          <s v="93785000-93786000"/>
          <s v="93786000-93787000"/>
          <s v="93787000-93788000"/>
          <s v="93788000-93789000"/>
          <s v="93789000-93790000"/>
          <s v="93790000-93791000"/>
          <s v="93791000-93792000"/>
          <s v="93792000-93793000"/>
          <s v="93793000-93794000"/>
          <s v="93794000-93795000"/>
          <s v="93795000-93796000"/>
          <s v="93796000-93797000"/>
          <s v="93797000-93798000"/>
          <s v="93798000-93799000"/>
          <s v="93799000-93800000"/>
          <s v="93800000-93801000"/>
          <s v="93801000-93802000"/>
          <s v="93802000-93803000"/>
          <s v="93803000-93804000"/>
          <s v="93804000-93805000"/>
          <s v="93805000-93806000"/>
          <s v="93806000-93807000"/>
          <s v="93807000-93808000"/>
          <s v="93808000-93809000"/>
          <s v="93809000-93810000"/>
          <s v="93810000-93811000"/>
          <s v="93811000-93812000"/>
          <s v="93812000-93813000"/>
          <s v="93813000-93814000"/>
          <s v="93814000-93815000"/>
          <s v="93815000-93816000"/>
          <s v="93816000-93817000"/>
          <s v="93817000-93818000"/>
          <s v="93818000-93819000"/>
          <s v="93819000-93820000"/>
          <s v="93820000-93821000"/>
          <s v="93821000-93822000"/>
          <s v="93822000-93823000"/>
          <s v="93823000-93824000"/>
          <s v="93824000-93825000"/>
          <s v="93825000-93826000"/>
          <s v="93826000-93827000"/>
          <s v="93827000-93828000"/>
          <s v="93828000-93829000"/>
          <s v="93829000-93830000"/>
          <s v="93830000-93831000"/>
          <s v="93831000-93832000"/>
          <s v="93832000-93833000"/>
          <s v="93833000-93834000"/>
          <s v="93834000-93835000"/>
          <s v="93835000-93836000"/>
          <s v="93836000-93837000"/>
          <s v="93837000-93838000"/>
          <s v="93838000-93839000"/>
          <s v="93839000-93840000"/>
          <s v="93840000-93841000"/>
          <s v="93841000-93842000"/>
          <s v="93842000-93843000"/>
          <s v="93843000-93844000"/>
          <s v="93844000-93845000"/>
          <s v="93845000-93846000"/>
          <s v="93846000-93847000"/>
          <s v="93847000-93848000"/>
          <s v="93848000-93849000"/>
          <s v="93849000-93850000"/>
          <s v="93850000-93851000"/>
          <s v="93851000-93852000"/>
          <s v="93852000-93853000"/>
          <s v="93853000-93854000"/>
          <s v="93854000-93855000"/>
          <s v="93855000-93856000"/>
          <s v="93856000-93857000"/>
          <s v="93857000-93858000"/>
          <s v="93858000-93859000"/>
          <s v="93859000-93860000"/>
          <s v="93860000-93861000"/>
          <s v="93861000-93862000"/>
          <s v="93862000-93863000"/>
          <s v="93863000-93864000"/>
          <s v="93864000-93865000"/>
          <s v="93865000-93866000"/>
          <s v="93866000-93867000"/>
          <s v="93867000-93868000"/>
          <s v="93868000-93869000"/>
          <s v="93869000-93870000"/>
          <s v="93870000-93871000"/>
          <s v="93871000-93872000"/>
          <s v="93872000-93873000"/>
          <s v="93873000-93874000"/>
          <s v="93874000-93875000"/>
          <s v="93875000-93876000"/>
          <s v="93876000-93877000"/>
          <s v="93877000-93878000"/>
          <s v="93878000-93879000"/>
          <s v="93879000-93880000"/>
          <s v="93880000-93881000"/>
          <s v="93881000-93882000"/>
          <s v="93882000-93883000"/>
          <s v="93883000-93884000"/>
          <s v="93884000-93885000"/>
          <s v="93885000-93886000"/>
          <s v="93886000-93887000"/>
          <s v="93887000-93888000"/>
          <s v="93888000-93889000"/>
          <s v="93889000-93890000"/>
          <s v="93890000-93891000"/>
          <s v="93891000-93892000"/>
          <s v="93892000-93893000"/>
          <s v="93893000-93894000"/>
          <s v="93894000-93895000"/>
          <s v="93895000-93896000"/>
          <s v="93896000-93897000"/>
          <s v="93897000-93898000"/>
          <s v="93898000-93899000"/>
          <s v="93899000-93900000"/>
          <s v="93900000-93901000"/>
          <s v="93901000-93902000"/>
          <s v="93902000-93903000"/>
          <s v="93903000-93904000"/>
          <s v="93904000-93905000"/>
          <s v="93905000-93906000"/>
          <s v="93906000-93907000"/>
          <s v="93907000-93908000"/>
          <s v="93908000-93909000"/>
          <s v="93909000-93910000"/>
          <s v="93910000-93911000"/>
          <s v="93911000-93912000"/>
          <s v="93912000-93913000"/>
          <s v="93913000-93914000"/>
          <s v="93914000-93915000"/>
          <s v="93915000-93916000"/>
          <s v="93916000-93917000"/>
          <s v="93917000-93918000"/>
          <s v="93918000-93919000"/>
          <s v="93919000-93920000"/>
          <s v="93920000-93921000"/>
          <s v="93921000-93922000"/>
          <s v="93922000-93923000"/>
          <s v="93923000-93924000"/>
          <s v="93924000-93925000"/>
          <s v="93925000-93926000"/>
          <s v="93926000-93927000"/>
          <s v="93927000-93928000"/>
          <s v="93928000-93929000"/>
          <s v="93929000-93930000"/>
          <s v="93930000-93931000"/>
          <s v="93931000-93932000"/>
          <s v="93932000-93933000"/>
          <s v="93933000-93934000"/>
          <s v="93934000-93935000"/>
          <s v="93935000-93936000"/>
          <s v="93936000-93937000"/>
          <s v="93937000-93938000"/>
          <s v="93938000-93939000"/>
          <s v="93939000-93940000"/>
          <s v="93940000-93941000"/>
          <s v="93941000-93942000"/>
          <s v="93942000-93943000"/>
          <s v="93943000-93944000"/>
          <s v="93944000-93945000"/>
          <s v="93945000-93946000"/>
          <s v="93946000-93947000"/>
          <s v="93947000-93948000"/>
          <s v="93948000-93949000"/>
          <s v="93949000-93950000"/>
          <s v="93950000-93951000"/>
          <s v="93951000-93952000"/>
          <s v="93952000-93953000"/>
          <s v="93953000-93954000"/>
          <s v="93954000-93955000"/>
          <s v="93955000-93956000"/>
          <s v="93956000-93957000"/>
          <s v="93957000-93958000"/>
          <s v="93958000-93959000"/>
          <s v="93959000-93960000"/>
          <s v="93960000-93961000"/>
          <s v="93961000-93962000"/>
          <s v="93962000-93963000"/>
          <s v="93963000-93964000"/>
          <s v="93964000-93965000"/>
          <s v="93965000-93966000"/>
          <s v="93966000-93967000"/>
          <s v="93967000-93968000"/>
          <s v="93968000-93969000"/>
          <s v="93969000-93970000"/>
          <s v="93970000-93971000"/>
          <s v="93971000-93972000"/>
          <s v="93972000-93973000"/>
          <s v="93973000-93974000"/>
          <s v="93974000-93975000"/>
          <s v="93975000-93976000"/>
          <s v="93976000-93977000"/>
          <s v="93977000-93978000"/>
          <s v="93978000-93979000"/>
          <s v="93979000-93980000"/>
          <s v="93980000-93981000"/>
          <s v="93981000-93982000"/>
          <s v="93982000-93983000"/>
          <s v="93983000-93984000"/>
          <s v="93984000-93985000"/>
          <s v="93985000-93986000"/>
          <s v="93986000-93987000"/>
          <s v="93987000-93988000"/>
          <s v="93988000-93989000"/>
          <s v="93989000-93990000"/>
          <s v="93990000-93991000"/>
          <s v="93991000-93992000"/>
          <s v="93992000-93993000"/>
          <s v="93993000-93994000"/>
          <s v="93994000-93995000"/>
          <s v="93995000-93996000"/>
          <s v="93996000-93997000"/>
          <s v="93997000-93998000"/>
          <s v="93998000-93999000"/>
          <s v="93999000-94000000"/>
          <s v="94000000-94001000"/>
          <s v="94001000-94002000"/>
          <s v="94002000-94003000"/>
          <s v="94003000-94004000"/>
          <s v="94004000-94005000"/>
          <s v="94005000-94006000"/>
          <s v="94006000-94007000"/>
          <s v="94007000-94008000"/>
          <s v="94008000-94009000"/>
          <s v="94009000-94010000"/>
          <s v="94010000-94011000"/>
          <s v="94011000-94012000"/>
          <s v="94012000-94013000"/>
          <s v="94013000-94014000"/>
          <s v="94014000-94015000"/>
          <s v="94015000-94016000"/>
          <s v="94016000-94017000"/>
          <s v="94017000-94018000"/>
          <s v="94018000-94019000"/>
          <s v="94019000-94020000"/>
          <s v="94020000-94021000"/>
          <s v="94021000-94022000"/>
          <s v="94022000-94023000"/>
          <s v="94023000-94024000"/>
          <s v="94024000-94025000"/>
          <s v="94025000-94026000"/>
          <s v="94026000-94027000"/>
          <s v="94027000-94028000"/>
          <s v="94028000-94029000"/>
          <s v="94029000-94030000"/>
          <s v="94030000-94031000"/>
          <s v="94031000-94032000"/>
          <s v="94032000-94033000"/>
          <s v="94033000-94034000"/>
          <s v="94034000-94035000"/>
          <s v="94035000-94036000"/>
          <s v="94036000-94037000"/>
          <s v="94037000-94038000"/>
          <s v="94038000-94039000"/>
          <s v="94039000-94040000"/>
          <s v="94040000-94041000"/>
          <s v="94041000-94042000"/>
          <s v="94042000-94043000"/>
          <s v="94043000-94044000"/>
          <s v="94044000-94045000"/>
          <s v="94045000-94046000"/>
          <s v="94046000-94047000"/>
          <s v="94047000-94048000"/>
          <s v="94048000-94049000"/>
          <s v="94049000-94050000"/>
          <s v="94050000-94051000"/>
          <s v="94051000-94052000"/>
          <s v="94052000-94053000"/>
          <s v="94053000-94054000"/>
          <s v="94054000-94055000"/>
          <s v="94055000-94056000"/>
          <s v="94056000-94057000"/>
          <s v="94057000-94058000"/>
          <s v="94058000-94059000"/>
          <s v="94059000-94060000"/>
          <s v="94060000-94061000"/>
          <s v="94061000-94062000"/>
          <s v="94062000-94063000"/>
          <s v="94063000-94064000"/>
          <s v="94064000-94065000"/>
          <s v="94065000-94066000"/>
          <s v="94066000-94067000"/>
          <s v="94067000-94068000"/>
          <s v="94068000-94069000"/>
          <s v="94069000-94070000"/>
          <s v="94070000-94071000"/>
          <s v="94071000-94072000"/>
          <s v="94072000-94073000"/>
          <s v="94073000-94074000"/>
          <s v="94074000-94075000"/>
          <s v="94075000-94076000"/>
          <s v="94076000-94077000"/>
          <s v="94077000-94078000"/>
          <s v="94078000-94079000"/>
          <s v="94079000-94080000"/>
          <s v="94080000-94081000"/>
          <s v="94081000-94082000"/>
          <s v="94082000-94083000"/>
          <s v="94083000-94084000"/>
          <s v="94084000-94085000"/>
          <s v="94085000-94086000"/>
          <s v="94086000-94087000"/>
          <s v="94087000-94088000"/>
          <s v="94088000-94089000"/>
          <s v="94089000-94090000"/>
          <s v="94090000-94091000"/>
          <s v="94091000-94092000"/>
          <s v="94092000-94093000"/>
          <s v="94093000-94094000"/>
          <s v="94094000-94095000"/>
          <s v="94095000-94096000"/>
          <s v="94096000-94097000"/>
          <s v="94097000-94098000"/>
          <s v="94098000-94099000"/>
          <s v="94099000-94100000"/>
          <s v="94100000-94101000"/>
          <s v="94101000-94102000"/>
          <s v="94102000-94103000"/>
          <s v="94103000-94104000"/>
          <s v="94104000-94105000"/>
          <s v="94105000-94106000"/>
          <s v="94106000-94107000"/>
          <s v="94107000-94108000"/>
          <s v="94108000-94109000"/>
          <s v="94109000-94110000"/>
          <s v="94110000-94111000"/>
          <s v="94111000-94112000"/>
          <s v="94112000-94113000"/>
          <s v="94113000-94114000"/>
          <s v="94114000-94115000"/>
          <s v="94115000-94116000"/>
          <s v="94116000-94117000"/>
          <s v="94117000-94118000"/>
          <s v="94118000-94119000"/>
          <s v="94119000-94120000"/>
          <s v="94120000-94121000"/>
          <s v="94121000-94122000"/>
          <s v="94122000-94123000"/>
          <s v="94123000-94124000"/>
          <s v="94124000-94125000"/>
          <s v="94125000-94126000"/>
          <s v="94126000-94127000"/>
          <s v="94127000-94128000"/>
          <s v="94128000-94129000"/>
          <s v="94129000-94130000"/>
          <s v="94130000-94131000"/>
          <s v="94131000-94132000"/>
          <s v="94132000-94133000"/>
          <s v="94133000-94134000"/>
          <s v="94134000-94135000"/>
          <s v="94135000-94136000"/>
          <s v="94136000-94137000"/>
          <s v="94137000-94138000"/>
          <s v="94138000-94139000"/>
          <s v="94139000-94140000"/>
          <s v="94140000-94141000"/>
          <s v="94141000-94142000"/>
          <s v="94142000-94143000"/>
          <s v="94143000-94144000"/>
          <s v="94144000-94145000"/>
          <s v="94145000-94146000"/>
          <s v="94146000-94147000"/>
          <s v="94147000-94148000"/>
          <s v="94148000-94149000"/>
          <s v="94149000-94150000"/>
          <s v="94150000-94151000"/>
          <s v="94151000-94152000"/>
          <s v="94152000-94153000"/>
          <s v="94153000-94154000"/>
          <s v="94154000-94155000"/>
          <s v="94155000-94156000"/>
          <s v="94156000-94157000"/>
          <s v="94157000-94158000"/>
          <s v="94158000-94159000"/>
          <s v="94159000-94160000"/>
          <s v="94160000-94161000"/>
          <s v="94161000-94162000"/>
          <s v="94162000-94163000"/>
          <s v="94163000-94164000"/>
          <s v="94164000-94165000"/>
          <s v="94165000-94166000"/>
          <s v="94166000-94167000"/>
          <s v="94167000-94168000"/>
          <s v="94168000-94169000"/>
          <s v="94169000-94170000"/>
          <s v="94170000-94171000"/>
          <s v="94171000-94172000"/>
          <s v="94172000-94173000"/>
          <s v="94173000-94174000"/>
          <s v="94174000-94175000"/>
          <s v="94175000-94176000"/>
          <s v="94176000-94177000"/>
          <s v="94177000-94178000"/>
          <s v="94178000-94179000"/>
          <s v="94179000-94180000"/>
          <s v="94180000-94181000"/>
          <s v="94181000-94182000"/>
          <s v="94182000-94183000"/>
          <s v="94183000-94184000"/>
          <s v="94184000-94185000"/>
          <s v="94185000-94186000"/>
          <s v="94186000-94187000"/>
          <s v="94187000-94188000"/>
          <s v="94188000-94189000"/>
          <s v="94189000-94190000"/>
          <s v="94190000-94191000"/>
          <s v="94191000-94192000"/>
          <s v="94192000-94193000"/>
          <s v="94193000-94194000"/>
          <s v="94194000-94195000"/>
          <s v="94195000-94196000"/>
          <s v="94196000-94197000"/>
          <s v="94197000-94198000"/>
          <s v="94198000-94199000"/>
          <s v="94199000-94200000"/>
          <s v="94200000-94201000"/>
          <s v="94201000-94202000"/>
          <s v="94202000-94203000"/>
          <s v="94203000-94204000"/>
          <s v="94204000-94205000"/>
          <s v="94205000-94206000"/>
          <s v="94206000-94207000"/>
          <s v="94207000-94208000"/>
          <s v="94208000-94209000"/>
          <s v="94209000-94210000"/>
          <s v="94210000-94211000"/>
          <s v="94211000-94212000"/>
          <s v="94212000-94213000"/>
          <s v="94213000-94214000"/>
          <s v="94214000-94215000"/>
          <s v="94215000-94216000"/>
          <s v="94216000-94217000"/>
          <s v="94217000-94218000"/>
          <s v="94218000-94219000"/>
          <s v="94219000-94220000"/>
          <s v="94220000-94221000"/>
          <s v="94221000-94222000"/>
          <s v="94222000-94223000"/>
          <s v="94223000-94224000"/>
          <s v="94224000-94225000"/>
          <s v="94225000-94226000"/>
          <s v="94226000-94227000"/>
          <s v="94227000-94228000"/>
          <s v="94228000-94229000"/>
          <s v="94229000-94230000"/>
          <s v="94230000-94231000"/>
          <s v="94231000-94232000"/>
          <s v="94232000-94233000"/>
          <s v="94233000-94234000"/>
          <s v="94234000-94235000"/>
          <s v="94235000-94236000"/>
          <s v="94236000-94237000"/>
          <s v="94237000-94238000"/>
          <s v="94238000-94239000"/>
          <s v="94239000-94240000"/>
          <s v="94240000-94241000"/>
          <s v="94241000-94242000"/>
          <s v="94242000-94243000"/>
          <s v="94243000-94244000"/>
          <s v="94244000-94245000"/>
          <s v="94245000-94246000"/>
          <s v="94246000-94247000"/>
          <s v="94247000-94248000"/>
          <s v="94248000-94249000"/>
          <s v="94249000-94250000"/>
          <s v="94250000-94251000"/>
          <s v="94251000-94252000"/>
          <s v="94252000-94253000"/>
          <s v="94253000-94254000"/>
          <s v="94254000-94255000"/>
          <s v="94255000-94256000"/>
          <s v="94256000-94257000"/>
          <s v="94257000-94258000"/>
          <s v="94258000-94259000"/>
          <s v="94259000-94260000"/>
          <s v="94260000-94261000"/>
          <s v="94261000-94262000"/>
          <s v="94262000-94263000"/>
          <s v="94263000-94264000"/>
          <s v="94264000-94265000"/>
          <s v="94265000-94266000"/>
          <s v="94266000-94267000"/>
          <s v="94267000-94268000"/>
          <s v="94268000-94269000"/>
          <s v="94269000-94270000"/>
          <s v="94270000-94271000"/>
          <s v="94271000-94272000"/>
          <s v="94272000-94273000"/>
          <s v="94273000-94274000"/>
          <s v="94274000-94275000"/>
          <s v="94275000-94276000"/>
          <s v="94276000-94277000"/>
          <s v="94277000-94278000"/>
          <s v="94278000-94279000"/>
          <s v="94279000-94280000"/>
          <s v="94280000-94281000"/>
          <s v="94281000-94282000"/>
          <s v="94282000-94283000"/>
          <s v="94283000-94284000"/>
          <s v="94284000-94285000"/>
          <s v="94285000-94286000"/>
          <s v="94286000-94287000"/>
          <s v="94287000-94288000"/>
          <s v="94288000-94289000"/>
          <s v="94289000-94290000"/>
          <s v="94290000-94291000"/>
          <s v="94291000-94292000"/>
          <s v="94292000-94293000"/>
          <s v="94293000-94294000"/>
          <s v="94294000-94295000"/>
          <s v="94295000-94296000"/>
          <s v="94296000-94297000"/>
          <s v="94297000-94298000"/>
          <s v="94298000-94299000"/>
          <s v="94299000-94300000"/>
          <s v="94300000-94301000"/>
          <s v="94301000-94302000"/>
          <s v="94302000-94303000"/>
          <s v="94303000-94304000"/>
          <s v="94304000-94305000"/>
          <s v="94305000-94306000"/>
          <s v="94306000-94307000"/>
          <s v="94307000-94308000"/>
          <s v="94308000-94309000"/>
          <s v="94309000-94310000"/>
          <s v="94310000-94311000"/>
          <s v="94311000-94312000"/>
          <s v="94312000-94313000"/>
          <s v="94313000-94314000"/>
          <s v="94314000-94315000"/>
          <s v="94315000-94316000"/>
          <s v="94316000-94317000"/>
          <s v="94317000-94318000"/>
          <s v="94318000-94319000"/>
          <s v="94319000-94320000"/>
          <s v="94320000-94321000"/>
          <s v="94321000-94322000"/>
          <s v="94322000-94323000"/>
          <s v="94323000-94324000"/>
          <s v="94324000-94325000"/>
          <s v="94325000-94326000"/>
          <s v="94326000-94327000"/>
          <s v="94327000-94328000"/>
          <s v="94328000-94329000"/>
          <s v="94329000-94330000"/>
          <s v="94330000-94331000"/>
          <s v="94331000-94332000"/>
          <s v="94332000-94333000"/>
          <s v="94333000-94334000"/>
          <s v="94334000-94335000"/>
          <s v="94335000-94336000"/>
          <s v="94336000-94337000"/>
          <s v="94337000-94338000"/>
          <s v="94338000-94339000"/>
          <s v="94339000-94340000"/>
          <s v="94340000-94341000"/>
          <s v="94341000-94342000"/>
          <s v="94342000-94343000"/>
          <s v="94343000-94344000"/>
          <s v="94344000-94345000"/>
          <s v="94345000-94346000"/>
          <s v="94346000-94347000"/>
          <s v="94347000-94348000"/>
          <s v="94348000-94349000"/>
          <s v="94349000-94350000"/>
          <s v="94350000-94351000"/>
          <s v="94351000-94352000"/>
          <s v="94352000-94353000"/>
          <s v="94353000-94354000"/>
          <s v="94354000-94355000"/>
          <s v="94355000-94356000"/>
          <s v="94356000-94357000"/>
          <s v="94357000-94358000"/>
          <s v="94358000-94359000"/>
          <s v="94359000-94360000"/>
          <s v="94360000-94361000"/>
          <s v="94361000-94362000"/>
          <s v="94362000-94363000"/>
          <s v="94363000-94364000"/>
          <s v="94364000-94365000"/>
          <s v="94365000-94366000"/>
          <s v="94366000-94367000"/>
          <s v="94367000-94368000"/>
          <s v="94368000-94369000"/>
          <s v="94369000-94370000"/>
          <s v="94370000-94371000"/>
          <s v="94371000-94372000"/>
          <s v="94372000-94373000"/>
          <s v="94373000-94374000"/>
          <s v="94374000-94375000"/>
          <s v="94375000-94376000"/>
          <s v="94376000-94377000"/>
          <s v="94377000-94378000"/>
          <s v="94378000-94379000"/>
          <s v="94379000-94380000"/>
          <s v="94380000-94381000"/>
          <s v="94381000-94382000"/>
          <s v="94382000-94383000"/>
          <s v="94383000-94384000"/>
          <s v="94384000-94385000"/>
          <s v="94385000-94386000"/>
          <s v="94386000-94387000"/>
          <s v="94387000-94388000"/>
          <s v="94388000-94389000"/>
          <s v="94389000-94390000"/>
          <s v="94390000-94391000"/>
          <s v="94391000-94392000"/>
          <s v="94392000-94393000"/>
          <s v="94393000-94394000"/>
          <s v="94394000-94395000"/>
          <s v="94395000-94396000"/>
          <s v="94396000-94397000"/>
          <s v="94397000-94398000"/>
          <s v="94398000-94399000"/>
          <s v="94399000-94400000"/>
          <s v="94400000-94401000"/>
          <s v="94401000-94402000"/>
          <s v="94402000-94403000"/>
          <s v="94403000-94404000"/>
          <s v="94404000-94405000"/>
          <s v="94405000-94406000"/>
          <s v="94406000-94407000"/>
          <s v="94407000-94408000"/>
          <s v="94408000-94409000"/>
          <s v="94409000-94410000"/>
          <s v="94410000-94411000"/>
          <s v="94411000-94412000"/>
          <s v="94412000-94413000"/>
          <s v="94413000-94414000"/>
          <s v="94414000-94415000"/>
          <s v="94415000-94416000"/>
          <s v="94416000-94417000"/>
          <s v="94417000-94418000"/>
          <s v="94418000-94419000"/>
          <s v="94419000-94420000"/>
          <s v="94420000-94421000"/>
          <s v="94421000-94422000"/>
          <s v="94422000-94423000"/>
          <s v="94423000-94424000"/>
          <s v="94424000-94425000"/>
          <s v="94425000-94426000"/>
          <s v="94426000-94427000"/>
          <s v="94427000-94428000"/>
          <s v="94428000-94429000"/>
          <s v="94429000-94430000"/>
          <s v="94430000-94431000"/>
          <s v="94431000-94432000"/>
          <s v="94432000-94433000"/>
          <s v="94433000-94434000"/>
          <s v="94434000-94435000"/>
          <s v="94435000-94436000"/>
          <s v="94436000-94437000"/>
          <s v="94437000-94438000"/>
          <s v="94438000-94439000"/>
          <s v="94439000-94440000"/>
          <s v="94440000-94441000"/>
          <s v="94441000-94442000"/>
          <s v="94442000-94443000"/>
          <s v="94443000-94444000"/>
          <s v="94444000-94445000"/>
          <s v="94445000-94446000"/>
          <s v="94446000-94447000"/>
          <s v="94447000-94448000"/>
          <s v="94448000-94449000"/>
          <s v="94449000-94450000"/>
          <s v="94450000-94451000"/>
          <s v="94451000-94452000"/>
          <s v="94452000-94453000"/>
          <s v="94453000-94454000"/>
          <s v="94454000-94455000"/>
          <s v="94455000-94456000"/>
          <s v="94456000-94457000"/>
          <s v="94457000-94458000"/>
          <s v="94458000-94459000"/>
          <s v="94459000-94460000"/>
          <s v="94460000-94461000"/>
          <s v="94461000-94462000"/>
          <s v="94462000-94463000"/>
          <s v="94463000-94464000"/>
          <s v="94464000-94465000"/>
          <s v="94465000-94466000"/>
          <s v="94466000-94467000"/>
          <s v="94467000-94468000"/>
          <s v="94468000-94469000"/>
          <s v="94469000-94470000"/>
          <s v="94470000-94471000"/>
          <s v="94471000-94472000"/>
          <s v="94472000-94473000"/>
          <s v="94473000-94474000"/>
          <s v="94474000-94475000"/>
          <s v="94475000-94476000"/>
          <s v="94476000-94477000"/>
          <s v="94477000-94478000"/>
          <s v="94478000-94479000"/>
          <s v="94479000-94480000"/>
          <s v="94480000-94481000"/>
          <s v="94481000-94482000"/>
          <s v="94482000-94483000"/>
          <s v="94483000-94484000"/>
          <s v="94484000-94485000"/>
          <s v="94485000-94486000"/>
          <s v="94486000-94487000"/>
          <s v="94487000-94488000"/>
          <s v="94488000-94489000"/>
          <s v="94489000-94490000"/>
          <s v="94490000-94491000"/>
          <s v="94491000-94492000"/>
          <s v="94492000-94493000"/>
          <s v="94493000-94494000"/>
          <s v="94494000-94495000"/>
          <s v="94495000-94496000"/>
          <s v="94496000-94497000"/>
          <s v="94497000-94498000"/>
          <s v="94498000-94499000"/>
          <s v="94499000-94500000"/>
          <s v="94500000-94501000"/>
          <s v="94501000-94502000"/>
          <s v="94502000-94503000"/>
          <s v="94503000-94504000"/>
          <s v="94504000-94505000"/>
          <s v="94505000-94506000"/>
          <s v="94506000-94507000"/>
          <s v="94507000-94508000"/>
          <s v="94508000-94509000"/>
          <s v="94509000-94510000"/>
          <s v="94510000-94511000"/>
          <s v="94511000-94512000"/>
          <s v="94512000-94513000"/>
          <s v="94513000-94514000"/>
          <s v="94514000-94515000"/>
          <s v="94515000-94516000"/>
          <s v="94516000-94517000"/>
          <s v="94517000-94518000"/>
          <s v="94518000-94519000"/>
          <s v="94519000-94520000"/>
          <s v="94520000-94521000"/>
          <s v="94521000-94522000"/>
          <s v="94522000-94523000"/>
          <s v="94523000-94524000"/>
          <s v="94524000-94525000"/>
          <s v="94525000-94526000"/>
          <s v="94526000-94527000"/>
          <s v="94527000-94528000"/>
          <s v="94528000-94529000"/>
          <s v="94529000-94530000"/>
          <s v="94530000-94531000"/>
          <s v="94531000-94532000"/>
          <s v="94532000-94533000"/>
          <s v="94533000-94534000"/>
          <s v="94534000-94535000"/>
          <s v="94535000-94536000"/>
          <s v="94536000-94537000"/>
          <s v="94537000-94538000"/>
          <s v="94538000-94539000"/>
          <s v="94539000-94540000"/>
          <s v="94540000-94541000"/>
          <s v="94541000-94542000"/>
          <s v="94542000-94543000"/>
          <s v="94543000-94544000"/>
          <s v="94544000-94545000"/>
          <s v="94545000-94546000"/>
          <s v="94546000-94547000"/>
          <s v="94547000-94548000"/>
          <s v="94548000-94549000"/>
          <s v="94549000-94550000"/>
          <s v="94550000-94551000"/>
          <s v="94551000-94552000"/>
          <s v="94552000-94553000"/>
          <s v="94553000-94554000"/>
          <s v="94554000-94555000"/>
          <s v="94555000-94556000"/>
          <s v="94556000-94557000"/>
          <s v="94557000-94558000"/>
          <s v="94558000-94559000"/>
          <s v="94559000-94560000"/>
          <s v="94560000-94561000"/>
          <s v="94561000-94562000"/>
          <s v="94562000-94563000"/>
          <s v="94563000-94564000"/>
          <s v="94564000-94565000"/>
          <s v="94565000-94566000"/>
          <s v="94566000-94567000"/>
          <s v="94567000-94568000"/>
          <s v="94568000-94569000"/>
          <s v="94569000-94570000"/>
          <s v="94570000-94571000"/>
          <s v="94571000-94572000"/>
          <s v="94572000-94573000"/>
          <s v="94573000-94574000"/>
          <s v="94574000-94575000"/>
          <s v="94575000-94576000"/>
          <s v="94576000-94577000"/>
          <s v="94577000-94578000"/>
          <s v="94578000-94579000"/>
          <s v="94579000-94580000"/>
          <s v="94580000-94581000"/>
          <s v="94581000-94582000"/>
          <s v="94582000-94583000"/>
          <s v="94583000-94584000"/>
          <s v="94584000-94585000"/>
          <s v="94585000-94586000"/>
          <s v="94586000-94587000"/>
          <s v="94587000-94588000"/>
          <s v="94588000-94589000"/>
          <s v="94589000-94590000"/>
          <s v="94590000-94591000"/>
          <s v="94591000-94592000"/>
          <s v="94592000-94593000"/>
          <s v="94593000-94594000"/>
          <s v="94594000-94595000"/>
          <s v="94595000-94596000"/>
          <s v="94596000-94597000"/>
          <s v="94597000-94598000"/>
          <s v="94598000-94599000"/>
          <s v="94599000-94600000"/>
          <s v="94600000-94601000"/>
          <s v="94601000-94602000"/>
          <s v="94602000-94603000"/>
          <s v="94603000-94604000"/>
          <s v="94604000-94605000"/>
          <s v="94605000-94606000"/>
          <s v="94606000-94607000"/>
          <s v="94607000-94608000"/>
          <s v="94608000-94609000"/>
          <s v="94609000-94610000"/>
          <s v="94610000-94611000"/>
          <s v="94611000-94612000"/>
          <s v="94612000-94613000"/>
          <s v="94613000-94614000"/>
          <s v="94614000-94615000"/>
          <s v="94615000-94616000"/>
          <s v="94616000-94617000"/>
          <s v="94617000-94618000"/>
          <s v="94618000-94619000"/>
          <s v="94619000-94620000"/>
          <s v="94620000-94621000"/>
          <s v="94621000-94622000"/>
          <s v="94622000-94623000"/>
          <s v="94623000-94624000"/>
          <s v="94624000-94625000"/>
          <s v="94625000-94626000"/>
          <s v="94626000-94627000"/>
          <s v="94627000-94628000"/>
          <s v="94628000-94629000"/>
          <s v="94629000-94630000"/>
          <s v="94630000-94631000"/>
          <s v="94631000-94632000"/>
          <s v="94632000-94633000"/>
          <s v="94633000-94634000"/>
          <s v="94634000-94635000"/>
          <s v="94635000-94636000"/>
          <s v="94636000-94637000"/>
          <s v="94637000-94638000"/>
          <s v="94638000-94639000"/>
          <s v="94639000-94640000"/>
          <s v="94640000-94641000"/>
          <s v="94641000-94642000"/>
          <s v="94642000-94643000"/>
          <s v="94643000-94644000"/>
          <s v="94644000-94645000"/>
          <s v="94645000-94646000"/>
          <s v="94646000-94647000"/>
          <s v="94647000-94648000"/>
          <s v="94648000-94649000"/>
          <s v="94649000-94650000"/>
          <s v="94650000-94651000"/>
          <s v="94651000-94652000"/>
          <s v="94652000-94653000"/>
          <s v="94653000-94654000"/>
          <s v="94654000-94655000"/>
          <s v="94655000-94656000"/>
          <s v="94656000-94657000"/>
          <s v="94657000-94658000"/>
          <s v="94658000-94659000"/>
          <s v="94659000-94660000"/>
          <s v="94660000-94661000"/>
          <s v="94661000-94662000"/>
          <s v="94662000-94663000"/>
          <s v="94663000-94664000"/>
          <s v="94664000-94665000"/>
          <s v="94665000-94666000"/>
          <s v="94666000-94667000"/>
          <s v="94667000-94668000"/>
          <s v="94668000-94669000"/>
          <s v="94669000-94670000"/>
          <s v="94670000-94671000"/>
          <s v="94671000-94672000"/>
          <s v="94672000-94673000"/>
          <s v="94673000-94674000"/>
          <s v="94674000-94675000"/>
          <s v="94675000-94676000"/>
          <s v="94676000-94677000"/>
          <s v="94677000-94678000"/>
          <s v="94678000-94679000"/>
          <s v="94679000-94680000"/>
          <s v="94680000-94681000"/>
          <s v="94681000-94682000"/>
          <s v="94682000-94683000"/>
          <s v="94683000-94684000"/>
          <s v="94684000-94685000"/>
          <s v="94685000-94686000"/>
          <s v="94686000-94687000"/>
          <s v="94687000-94688000"/>
          <s v="94688000-94689000"/>
          <s v="94689000-94690000"/>
          <s v="94690000-94691000"/>
          <s v="94691000-94692000"/>
          <s v="94692000-94693000"/>
          <s v="94693000-94694000"/>
          <s v="94694000-94695000"/>
          <s v="94695000-94696000"/>
          <s v="94696000-94697000"/>
          <s v="94697000-94698000"/>
          <s v="94698000-94699000"/>
          <s v="94699000-94700000"/>
          <s v="94700000-94701000"/>
          <s v="94701000-94702000"/>
          <s v="94702000-94703000"/>
          <s v="94703000-94704000"/>
          <s v="94704000-94705000"/>
          <s v="94705000-94706000"/>
          <s v="94706000-94707000"/>
          <s v="94707000-94708000"/>
          <s v="94708000-94709000"/>
          <s v="94709000-94710000"/>
          <s v="94710000-94711000"/>
          <s v="94711000-94712000"/>
          <s v="94712000-94713000"/>
          <s v="94713000-94714000"/>
          <s v="94714000-94715000"/>
          <s v="94715000-94716000"/>
          <s v="94716000-94717000"/>
          <s v="94717000-94718000"/>
          <s v="94718000-94719000"/>
          <s v="94719000-94720000"/>
          <s v="94720000-94721000"/>
          <s v="94721000-94722000"/>
          <s v="94722000-94723000"/>
          <s v="94723000-94724000"/>
          <s v="94724000-94725000"/>
          <s v="94725000-94726000"/>
          <s v="94726000-94727000"/>
          <s v="94727000-94728000"/>
          <s v="94728000-94729000"/>
          <s v="94729000-94730000"/>
          <s v="94730000-94731000"/>
          <s v="94731000-94732000"/>
          <s v="94732000-94733000"/>
          <s v="94733000-94734000"/>
          <s v="94734000-94735000"/>
          <s v="94735000-94736000"/>
          <s v="94736000-94737000"/>
          <s v="94737000-94738000"/>
          <s v="94738000-94739000"/>
          <s v="94739000-94740000"/>
          <s v="94740000-94741000"/>
          <s v="94741000-94742000"/>
          <s v="94742000-94743000"/>
          <s v="94743000-94744000"/>
          <s v="94744000-94745000"/>
          <s v="94745000-94746000"/>
          <s v="94746000-94747000"/>
          <s v="94747000-94748000"/>
          <s v="94748000-94749000"/>
          <s v="94749000-94750000"/>
          <s v="94750000-94751000"/>
          <s v="94751000-94752000"/>
          <s v="94752000-94753000"/>
          <s v="94753000-94754000"/>
          <s v="94754000-94755000"/>
          <s v="94755000-94756000"/>
          <s v="94756000-94757000"/>
          <s v="94757000-94758000"/>
          <s v="94758000-94759000"/>
          <s v="94759000-94760000"/>
          <s v="94760000-94761000"/>
          <s v="94761000-94762000"/>
          <s v="94762000-94763000"/>
          <s v="94763000-94764000"/>
          <s v="94764000-94765000"/>
          <s v="94765000-94766000"/>
          <s v="94766000-94767000"/>
          <s v="94767000-94768000"/>
          <s v="94768000-94769000"/>
          <s v="94769000-94770000"/>
          <s v="94770000-94771000"/>
          <s v="94771000-94772000"/>
          <s v="94772000-94773000"/>
          <s v="94773000-94774000"/>
          <s v="94774000-94775000"/>
          <s v="94775000-94776000"/>
          <s v="94776000-94777000"/>
          <s v="94777000-94778000"/>
          <s v="94778000-94779000"/>
          <s v="94779000-94780000"/>
          <s v="94780000-94781000"/>
          <s v="94781000-94782000"/>
          <s v="94782000-94783000"/>
          <s v="94783000-94784000"/>
          <s v="94784000-94785000"/>
          <s v="94785000-94786000"/>
          <s v="94786000-94787000"/>
          <s v="94787000-94788000"/>
          <s v="94788000-94789000"/>
          <s v="94789000-94790000"/>
          <s v="94790000-94791000"/>
          <s v="94791000-94792000"/>
          <s v="94792000-94793000"/>
          <s v="94793000-94794000"/>
          <s v="94794000-94795000"/>
          <s v="94795000-94796000"/>
          <s v="94796000-94797000"/>
          <s v="94797000-94798000"/>
          <s v="94798000-94799000"/>
          <s v="94799000-94800000"/>
          <s v="94800000-94801000"/>
          <s v="94801000-94802000"/>
          <s v="94802000-94803000"/>
          <s v="94803000-94804000"/>
          <s v="94804000-94805000"/>
          <s v="94805000-94806000"/>
          <s v="94806000-94807000"/>
          <s v="94807000-94808000"/>
          <s v="94808000-94809000"/>
          <s v="94809000-94810000"/>
          <s v="94810000-94811000"/>
          <s v="94811000-94812000"/>
          <s v="94812000-94813000"/>
          <s v="94813000-94814000"/>
          <s v="94814000-94815000"/>
          <s v="94815000-94816000"/>
          <s v="94816000-94817000"/>
          <s v="94817000-94818000"/>
          <s v="94818000-94819000"/>
          <s v="94819000-94820000"/>
          <s v="94820000-94821000"/>
          <s v="94821000-94822000"/>
          <s v="94822000-94823000"/>
          <s v="94823000-94824000"/>
          <s v="94824000-94825000"/>
          <s v="94825000-94826000"/>
          <s v="94826000-94827000"/>
          <s v="94827000-94828000"/>
          <s v="94828000-94829000"/>
          <s v="94829000-94830000"/>
          <s v="94830000-94831000"/>
          <s v="94831000-94832000"/>
          <s v="94832000-94833000"/>
          <s v="94833000-94834000"/>
          <s v="94834000-94835000"/>
          <s v="94835000-94836000"/>
          <s v="94836000-94837000"/>
          <s v="94837000-94838000"/>
          <s v="94838000-94839000"/>
          <s v="94839000-94840000"/>
          <s v="94840000-94841000"/>
          <s v="94841000-94842000"/>
          <s v="94842000-94843000"/>
          <s v="94843000-94844000"/>
          <s v="94844000-94845000"/>
          <s v="94845000-94846000"/>
          <s v="94846000-94847000"/>
          <s v="94847000-94848000"/>
          <s v="94848000-94849000"/>
          <s v="94849000-94850000"/>
          <s v="94850000-94851000"/>
          <s v="94851000-94852000"/>
          <s v="94852000-94853000"/>
          <s v="94853000-94854000"/>
          <s v="94854000-94855000"/>
          <s v="94855000-94856000"/>
          <s v="94856000-94857000"/>
          <s v="94857000-94858000"/>
          <s v="94858000-94859000"/>
          <s v="94859000-94860000"/>
          <s v="94860000-94861000"/>
          <s v="94861000-94862000"/>
          <s v="94862000-94863000"/>
          <s v="94863000-94864000"/>
          <s v="94864000-94865000"/>
          <s v="94865000-94866000"/>
          <s v="94866000-94867000"/>
          <s v="94867000-94868000"/>
          <s v="94868000-94869000"/>
          <s v="94869000-94870000"/>
          <s v="94870000-94871000"/>
          <s v="94871000-94872000"/>
          <s v="94872000-94873000"/>
          <s v="94873000-94874000"/>
          <s v="94874000-94875000"/>
          <s v="94875000-94876000"/>
          <s v="94876000-94877000"/>
          <s v="94877000-94878000"/>
          <s v="94878000-94879000"/>
          <s v="94879000-94880000"/>
          <s v="94880000-94881000"/>
          <s v="94881000-94882000"/>
          <s v="94882000-94883000"/>
          <s v="94883000-94884000"/>
          <s v="94884000-94885000"/>
          <s v="94885000-94886000"/>
          <s v="94886000-94887000"/>
          <s v="94887000-94888000"/>
          <s v="94888000-94889000"/>
          <s v="94889000-94890000"/>
          <s v="94890000-94891000"/>
          <s v="94891000-94892000"/>
          <s v="94892000-94893000"/>
          <s v="94893000-94894000"/>
          <s v="94894000-94895000"/>
          <s v="94895000-94896000"/>
          <s v="94896000-94897000"/>
          <s v="94897000-94898000"/>
          <s v="94898000-94899000"/>
          <s v="94899000-94900000"/>
          <s v="94900000-94901000"/>
          <s v="94901000-94902000"/>
          <s v="94902000-94903000"/>
          <s v="94903000-94904000"/>
          <s v="94904000-94905000"/>
          <s v="94905000-94906000"/>
          <s v="94906000-94907000"/>
          <s v="94907000-94908000"/>
          <s v="94908000-94909000"/>
          <s v="94909000-94910000"/>
          <s v="94910000-94911000"/>
          <s v="94911000-94912000"/>
          <s v="94912000-94913000"/>
          <s v="94913000-94914000"/>
          <s v="94914000-94915000"/>
          <s v="94915000-94916000"/>
          <s v="94916000-94917000"/>
          <s v="94917000-94918000"/>
          <s v="94918000-94919000"/>
          <s v="94919000-94920000"/>
          <s v="94920000-94921000"/>
          <s v="94921000-94922000"/>
          <s v="94922000-94923000"/>
          <s v="94923000-94924000"/>
          <s v="94924000-94925000"/>
          <s v="94925000-94926000"/>
          <s v="94926000-94927000"/>
          <s v="94927000-94928000"/>
          <s v="94928000-94929000"/>
          <s v="94929000-94930000"/>
          <s v="94930000-94931000"/>
          <s v="94931000-94932000"/>
          <s v="94932000-94933000"/>
          <s v="94933000-94934000"/>
          <s v="94934000-94935000"/>
          <s v="94935000-94936000"/>
          <s v="94936000-94937000"/>
          <s v="94937000-94938000"/>
          <s v="94938000-94939000"/>
          <s v="94939000-94940000"/>
          <s v="94940000-94941000"/>
          <s v="94941000-94942000"/>
          <s v="94942000-94943000"/>
          <s v="94943000-94944000"/>
          <s v="94944000-94945000"/>
          <s v="94945000-94946000"/>
          <s v="94946000-94947000"/>
          <s v="94947000-94948000"/>
          <s v="94948000-94949000"/>
          <s v="94949000-94950000"/>
          <s v="94950000-94951000"/>
          <s v="94951000-94952000"/>
          <s v="94952000-94953000"/>
          <s v="94953000-94954000"/>
          <s v="94954000-94955000"/>
          <s v="94955000-94956000"/>
          <s v="94956000-94957000"/>
          <s v="94957000-94958000"/>
          <s v="94958000-94959000"/>
          <s v="94959000-94960000"/>
          <s v="94960000-94961000"/>
          <s v="94961000-94962000"/>
          <s v="94962000-94963000"/>
          <s v="94963000-94964000"/>
          <s v="94964000-94965000"/>
          <s v="94965000-94966000"/>
          <s v="94966000-94967000"/>
          <s v="94967000-94968000"/>
          <s v="94968000-94969000"/>
          <s v="94969000-94970000"/>
          <s v="94970000-94971000"/>
          <s v="94971000-94972000"/>
          <s v="94972000-94973000"/>
          <s v="94973000-94974000"/>
          <s v="94974000-94975000"/>
          <s v="94975000-94976000"/>
          <s v="94976000-94977000"/>
          <s v="94977000-94978000"/>
          <s v="94978000-94979000"/>
          <s v="94979000-94980000"/>
          <s v="94980000-94981000"/>
          <s v="94981000-94982000"/>
          <s v="94982000-94983000"/>
          <s v="94983000-94984000"/>
          <s v="94984000-94985000"/>
          <s v="94985000-94986000"/>
          <s v="94986000-94987000"/>
          <s v="94987000-94988000"/>
          <s v="94988000-94989000"/>
          <s v="94989000-94990000"/>
          <s v="94990000-94991000"/>
          <s v="94991000-94992000"/>
          <s v="94992000-94993000"/>
          <s v="94993000-94994000"/>
          <s v="94994000-94995000"/>
          <s v="94995000-94996000"/>
          <s v="94996000-94997000"/>
          <s v="94997000-94998000"/>
          <s v="94998000-94999000"/>
          <s v="94999000-95000000"/>
          <s v="95000000-95001000"/>
          <s v="95001000-95002000"/>
          <s v="95002000-95003000"/>
          <s v="95003000-95004000"/>
          <s v="95004000-95005000"/>
          <s v="95005000-95006000"/>
          <s v="95006000-95007000"/>
          <s v="95007000-95008000"/>
          <s v="95008000-95009000"/>
          <s v="95009000-95010000"/>
          <s v="95010000-95011000"/>
          <s v="95011000-95012000"/>
          <s v="95012000-95013000"/>
          <s v="95013000-95014000"/>
          <s v="95014000-95015000"/>
          <s v="95015000-95016000"/>
          <s v="95016000-95017000"/>
          <s v="95017000-95018000"/>
          <s v="95018000-95019000"/>
          <s v="95019000-95020000"/>
          <s v="95020000-95021000"/>
          <s v="95021000-95022000"/>
          <s v="95022000-95023000"/>
          <s v="95023000-95024000"/>
          <s v="95024000-95025000"/>
          <s v="95025000-95026000"/>
          <s v="95026000-95027000"/>
          <s v="95027000-95028000"/>
          <s v="95028000-95029000"/>
          <s v="95029000-95030000"/>
          <s v="95030000-95031000"/>
          <s v="95031000-95032000"/>
          <s v="95032000-95033000"/>
          <s v="95033000-95034000"/>
          <s v="95034000-95035000"/>
          <s v="95035000-95036000"/>
          <s v="95036000-95037000"/>
          <s v="95037000-95038000"/>
          <s v="95038000-95039000"/>
          <s v="95039000-95040000"/>
          <s v="95040000-95041000"/>
          <s v="95041000-95042000"/>
          <s v="95042000-95043000"/>
          <s v="95043000-95044000"/>
          <s v="95044000-95045000"/>
          <s v="95045000-95046000"/>
          <s v="95046000-95047000"/>
          <s v="95047000-95048000"/>
          <s v="95048000-95049000"/>
          <s v="95049000-95050000"/>
          <s v="95050000-95051000"/>
          <s v="95051000-95052000"/>
          <s v="95052000-95053000"/>
          <s v="95053000-95054000"/>
          <s v="95054000-95055000"/>
          <s v="95055000-95056000"/>
          <s v="95056000-95057000"/>
          <s v="95057000-95058000"/>
          <s v="95058000-95059000"/>
          <s v="95059000-95060000"/>
          <s v="95060000-95061000"/>
          <s v="95061000-95062000"/>
          <s v="95062000-95063000"/>
          <s v="95063000-95064000"/>
          <s v="95064000-95065000"/>
          <s v="95065000-95066000"/>
          <s v="95066000-95067000"/>
          <s v="95067000-95068000"/>
          <s v="95068000-95069000"/>
          <s v="95069000-95070000"/>
          <s v="95070000-95071000"/>
          <s v="95071000-95072000"/>
          <s v="95072000-95073000"/>
          <s v="95073000-95074000"/>
          <s v="95074000-95075000"/>
          <s v="95075000-95076000"/>
          <s v="95076000-95077000"/>
          <s v="95077000-95078000"/>
          <s v="95078000-95079000"/>
          <s v="95079000-95080000"/>
          <s v="95080000-95081000"/>
          <s v="95081000-95082000"/>
          <s v="95082000-95083000"/>
          <s v="95083000-95084000"/>
          <s v="95084000-95085000"/>
          <s v="95085000-95086000"/>
          <s v="95086000-95087000"/>
          <s v="95087000-95088000"/>
          <s v="95088000-95089000"/>
          <s v="95089000-95090000"/>
          <s v="95090000-95091000"/>
          <s v="95091000-95092000"/>
          <s v="95092000-95093000"/>
          <s v="95093000-95094000"/>
          <s v="95094000-95095000"/>
          <s v="95095000-95096000"/>
          <s v="95096000-95097000"/>
          <s v="95097000-95098000"/>
          <s v="95098000-95099000"/>
          <s v="95099000-95100000"/>
          <s v="95100000-95101000"/>
          <s v="95101000-95102000"/>
          <s v="95102000-95103000"/>
          <s v="95103000-95104000"/>
          <s v="95104000-95105000"/>
          <s v="95105000-95106000"/>
          <s v="95106000-95107000"/>
          <s v="95107000-95108000"/>
          <s v="95108000-95109000"/>
          <s v="95109000-95110000"/>
          <s v="95110000-95111000"/>
          <s v="95111000-95112000"/>
          <s v="95112000-95113000"/>
          <s v="95113000-95114000"/>
          <s v="95114000-95115000"/>
          <s v="95115000-95116000"/>
          <s v="95116000-95117000"/>
          <s v="95117000-95118000"/>
          <s v="95118000-95119000"/>
          <s v="95119000-95120000"/>
          <s v="95120000-95121000"/>
          <s v="95121000-95122000"/>
          <s v="95122000-95123000"/>
          <s v="95123000-95124000"/>
          <s v="95124000-95125000"/>
          <s v="95125000-95126000"/>
          <s v="95126000-95127000"/>
          <s v="95127000-95128000"/>
          <s v="95128000-95129000"/>
          <s v="95129000-95130000"/>
          <s v="95130000-95131000"/>
          <s v="95131000-95132000"/>
          <s v="95132000-95133000"/>
          <s v="95133000-95134000"/>
          <s v="95134000-95135000"/>
          <s v="95135000-95136000"/>
          <s v="95136000-95137000"/>
          <s v="95137000-95138000"/>
          <s v="95138000-95139000"/>
          <s v="95139000-95140000"/>
          <s v="95140000-95141000"/>
          <s v="95141000-95142000"/>
          <s v="95142000-95143000"/>
          <s v="95143000-95144000"/>
          <s v="95144000-95145000"/>
          <s v="95145000-95146000"/>
          <s v="95146000-95147000"/>
          <s v="95147000-95148000"/>
          <s v="95148000-95149000"/>
          <s v="95149000-95150000"/>
          <s v="95150000-95151000"/>
          <s v="95151000-95152000"/>
          <s v="95152000-95153000"/>
          <s v="95153000-95154000"/>
          <s v="95154000-95155000"/>
          <s v="95155000-95156000"/>
          <s v="95156000-95157000"/>
          <s v="95157000-95158000"/>
          <s v="95158000-95159000"/>
          <s v="95159000-95160000"/>
          <s v="95160000-95161000"/>
          <s v="95161000-95162000"/>
          <s v="95162000-95163000"/>
          <s v="95163000-95164000"/>
          <s v="95164000-95165000"/>
          <s v="95165000-95166000"/>
          <s v="95166000-95167000"/>
          <s v="95167000-95168000"/>
          <s v="95168000-95169000"/>
          <s v="95169000-95170000"/>
          <s v="95170000-95171000"/>
          <s v="95171000-95172000"/>
          <s v="95172000-95173000"/>
          <s v="95173000-95174000"/>
          <s v="95174000-95175000"/>
          <s v="95175000-95176000"/>
          <s v="95176000-95177000"/>
          <s v="95177000-95178000"/>
          <s v="95178000-95179000"/>
          <s v="95179000-95180000"/>
          <s v="95180000-95181000"/>
          <s v="95181000-95182000"/>
          <s v="95182000-95183000"/>
          <s v="95183000-95184000"/>
          <s v="95184000-95185000"/>
          <s v="95185000-95186000"/>
          <s v="95186000-95187000"/>
          <s v="95187000-95188000"/>
          <s v="95188000-95189000"/>
          <s v="95189000-95190000"/>
          <s v="95190000-95191000"/>
          <s v="95191000-95192000"/>
          <s v="95192000-95193000"/>
          <s v="95193000-95194000"/>
          <s v="95194000-95195000"/>
          <s v="95195000-95196000"/>
          <s v="95196000-95197000"/>
          <s v="95197000-95198000"/>
          <s v="95198000-95199000"/>
          <s v="95199000-95200000"/>
          <s v="95200000-95201000"/>
          <s v="95201000-95202000"/>
          <s v="95202000-95203000"/>
          <s v="95203000-95204000"/>
          <s v="95204000-95205000"/>
          <s v="95205000-95206000"/>
          <s v="95206000-95207000"/>
          <s v="95207000-95208000"/>
          <s v="95208000-95209000"/>
          <s v="95209000-95210000"/>
          <s v="95210000-95211000"/>
          <s v="95211000-95212000"/>
          <s v="95212000-95213000"/>
          <s v="95213000-95214000"/>
          <s v="95214000-95215000"/>
          <s v="95215000-95216000"/>
          <s v="95216000-95217000"/>
          <s v="95217000-95218000"/>
          <s v="95218000-95219000"/>
          <s v="95219000-95220000"/>
          <s v="95220000-95221000"/>
          <s v="95221000-95222000"/>
          <s v="95222000-95223000"/>
          <s v="95223000-95224000"/>
          <s v="95224000-95225000"/>
          <s v="95225000-95226000"/>
          <s v="95226000-95227000"/>
          <s v="95227000-95228000"/>
          <s v="95228000-95229000"/>
          <s v="95229000-95230000"/>
          <s v="95230000-95231000"/>
          <s v="95231000-95232000"/>
          <s v="95232000-95233000"/>
          <s v="95233000-95234000"/>
          <s v="95234000-95235000"/>
          <s v="95235000-95236000"/>
          <s v="95236000-95237000"/>
          <s v="95237000-95238000"/>
          <s v="95238000-95239000"/>
          <s v="95239000-95240000"/>
          <s v="95240000-95241000"/>
          <s v="95241000-95242000"/>
          <s v="95242000-95243000"/>
          <s v="95243000-95244000"/>
          <s v="95244000-95245000"/>
          <s v="95245000-95246000"/>
          <s v="95246000-95247000"/>
          <s v="95247000-95248000"/>
          <s v="95248000-95249000"/>
          <s v="95249000-95250000"/>
          <s v="95250000-95251000"/>
          <s v="95251000-95252000"/>
          <s v="95252000-95253000"/>
          <s v="95253000-95254000"/>
          <s v="95254000-95255000"/>
          <s v="95255000-95256000"/>
          <s v="95256000-95257000"/>
          <s v="95257000-95258000"/>
          <s v="95258000-95259000"/>
          <s v="95259000-95260000"/>
          <s v="95260000-95261000"/>
          <s v="95261000-95262000"/>
          <s v="95262000-95263000"/>
          <s v="95263000-95264000"/>
          <s v="95264000-95265000"/>
          <s v="95265000-95266000"/>
          <s v="95266000-95267000"/>
          <s v="95267000-95268000"/>
          <s v="95268000-95269000"/>
          <s v="95269000-95270000"/>
          <s v="95270000-95271000"/>
          <s v="95271000-95272000"/>
          <s v="95272000-95273000"/>
          <s v="95273000-95274000"/>
          <s v="95274000-95275000"/>
          <s v="95275000-95276000"/>
          <s v="95276000-95277000"/>
          <s v="95277000-95278000"/>
          <s v="95278000-95279000"/>
          <s v="95279000-95280000"/>
          <s v="95280000-95281000"/>
          <s v="95281000-95282000"/>
          <s v="95282000-95283000"/>
          <s v="95283000-95284000"/>
          <s v="95284000-95285000"/>
          <s v="95285000-95286000"/>
          <s v="95286000-95287000"/>
          <s v="95287000-95288000"/>
          <s v="95288000-95289000"/>
          <s v="95289000-95290000"/>
          <s v="95290000-95291000"/>
          <s v="95291000-95292000"/>
          <s v="95292000-95293000"/>
          <s v="95293000-95294000"/>
          <s v="95294000-95295000"/>
          <s v="95295000-95296000"/>
          <s v="95296000-95297000"/>
          <s v="95297000-95298000"/>
          <s v="95298000-95299000"/>
          <s v="95299000-95300000"/>
          <s v="95300000-95301000"/>
          <s v="95301000-95302000"/>
          <s v="95302000-95303000"/>
          <s v="95303000-95304000"/>
          <s v="95304000-95305000"/>
          <s v="95305000-95306000"/>
          <s v="95306000-95307000"/>
          <s v="95307000-95308000"/>
          <s v="95308000-95309000"/>
          <s v="95309000-95310000"/>
          <s v="95310000-95311000"/>
          <s v="95311000-95312000"/>
          <s v="95312000-95313000"/>
          <s v="95313000-95314000"/>
          <s v="95314000-95315000"/>
          <s v="95315000-95316000"/>
          <s v="95316000-95317000"/>
          <s v="95317000-95318000"/>
          <s v="95318000-95319000"/>
          <s v="95319000-95320000"/>
          <s v="95320000-95321000"/>
          <s v="95321000-95322000"/>
          <s v="95322000-95323000"/>
          <s v="95323000-95324000"/>
          <s v="95324000-95325000"/>
          <s v="95325000-95326000"/>
          <s v="95326000-95327000"/>
          <s v="95327000-95328000"/>
          <s v="95328000-95329000"/>
          <s v="95329000-95330000"/>
          <s v="95330000-95331000"/>
          <s v="95331000-95332000"/>
          <s v="95332000-95333000"/>
          <s v="95333000-95334000"/>
          <s v="95334000-95335000"/>
          <s v="95335000-95336000"/>
          <s v="95336000-95337000"/>
          <s v="95337000-95338000"/>
          <s v="95338000-95339000"/>
          <s v="95339000-95340000"/>
          <s v="95340000-95341000"/>
          <s v="95341000-95342000"/>
          <s v="95342000-95343000"/>
          <s v="95343000-95344000"/>
          <s v="95344000-95345000"/>
          <s v="95345000-95346000"/>
          <s v="95346000-95347000"/>
          <s v="95347000-95348000"/>
          <s v="95348000-95349000"/>
          <s v="95349000-95350000"/>
          <s v="95350000-95351000"/>
          <s v="95351000-95352000"/>
          <s v="95352000-95353000"/>
          <s v="95353000-95354000"/>
          <s v="95354000-95355000"/>
          <s v="95355000-95356000"/>
          <s v="95356000-95357000"/>
          <s v="95357000-95358000"/>
          <s v="95358000-95359000"/>
          <s v="95359000-95360000"/>
          <s v="95360000-95361000"/>
          <s v="95361000-95362000"/>
          <s v="95362000-95363000"/>
          <s v="95363000-95364000"/>
          <s v="95364000-95365000"/>
          <s v="95365000-95366000"/>
          <s v="95366000-95367000"/>
          <s v="95367000-95368000"/>
          <s v="95368000-95369000"/>
          <s v="95369000-95370000"/>
          <s v="95370000-95371000"/>
          <s v="95371000-95372000"/>
          <s v="95372000-95373000"/>
          <s v="95373000-95374000"/>
          <s v="95374000-95375000"/>
          <s v="95375000-95376000"/>
          <s v="95376000-95377000"/>
          <s v="95377000-95378000"/>
          <s v="95378000-95379000"/>
          <s v="95379000-95380000"/>
          <s v="95380000-95381000"/>
          <s v="95381000-95382000"/>
          <s v="95382000-95383000"/>
          <s v="95383000-95384000"/>
          <s v="95384000-95385000"/>
          <s v="95385000-95386000"/>
          <s v="95386000-95387000"/>
          <s v="95387000-95388000"/>
          <s v="95388000-95389000"/>
          <s v="95389000-95390000"/>
          <s v="95390000-95391000"/>
          <s v="95391000-95392000"/>
          <s v="95392000-95393000"/>
          <s v="95393000-95394000"/>
          <s v="95394000-95395000"/>
          <s v="95395000-95396000"/>
          <s v="95396000-95397000"/>
          <s v="95397000-95398000"/>
          <s v="95398000-95399000"/>
          <s v="95399000-95400000"/>
          <s v="95400000-95401000"/>
          <s v="95401000-95402000"/>
          <s v="95402000-95403000"/>
          <s v="95403000-95404000"/>
          <s v="95404000-95405000"/>
          <s v="95405000-95406000"/>
          <s v="95406000-95407000"/>
          <s v="95407000-95408000"/>
          <s v="95408000-95409000"/>
          <s v="95409000-95410000"/>
          <s v="95410000-95411000"/>
          <s v="95411000-95412000"/>
          <s v="95412000-95413000"/>
          <s v="95413000-95414000"/>
          <s v="95414000-95415000"/>
          <s v="95415000-95416000"/>
          <s v="95416000-95417000"/>
          <s v="95417000-95418000"/>
          <s v="95418000-95419000"/>
          <s v="95419000-95420000"/>
          <s v="95420000-95421000"/>
          <s v="95421000-95422000"/>
          <s v="95422000-95423000"/>
          <s v="95423000-95424000"/>
          <s v="95424000-95425000"/>
          <s v="95425000-95426000"/>
          <s v="95426000-95427000"/>
          <s v="95427000-95428000"/>
          <s v="95428000-95429000"/>
          <s v="95429000-95430000"/>
          <s v="95430000-95431000"/>
          <s v="95431000-95432000"/>
          <s v="95432000-95433000"/>
          <s v="95433000-95434000"/>
          <s v="95434000-95435000"/>
          <s v="95435000-95436000"/>
          <s v="95436000-95437000"/>
          <s v="95437000-95438000"/>
          <s v="95438000-95439000"/>
          <s v="95439000-95440000"/>
          <s v="95440000-95441000"/>
          <s v="95441000-95442000"/>
          <s v="95442000-95443000"/>
          <s v="95443000-95444000"/>
          <s v="95444000-95445000"/>
          <s v="95445000-95446000"/>
          <s v="95446000-95447000"/>
          <s v="95447000-95448000"/>
          <s v="95448000-95449000"/>
          <s v="95449000-95450000"/>
          <s v="95450000-95451000"/>
          <s v="95451000-95452000"/>
          <s v="95452000-95453000"/>
          <s v="95453000-95454000"/>
          <s v="95454000-95455000"/>
          <s v="95455000-95456000"/>
          <s v="95456000-95457000"/>
          <s v="95457000-95458000"/>
          <s v="95458000-95459000"/>
          <s v="95459000-95460000"/>
          <s v="95460000-95461000"/>
          <s v="95461000-95462000"/>
          <s v="95462000-95463000"/>
          <s v="95463000-95464000"/>
          <s v="95464000-95465000"/>
          <s v="95465000-95466000"/>
          <s v="95466000-95467000"/>
          <s v="95467000-95468000"/>
          <s v="95468000-95469000"/>
          <s v="95469000-95470000"/>
          <s v="95470000-95471000"/>
          <s v="95471000-95472000"/>
          <s v="95472000-95473000"/>
          <s v="95473000-95474000"/>
          <s v="95474000-95475000"/>
          <s v="95475000-95476000"/>
          <s v="95476000-95477000"/>
          <s v="95477000-95478000"/>
          <s v="95478000-95479000"/>
          <s v="95479000-95480000"/>
          <s v="95480000-95481000"/>
          <s v="95481000-95482000"/>
          <s v="95482000-95483000"/>
          <s v="95483000-95484000"/>
          <s v="95484000-95485000"/>
          <s v="95485000-95486000"/>
          <s v="95486000-95487000"/>
          <s v="95487000-95488000"/>
          <s v="95488000-95489000"/>
          <s v="95489000-95490000"/>
          <s v="95490000-95491000"/>
          <s v="95491000-95492000"/>
          <s v="95492000-95493000"/>
          <s v="95493000-95494000"/>
          <s v="95494000-95495000"/>
          <s v="95495000-95496000"/>
          <s v="95496000-95497000"/>
          <s v="95497000-95498000"/>
          <s v="95498000-95499000"/>
          <s v="95499000-95500000"/>
          <s v="95500000-95501000"/>
          <s v="95501000-95502000"/>
          <s v="95502000-95503000"/>
          <s v="95503000-95504000"/>
          <s v="95504000-95505000"/>
          <s v="95505000-95506000"/>
          <s v="95506000-95507000"/>
          <s v="95507000-95508000"/>
          <s v="95508000-95509000"/>
          <s v="95509000-95510000"/>
          <s v="95510000-95511000"/>
          <s v="95511000-95512000"/>
          <s v="95512000-95513000"/>
          <s v="95513000-95514000"/>
          <s v="95514000-95515000"/>
          <s v="95515000-95516000"/>
          <s v="95516000-95517000"/>
          <s v="95517000-95518000"/>
          <s v="95518000-95519000"/>
          <s v="95519000-95520000"/>
          <s v="95520000-95521000"/>
          <s v="95521000-95522000"/>
          <s v="95522000-95523000"/>
          <s v="95523000-95524000"/>
          <s v="95524000-95525000"/>
          <s v="95525000-95526000"/>
          <s v="95526000-95527000"/>
          <s v="95527000-95528000"/>
          <s v="95528000-95529000"/>
          <s v="95529000-95530000"/>
          <s v="95530000-95531000"/>
          <s v="95531000-95532000"/>
          <s v="95532000-95533000"/>
          <s v="95533000-95534000"/>
          <s v="95534000-95535000"/>
          <s v="95535000-95536000"/>
          <s v="95536000-95537000"/>
          <s v="95537000-95538000"/>
          <s v="95538000-95539000"/>
          <s v="95539000-95540000"/>
          <s v="95540000-95541000"/>
          <s v="95541000-95542000"/>
          <s v="95542000-95543000"/>
          <s v="95543000-95544000"/>
          <s v="95544000-95545000"/>
          <s v="95545000-95546000"/>
          <s v="95546000-95547000"/>
          <s v="95547000-95548000"/>
          <s v="95548000-95549000"/>
          <s v="95549000-95550000"/>
          <s v="95550000-95551000"/>
          <s v="95551000-95552000"/>
          <s v="95552000-95553000"/>
          <s v="95553000-95554000"/>
          <s v="95554000-95555000"/>
          <s v="95555000-95556000"/>
          <s v="95556000-95557000"/>
          <s v="95557000-95558000"/>
          <s v="95558000-95559000"/>
          <s v="95559000-95560000"/>
          <s v="95560000-95561000"/>
          <s v="95561000-95562000"/>
          <s v="95562000-95563000"/>
          <s v="95563000-95564000"/>
          <s v="95564000-95565000"/>
          <s v="95565000-95566000"/>
          <s v="95566000-95567000"/>
          <s v="95567000-95568000"/>
          <s v="95568000-95569000"/>
          <s v="95569000-95570000"/>
          <s v="95570000-95571000"/>
          <s v="95571000-95572000"/>
          <s v="95572000-95573000"/>
          <s v="95573000-95574000"/>
          <s v="95574000-95575000"/>
          <s v="95575000-95576000"/>
          <s v="95576000-95577000"/>
          <s v="95577000-95578000"/>
          <s v="95578000-95579000"/>
          <s v="95579000-95580000"/>
          <s v="95580000-95581000"/>
          <s v="95581000-95582000"/>
          <s v="95582000-95583000"/>
          <s v="95583000-95584000"/>
          <s v="95584000-95585000"/>
          <s v="95585000-95586000"/>
          <s v="95586000-95587000"/>
          <s v="95587000-95588000"/>
          <s v="95588000-95589000"/>
          <s v="95589000-95590000"/>
          <s v="95590000-95591000"/>
          <s v="95591000-95592000"/>
          <s v="95592000-95593000"/>
          <s v="95593000-95594000"/>
          <s v="95594000-95595000"/>
          <s v="95595000-95596000"/>
          <s v="95596000-95597000"/>
          <s v="95597000-95598000"/>
          <s v="95598000-95599000"/>
          <s v="95599000-95600000"/>
          <s v="95600000-95601000"/>
          <s v="95601000-95602000"/>
          <s v="95602000-95603000"/>
          <s v="95603000-95604000"/>
          <s v="95604000-95605000"/>
          <s v="95605000-95606000"/>
          <s v="95606000-95607000"/>
          <s v="95607000-95608000"/>
          <s v="95608000-95609000"/>
          <s v="95609000-95610000"/>
          <s v="95610000-95611000"/>
          <s v="95611000-95612000"/>
          <s v="95612000-95613000"/>
          <s v="95613000-95614000"/>
          <s v="95614000-95615000"/>
          <s v="95615000-95616000"/>
          <s v="95616000-95617000"/>
          <s v="95617000-95618000"/>
          <s v="95618000-95619000"/>
          <s v="95619000-95620000"/>
          <s v="95620000-95621000"/>
          <s v="95621000-95622000"/>
          <s v="95622000-95623000"/>
          <s v="95623000-95624000"/>
          <s v="95624000-95625000"/>
          <s v="95625000-95626000"/>
          <s v="95626000-95627000"/>
          <s v="95627000-95628000"/>
          <s v="95628000-95629000"/>
          <s v="95629000-95630000"/>
          <s v="95630000-95631000"/>
          <s v="95631000-95632000"/>
          <s v="95632000-95633000"/>
          <s v="95633000-95634000"/>
          <s v="95634000-95635000"/>
          <s v="95635000-95636000"/>
          <s v="95636000-95637000"/>
          <s v="95637000-95638000"/>
          <s v="95638000-95639000"/>
          <s v="95639000-95640000"/>
          <s v="95640000-95641000"/>
          <s v="95641000-95642000"/>
          <s v="95642000-95643000"/>
          <s v="95643000-95644000"/>
          <s v="95644000-95645000"/>
          <s v="95645000-95646000"/>
          <s v="95646000-95647000"/>
          <s v="95647000-95648000"/>
          <s v="95648000-95649000"/>
          <s v="95649000-95650000"/>
          <s v="95650000-95651000"/>
          <s v="95651000-95652000"/>
          <s v="95652000-95653000"/>
          <s v="95653000-95654000"/>
          <s v="95654000-95655000"/>
          <s v="95655000-95656000"/>
          <s v="95656000-95657000"/>
          <s v="95657000-95658000"/>
          <s v="95658000-95659000"/>
          <s v="95659000-95660000"/>
          <s v="95660000-95661000"/>
          <s v="95661000-95662000"/>
          <s v="95662000-95663000"/>
          <s v="95663000-95664000"/>
          <s v="95664000-95665000"/>
          <s v="95665000-95666000"/>
          <s v="95666000-95667000"/>
          <s v="95667000-95668000"/>
          <s v="95668000-95669000"/>
          <s v="95669000-95670000"/>
          <s v="95670000-95671000"/>
          <s v="95671000-95672000"/>
          <s v="95672000-95673000"/>
          <s v="95673000-95674000"/>
          <s v="95674000-95675000"/>
          <s v="95675000-95676000"/>
          <s v="95676000-95677000"/>
          <s v="95677000-95678000"/>
          <s v="95678000-95679000"/>
          <s v="95679000-95680000"/>
          <s v="95680000-95681000"/>
          <s v="95681000-95682000"/>
          <s v="95682000-95683000"/>
          <s v="95683000-95684000"/>
          <s v="95684000-95685000"/>
          <s v="95685000-95686000"/>
          <s v="95686000-95687000"/>
          <s v="95687000-95688000"/>
          <s v="95688000-95689000"/>
          <s v="95689000-95690000"/>
          <s v="95690000-95691000"/>
          <s v="95691000-95692000"/>
          <s v="95692000-95693000"/>
          <s v="95693000-95694000"/>
          <s v="95694000-95695000"/>
          <s v="95695000-95696000"/>
          <s v="95696000-95697000"/>
          <s v="95697000-95698000"/>
          <s v="95698000-95699000"/>
          <s v="95699000-95700000"/>
          <s v="95700000-95701000"/>
          <s v="95701000-95702000"/>
          <s v="95702000-95703000"/>
          <s v="95703000-95704000"/>
          <s v="95704000-95705000"/>
          <s v="95705000-95706000"/>
          <s v="95706000-95707000"/>
          <s v="95707000-95708000"/>
          <s v="95708000-95709000"/>
          <s v="95709000-95710000"/>
          <s v="95710000-95711000"/>
          <s v="95711000-95712000"/>
          <s v="95712000-95713000"/>
          <s v="95713000-95714000"/>
          <s v="95714000-95715000"/>
          <s v="95715000-95716000"/>
          <s v="95716000-95717000"/>
          <s v="95717000-95718000"/>
          <s v="95718000-95719000"/>
          <s v="95719000-95720000"/>
          <s v="95720000-95721000"/>
          <s v="95721000-95722000"/>
          <s v="95722000-95723000"/>
          <s v="95723000-95724000"/>
          <s v="95724000-95725000"/>
          <s v="95725000-95726000"/>
          <s v="95726000-95727000"/>
          <s v="95727000-95728000"/>
          <s v="95728000-95729000"/>
          <s v="95729000-95730000"/>
          <s v="95730000-95731000"/>
          <s v="95731000-95732000"/>
          <s v="95732000-95733000"/>
          <s v="95733000-95734000"/>
          <s v="95734000-95735000"/>
          <s v="95735000-95736000"/>
          <s v="95736000-95737000"/>
          <s v="95737000-95738000"/>
          <s v="95738000-95739000"/>
          <s v="95739000-95740000"/>
          <s v="95740000-95741000"/>
          <s v="95741000-95742000"/>
          <s v="95742000-95743000"/>
          <s v="95743000-95744000"/>
          <s v="95744000-95745000"/>
          <s v="95745000-95746000"/>
          <s v="95746000-95747000"/>
          <s v="95747000-95748000"/>
          <s v="95748000-95749000"/>
          <s v="95749000-95750000"/>
          <s v="95750000-95751000"/>
          <s v="95751000-95752000"/>
          <s v="95752000-95753000"/>
          <s v="95753000-95754000"/>
          <s v="95754000-95755000"/>
          <s v="95755000-95756000"/>
          <s v="95756000-95757000"/>
          <s v="95757000-95758000"/>
          <s v="95758000-95759000"/>
          <s v="95759000-95760000"/>
          <s v="95760000-95761000"/>
          <s v="95761000-95762000"/>
          <s v="95762000-95763000"/>
          <s v="95763000-95764000"/>
          <s v="95764000-95765000"/>
          <s v="95765000-95766000"/>
          <s v="95766000-95767000"/>
          <s v="95767000-95768000"/>
          <s v="95768000-95769000"/>
          <s v="95769000-95770000"/>
          <s v="95770000-95771000"/>
          <s v="95771000-95772000"/>
          <s v="95772000-95773000"/>
          <s v="95773000-95774000"/>
          <s v="95774000-95775000"/>
          <s v="95775000-95776000"/>
          <s v="95776000-95777000"/>
          <s v="95777000-95778000"/>
          <s v="95778000-95779000"/>
          <s v="95779000-95780000"/>
          <s v="95780000-95781000"/>
          <s v="95781000-95782000"/>
          <s v="95782000-95783000"/>
          <s v="95783000-95784000"/>
          <s v="95784000-95785000"/>
          <s v="95785000-95786000"/>
          <s v="95786000-95787000"/>
          <s v="95787000-95788000"/>
          <s v="95788000-95789000"/>
          <s v="95789000-95790000"/>
          <s v="95790000-95791000"/>
          <s v="95791000-95792000"/>
          <s v="95792000-95793000"/>
          <s v="95793000-95794000"/>
          <s v="95794000-95795000"/>
          <s v="95795000-95796000"/>
          <s v="95796000-95797000"/>
          <s v="95797000-95798000"/>
          <s v="95798000-95799000"/>
          <s v="95799000-95800000"/>
          <s v="95800000-95801000"/>
          <s v="95801000-95802000"/>
          <s v="95802000-95803000"/>
          <s v="95803000-95804000"/>
          <s v="95804000-95805000"/>
          <s v="95805000-95806000"/>
          <s v="95806000-95807000"/>
          <s v="95807000-95808000"/>
          <s v="95808000-95809000"/>
          <s v="95809000-95810000"/>
          <s v="95810000-95811000"/>
          <s v="95811000-95812000"/>
          <s v="95812000-95813000"/>
          <s v="95813000-95814000"/>
          <s v="95814000-95815000"/>
          <s v="95815000-95816000"/>
          <s v="95816000-95817000"/>
          <s v="95817000-95818000"/>
          <s v="95818000-95819000"/>
          <s v="95819000-95820000"/>
          <s v="95820000-95821000"/>
          <s v="95821000-95822000"/>
          <s v="95822000-95823000"/>
          <s v="95823000-95824000"/>
          <s v="95824000-95825000"/>
          <s v="95825000-95826000"/>
          <s v="95826000-95827000"/>
          <s v="95827000-95828000"/>
          <s v="95828000-95829000"/>
          <s v="95829000-95830000"/>
          <s v="95830000-95831000"/>
          <s v="95831000-95832000"/>
          <s v="95832000-95833000"/>
          <s v="95833000-95834000"/>
          <s v="95834000-95835000"/>
          <s v="95835000-95836000"/>
          <s v="95836000-95837000"/>
          <s v="95837000-95838000"/>
          <s v="95838000-95839000"/>
          <s v="95839000-95840000"/>
          <s v="95840000-95841000"/>
          <s v="95841000-95842000"/>
          <s v="95842000-95843000"/>
          <s v="95843000-95844000"/>
          <s v="95844000-95845000"/>
          <s v="95845000-95846000"/>
          <s v="95846000-95847000"/>
          <s v="95847000-95848000"/>
          <s v="95848000-95849000"/>
          <s v="95849000-95850000"/>
          <s v="95850000-95851000"/>
          <s v="95851000-95852000"/>
          <s v="95852000-95853000"/>
          <s v="95853000-95854000"/>
          <s v="95854000-95855000"/>
          <s v="95855000-95856000"/>
          <s v="95856000-95857000"/>
          <s v="95857000-95858000"/>
          <s v="95858000-95859000"/>
          <s v="95859000-95860000"/>
          <s v="95860000-95861000"/>
          <s v="95861000-95862000"/>
          <s v="95862000-95863000"/>
          <s v="95863000-95864000"/>
          <s v="95864000-95865000"/>
          <s v="95865000-95866000"/>
          <s v="95866000-95867000"/>
          <s v="95867000-95868000"/>
          <s v="95868000-95869000"/>
          <s v="95869000-95870000"/>
          <s v="95870000-95871000"/>
          <s v="95871000-95872000"/>
          <s v="95872000-95873000"/>
          <s v="95873000-95874000"/>
          <s v="95874000-95875000"/>
          <s v="95875000-95876000"/>
          <s v="95876000-95877000"/>
          <s v="95877000-95878000"/>
          <s v="95878000-95879000"/>
          <s v="95879000-95880000"/>
          <s v="95880000-95881000"/>
          <s v="95881000-95882000"/>
          <s v="95882000-95883000"/>
          <s v="95883000-95884000"/>
          <s v="95884000-95885000"/>
          <s v="95885000-95886000"/>
          <s v="95886000-95887000"/>
          <s v="95887000-95888000"/>
          <s v="95888000-95889000"/>
          <s v="95889000-95890000"/>
          <s v="95890000-95891000"/>
          <s v="95891000-95892000"/>
          <s v="95892000-95893000"/>
          <s v="95893000-95894000"/>
          <s v="95894000-95895000"/>
          <s v="95895000-95896000"/>
          <s v="95896000-95897000"/>
          <s v="95897000-95898000"/>
          <s v="95898000-95899000"/>
          <s v="95899000-95900000"/>
          <s v="95900000-95901000"/>
          <s v="95901000-95902000"/>
          <s v="95902000-95903000"/>
          <s v="95903000-95904000"/>
          <s v="95904000-95905000"/>
          <s v="95905000-95906000"/>
          <s v="95906000-95907000"/>
          <s v="95907000-95908000"/>
          <s v="95908000-95909000"/>
          <s v="95909000-95910000"/>
          <s v="95910000-95911000"/>
          <s v="95911000-95912000"/>
          <s v="95912000-95913000"/>
          <s v="95913000-95914000"/>
          <s v="95914000-95915000"/>
          <s v="95915000-95916000"/>
          <s v="95916000-95917000"/>
          <s v="95917000-95918000"/>
          <s v="95918000-95919000"/>
          <s v="95919000-95920000"/>
          <s v="95920000-95921000"/>
          <s v="95921000-95922000"/>
          <s v="95922000-95923000"/>
          <s v="95923000-95924000"/>
          <s v="95924000-95925000"/>
          <s v="95925000-95926000"/>
          <s v="95926000-95927000"/>
          <s v="95927000-95928000"/>
          <s v="95928000-95929000"/>
          <s v="95929000-95930000"/>
          <s v="95930000-95931000"/>
          <s v="95931000-95932000"/>
          <s v="95932000-95933000"/>
          <s v="95933000-95934000"/>
          <s v="95934000-95935000"/>
          <s v="95935000-95936000"/>
          <s v="95936000-95937000"/>
          <s v="95937000-95938000"/>
          <s v="95938000-95939000"/>
          <s v="95939000-95940000"/>
          <s v="95940000-95941000"/>
          <s v="95941000-95942000"/>
          <s v="95942000-95943000"/>
          <s v="95943000-95944000"/>
          <s v="95944000-95945000"/>
          <s v="95945000-95946000"/>
          <s v="95946000-95947000"/>
          <s v="95947000-95948000"/>
          <s v="95948000-95949000"/>
          <s v="95949000-95950000"/>
          <s v="95950000-95951000"/>
          <s v="95951000-95952000"/>
          <s v="95952000-95953000"/>
          <s v="95953000-95954000"/>
          <s v="95954000-95955000"/>
          <s v="95955000-95956000"/>
          <s v="95956000-95957000"/>
          <s v="95957000-95958000"/>
          <s v="95958000-95959000"/>
          <s v="95959000-95960000"/>
          <s v="95960000-95961000"/>
          <s v="95961000-95962000"/>
          <s v="95962000-95963000"/>
          <s v="95963000-95964000"/>
          <s v="95964000-95965000"/>
          <s v="95965000-95966000"/>
          <s v="95966000-95967000"/>
          <s v="95967000-95968000"/>
          <s v="95968000-95969000"/>
          <s v="95969000-95970000"/>
          <s v="95970000-95971000"/>
          <s v="95971000-95972000"/>
          <s v="95972000-95973000"/>
          <s v="95973000-95974000"/>
          <s v="95974000-95975000"/>
          <s v="95975000-95976000"/>
          <s v="95976000-95977000"/>
          <s v="95977000-95978000"/>
          <s v="95978000-95979000"/>
          <s v="95979000-95980000"/>
          <s v="95980000-95981000"/>
          <s v="95981000-95982000"/>
          <s v="95982000-95983000"/>
          <s v="95983000-95984000"/>
          <s v="95984000-95985000"/>
          <s v="95985000-95986000"/>
          <s v="95986000-95987000"/>
          <s v="95987000-95988000"/>
          <s v="95988000-95989000"/>
          <s v="95989000-95990000"/>
          <s v="95990000-95991000"/>
          <s v="95991000-95992000"/>
          <s v="95992000-95993000"/>
          <s v="95993000-95994000"/>
          <s v="95994000-95995000"/>
          <s v="95995000-95996000"/>
          <s v="95996000-95997000"/>
          <s v="95997000-95998000"/>
          <s v="95998000-95999000"/>
          <s v="95999000-96000000"/>
          <s v="96000000-96001000"/>
          <s v="96001000-96002000"/>
          <s v="96002000-96003000"/>
          <s v="96003000-96004000"/>
          <s v="96004000-96005000"/>
          <s v="96005000-96006000"/>
          <s v="96006000-96007000"/>
          <s v="96007000-96008000"/>
          <s v="96008000-96009000"/>
          <s v="96009000-96010000"/>
          <s v="96010000-96011000"/>
          <s v="96011000-96012000"/>
          <s v="96012000-96013000"/>
          <s v="96013000-96014000"/>
          <s v="96014000-96015000"/>
          <s v="96015000-96016000"/>
          <s v="96016000-96017000"/>
          <s v="96017000-96018000"/>
          <s v="96018000-96019000"/>
          <s v="96019000-96020000"/>
          <s v="96020000-96021000"/>
          <s v="96021000-96022000"/>
          <s v="96022000-96023000"/>
          <s v="96023000-96024000"/>
          <s v="96024000-96025000"/>
          <s v="96025000-96026000"/>
          <s v="96026000-96027000"/>
          <s v="96027000-96028000"/>
          <s v="96028000-96029000"/>
          <s v="96029000-96030000"/>
          <s v="96030000-96031000"/>
          <s v="96031000-96032000"/>
          <s v="96032000-96033000"/>
          <s v="96033000-96034000"/>
          <s v="96034000-96035000"/>
          <s v="96035000-96036000"/>
          <s v="96036000-96037000"/>
          <s v="96037000-96038000"/>
          <s v="96038000-96039000"/>
          <s v="96039000-96040000"/>
          <s v="96040000-96041000"/>
          <s v="96041000-96042000"/>
          <s v="96042000-96043000"/>
          <s v="96043000-96044000"/>
          <s v="96044000-96045000"/>
          <s v="96045000-96046000"/>
          <s v="96046000-96047000"/>
          <s v="96047000-96048000"/>
          <s v="96048000-96049000"/>
          <s v="96049000-96050000"/>
          <s v="96050000-96051000"/>
          <s v="96051000-96052000"/>
          <s v="96052000-96053000"/>
          <s v="96053000-96054000"/>
          <s v="96054000-96055000"/>
          <s v="96055000-96056000"/>
          <s v="96056000-96057000"/>
          <s v="96057000-96058000"/>
          <s v="96058000-96059000"/>
          <s v="96059000-96060000"/>
          <s v="96060000-96061000"/>
          <s v="96061000-96062000"/>
          <s v="96062000-96063000"/>
          <s v="96063000-96064000"/>
          <s v="96064000-96065000"/>
          <s v="96065000-96066000"/>
          <s v="96066000-96067000"/>
          <s v="96067000-96068000"/>
          <s v="96068000-96069000"/>
          <s v="96069000-96070000"/>
          <s v="96070000-96071000"/>
          <s v="96071000-96072000"/>
          <s v="96072000-96073000"/>
          <s v="96073000-96074000"/>
          <s v="96074000-96075000"/>
          <s v="96075000-96076000"/>
          <s v="96076000-96077000"/>
          <s v="96077000-96078000"/>
          <s v="96078000-96079000"/>
          <s v="96079000-96080000"/>
          <s v="96080000-96081000"/>
          <s v="96081000-96082000"/>
          <s v="96082000-96083000"/>
          <s v="96083000-96084000"/>
          <s v="96084000-96085000"/>
          <s v="96085000-96086000"/>
          <s v="96086000-96087000"/>
          <s v="96087000-96088000"/>
          <s v="96088000-96089000"/>
          <s v="96089000-96090000"/>
          <s v="96090000-96091000"/>
          <s v="96091000-96092000"/>
          <s v="96092000-96093000"/>
          <s v="96093000-96094000"/>
          <s v="96094000-96095000"/>
          <s v="96095000-96096000"/>
          <s v="96096000-96097000"/>
          <s v="96097000-96098000"/>
          <s v="96098000-96099000"/>
          <s v="96099000-96100000"/>
          <s v="96100000-96101000"/>
          <s v="96101000-96102000"/>
          <s v="96102000-96103000"/>
          <s v="96103000-96104000"/>
          <s v="96104000-96105000"/>
          <s v="96105000-96106000"/>
          <s v="96106000-96107000"/>
          <s v="96107000-96108000"/>
          <s v="96108000-96109000"/>
          <s v="96109000-96110000"/>
          <s v="96110000-96111000"/>
          <s v="96111000-96112000"/>
          <s v="96112000-96113000"/>
          <s v="96113000-96114000"/>
          <s v="96114000-96115000"/>
          <s v="96115000-96116000"/>
          <s v="96116000-96117000"/>
          <s v="96117000-96118000"/>
          <s v="96118000-96119000"/>
          <s v="96119000-96120000"/>
          <s v="96120000-96121000"/>
          <s v="96121000-96122000"/>
          <s v="96122000-96123000"/>
          <s v="96123000-96124000"/>
          <s v="96124000-96125000"/>
          <s v="96125000-96126000"/>
          <s v="96126000-96127000"/>
          <s v="96127000-96128000"/>
          <s v="96128000-96129000"/>
          <s v="96129000-96130000"/>
          <s v="96130000-96131000"/>
          <s v="96131000-96132000"/>
          <s v="96132000-96133000"/>
          <s v="96133000-96134000"/>
          <s v="96134000-96135000"/>
          <s v="96135000-96136000"/>
          <s v="96136000-96137000"/>
          <s v="96137000-96138000"/>
          <s v="96138000-96139000"/>
          <s v="96139000-96140000"/>
          <s v="96140000-96141000"/>
          <s v="96141000-96142000"/>
          <s v="96142000-96143000"/>
          <s v="96143000-96144000"/>
          <s v="96144000-96145000"/>
          <s v="96145000-96146000"/>
          <s v="96146000-96147000"/>
          <s v="96147000-96148000"/>
          <s v="96148000-96149000"/>
          <s v="96149000-96150000"/>
          <s v="96150000-96151000"/>
          <s v="96151000-96152000"/>
          <s v="96152000-96153000"/>
          <s v="96153000-96154000"/>
          <s v="96154000-96155000"/>
          <s v="96155000-96156000"/>
          <s v="96156000-96157000"/>
          <s v="96157000-96158000"/>
          <s v="96158000-96159000"/>
          <s v="96159000-96160000"/>
          <s v="96160000-96161000"/>
          <s v="96161000-96162000"/>
          <s v="96162000-96163000"/>
          <s v="96163000-96164000"/>
          <s v="96164000-96165000"/>
          <s v="96165000-96166000"/>
          <s v="96166000-96167000"/>
          <s v="96167000-96168000"/>
          <s v="96168000-96169000"/>
          <s v="96169000-96170000"/>
          <s v="96170000-96171000"/>
          <s v="96171000-96172000"/>
          <s v="96172000-96173000"/>
          <s v="96173000-96174000"/>
          <s v="96174000-96175000"/>
          <s v="96175000-96176000"/>
          <s v="96176000-96177000"/>
          <s v="96177000-96178000"/>
          <s v="96178000-96179000"/>
          <s v="96179000-96180000"/>
          <s v="96180000-96181000"/>
          <s v="96181000-96182000"/>
          <s v="96182000-96183000"/>
          <s v="96183000-96184000"/>
          <s v="96184000-96185000"/>
          <s v="96185000-96186000"/>
          <s v="96186000-96187000"/>
          <s v="96187000-96188000"/>
          <s v="96188000-96189000"/>
          <s v="96189000-96190000"/>
          <s v="96190000-96191000"/>
          <s v="96191000-96192000"/>
          <s v="96192000-96193000"/>
          <s v="96193000-96194000"/>
          <s v="96194000-96195000"/>
          <s v="96195000-96196000"/>
          <s v="96196000-96197000"/>
          <s v="96197000-96198000"/>
          <s v="96198000-96199000"/>
          <s v="96199000-96200000"/>
          <s v="96200000-96201000"/>
          <s v="96201000-96202000"/>
          <s v="96202000-96203000"/>
          <s v="96203000-96204000"/>
          <s v="96204000-96205000"/>
          <s v="96205000-96206000"/>
          <s v="96206000-96207000"/>
          <s v="96207000-96208000"/>
          <s v="96208000-96209000"/>
          <s v="96209000-96210000"/>
          <s v="96210000-96211000"/>
          <s v="96211000-96212000"/>
          <s v="96212000-96213000"/>
          <s v="96213000-96214000"/>
          <s v="96214000-96215000"/>
          <s v="96215000-96216000"/>
          <s v="96216000-96217000"/>
          <s v="96217000-96218000"/>
          <s v="96218000-96219000"/>
          <s v="96219000-96220000"/>
          <s v="96220000-96221000"/>
          <s v="96221000-96222000"/>
          <s v="96222000-96223000"/>
          <s v="96223000-96224000"/>
          <s v="96224000-96225000"/>
          <s v="96225000-96226000"/>
          <s v="96226000-96227000"/>
          <s v="96227000-96228000"/>
          <s v="96228000-96229000"/>
          <s v="96229000-96230000"/>
          <s v="96230000-96231000"/>
          <s v="96231000-96232000"/>
          <s v="96232000-96233000"/>
          <s v="96233000-96234000"/>
          <s v="96234000-96235000"/>
          <s v="96235000-96236000"/>
          <s v="96236000-96237000"/>
          <s v="96237000-96238000"/>
          <s v="96238000-96239000"/>
          <s v="96239000-96240000"/>
          <s v="96240000-96241000"/>
          <s v="96241000-96242000"/>
          <s v="96242000-96243000"/>
          <s v="96243000-96244000"/>
          <s v="96244000-96245000"/>
          <s v="96245000-96246000"/>
          <s v="96246000-96247000"/>
          <s v="96247000-96248000"/>
          <s v="96248000-96249000"/>
          <s v="96249000-96250000"/>
          <s v="96250000-96251000"/>
          <s v="96251000-96252000"/>
          <s v="96252000-96253000"/>
          <s v="96253000-96254000"/>
          <s v="96254000-96255000"/>
          <s v="96255000-96256000"/>
          <s v="96256000-96257000"/>
          <s v="96257000-96258000"/>
          <s v="96258000-96259000"/>
          <s v="96259000-96260000"/>
          <s v="96260000-96261000"/>
          <s v="96261000-96262000"/>
          <s v="96262000-96263000"/>
          <s v="96263000-96264000"/>
          <s v="96264000-96265000"/>
          <s v="96265000-96266000"/>
          <s v="96266000-96267000"/>
          <s v="96267000-96268000"/>
          <s v="96268000-96269000"/>
          <s v="96269000-96270000"/>
          <s v="96270000-96271000"/>
          <s v="96271000-96272000"/>
          <s v="96272000-96273000"/>
          <s v="96273000-96274000"/>
          <s v="96274000-96275000"/>
          <s v="96275000-96276000"/>
          <s v="96276000-96277000"/>
          <s v="96277000-96278000"/>
          <s v="96278000-96279000"/>
          <s v="96279000-96280000"/>
          <s v="96280000-96281000"/>
          <s v="96281000-96282000"/>
          <s v="96282000-96283000"/>
          <s v="96283000-96284000"/>
          <s v="96284000-96285000"/>
          <s v="96285000-96286000"/>
          <s v="96286000-96287000"/>
          <s v="96287000-96288000"/>
          <s v="96288000-96289000"/>
          <s v="96289000-96290000"/>
          <s v="96290000-96291000"/>
          <s v="96291000-96292000"/>
          <s v="96292000-96293000"/>
          <s v="96293000-96294000"/>
          <s v="96294000-96295000"/>
          <s v="96295000-96296000"/>
          <s v="96296000-96297000"/>
          <s v="96297000-96298000"/>
          <s v="96298000-96299000"/>
          <s v="96299000-96300000"/>
          <s v="96300000-96301000"/>
          <s v="96301000-96302000"/>
          <s v="96302000-96303000"/>
          <s v="96303000-96304000"/>
          <s v="96304000-96305000"/>
          <s v="96305000-96306000"/>
          <s v="96306000-96307000"/>
          <s v="96307000-96308000"/>
          <s v="96308000-96309000"/>
          <s v="96309000-96310000"/>
          <s v="96310000-96311000"/>
          <s v="96311000-96312000"/>
          <s v="96312000-96313000"/>
          <s v="96313000-96314000"/>
          <s v="96314000-96315000"/>
          <s v="96315000-96316000"/>
          <s v="96316000-96317000"/>
          <s v="96317000-96318000"/>
          <s v="96318000-96319000"/>
          <s v="96319000-96320000"/>
          <s v="96320000-96321000"/>
          <s v="96321000-96322000"/>
          <s v="96322000-96323000"/>
          <s v="96323000-96324000"/>
          <s v="96324000-96325000"/>
          <s v="96325000-96326000"/>
          <s v="96326000-96327000"/>
          <s v="96327000-96328000"/>
          <s v="96328000-96329000"/>
          <s v="96329000-96330000"/>
          <s v="96330000-96331000"/>
          <s v="96331000-96332000"/>
          <s v="96332000-96333000"/>
          <s v="96333000-96334000"/>
          <s v="96334000-96335000"/>
          <s v="96335000-96336000"/>
          <s v="96336000-96337000"/>
          <s v="96337000-96338000"/>
          <s v="96338000-96339000"/>
          <s v="96339000-96340000"/>
          <s v="96340000-96341000"/>
          <s v="96341000-96342000"/>
          <s v="96342000-96343000"/>
          <s v="96343000-96344000"/>
          <s v="96344000-96345000"/>
          <s v="96345000-96346000"/>
          <s v="96346000-96347000"/>
          <s v="96347000-96348000"/>
          <s v="96348000-96349000"/>
          <s v="96349000-96350000"/>
          <s v="96350000-96351000"/>
          <s v="96351000-96352000"/>
          <s v="96352000-96353000"/>
          <s v="96353000-96354000"/>
          <s v="96354000-96355000"/>
          <s v="96355000-96356000"/>
          <s v="96356000-96357000"/>
          <s v="96357000-96358000"/>
          <s v="96358000-96359000"/>
          <s v="96359000-96360000"/>
          <s v="96360000-96361000"/>
          <s v="96361000-96362000"/>
          <s v="96362000-96363000"/>
          <s v="96363000-96364000"/>
          <s v="96364000-96365000"/>
          <s v="96365000-96366000"/>
          <s v="96366000-96367000"/>
          <s v="96367000-96368000"/>
          <s v="96368000-96369000"/>
          <s v="96369000-96370000"/>
          <s v="96370000-96371000"/>
          <s v="96371000-96372000"/>
          <s v="96372000-96373000"/>
          <s v="96373000-96374000"/>
          <s v="96374000-96375000"/>
          <s v="96375000-96376000"/>
          <s v="96376000-96377000"/>
          <s v="96377000-96378000"/>
          <s v="96378000-96379000"/>
          <s v="96379000-96380000"/>
          <s v="96380000-96381000"/>
          <s v="96381000-96382000"/>
          <s v="96382000-96383000"/>
          <s v="96383000-96384000"/>
          <s v="96384000-96385000"/>
          <s v="96385000-96386000"/>
          <s v="96386000-96387000"/>
          <s v="96387000-96388000"/>
          <s v="96388000-96389000"/>
          <s v="96389000-96390000"/>
          <s v="96390000-96391000"/>
          <s v="96391000-96392000"/>
          <s v="96392000-96393000"/>
          <s v="96393000-96394000"/>
          <s v="96394000-96395000"/>
          <s v="96395000-96396000"/>
          <s v="96396000-96397000"/>
          <s v="96397000-96398000"/>
          <s v="96398000-96399000"/>
          <s v="96399000-96400000"/>
          <s v="96400000-96401000"/>
          <s v="96401000-96402000"/>
          <s v="96402000-96403000"/>
          <s v="96403000-96404000"/>
          <s v="96404000-96405000"/>
          <s v="96405000-96406000"/>
          <s v="96406000-96407000"/>
          <s v="96407000-96408000"/>
          <s v="96408000-96409000"/>
          <s v="96409000-96410000"/>
          <s v="96410000-96411000"/>
          <s v="96411000-96412000"/>
          <s v="96412000-96413000"/>
          <s v="96413000-96414000"/>
          <s v="96414000-96415000"/>
          <s v="96415000-96416000"/>
          <s v="96416000-96417000"/>
          <s v="96417000-96418000"/>
          <s v="96418000-96419000"/>
          <s v="96419000-96420000"/>
          <s v="96420000-96421000"/>
          <s v="96421000-96422000"/>
          <s v="96422000-96423000"/>
          <s v="96423000-96424000"/>
          <s v="96424000-96425000"/>
          <s v="96425000-96426000"/>
          <s v="96426000-96427000"/>
          <s v="96427000-96428000"/>
          <s v="96428000-96429000"/>
          <s v="96429000-96430000"/>
          <s v="96430000-96431000"/>
          <s v="96431000-96432000"/>
          <s v="96432000-96433000"/>
          <s v="96433000-96434000"/>
          <s v="96434000-96435000"/>
          <s v="96435000-96436000"/>
          <s v="96436000-96437000"/>
          <s v="96437000-96438000"/>
          <s v="96438000-96439000"/>
          <s v="96439000-96440000"/>
          <s v="96440000-96441000"/>
          <s v="96441000-96442000"/>
          <s v="96442000-96443000"/>
          <s v="96443000-96444000"/>
          <s v="96444000-96445000"/>
          <s v="96445000-96446000"/>
          <s v="96446000-96447000"/>
          <s v="96447000-96448000"/>
          <s v="96448000-96449000"/>
          <s v="96449000-96450000"/>
          <s v="96450000-96451000"/>
          <s v="96451000-96452000"/>
          <s v="96452000-96453000"/>
          <s v="96453000-96454000"/>
          <s v="96454000-96455000"/>
          <s v="96455000-96456000"/>
          <s v="96456000-96457000"/>
          <s v="96457000-96458000"/>
          <s v="96458000-96459000"/>
          <s v="96459000-96460000"/>
          <s v="96460000-96461000"/>
          <s v="96461000-96462000"/>
          <s v="96462000-96463000"/>
          <s v="96463000-96464000"/>
          <s v="96464000-96465000"/>
          <s v="96465000-96466000"/>
          <s v="96466000-96467000"/>
          <s v="96467000-96468000"/>
          <s v="96468000-96469000"/>
          <s v="96469000-96470000"/>
          <s v="96470000-96471000"/>
          <s v="96471000-96472000"/>
          <s v="96472000-96473000"/>
          <s v="96473000-96474000"/>
          <s v="96474000-96475000"/>
          <s v="96475000-96476000"/>
          <s v="96476000-96477000"/>
          <s v="96477000-96478000"/>
          <s v="96478000-96479000"/>
          <s v="96479000-96480000"/>
          <s v="96480000-96481000"/>
          <s v="96481000-96482000"/>
          <s v="96482000-96483000"/>
          <s v="96483000-96484000"/>
          <s v="96484000-96485000"/>
          <s v="96485000-96486000"/>
          <s v="96486000-96487000"/>
          <s v="96487000-96488000"/>
          <s v="96488000-96489000"/>
          <s v="96489000-96490000"/>
          <s v="96490000-96491000"/>
          <s v="96491000-96492000"/>
          <s v="96492000-96493000"/>
          <s v="96493000-96494000"/>
          <s v="96494000-96495000"/>
          <s v="96495000-96496000"/>
          <s v="96496000-96497000"/>
          <s v="96497000-96498000"/>
          <s v="96498000-96499000"/>
          <s v="96499000-96500000"/>
          <s v="96500000-96501000"/>
          <s v="96501000-96502000"/>
          <s v="96502000-96503000"/>
          <s v="96503000-96504000"/>
          <s v="96504000-96505000"/>
          <s v="96505000-96506000"/>
          <s v="96506000-96507000"/>
          <s v="96507000-96508000"/>
          <s v="96508000-96509000"/>
          <s v="96509000-96510000"/>
          <s v="96510000-96511000"/>
          <s v="96511000-96512000"/>
          <s v="96512000-96513000"/>
          <s v="96513000-96514000"/>
          <s v="96514000-96515000"/>
          <s v="96515000-96516000"/>
          <s v="96516000-96517000"/>
          <s v="96517000-96518000"/>
          <s v="96518000-96519000"/>
          <s v="96519000-96520000"/>
          <s v="96520000-96521000"/>
          <s v="96521000-96522000"/>
          <s v="96522000-96523000"/>
          <s v="96523000-96524000"/>
          <s v="96524000-96525000"/>
          <s v="96525000-96526000"/>
          <s v="96526000-96527000"/>
          <s v="96527000-96528000"/>
          <s v="96528000-96529000"/>
          <s v="96529000-96530000"/>
          <s v="96530000-96531000"/>
          <s v="96531000-96532000"/>
          <s v="96532000-96533000"/>
          <s v="96533000-96534000"/>
          <s v="96534000-96535000"/>
          <s v="96535000-96536000"/>
          <s v="96536000-96537000"/>
          <s v="96537000-96538000"/>
          <s v="96538000-96539000"/>
          <s v="96539000-96540000"/>
          <s v="96540000-96541000"/>
          <s v="96541000-96542000"/>
          <s v="96542000-96543000"/>
          <s v="96543000-96544000"/>
          <s v="96544000-96545000"/>
          <s v="96545000-96546000"/>
          <s v="96546000-96547000"/>
          <s v="96547000-96548000"/>
          <s v="96548000-96549000"/>
          <s v="96549000-96550000"/>
          <s v="96550000-96551000"/>
          <s v="96551000-96552000"/>
          <s v="96552000-96553000"/>
          <s v="96553000-96554000"/>
          <s v="96554000-96555000"/>
          <s v="96555000-96556000"/>
          <s v="96556000-96557000"/>
          <s v="96557000-96558000"/>
          <s v="96558000-96559000"/>
          <s v="96559000-96560000"/>
          <s v="96560000-96561000"/>
          <s v="96561000-96562000"/>
          <s v="96562000-96563000"/>
          <s v="96563000-96564000"/>
          <s v="96564000-96565000"/>
          <s v="96565000-96566000"/>
          <s v="96566000-96567000"/>
          <s v="96567000-96568000"/>
          <s v="96568000-96569000"/>
          <s v="96569000-96570000"/>
          <s v="96570000-96571000"/>
          <s v="96571000-96572000"/>
          <s v="96572000-96573000"/>
          <s v="96573000-96574000"/>
          <s v="96574000-96575000"/>
          <s v="96575000-96576000"/>
          <s v="96576000-96577000"/>
          <s v="96577000-96578000"/>
          <s v="96578000-96579000"/>
          <s v="96579000-96580000"/>
          <s v="96580000-96581000"/>
          <s v="96581000-96582000"/>
          <s v="96582000-96583000"/>
          <s v="96583000-96584000"/>
          <s v="96584000-96585000"/>
          <s v="96585000-96586000"/>
          <s v="96586000-96587000"/>
          <s v="96587000-96588000"/>
          <s v="96588000-96589000"/>
          <s v="96589000-96590000"/>
          <s v="96590000-96591000"/>
          <s v="96591000-96592000"/>
          <s v="96592000-96593000"/>
          <s v="96593000-96594000"/>
          <s v="96594000-96595000"/>
          <s v="96595000-96596000"/>
          <s v="96596000-96597000"/>
          <s v="96597000-96598000"/>
          <s v="96598000-96599000"/>
          <s v="96599000-96600000"/>
          <s v="96600000-96601000"/>
          <s v="96601000-96602000"/>
          <s v="96602000-96603000"/>
          <s v="96603000-96604000"/>
          <s v="96604000-96605000"/>
          <s v="96605000-96606000"/>
          <s v="96606000-96607000"/>
          <s v="96607000-96608000"/>
          <s v="96608000-96609000"/>
          <s v="96609000-96610000"/>
          <s v="96610000-96611000"/>
          <s v="96611000-96612000"/>
          <s v="96612000-96613000"/>
          <s v="96613000-96614000"/>
          <s v="96614000-96615000"/>
          <s v="96615000-96616000"/>
          <s v="96616000-96617000"/>
          <s v="96617000-96618000"/>
          <s v="96618000-96619000"/>
          <s v="96619000-96620000"/>
          <s v="96620000-96621000"/>
          <s v="96621000-96622000"/>
          <s v="96622000-96623000"/>
          <s v="96623000-96624000"/>
          <s v="96624000-96625000"/>
          <s v="96625000-96626000"/>
          <s v="96626000-96627000"/>
          <s v="96627000-96628000"/>
          <s v="96628000-96629000"/>
          <s v="96629000-96630000"/>
          <s v="96630000-96631000"/>
          <s v="96631000-96632000"/>
          <s v="96632000-96633000"/>
          <s v="96633000-96634000"/>
          <s v="96634000-96635000"/>
          <s v="96635000-96636000"/>
          <s v="96636000-96637000"/>
          <s v="96637000-96638000"/>
          <s v="96638000-96639000"/>
          <s v="96639000-96640000"/>
          <s v="96640000-96641000"/>
          <s v="96641000-96642000"/>
          <s v="96642000-96643000"/>
          <s v="96643000-96644000"/>
          <s v="96644000-96645000"/>
          <s v="96645000-96646000"/>
          <s v="96646000-96647000"/>
          <s v="96647000-96648000"/>
          <s v="96648000-96649000"/>
          <s v="96649000-96650000"/>
          <s v="96650000-96651000"/>
          <s v="96651000-96652000"/>
          <s v="96652000-96653000"/>
          <s v="96653000-96654000"/>
          <s v="96654000-96655000"/>
          <s v="96655000-96656000"/>
          <s v="96656000-96657000"/>
          <s v="96657000-96658000"/>
          <s v="96658000-96659000"/>
          <s v="96659000-96660000"/>
          <s v="96660000-96661000"/>
          <s v="96661000-96662000"/>
          <s v="96662000-96663000"/>
          <s v="96663000-96664000"/>
          <s v="96664000-96665000"/>
          <s v="96665000-96666000"/>
          <s v="96666000-96667000"/>
          <s v="96667000-96668000"/>
          <s v="96668000-96669000"/>
          <s v="96669000-96670000"/>
          <s v="96670000-96671000"/>
          <s v="96671000-96672000"/>
          <s v="96672000-96673000"/>
          <s v="96673000-96674000"/>
          <s v="96674000-96675000"/>
          <s v="96675000-96676000"/>
          <s v="96676000-96677000"/>
          <s v="96677000-96678000"/>
          <s v="96678000-96679000"/>
          <s v="96679000-96680000"/>
          <s v="96680000-96681000"/>
          <s v="96681000-96682000"/>
          <s v="96682000-96683000"/>
          <s v="96683000-96684000"/>
          <s v="96684000-96685000"/>
          <s v="96685000-96686000"/>
          <s v="96686000-96687000"/>
          <s v="96687000-96688000"/>
          <s v="96688000-96689000"/>
          <s v="96689000-96690000"/>
          <s v="96690000-96691000"/>
          <s v="96691000-96692000"/>
          <s v="96692000-96693000"/>
          <s v="96693000-96694000"/>
          <s v="96694000-96695000"/>
          <s v="96695000-96696000"/>
          <s v="96696000-96697000"/>
          <s v="96697000-96698000"/>
          <s v="96698000-96699000"/>
          <s v="96699000-96700000"/>
          <s v="96700000-96701000"/>
          <s v="96701000-96702000"/>
          <s v="96702000-96703000"/>
          <s v="96703000-96704000"/>
          <s v="96704000-96705000"/>
          <s v="96705000-96706000"/>
          <s v="96706000-96707000"/>
          <s v="96707000-96708000"/>
          <s v="96708000-96709000"/>
          <s v="96709000-96710000"/>
          <s v="96710000-96711000"/>
          <s v="96711000-96712000"/>
          <s v="96712000-96713000"/>
          <s v="96713000-96714000"/>
          <s v="96714000-96715000"/>
          <s v="96715000-96716000"/>
          <s v="96716000-96717000"/>
          <s v="96717000-96718000"/>
          <s v="96718000-96719000"/>
          <s v="96719000-96720000"/>
          <s v="96720000-96721000"/>
          <s v="96721000-96722000"/>
          <s v="96722000-96723000"/>
          <s v="96723000-96724000"/>
          <s v="96724000-96725000"/>
          <s v="96725000-96726000"/>
          <s v="96726000-96727000"/>
          <s v="96727000-96728000"/>
          <s v="96728000-96729000"/>
          <s v="96729000-96730000"/>
          <s v="96730000-96731000"/>
          <s v="96731000-96732000"/>
          <s v="96732000-96733000"/>
          <s v="96733000-96734000"/>
          <s v="96734000-96735000"/>
          <s v="96735000-96736000"/>
          <s v="96736000-96737000"/>
          <s v="96737000-96738000"/>
          <s v="96738000-96739000"/>
          <s v="96739000-96740000"/>
          <s v="96740000-96741000"/>
          <s v="96741000-96742000"/>
          <s v="96742000-96743000"/>
          <s v="96743000-96744000"/>
          <s v="96744000-96745000"/>
          <s v="96745000-96746000"/>
          <s v="96746000-96747000"/>
          <s v="96747000-96748000"/>
          <s v="96748000-96749000"/>
          <s v="96749000-96750000"/>
          <s v="96750000-96751000"/>
          <s v="96751000-96752000"/>
          <s v="96752000-96753000"/>
          <s v="96753000-96754000"/>
          <s v="96754000-96755000"/>
          <s v="96755000-96756000"/>
          <s v="96756000-96757000"/>
          <s v="96757000-96758000"/>
          <s v="96758000-96759000"/>
          <s v="96759000-96760000"/>
          <s v="96760000-96761000"/>
          <s v="96761000-96762000"/>
          <s v="96762000-96763000"/>
          <s v="96763000-96764000"/>
          <s v="96764000-96765000"/>
          <s v="96765000-96766000"/>
          <s v="96766000-96767000"/>
          <s v="96767000-96768000"/>
          <s v="96768000-96769000"/>
          <s v="96769000-96770000"/>
          <s v="96770000-96771000"/>
          <s v="96771000-96772000"/>
          <s v="96772000-96773000"/>
          <s v="96773000-96774000"/>
          <s v="96774000-96775000"/>
          <s v="96775000-96776000"/>
          <s v="96776000-96777000"/>
          <s v="96777000-96778000"/>
          <s v="96778000-96779000"/>
          <s v="96779000-96780000"/>
          <s v="96780000-96781000"/>
          <s v="96781000-96782000"/>
          <s v="96782000-96783000"/>
          <s v="96783000-96784000"/>
          <s v="96784000-96785000"/>
          <s v="96785000-96786000"/>
          <s v="96786000-96787000"/>
          <s v="96787000-96788000"/>
          <s v="96788000-96789000"/>
          <s v="96789000-96790000"/>
          <s v="96790000-96791000"/>
          <s v="96791000-96792000"/>
          <s v="96792000-96793000"/>
          <s v="96793000-96794000"/>
          <s v="96794000-96795000"/>
          <s v="96795000-96796000"/>
          <s v="96796000-96797000"/>
          <s v="96797000-96798000"/>
          <s v="96798000-96799000"/>
          <s v="96799000-96800000"/>
          <s v="96800000-96801000"/>
          <s v="96801000-96802000"/>
          <s v="96802000-96803000"/>
          <s v="96803000-96804000"/>
          <s v="96804000-96805000"/>
          <s v="96805000-96806000"/>
          <s v="96806000-96807000"/>
          <s v="96807000-96808000"/>
          <s v="96808000-96809000"/>
          <s v="96809000-96810000"/>
          <s v="96810000-96811000"/>
          <s v="96811000-96812000"/>
          <s v="96812000-96813000"/>
          <s v="96813000-96814000"/>
          <s v="96814000-96815000"/>
          <s v="96815000-96816000"/>
          <s v="96816000-96817000"/>
          <s v="96817000-96818000"/>
          <s v="96818000-96819000"/>
          <s v="96819000-96820000"/>
          <s v="96820000-96821000"/>
          <s v="96821000-96822000"/>
          <s v="96822000-96823000"/>
          <s v="96823000-96824000"/>
          <s v="96824000-96825000"/>
          <s v="96825000-96826000"/>
          <s v="96826000-96827000"/>
          <s v="96827000-96828000"/>
          <s v="96828000-96829000"/>
          <s v="96829000-96830000"/>
          <s v="96830000-96831000"/>
          <s v="96831000-96832000"/>
          <s v="96832000-96833000"/>
          <s v="96833000-96834000"/>
          <s v="96834000-96835000"/>
          <s v="96835000-96836000"/>
          <s v="96836000-96837000"/>
          <s v="96837000-96838000"/>
          <s v="96838000-96839000"/>
          <s v="96839000-96840000"/>
          <s v="96840000-96841000"/>
          <s v="96841000-96842000"/>
          <s v="96842000-96843000"/>
          <s v="96843000-96844000"/>
          <s v="96844000-96845000"/>
          <s v="96845000-96846000"/>
          <s v="96846000-96847000"/>
          <s v="96847000-96848000"/>
          <s v="96848000-96849000"/>
          <s v="96849000-96850000"/>
          <s v="96850000-96851000"/>
          <s v="96851000-96852000"/>
          <s v="96852000-96853000"/>
          <s v="96853000-96854000"/>
          <s v="96854000-96855000"/>
          <s v="96855000-96856000"/>
          <s v="96856000-96857000"/>
          <s v="96857000-96858000"/>
          <s v="96858000-96859000"/>
          <s v="96859000-96860000"/>
          <s v="96860000-96861000"/>
          <s v="96861000-96862000"/>
          <s v="96862000-96863000"/>
          <s v="96863000-96864000"/>
          <s v="96864000-96865000"/>
          <s v="96865000-96866000"/>
          <s v="96866000-96867000"/>
          <s v="96867000-96868000"/>
          <s v="96868000-96869000"/>
          <s v="96869000-96870000"/>
          <s v="96870000-96871000"/>
          <s v="96871000-96872000"/>
          <s v="96872000-96873000"/>
          <s v="96873000-96874000"/>
          <s v="96874000-96875000"/>
          <s v="96875000-96876000"/>
          <s v="96876000-96877000"/>
          <s v="96877000-96878000"/>
          <s v="96878000-96879000"/>
          <s v="96879000-96880000"/>
          <s v="96880000-96881000"/>
          <s v="96881000-96882000"/>
          <s v="96882000-96883000"/>
          <s v="96883000-96884000"/>
          <s v="96884000-96885000"/>
          <s v="96885000-96886000"/>
          <s v="96886000-96887000"/>
          <s v="96887000-96888000"/>
          <s v="96888000-96889000"/>
          <s v="96889000-96890000"/>
          <s v="96890000-96891000"/>
          <s v="96891000-96892000"/>
          <s v="96892000-96893000"/>
          <s v="96893000-96894000"/>
          <s v="96894000-96895000"/>
          <s v="96895000-96896000"/>
          <s v="96896000-96897000"/>
          <s v="96897000-96898000"/>
          <s v="96898000-96899000"/>
          <s v="96899000-96900000"/>
          <s v="96900000-96901000"/>
          <s v="96901000-96902000"/>
          <s v="96902000-96903000"/>
          <s v="96903000-96904000"/>
          <s v="96904000-96905000"/>
          <s v="96905000-96906000"/>
          <s v="96906000-96907000"/>
          <s v="96907000-96908000"/>
          <s v="96908000-96909000"/>
          <s v="96909000-96910000"/>
          <s v="96910000-96911000"/>
          <s v="96911000-96912000"/>
          <s v="96912000-96913000"/>
          <s v="96913000-96914000"/>
          <s v="96914000-96915000"/>
          <s v="96915000-96916000"/>
          <s v="96916000-96917000"/>
          <s v="96917000-96918000"/>
          <s v="96918000-96919000"/>
          <s v="96919000-96920000"/>
          <s v="96920000-96921000"/>
          <s v="96921000-96922000"/>
          <s v="96922000-96923000"/>
          <s v="96923000-96924000"/>
          <s v="96924000-96925000"/>
          <s v="96925000-96926000"/>
          <s v="96926000-96927000"/>
          <s v="96927000-96928000"/>
          <s v="96928000-96929000"/>
          <s v="96929000-96930000"/>
          <s v="96930000-96931000"/>
          <s v="96931000-96932000"/>
          <s v="96932000-96933000"/>
          <s v="96933000-96934000"/>
          <s v="96934000-96935000"/>
          <s v="96935000-96936000"/>
          <s v="96936000-96937000"/>
          <s v="96937000-96938000"/>
          <s v="96938000-96939000"/>
          <s v="96939000-96940000"/>
          <s v="96940000-96941000"/>
          <s v="96941000-96942000"/>
          <s v="96942000-96943000"/>
          <s v="96943000-96944000"/>
          <s v="96944000-96945000"/>
          <s v="96945000-96946000"/>
          <s v="96946000-96947000"/>
          <s v="96947000-96948000"/>
          <s v="96948000-96949000"/>
          <s v="96949000-96950000"/>
          <s v="96950000-96951000"/>
          <s v="96951000-96952000"/>
          <s v="96952000-96953000"/>
          <s v="96953000-96954000"/>
          <s v="96954000-96955000"/>
          <s v="96955000-96956000"/>
          <s v="96956000-96957000"/>
          <s v="96957000-96958000"/>
          <s v="96958000-96959000"/>
          <s v="96959000-96960000"/>
          <s v="96960000-96961000"/>
          <s v="96961000-96962000"/>
          <s v="96962000-96963000"/>
          <s v="96963000-96964000"/>
          <s v="96964000-96965000"/>
          <s v="96965000-96966000"/>
          <s v="96966000-96967000"/>
          <s v="96967000-96968000"/>
          <s v="96968000-96969000"/>
          <s v="96969000-96970000"/>
          <s v="96970000-96971000"/>
          <s v="96971000-96972000"/>
          <s v="96972000-96973000"/>
          <s v="96973000-96974000"/>
          <s v="96974000-96975000"/>
          <s v="96975000-96976000"/>
          <s v="96976000-96977000"/>
          <s v="96977000-96978000"/>
          <s v="96978000-96979000"/>
          <s v="96979000-96980000"/>
          <s v="96980000-96981000"/>
          <s v="96981000-96982000"/>
          <s v="96982000-96983000"/>
          <s v="96983000-96984000"/>
          <s v="96984000-96985000"/>
          <s v="96985000-96986000"/>
          <s v="96986000-96987000"/>
          <s v="96987000-96988000"/>
          <s v="96988000-96989000"/>
          <s v="96989000-96990000"/>
          <s v="96990000-96991000"/>
          <s v="96991000-96992000"/>
          <s v="96992000-96993000"/>
          <s v="96993000-96994000"/>
          <s v="96994000-96995000"/>
          <s v="96995000-96996000"/>
          <s v="96996000-96997000"/>
          <s v="96997000-96998000"/>
          <s v="96998000-96999000"/>
          <s v="96999000-97000000"/>
          <s v="97000000-97001000"/>
          <s v="97001000-97002000"/>
          <s v="97002000-97003000"/>
          <s v="97003000-97004000"/>
          <s v="97004000-97005000"/>
          <s v="97005000-97006000"/>
          <s v="97006000-97007000"/>
          <s v="97007000-97008000"/>
          <s v="97008000-97009000"/>
          <s v="97009000-97010000"/>
          <s v="97010000-97011000"/>
          <s v="97011000-97012000"/>
          <s v="97012000-97013000"/>
          <s v="97013000-97014000"/>
          <s v="97014000-97015000"/>
          <s v="97015000-97016000"/>
          <s v="97016000-97017000"/>
          <s v="97017000-97018000"/>
          <s v="97018000-97019000"/>
          <s v="97019000-97020000"/>
          <s v="97020000-97021000"/>
          <s v="97021000-97022000"/>
          <s v="97022000-97023000"/>
          <s v="97023000-97024000"/>
          <s v="97024000-97025000"/>
          <s v="97025000-97026000"/>
          <s v="97026000-97027000"/>
          <s v="97027000-97028000"/>
          <s v="97028000-97029000"/>
          <s v="97029000-97030000"/>
          <s v="97030000-97031000"/>
          <s v="97031000-97032000"/>
          <s v="97032000-97033000"/>
          <s v="97033000-97034000"/>
          <s v="97034000-97035000"/>
          <s v="97035000-97036000"/>
          <s v="97036000-97037000"/>
          <s v="97037000-97038000"/>
          <s v="97038000-97039000"/>
          <s v="97039000-97040000"/>
          <s v="97040000-97041000"/>
          <s v="97041000-97042000"/>
          <s v="97042000-97043000"/>
          <s v="97043000-97044000"/>
          <s v="97044000-97045000"/>
          <s v="97045000-97046000"/>
          <s v="97046000-97047000"/>
          <s v="97047000-97048000"/>
          <s v="97048000-97049000"/>
          <s v="97049000-97050000"/>
          <s v="97050000-97051000"/>
          <s v="97051000-97052000"/>
          <s v="97052000-97053000"/>
          <s v="97053000-97054000"/>
          <s v="97054000-97055000"/>
          <s v="97055000-97056000"/>
          <s v="97056000-97057000"/>
          <s v="97057000-97058000"/>
          <s v="97058000-97059000"/>
          <s v="97059000-97060000"/>
          <s v="97060000-97061000"/>
          <s v="97061000-97062000"/>
          <s v="97062000-97063000"/>
          <s v="97063000-97064000"/>
          <s v="97064000-97065000"/>
          <s v="97065000-97066000"/>
          <s v="97066000-97067000"/>
          <s v="97067000-97068000"/>
          <s v="97068000-97069000"/>
          <s v="97069000-97070000"/>
          <s v="97070000-97071000"/>
          <s v="97071000-97072000"/>
          <s v="97072000-97073000"/>
          <s v="97073000-97074000"/>
          <s v="97074000-97075000"/>
          <s v="97075000-97076000"/>
          <s v="97076000-97077000"/>
          <s v="97077000-97078000"/>
          <s v="97078000-97079000"/>
          <s v="97079000-97080000"/>
          <s v="97080000-97081000"/>
          <s v="97081000-97082000"/>
          <s v="97082000-97083000"/>
          <s v="97083000-97084000"/>
          <s v="97084000-97085000"/>
          <s v="97085000-97086000"/>
          <s v="97086000-97087000"/>
          <s v="97087000-97088000"/>
          <s v="97088000-97089000"/>
          <s v="97089000-97090000"/>
          <s v="97090000-97091000"/>
          <s v="97091000-97092000"/>
          <s v="97092000-97093000"/>
          <s v="97093000-97094000"/>
          <s v="97094000-97095000"/>
          <s v="97095000-97096000"/>
          <s v="97096000-97097000"/>
          <s v="97097000-97098000"/>
          <s v="97098000-97099000"/>
          <s v="97099000-97100000"/>
          <s v="97100000-97101000"/>
          <s v="97101000-97102000"/>
          <s v="97102000-97103000"/>
          <s v="97103000-97104000"/>
          <s v="97104000-97105000"/>
          <s v="97105000-97106000"/>
          <s v="97106000-97107000"/>
          <s v="97107000-97108000"/>
          <s v="97108000-97109000"/>
          <s v="97109000-97110000"/>
          <s v="97110000-97111000"/>
          <s v="97111000-97112000"/>
          <s v="97112000-97113000"/>
          <s v="97113000-97114000"/>
          <s v="97114000-97115000"/>
          <s v="97115000-97116000"/>
          <s v="97116000-97117000"/>
          <s v="97117000-97118000"/>
          <s v="97118000-97119000"/>
          <s v="97119000-97120000"/>
          <s v="97120000-97121000"/>
          <s v="97121000-97122000"/>
          <s v="97122000-97123000"/>
          <s v="97123000-97124000"/>
          <s v="97124000-97125000"/>
          <s v="97125000-97126000"/>
          <s v="97126000-97127000"/>
          <s v="97127000-97128000"/>
          <s v="97128000-97129000"/>
          <s v="97129000-97130000"/>
          <s v="97130000-97131000"/>
          <s v="97131000-97132000"/>
          <s v="97132000-97133000"/>
          <s v="97133000-97134000"/>
          <s v="97134000-97135000"/>
          <s v="97135000-97136000"/>
          <s v="97136000-97137000"/>
          <s v="97137000-97138000"/>
          <s v="97138000-97139000"/>
          <s v="97139000-97140000"/>
          <s v="97140000-97141000"/>
          <s v="97141000-97142000"/>
          <s v="97142000-97143000"/>
          <s v="97143000-97144000"/>
          <s v="97144000-97145000"/>
          <s v="97145000-97146000"/>
          <s v="97146000-97147000"/>
          <s v="97147000-97148000"/>
          <s v="97148000-97149000"/>
          <s v="97149000-97150000"/>
          <s v="97150000-97151000"/>
          <s v="97151000-97152000"/>
          <s v="97152000-97153000"/>
          <s v="97153000-97154000"/>
          <s v="97154000-97155000"/>
          <s v="97155000-97156000"/>
          <s v="97156000-97157000"/>
          <s v="97157000-97158000"/>
          <s v="97158000-97159000"/>
          <s v="97159000-97160000"/>
          <s v="97160000-97161000"/>
          <s v="97161000-97162000"/>
          <s v="97162000-97163000"/>
          <s v="97163000-97164000"/>
          <s v="97164000-97165000"/>
          <s v="97165000-97166000"/>
          <s v="97166000-97167000"/>
          <s v="97167000-97168000"/>
          <s v="97168000-97169000"/>
          <s v="97169000-97170000"/>
          <s v="97170000-97171000"/>
          <s v="97171000-97172000"/>
          <s v="97172000-97173000"/>
          <s v="97173000-97174000"/>
          <s v="97174000-97175000"/>
          <s v="97175000-97176000"/>
          <s v="97176000-97177000"/>
          <s v="97177000-97178000"/>
          <s v="97178000-97179000"/>
          <s v="97179000-97180000"/>
          <s v="97180000-97181000"/>
          <s v="97181000-97182000"/>
          <s v="97182000-97183000"/>
          <s v="97183000-97184000"/>
          <s v="97184000-97185000"/>
          <s v="97185000-97186000"/>
          <s v="97186000-97187000"/>
          <s v="97187000-97188000"/>
          <s v="97188000-97189000"/>
          <s v="97189000-97190000"/>
          <s v="97190000-97191000"/>
          <s v="97191000-97192000"/>
          <s v="97192000-97193000"/>
          <s v="97193000-97194000"/>
          <s v="97194000-97195000"/>
          <s v="97195000-97196000"/>
          <s v="97196000-97197000"/>
          <s v="97197000-97198000"/>
          <s v="97198000-97199000"/>
          <s v="97199000-97200000"/>
          <s v="97200000-97201000"/>
          <s v="97201000-97202000"/>
          <s v="97202000-97203000"/>
          <s v="97203000-97204000"/>
          <s v="97204000-97205000"/>
          <s v="97205000-97206000"/>
          <s v="97206000-97207000"/>
          <s v="97207000-97208000"/>
          <s v="97208000-97209000"/>
          <s v="97209000-97210000"/>
          <s v="97210000-97211000"/>
          <s v="97211000-97212000"/>
          <s v="97212000-97213000"/>
          <s v="97213000-97214000"/>
          <s v="97214000-97215000"/>
          <s v="97215000-97216000"/>
          <s v="97216000-97217000"/>
          <s v="97217000-97218000"/>
          <s v="97218000-97219000"/>
          <s v="97219000-97220000"/>
          <s v="97220000-97221000"/>
          <s v="97221000-97222000"/>
          <s v="97222000-97223000"/>
          <s v="97223000-97224000"/>
          <s v="97224000-97225000"/>
          <s v="97225000-97226000"/>
          <s v="97226000-97227000"/>
          <s v="97227000-97228000"/>
          <s v="97228000-97229000"/>
          <s v="97229000-97230000"/>
          <s v="97230000-97231000"/>
          <s v="97231000-97232000"/>
          <s v="97232000-97233000"/>
          <s v="97233000-97234000"/>
          <s v="97234000-97235000"/>
          <s v="97235000-97236000"/>
          <s v="97236000-97237000"/>
          <s v="97237000-97238000"/>
          <s v="97238000-97239000"/>
          <s v="97239000-97240000"/>
          <s v="97240000-97241000"/>
          <s v="97241000-97242000"/>
          <s v="97242000-97243000"/>
          <s v="97243000-97244000"/>
          <s v="97244000-97245000"/>
          <s v="97245000-97246000"/>
          <s v="97246000-97247000"/>
          <s v="97247000-97248000"/>
          <s v="97248000-97249000"/>
          <s v="97249000-97250000"/>
          <s v="97250000-97251000"/>
          <s v="97251000-97252000"/>
          <s v="97252000-97253000"/>
          <s v="97253000-97254000"/>
          <s v="97254000-97255000"/>
          <s v="97255000-97256000"/>
          <s v="97256000-97257000"/>
          <s v="97257000-97258000"/>
          <s v="97258000-97259000"/>
          <s v="97259000-97260000"/>
          <s v="97260000-97261000"/>
          <s v="97261000-97262000"/>
          <s v="97262000-97263000"/>
          <s v="97263000-97264000"/>
          <s v="97264000-97265000"/>
          <s v="97265000-97266000"/>
          <s v="97266000-97267000"/>
          <s v="97267000-97268000"/>
          <s v="97268000-97269000"/>
          <s v="97269000-97270000"/>
          <s v="97270000-97271000"/>
          <s v="97271000-97272000"/>
          <s v="97272000-97273000"/>
          <s v="97273000-97274000"/>
          <s v="97274000-97275000"/>
          <s v="97275000-97276000"/>
          <s v="97276000-97277000"/>
          <s v="97277000-97278000"/>
          <s v="97278000-97279000"/>
          <s v="97279000-97280000"/>
          <s v="97280000-97281000"/>
          <s v="97281000-97282000"/>
          <s v="97282000-97283000"/>
          <s v="97283000-97284000"/>
          <s v="97284000-97285000"/>
          <s v="97285000-97286000"/>
          <s v="97286000-97287000"/>
          <s v="97287000-97288000"/>
          <s v="97288000-97289000"/>
          <s v="97289000-97290000"/>
          <s v="97290000-97291000"/>
          <s v="97291000-97292000"/>
          <s v="97292000-97293000"/>
          <s v="97293000-97294000"/>
          <s v="97294000-97295000"/>
          <s v="97295000-97296000"/>
          <s v="97296000-97297000"/>
          <s v="97297000-97298000"/>
          <s v="97298000-97299000"/>
          <s v="97299000-97300000"/>
          <s v="97300000-97301000"/>
          <s v="97301000-97302000"/>
          <s v="97302000-97303000"/>
          <s v="97303000-97304000"/>
          <s v="97304000-97305000"/>
          <s v="97305000-97306000"/>
          <s v="97306000-97307000"/>
          <s v="97307000-97308000"/>
          <s v="97308000-97309000"/>
          <s v="97309000-97310000"/>
          <s v="97310000-97311000"/>
          <s v="97311000-97312000"/>
          <s v="97312000-97313000"/>
          <s v="97313000-97314000"/>
          <s v="97314000-97315000"/>
          <s v="97315000-97316000"/>
          <s v="97316000-97317000"/>
          <s v="97317000-97318000"/>
          <s v="97318000-97319000"/>
          <s v="97319000-97320000"/>
          <s v="97320000-97321000"/>
          <s v="97321000-97322000"/>
          <s v="97322000-97323000"/>
          <s v="97323000-97324000"/>
          <s v="97324000-97325000"/>
          <s v="97325000-97326000"/>
          <s v="97326000-97327000"/>
          <s v="97327000-97328000"/>
          <s v="97328000-97329000"/>
          <s v="97329000-97330000"/>
          <s v="97330000-97331000"/>
          <s v="97331000-97332000"/>
          <s v="97332000-97333000"/>
          <s v="97333000-97334000"/>
          <s v="97334000-97335000"/>
          <s v="97335000-97336000"/>
          <s v="97336000-97337000"/>
          <s v="97337000-97338000"/>
          <s v="97338000-97339000"/>
          <s v="97339000-97340000"/>
          <s v="97340000-97341000"/>
          <s v="97341000-97342000"/>
          <s v="97342000-97343000"/>
          <s v="97343000-97344000"/>
          <s v="97344000-97345000"/>
          <s v="97345000-97346000"/>
          <s v="97346000-97347000"/>
          <s v="97347000-97348000"/>
          <s v="97348000-97349000"/>
          <s v="97349000-97350000"/>
          <s v="97350000-97351000"/>
          <s v="97351000-97352000"/>
          <s v="97352000-97353000"/>
          <s v="97353000-97354000"/>
          <s v="97354000-97355000"/>
          <s v="97355000-97356000"/>
          <s v="97356000-97357000"/>
          <s v="97357000-97358000"/>
          <s v="97358000-97359000"/>
          <s v="97359000-97360000"/>
          <s v="97360000-97361000"/>
          <s v="97361000-97362000"/>
          <s v="97362000-97363000"/>
          <s v="97363000-97364000"/>
          <s v="97364000-97365000"/>
          <s v="97365000-97366000"/>
          <s v="97366000-97367000"/>
          <s v="97367000-97368000"/>
          <s v="97368000-97369000"/>
          <s v="97369000-97370000"/>
          <s v="97370000-97371000"/>
          <s v="97371000-97372000"/>
          <s v="97372000-97373000"/>
          <s v="97373000-97374000"/>
          <s v="97374000-97375000"/>
          <s v="97375000-97376000"/>
          <s v="97376000-97377000"/>
          <s v="97377000-97378000"/>
          <s v="97378000-97379000"/>
          <s v="97379000-97380000"/>
          <s v="97380000-97381000"/>
          <s v="97381000-97382000"/>
          <s v="97382000-97383000"/>
          <s v="97383000-97384000"/>
          <s v="97384000-97385000"/>
          <s v="97385000-97386000"/>
          <s v="97386000-97387000"/>
          <s v="97387000-97388000"/>
          <s v="97388000-97389000"/>
          <s v="97389000-97390000"/>
          <s v="97390000-97391000"/>
          <s v="97391000-97392000"/>
          <s v="97392000-97393000"/>
          <s v="97393000-97394000"/>
          <s v="97394000-97395000"/>
          <s v="97395000-97396000"/>
          <s v="97396000-97397000"/>
          <s v="97397000-97398000"/>
          <s v="97398000-97399000"/>
          <s v="97399000-97400000"/>
          <s v="97400000-97401000"/>
          <s v="97401000-97402000"/>
          <s v="97402000-97403000"/>
          <s v="97403000-97404000"/>
          <s v="97404000-97405000"/>
          <s v="97405000-97406000"/>
          <s v="97406000-97407000"/>
          <s v="97407000-97408000"/>
          <s v="97408000-97409000"/>
          <s v="97409000-97410000"/>
          <s v="97410000-97411000"/>
          <s v="97411000-97412000"/>
          <s v="97412000-97413000"/>
          <s v="97413000-97414000"/>
          <s v="97414000-97415000"/>
          <s v="97415000-97416000"/>
          <s v="97416000-97417000"/>
          <s v="97417000-97418000"/>
          <s v="97418000-97419000"/>
          <s v="97419000-97420000"/>
          <s v="97420000-97421000"/>
          <s v="97421000-97422000"/>
          <s v="97422000-97423000"/>
          <s v="97423000-97424000"/>
          <s v="97424000-97425000"/>
          <s v="97425000-97426000"/>
          <s v="97426000-97427000"/>
          <s v="97427000-97428000"/>
          <s v="97428000-97429000"/>
          <s v="97429000-97430000"/>
          <s v="97430000-97431000"/>
          <s v="97431000-97432000"/>
          <s v="97432000-97433000"/>
          <s v="97433000-97434000"/>
          <s v="97434000-97435000"/>
          <s v="97435000-97436000"/>
          <s v="97436000-97437000"/>
          <s v="97437000-97438000"/>
          <s v="97438000-97439000"/>
          <s v="97439000-97440000"/>
          <s v="97440000-97441000"/>
          <s v="97441000-97442000"/>
          <s v="97442000-97443000"/>
          <s v="97443000-97444000"/>
          <s v="97444000-97445000"/>
          <s v="97445000-97446000"/>
          <s v="97446000-97447000"/>
          <s v="97447000-97448000"/>
          <s v="97448000-97449000"/>
          <s v="97449000-97450000"/>
          <s v="97450000-97451000"/>
          <s v="97451000-97452000"/>
          <s v="97452000-97453000"/>
          <s v="97453000-97454000"/>
          <s v="97454000-97455000"/>
          <s v="97455000-97456000"/>
          <s v="97456000-97457000"/>
          <s v="97457000-97458000"/>
          <s v="97458000-97459000"/>
          <s v="97459000-97460000"/>
          <s v="97460000-97461000"/>
          <s v="97461000-97462000"/>
          <s v="97462000-97463000"/>
          <s v="97463000-97464000"/>
          <s v="97464000-97465000"/>
          <s v="97465000-97466000"/>
          <s v="97466000-97467000"/>
          <s v="97467000-97468000"/>
          <s v="97468000-97469000"/>
          <s v="97469000-97470000"/>
          <s v="97470000-97471000"/>
          <s v="97471000-97472000"/>
          <s v="97472000-97473000"/>
          <s v="97473000-97474000"/>
          <s v="97474000-97475000"/>
          <s v="97475000-97476000"/>
          <s v="97476000-97477000"/>
          <s v="97477000-97478000"/>
          <s v="97478000-97479000"/>
          <s v="97479000-97480000"/>
          <s v="97480000-97481000"/>
          <s v="97481000-97482000"/>
          <s v="97482000-97483000"/>
          <s v="97483000-97484000"/>
          <s v="97484000-97485000"/>
          <s v="97485000-97486000"/>
          <s v="97486000-97487000"/>
          <s v="97487000-97488000"/>
          <s v="97488000-97489000"/>
          <s v="97489000-97490000"/>
          <s v="97490000-97491000"/>
          <s v="97491000-97492000"/>
          <s v="97492000-97493000"/>
          <s v="97493000-97494000"/>
          <s v="97494000-97495000"/>
          <s v="97495000-97496000"/>
          <s v="97496000-97497000"/>
          <s v="97497000-97498000"/>
          <s v="97498000-97499000"/>
          <s v="97499000-97500000"/>
          <s v="97500000-97501000"/>
          <s v="97501000-97502000"/>
          <s v="97502000-97503000"/>
          <s v="97503000-97504000"/>
          <s v="97504000-97505000"/>
          <s v="97505000-97506000"/>
          <s v="97506000-97507000"/>
          <s v="97507000-97508000"/>
          <s v="97508000-97509000"/>
          <s v="97509000-97510000"/>
          <s v="97510000-97511000"/>
          <s v="97511000-97512000"/>
          <s v="97512000-97513000"/>
          <s v="97513000-97514000"/>
          <s v="97514000-97515000"/>
          <s v="97515000-97516000"/>
          <s v="97516000-97517000"/>
          <s v="97517000-97518000"/>
          <s v="97518000-97519000"/>
          <s v="97519000-97520000"/>
          <s v="97520000-97521000"/>
          <s v="97521000-97522000"/>
          <s v="97522000-97523000"/>
          <s v="97523000-97524000"/>
          <s v="97524000-97525000"/>
          <s v="97525000-97526000"/>
          <s v="97526000-97527000"/>
          <s v="97527000-97528000"/>
          <s v="97528000-97529000"/>
          <s v="97529000-97530000"/>
          <s v="97530000-97531000"/>
          <s v="97531000-97532000"/>
          <s v="97532000-97533000"/>
          <s v="97533000-97534000"/>
          <s v="97534000-97535000"/>
          <s v="97535000-97536000"/>
          <s v="97536000-97537000"/>
          <s v="97537000-97538000"/>
          <s v="97538000-97539000"/>
          <s v="97539000-97540000"/>
          <s v="97540000-97541000"/>
          <s v="97541000-97542000"/>
          <s v="97542000-97543000"/>
          <s v="97543000-97544000"/>
          <s v="97544000-97545000"/>
          <s v="97545000-97546000"/>
          <s v="97546000-97547000"/>
          <s v="97547000-97548000"/>
          <s v="97548000-97549000"/>
          <s v="97549000-97550000"/>
          <s v="97550000-97551000"/>
          <s v="97551000-97552000"/>
          <s v="97552000-97553000"/>
          <s v="97553000-97554000"/>
          <s v="97554000-97555000"/>
          <s v="97555000-97556000"/>
          <s v="97556000-97557000"/>
          <s v="97557000-97558000"/>
          <s v="97558000-97559000"/>
          <s v="97559000-97560000"/>
          <s v="97560000-97561000"/>
          <s v="97561000-97562000"/>
          <s v="97562000-97563000"/>
          <s v="97563000-97564000"/>
          <s v="97564000-97565000"/>
          <s v="97565000-97566000"/>
          <s v="97566000-97567000"/>
          <s v="97567000-97568000"/>
          <s v="97568000-97569000"/>
          <s v="97569000-97570000"/>
          <s v="97570000-97571000"/>
          <s v="97571000-97572000"/>
          <s v="97572000-97573000"/>
          <s v="97573000-97574000"/>
          <s v="97574000-97575000"/>
          <s v="97575000-97576000"/>
          <s v="97576000-97577000"/>
          <s v="97577000-97578000"/>
          <s v="97578000-97579000"/>
          <s v="97579000-97580000"/>
          <s v="97580000-97581000"/>
          <s v="97581000-97582000"/>
          <s v="97582000-97583000"/>
          <s v="97583000-97584000"/>
          <s v="97584000-97585000"/>
          <s v="97585000-97586000"/>
          <s v="97586000-97587000"/>
          <s v="97587000-97588000"/>
          <s v="97588000-97589000"/>
          <s v="97589000-97590000"/>
          <s v="97590000-97591000"/>
          <s v="97591000-97592000"/>
          <s v="97592000-97593000"/>
          <s v="97593000-97594000"/>
          <s v="97594000-97595000"/>
          <s v="97595000-97596000"/>
          <s v="97596000-97597000"/>
          <s v="97597000-97598000"/>
          <s v="97598000-97599000"/>
          <s v="97599000-97600000"/>
          <s v="97600000-97601000"/>
          <s v="97601000-97602000"/>
          <s v="97602000-97603000"/>
          <s v="97603000-97604000"/>
          <s v="97604000-97605000"/>
          <s v="97605000-97606000"/>
          <s v="97606000-97607000"/>
          <s v="97607000-97608000"/>
          <s v="97608000-97609000"/>
          <s v="97609000-97610000"/>
          <s v="97610000-97611000"/>
          <s v="97611000-97612000"/>
          <s v="97612000-97613000"/>
          <s v="97613000-97614000"/>
          <s v="97614000-97615000"/>
          <s v="97615000-97616000"/>
          <s v="97616000-97617000"/>
          <s v="97617000-97618000"/>
          <s v="97618000-97619000"/>
          <s v="97619000-97620000"/>
          <s v="97620000-97621000"/>
          <s v="97621000-97622000"/>
          <s v="97622000-97623000"/>
          <s v="97623000-97624000"/>
          <s v="97624000-97625000"/>
          <s v="97625000-97626000"/>
          <s v="97626000-97627000"/>
          <s v="97627000-97628000"/>
          <s v="97628000-97629000"/>
          <s v="97629000-97630000"/>
          <s v="97630000-97631000"/>
          <s v="97631000-97632000"/>
          <s v="97632000-97633000"/>
          <s v="97633000-97634000"/>
          <s v="97634000-97635000"/>
          <s v="97635000-97636000"/>
          <s v="97636000-97637000"/>
          <s v="97637000-97638000"/>
          <s v="97638000-97639000"/>
          <s v="97639000-97640000"/>
          <s v="97640000-97641000"/>
          <s v="97641000-97642000"/>
          <s v="97642000-97643000"/>
          <s v="97643000-97644000"/>
          <s v="97644000-97645000"/>
          <s v="97645000-97646000"/>
          <s v="97646000-97647000"/>
          <s v="97647000-97648000"/>
          <s v="97648000-97649000"/>
          <s v="97649000-97650000"/>
          <s v="97650000-97651000"/>
          <s v="97651000-97652000"/>
          <s v="97652000-97653000"/>
          <s v="97653000-97654000"/>
          <s v="97654000-97655000"/>
          <s v="97655000-97656000"/>
          <s v="97656000-97657000"/>
          <s v="97657000-97658000"/>
          <s v="97658000-97659000"/>
          <s v="97659000-97660000"/>
          <s v="97660000-97661000"/>
          <s v="97661000-97662000"/>
          <s v="97662000-97663000"/>
          <s v="97663000-97664000"/>
          <s v="97664000-97665000"/>
          <s v="97665000-97666000"/>
          <s v="97666000-97667000"/>
          <s v="97667000-97668000"/>
          <s v="97668000-97669000"/>
          <s v="97669000-97670000"/>
          <s v="97670000-97671000"/>
          <s v="97671000-97672000"/>
          <s v="97672000-97673000"/>
          <s v="97673000-97674000"/>
          <s v="97674000-97675000"/>
          <s v="97675000-97676000"/>
          <s v="97676000-97677000"/>
          <s v="97677000-97678000"/>
          <s v="97678000-97679000"/>
          <s v="97679000-97680000"/>
          <s v="97680000-97681000"/>
          <s v="97681000-97682000"/>
          <s v="97682000-97683000"/>
          <s v="97683000-97684000"/>
          <s v="97684000-97685000"/>
          <s v="97685000-97686000"/>
          <s v="97686000-97687000"/>
          <s v="97687000-97688000"/>
          <s v="97688000-97689000"/>
          <s v="97689000-97690000"/>
          <s v="97690000-97691000"/>
          <s v="97691000-97692000"/>
          <s v="97692000-97693000"/>
          <s v="97693000-97694000"/>
          <s v="97694000-97695000"/>
          <s v="97695000-97696000"/>
          <s v="97696000-97697000"/>
          <s v="97697000-97698000"/>
          <s v="97698000-97699000"/>
          <s v="97699000-97700000"/>
          <s v="97700000-97701000"/>
          <s v="97701000-97702000"/>
          <s v="97702000-97703000"/>
          <s v="97703000-97704000"/>
          <s v="97704000-97705000"/>
          <s v="97705000-97706000"/>
          <s v="97706000-97707000"/>
          <s v="97707000-97708000"/>
          <s v="97708000-97709000"/>
          <s v="97709000-97710000"/>
          <s v="97710000-97711000"/>
          <s v="97711000-97712000"/>
          <s v="97712000-97713000"/>
          <s v="97713000-97714000"/>
          <s v="97714000-97715000"/>
          <s v="97715000-97716000"/>
          <s v="97716000-97717000"/>
          <s v="97717000-97718000"/>
          <s v="97718000-97719000"/>
          <s v="97719000-97720000"/>
          <s v="97720000-97721000"/>
          <s v="97721000-97722000"/>
          <s v="97722000-97723000"/>
          <s v="97723000-97724000"/>
          <s v="97724000-97725000"/>
          <s v="97725000-97726000"/>
          <s v="97726000-97727000"/>
          <s v="97727000-97728000"/>
          <s v="97728000-97729000"/>
          <s v="97729000-97730000"/>
          <s v="97730000-97731000"/>
          <s v="97731000-97732000"/>
          <s v="97732000-97733000"/>
          <s v="97733000-97734000"/>
          <s v="97734000-97735000"/>
          <s v="97735000-97736000"/>
          <s v="97736000-97737000"/>
          <s v="97737000-97738000"/>
          <s v="97738000-97739000"/>
          <s v="97739000-97740000"/>
          <s v="97740000-97741000"/>
          <s v="97741000-97742000"/>
          <s v="97742000-97743000"/>
          <s v="97743000-97744000"/>
          <s v="97744000-97745000"/>
          <s v="97745000-97746000"/>
          <s v="97746000-97747000"/>
          <s v="97747000-97748000"/>
          <s v="97748000-97749000"/>
          <s v="97749000-97750000"/>
          <s v="97750000-97751000"/>
          <s v="97751000-97752000"/>
          <s v="97752000-97753000"/>
          <s v="97753000-97754000"/>
          <s v="97754000-97755000"/>
          <s v="97755000-97756000"/>
          <s v="97756000-97757000"/>
          <s v="97757000-97758000"/>
          <s v="97758000-97759000"/>
          <s v="97759000-97760000"/>
          <s v="97760000-97761000"/>
          <s v="97761000-97762000"/>
          <s v="97762000-97763000"/>
          <s v="97763000-97764000"/>
          <s v="97764000-97765000"/>
          <s v="97765000-97766000"/>
          <s v="97766000-97767000"/>
          <s v="97767000-97768000"/>
          <s v="97768000-97769000"/>
          <s v="97769000-97770000"/>
          <s v="97770000-97771000"/>
          <s v="97771000-97772000"/>
          <s v="97772000-97773000"/>
          <s v="97773000-97774000"/>
          <s v="97774000-97775000"/>
          <s v="97775000-97776000"/>
          <s v="97776000-97777000"/>
          <s v="97777000-97778000"/>
          <s v="97778000-97779000"/>
          <s v="97779000-97780000"/>
          <s v="97780000-97781000"/>
          <s v="97781000-97782000"/>
          <s v="97782000-97783000"/>
          <s v="97783000-97784000"/>
          <s v="97784000-97785000"/>
          <s v="97785000-97786000"/>
          <s v="97786000-97787000"/>
          <s v="97787000-97788000"/>
          <s v="97788000-97789000"/>
          <s v="97789000-97790000"/>
          <s v="97790000-97791000"/>
          <s v="97791000-97792000"/>
          <s v="97792000-97793000"/>
          <s v="97793000-97794000"/>
          <s v="97794000-97795000"/>
          <s v="97795000-97796000"/>
          <s v="97796000-97797000"/>
          <s v="97797000-97798000"/>
          <s v="97798000-97799000"/>
          <s v="97799000-97800000"/>
          <s v="97800000-97801000"/>
          <s v="97801000-97802000"/>
          <s v="97802000-97803000"/>
          <s v="97803000-97804000"/>
          <s v="97804000-97805000"/>
          <s v="97805000-97806000"/>
          <s v="97806000-97807000"/>
          <s v="97807000-97808000"/>
          <s v="97808000-97809000"/>
          <s v="97809000-97810000"/>
          <s v="97810000-97811000"/>
          <s v="97811000-97812000"/>
          <s v="97812000-97813000"/>
          <s v="97813000-97814000"/>
          <s v="97814000-97815000"/>
          <s v="97815000-97816000"/>
          <s v="97816000-97817000"/>
          <s v="97817000-97818000"/>
          <s v="97818000-97819000"/>
          <s v="97819000-97820000"/>
          <s v="97820000-97821000"/>
          <s v="97821000-97822000"/>
          <s v="97822000-97823000"/>
          <s v="97823000-97824000"/>
          <s v="97824000-97825000"/>
          <s v="97825000-97826000"/>
          <s v="97826000-97827000"/>
          <s v="97827000-97828000"/>
          <s v="97828000-97829000"/>
          <s v="97829000-97830000"/>
          <s v="97830000-97831000"/>
          <s v="97831000-97832000"/>
          <s v="97832000-97833000"/>
          <s v="97833000-97834000"/>
          <s v="97834000-97835000"/>
          <s v="97835000-97836000"/>
          <s v="97836000-97837000"/>
          <s v="97837000-97838000"/>
          <s v="97838000-97839000"/>
          <s v="97839000-97840000"/>
          <s v="97840000-97841000"/>
          <s v="97841000-97842000"/>
          <s v="97842000-97843000"/>
          <s v="97843000-97844000"/>
          <s v="97844000-97845000"/>
          <s v="97845000-97846000"/>
          <s v="97846000-97847000"/>
          <s v="97847000-97848000"/>
          <s v="97848000-97849000"/>
          <s v="97849000-97850000"/>
          <s v="97850000-97851000"/>
          <s v="97851000-97852000"/>
          <s v="97852000-97853000"/>
          <s v="97853000-97854000"/>
          <s v="97854000-97855000"/>
          <s v="97855000-97856000"/>
          <s v="97856000-97857000"/>
          <s v="97857000-97858000"/>
          <s v="97858000-97859000"/>
          <s v="97859000-97860000"/>
          <s v="97860000-97861000"/>
          <s v="97861000-97862000"/>
          <s v="97862000-97863000"/>
          <s v="97863000-97864000"/>
          <s v="97864000-97865000"/>
          <s v="97865000-97866000"/>
          <s v="97866000-97867000"/>
          <s v="97867000-97868000"/>
          <s v="97868000-97869000"/>
          <s v="97869000-97870000"/>
          <s v="97870000-97871000"/>
          <s v="97871000-97872000"/>
          <s v="97872000-97873000"/>
          <s v="97873000-97874000"/>
          <s v="97874000-97875000"/>
          <s v="97875000-97876000"/>
          <s v="97876000-97877000"/>
          <s v="97877000-97878000"/>
          <s v="97878000-97879000"/>
          <s v="97879000-97880000"/>
          <s v="97880000-97881000"/>
          <s v="97881000-97882000"/>
          <s v="97882000-97883000"/>
          <s v="97883000-97884000"/>
          <s v="97884000-97885000"/>
          <s v="97885000-97886000"/>
          <s v="97886000-97887000"/>
          <s v="97887000-97888000"/>
          <s v="97888000-97889000"/>
          <s v="97889000-97890000"/>
          <s v="97890000-97891000"/>
          <s v="97891000-97892000"/>
          <s v="97892000-97893000"/>
          <s v="97893000-97894000"/>
          <s v="97894000-97895000"/>
          <s v="97895000-97896000"/>
          <s v="97896000-97897000"/>
          <s v="97897000-97898000"/>
          <s v="97898000-97899000"/>
          <s v="97899000-97900000"/>
          <s v="97900000-97901000"/>
          <s v="97901000-97902000"/>
          <s v="97902000-97903000"/>
          <s v="97903000-97904000"/>
          <s v="97904000-97905000"/>
          <s v="97905000-97906000"/>
          <s v="97906000-97907000"/>
          <s v="97907000-97908000"/>
          <s v="97908000-97909000"/>
          <s v="97909000-97910000"/>
          <s v="97910000-97911000"/>
          <s v="97911000-97912000"/>
          <s v="97912000-97913000"/>
          <s v="97913000-97914000"/>
          <s v="97914000-97915000"/>
          <s v="97915000-97916000"/>
          <s v="97916000-97917000"/>
          <s v="97917000-97918000"/>
          <s v="97918000-97919000"/>
          <s v="97919000-97920000"/>
          <s v="97920000-97921000"/>
          <s v="97921000-97922000"/>
          <s v="97922000-97923000"/>
          <s v="97923000-97924000"/>
          <s v="97924000-97925000"/>
          <s v="97925000-97926000"/>
          <s v="97926000-97927000"/>
          <s v="97927000-97928000"/>
          <s v="97928000-97929000"/>
          <s v="97929000-97930000"/>
          <s v="97930000-97931000"/>
          <s v="97931000-97932000"/>
          <s v="97932000-97933000"/>
          <s v="97933000-97934000"/>
          <s v="97934000-97935000"/>
          <s v="97935000-97936000"/>
          <s v="97936000-97937000"/>
          <s v="97937000-97938000"/>
          <s v="97938000-97939000"/>
          <s v="97939000-97940000"/>
          <s v="97940000-97941000"/>
          <s v="97941000-97942000"/>
          <s v="97942000-97943000"/>
          <s v="97943000-97944000"/>
          <s v="97944000-97945000"/>
          <s v="97945000-97946000"/>
          <s v="97946000-97947000"/>
          <s v="97947000-97948000"/>
          <s v="97948000-97949000"/>
          <s v="97949000-97950000"/>
          <s v="97950000-97951000"/>
          <s v="97951000-97952000"/>
          <s v="97952000-97953000"/>
          <s v="97953000-97954000"/>
          <s v="97954000-97955000"/>
          <s v="97955000-97956000"/>
          <s v="97956000-97957000"/>
          <s v="97957000-97958000"/>
          <s v="97958000-97959000"/>
          <s v="97959000-97960000"/>
          <s v="97960000-97961000"/>
          <s v="97961000-97962000"/>
          <s v="97962000-97963000"/>
          <s v="97963000-97964000"/>
          <s v="97964000-97965000"/>
          <s v="97965000-97966000"/>
          <s v="97966000-97967000"/>
          <s v="97967000-97968000"/>
          <s v="97968000-97969000"/>
          <s v="97969000-97970000"/>
          <s v="97970000-97971000"/>
          <s v="97971000-97972000"/>
          <s v="97972000-97973000"/>
          <s v="97973000-97974000"/>
          <s v="97974000-97975000"/>
          <s v="97975000-97976000"/>
          <s v="97976000-97977000"/>
          <s v="97977000-97978000"/>
          <s v="97978000-97979000"/>
          <s v="97979000-97980000"/>
          <s v="97980000-97981000"/>
          <s v="97981000-97982000"/>
          <s v="97982000-97983000"/>
          <s v="97983000-97984000"/>
          <s v="97984000-97985000"/>
          <s v="97985000-97986000"/>
          <s v="97986000-97987000"/>
          <s v="97987000-97988000"/>
          <s v="97988000-97989000"/>
          <s v="97989000-97990000"/>
          <s v="97990000-97991000"/>
          <s v="97991000-97992000"/>
          <s v="97992000-97993000"/>
          <s v="97993000-97994000"/>
          <s v="97994000-97995000"/>
          <s v="97995000-97996000"/>
          <s v="97996000-97997000"/>
          <s v="97997000-97998000"/>
          <s v="97998000-97999000"/>
          <s v="97999000-98000000"/>
          <s v="98000000-98001000"/>
          <s v="98001000-98002000"/>
          <s v="98002000-98003000"/>
          <s v="98003000-98004000"/>
          <s v="98004000-98005000"/>
          <s v="98005000-98006000"/>
          <s v="98006000-98007000"/>
          <s v="98007000-98008000"/>
          <s v="98008000-98009000"/>
          <s v="98009000-98010000"/>
          <s v="98010000-98011000"/>
          <s v="98011000-98012000"/>
          <s v="98012000-98013000"/>
          <s v="98013000-98014000"/>
          <s v="98014000-98015000"/>
          <s v="98015000-98016000"/>
          <s v="98016000-98017000"/>
          <s v="98017000-98018000"/>
          <s v="98018000-98019000"/>
          <s v="98019000-98020000"/>
          <s v="98020000-98021000"/>
          <s v="98021000-98022000"/>
          <s v="98022000-98023000"/>
          <s v="98023000-98024000"/>
          <s v="98024000-98025000"/>
          <s v="98025000-98026000"/>
          <s v="98026000-98027000"/>
          <s v="98027000-98028000"/>
          <s v="98028000-98029000"/>
          <s v="98029000-98030000"/>
          <s v="98030000-98031000"/>
          <s v="98031000-98032000"/>
          <s v="98032000-98033000"/>
          <s v="98033000-98034000"/>
          <s v="98034000-98035000"/>
          <s v="98035000-98036000"/>
          <s v="98036000-98037000"/>
          <s v="98037000-98038000"/>
          <s v="98038000-98039000"/>
          <s v="98039000-98040000"/>
          <s v="98040000-98041000"/>
          <s v="98041000-98042000"/>
          <s v="98042000-98043000"/>
          <s v="98043000-98044000"/>
          <s v="98044000-98045000"/>
          <s v="98045000-98046000"/>
          <s v="98046000-98047000"/>
          <s v="98047000-98048000"/>
          <s v="98048000-98049000"/>
          <s v="98049000-98050000"/>
          <s v="98050000-98051000"/>
          <s v="98051000-98052000"/>
          <s v="98052000-98053000"/>
          <s v="98053000-98054000"/>
          <s v="98054000-98055000"/>
          <s v="98055000-98056000"/>
          <s v="98056000-98057000"/>
          <s v="98057000-98058000"/>
          <s v="98058000-98059000"/>
          <s v="98059000-98060000"/>
          <s v="98060000-98061000"/>
          <s v="98061000-98062000"/>
          <s v="98062000-98063000"/>
          <s v="98063000-98064000"/>
          <s v="98064000-98065000"/>
          <s v="98065000-98066000"/>
          <s v="98066000-98067000"/>
          <s v="98067000-98068000"/>
          <s v="98068000-98069000"/>
          <s v="98069000-98070000"/>
          <s v="98070000-98071000"/>
          <s v="98071000-98072000"/>
          <s v="98072000-98073000"/>
          <s v="98073000-98074000"/>
          <s v="98074000-98075000"/>
          <s v="98075000-98076000"/>
          <s v="98076000-98077000"/>
          <s v="98077000-98078000"/>
          <s v="98078000-98079000"/>
          <s v="98079000-98080000"/>
          <s v="98080000-98081000"/>
          <s v="98081000-98082000"/>
          <s v="98082000-98083000"/>
          <s v="98083000-98084000"/>
          <s v="98084000-98085000"/>
          <s v="98085000-98086000"/>
          <s v="98086000-98087000"/>
          <s v="98087000-98088000"/>
          <s v="98088000-98089000"/>
          <s v="98089000-98090000"/>
          <s v="98090000-98091000"/>
          <s v="98091000-98092000"/>
          <s v="98092000-98093000"/>
          <s v="98093000-98094000"/>
          <s v="98094000-98095000"/>
          <s v="98095000-98096000"/>
          <s v="98096000-98097000"/>
          <s v="98097000-98098000"/>
          <s v="98098000-98099000"/>
          <s v="98099000-98100000"/>
          <s v="98100000-98101000"/>
          <s v="98101000-98102000"/>
          <s v="98102000-98103000"/>
          <s v="98103000-98104000"/>
          <s v="98104000-98105000"/>
          <s v="98105000-98106000"/>
          <s v="98106000-98107000"/>
          <s v="98107000-98108000"/>
          <s v="98108000-98109000"/>
          <s v="98109000-98110000"/>
          <s v="98110000-98111000"/>
          <s v="98111000-98112000"/>
          <s v="98112000-98113000"/>
          <s v="98113000-98114000"/>
          <s v="98114000-98115000"/>
          <s v="98115000-98116000"/>
          <s v="98116000-98117000"/>
          <s v="98117000-98118000"/>
          <s v="98118000-98119000"/>
          <s v="98119000-98120000"/>
          <s v="98120000-98121000"/>
          <s v="98121000-98122000"/>
          <s v="98122000-98123000"/>
          <s v="98123000-98124000"/>
          <s v="98124000-98125000"/>
          <s v="98125000-98126000"/>
          <s v="98126000-98127000"/>
          <s v="98127000-98128000"/>
          <s v="98128000-98129000"/>
          <s v="98129000-98130000"/>
          <s v="98130000-98131000"/>
          <s v="98131000-98132000"/>
          <s v="98132000-98133000"/>
          <s v="98133000-98134000"/>
          <s v="98134000-98135000"/>
          <s v="98135000-98136000"/>
          <s v="98136000-98137000"/>
          <s v="98137000-98138000"/>
          <s v="98138000-98139000"/>
          <s v="98139000-98140000"/>
          <s v="98140000-98141000"/>
          <s v="98141000-98142000"/>
          <s v="98142000-98143000"/>
          <s v="98143000-98144000"/>
          <s v="98144000-98145000"/>
          <s v="98145000-98146000"/>
          <s v="98146000-98147000"/>
          <s v="98147000-98148000"/>
          <s v="98148000-98149000"/>
          <s v="98149000-98150000"/>
          <s v="98150000-98151000"/>
          <s v="98151000-98152000"/>
          <s v="98152000-98153000"/>
          <s v="98153000-98154000"/>
          <s v="98154000-98155000"/>
          <s v="98155000-98156000"/>
          <s v="98156000-98157000"/>
          <s v="98157000-98158000"/>
          <s v="98158000-98159000"/>
          <s v="98159000-98160000"/>
          <s v="98160000-98161000"/>
          <s v="98161000-98162000"/>
          <s v="98162000-98163000"/>
          <s v="98163000-98164000"/>
          <s v="98164000-98165000"/>
          <s v="98165000-98166000"/>
          <s v="98166000-98167000"/>
          <s v="98167000-98168000"/>
          <s v="98168000-98169000"/>
          <s v="98169000-98170000"/>
          <s v="98170000-98171000"/>
          <s v="98171000-98172000"/>
          <s v="98172000-98173000"/>
          <s v="98173000-98174000"/>
          <s v="98174000-98175000"/>
          <s v="98175000-98176000"/>
          <s v="98176000-98177000"/>
          <s v="98177000-98178000"/>
          <s v="98178000-98179000"/>
          <s v="98179000-98180000"/>
          <s v="98180000-98181000"/>
          <s v="98181000-98182000"/>
          <s v="98182000-98183000"/>
          <s v="98183000-98184000"/>
          <s v="98184000-98185000"/>
          <s v="98185000-98186000"/>
          <s v="98186000-98187000"/>
          <s v="98187000-98188000"/>
          <s v="98188000-98189000"/>
          <s v="98189000-98190000"/>
          <s v="98190000-98191000"/>
          <s v="98191000-98192000"/>
          <s v="98192000-98193000"/>
          <s v="98193000-98194000"/>
          <s v="98194000-98195000"/>
          <s v="98195000-98196000"/>
          <s v="98196000-98197000"/>
          <s v="98197000-98198000"/>
          <s v="98198000-98199000"/>
          <s v="98199000-98200000"/>
          <s v="98200000-98201000"/>
          <s v="98201000-98202000"/>
          <s v="98202000-98203000"/>
          <s v="98203000-98204000"/>
          <s v="98204000-98205000"/>
          <s v="98205000-98206000"/>
          <s v="98206000-98207000"/>
          <s v="98207000-98208000"/>
          <s v="98208000-98209000"/>
          <s v="98209000-98210000"/>
          <s v="98210000-98211000"/>
          <s v="98211000-98212000"/>
          <s v="98212000-98213000"/>
          <s v="98213000-98214000"/>
          <s v="98214000-98215000"/>
          <s v="98215000-98216000"/>
          <s v="98216000-98217000"/>
          <s v="98217000-98218000"/>
          <s v="98218000-98219000"/>
          <s v="98219000-98220000"/>
          <s v="98220000-98221000"/>
          <s v="98221000-98222000"/>
          <s v="98222000-98223000"/>
          <s v="98223000-98224000"/>
          <s v="98224000-98225000"/>
          <s v="98225000-98226000"/>
          <s v="98226000-98227000"/>
          <s v="98227000-98228000"/>
          <s v="98228000-98229000"/>
          <s v="98229000-98230000"/>
          <s v="98230000-98231000"/>
          <s v="98231000-98232000"/>
          <s v="98232000-98233000"/>
          <s v="98233000-98234000"/>
          <s v="98234000-98235000"/>
          <s v="98235000-98236000"/>
          <s v="98236000-98237000"/>
          <s v="98237000-98238000"/>
          <s v="98238000-98239000"/>
          <s v="98239000-98240000"/>
          <s v="98240000-98241000"/>
          <s v="98241000-98242000"/>
          <s v="98242000-98243000"/>
          <s v="98243000-98244000"/>
          <s v="98244000-98245000"/>
          <s v="98245000-98246000"/>
          <s v="98246000-98247000"/>
          <s v="98247000-98248000"/>
          <s v="98248000-98249000"/>
          <s v="98249000-98250000"/>
          <s v="98250000-98251000"/>
          <s v="98251000-98252000"/>
          <s v="98252000-98253000"/>
          <s v="98253000-98254000"/>
          <s v="98254000-98255000"/>
          <s v="98255000-98256000"/>
          <s v="98256000-98257000"/>
          <s v="98257000-98258000"/>
          <s v="98258000-98259000"/>
          <s v="98259000-98260000"/>
          <s v="98260000-98261000"/>
          <s v="98261000-98262000"/>
          <s v="98262000-98263000"/>
          <s v="98263000-98264000"/>
          <s v="98264000-98265000"/>
          <s v="98265000-98266000"/>
          <s v="98266000-98267000"/>
          <s v="98267000-98268000"/>
          <s v="98268000-98269000"/>
          <s v="98269000-98270000"/>
          <s v="98270000-98271000"/>
          <s v="98271000-98272000"/>
          <s v="98272000-98273000"/>
          <s v="98273000-98274000"/>
          <s v="98274000-98275000"/>
          <s v="98275000-98276000"/>
          <s v="98276000-98277000"/>
          <s v="98277000-98278000"/>
          <s v="98278000-98279000"/>
          <s v="98279000-98280000"/>
          <s v="98280000-98281000"/>
          <s v="98281000-98282000"/>
          <s v="98282000-98283000"/>
          <s v="98283000-98284000"/>
          <s v="98284000-98285000"/>
          <s v="98285000-98286000"/>
          <s v="98286000-98287000"/>
          <s v="98287000-98288000"/>
          <s v="98288000-98289000"/>
          <s v="98289000-98290000"/>
          <s v="98290000-98291000"/>
          <s v="98291000-98292000"/>
          <s v="98292000-98293000"/>
          <s v="98293000-98294000"/>
          <s v="98294000-98295000"/>
          <s v="98295000-98296000"/>
          <s v="98296000-98297000"/>
          <s v="98297000-98298000"/>
          <s v="98298000-98299000"/>
          <s v="98299000-98300000"/>
          <s v="98300000-98301000"/>
          <s v="98301000-98302000"/>
          <s v="98302000-98303000"/>
          <s v="98303000-98304000"/>
          <s v="98304000-98305000"/>
          <s v="98305000-98306000"/>
          <s v="98306000-98307000"/>
          <s v="98307000-98308000"/>
          <s v="98308000-98309000"/>
          <s v="98309000-98310000"/>
          <s v="98310000-98311000"/>
          <s v="98311000-98312000"/>
          <s v="98312000-98313000"/>
          <s v="98313000-98314000"/>
          <s v="98314000-98315000"/>
          <s v="98315000-98316000"/>
          <s v="98316000-98317000"/>
          <s v="98317000-98318000"/>
          <s v="98318000-98319000"/>
          <s v="98319000-98320000"/>
          <s v="98320000-98321000"/>
          <s v="98321000-98322000"/>
          <s v="98322000-98323000"/>
          <s v="98323000-98324000"/>
          <s v="98324000-98325000"/>
          <s v="98325000-98326000"/>
          <s v="98326000-98327000"/>
          <s v="98327000-98328000"/>
          <s v="98328000-98329000"/>
          <s v="98329000-98330000"/>
          <s v="98330000-98331000"/>
          <s v="98331000-98332000"/>
          <s v="98332000-98333000"/>
          <s v="98333000-98334000"/>
          <s v="98334000-98335000"/>
          <s v="98335000-98336000"/>
          <s v="98336000-98337000"/>
          <s v="98337000-98338000"/>
          <s v="98338000-98339000"/>
          <s v="98339000-98340000"/>
          <s v="98340000-98341000"/>
          <s v="98341000-98342000"/>
          <s v="98342000-98343000"/>
          <s v="98343000-98344000"/>
          <s v="98344000-98345000"/>
          <s v="98345000-98346000"/>
          <s v="98346000-98347000"/>
          <s v="98347000-98348000"/>
          <s v="98348000-98349000"/>
          <s v="98349000-98350000"/>
          <s v="98350000-98351000"/>
          <s v="98351000-98352000"/>
          <s v="98352000-98353000"/>
          <s v="98353000-98354000"/>
          <s v="98354000-98355000"/>
          <s v="98355000-98356000"/>
          <s v="98356000-98357000"/>
          <s v="98357000-98358000"/>
          <s v="98358000-98359000"/>
          <s v="98359000-98360000"/>
          <s v="98360000-98361000"/>
          <s v="98361000-98362000"/>
          <s v="98362000-98363000"/>
          <s v="98363000-98364000"/>
          <s v="98364000-98365000"/>
          <s v="98365000-98366000"/>
          <s v="98366000-98367000"/>
          <s v="98367000-98368000"/>
          <s v="98368000-98369000"/>
          <s v="98369000-98370000"/>
          <s v="98370000-98371000"/>
          <s v="98371000-98372000"/>
          <s v="98372000-98373000"/>
          <s v="98373000-98374000"/>
          <s v="98374000-98375000"/>
          <s v="98375000-98376000"/>
          <s v="98376000-98377000"/>
          <s v="98377000-98378000"/>
          <s v="98378000-98379000"/>
          <s v="98379000-98380000"/>
          <s v="98380000-98381000"/>
          <s v="98381000-98382000"/>
          <s v="98382000-98383000"/>
          <s v="98383000-98384000"/>
          <s v="98384000-98385000"/>
          <s v="98385000-98386000"/>
          <s v="98386000-98387000"/>
          <s v="98387000-98388000"/>
          <s v="98388000-98389000"/>
          <s v="98389000-98390000"/>
          <s v="98390000-98391000"/>
          <s v="98391000-98392000"/>
          <s v="98392000-98393000"/>
          <s v="98393000-98394000"/>
          <s v="98394000-98395000"/>
          <s v="98395000-98396000"/>
          <s v="98396000-98397000"/>
          <s v="98397000-98398000"/>
          <s v="98398000-98399000"/>
          <s v="98399000-98400000"/>
          <s v="98400000-98401000"/>
          <s v="98401000-98402000"/>
          <s v="98402000-98403000"/>
          <s v="98403000-98404000"/>
          <s v="98404000-98405000"/>
          <s v="98405000-98406000"/>
          <s v="98406000-98407000"/>
          <s v="98407000-98408000"/>
          <s v="98408000-98409000"/>
          <s v="98409000-98410000"/>
          <s v="98410000-98411000"/>
          <s v="98411000-98412000"/>
          <s v="98412000-98413000"/>
          <s v="98413000-98414000"/>
          <s v="98414000-98415000"/>
          <s v="98415000-98416000"/>
          <s v="98416000-98417000"/>
          <s v="98417000-98418000"/>
          <s v="98418000-98419000"/>
          <s v="98419000-98420000"/>
          <s v="98420000-98421000"/>
          <s v="98421000-98422000"/>
          <s v="98422000-98423000"/>
          <s v="98423000-98424000"/>
          <s v="98424000-98425000"/>
          <s v="98425000-98426000"/>
          <s v="98426000-98427000"/>
          <s v="98427000-98428000"/>
          <s v="98428000-98429000"/>
          <s v="98429000-98430000"/>
          <s v="98430000-98431000"/>
          <s v="98431000-98432000"/>
          <s v="98432000-98433000"/>
          <s v="98433000-98434000"/>
          <s v="98434000-98435000"/>
          <s v="98435000-98436000"/>
          <s v="98436000-98437000"/>
          <s v="98437000-98438000"/>
          <s v="98438000-98439000"/>
          <s v="98439000-98440000"/>
          <s v="98440000-98441000"/>
          <s v="98441000-98442000"/>
          <s v="98442000-98443000"/>
          <s v="98443000-98444000"/>
          <s v="98444000-98445000"/>
          <s v="98445000-98446000"/>
          <s v="98446000-98447000"/>
          <s v="98447000-98448000"/>
          <s v="98448000-98449000"/>
          <s v="98449000-98450000"/>
          <s v="98450000-98451000"/>
          <s v="98451000-98452000"/>
          <s v="98452000-98453000"/>
          <s v="98453000-98454000"/>
          <s v="98454000-98455000"/>
          <s v="98455000-98456000"/>
          <s v="98456000-98457000"/>
          <s v="98457000-98458000"/>
          <s v="98458000-98459000"/>
          <s v="98459000-98460000"/>
          <s v="98460000-98461000"/>
          <s v="98461000-98462000"/>
          <s v="98462000-98463000"/>
          <s v="98463000-98464000"/>
          <s v="98464000-98465000"/>
          <s v="98465000-98466000"/>
          <s v="98466000-98467000"/>
          <s v="98467000-98468000"/>
          <s v="98468000-98469000"/>
          <s v="98469000-98470000"/>
          <s v="98470000-98471000"/>
          <s v="98471000-98472000"/>
          <s v="98472000-98473000"/>
          <s v="98473000-98474000"/>
          <s v="98474000-98475000"/>
          <s v="98475000-98476000"/>
          <s v="98476000-98477000"/>
          <s v="98477000-98478000"/>
          <s v="98478000-98479000"/>
          <s v="98479000-98480000"/>
          <s v="98480000-98481000"/>
          <s v="98481000-98482000"/>
          <s v="98482000-98483000"/>
          <s v="98483000-98484000"/>
          <s v="98484000-98485000"/>
          <s v="98485000-98486000"/>
          <s v="98486000-98487000"/>
          <s v="98487000-98488000"/>
          <s v="98488000-98489000"/>
          <s v="98489000-98490000"/>
          <s v="98490000-98491000"/>
          <s v="98491000-98492000"/>
          <s v="98492000-98493000"/>
          <s v="98493000-98494000"/>
          <s v="98494000-98495000"/>
          <s v="98495000-98496000"/>
          <s v="98496000-98497000"/>
          <s v="98497000-98498000"/>
          <s v="98498000-98499000"/>
          <s v="98499000-98500000"/>
          <s v="98500000-98501000"/>
          <s v="98501000-98502000"/>
          <s v="98502000-98503000"/>
          <s v="98503000-98504000"/>
          <s v="98504000-98505000"/>
          <s v="98505000-98506000"/>
          <s v="98506000-98507000"/>
          <s v="98507000-98508000"/>
          <s v="98508000-98509000"/>
          <s v="98509000-98510000"/>
          <s v="98510000-98511000"/>
          <s v="98511000-98512000"/>
          <s v="98512000-98513000"/>
          <s v="98513000-98514000"/>
          <s v="98514000-98515000"/>
          <s v="98515000-98516000"/>
          <s v="98516000-98517000"/>
          <s v="98517000-98518000"/>
          <s v="98518000-98519000"/>
          <s v="98519000-98520000"/>
          <s v="98520000-98521000"/>
          <s v="98521000-98522000"/>
          <s v="98522000-98523000"/>
          <s v="98523000-98524000"/>
          <s v="98524000-98525000"/>
          <s v="98525000-98526000"/>
          <s v="98526000-98527000"/>
          <s v="98527000-98528000"/>
          <s v="98528000-98529000"/>
          <s v="98529000-98530000"/>
          <s v="98530000-98531000"/>
          <s v="98531000-98532000"/>
          <s v="98532000-98533000"/>
          <s v="98533000-98534000"/>
          <s v="98534000-98535000"/>
          <s v="98535000-98536000"/>
          <s v="98536000-98537000"/>
          <s v="98537000-98538000"/>
          <s v="98538000-98539000"/>
          <s v="98539000-98540000"/>
          <s v="98540000-98541000"/>
          <s v="98541000-98542000"/>
          <s v="98542000-98543000"/>
          <s v="98543000-98544000"/>
          <s v="98544000-98545000"/>
          <s v="98545000-98546000"/>
          <s v="98546000-98547000"/>
          <s v="98547000-98548000"/>
          <s v="98548000-98549000"/>
          <s v="98549000-98550000"/>
          <s v="98550000-98551000"/>
          <s v="98551000-98552000"/>
          <s v="98552000-98553000"/>
          <s v="98553000-98554000"/>
          <s v="98554000-98555000"/>
          <s v="98555000-98556000"/>
          <s v="98556000-98557000"/>
          <s v="98557000-98558000"/>
          <s v="98558000-98559000"/>
          <s v="98559000-98560000"/>
          <s v="98560000-98561000"/>
          <s v="98561000-98562000"/>
          <s v="98562000-98563000"/>
          <s v="98563000-98564000"/>
          <s v="98564000-98565000"/>
          <s v="98565000-98566000"/>
          <s v="98566000-98567000"/>
          <s v="98567000-98568000"/>
          <s v="98568000-98569000"/>
          <s v="98569000-98570000"/>
          <s v="98570000-98571000"/>
          <s v="98571000-98572000"/>
          <s v="98572000-98573000"/>
          <s v="98573000-98574000"/>
          <s v="98574000-98575000"/>
          <s v="98575000-98576000"/>
          <s v="98576000-98577000"/>
          <s v="98577000-98578000"/>
          <s v="98578000-98579000"/>
          <s v="98579000-98580000"/>
          <s v="98580000-98581000"/>
          <s v="98581000-98582000"/>
          <s v="98582000-98583000"/>
          <s v="98583000-98584000"/>
          <s v="98584000-98585000"/>
          <s v="98585000-98586000"/>
          <s v="98586000-98587000"/>
          <s v="98587000-98588000"/>
          <s v="98588000-98589000"/>
          <s v="98589000-98590000"/>
          <s v="98590000-98591000"/>
          <s v="98591000-98592000"/>
          <s v="98592000-98593000"/>
          <s v="98593000-98594000"/>
          <s v="98594000-98595000"/>
          <s v="98595000-98596000"/>
          <s v="98596000-98597000"/>
          <s v="98597000-98598000"/>
          <s v="98598000-98599000"/>
          <s v="98599000-98600000"/>
          <s v="98600000-98601000"/>
          <s v="98601000-98602000"/>
          <s v="98602000-98603000"/>
          <s v="98603000-98604000"/>
          <s v="98604000-98605000"/>
          <s v="98605000-98606000"/>
          <s v="98606000-98607000"/>
          <s v="98607000-98608000"/>
          <s v="98608000-98609000"/>
          <s v="98609000-98610000"/>
          <s v="98610000-98611000"/>
          <s v="98611000-98612000"/>
          <s v="98612000-98613000"/>
          <s v="98613000-98614000"/>
          <s v="98614000-98615000"/>
          <s v="98615000-98616000"/>
          <s v="98616000-98617000"/>
          <s v="98617000-98618000"/>
          <s v="98618000-98619000"/>
          <s v="98619000-98620000"/>
          <s v="98620000-98621000"/>
          <s v="98621000-98622000"/>
          <s v="98622000-98623000"/>
          <s v="98623000-98624000"/>
          <s v="98624000-98625000"/>
          <s v="98625000-98626000"/>
          <s v="98626000-98627000"/>
          <s v="98627000-98628000"/>
          <s v="98628000-98629000"/>
          <s v="98629000-98630000"/>
          <s v="98630000-98631000"/>
          <s v="98631000-98632000"/>
          <s v="98632000-98633000"/>
          <s v="98633000-98634000"/>
          <s v="98634000-98635000"/>
          <s v="98635000-98636000"/>
          <s v="98636000-98637000"/>
          <s v="98637000-98638000"/>
          <s v="98638000-98639000"/>
          <s v="98639000-98640000"/>
          <s v="98640000-98641000"/>
          <s v="98641000-98642000"/>
          <s v="98642000-98643000"/>
          <s v="98643000-98644000"/>
          <s v="98644000-98645000"/>
          <s v="98645000-98646000"/>
          <s v="98646000-98647000"/>
          <s v="98647000-98648000"/>
          <s v="98648000-98649000"/>
          <s v="98649000-98650000"/>
          <s v="98650000-98651000"/>
          <s v="98651000-98652000"/>
          <s v="98652000-98653000"/>
          <s v="98653000-98654000"/>
          <s v="98654000-98655000"/>
          <s v="98655000-98656000"/>
          <s v="98656000-98657000"/>
          <s v="98657000-98658000"/>
          <s v="98658000-98659000"/>
          <s v="98659000-98660000"/>
          <s v="98660000-98661000"/>
          <s v="98661000-98662000"/>
          <s v="98662000-98663000"/>
          <s v="98663000-98664000"/>
          <s v="98664000-98665000"/>
          <s v="98665000-98666000"/>
          <s v="98666000-98667000"/>
          <s v="98667000-98668000"/>
          <s v="98668000-98669000"/>
          <s v="98669000-98670000"/>
          <s v="98670000-98671000"/>
          <s v="98671000-98672000"/>
          <s v="98672000-98673000"/>
          <s v="98673000-98674000"/>
          <s v="98674000-98675000"/>
          <s v="98675000-98676000"/>
          <s v="98676000-98677000"/>
          <s v="98677000-98678000"/>
          <s v="98678000-98679000"/>
          <s v="98679000-98680000"/>
          <s v="98680000-98681000"/>
          <s v="98681000-98682000"/>
          <s v="98682000-98683000"/>
          <s v="98683000-98684000"/>
          <s v="98684000-98685000"/>
          <s v="98685000-98686000"/>
          <s v="98686000-98687000"/>
          <s v="98687000-98688000"/>
          <s v="98688000-98689000"/>
          <s v="98689000-98690000"/>
          <s v="98690000-98691000"/>
          <s v="98691000-98692000"/>
          <s v="98692000-98693000"/>
          <s v="98693000-98694000"/>
          <s v="98694000-98695000"/>
          <s v="98695000-98696000"/>
          <s v="98696000-98697000"/>
          <s v="98697000-98698000"/>
          <s v="98698000-98699000"/>
          <s v="98699000-98700000"/>
          <s v="98700000-98701000"/>
          <s v="98701000-98702000"/>
          <s v="98702000-98703000"/>
          <s v="98703000-98704000"/>
          <s v="98704000-98705000"/>
          <s v="98705000-98706000"/>
          <s v="98706000-98707000"/>
          <s v="98707000-98708000"/>
          <s v="98708000-98709000"/>
          <s v="98709000-98710000"/>
          <s v="98710000-98711000"/>
          <s v="98711000-98712000"/>
          <s v="98712000-98713000"/>
          <s v="98713000-98714000"/>
          <s v="98714000-98715000"/>
          <s v="98715000-98716000"/>
          <s v="98716000-98717000"/>
          <s v="98717000-98718000"/>
          <s v="98718000-98719000"/>
          <s v="98719000-98720000"/>
          <s v="98720000-98721000"/>
          <s v="98721000-98722000"/>
          <s v="98722000-98723000"/>
          <s v="98723000-98724000"/>
          <s v="98724000-98725000"/>
          <s v="98725000-98726000"/>
          <s v="98726000-98727000"/>
          <s v="98727000-98728000"/>
          <s v="98728000-98729000"/>
          <s v="98729000-98730000"/>
          <s v="98730000-98731000"/>
          <s v="98731000-98732000"/>
          <s v="98732000-98733000"/>
          <s v="98733000-98734000"/>
          <s v="98734000-98735000"/>
          <s v="98735000-98736000"/>
          <s v="98736000-98737000"/>
          <s v="98737000-98738000"/>
          <s v="98738000-98739000"/>
          <s v="98739000-98740000"/>
          <s v="98740000-98741000"/>
          <s v="98741000-98742000"/>
          <s v="98742000-98743000"/>
          <s v="98743000-98744000"/>
          <s v="98744000-98745000"/>
          <s v="98745000-98746000"/>
          <s v="98746000-98747000"/>
          <s v="98747000-98748000"/>
          <s v="98748000-98749000"/>
          <s v="98749000-98750000"/>
          <s v="98750000-98751000"/>
          <s v="98751000-98752000"/>
          <s v="98752000-98753000"/>
          <s v="98753000-98754000"/>
          <s v="98754000-98755000"/>
          <s v="98755000-98756000"/>
          <s v="98756000-98757000"/>
          <s v="98757000-98758000"/>
          <s v="98758000-98759000"/>
          <s v="98759000-98760000"/>
          <s v="98760000-98761000"/>
          <s v="98761000-98762000"/>
          <s v="98762000-98763000"/>
          <s v="98763000-98764000"/>
          <s v="98764000-98765000"/>
          <s v="98765000-98766000"/>
          <s v="98766000-98767000"/>
          <s v="98767000-98768000"/>
          <s v="98768000-98769000"/>
          <s v="98769000-98770000"/>
          <s v="98770000-98771000"/>
          <s v="98771000-98772000"/>
          <s v="98772000-98773000"/>
          <s v="98773000-98774000"/>
          <s v="98774000-98775000"/>
          <s v="98775000-98776000"/>
          <s v="98776000-98777000"/>
          <s v="98777000-98778000"/>
          <s v="98778000-98779000"/>
          <s v="98779000-98780000"/>
          <s v="98780000-98781000"/>
          <s v="98781000-98782000"/>
          <s v="98782000-98783000"/>
          <s v="98783000-98784000"/>
          <s v="98784000-98785000"/>
          <s v="98785000-98786000"/>
          <s v="98786000-98787000"/>
          <s v="98787000-98788000"/>
          <s v="98788000-98789000"/>
          <s v="98789000-98790000"/>
          <s v="98790000-98791000"/>
          <s v="98791000-98792000"/>
          <s v="98792000-98793000"/>
          <s v="98793000-98794000"/>
          <s v="98794000-98795000"/>
          <s v="98795000-98796000"/>
          <s v="98796000-98797000"/>
          <s v="98797000-98798000"/>
          <s v="98798000-98799000"/>
          <s v="98799000-98800000"/>
          <s v="98800000-98801000"/>
          <s v="98801000-98802000"/>
          <s v="98802000-98803000"/>
          <s v="98803000-98804000"/>
          <s v="98804000-98805000"/>
          <s v="98805000-98806000"/>
          <s v="98806000-98807000"/>
          <s v="98807000-98808000"/>
          <s v="98808000-98809000"/>
          <s v="98809000-98810000"/>
          <s v="98810000-98811000"/>
          <s v="98811000-98812000"/>
          <s v="98812000-98813000"/>
          <s v="98813000-98814000"/>
          <s v="98814000-98815000"/>
          <s v="98815000-98816000"/>
          <s v="98816000-98817000"/>
          <s v="98817000-98818000"/>
          <s v="98818000-98819000"/>
          <s v="98819000-98820000"/>
          <s v="98820000-98821000"/>
          <s v="98821000-98822000"/>
          <s v="98822000-98823000"/>
          <s v="98823000-98824000"/>
          <s v="98824000-98825000"/>
          <s v="98825000-98826000"/>
          <s v="98826000-98827000"/>
          <s v="98827000-98828000"/>
          <s v="98828000-98829000"/>
          <s v="98829000-98830000"/>
          <s v="98830000-98831000"/>
          <s v="98831000-98832000"/>
          <s v="98832000-98833000"/>
          <s v="98833000-98834000"/>
          <s v="98834000-98835000"/>
          <s v="98835000-98836000"/>
          <s v="98836000-98837000"/>
          <s v="98837000-98838000"/>
          <s v="98838000-98839000"/>
          <s v="98839000-98840000"/>
          <s v="98840000-98841000"/>
          <s v="98841000-98842000"/>
          <s v="98842000-98843000"/>
          <s v="98843000-98844000"/>
          <s v="98844000-98845000"/>
          <s v="98845000-98846000"/>
          <s v="98846000-98847000"/>
          <s v="98847000-98848000"/>
          <s v="98848000-98849000"/>
          <s v="98849000-98850000"/>
          <s v="98850000-98851000"/>
          <s v="98851000-98852000"/>
          <s v="98852000-98853000"/>
          <s v="98853000-98854000"/>
          <s v="98854000-98855000"/>
          <s v="98855000-98856000"/>
          <s v="98856000-98857000"/>
          <s v="98857000-98858000"/>
          <s v="98858000-98859000"/>
          <s v="98859000-98860000"/>
          <s v="98860000-98861000"/>
          <s v="98861000-98862000"/>
          <s v="98862000-98863000"/>
          <s v="98863000-98864000"/>
          <s v="98864000-98865000"/>
          <s v="98865000-98866000"/>
          <s v="98866000-98867000"/>
          <s v="98867000-98868000"/>
          <s v="98868000-98869000"/>
          <s v="98869000-98870000"/>
          <s v="98870000-98871000"/>
          <s v="98871000-98872000"/>
          <s v="98872000-98873000"/>
          <s v="98873000-98874000"/>
          <s v="98874000-98875000"/>
          <s v="98875000-98876000"/>
          <s v="98876000-98877000"/>
          <s v="98877000-98878000"/>
          <s v="98878000-98879000"/>
          <s v="98879000-98880000"/>
          <s v="98880000-98881000"/>
          <s v="98881000-98882000"/>
          <s v="98882000-98883000"/>
          <s v="98883000-98884000"/>
          <s v="98884000-98885000"/>
          <s v="98885000-98886000"/>
          <s v="98886000-98887000"/>
          <s v="98887000-98888000"/>
          <s v="98888000-98889000"/>
          <s v="98889000-98890000"/>
          <s v="98890000-98891000"/>
          <s v="98891000-98892000"/>
          <s v="98892000-98893000"/>
          <s v="98893000-98894000"/>
          <s v="98894000-98895000"/>
          <s v="98895000-98896000"/>
          <s v="98896000-98897000"/>
          <s v="98897000-98898000"/>
          <s v="98898000-98899000"/>
          <s v="98899000-98900000"/>
          <s v="98900000-98901000"/>
          <s v="98901000-98902000"/>
          <s v="98902000-98903000"/>
          <s v="98903000-98904000"/>
          <s v="98904000-98905000"/>
          <s v="98905000-98906000"/>
          <s v="98906000-98907000"/>
          <s v="98907000-98908000"/>
          <s v="98908000-98909000"/>
          <s v="98909000-98910000"/>
          <s v="98910000-98911000"/>
          <s v="98911000-98912000"/>
          <s v="98912000-98913000"/>
          <s v="98913000-98914000"/>
          <s v="98914000-98915000"/>
          <s v="98915000-98916000"/>
          <s v="98916000-98917000"/>
          <s v="98917000-98918000"/>
          <s v="98918000-98919000"/>
          <s v="98919000-98920000"/>
          <s v="98920000-98921000"/>
          <s v="98921000-98922000"/>
          <s v="98922000-98923000"/>
          <s v="98923000-98924000"/>
          <s v="98924000-98925000"/>
          <s v="98925000-98926000"/>
          <s v="98926000-98927000"/>
          <s v="98927000-98928000"/>
          <s v="98928000-98929000"/>
          <s v="98929000-98930000"/>
          <s v="98930000-98931000"/>
          <s v="98931000-98932000"/>
          <s v="98932000-98933000"/>
          <s v="98933000-98934000"/>
          <s v="98934000-98935000"/>
          <s v="98935000-98936000"/>
          <s v="98936000-98937000"/>
          <s v="98937000-98938000"/>
          <s v="98938000-98939000"/>
          <s v="98939000-98940000"/>
          <s v="98940000-98941000"/>
          <s v="98941000-98942000"/>
          <s v="98942000-98943000"/>
          <s v="98943000-98944000"/>
          <s v="98944000-98945000"/>
          <s v="98945000-98946000"/>
          <s v="98946000-98947000"/>
          <s v="98947000-98948000"/>
          <s v="98948000-98949000"/>
          <s v="98949000-98950000"/>
          <s v="98950000-98951000"/>
          <s v="98951000-98952000"/>
          <s v="98952000-98953000"/>
          <s v="98953000-98954000"/>
          <s v="98954000-98955000"/>
          <s v="98955000-98956000"/>
          <s v="98956000-98957000"/>
          <s v="98957000-98958000"/>
          <s v="98958000-98959000"/>
          <s v="98959000-98960000"/>
          <s v="98960000-98961000"/>
          <s v="98961000-98962000"/>
          <s v="98962000-98963000"/>
          <s v="98963000-98964000"/>
          <s v="98964000-98965000"/>
          <s v="98965000-98966000"/>
          <s v="98966000-98967000"/>
          <s v="98967000-98968000"/>
          <s v="98968000-98969000"/>
          <s v="98969000-98970000"/>
          <s v="98970000-98971000"/>
          <s v="98971000-98972000"/>
          <s v="98972000-98973000"/>
          <s v="98973000-98974000"/>
          <s v="98974000-98975000"/>
          <s v="98975000-98976000"/>
          <s v="98976000-98977000"/>
          <s v="98977000-98978000"/>
          <s v="98978000-98979000"/>
          <s v="98979000-98980000"/>
          <s v="98980000-98981000"/>
          <s v="98981000-98982000"/>
          <s v="98982000-98983000"/>
          <s v="98983000-98984000"/>
          <s v="98984000-98985000"/>
          <s v="98985000-98986000"/>
          <s v="98986000-98987000"/>
          <s v="98987000-98988000"/>
          <s v="98988000-98989000"/>
          <s v="98989000-98990000"/>
          <s v="98990000-98991000"/>
          <s v="98991000-98992000"/>
          <s v="98992000-98993000"/>
          <s v="98993000-98994000"/>
          <s v="98994000-98995000"/>
          <s v="98995000-98996000"/>
          <s v="98996000-98997000"/>
          <s v="98997000-98998000"/>
          <s v="98998000-98999000"/>
          <s v="98999000-99000000"/>
          <s v="99000000-99001000"/>
          <s v="99001000-99002000"/>
          <s v="99002000-99003000"/>
          <s v="99003000-99004000"/>
          <s v="99004000-99005000"/>
          <s v="99005000-99006000"/>
          <s v="99006000-99007000"/>
          <s v="99007000-99008000"/>
          <s v="99008000-99009000"/>
          <s v="99009000-99010000"/>
          <s v="99010000-99011000"/>
          <s v="99011000-99012000"/>
          <s v="99012000-99013000"/>
          <s v="99013000-99014000"/>
          <s v="99014000-99015000"/>
          <s v="99015000-99016000"/>
          <s v="99016000-99017000"/>
          <s v="99017000-99018000"/>
          <s v="99018000-99019000"/>
          <s v="99019000-99020000"/>
          <s v="99020000-99021000"/>
          <s v="99021000-99022000"/>
          <s v="99022000-99023000"/>
          <s v="99023000-99024000"/>
          <s v="99024000-99025000"/>
          <s v="99025000-99026000"/>
          <s v="99026000-99027000"/>
          <s v="99027000-99028000"/>
          <s v="99028000-99029000"/>
          <s v="99029000-99030000"/>
          <s v="99030000-99031000"/>
          <s v="99031000-99032000"/>
          <s v="99032000-99033000"/>
          <s v="99033000-99034000"/>
          <s v="99034000-99035000"/>
          <s v="99035000-99036000"/>
          <s v="99036000-99037000"/>
          <s v="99037000-99038000"/>
          <s v="99038000-99039000"/>
          <s v="99039000-99040000"/>
          <s v="99040000-99041000"/>
          <s v="99041000-99042000"/>
          <s v="99042000-99043000"/>
          <s v="99043000-99044000"/>
          <s v="99044000-99045000"/>
          <s v="99045000-99046000"/>
          <s v="99046000-99047000"/>
          <s v="99047000-99048000"/>
          <s v="99048000-99049000"/>
          <s v="99049000-99050000"/>
          <s v="99050000-99051000"/>
          <s v="99051000-99052000"/>
          <s v="99052000-99053000"/>
          <s v="99053000-99054000"/>
          <s v="99054000-99055000"/>
          <s v="99055000-99056000"/>
          <s v="99056000-99057000"/>
          <s v="99057000-99058000"/>
          <s v="99058000-99059000"/>
          <s v="99059000-99060000"/>
          <s v="99060000-99061000"/>
          <s v="99061000-99062000"/>
          <s v="99062000-99063000"/>
          <s v="99063000-99064000"/>
          <s v="99064000-99065000"/>
          <s v="99065000-99066000"/>
          <s v="99066000-99067000"/>
          <s v="99067000-99068000"/>
          <s v="99068000-99069000"/>
          <s v="99069000-99070000"/>
          <s v="99070000-99071000"/>
          <s v="99071000-99072000"/>
          <s v="99072000-99073000"/>
          <s v="99073000-99074000"/>
          <s v="99074000-99075000"/>
          <s v="99075000-99076000"/>
          <s v="99076000-99077000"/>
          <s v="99077000-99078000"/>
          <s v="99078000-99079000"/>
          <s v="99079000-99080000"/>
          <s v="99080000-99081000"/>
          <s v="99081000-99082000"/>
          <s v="99082000-99083000"/>
          <s v="99083000-99084000"/>
          <s v="99084000-99085000"/>
          <s v="99085000-99086000"/>
          <s v="99086000-99087000"/>
          <s v="99087000-99088000"/>
          <s v="99088000-99089000"/>
          <s v="99089000-99090000"/>
          <s v="99090000-99091000"/>
          <s v="99091000-99092000"/>
          <s v="99092000-99093000"/>
          <s v="99093000-99094000"/>
          <s v="99094000-99095000"/>
          <s v="99095000-99096000"/>
          <s v="99096000-99097000"/>
          <s v="99097000-99098000"/>
          <s v="99098000-99099000"/>
          <s v="99099000-99100000"/>
          <s v="99100000-99101000"/>
          <s v="99101000-99102000"/>
          <s v="99102000-99103000"/>
          <s v="99103000-99104000"/>
          <s v="99104000-99105000"/>
          <s v="99105000-99106000"/>
          <s v="99106000-99107000"/>
          <s v="99107000-99108000"/>
          <s v="99108000-99109000"/>
          <s v="99109000-99110000"/>
          <s v="99110000-99111000"/>
          <s v="99111000-99112000"/>
          <s v="99112000-99113000"/>
          <s v="99113000-99114000"/>
          <s v="99114000-99115000"/>
          <s v="99115000-99116000"/>
          <s v="99116000-99117000"/>
          <s v="99117000-99118000"/>
          <s v="99118000-99119000"/>
          <s v="99119000-99120000"/>
          <s v="99120000-99121000"/>
          <s v="99121000-99122000"/>
          <s v="99122000-99123000"/>
          <s v="99123000-99124000"/>
          <s v="99124000-99125000"/>
          <s v="99125000-99126000"/>
          <s v="99126000-99127000"/>
          <s v="99127000-99128000"/>
          <s v="99128000-99129000"/>
          <s v="99129000-99130000"/>
          <s v="99130000-99131000"/>
          <s v="99131000-99132000"/>
          <s v="99132000-99133000"/>
          <s v="99133000-99134000"/>
          <s v="99134000-99135000"/>
          <s v="99135000-99136000"/>
          <s v="99136000-99137000"/>
          <s v="99137000-99138000"/>
          <s v="99138000-99139000"/>
          <s v="99139000-99140000"/>
          <s v="99140000-99141000"/>
          <s v="99141000-99142000"/>
          <s v="99142000-99143000"/>
          <s v="99143000-99144000"/>
          <s v="99144000-99145000"/>
          <s v="99145000-99146000"/>
          <s v="99146000-99147000"/>
          <s v="99147000-99148000"/>
          <s v="99148000-99149000"/>
          <s v="99149000-99150000"/>
          <s v="99150000-99151000"/>
          <s v="99151000-99152000"/>
          <s v="99152000-99153000"/>
          <s v="99153000-99154000"/>
          <s v="99154000-99155000"/>
          <s v="99155000-99156000"/>
          <s v="99156000-99157000"/>
          <s v="99157000-99158000"/>
          <s v="99158000-99159000"/>
          <s v="99159000-99160000"/>
          <s v="99160000-99161000"/>
          <s v="99161000-99162000"/>
          <s v="99162000-99163000"/>
          <s v="99163000-99164000"/>
          <s v="99164000-99165000"/>
          <s v="99165000-99166000"/>
          <s v="99166000-99167000"/>
          <s v="99167000-99168000"/>
          <s v="99168000-99169000"/>
          <s v="99169000-99170000"/>
          <s v="99170000-99171000"/>
          <s v="99171000-99172000"/>
          <s v="99172000-99173000"/>
          <s v="99173000-99174000"/>
          <s v="99174000-99175000"/>
          <s v="99175000-99176000"/>
          <s v="99176000-99177000"/>
          <s v="99177000-99178000"/>
          <s v="99178000-99179000"/>
          <s v="99179000-99180000"/>
          <s v="99180000-99181000"/>
          <s v="99181000-99182000"/>
          <s v="99182000-99183000"/>
          <s v="99183000-99184000"/>
          <s v="99184000-99185000"/>
          <s v="99185000-99186000"/>
          <s v="99186000-99187000"/>
          <s v="99187000-99188000"/>
          <s v="99188000-99189000"/>
          <s v="99189000-99190000"/>
          <s v="99190000-99191000"/>
          <s v="99191000-99192000"/>
          <s v="99192000-99193000"/>
          <s v="99193000-99194000"/>
          <s v="99194000-99195000"/>
          <s v="99195000-99196000"/>
          <s v="99196000-99197000"/>
          <s v="99197000-99198000"/>
          <s v="99198000-99199000"/>
          <s v="99199000-99200000"/>
          <s v="99200000-99201000"/>
          <s v="99201000-99202000"/>
          <s v="99202000-99203000"/>
          <s v="99203000-99204000"/>
          <s v="99204000-99205000"/>
          <s v="99205000-99206000"/>
          <s v="99206000-99207000"/>
          <s v="99207000-99208000"/>
          <s v="99208000-99209000"/>
          <s v="99209000-99210000"/>
          <s v="99210000-99211000"/>
          <s v="99211000-99212000"/>
          <s v="99212000-99213000"/>
          <s v="99213000-99214000"/>
          <s v="99214000-99215000"/>
          <s v="99215000-99216000"/>
          <s v="99216000-99217000"/>
          <s v="99217000-99218000"/>
          <s v="99218000-99219000"/>
          <s v="99219000-99220000"/>
          <s v="99220000-99221000"/>
          <s v="99221000-99222000"/>
          <s v="99222000-99223000"/>
          <s v="99223000-99224000"/>
          <s v="99224000-99225000"/>
          <s v="99225000-99226000"/>
          <s v="99226000-99227000"/>
          <s v="99227000-99228000"/>
          <s v="99228000-99229000"/>
          <s v="99229000-99230000"/>
          <s v="99230000-99231000"/>
          <s v="99231000-99232000"/>
          <s v="99232000-99233000"/>
          <s v="99233000-99234000"/>
          <s v="99234000-99235000"/>
          <s v="99235000-99236000"/>
          <s v="99236000-99237000"/>
          <s v="99237000-99238000"/>
          <s v="99238000-99239000"/>
          <s v="99239000-99240000"/>
          <s v="99240000-99241000"/>
          <s v="99241000-99242000"/>
          <s v="99242000-99243000"/>
          <s v="99243000-99244000"/>
          <s v="99244000-99245000"/>
          <s v="99245000-99246000"/>
          <s v="99246000-99247000"/>
          <s v="99247000-99248000"/>
          <s v="99248000-99249000"/>
          <s v="99249000-99250000"/>
          <s v="99250000-99251000"/>
          <s v="99251000-99252000"/>
          <s v="99252000-99253000"/>
          <s v="99253000-99254000"/>
          <s v="99254000-99255000"/>
          <s v="99255000-99256000"/>
          <s v="99256000-99257000"/>
          <s v="99257000-99258000"/>
          <s v="99258000-99259000"/>
          <s v="99259000-99260000"/>
          <s v="99260000-99261000"/>
          <s v="99261000-99262000"/>
          <s v="99262000-99263000"/>
          <s v="99263000-99264000"/>
          <s v="99264000-99265000"/>
          <s v="99265000-99266000"/>
          <s v="99266000-99267000"/>
          <s v="99267000-99268000"/>
          <s v="99268000-99269000"/>
          <s v="99269000-99270000"/>
          <s v="99270000-99271000"/>
          <s v="99271000-99272000"/>
          <s v="99272000-99273000"/>
          <s v="99273000-99274000"/>
          <s v="99274000-99275000"/>
          <s v="99275000-99276000"/>
          <s v="99276000-99277000"/>
          <s v="99277000-99278000"/>
          <s v="99278000-99279000"/>
          <s v="99279000-99280000"/>
          <s v="99280000-99281000"/>
          <s v="99281000-99282000"/>
          <s v="99282000-99283000"/>
          <s v="99283000-99284000"/>
          <s v="99284000-99285000"/>
          <s v="99285000-99286000"/>
          <s v="99286000-99287000"/>
          <s v="99287000-99288000"/>
          <s v="99288000-99289000"/>
          <s v="99289000-99290000"/>
          <s v="99290000-99291000"/>
          <s v="99291000-99292000"/>
          <s v="99292000-99293000"/>
          <s v="99293000-99294000"/>
          <s v="99294000-99295000"/>
          <s v="99295000-99296000"/>
          <s v="99296000-99297000"/>
          <s v="99297000-99298000"/>
          <s v="99298000-99299000"/>
          <s v="99299000-99300000"/>
          <s v="99300000-99301000"/>
          <s v="99301000-99302000"/>
          <s v="99302000-99303000"/>
          <s v="99303000-99304000"/>
          <s v="99304000-99305000"/>
          <s v="99305000-99306000"/>
          <s v="99306000-99307000"/>
          <s v="99307000-99308000"/>
          <s v="99308000-99309000"/>
          <s v="99309000-99310000"/>
          <s v="99310000-99311000"/>
          <s v="99311000-99312000"/>
          <s v="99312000-99313000"/>
          <s v="99313000-99314000"/>
          <s v="99314000-99315000"/>
          <s v="99315000-99316000"/>
          <s v="99316000-99317000"/>
          <s v="99317000-99318000"/>
          <s v="99318000-99319000"/>
          <s v="99319000-99320000"/>
          <s v="99320000-99321000"/>
          <s v="99321000-99322000"/>
          <s v="99322000-99323000"/>
          <s v="99323000-99324000"/>
          <s v="99324000-99325000"/>
          <s v="99325000-99326000"/>
          <s v="99326000-99327000"/>
          <s v="99327000-99328000"/>
          <s v="99328000-99329000"/>
          <s v="99329000-99330000"/>
          <s v="99330000-99331000"/>
          <s v="99331000-99332000"/>
          <s v="99332000-99333000"/>
          <s v="99333000-99334000"/>
          <s v="99334000-99335000"/>
          <s v="99335000-99336000"/>
          <s v="99336000-99337000"/>
          <s v="99337000-99338000"/>
          <s v="99338000-99339000"/>
          <s v="99339000-99340000"/>
          <s v="99340000-99341000"/>
          <s v="99341000-99342000"/>
          <s v="99342000-99343000"/>
          <s v="99343000-99344000"/>
          <s v="99344000-99345000"/>
          <s v="99345000-99346000"/>
          <s v="99346000-99347000"/>
          <s v="99347000-99348000"/>
          <s v="99348000-99349000"/>
          <s v="99349000-99350000"/>
          <s v="99350000-99351000"/>
          <s v="99351000-99352000"/>
          <s v="99352000-99353000"/>
          <s v="99353000-99354000"/>
          <s v="99354000-99355000"/>
          <s v="99355000-99356000"/>
          <s v="99356000-99357000"/>
          <s v="99357000-99358000"/>
          <s v="99358000-99359000"/>
          <s v="99359000-99360000"/>
          <s v="99360000-99361000"/>
          <s v="99361000-99362000"/>
          <s v="99362000-99363000"/>
          <s v="99363000-99364000"/>
          <s v="99364000-99365000"/>
          <s v="99365000-99366000"/>
          <s v="99366000-99367000"/>
          <s v="99367000-99368000"/>
          <s v="99368000-99369000"/>
          <s v="99369000-99370000"/>
          <s v="99370000-99371000"/>
          <s v="99371000-99372000"/>
          <s v="99372000-99373000"/>
          <s v="99373000-99374000"/>
          <s v="99374000-99375000"/>
          <s v="99375000-99376000"/>
          <s v="99376000-99377000"/>
          <s v="99377000-99378000"/>
          <s v="99378000-99379000"/>
          <s v="99379000-99380000"/>
          <s v="99380000-99381000"/>
          <s v="99381000-99382000"/>
          <s v="99382000-99383000"/>
          <s v="99383000-99384000"/>
          <s v="99384000-99385000"/>
          <s v="99385000-99386000"/>
          <s v="99386000-99387000"/>
          <s v="99387000-99388000"/>
          <s v="99388000-99389000"/>
          <s v="99389000-99390000"/>
          <s v="99390000-99391000"/>
          <s v="99391000-99392000"/>
          <s v="99392000-99393000"/>
          <s v="99393000-99394000"/>
          <s v="99394000-99395000"/>
          <s v="99395000-99396000"/>
          <s v="99396000-99397000"/>
          <s v="99397000-99398000"/>
          <s v="99398000-99399000"/>
          <s v="99399000-99400000"/>
          <s v="99400000-99401000"/>
          <s v="99401000-99402000"/>
          <s v="99402000-99403000"/>
          <s v="99403000-99404000"/>
          <s v="99404000-99405000"/>
          <s v="99405000-99406000"/>
          <s v="99406000-99407000"/>
          <s v="99407000-99408000"/>
          <s v="99408000-99409000"/>
          <s v="99409000-99410000"/>
          <s v="99410000-99411000"/>
          <s v="99411000-99412000"/>
          <s v="99412000-99413000"/>
          <s v="99413000-99414000"/>
          <s v="99414000-99415000"/>
          <s v="99415000-99416000"/>
          <s v="99416000-99417000"/>
          <s v="99417000-99418000"/>
          <s v="99418000-99419000"/>
          <s v="99419000-99420000"/>
          <s v="99420000-99421000"/>
          <s v="99421000-99422000"/>
          <s v="99422000-99423000"/>
          <s v="99423000-99424000"/>
          <s v="99424000-99425000"/>
          <s v="99425000-99426000"/>
          <s v="99426000-99427000"/>
          <s v="99427000-99428000"/>
          <s v="99428000-99429000"/>
          <s v="99429000-99430000"/>
          <s v="99430000-99431000"/>
          <s v="99431000-99432000"/>
          <s v="99432000-99433000"/>
          <s v="99433000-99434000"/>
          <s v="99434000-99435000"/>
          <s v="99435000-99436000"/>
          <s v="99436000-99437000"/>
          <s v="99437000-99438000"/>
          <s v="99438000-99439000"/>
          <s v="99439000-99440000"/>
          <s v="99440000-99441000"/>
          <s v="99441000-99442000"/>
          <s v="99442000-99443000"/>
          <s v="99443000-99444000"/>
          <s v="99444000-99445000"/>
          <s v="99445000-99446000"/>
          <s v="99446000-99447000"/>
          <s v="99447000-99448000"/>
          <s v="99448000-99449000"/>
          <s v="99449000-99450000"/>
          <s v="99450000-99451000"/>
          <s v="99451000-99452000"/>
          <s v="99452000-99453000"/>
          <s v="99453000-99454000"/>
          <s v="99454000-99455000"/>
          <s v="99455000-99456000"/>
          <s v="99456000-99457000"/>
          <s v="99457000-99458000"/>
          <s v="99458000-99459000"/>
          <s v="99459000-99460000"/>
          <s v="99460000-99461000"/>
          <s v="99461000-99462000"/>
          <s v="99462000-99463000"/>
          <s v="99463000-99464000"/>
          <s v="99464000-99465000"/>
          <s v="99465000-99466000"/>
          <s v="99466000-99467000"/>
          <s v="99467000-99468000"/>
          <s v="99468000-99469000"/>
          <s v="99469000-99470000"/>
          <s v="99470000-99471000"/>
          <s v="99471000-99472000"/>
          <s v="99472000-99473000"/>
          <s v="99473000-99474000"/>
          <s v="99474000-99475000"/>
          <s v="99475000-99476000"/>
          <s v="99476000-99477000"/>
          <s v="99477000-99478000"/>
          <s v="99478000-99479000"/>
          <s v="99479000-99480000"/>
          <s v="99480000-99481000"/>
          <s v="99481000-99482000"/>
          <s v="99482000-99483000"/>
          <s v="99483000-99484000"/>
          <s v="99484000-99485000"/>
          <s v="99485000-99486000"/>
          <s v="99486000-99487000"/>
          <s v="99487000-99488000"/>
          <s v="99488000-99489000"/>
          <s v="99489000-99490000"/>
          <s v="99490000-99491000"/>
          <s v="99491000-99492000"/>
          <s v="99492000-99493000"/>
          <s v="99493000-99494000"/>
          <s v="99494000-99495000"/>
          <s v="99495000-99496000"/>
          <s v="99496000-99497000"/>
          <s v="99497000-99498000"/>
          <s v="99498000-99499000"/>
          <s v="99499000-99500000"/>
          <s v="99500000-99501000"/>
          <s v="99501000-99502000"/>
          <s v="99502000-99503000"/>
          <s v="99503000-99504000"/>
          <s v="99504000-99505000"/>
          <s v="99505000-99506000"/>
          <s v="99506000-99507000"/>
          <s v="99507000-99508000"/>
          <s v="99508000-99509000"/>
          <s v="99509000-99510000"/>
          <s v="99510000-99511000"/>
          <s v="99511000-99512000"/>
          <s v="99512000-99513000"/>
          <s v="99513000-99514000"/>
          <s v="99514000-99515000"/>
          <s v="99515000-99516000"/>
          <s v="99516000-99517000"/>
          <s v="99517000-99518000"/>
          <s v="99518000-99519000"/>
          <s v="99519000-99520000"/>
          <s v="99520000-99521000"/>
          <s v="99521000-99522000"/>
          <s v="99522000-99523000"/>
          <s v="99523000-99524000"/>
          <s v="99524000-99525000"/>
          <s v="99525000-99526000"/>
          <s v="99526000-99527000"/>
          <s v="99527000-99528000"/>
          <s v="99528000-99529000"/>
          <s v="99529000-99530000"/>
          <s v="99530000-99531000"/>
          <s v="99531000-99532000"/>
          <s v="99532000-99533000"/>
          <s v="99533000-99534000"/>
          <s v="99534000-99535000"/>
          <s v="99535000-99536000"/>
          <s v="99536000-99537000"/>
          <s v="99537000-99538000"/>
          <s v="99538000-99539000"/>
          <s v="99539000-99540000"/>
          <s v="99540000-99541000"/>
          <s v="99541000-99542000"/>
          <s v="99542000-99543000"/>
          <s v="99543000-99544000"/>
          <s v="99544000-99545000"/>
          <s v="99545000-99546000"/>
          <s v="99546000-99547000"/>
          <s v="99547000-99548000"/>
          <s v="99548000-99549000"/>
          <s v="99549000-99550000"/>
          <s v="99550000-99551000"/>
          <s v="99551000-99552000"/>
          <s v="99552000-99553000"/>
          <s v="99553000-99554000"/>
          <s v="99554000-99555000"/>
          <s v="99555000-99556000"/>
          <s v="99556000-99557000"/>
          <s v="99557000-99558000"/>
          <s v="99558000-99559000"/>
          <s v="99559000-99560000"/>
          <s v="99560000-99561000"/>
          <s v="99561000-99562000"/>
          <s v="99562000-99563000"/>
          <s v="99563000-99564000"/>
          <s v="99564000-99565000"/>
          <s v="99565000-99566000"/>
          <s v="99566000-99567000"/>
          <s v="99567000-99568000"/>
          <s v="99568000-99569000"/>
          <s v="99569000-99570000"/>
          <s v="99570000-99571000"/>
          <s v="99571000-99572000"/>
          <s v="99572000-99573000"/>
          <s v="99573000-99574000"/>
          <s v="99574000-99575000"/>
          <s v="99575000-99576000"/>
          <s v="99576000-99577000"/>
          <s v="99577000-99578000"/>
          <s v="99578000-99579000"/>
          <s v="99579000-99580000"/>
          <s v="99580000-99581000"/>
          <s v="99581000-99582000"/>
          <s v="99582000-99583000"/>
          <s v="99583000-99584000"/>
          <s v="99584000-99585000"/>
          <s v="99585000-99586000"/>
          <s v="99586000-99587000"/>
          <s v="99587000-99588000"/>
          <s v="99588000-99589000"/>
          <s v="99589000-99590000"/>
          <s v="99590000-99591000"/>
          <s v="99591000-99592000"/>
          <s v="99592000-99593000"/>
          <s v="99593000-99594000"/>
          <s v="99594000-99595000"/>
          <s v="99595000-99596000"/>
          <s v="99596000-99597000"/>
          <s v="99597000-99598000"/>
          <s v="99598000-99599000"/>
          <s v="99599000-99600000"/>
          <s v="99600000-99601000"/>
          <s v="99601000-99602000"/>
          <s v="99602000-99603000"/>
          <s v="99603000-99604000"/>
          <s v="99604000-99605000"/>
          <s v="99605000-99606000"/>
          <s v="99606000-99607000"/>
          <s v="99607000-99608000"/>
          <s v="99608000-99609000"/>
          <s v="99609000-99610000"/>
          <s v="99610000-99611000"/>
          <s v="99611000-99612000"/>
          <s v="99612000-99613000"/>
          <s v="99613000-99614000"/>
          <s v="99614000-99615000"/>
          <s v="99615000-99616000"/>
          <s v="99616000-99617000"/>
          <s v="99617000-99618000"/>
          <s v="99618000-99619000"/>
          <s v="99619000-99620000"/>
          <s v="99620000-99621000"/>
          <s v="99621000-99622000"/>
          <s v="99622000-99623000"/>
          <s v="99623000-99624000"/>
          <s v="99624000-99625000"/>
          <s v="99625000-99626000"/>
          <s v="99626000-99627000"/>
          <s v="99627000-99628000"/>
          <s v="99628000-99629000"/>
          <s v="99629000-99630000"/>
          <s v="99630000-99631000"/>
          <s v="99631000-99632000"/>
          <s v="99632000-99633000"/>
          <s v="99633000-99634000"/>
          <s v="99634000-99635000"/>
          <s v="99635000-99636000"/>
          <s v="99636000-99637000"/>
          <s v="99637000-99638000"/>
          <s v="99638000-99639000"/>
          <s v="99639000-99640000"/>
          <s v="99640000-99641000"/>
          <s v="99641000-99642000"/>
          <s v="99642000-99643000"/>
          <s v="99643000-99644000"/>
          <s v="99644000-99645000"/>
          <s v="99645000-99646000"/>
          <s v="99646000-99647000"/>
          <s v="99647000-99648000"/>
          <s v="99648000-99649000"/>
          <s v="99649000-99650000"/>
          <s v="99650000-99651000"/>
          <s v="99651000-99652000"/>
          <s v="99652000-99653000"/>
          <s v="99653000-99654000"/>
          <s v="99654000-99655000"/>
          <s v="99655000-99656000"/>
          <s v="99656000-99657000"/>
          <s v="99657000-99658000"/>
          <s v="99658000-99659000"/>
          <s v="99659000-99660000"/>
          <s v="99660000-99661000"/>
          <s v="99661000-99662000"/>
          <s v="99662000-99663000"/>
          <s v="99663000-99664000"/>
          <s v="99664000-99665000"/>
          <s v="99665000-99666000"/>
          <s v="99666000-99667000"/>
          <s v="99667000-99668000"/>
          <s v="99668000-99669000"/>
          <s v="99669000-99670000"/>
          <s v="99670000-99671000"/>
          <s v="99671000-99672000"/>
          <s v="99672000-99673000"/>
          <s v="99673000-99674000"/>
          <s v="99674000-99675000"/>
          <s v="99675000-99676000"/>
          <s v="99676000-99677000"/>
          <s v="99677000-99678000"/>
          <s v="99678000-99679000"/>
          <s v="99679000-99680000"/>
          <s v="99680000-99681000"/>
          <s v="99681000-99682000"/>
          <s v="99682000-99683000"/>
          <s v="99683000-99684000"/>
          <s v="99684000-99685000"/>
          <s v="99685000-99686000"/>
          <s v="99686000-99687000"/>
          <s v="99687000-99688000"/>
          <s v="99688000-99689000"/>
          <s v="99689000-99690000"/>
          <s v="99690000-99691000"/>
          <s v="99691000-99692000"/>
          <s v="99692000-99693000"/>
          <s v="99693000-99694000"/>
          <s v="99694000-99695000"/>
          <s v="99695000-99696000"/>
          <s v="99696000-99697000"/>
          <s v="99697000-99698000"/>
          <s v="99698000-99699000"/>
          <s v="99699000-99700000"/>
          <s v="99700000-99701000"/>
          <s v="99701000-99702000"/>
          <s v="99702000-99703000"/>
          <s v="99703000-99704000"/>
          <s v="99704000-99705000"/>
          <s v="99705000-99706000"/>
          <s v="99706000-99707000"/>
          <s v="99707000-99708000"/>
          <s v="99708000-99709000"/>
          <s v="99709000-99710000"/>
          <s v="99710000-99711000"/>
          <s v="99711000-99712000"/>
          <s v="99712000-99713000"/>
          <s v="99713000-99714000"/>
          <s v="99714000-99715000"/>
          <s v="99715000-99716000"/>
          <s v="99716000-99717000"/>
          <s v="99717000-99718000"/>
          <s v="99718000-99719000"/>
          <s v="99719000-99720000"/>
          <s v="99720000-99721000"/>
          <s v="99721000-99722000"/>
          <s v="99722000-99723000"/>
          <s v="99723000-99724000"/>
          <s v="99724000-99725000"/>
          <s v="99725000-99726000"/>
          <s v="99726000-99727000"/>
          <s v="99727000-99728000"/>
          <s v="99728000-99729000"/>
          <s v="99729000-99730000"/>
          <s v="99730000-99731000"/>
          <s v="99731000-99732000"/>
          <s v="99732000-99733000"/>
          <s v="99733000-99734000"/>
          <s v="99734000-99735000"/>
          <s v="99735000-99736000"/>
          <s v="99736000-99737000"/>
          <s v="99737000-99738000"/>
          <s v="99738000-99739000"/>
          <s v="99739000-99740000"/>
          <s v="99740000-99741000"/>
          <s v="99741000-99742000"/>
          <s v="99742000-99743000"/>
          <s v="99743000-99744000"/>
          <s v="99744000-99745000"/>
          <s v="99745000-99746000"/>
          <s v="99746000-99747000"/>
          <s v="99747000-99748000"/>
          <s v="99748000-99749000"/>
          <s v="99749000-99750000"/>
          <s v="99750000-99751000"/>
          <s v="99751000-99752000"/>
          <s v="99752000-99753000"/>
          <s v="99753000-99754000"/>
          <s v="99754000-99755000"/>
          <s v="99755000-99756000"/>
          <s v="99756000-99757000"/>
          <s v="99757000-99758000"/>
          <s v="99758000-99759000"/>
          <s v="99759000-99760000"/>
          <s v="99760000-99761000"/>
          <s v="99761000-99762000"/>
          <s v="99762000-99763000"/>
          <s v="99763000-99764000"/>
          <s v="99764000-99765000"/>
          <s v="99765000-99766000"/>
          <s v="99766000-99767000"/>
          <s v="99767000-99768000"/>
          <s v="99768000-99769000"/>
          <s v="99769000-99770000"/>
          <s v="99770000-99771000"/>
          <s v="99771000-99772000"/>
          <s v="99772000-99773000"/>
          <s v="99773000-99774000"/>
          <s v="99774000-99775000"/>
          <s v="99775000-99776000"/>
          <s v="99776000-99777000"/>
          <s v="99777000-99778000"/>
          <s v="99778000-99779000"/>
          <s v="99779000-99780000"/>
          <s v="99780000-99781000"/>
          <s v="99781000-99782000"/>
          <s v="99782000-99783000"/>
          <s v="99783000-99784000"/>
          <s v="99784000-99785000"/>
          <s v="99785000-99786000"/>
          <s v="99786000-99787000"/>
          <s v="99787000-99788000"/>
          <s v="99788000-99789000"/>
          <s v="99789000-99790000"/>
          <s v="99790000-99791000"/>
          <s v="99791000-99792000"/>
          <s v="99792000-99793000"/>
          <s v="99793000-99794000"/>
          <s v="99794000-99795000"/>
          <s v="99795000-99796000"/>
          <s v="99796000-99797000"/>
          <s v="99797000-99798000"/>
          <s v="99798000-99799000"/>
          <s v="99799000-99800000"/>
          <s v="99800000-99801000"/>
          <s v="99801000-99802000"/>
          <s v="99802000-99803000"/>
          <s v="99803000-99804000"/>
          <s v="99804000-99805000"/>
          <s v="99805000-99806000"/>
          <s v="99806000-99807000"/>
          <s v="99807000-99808000"/>
          <s v="99808000-99809000"/>
          <s v="99809000-99810000"/>
          <s v="99810000-99811000"/>
          <s v="99811000-99812000"/>
          <s v="99812000-99813000"/>
          <s v="99813000-99814000"/>
          <s v="99814000-99815000"/>
          <s v="99815000-99816000"/>
          <s v="99816000-99817000"/>
          <s v="99817000-99818000"/>
          <s v="99818000-99819000"/>
          <s v="99819000-99820000"/>
          <s v="99820000-99821000"/>
          <s v="99821000-99822000"/>
          <s v="99822000-99823000"/>
          <s v="99823000-99824000"/>
          <s v="99824000-99825000"/>
          <s v="99825000-99826000"/>
          <s v="99826000-99827000"/>
          <s v="99827000-99828000"/>
          <s v="99828000-99829000"/>
          <s v="99829000-99830000"/>
          <s v="99830000-99831000"/>
          <s v="99831000-99832000"/>
          <s v="99832000-99833000"/>
          <s v="99833000-99834000"/>
          <s v="99834000-99835000"/>
          <s v="99835000-99836000"/>
          <s v="99836000-99837000"/>
          <s v="99837000-99838000"/>
          <s v="99838000-99839000"/>
          <s v="99839000-99840000"/>
          <s v="99840000-99841000"/>
          <s v="99841000-99842000"/>
          <s v="99842000-99843000"/>
          <s v="99843000-99844000"/>
          <s v="99844000-99845000"/>
          <s v="99845000-99846000"/>
          <s v="99846000-99847000"/>
          <s v="99847000-99848000"/>
          <s v="99848000-99849000"/>
          <s v="99849000-99850000"/>
          <s v="99850000-99851000"/>
          <s v="99851000-99852000"/>
          <s v="99852000-99853000"/>
          <s v="99853000-99854000"/>
          <s v="99854000-99855000"/>
          <s v="99855000-99856000"/>
          <s v="99856000-99857000"/>
          <s v="99857000-99858000"/>
          <s v="99858000-99859000"/>
          <s v="99859000-99860000"/>
          <s v="99860000-99861000"/>
          <s v="99861000-99862000"/>
          <s v="99862000-99863000"/>
          <s v="99863000-99864000"/>
          <s v="99864000-99865000"/>
          <s v="99865000-99866000"/>
          <s v="99866000-99867000"/>
          <s v="99867000-99868000"/>
          <s v="99868000-99869000"/>
          <s v="99869000-99870000"/>
          <s v="99870000-99871000"/>
          <s v="99871000-99872000"/>
          <s v="99872000-99873000"/>
          <s v="99873000-99874000"/>
          <s v="99874000-99875000"/>
          <s v="99875000-99876000"/>
          <s v="99876000-99877000"/>
          <s v="99877000-99878000"/>
          <s v="99878000-99879000"/>
          <s v="99879000-99880000"/>
          <s v="99880000-99881000"/>
          <s v="99881000-99882000"/>
          <s v="99882000-99883000"/>
          <s v="99883000-99884000"/>
          <s v="99884000-99885000"/>
          <s v="99885000-99886000"/>
          <s v="99886000-99887000"/>
          <s v="99887000-99888000"/>
          <s v="99888000-99889000"/>
          <s v="99889000-99890000"/>
          <s v="99890000-99891000"/>
          <s v="99891000-99892000"/>
          <s v="99892000-99893000"/>
          <s v="99893000-99894000"/>
          <s v="99894000-99895000"/>
          <s v="99895000-99896000"/>
          <s v="99896000-99897000"/>
          <s v="99897000-99898000"/>
          <s v="99898000-99899000"/>
          <s v="99899000-99900000"/>
          <s v="99900000-99901000"/>
          <s v="99901000-99902000"/>
          <s v="99902000-99903000"/>
          <s v="99903000-99904000"/>
          <s v="99904000-99905000"/>
          <s v="99905000-99906000"/>
          <s v="99906000-99907000"/>
          <s v="99907000-99908000"/>
          <s v="99908000-99909000"/>
          <s v="99909000-99910000"/>
          <s v="99910000-99911000"/>
          <s v="99911000-99912000"/>
          <s v="99912000-99913000"/>
          <s v="99913000-99914000"/>
          <s v="99914000-99915000"/>
          <s v="99915000-99916000"/>
          <s v="99916000-99917000"/>
          <s v="99917000-99918000"/>
          <s v="99918000-99919000"/>
          <s v="99919000-99920000"/>
          <s v="99920000-99921000"/>
          <s v="99921000-99922000"/>
          <s v="99922000-99923000"/>
          <s v="99923000-99924000"/>
          <s v="99924000-99925000"/>
          <s v="99925000-99926000"/>
          <s v="99926000-99927000"/>
          <s v="99927000-99928000"/>
          <s v="99928000-99929000"/>
          <s v="99929000-99930000"/>
          <s v="99930000-99931000"/>
          <s v="99931000-99932000"/>
          <s v="99932000-99933000"/>
          <s v="99933000-99934000"/>
          <s v="99934000-99935000"/>
          <s v="99935000-99936000"/>
          <s v="99936000-99937000"/>
          <s v="99937000-99938000"/>
          <s v="99938000-99939000"/>
          <s v="99939000-99940000"/>
          <s v="99940000-99941000"/>
          <s v="99941000-99942000"/>
          <s v="99942000-99943000"/>
          <s v="99943000-99944000"/>
          <s v="99944000-99945000"/>
          <s v="99945000-99946000"/>
          <s v="99946000-99947000"/>
          <s v="99947000-99948000"/>
          <s v="99948000-99949000"/>
          <s v="99949000-99950000"/>
          <s v="99950000-99951000"/>
          <s v="99951000-99952000"/>
          <s v="99952000-99953000"/>
          <s v="99953000-99954000"/>
          <s v="99954000-99955000"/>
          <s v="99955000-99956000"/>
          <s v="99956000-99957000"/>
          <s v="99957000-99958000"/>
          <s v="99958000-99959000"/>
          <s v="99959000-99960000"/>
          <s v="99960000-99961000"/>
          <s v="99961000-99962000"/>
          <s v="99962000-99963000"/>
          <s v="99963000-99964000"/>
          <s v="99964000-99965000"/>
          <s v="99965000-99966000"/>
          <s v="99966000-99967000"/>
          <s v="99967000-99968000"/>
          <s v="99968000-99969000"/>
          <s v="99969000-99970000"/>
          <s v="99970000-99971000"/>
          <s v="99971000-99972000"/>
          <s v="99972000-99973000"/>
          <s v="99973000-99974000"/>
          <s v="99974000-99975000"/>
          <s v="99975000-99976000"/>
          <s v="99976000-99977000"/>
          <s v="99977000-99978000"/>
          <s v="99978000-99979000"/>
          <s v="99979000-99980000"/>
          <s v="99980000-99981000"/>
          <s v="99981000-99982000"/>
          <s v="99982000-99983000"/>
          <s v="99983000-99984000"/>
          <s v="99984000-99985000"/>
          <s v="99985000-99986000"/>
          <s v="99986000-99987000"/>
          <s v="99987000-99988000"/>
          <s v="99988000-99989000"/>
          <s v="99989000-99990000"/>
          <s v="99990000-99991000"/>
          <s v="99991000-99992000"/>
          <s v="99992000-99993000"/>
          <s v="99993000-99994000"/>
          <s v="99994000-99995000"/>
          <s v="99995000-99996000"/>
          <s v="99996000-99997000"/>
          <s v="99997000-99998000"/>
          <s v="99998000-99999000"/>
          <s v="99999000-100000000"/>
          <s v="&gt;100000000"/>
        </groupItems>
      </fieldGroup>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9">
        <rangePr groupBy="months" startDate="2009-08-10T19:26:00" endDate="2017-05-03T19:12:00"/>
        <groupItems count="14">
          <s v="&lt;8/10/2009"/>
          <s v="Jan"/>
          <s v="Feb"/>
          <s v="Mar"/>
          <s v="Apr"/>
          <s v="May"/>
          <s v="Jun"/>
          <s v="Jul"/>
          <s v="Aug"/>
          <s v="Sep"/>
          <s v="Oct"/>
          <s v="Nov"/>
          <s v="Dec"/>
          <s v="&gt;5/3/2017"/>
        </groupItems>
      </fieldGroup>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9">
        <rangePr groupBy="quarters" startDate="2009-08-10T19:26:00" endDate="2017-05-03T19:12:00"/>
        <groupItems count="6">
          <s v="&lt;8/10/2009"/>
          <s v="Qtr1"/>
          <s v="Qtr2"/>
          <s v="Qtr3"/>
          <s v="Qtr4"/>
          <s v="&gt;5/3/2017"/>
        </groupItems>
      </fieldGroup>
    </cacheField>
    <cacheField name="Years" numFmtId="0" databaseField="0">
      <fieldGroup base="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pivotCacheId="10703597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x v="0"/>
    <n v="11633"/>
    <x v="0"/>
    <x v="0"/>
    <s v="USD"/>
    <n v="1437620400"/>
    <x v="0"/>
    <n v="1434931811"/>
    <d v="2015-06-22T00:10:11"/>
    <b v="0"/>
    <n v="182"/>
    <b v="1"/>
    <s v="film &amp; video/television"/>
    <n v="1.3685882352941177"/>
    <n v="63.917582417582416"/>
    <x v="0"/>
    <x v="0"/>
  </r>
  <r>
    <n v="1"/>
    <x v="1"/>
    <s v="A Hannibal TV Show Fan Convention and Art Collective"/>
    <x v="1"/>
    <n v="14653"/>
    <x v="0"/>
    <x v="0"/>
    <s v="USD"/>
    <n v="1488464683"/>
    <x v="1"/>
    <n v="1485872683"/>
    <d v="2017-01-31T14:24:43"/>
    <b v="0"/>
    <n v="79"/>
    <b v="1"/>
    <s v="film &amp; video/television"/>
    <n v="1.4260827250608272"/>
    <n v="185.48101265822785"/>
    <x v="0"/>
    <x v="0"/>
  </r>
  <r>
    <n v="2"/>
    <x v="2"/>
    <s v="Completion fund for post-production for teaser of British crime/drama tv series about a girl who sells morals for money"/>
    <x v="2"/>
    <n v="525"/>
    <x v="0"/>
    <x v="1"/>
    <s v="GBP"/>
    <n v="1455555083"/>
    <x v="2"/>
    <n v="1454691083"/>
    <d v="2016-02-05T16:51:23"/>
    <b v="0"/>
    <n v="35"/>
    <b v="1"/>
    <s v="film &amp; video/television"/>
    <n v="1.05"/>
    <n v="15"/>
    <x v="0"/>
    <x v="0"/>
  </r>
  <r>
    <n v="3"/>
    <x v="3"/>
    <s v="We already produced the *very* beginning of this story. Help us to see it through?"/>
    <x v="3"/>
    <n v="10390"/>
    <x v="0"/>
    <x v="0"/>
    <s v="USD"/>
    <n v="1407414107"/>
    <x v="3"/>
    <n v="1404822107"/>
    <d v="2014-07-08T12:21:47"/>
    <b v="0"/>
    <n v="150"/>
    <b v="1"/>
    <s v="film &amp; video/television"/>
    <n v="1.0389999999999999"/>
    <n v="69.266666666666666"/>
    <x v="0"/>
    <x v="0"/>
  </r>
  <r>
    <n v="4"/>
    <x v="4"/>
    <s v="19th centuryâ€™s most notorious literary characters, out of step with the times, find comradery as roommates in modern day Los Angeles."/>
    <x v="4"/>
    <n v="54116.28"/>
    <x v="0"/>
    <x v="0"/>
    <s v="USD"/>
    <n v="1450555279"/>
    <x v="4"/>
    <n v="1447963279"/>
    <d v="2015-11-19T20:01:19"/>
    <b v="0"/>
    <n v="284"/>
    <b v="1"/>
    <s v="film &amp; video/television"/>
    <n v="1.2299154545454545"/>
    <n v="190.55028169014085"/>
    <x v="0"/>
    <x v="0"/>
  </r>
  <r>
    <n v="5"/>
    <x v="5"/>
    <s v="The BBQ Daddy will be Filming the 1st episode of the Next Hit series to come to Network Television &quot;Bailout My Cookout&quot;"/>
    <x v="5"/>
    <n v="4390"/>
    <x v="0"/>
    <x v="0"/>
    <s v="USD"/>
    <n v="1469770500"/>
    <x v="5"/>
    <n v="1468362207"/>
    <d v="2016-07-12T22:23:27"/>
    <b v="0"/>
    <n v="47"/>
    <b v="1"/>
    <s v="film &amp; video/television"/>
    <n v="1.0977744436109027"/>
    <n v="93.40425531914893"/>
    <x v="0"/>
    <x v="0"/>
  </r>
  <r>
    <n v="6"/>
    <x v="6"/>
    <s v="The story of &quot;Point Hope&quot; will honor, respect, and share the beauty and traditions of the Alaska Natives in Point Hope, AK: the Inupiat"/>
    <x v="6"/>
    <n v="8519"/>
    <x v="0"/>
    <x v="0"/>
    <s v="USD"/>
    <n v="1402710250"/>
    <x v="6"/>
    <n v="1401846250"/>
    <d v="2014-06-04T01:44:10"/>
    <b v="0"/>
    <n v="58"/>
    <b v="1"/>
    <s v="film &amp; video/television"/>
    <n v="1.064875"/>
    <n v="146.87931034482759"/>
    <x v="0"/>
    <x v="0"/>
  </r>
  <r>
    <n v="7"/>
    <x v="7"/>
    <s v="Secrets bond three unfortunate teens who are facing issues that are common among youth today. And for one, it becomes too much to bear."/>
    <x v="7"/>
    <n v="9110"/>
    <x v="0"/>
    <x v="0"/>
    <s v="USD"/>
    <n v="1467680867"/>
    <x v="7"/>
    <n v="1464224867"/>
    <d v="2016-05-26T01:07:47"/>
    <b v="0"/>
    <n v="57"/>
    <b v="1"/>
    <s v="film &amp; video/television"/>
    <n v="1.0122222222222221"/>
    <n v="159.82456140350877"/>
    <x v="0"/>
    <x v="0"/>
  </r>
  <r>
    <n v="8"/>
    <x v="8"/>
    <s v="Help us raise the funds to film our pilot episode!"/>
    <x v="8"/>
    <n v="3501.52"/>
    <x v="0"/>
    <x v="0"/>
    <s v="USD"/>
    <n v="1460754000"/>
    <x v="8"/>
    <n v="1460155212"/>
    <d v="2016-04-08T22:40:12"/>
    <b v="0"/>
    <n v="12"/>
    <b v="1"/>
    <s v="film &amp; video/television"/>
    <n v="1.0004342857142856"/>
    <n v="291.79333333333335"/>
    <x v="0"/>
    <x v="0"/>
  </r>
  <r>
    <n v="9"/>
    <x v="9"/>
    <s v="Capturing everyday life at Falkirk Academy, a fictitious elite private high school where &quot;everyday life&quot; is anything but normal."/>
    <x v="2"/>
    <n v="629.99"/>
    <x v="0"/>
    <x v="0"/>
    <s v="USD"/>
    <n v="1460860144"/>
    <x v="9"/>
    <n v="1458268144"/>
    <d v="2016-03-18T02:29:04"/>
    <b v="0"/>
    <n v="20"/>
    <b v="1"/>
    <s v="film &amp; video/television"/>
    <n v="1.2599800000000001"/>
    <n v="31.499500000000001"/>
    <x v="0"/>
    <x v="0"/>
  </r>
  <r>
    <n v="10"/>
    <x v="10"/>
    <s v="Making a reality show casting the real elites of China. They are fun, young, wild, and ambitious. Filmed in Beijing with real risks."/>
    <x v="9"/>
    <n v="3015"/>
    <x v="0"/>
    <x v="0"/>
    <s v="USD"/>
    <n v="1403660279"/>
    <x v="10"/>
    <n v="1400636279"/>
    <d v="2014-05-21T01:37:59"/>
    <b v="0"/>
    <n v="19"/>
    <b v="1"/>
    <s v="film &amp; video/television"/>
    <n v="1.0049999999999999"/>
    <n v="158.68421052631578"/>
    <x v="0"/>
    <x v="0"/>
  </r>
  <r>
    <n v="11"/>
    <x v="11"/>
    <s v="HamRadioNow will produce YouTube video of the complete 2016 ARRL &amp; TAPR Amateur Radio (Ham Radio) Digital Communications Conference"/>
    <x v="10"/>
    <n v="6025"/>
    <x v="0"/>
    <x v="0"/>
    <s v="USD"/>
    <n v="1471834800"/>
    <x v="11"/>
    <n v="1469126462"/>
    <d v="2016-07-21T18:41:02"/>
    <b v="0"/>
    <n v="75"/>
    <b v="1"/>
    <s v="film &amp; video/television"/>
    <n v="1.2050000000000001"/>
    <n v="80.333333333333329"/>
    <x v="0"/>
    <x v="0"/>
  </r>
  <r>
    <n v="12"/>
    <x v="12"/>
    <s v="Spinward Traveller is based on the award winning role-playing game. Launch your imagination into the Traveller universe at Jump 6."/>
    <x v="11"/>
    <n v="49588"/>
    <x v="0"/>
    <x v="0"/>
    <s v="USD"/>
    <n v="1405479600"/>
    <x v="12"/>
    <n v="1401642425"/>
    <d v="2014-06-01T17:07:05"/>
    <b v="0"/>
    <n v="827"/>
    <b v="1"/>
    <s v="film &amp; video/television"/>
    <n v="1.6529333333333334"/>
    <n v="59.961305925030231"/>
    <x v="0"/>
    <x v="0"/>
  </r>
  <r>
    <n v="13"/>
    <x v="13"/>
    <s v="A travel series hosted by touring musicians that profiles a different American city in each episode."/>
    <x v="8"/>
    <n v="5599"/>
    <x v="0"/>
    <x v="0"/>
    <s v="USD"/>
    <n v="1466713620"/>
    <x v="13"/>
    <n v="1463588109"/>
    <d v="2016-05-18T16:15:09"/>
    <b v="0"/>
    <n v="51"/>
    <b v="1"/>
    <s v="film &amp; video/television"/>
    <n v="1.5997142857142856"/>
    <n v="109.78431372549019"/>
    <x v="0"/>
    <x v="0"/>
  </r>
  <r>
    <n v="14"/>
    <x v="14"/>
    <s v="A highly charged post apocalyptic sci fi series that pulls no punches!"/>
    <x v="12"/>
    <n v="6056"/>
    <x v="0"/>
    <x v="2"/>
    <s v="AUD"/>
    <n v="1405259940"/>
    <x v="14"/>
    <n v="1403051888"/>
    <d v="2014-06-18T00:38:08"/>
    <b v="0"/>
    <n v="41"/>
    <b v="1"/>
    <s v="film &amp; video/television"/>
    <n v="1.0093333333333334"/>
    <n v="147.70731707317074"/>
    <x v="0"/>
    <x v="0"/>
  </r>
  <r>
    <n v="15"/>
    <x v="15"/>
    <s v="Cien&amp;Cia es un proyecto transmedia para televisiÃ³n; la finalidad de la venta de camisetas es financiar el reality (Factual)."/>
    <x v="13"/>
    <n v="2132"/>
    <x v="0"/>
    <x v="3"/>
    <s v="EUR"/>
    <n v="1443384840"/>
    <x v="15"/>
    <n v="1441790658"/>
    <d v="2015-09-09T09:24:18"/>
    <b v="0"/>
    <n v="98"/>
    <b v="1"/>
    <s v="film &amp; video/television"/>
    <n v="1.0660000000000001"/>
    <n v="21.755102040816325"/>
    <x v="0"/>
    <x v="0"/>
  </r>
  <r>
    <n v="16"/>
    <x v="16"/>
    <s v="We want to create a Sizzle Reel to pitch a Reality TV Series to TV Executive starring artists Art Moose will use new artists each week."/>
    <x v="14"/>
    <n v="12029"/>
    <x v="0"/>
    <x v="0"/>
    <s v="USD"/>
    <n v="1402896600"/>
    <x v="16"/>
    <n v="1398971211"/>
    <d v="2014-05-01T19:06:51"/>
    <b v="0"/>
    <n v="70"/>
    <b v="1"/>
    <s v="film &amp; video/television"/>
    <n v="1.0024166666666667"/>
    <n v="171.84285714285716"/>
    <x v="0"/>
    <x v="0"/>
  </r>
  <r>
    <n v="17"/>
    <x v="17"/>
    <s v="Uplifting English sitcom, a love letter to youthful exuberance that proves once and for all that none of us are ready for real life."/>
    <x v="15"/>
    <n v="1510"/>
    <x v="0"/>
    <x v="1"/>
    <s v="GBP"/>
    <n v="1415126022"/>
    <x v="17"/>
    <n v="1412530422"/>
    <d v="2014-10-05T17:33:42"/>
    <b v="0"/>
    <n v="36"/>
    <b v="1"/>
    <s v="film &amp; video/television"/>
    <n v="1.0066666666666666"/>
    <n v="41.944444444444443"/>
    <x v="0"/>
    <x v="0"/>
  </r>
  <r>
    <n v="18"/>
    <x v="18"/>
    <s v="The Indian cooking show you crave: complete with cooking, travel to India, and loads of spicy inspiration with Anupy."/>
    <x v="11"/>
    <n v="31896.33"/>
    <x v="0"/>
    <x v="0"/>
    <s v="USD"/>
    <n v="1410958856"/>
    <x v="18"/>
    <n v="1408366856"/>
    <d v="2014-08-18T13:00:56"/>
    <b v="0"/>
    <n v="342"/>
    <b v="1"/>
    <s v="film &amp; video/television"/>
    <n v="1.0632110000000001"/>
    <n v="93.264122807017543"/>
    <x v="0"/>
    <x v="0"/>
  </r>
  <r>
    <n v="19"/>
    <x v="19"/>
    <s v="Brouhaha chronicles the adventures of aspiring comedian and prolific hedonist Jenny Carmichael as she works at a clickbait website."/>
    <x v="16"/>
    <n v="1235"/>
    <x v="0"/>
    <x v="0"/>
    <s v="USD"/>
    <n v="1437420934"/>
    <x v="19"/>
    <n v="1434828934"/>
    <d v="2015-06-20T19:35:34"/>
    <b v="0"/>
    <n v="22"/>
    <b v="1"/>
    <s v="film &amp; video/television"/>
    <n v="1.4529411764705882"/>
    <n v="56.136363636363633"/>
    <x v="0"/>
    <x v="0"/>
  </r>
  <r>
    <n v="20"/>
    <x v="20"/>
    <s v="Help us reach our goal &amp; pay the drama dept that is performing the hard read, which is set for October 2015."/>
    <x v="13"/>
    <n v="2004"/>
    <x v="0"/>
    <x v="0"/>
    <s v="USD"/>
    <n v="1442167912"/>
    <x v="20"/>
    <n v="1436983912"/>
    <d v="2015-07-15T18:11:52"/>
    <b v="0"/>
    <n v="25"/>
    <b v="1"/>
    <s v="film &amp; video/television"/>
    <n v="1.002"/>
    <n v="80.16"/>
    <x v="0"/>
    <x v="0"/>
  </r>
  <r>
    <n v="21"/>
    <x v="21"/>
    <s v="â€œLIFE of an INGREDIENT,&quot; a series that tells the story of the greatest chef &amp; farm collaborators in todayâ€™s marketplace."/>
    <x v="17"/>
    <n v="20190"/>
    <x v="0"/>
    <x v="0"/>
    <s v="USD"/>
    <n v="1411743789"/>
    <x v="21"/>
    <n v="1409151789"/>
    <d v="2014-08-27T15:03:09"/>
    <b v="0"/>
    <n v="101"/>
    <b v="1"/>
    <s v="film &amp; video/television"/>
    <n v="1.0913513513513513"/>
    <n v="199.9009900990099"/>
    <x v="0"/>
    <x v="0"/>
  </r>
  <r>
    <n v="22"/>
    <x v="22"/>
    <s v="Meet Gary, and Troy: Two unlikely friends that investigate &quot;strange phenomenon&quot;."/>
    <x v="18"/>
    <n v="410"/>
    <x v="0"/>
    <x v="0"/>
    <s v="USD"/>
    <n v="1420099140"/>
    <x v="22"/>
    <n v="1418766740"/>
    <d v="2014-12-16T21:52:20"/>
    <b v="0"/>
    <n v="8"/>
    <b v="1"/>
    <s v="film &amp; video/television"/>
    <n v="1.1714285714285715"/>
    <n v="51.25"/>
    <x v="0"/>
    <x v="0"/>
  </r>
  <r>
    <n v="23"/>
    <x v="23"/>
    <s v="Lois and Berlin are the Lucy and Ricky of reality. You will go on  journey to reinvent beauty from the inside out. Be the star !"/>
    <x v="13"/>
    <n v="2370"/>
    <x v="0"/>
    <x v="0"/>
    <s v="USD"/>
    <n v="1430407200"/>
    <x v="23"/>
    <n v="1428086501"/>
    <d v="2015-04-03T18:41:41"/>
    <b v="0"/>
    <n v="23"/>
    <b v="1"/>
    <s v="film &amp; video/television"/>
    <n v="1.1850000000000001"/>
    <n v="103.04347826086956"/>
    <x v="0"/>
    <x v="0"/>
  </r>
  <r>
    <n v="24"/>
    <x v="24"/>
    <s v="STL Up Late is a weekly late night comedy talk show for St. Louis television."/>
    <x v="19"/>
    <n v="38082.69"/>
    <x v="0"/>
    <x v="0"/>
    <s v="USD"/>
    <n v="1442345940"/>
    <x v="24"/>
    <n v="1439494863"/>
    <d v="2015-08-13T19:41:03"/>
    <b v="0"/>
    <n v="574"/>
    <b v="1"/>
    <s v="film &amp; video/television"/>
    <n v="1.0880768571428572"/>
    <n v="66.346149825783982"/>
    <x v="0"/>
    <x v="0"/>
  </r>
  <r>
    <n v="25"/>
    <x v="25"/>
    <s v="A dram-com television series revolved around memory and the hardships and revelations that come with its early turning point."/>
    <x v="20"/>
    <n v="800"/>
    <x v="0"/>
    <x v="0"/>
    <s v="USD"/>
    <n v="1452299761"/>
    <x v="25"/>
    <n v="1447115761"/>
    <d v="2015-11-10T00:36:01"/>
    <b v="0"/>
    <n v="14"/>
    <b v="1"/>
    <s v="film &amp; video/television"/>
    <n v="1.3333333333333333"/>
    <n v="57.142857142857146"/>
    <x v="0"/>
    <x v="0"/>
  </r>
  <r>
    <n v="26"/>
    <x v="26"/>
    <s v="Highlighting Sicily's points of light: its extraordinary people. Editing phase is now underway!!!"/>
    <x v="21"/>
    <n v="1940"/>
    <x v="0"/>
    <x v="0"/>
    <s v="USD"/>
    <n v="1408278144"/>
    <x v="26"/>
    <n v="1404822144"/>
    <d v="2014-07-08T12:22:24"/>
    <b v="0"/>
    <n v="19"/>
    <b v="1"/>
    <s v="film &amp; video/television"/>
    <n v="1.552"/>
    <n v="102.10526315789474"/>
    <x v="0"/>
    <x v="0"/>
  </r>
  <r>
    <n v="27"/>
    <x v="27"/>
    <s v="B-Rabbit is a hilarious depiction of immigrating to New Zealand and the life you desperately tried to leave behind."/>
    <x v="22"/>
    <n v="22345"/>
    <x v="0"/>
    <x v="4"/>
    <s v="NZD"/>
    <n v="1416113833"/>
    <x v="27"/>
    <n v="1413518233"/>
    <d v="2014-10-17T03:57:13"/>
    <b v="0"/>
    <n v="150"/>
    <b v="1"/>
    <s v="film &amp; video/television"/>
    <n v="1.1172500000000001"/>
    <n v="148.96666666666667"/>
    <x v="0"/>
    <x v="0"/>
  </r>
  <r>
    <n v="28"/>
    <x v="28"/>
    <s v="John and Brian are on a quest to change people's lives and rehabilitate dogs."/>
    <x v="14"/>
    <n v="12042"/>
    <x v="0"/>
    <x v="0"/>
    <s v="USD"/>
    <n v="1450307284"/>
    <x v="28"/>
    <n v="1447715284"/>
    <d v="2015-11-16T23:08:04"/>
    <b v="0"/>
    <n v="71"/>
    <b v="1"/>
    <s v="film &amp; video/television"/>
    <n v="1.0035000000000001"/>
    <n v="169.6056338028169"/>
    <x v="0"/>
    <x v="0"/>
  </r>
  <r>
    <n v="29"/>
    <x v="29"/>
    <s v="Genuine, no cliche Cop dramedy. Stories based on Adam's time as a Constable. What really goes on? Think you know the Police? Find out."/>
    <x v="9"/>
    <n v="3700"/>
    <x v="0"/>
    <x v="1"/>
    <s v="GBP"/>
    <n v="1406045368"/>
    <x v="29"/>
    <n v="1403453368"/>
    <d v="2014-06-22T16:09:28"/>
    <b v="0"/>
    <n v="117"/>
    <b v="1"/>
    <s v="film &amp; video/television"/>
    <n v="1.2333333333333334"/>
    <n v="31.623931623931625"/>
    <x v="0"/>
    <x v="0"/>
  </r>
  <r>
    <n v="30"/>
    <x v="30"/>
    <s v="Comedy series about three introverted roommates coping with single life, secret resentments, and loudmouthed extroverts."/>
    <x v="23"/>
    <n v="4051.99"/>
    <x v="0"/>
    <x v="0"/>
    <s v="USD"/>
    <n v="1408604515"/>
    <x v="30"/>
    <n v="1406012515"/>
    <d v="2014-07-22T07:01:55"/>
    <b v="0"/>
    <n v="53"/>
    <b v="1"/>
    <s v="film &amp; video/television"/>
    <n v="1.0129975"/>
    <n v="76.45264150943396"/>
    <x v="0"/>
    <x v="0"/>
  </r>
  <r>
    <n v="31"/>
    <x v="31"/>
    <s v="After a two-year hiatus, The Alan Katz Show is coming back! But it can't unless we can get a 16gb flash drive valued at $12.71!"/>
    <x v="24"/>
    <n v="13"/>
    <x v="0"/>
    <x v="0"/>
    <s v="USD"/>
    <n v="1453748434"/>
    <x v="31"/>
    <n v="1452193234"/>
    <d v="2016-01-07T19:00:34"/>
    <b v="0"/>
    <n v="1"/>
    <b v="1"/>
    <s v="film &amp; video/television"/>
    <n v="1"/>
    <n v="13"/>
    <x v="0"/>
    <x v="0"/>
  </r>
  <r>
    <n v="32"/>
    <x v="32"/>
    <s v="Approaching a milestone birthday, Gail abandons her group of yuppie stay-at-home mom friends for the vibrant and rowdy gay community."/>
    <x v="25"/>
    <n v="28520"/>
    <x v="0"/>
    <x v="0"/>
    <s v="USD"/>
    <n v="1463111940"/>
    <x v="32"/>
    <n v="1459523017"/>
    <d v="2016-04-01T15:03:37"/>
    <b v="0"/>
    <n v="89"/>
    <b v="1"/>
    <s v="film &amp; video/television"/>
    <n v="1.0024604569420035"/>
    <n v="320.44943820224717"/>
    <x v="0"/>
    <x v="0"/>
  </r>
  <r>
    <n v="33"/>
    <x v="33"/>
    <s v="3 best friends balance their work, personal and private lives while finding time for their imaginary friends (who are 3 puppets)."/>
    <x v="26"/>
    <n v="5360"/>
    <x v="0"/>
    <x v="0"/>
    <s v="USD"/>
    <n v="1447001501"/>
    <x v="33"/>
    <n v="1444405901"/>
    <d v="2015-10-09T15:51:41"/>
    <b v="0"/>
    <n v="64"/>
    <b v="1"/>
    <s v="film &amp; video/television"/>
    <n v="1.0209523809523811"/>
    <n v="83.75"/>
    <x v="0"/>
    <x v="0"/>
  </r>
  <r>
    <n v="34"/>
    <x v="34"/>
    <s v="A digitally dependent Josh, is forced to coexist with his promiscuous problematic cousin Wes, and face his fears of a human connection"/>
    <x v="27"/>
    <n v="3392"/>
    <x v="0"/>
    <x v="0"/>
    <s v="USD"/>
    <n v="1407224601"/>
    <x v="34"/>
    <n v="1405928601"/>
    <d v="2014-07-21T07:43:21"/>
    <b v="0"/>
    <n v="68"/>
    <b v="1"/>
    <s v="film &amp; video/television"/>
    <n v="1.3046153846153845"/>
    <n v="49.882352941176471"/>
    <x v="0"/>
    <x v="0"/>
  </r>
  <r>
    <n v="35"/>
    <x v="35"/>
    <s v="Why Adam? is an independent TV show that explores concepts of basic science in everyday life."/>
    <x v="28"/>
    <n v="1665"/>
    <x v="0"/>
    <x v="0"/>
    <s v="USD"/>
    <n v="1430179200"/>
    <x v="35"/>
    <n v="1428130814"/>
    <d v="2015-04-04T07:00:14"/>
    <b v="0"/>
    <n v="28"/>
    <b v="1"/>
    <s v="film &amp; video/television"/>
    <n v="1.665"/>
    <n v="59.464285714285715"/>
    <x v="0"/>
    <x v="0"/>
  </r>
  <r>
    <n v="36"/>
    <x v="36"/>
    <s v="A modern day priest makes an unusual discovery, setting off a chain of events."/>
    <x v="12"/>
    <n v="8529"/>
    <x v="0"/>
    <x v="0"/>
    <s v="USD"/>
    <n v="1428128525"/>
    <x v="36"/>
    <n v="1425540125"/>
    <d v="2015-03-05T07:22:05"/>
    <b v="0"/>
    <n v="44"/>
    <b v="1"/>
    <s v="film &amp; video/television"/>
    <n v="1.4215"/>
    <n v="193.84090909090909"/>
    <x v="0"/>
    <x v="0"/>
  </r>
  <r>
    <n v="37"/>
    <x v="37"/>
    <s v="Take an unscripted, real-time journey with Greg Aiello to the planet's wildest and most iconic places on this adventure travel TV show."/>
    <x v="29"/>
    <n v="40357"/>
    <x v="0"/>
    <x v="0"/>
    <s v="USD"/>
    <n v="1425055079"/>
    <x v="37"/>
    <n v="1422463079"/>
    <d v="2015-01-28T16:37:59"/>
    <b v="0"/>
    <n v="253"/>
    <b v="1"/>
    <s v="film &amp; video/television"/>
    <n v="1.8344090909090909"/>
    <n v="159.51383399209487"/>
    <x v="0"/>
    <x v="0"/>
  </r>
  <r>
    <n v="38"/>
    <x v="38"/>
    <s v="A television show about three brothers from Chicago on a mission to discover and highlight the best breweries in America."/>
    <x v="30"/>
    <n v="2751"/>
    <x v="0"/>
    <x v="0"/>
    <s v="USD"/>
    <n v="1368235344"/>
    <x v="38"/>
    <n v="1365643344"/>
    <d v="2013-04-11T01:22:24"/>
    <b v="0"/>
    <n v="66"/>
    <b v="1"/>
    <s v="film &amp; video/television"/>
    <n v="1.1004"/>
    <n v="41.68181818181818"/>
    <x v="0"/>
    <x v="0"/>
  </r>
  <r>
    <n v="39"/>
    <x v="39"/>
    <s v="Mystery-Drama Series. Following a shocking event, residents of a remote woodland community learn that some wounds never heal..."/>
    <x v="31"/>
    <n v="32745"/>
    <x v="0"/>
    <x v="1"/>
    <s v="GBP"/>
    <n v="1401058740"/>
    <x v="39"/>
    <n v="1398388068"/>
    <d v="2014-04-25T01:07:48"/>
    <b v="0"/>
    <n v="217"/>
    <b v="1"/>
    <s v="film &amp; video/television"/>
    <n v="1.3098000000000001"/>
    <n v="150.89861751152074"/>
    <x v="0"/>
    <x v="0"/>
  </r>
  <r>
    <n v="40"/>
    <x v="40"/>
    <s v="There is a cooking show in production that needs your help, a show about using local ingredients to create simple and elegant meals."/>
    <x v="13"/>
    <n v="2027"/>
    <x v="0"/>
    <x v="0"/>
    <s v="USD"/>
    <n v="1403150400"/>
    <x v="40"/>
    <n v="1401426488"/>
    <d v="2014-05-30T05:08:08"/>
    <b v="0"/>
    <n v="16"/>
    <b v="1"/>
    <s v="film &amp; video/television"/>
    <n v="1.0135000000000001"/>
    <n v="126.6875"/>
    <x v="0"/>
    <x v="0"/>
  </r>
  <r>
    <n v="41"/>
    <x v="41"/>
    <s v="A TV series that takes place in a high school setting with religions,morals,&amp; ethics as a guiding message for students &amp; their families"/>
    <x v="13"/>
    <n v="2000"/>
    <x v="0"/>
    <x v="0"/>
    <s v="USD"/>
    <n v="1412516354"/>
    <x v="41"/>
    <n v="1409924354"/>
    <d v="2014-09-05T13:39:14"/>
    <b v="0"/>
    <n v="19"/>
    <b v="1"/>
    <s v="film &amp; video/television"/>
    <n v="1"/>
    <n v="105.26315789473684"/>
    <x v="0"/>
    <x v="0"/>
  </r>
  <r>
    <n v="42"/>
    <x v="42"/>
    <s v="A show that explores the universal hospitality and shenanigans of BRO cultures in the most forbidden and unfamiliar places on earth!"/>
    <x v="32"/>
    <n v="19860"/>
    <x v="0"/>
    <x v="0"/>
    <s v="USD"/>
    <n v="1419780026"/>
    <x v="42"/>
    <n v="1417188026"/>
    <d v="2014-11-28T15:20:26"/>
    <b v="0"/>
    <n v="169"/>
    <b v="1"/>
    <s v="film &amp; video/television"/>
    <n v="1.4185714285714286"/>
    <n v="117.51479289940828"/>
    <x v="0"/>
    <x v="0"/>
  </r>
  <r>
    <n v="43"/>
    <x v="43"/>
    <s v="Anglicon is a fan-run British media convention with a focus on Doctor Who, returning to the Seattle area bigger and better than ever!"/>
    <x v="3"/>
    <n v="30866"/>
    <x v="0"/>
    <x v="0"/>
    <s v="USD"/>
    <n v="1405209600"/>
    <x v="43"/>
    <n v="1402599486"/>
    <d v="2014-06-12T18:58:06"/>
    <b v="0"/>
    <n v="263"/>
    <b v="1"/>
    <s v="film &amp; video/television"/>
    <n v="3.0865999999999998"/>
    <n v="117.36121673003802"/>
    <x v="0"/>
    <x v="0"/>
  </r>
  <r>
    <n v="44"/>
    <x v="44"/>
    <s v="The Creator of the hit FOX show THE BOURBON LOUNGE brings you BIG WHISKEY. A new travel show exploring whiskey like you've never seen."/>
    <x v="13"/>
    <n v="2000"/>
    <x v="0"/>
    <x v="0"/>
    <s v="USD"/>
    <n v="1412648537"/>
    <x v="44"/>
    <n v="1408760537"/>
    <d v="2014-08-23T02:22:17"/>
    <b v="0"/>
    <n v="15"/>
    <b v="1"/>
    <s v="film &amp; video/television"/>
    <n v="1"/>
    <n v="133.33333333333334"/>
    <x v="0"/>
    <x v="0"/>
  </r>
  <r>
    <n v="45"/>
    <x v="45"/>
    <s v="The Art of the Lift is a crime drama that follows an expert crew of pick-pockets and their attempt at breaking in a new recruit."/>
    <x v="10"/>
    <n v="6000"/>
    <x v="0"/>
    <x v="0"/>
    <s v="USD"/>
    <n v="1461769107"/>
    <x v="45"/>
    <n v="1459177107"/>
    <d v="2016-03-28T14:58:27"/>
    <b v="0"/>
    <n v="61"/>
    <b v="1"/>
    <s v="film &amp; video/television"/>
    <n v="1.2"/>
    <n v="98.360655737704917"/>
    <x v="0"/>
    <x v="0"/>
  </r>
  <r>
    <n v="46"/>
    <x v="46"/>
    <s v="The legendary community TV programme Joy's World is in dire need of new equipment! We are hoping you can help."/>
    <x v="33"/>
    <n v="8750"/>
    <x v="0"/>
    <x v="2"/>
    <s v="AUD"/>
    <n v="1450220974"/>
    <x v="46"/>
    <n v="1447628974"/>
    <d v="2015-11-15T23:09:34"/>
    <b v="0"/>
    <n v="45"/>
    <b v="1"/>
    <s v="film &amp; video/television"/>
    <n v="1.0416666666666667"/>
    <n v="194.44444444444446"/>
    <x v="0"/>
    <x v="0"/>
  </r>
  <r>
    <n v="47"/>
    <x v="47"/>
    <s v="Cursed with attracting odd men, an independent woman takes on the Chicago dating scene again with the help of her offbeat friends."/>
    <x v="10"/>
    <n v="5380.55"/>
    <x v="0"/>
    <x v="0"/>
    <s v="USD"/>
    <n v="1419021607"/>
    <x v="47"/>
    <n v="1413834007"/>
    <d v="2014-10-20T19:40:07"/>
    <b v="0"/>
    <n v="70"/>
    <b v="1"/>
    <s v="film &amp; video/television"/>
    <n v="1.0761100000000001"/>
    <n v="76.865000000000009"/>
    <x v="0"/>
    <x v="0"/>
  </r>
  <r>
    <n v="48"/>
    <x v="48"/>
    <s v="With future neo-London as a backdrop to this new independent TV pilot, we investigate the bad and the corrupt that rule London."/>
    <x v="13"/>
    <n v="2159"/>
    <x v="0"/>
    <x v="1"/>
    <s v="GBP"/>
    <n v="1425211200"/>
    <x v="48"/>
    <n v="1422534260"/>
    <d v="2015-01-29T12:24:20"/>
    <b v="0"/>
    <n v="38"/>
    <b v="1"/>
    <s v="film &amp; video/television"/>
    <n v="1.0794999999999999"/>
    <n v="56.815789473684212"/>
    <x v="0"/>
    <x v="0"/>
  </r>
  <r>
    <n v="49"/>
    <x v="49"/>
    <s v="Driving Jersey is real people telling real stories."/>
    <x v="14"/>
    <n v="12000"/>
    <x v="0"/>
    <x v="0"/>
    <s v="USD"/>
    <n v="1445660045"/>
    <x v="49"/>
    <n v="1443068045"/>
    <d v="2015-09-24T04:14:05"/>
    <b v="0"/>
    <n v="87"/>
    <b v="1"/>
    <s v="film &amp; video/television"/>
    <n v="1"/>
    <n v="137.93103448275863"/>
    <x v="0"/>
    <x v="0"/>
  </r>
  <r>
    <n v="50"/>
    <x v="50"/>
    <s v="A brand new dating show which helps one lucky lady find her Mr Right with difficult decisions to make along the way."/>
    <x v="20"/>
    <n v="600"/>
    <x v="0"/>
    <x v="1"/>
    <s v="GBP"/>
    <n v="1422637200"/>
    <x v="50"/>
    <n v="1419271458"/>
    <d v="2014-12-22T18:04:18"/>
    <b v="0"/>
    <n v="22"/>
    <b v="1"/>
    <s v="film &amp; video/television"/>
    <n v="1"/>
    <n v="27.272727272727273"/>
    <x v="0"/>
    <x v="0"/>
  </r>
  <r>
    <n v="51"/>
    <x v="51"/>
    <s v="Please help us reach stretch goals of 16k, 26k, 41k for the soundtrack, extended scenes &amp; story development for our sci-fi TV series!"/>
    <x v="34"/>
    <n v="14082"/>
    <x v="0"/>
    <x v="0"/>
    <s v="USD"/>
    <n v="1439245037"/>
    <x v="51"/>
    <n v="1436653037"/>
    <d v="2015-07-11T22:17:17"/>
    <b v="0"/>
    <n v="119"/>
    <b v="1"/>
    <s v="film &amp; video/television"/>
    <n v="1.2801818181818181"/>
    <n v="118.33613445378151"/>
    <x v="0"/>
    <x v="0"/>
  </r>
  <r>
    <n v="52"/>
    <x v="52"/>
    <s v="Kode Orange is an original television series that follows the lives of two police officers who join a special unit in high-crime LA"/>
    <x v="3"/>
    <n v="11621"/>
    <x v="0"/>
    <x v="0"/>
    <s v="USD"/>
    <n v="1405615846"/>
    <x v="52"/>
    <n v="1403023846"/>
    <d v="2014-06-17T16:50:46"/>
    <b v="0"/>
    <n v="52"/>
    <b v="1"/>
    <s v="film &amp; video/television"/>
    <n v="1.1620999999999999"/>
    <n v="223.48076923076923"/>
    <x v="0"/>
    <x v="0"/>
  </r>
  <r>
    <n v="53"/>
    <x v="53"/>
    <s v="Delicious TV's Vegan Mashup launching season two on public television"/>
    <x v="9"/>
    <n v="3289"/>
    <x v="0"/>
    <x v="0"/>
    <s v="USD"/>
    <n v="1396648800"/>
    <x v="53"/>
    <n v="1395407445"/>
    <d v="2014-03-21T13:10:45"/>
    <b v="0"/>
    <n v="117"/>
    <b v="1"/>
    <s v="film &amp; video/television"/>
    <n v="1.0963333333333334"/>
    <n v="28.111111111111111"/>
    <x v="0"/>
    <x v="0"/>
  </r>
  <r>
    <n v="54"/>
    <x v="54"/>
    <s v="TV stand-in Elizabeth was diagnosed BRCA+ as her mother was succumbing to cancer. This pilot navigates evolving modern female identity."/>
    <x v="3"/>
    <n v="10100"/>
    <x v="0"/>
    <x v="0"/>
    <s v="USD"/>
    <n v="1451063221"/>
    <x v="54"/>
    <n v="1448471221"/>
    <d v="2015-11-25T17:07:01"/>
    <b v="0"/>
    <n v="52"/>
    <b v="1"/>
    <s v="film &amp; video/television"/>
    <n v="1.01"/>
    <n v="194.23076923076923"/>
    <x v="0"/>
    <x v="0"/>
  </r>
  <r>
    <n v="55"/>
    <x v="55"/>
    <s v="A story of an Italian family who tried it the right way but realized things work better if they do it &quot;their&quot; way. Weekly Series PILOT"/>
    <x v="35"/>
    <n v="11090"/>
    <x v="0"/>
    <x v="0"/>
    <s v="USD"/>
    <n v="1464390916"/>
    <x v="55"/>
    <n v="1462576516"/>
    <d v="2016-05-06T23:15:16"/>
    <b v="0"/>
    <n v="86"/>
    <b v="1"/>
    <s v="film &amp; video/television"/>
    <n v="1.2895348837209302"/>
    <n v="128.95348837209303"/>
    <x v="0"/>
    <x v="0"/>
  </r>
  <r>
    <n v="56"/>
    <x v="56"/>
    <s v="We want to see more women's cycling on TV - and we need your help to make it happen!"/>
    <x v="6"/>
    <n v="8581"/>
    <x v="0"/>
    <x v="1"/>
    <s v="GBP"/>
    <n v="1433779200"/>
    <x v="56"/>
    <n v="1432559424"/>
    <d v="2015-05-25T13:10:24"/>
    <b v="0"/>
    <n v="174"/>
    <b v="1"/>
    <s v="film &amp; video/television"/>
    <n v="1.0726249999999999"/>
    <n v="49.316091954022987"/>
    <x v="0"/>
    <x v="0"/>
  </r>
  <r>
    <n v="57"/>
    <x v="57"/>
    <s v="An entertainment network built with a focus of uniting our community with quality, relevant live and scripted entertainment."/>
    <x v="36"/>
    <n v="15285"/>
    <x v="0"/>
    <x v="0"/>
    <s v="USD"/>
    <n v="1429991962"/>
    <x v="57"/>
    <n v="1427399962"/>
    <d v="2015-03-26T19:59:22"/>
    <b v="0"/>
    <n v="69"/>
    <b v="1"/>
    <s v="film &amp; video/television"/>
    <n v="1.0189999999999999"/>
    <n v="221.52173913043478"/>
    <x v="0"/>
    <x v="0"/>
  </r>
  <r>
    <n v="58"/>
    <x v="58"/>
    <s v="Alex thought he knew how the world worked. You live, you die and it's over. He was very, very wrong."/>
    <x v="3"/>
    <n v="10291"/>
    <x v="0"/>
    <x v="0"/>
    <s v="USD"/>
    <n v="1416423172"/>
    <x v="58"/>
    <n v="1413827572"/>
    <d v="2014-10-20T17:52:52"/>
    <b v="0"/>
    <n v="75"/>
    <b v="1"/>
    <s v="film &amp; video/television"/>
    <n v="1.0290999999999999"/>
    <n v="137.21333333333334"/>
    <x v="0"/>
    <x v="0"/>
  </r>
  <r>
    <n v="59"/>
    <x v="59"/>
    <s v="An electronic music producer stuck in his blue collar life has overnight success thrown at him when his music leaks on the internet."/>
    <x v="22"/>
    <n v="20025.14"/>
    <x v="0"/>
    <x v="0"/>
    <s v="USD"/>
    <n v="1442264400"/>
    <x v="59"/>
    <n v="1439530776"/>
    <d v="2015-08-14T05:39:36"/>
    <b v="0"/>
    <n v="33"/>
    <b v="1"/>
    <s v="film &amp; video/television"/>
    <n v="1.0012570000000001"/>
    <n v="606.82242424242418"/>
    <x v="0"/>
    <x v="0"/>
  </r>
  <r>
    <n v="60"/>
    <x v="60"/>
    <s v="Set in a beautiful but desolate world, we see how loneliness can lead to friendship in unconventional ways."/>
    <x v="37"/>
    <n v="4648.33"/>
    <x v="0"/>
    <x v="1"/>
    <s v="GBP"/>
    <n v="1395532800"/>
    <x v="60"/>
    <n v="1393882717"/>
    <d v="2014-03-03T21:38:37"/>
    <b v="0"/>
    <n v="108"/>
    <b v="1"/>
    <s v="film &amp; video/shorts"/>
    <n v="1.0329622222222221"/>
    <n v="43.040092592592593"/>
    <x v="0"/>
    <x v="1"/>
  </r>
  <r>
    <n v="61"/>
    <x v="61"/>
    <s v="An exploration of the shadows that follow us from our past, the darkness that lives inside us and the ability to find our own freedom"/>
    <x v="10"/>
    <n v="7415"/>
    <x v="0"/>
    <x v="0"/>
    <s v="USD"/>
    <n v="1370547157"/>
    <x v="61"/>
    <n v="1368646357"/>
    <d v="2013-05-15T19:32:37"/>
    <b v="0"/>
    <n v="23"/>
    <b v="1"/>
    <s v="film &amp; video/shorts"/>
    <n v="1.4830000000000001"/>
    <n v="322.39130434782606"/>
    <x v="0"/>
    <x v="1"/>
  </r>
  <r>
    <n v="62"/>
    <x v="62"/>
    <s v="A man is forced to repeatedly crawl through a mysterious maze not knowing who captured him or why, but he is determined to find out."/>
    <x v="9"/>
    <n v="4642"/>
    <x v="0"/>
    <x v="0"/>
    <s v="USD"/>
    <n v="1362337878"/>
    <x v="62"/>
    <n v="1360177878"/>
    <d v="2013-02-06T19:11:18"/>
    <b v="0"/>
    <n v="48"/>
    <b v="1"/>
    <s v="film &amp; video/shorts"/>
    <n v="1.5473333333333332"/>
    <n v="96.708333333333329"/>
    <x v="0"/>
    <x v="1"/>
  </r>
  <r>
    <n v="63"/>
    <x v="63"/>
    <s v="The Attic is my first short film.  Please help me with post production and distribution so that I can let it out into the world"/>
    <x v="13"/>
    <n v="2270.37"/>
    <x v="0"/>
    <x v="0"/>
    <s v="USD"/>
    <n v="1388206740"/>
    <x v="63"/>
    <n v="1386194013"/>
    <d v="2013-12-04T21:53:33"/>
    <b v="0"/>
    <n v="64"/>
    <b v="1"/>
    <s v="film &amp; video/shorts"/>
    <n v="1.1351849999999999"/>
    <n v="35.474531249999998"/>
    <x v="0"/>
    <x v="1"/>
  </r>
  <r>
    <n v="64"/>
    <x v="64"/>
    <s v="At the dawn of the New Millennium, a group of teenagers battle the Y2K bug to save humanity from boredom. The 2nd film by and/or."/>
    <x v="38"/>
    <n v="2080"/>
    <x v="0"/>
    <x v="0"/>
    <s v="USD"/>
    <n v="1373243181"/>
    <x v="64"/>
    <n v="1370651181"/>
    <d v="2013-06-08T00:26:21"/>
    <b v="0"/>
    <n v="24"/>
    <b v="1"/>
    <s v="film &amp; video/shorts"/>
    <n v="1.7333333333333334"/>
    <n v="86.666666666666671"/>
    <x v="0"/>
    <x v="1"/>
  </r>
  <r>
    <n v="65"/>
    <x v="65"/>
    <s v="Help finish the short film Hello World. The story of an android in the broken home of a father &amp; son."/>
    <x v="39"/>
    <n v="7527"/>
    <x v="0"/>
    <x v="5"/>
    <s v="CAD"/>
    <n v="1407736740"/>
    <x v="65"/>
    <n v="1405453354"/>
    <d v="2014-07-15T19:42:34"/>
    <b v="0"/>
    <n v="57"/>
    <b v="1"/>
    <s v="film &amp; video/shorts"/>
    <n v="1.0752857142857142"/>
    <n v="132.05263157894737"/>
    <x v="0"/>
    <x v="1"/>
  </r>
  <r>
    <n v="66"/>
    <x v="66"/>
    <s v="A dark comedy set in the '60s about clinical depression and one night stands."/>
    <x v="13"/>
    <n v="2372"/>
    <x v="0"/>
    <x v="0"/>
    <s v="USD"/>
    <n v="1468873420"/>
    <x v="66"/>
    <n v="1466281420"/>
    <d v="2016-06-18T20:23:40"/>
    <b v="0"/>
    <n v="26"/>
    <b v="1"/>
    <s v="film &amp; video/shorts"/>
    <n v="1.1859999999999999"/>
    <n v="91.230769230769226"/>
    <x v="0"/>
    <x v="1"/>
  </r>
  <r>
    <n v="67"/>
    <x v="67"/>
    <s v="The Ordination Mass of five Dominicans friars to the priesthood at the historic Saint Dominicâ€™s Church in Washington DC."/>
    <x v="13"/>
    <n v="2325"/>
    <x v="0"/>
    <x v="0"/>
    <s v="USD"/>
    <n v="1342360804"/>
    <x v="67"/>
    <n v="1339768804"/>
    <d v="2012-06-15T14:00:04"/>
    <b v="0"/>
    <n v="20"/>
    <b v="1"/>
    <s v="film &amp; video/shorts"/>
    <n v="1.1625000000000001"/>
    <n v="116.25"/>
    <x v="0"/>
    <x v="1"/>
  </r>
  <r>
    <n v="68"/>
    <x v="68"/>
    <s v="Black Comedy by final year students at Leeds University. _x000a_'Bird watching, tea, seaside and murder. Just your average British holiday.'"/>
    <x v="20"/>
    <n v="763"/>
    <x v="0"/>
    <x v="1"/>
    <s v="GBP"/>
    <n v="1393162791"/>
    <x v="68"/>
    <n v="1390570791"/>
    <d v="2014-01-24T13:39:51"/>
    <b v="0"/>
    <n v="36"/>
    <b v="1"/>
    <s v="film &amp; video/shorts"/>
    <n v="1.2716666666666667"/>
    <n v="21.194444444444443"/>
    <x v="0"/>
    <x v="1"/>
  </r>
  <r>
    <n v="69"/>
    <x v="69"/>
    <s v="A breakthrough cinematic experience about more than just the carsâ€¦the people, lifestyle, enthusiasm, party, and the Leavenworth Drive."/>
    <x v="3"/>
    <n v="11094.23"/>
    <x v="0"/>
    <x v="0"/>
    <s v="USD"/>
    <n v="1317538740"/>
    <x v="69"/>
    <n v="1314765025"/>
    <d v="2011-08-31T04:30:25"/>
    <b v="0"/>
    <n v="178"/>
    <b v="1"/>
    <s v="film &amp; video/shorts"/>
    <n v="1.109423"/>
    <n v="62.327134831460668"/>
    <x v="0"/>
    <x v="1"/>
  </r>
  <r>
    <n v="70"/>
    <x v="70"/>
    <s v="Maggie barely survives a deranged baptism by her mother only to be born again to a string of foster parents. Things can always be worse"/>
    <x v="2"/>
    <n v="636"/>
    <x v="0"/>
    <x v="0"/>
    <s v="USD"/>
    <n v="1315171845"/>
    <x v="70"/>
    <n v="1309987845"/>
    <d v="2011-07-06T21:30:45"/>
    <b v="0"/>
    <n v="17"/>
    <b v="1"/>
    <s v="film &amp; video/shorts"/>
    <n v="1.272"/>
    <n v="37.411764705882355"/>
    <x v="0"/>
    <x v="1"/>
  </r>
  <r>
    <n v="71"/>
    <x v="71"/>
    <s v="A comedic tale about the duality of man set in a trailer park needs your help with sound design and getting it into film festivals"/>
    <x v="40"/>
    <n v="2231"/>
    <x v="0"/>
    <x v="0"/>
    <s v="USD"/>
    <n v="1338186657"/>
    <x v="71"/>
    <n v="1333002657"/>
    <d v="2012-03-29T06:30:57"/>
    <b v="0"/>
    <n v="32"/>
    <b v="1"/>
    <s v="film &amp; video/shorts"/>
    <n v="1.2394444444444443"/>
    <n v="69.71875"/>
    <x v="0"/>
    <x v="1"/>
  </r>
  <r>
    <n v="72"/>
    <x v="72"/>
    <s v="A young man forced to live back home after an automobile accident leaves him to rediscover what it means to be a part of his family."/>
    <x v="41"/>
    <n v="2385"/>
    <x v="0"/>
    <x v="0"/>
    <s v="USD"/>
    <n v="1352937600"/>
    <x v="72"/>
    <n v="1351210481"/>
    <d v="2012-10-26T00:14:41"/>
    <b v="0"/>
    <n v="41"/>
    <b v="1"/>
    <s v="film &amp; video/shorts"/>
    <n v="1.084090909090909"/>
    <n v="58.170731707317074"/>
    <x v="0"/>
    <x v="1"/>
  </r>
  <r>
    <n v="73"/>
    <x v="73"/>
    <s v="A scientist on the brink of a discovery that will revolutionize society sees her work destroyed in an experiment gone horribly wrong."/>
    <x v="42"/>
    <n v="900"/>
    <x v="0"/>
    <x v="0"/>
    <s v="USD"/>
    <n v="1304395140"/>
    <x v="73"/>
    <n v="1297620584"/>
    <d v="2011-02-13T18:09:44"/>
    <b v="0"/>
    <n v="18"/>
    <b v="1"/>
    <s v="film &amp; video/shorts"/>
    <n v="1"/>
    <n v="50"/>
    <x v="0"/>
    <x v="1"/>
  </r>
  <r>
    <n v="74"/>
    <x v="74"/>
    <s v="La nuit est devenue le lieu de la terreur. Alors qu'un couvre-feu est imposÃ©, une petite fille est enlevÃ©e par un rapace nocturne."/>
    <x v="2"/>
    <n v="564.66"/>
    <x v="0"/>
    <x v="6"/>
    <s v="EUR"/>
    <n v="1453376495"/>
    <x v="74"/>
    <n v="1450784495"/>
    <d v="2015-12-22T11:41:35"/>
    <b v="0"/>
    <n v="29"/>
    <b v="1"/>
    <s v="film &amp; video/shorts"/>
    <n v="1.1293199999999999"/>
    <n v="19.471034482758618"/>
    <x v="0"/>
    <x v="1"/>
  </r>
  <r>
    <n v="75"/>
    <x v="75"/>
    <s v="A teenager named Charlie discovers something new about himself while coping with the loss of his father."/>
    <x v="8"/>
    <n v="4040"/>
    <x v="0"/>
    <x v="0"/>
    <s v="USD"/>
    <n v="1366693272"/>
    <x v="75"/>
    <n v="1364101272"/>
    <d v="2013-03-24T05:01:12"/>
    <b v="0"/>
    <n v="47"/>
    <b v="1"/>
    <s v="film &amp; video/shorts"/>
    <n v="1.1542857142857144"/>
    <n v="85.957446808510639"/>
    <x v="0"/>
    <x v="1"/>
  </r>
  <r>
    <n v="76"/>
    <x v="76"/>
    <s v="Karn A'Mor has awoken bloodied on a distant battlefield with no memory of his past! JOIN THE RESISTANCE and find out more..."/>
    <x v="43"/>
    <n v="460"/>
    <x v="0"/>
    <x v="0"/>
    <s v="USD"/>
    <n v="1325007358"/>
    <x v="76"/>
    <n v="1319819758"/>
    <d v="2011-10-28T16:35:58"/>
    <b v="0"/>
    <n v="15"/>
    <b v="1"/>
    <s v="film &amp; video/shorts"/>
    <n v="1.5333333333333334"/>
    <n v="30.666666666666668"/>
    <x v="0"/>
    <x v="1"/>
  </r>
  <r>
    <n v="77"/>
    <x v="77"/>
    <s v="A short film about a boy searching for companionship in a hermit crab he finds on the beach."/>
    <x v="44"/>
    <n v="1570"/>
    <x v="0"/>
    <x v="0"/>
    <s v="USD"/>
    <n v="1337569140"/>
    <x v="77"/>
    <n v="1332991717"/>
    <d v="2012-03-29T03:28:37"/>
    <b v="0"/>
    <n v="26"/>
    <b v="1"/>
    <s v="film &amp; video/shorts"/>
    <n v="3.9249999999999998"/>
    <n v="60.384615384615387"/>
    <x v="0"/>
    <x v="1"/>
  </r>
  <r>
    <n v="78"/>
    <x v="78"/>
    <s v="We reached our limits. Next steps are : 3 more shooting days + postproduction + cut + sound._x000a__x000a_We want to go to Cannes !_x000a__x000a_With you !"/>
    <x v="45"/>
    <n v="1351"/>
    <x v="0"/>
    <x v="6"/>
    <s v="EUR"/>
    <n v="1472751121"/>
    <x v="78"/>
    <n v="1471887121"/>
    <d v="2016-08-22T17:32:01"/>
    <b v="0"/>
    <n v="35"/>
    <b v="1"/>
    <s v="film &amp; video/shorts"/>
    <n v="27.02"/>
    <n v="38.6"/>
    <x v="0"/>
    <x v="1"/>
  </r>
  <r>
    <n v="79"/>
    <x v="79"/>
    <s v="A short film about life, achieving your dreams, and overcoming hardship. We all have our mountain to climb."/>
    <x v="46"/>
    <n v="1651"/>
    <x v="0"/>
    <x v="1"/>
    <s v="GBP"/>
    <n v="1398451093"/>
    <x v="79"/>
    <n v="1395859093"/>
    <d v="2014-03-26T18:38:13"/>
    <b v="0"/>
    <n v="41"/>
    <b v="1"/>
    <s v="film &amp; video/shorts"/>
    <n v="1.27"/>
    <n v="40.268292682926827"/>
    <x v="0"/>
    <x v="1"/>
  </r>
  <r>
    <n v="80"/>
    <x v="80"/>
    <s v="What would you do if you ended up at a swingers party with two dead bodies and $20,000 in drug money?"/>
    <x v="14"/>
    <n v="12870"/>
    <x v="0"/>
    <x v="0"/>
    <s v="USD"/>
    <n v="1386640856"/>
    <x v="80"/>
    <n v="1383616856"/>
    <d v="2013-11-05T02:00:56"/>
    <b v="0"/>
    <n v="47"/>
    <b v="1"/>
    <s v="film &amp; video/shorts"/>
    <n v="1.0725"/>
    <n v="273.82978723404256"/>
    <x v="0"/>
    <x v="1"/>
  </r>
  <r>
    <n v="81"/>
    <x v="81"/>
    <s v="An elderly woman in rural Maine is haunted by figures seeking a sacrifice, but there are more forces at work than mere ghosts."/>
    <x v="47"/>
    <n v="1485"/>
    <x v="0"/>
    <x v="0"/>
    <s v="USD"/>
    <n v="1342234920"/>
    <x v="81"/>
    <n v="1341892127"/>
    <d v="2012-07-10T03:48:47"/>
    <b v="0"/>
    <n v="28"/>
    <b v="1"/>
    <s v="film &amp; video/shorts"/>
    <n v="1.98"/>
    <n v="53.035714285714285"/>
    <x v="0"/>
    <x v="1"/>
  </r>
  <r>
    <n v="82"/>
    <x v="82"/>
    <s v="A short film about the tragically hilarious events that occur when a fearful and panicky 6-year old boy loses his first baby tooth."/>
    <x v="23"/>
    <n v="4000.5"/>
    <x v="0"/>
    <x v="0"/>
    <s v="USD"/>
    <n v="1318189261"/>
    <x v="82"/>
    <n v="1315597261"/>
    <d v="2011-09-09T19:41:01"/>
    <b v="0"/>
    <n v="100"/>
    <b v="1"/>
    <s v="film &amp; video/shorts"/>
    <n v="1.0001249999999999"/>
    <n v="40.005000000000003"/>
    <x v="0"/>
    <x v="1"/>
  </r>
  <r>
    <n v="83"/>
    <x v="83"/>
    <s v="Isaac, creator of the DreamMaker3000, finds love in his dreams with Mei his boss's wife who lives on the other side of the planet."/>
    <x v="48"/>
    <n v="205"/>
    <x v="0"/>
    <x v="1"/>
    <s v="GBP"/>
    <n v="1424604600"/>
    <x v="83"/>
    <n v="1423320389"/>
    <d v="2015-02-07T14:46:29"/>
    <b v="0"/>
    <n v="13"/>
    <b v="1"/>
    <s v="film &amp; video/shorts"/>
    <n v="1.0249999999999999"/>
    <n v="15.76923076923077"/>
    <x v="0"/>
    <x v="1"/>
  </r>
  <r>
    <n v="84"/>
    <x v="84"/>
    <s v="&quot;A sociopath crosses paths with the person he must confront about his wife's murder, it might be himself&quot;"/>
    <x v="2"/>
    <n v="500"/>
    <x v="0"/>
    <x v="0"/>
    <s v="USD"/>
    <n v="1305483086"/>
    <x v="84"/>
    <n v="1302891086"/>
    <d v="2011-04-15T18:11:26"/>
    <b v="0"/>
    <n v="7"/>
    <b v="1"/>
    <s v="film &amp; video/shorts"/>
    <n v="1"/>
    <n v="71.428571428571431"/>
    <x v="0"/>
    <x v="1"/>
  </r>
  <r>
    <n v="85"/>
    <x v="85"/>
    <s v="A short film by Melissa Woodrow &amp; Mark Janiak about seeking forgiveness, embracing the past and memories with a loved one."/>
    <x v="38"/>
    <n v="1506"/>
    <x v="0"/>
    <x v="0"/>
    <s v="USD"/>
    <n v="1316746837"/>
    <x v="85"/>
    <n v="1314154837"/>
    <d v="2011-08-24T03:00:37"/>
    <b v="0"/>
    <n v="21"/>
    <b v="1"/>
    <s v="film &amp; video/shorts"/>
    <n v="1.2549999999999999"/>
    <n v="71.714285714285708"/>
    <x v="0"/>
    <x v="1"/>
  </r>
  <r>
    <n v="86"/>
    <x v="86"/>
    <s v="Two women, two destinies connected by a letter. _x000a_Between Paris and Skopje a poetic outstanding story of true courage, love and hope."/>
    <x v="12"/>
    <n v="6388"/>
    <x v="0"/>
    <x v="6"/>
    <s v="EUR"/>
    <n v="1451226045"/>
    <x v="86"/>
    <n v="1444828845"/>
    <d v="2015-10-14T13:20:45"/>
    <b v="0"/>
    <n v="17"/>
    <b v="1"/>
    <s v="film &amp; video/shorts"/>
    <n v="1.0646666666666667"/>
    <n v="375.76470588235293"/>
    <x v="0"/>
    <x v="1"/>
  </r>
  <r>
    <n v="87"/>
    <x v="87"/>
    <s v="A father without work uses his daughter to con sympathy from strangers... sound familiar?  Help us make this film!"/>
    <x v="30"/>
    <n v="2615"/>
    <x v="0"/>
    <x v="0"/>
    <s v="USD"/>
    <n v="1275529260"/>
    <x v="87"/>
    <n v="1274705803"/>
    <d v="2010-05-24T12:56:43"/>
    <b v="0"/>
    <n v="25"/>
    <b v="1"/>
    <s v="film &amp; video/shorts"/>
    <n v="1.046"/>
    <n v="104.6"/>
    <x v="0"/>
    <x v="1"/>
  </r>
  <r>
    <n v="88"/>
    <x v="88"/>
    <s v="Imprisoned in an unfamiliar reality with strange new rules, Dan Everett struggles to find meaning and reason in this sci-fi noir short."/>
    <x v="8"/>
    <n v="3600"/>
    <x v="0"/>
    <x v="0"/>
    <s v="USD"/>
    <n v="1403452131"/>
    <x v="88"/>
    <n v="1401205731"/>
    <d v="2014-05-27T15:48:51"/>
    <b v="0"/>
    <n v="60"/>
    <b v="1"/>
    <s v="film &amp; video/shorts"/>
    <n v="1.0285714285714285"/>
    <n v="60"/>
    <x v="0"/>
    <x v="1"/>
  </r>
  <r>
    <n v="89"/>
    <x v="89"/>
    <s v="A chronicle of four very different stories concerning racism to the power of love, all set in the beauty of the Southwest."/>
    <x v="12"/>
    <n v="6904"/>
    <x v="0"/>
    <x v="0"/>
    <s v="USD"/>
    <n v="1370196192"/>
    <x v="89"/>
    <n v="1368036192"/>
    <d v="2013-05-08T18:03:12"/>
    <b v="0"/>
    <n v="56"/>
    <b v="1"/>
    <s v="film &amp; video/shorts"/>
    <n v="1.1506666666666667"/>
    <n v="123.28571428571429"/>
    <x v="0"/>
    <x v="1"/>
  </r>
  <r>
    <n v="90"/>
    <x v="90"/>
    <s v="We're looking for funding to help submit a short film to film festivals."/>
    <x v="2"/>
    <n v="502"/>
    <x v="0"/>
    <x v="0"/>
    <s v="USD"/>
    <n v="1310454499"/>
    <x v="90"/>
    <n v="1307862499"/>
    <d v="2011-06-12T07:08:19"/>
    <b v="0"/>
    <n v="16"/>
    <b v="1"/>
    <s v="film &amp; video/shorts"/>
    <n v="1.004"/>
    <n v="31.375"/>
    <x v="0"/>
    <x v="1"/>
  </r>
  <r>
    <n v="91"/>
    <x v="91"/>
    <s v="&quot;Overtime&quot; is a 15 minute horror film about a man haunted by the memories of his past during a graveyard shift at his factory job."/>
    <x v="9"/>
    <n v="3600"/>
    <x v="0"/>
    <x v="0"/>
    <s v="USD"/>
    <n v="1305625164"/>
    <x v="91"/>
    <n v="1300354764"/>
    <d v="2011-03-17T09:39:24"/>
    <b v="0"/>
    <n v="46"/>
    <b v="1"/>
    <s v="film &amp; video/shorts"/>
    <n v="1.2"/>
    <n v="78.260869565217391"/>
    <x v="0"/>
    <x v="1"/>
  </r>
  <r>
    <n v="92"/>
    <x v="92"/>
    <s v="Euphoria is an adventure film that follows adrenaline filled athletes on their hunt for the sublime while balancing family and careers."/>
    <x v="10"/>
    <n v="5260"/>
    <x v="0"/>
    <x v="5"/>
    <s v="CAD"/>
    <n v="1485936000"/>
    <x v="92"/>
    <n v="1481949983"/>
    <d v="2016-12-17T04:46:23"/>
    <b v="0"/>
    <n v="43"/>
    <b v="1"/>
    <s v="film &amp; video/shorts"/>
    <n v="1.052"/>
    <n v="122.32558139534883"/>
    <x v="0"/>
    <x v="1"/>
  </r>
  <r>
    <n v="93"/>
    <x v="93"/>
    <s v="Someday Everyday is a short drama that navigates through the past and present of a young man's life, through his struggles and triumphs"/>
    <x v="28"/>
    <n v="1106"/>
    <x v="0"/>
    <x v="0"/>
    <s v="USD"/>
    <n v="1341349200"/>
    <x v="93"/>
    <n v="1338928537"/>
    <d v="2012-06-05T20:35:37"/>
    <b v="0"/>
    <n v="15"/>
    <b v="1"/>
    <s v="film &amp; video/shorts"/>
    <n v="1.1060000000000001"/>
    <n v="73.733333333333334"/>
    <x v="0"/>
    <x v="1"/>
  </r>
  <r>
    <n v="94"/>
    <x v="94"/>
    <s v="Nathan has his ideal job, the opportunity to see his dream girl on a daily basis. The local bully Jake aims to change all that."/>
    <x v="49"/>
    <n v="260"/>
    <x v="0"/>
    <x v="1"/>
    <s v="GBP"/>
    <n v="1396890822"/>
    <x v="94"/>
    <n v="1395162822"/>
    <d v="2014-03-18T17:13:42"/>
    <b v="0"/>
    <n v="12"/>
    <b v="1"/>
    <s v="film &amp; video/shorts"/>
    <n v="1.04"/>
    <n v="21.666666666666668"/>
    <x v="0"/>
    <x v="1"/>
  </r>
  <r>
    <n v="95"/>
    <x v="95"/>
    <s v="The Batman's Rogues Gallery assembles for a meeting. Scarecrow's fear gas accidently goes off and fears of the villains start to arise."/>
    <x v="18"/>
    <n v="460"/>
    <x v="0"/>
    <x v="0"/>
    <s v="USD"/>
    <n v="1330214841"/>
    <x v="95"/>
    <n v="1327622841"/>
    <d v="2012-01-27T00:07:21"/>
    <b v="0"/>
    <n v="21"/>
    <b v="1"/>
    <s v="film &amp; video/shorts"/>
    <n v="1.3142857142857143"/>
    <n v="21.904761904761905"/>
    <x v="0"/>
    <x v="1"/>
  </r>
  <r>
    <n v="96"/>
    <x v="96"/>
    <s v="Danny is a defenseman for his high school hockey team. This is a day in his life: school, hockey, girls and his next-door neighbor, Ken Daneyko."/>
    <x v="15"/>
    <n v="1720"/>
    <x v="0"/>
    <x v="0"/>
    <s v="USD"/>
    <n v="1280631600"/>
    <x v="96"/>
    <n v="1274889241"/>
    <d v="2010-05-26T15:54:01"/>
    <b v="0"/>
    <n v="34"/>
    <b v="1"/>
    <s v="film &amp; video/shorts"/>
    <n v="1.1466666666666667"/>
    <n v="50.588235294117645"/>
    <x v="0"/>
    <x v="1"/>
  </r>
  <r>
    <n v="97"/>
    <x v="97"/>
    <s v="Innsmouth at 9000 ft. is a Short Film Project in the Spirit of H.P. Lovecraft, and created by Denver based visual artist  Jesse Farley."/>
    <x v="44"/>
    <n v="425"/>
    <x v="0"/>
    <x v="0"/>
    <s v="USD"/>
    <n v="1310440482"/>
    <x v="97"/>
    <n v="1307848482"/>
    <d v="2011-06-12T03:14:42"/>
    <b v="0"/>
    <n v="8"/>
    <b v="1"/>
    <s v="film &amp; video/shorts"/>
    <n v="1.0625"/>
    <n v="53.125"/>
    <x v="0"/>
    <x v="1"/>
  </r>
  <r>
    <n v="98"/>
    <x v="98"/>
    <s v="&quot;Cut Out&quot; tells the story of a young woman who befriends a neighborhood teen and finds herself involved with gang violence."/>
    <x v="50"/>
    <n v="3400"/>
    <x v="0"/>
    <x v="0"/>
    <s v="USD"/>
    <n v="1354923000"/>
    <x v="98"/>
    <n v="1351796674"/>
    <d v="2012-11-01T19:04:34"/>
    <b v="0"/>
    <n v="60"/>
    <b v="1"/>
    <s v="film &amp; video/shorts"/>
    <n v="1.0625"/>
    <n v="56.666666666666664"/>
    <x v="0"/>
    <x v="1"/>
  </r>
  <r>
    <n v="99"/>
    <x v="99"/>
    <s v="A feminist tale of two girls finally giving a &quot;Nice Guy&quot; what he truly deserves. Also, dancing!"/>
    <x v="15"/>
    <n v="1590.29"/>
    <x v="0"/>
    <x v="0"/>
    <s v="USD"/>
    <n v="1390426799"/>
    <x v="99"/>
    <n v="1387834799"/>
    <d v="2013-12-23T21:39:59"/>
    <b v="0"/>
    <n v="39"/>
    <b v="1"/>
    <s v="film &amp; video/shorts"/>
    <n v="1.0601933333333333"/>
    <n v="40.776666666666664"/>
    <x v="0"/>
    <x v="1"/>
  </r>
  <r>
    <n v="100"/>
    <x v="100"/>
    <s v="Two sisters share a fragile relationship. When their mother dies and they inherit the family house, old problems rise to the surface."/>
    <x v="10"/>
    <n v="5000"/>
    <x v="0"/>
    <x v="0"/>
    <s v="USD"/>
    <n v="1352055886"/>
    <x v="100"/>
    <n v="1350324286"/>
    <d v="2012-10-15T18:04:46"/>
    <b v="0"/>
    <n v="26"/>
    <b v="1"/>
    <s v="film &amp; video/shorts"/>
    <n v="1"/>
    <n v="192.30769230769232"/>
    <x v="0"/>
    <x v="1"/>
  </r>
  <r>
    <n v="101"/>
    <x v="101"/>
    <s v="The spatiotemporal boundaries between a manâ€™s life, and that of his father dissolve. A reflection on experience, image, and memory."/>
    <x v="8"/>
    <n v="3500"/>
    <x v="0"/>
    <x v="0"/>
    <s v="USD"/>
    <n v="1359052710"/>
    <x v="101"/>
    <n v="1356979110"/>
    <d v="2012-12-31T18:38:30"/>
    <b v="0"/>
    <n v="35"/>
    <b v="1"/>
    <s v="film &amp; video/shorts"/>
    <n v="1"/>
    <n v="100"/>
    <x v="0"/>
    <x v="1"/>
  </r>
  <r>
    <n v="102"/>
    <x v="102"/>
    <s v="A gang of outlaw bikers pull a home invasion on a disgraced Anthropologist hiding a secret locked in his cabin basement."/>
    <x v="12"/>
    <n v="7665"/>
    <x v="0"/>
    <x v="0"/>
    <s v="USD"/>
    <n v="1293073733"/>
    <x v="102"/>
    <n v="1290481733"/>
    <d v="2010-11-23T03:08:53"/>
    <b v="0"/>
    <n v="65"/>
    <b v="1"/>
    <s v="film &amp; video/shorts"/>
    <n v="1.2775000000000001"/>
    <n v="117.92307692307692"/>
    <x v="0"/>
    <x v="1"/>
  </r>
  <r>
    <n v="103"/>
    <x v="103"/>
    <s v="Three friends in their twenties are trying to do the impossible - have fun on a casual Friday night."/>
    <x v="46"/>
    <n v="1367"/>
    <x v="0"/>
    <x v="1"/>
    <s v="GBP"/>
    <n v="1394220030"/>
    <x v="103"/>
    <n v="1392232830"/>
    <d v="2014-02-12T19:20:30"/>
    <b v="0"/>
    <n v="49"/>
    <b v="1"/>
    <s v="film &amp; video/shorts"/>
    <n v="1.0515384615384615"/>
    <n v="27.897959183673468"/>
    <x v="0"/>
    <x v="1"/>
  </r>
  <r>
    <n v="104"/>
    <x v="104"/>
    <s v="UCF short film about an old man, his love for music, and his misplaced trumpet.  "/>
    <x v="2"/>
    <n v="600"/>
    <x v="0"/>
    <x v="0"/>
    <s v="USD"/>
    <n v="1301792400"/>
    <x v="104"/>
    <n v="1299775266"/>
    <d v="2011-03-10T16:41:06"/>
    <b v="0"/>
    <n v="10"/>
    <b v="1"/>
    <s v="film &amp; video/shorts"/>
    <n v="1.2"/>
    <n v="60"/>
    <x v="0"/>
    <x v="1"/>
  </r>
  <r>
    <n v="105"/>
    <x v="105"/>
    <s v="Single Parent Date Night is a comedic short film about two single parents trying to reentering the dating pool."/>
    <x v="41"/>
    <n v="2363"/>
    <x v="0"/>
    <x v="0"/>
    <s v="USD"/>
    <n v="1463184000"/>
    <x v="105"/>
    <n v="1461605020"/>
    <d v="2016-04-25T17:23:40"/>
    <b v="0"/>
    <n v="60"/>
    <b v="1"/>
    <s v="film &amp; video/shorts"/>
    <n v="1.074090909090909"/>
    <n v="39.383333333333333"/>
    <x v="0"/>
    <x v="1"/>
  </r>
  <r>
    <n v="106"/>
    <x v="106"/>
    <s v="A Boy. A Girl. A Car. A Serial Killer."/>
    <x v="10"/>
    <n v="5025"/>
    <x v="0"/>
    <x v="0"/>
    <s v="USD"/>
    <n v="1333391901"/>
    <x v="106"/>
    <n v="1332182301"/>
    <d v="2012-03-19T18:38:21"/>
    <b v="0"/>
    <n v="27"/>
    <b v="1"/>
    <s v="film &amp; video/shorts"/>
    <n v="1.0049999999999999"/>
    <n v="186.11111111111111"/>
    <x v="0"/>
    <x v="1"/>
  </r>
  <r>
    <n v="107"/>
    <x v="107"/>
    <s v="PRETTY LITTLE VICTIM is a short film from the expanding community of independent Alaskan filmmakers, to be shot in Anchorage, AK"/>
    <x v="51"/>
    <n v="7685"/>
    <x v="0"/>
    <x v="0"/>
    <s v="USD"/>
    <n v="1303688087"/>
    <x v="107"/>
    <n v="1301787287"/>
    <d v="2011-04-02T23:34:47"/>
    <b v="0"/>
    <n v="69"/>
    <b v="1"/>
    <s v="film &amp; video/shorts"/>
    <n v="1.0246666666666666"/>
    <n v="111.37681159420291"/>
    <x v="0"/>
    <x v="1"/>
  </r>
  <r>
    <n v="108"/>
    <x v="108"/>
    <s v="When a man can't find love, his Google GLASS does the searching for him. A short film shot with Google Glass."/>
    <x v="15"/>
    <n v="3700"/>
    <x v="0"/>
    <x v="0"/>
    <s v="USD"/>
    <n v="1370011370"/>
    <x v="108"/>
    <n v="1364827370"/>
    <d v="2013-04-01T14:42:50"/>
    <b v="0"/>
    <n v="47"/>
    <b v="1"/>
    <s v="film &amp; video/shorts"/>
    <n v="2.4666666666666668"/>
    <n v="78.723404255319153"/>
    <x v="0"/>
    <x v="1"/>
  </r>
  <r>
    <n v="109"/>
    <x v="109"/>
    <s v="This video may be bigger than you and it may be bigger than me but, itâ€™s not bigger than you and me! Can you dig it?"/>
    <x v="28"/>
    <n v="2195"/>
    <x v="0"/>
    <x v="0"/>
    <s v="USD"/>
    <n v="1298680630"/>
    <x v="109"/>
    <n v="1296088630"/>
    <d v="2011-01-27T00:37:10"/>
    <b v="0"/>
    <n v="47"/>
    <b v="1"/>
    <s v="film &amp; video/shorts"/>
    <n v="2.1949999999999998"/>
    <n v="46.702127659574465"/>
    <x v="0"/>
    <x v="1"/>
  </r>
  <r>
    <n v="110"/>
    <x v="110"/>
    <s v="Lee, an awkward teenager with sound-blocking earlids, must confront his self-isolation after a girl moves in next door."/>
    <x v="46"/>
    <n v="1700"/>
    <x v="0"/>
    <x v="0"/>
    <s v="USD"/>
    <n v="1384408740"/>
    <x v="110"/>
    <n v="1381445253"/>
    <d v="2013-10-10T22:47:33"/>
    <b v="0"/>
    <n v="26"/>
    <b v="1"/>
    <s v="film &amp; video/shorts"/>
    <n v="1.3076923076923077"/>
    <n v="65.384615384615387"/>
    <x v="0"/>
    <x v="1"/>
  </r>
  <r>
    <n v="111"/>
    <x v="111"/>
    <s v="Two actors, one bookie and a very bad day.  Judi Dench is Cool in Person is fast, funny and only a little bit nasty."/>
    <x v="8"/>
    <n v="5410"/>
    <x v="0"/>
    <x v="2"/>
    <s v="AUD"/>
    <n v="1433059187"/>
    <x v="111"/>
    <n v="1430467187"/>
    <d v="2015-05-01T07:59:47"/>
    <b v="0"/>
    <n v="53"/>
    <b v="1"/>
    <s v="film &amp; video/shorts"/>
    <n v="1.5457142857142858"/>
    <n v="102.0754716981132"/>
    <x v="0"/>
    <x v="1"/>
  </r>
  <r>
    <n v="112"/>
    <x v="112"/>
    <s v="Only one choice can stop Anthony Oswald from fulfilling his destiny and saving millions of lives, and itâ€™s not his decision to make."/>
    <x v="10"/>
    <n v="5200"/>
    <x v="0"/>
    <x v="0"/>
    <s v="USD"/>
    <n v="1397354400"/>
    <x v="112"/>
    <n v="1395277318"/>
    <d v="2014-03-20T01:01:58"/>
    <b v="0"/>
    <n v="81"/>
    <b v="1"/>
    <s v="film &amp; video/shorts"/>
    <n v="1.04"/>
    <n v="64.197530864197532"/>
    <x v="0"/>
    <x v="1"/>
  </r>
  <r>
    <n v="113"/>
    <x v="113"/>
    <s v="A living memorial for all those dealing with trauma, grief and loss."/>
    <x v="10"/>
    <n v="7050"/>
    <x v="0"/>
    <x v="0"/>
    <s v="USD"/>
    <n v="1312642800"/>
    <x v="113"/>
    <n v="1311963128"/>
    <d v="2011-07-29T18:12:08"/>
    <b v="0"/>
    <n v="78"/>
    <b v="1"/>
    <s v="film &amp; video/shorts"/>
    <n v="1.41"/>
    <n v="90.384615384615387"/>
    <x v="0"/>
    <x v="1"/>
  </r>
  <r>
    <n v="114"/>
    <x v="114"/>
    <s v="This film explores the complicated nature that exists in all human relationships. A mother and a daughter seek to find happiness."/>
    <x v="9"/>
    <n v="3100"/>
    <x v="0"/>
    <x v="0"/>
    <s v="USD"/>
    <n v="1326436488"/>
    <x v="114"/>
    <n v="1321252488"/>
    <d v="2011-11-14T06:34:48"/>
    <b v="0"/>
    <n v="35"/>
    <b v="1"/>
    <s v="film &amp; video/shorts"/>
    <n v="1.0333333333333334"/>
    <n v="88.571428571428569"/>
    <x v="0"/>
    <x v="1"/>
  </r>
  <r>
    <n v="115"/>
    <x v="115"/>
    <s v="Never judge a book (or a lover) by their cover."/>
    <x v="52"/>
    <n v="632"/>
    <x v="0"/>
    <x v="0"/>
    <s v="USD"/>
    <n v="1328377444"/>
    <x v="115"/>
    <n v="1326217444"/>
    <d v="2012-01-10T17:44:04"/>
    <b v="0"/>
    <n v="22"/>
    <b v="1"/>
    <s v="film &amp; video/shorts"/>
    <n v="1.4044444444444444"/>
    <n v="28.727272727272727"/>
    <x v="0"/>
    <x v="1"/>
  </r>
  <r>
    <n v="116"/>
    <x v="116"/>
    <s v="Villanelle is a feature film that blends elements of classic, hardboiled Film Noir, with classic Horror and tells a great story to boot"/>
    <x v="8"/>
    <n v="3978"/>
    <x v="0"/>
    <x v="0"/>
    <s v="USD"/>
    <n v="1302260155"/>
    <x v="116"/>
    <n v="1298289355"/>
    <d v="2011-02-21T11:55:55"/>
    <b v="0"/>
    <n v="57"/>
    <b v="1"/>
    <s v="film &amp; video/shorts"/>
    <n v="1.1365714285714286"/>
    <n v="69.78947368421052"/>
    <x v="0"/>
    <x v="1"/>
  </r>
  <r>
    <n v="117"/>
    <x v="117"/>
    <s v="Joel is writing a novel when his fiancÃ©e Helena dies. Believing his writing suffers when he is not in love, Joel ends up dating very different women."/>
    <x v="37"/>
    <n v="4522.22"/>
    <x v="0"/>
    <x v="0"/>
    <s v="USD"/>
    <n v="1276110000"/>
    <x v="117"/>
    <n v="1268337744"/>
    <d v="2010-03-11T20:02:24"/>
    <b v="0"/>
    <n v="27"/>
    <b v="1"/>
    <s v="film &amp; video/shorts"/>
    <n v="1.0049377777777779"/>
    <n v="167.48962962962963"/>
    <x v="0"/>
    <x v="1"/>
  </r>
  <r>
    <n v="118"/>
    <x v="118"/>
    <s v="When a ruthless hit-man is 'denounced' from the mafia, his old enemies declare war."/>
    <x v="10"/>
    <n v="5651.58"/>
    <x v="0"/>
    <x v="0"/>
    <s v="USD"/>
    <n v="1311902236"/>
    <x v="118"/>
    <n v="1309310236"/>
    <d v="2011-06-29T01:17:16"/>
    <b v="0"/>
    <n v="39"/>
    <b v="1"/>
    <s v="film &amp; video/shorts"/>
    <n v="1.1303159999999999"/>
    <n v="144.91230769230768"/>
    <x v="0"/>
    <x v="1"/>
  </r>
  <r>
    <n v="119"/>
    <x v="119"/>
    <s v="This short film will inspire young adult cancer survivors to share with others the wisdom they have gained from their cancer journey."/>
    <x v="53"/>
    <n v="3398.1"/>
    <x v="0"/>
    <x v="0"/>
    <s v="USD"/>
    <n v="1313276400"/>
    <x v="119"/>
    <n v="1310693986"/>
    <d v="2011-07-15T01:39:46"/>
    <b v="0"/>
    <n v="37"/>
    <b v="1"/>
    <s v="film &amp; video/shorts"/>
    <n v="1.0455692307692308"/>
    <n v="91.840540540540545"/>
    <x v="0"/>
    <x v="1"/>
  </r>
  <r>
    <n v="120"/>
    <x v="120"/>
    <s v="Now, you can chat with people from the history, by our sport cam with the time machine. However, the girl had some trouble to use it."/>
    <x v="54"/>
    <n v="10"/>
    <x v="1"/>
    <x v="7"/>
    <s v="HKD"/>
    <n v="1475457107"/>
    <x v="120"/>
    <n v="1472865107"/>
    <d v="2016-09-03T01:11:47"/>
    <b v="0"/>
    <n v="1"/>
    <b v="0"/>
    <s v="film &amp; video/science fiction"/>
    <n v="1.4285714285714287E-4"/>
    <n v="10"/>
    <x v="0"/>
    <x v="2"/>
  </r>
  <r>
    <n v="121"/>
    <x v="121"/>
    <s v="NAVY SEALS sent on a Area 51 Top-Secret rescue mission where they are shrunken and injected into an ET body, the immune system mutated."/>
    <x v="9"/>
    <n v="1"/>
    <x v="1"/>
    <x v="0"/>
    <s v="USD"/>
    <n v="1429352160"/>
    <x v="121"/>
    <n v="1427993710"/>
    <d v="2015-04-02T16:55:10"/>
    <b v="0"/>
    <n v="1"/>
    <b v="0"/>
    <s v="film &amp; video/science fiction"/>
    <n v="3.3333333333333332E-4"/>
    <n v="1"/>
    <x v="0"/>
    <x v="2"/>
  </r>
  <r>
    <n v="122"/>
    <x v="122"/>
    <s v="My ambition for this knows no bounds.  Seeing Sephoria in a live-action is a dream of mine."/>
    <x v="55"/>
    <n v="0"/>
    <x v="1"/>
    <x v="0"/>
    <s v="USD"/>
    <n v="1476094907"/>
    <x v="122"/>
    <n v="1470910907"/>
    <d v="2016-08-11T10:21:47"/>
    <b v="0"/>
    <n v="0"/>
    <b v="0"/>
    <s v="film &amp; video/science fiction"/>
    <n v="0"/>
    <e v="#DIV/0!"/>
    <x v="0"/>
    <x v="2"/>
  </r>
  <r>
    <n v="123"/>
    <x v="123"/>
    <s v="A group of scientists stumble upon an extraterrestrial virus that is self aware. They must stop it's spread in order to save humanity."/>
    <x v="56"/>
    <n v="151"/>
    <x v="1"/>
    <x v="0"/>
    <s v="USD"/>
    <n v="1414533600"/>
    <x v="123"/>
    <n v="1411411564"/>
    <d v="2014-09-22T18:46:04"/>
    <b v="0"/>
    <n v="6"/>
    <b v="0"/>
    <s v="film &amp; video/science fiction"/>
    <n v="2.7454545454545453E-3"/>
    <n v="25.166666666666668"/>
    <x v="0"/>
    <x v="2"/>
  </r>
  <r>
    <n v="124"/>
    <x v="124"/>
    <s v="An artificial man and woman discover love under the unsuspecting eyes of the four renowned artists who created them."/>
    <x v="23"/>
    <n v="0"/>
    <x v="1"/>
    <x v="0"/>
    <s v="USD"/>
    <n v="1431728242"/>
    <x v="124"/>
    <n v="1429568242"/>
    <d v="2015-04-20T22:17:22"/>
    <b v="0"/>
    <n v="0"/>
    <b v="0"/>
    <s v="film &amp; video/science fiction"/>
    <n v="0"/>
    <e v="#DIV/0!"/>
    <x v="0"/>
    <x v="2"/>
  </r>
  <r>
    <n v="125"/>
    <x v="125"/>
    <s v="Due to my little sister finally having recovered from her surgery we can finally make our movie if we can get even a little help to pay"/>
    <x v="2"/>
    <n v="70"/>
    <x v="1"/>
    <x v="5"/>
    <s v="CAD"/>
    <n v="1486165880"/>
    <x v="125"/>
    <n v="1480981880"/>
    <d v="2016-12-05T23:51:20"/>
    <b v="0"/>
    <n v="6"/>
    <b v="0"/>
    <s v="film &amp; video/science fiction"/>
    <n v="0.14000000000000001"/>
    <n v="11.666666666666666"/>
    <x v="0"/>
    <x v="2"/>
  </r>
  <r>
    <n v="126"/>
    <x v="126"/>
    <s v="A man learns the undiscovered laws of nature hidden in acts of weather &amp; light phenomena. He soon realizes these acts can be harnessed."/>
    <x v="31"/>
    <n v="1387"/>
    <x v="1"/>
    <x v="0"/>
    <s v="USD"/>
    <n v="1433988000"/>
    <x v="126"/>
    <n v="1431353337"/>
    <d v="2015-05-11T14:08:57"/>
    <b v="0"/>
    <n v="13"/>
    <b v="0"/>
    <s v="film &amp; video/science fiction"/>
    <n v="5.5480000000000002E-2"/>
    <n v="106.69230769230769"/>
    <x v="0"/>
    <x v="2"/>
  </r>
  <r>
    <n v="127"/>
    <x v="127"/>
    <s v="An ambitious Sci-Fi/Action film that will have a big-budget feel with stunning visuals &amp; stunts starring a casting of up and comers."/>
    <x v="6"/>
    <n v="190"/>
    <x v="1"/>
    <x v="0"/>
    <s v="USD"/>
    <n v="1428069541"/>
    <x v="127"/>
    <n v="1425481141"/>
    <d v="2015-03-04T14:59:01"/>
    <b v="0"/>
    <n v="4"/>
    <b v="0"/>
    <s v="film &amp; video/science fiction"/>
    <n v="2.375E-2"/>
    <n v="47.5"/>
    <x v="0"/>
    <x v="2"/>
  </r>
  <r>
    <n v="128"/>
    <x v="128"/>
    <s v="A Science Fiction film filled with entertainment and Excitement"/>
    <x v="57"/>
    <n v="1867"/>
    <x v="1"/>
    <x v="0"/>
    <s v="USD"/>
    <n v="1476941293"/>
    <x v="128"/>
    <n v="1473917293"/>
    <d v="2016-09-15T05:28:13"/>
    <b v="0"/>
    <n v="6"/>
    <b v="0"/>
    <s v="film &amp; video/science fiction"/>
    <n v="1.8669999999999999E-2"/>
    <n v="311.16666666666669"/>
    <x v="0"/>
    <x v="2"/>
  </r>
  <r>
    <n v="129"/>
    <x v="129"/>
    <s v="HEY!!! I'm David House, and I am currently working on a film called Justice League Origins!!! non-profit based on DC Comics Characters."/>
    <x v="22"/>
    <n v="0"/>
    <x v="1"/>
    <x v="0"/>
    <s v="USD"/>
    <n v="1414708183"/>
    <x v="129"/>
    <n v="1409524183"/>
    <d v="2014-08-31T22:29:43"/>
    <b v="0"/>
    <n v="0"/>
    <b v="0"/>
    <s v="film &amp; video/science fiction"/>
    <n v="0"/>
    <e v="#DIV/0!"/>
    <x v="0"/>
    <x v="2"/>
  </r>
  <r>
    <n v="130"/>
    <x v="130"/>
    <s v="A journey down the rabbit hole into the dark future. A mix of reality and dreams of a world dependant on an oppressed by technology."/>
    <x v="20"/>
    <n v="0"/>
    <x v="1"/>
    <x v="1"/>
    <s v="GBP"/>
    <n v="1402949760"/>
    <x v="130"/>
    <n v="1400536692"/>
    <d v="2014-05-19T21:58:12"/>
    <b v="0"/>
    <n v="0"/>
    <b v="0"/>
    <s v="film &amp; video/science fiction"/>
    <n v="0"/>
    <e v="#DIV/0!"/>
    <x v="0"/>
    <x v="2"/>
  </r>
  <r>
    <n v="131"/>
    <x v="131"/>
    <s v="I"/>
    <x v="38"/>
    <n v="0"/>
    <x v="1"/>
    <x v="0"/>
    <s v="USD"/>
    <n v="1467763200"/>
    <x v="131"/>
    <n v="1466453161"/>
    <d v="2016-06-20T20:06:01"/>
    <b v="0"/>
    <n v="0"/>
    <b v="0"/>
    <s v="film &amp; video/science fiction"/>
    <n v="0"/>
    <e v="#DIV/0!"/>
    <x v="0"/>
    <x v="2"/>
  </r>
  <r>
    <n v="132"/>
    <x v="132"/>
    <s v="An anime inspired sci-fi action short set in Tokyo, Japan by VFX veterans, Gerald Abraham, Kim Tran and sound engineer, Jeremy Corby."/>
    <x v="58"/>
    <n v="7655"/>
    <x v="1"/>
    <x v="0"/>
    <s v="USD"/>
    <n v="1415392207"/>
    <x v="132"/>
    <n v="1411500607"/>
    <d v="2014-09-23T19:30:07"/>
    <b v="0"/>
    <n v="81"/>
    <b v="0"/>
    <s v="film &amp; video/science fiction"/>
    <n v="9.5687499999999995E-2"/>
    <n v="94.506172839506178"/>
    <x v="0"/>
    <x v="2"/>
  </r>
  <r>
    <n v="133"/>
    <x v="133"/>
    <s v="Invasion from outer space sights, to weird to imagine destruction too monstrous to escape"/>
    <x v="59"/>
    <n v="0"/>
    <x v="1"/>
    <x v="0"/>
    <s v="USD"/>
    <n v="1464715860"/>
    <x v="133"/>
    <n v="1462130584"/>
    <d v="2016-05-01T19:23:04"/>
    <b v="0"/>
    <n v="0"/>
    <b v="0"/>
    <s v="film &amp; video/science fiction"/>
    <n v="0"/>
    <e v="#DIV/0!"/>
    <x v="0"/>
    <x v="2"/>
  </r>
  <r>
    <n v="134"/>
    <x v="134"/>
    <s v="steampunk  remake of &quot;a Christmas carol&quot;"/>
    <x v="10"/>
    <n v="0"/>
    <x v="1"/>
    <x v="0"/>
    <s v="USD"/>
    <n v="1441386000"/>
    <x v="134"/>
    <n v="1438811418"/>
    <d v="2015-08-05T21:50:18"/>
    <b v="0"/>
    <n v="0"/>
    <b v="0"/>
    <s v="film &amp; video/science fiction"/>
    <n v="0"/>
    <e v="#DIV/0!"/>
    <x v="0"/>
    <x v="2"/>
  </r>
  <r>
    <n v="135"/>
    <x v="135"/>
    <s v="What would someone do if they suddenly discovered they could stop time? Join us on this clever sci-fi short film and find out!"/>
    <x v="9"/>
    <n v="403"/>
    <x v="1"/>
    <x v="0"/>
    <s v="USD"/>
    <n v="1404241200"/>
    <x v="135"/>
    <n v="1401354597"/>
    <d v="2014-05-29T09:09:57"/>
    <b v="0"/>
    <n v="5"/>
    <b v="0"/>
    <s v="film &amp; video/science fiction"/>
    <n v="0.13433333333333333"/>
    <n v="80.599999999999994"/>
    <x v="0"/>
    <x v="2"/>
  </r>
  <r>
    <n v="136"/>
    <x v="136"/>
    <s v="NAVY SEALS sent on a Area 51 Top-Secret rescue mission where they are shrunken and injected into an ET body, the immune system mutated."/>
    <x v="9"/>
    <n v="0"/>
    <x v="1"/>
    <x v="0"/>
    <s v="USD"/>
    <n v="1431771360"/>
    <x v="136"/>
    <n v="1427968234"/>
    <d v="2015-04-02T09:50:34"/>
    <b v="0"/>
    <n v="0"/>
    <b v="0"/>
    <s v="film &amp; video/science fiction"/>
    <n v="0"/>
    <e v="#DIV/0!"/>
    <x v="0"/>
    <x v="2"/>
  </r>
  <r>
    <n v="137"/>
    <x v="137"/>
    <s v="An unofficial sequel to the independent 2015 fan film Predator: Dark ages. Set in 2141 we follow the crew of the cargoship Centurion"/>
    <x v="56"/>
    <n v="0"/>
    <x v="1"/>
    <x v="8"/>
    <s v="DKK"/>
    <n v="1444657593"/>
    <x v="137"/>
    <n v="1440337593"/>
    <d v="2015-08-23T13:46:33"/>
    <b v="0"/>
    <n v="0"/>
    <b v="0"/>
    <s v="film &amp; video/science fiction"/>
    <n v="0"/>
    <e v="#DIV/0!"/>
    <x v="0"/>
    <x v="2"/>
  </r>
  <r>
    <n v="138"/>
    <x v="138"/>
    <s v="This movie will be the S3qu3l to Thr33 Days Dead, which premiered on SyFy and was the focus of SyFy's &quot;Town of the Living Dead&quot;."/>
    <x v="60"/>
    <n v="4712"/>
    <x v="1"/>
    <x v="0"/>
    <s v="USD"/>
    <n v="1438405140"/>
    <x v="138"/>
    <n v="1435731041"/>
    <d v="2015-07-01T06:10:41"/>
    <b v="0"/>
    <n v="58"/>
    <b v="0"/>
    <s v="film &amp; video/science fiction"/>
    <n v="3.1413333333333335E-2"/>
    <n v="81.241379310344826"/>
    <x v="0"/>
    <x v="2"/>
  </r>
  <r>
    <n v="139"/>
    <x v="139"/>
    <s v="When  Rome is infected with a zombie plague, Lucius Agrippa and a small group fights for survival"/>
    <x v="2"/>
    <n v="500"/>
    <x v="1"/>
    <x v="0"/>
    <s v="USD"/>
    <n v="1436738772"/>
    <x v="139"/>
    <n v="1435874772"/>
    <d v="2015-07-02T22:06:12"/>
    <b v="0"/>
    <n v="1"/>
    <b v="0"/>
    <s v="film &amp; video/science fiction"/>
    <n v="1"/>
    <n v="500"/>
    <x v="0"/>
    <x v="2"/>
  </r>
  <r>
    <n v="140"/>
    <x v="140"/>
    <s v="A Gladiator fights for his freedom to be reunited with his Family, he's one fight away, when Rome is infected with a Zombie Virus"/>
    <x v="61"/>
    <n v="0"/>
    <x v="1"/>
    <x v="0"/>
    <s v="USD"/>
    <n v="1426823132"/>
    <x v="140"/>
    <n v="1424234732"/>
    <d v="2015-02-18T04:45:32"/>
    <b v="0"/>
    <n v="0"/>
    <b v="0"/>
    <s v="film &amp; video/science fiction"/>
    <n v="0"/>
    <e v="#DIV/0!"/>
    <x v="0"/>
    <x v="2"/>
  </r>
  <r>
    <n v="141"/>
    <x v="141"/>
    <s v="Join us creating a Science Fiction TV Series based upon the popular novels -The Catherine Kimbridge Chronicles."/>
    <x v="14"/>
    <n v="1293"/>
    <x v="1"/>
    <x v="0"/>
    <s v="USD"/>
    <n v="1433043623"/>
    <x v="141"/>
    <n v="1429155623"/>
    <d v="2015-04-16T03:40:23"/>
    <b v="0"/>
    <n v="28"/>
    <b v="0"/>
    <s v="film &amp; video/science fiction"/>
    <n v="0.10775"/>
    <n v="46.178571428571431"/>
    <x v="0"/>
    <x v="2"/>
  </r>
  <r>
    <n v="142"/>
    <x v="142"/>
    <s v="A science fiction series about a women trying to stave off a mysterious appearance of monsters from getting out of a dark alley."/>
    <x v="9"/>
    <n v="10"/>
    <x v="1"/>
    <x v="0"/>
    <s v="USD"/>
    <n v="1416176778"/>
    <x v="142"/>
    <n v="1414358778"/>
    <d v="2014-10-26T21:26:18"/>
    <b v="0"/>
    <n v="1"/>
    <b v="0"/>
    <s v="film &amp; video/science fiction"/>
    <n v="3.3333333333333335E-3"/>
    <n v="10"/>
    <x v="0"/>
    <x v="2"/>
  </r>
  <r>
    <n v="143"/>
    <x v="143"/>
    <s v="A young woman learns she is one of few women left bred like cattle in order to control a deadly disease and the world populace"/>
    <x v="62"/>
    <n v="0"/>
    <x v="1"/>
    <x v="2"/>
    <s v="AUD"/>
    <n v="1472882100"/>
    <x v="143"/>
    <n v="1467941542"/>
    <d v="2016-07-08T01:32:22"/>
    <b v="0"/>
    <n v="0"/>
    <b v="0"/>
    <s v="film &amp; video/science fiction"/>
    <n v="0"/>
    <e v="#DIV/0!"/>
    <x v="0"/>
    <x v="2"/>
  </r>
  <r>
    <n v="144"/>
    <x v="144"/>
    <s v="A film about a collapsing food industry, a lonely farmer and a lonely botanist needs your help to finish post-production!"/>
    <x v="51"/>
    <n v="2070"/>
    <x v="1"/>
    <x v="5"/>
    <s v="CAD"/>
    <n v="1428945472"/>
    <x v="144"/>
    <n v="1423765072"/>
    <d v="2015-02-12T18:17:52"/>
    <b v="0"/>
    <n v="37"/>
    <b v="0"/>
    <s v="film &amp; video/science fiction"/>
    <n v="0.27600000000000002"/>
    <n v="55.945945945945944"/>
    <x v="0"/>
    <x v="2"/>
  </r>
  <r>
    <n v="145"/>
    <x v="145"/>
    <s v="Film-Makers Ricky Comuniello &amp; Ian Weeks are at it again - for the 1st time. We need your support for a modern Sci-Fiction short film"/>
    <x v="37"/>
    <n v="338"/>
    <x v="1"/>
    <x v="0"/>
    <s v="USD"/>
    <n v="1439298052"/>
    <x v="145"/>
    <n v="1436965252"/>
    <d v="2015-07-15T13:00:52"/>
    <b v="0"/>
    <n v="9"/>
    <b v="0"/>
    <s v="film &amp; video/science fiction"/>
    <n v="7.5111111111111115E-2"/>
    <n v="37.555555555555557"/>
    <x v="0"/>
    <x v="2"/>
  </r>
  <r>
    <n v="146"/>
    <x v="146"/>
    <s v="California and the west have declared their refusal to support the election of a staunch conservative president. Will it be Civil War?"/>
    <x v="22"/>
    <n v="115"/>
    <x v="1"/>
    <x v="0"/>
    <s v="USD"/>
    <n v="1484698998"/>
    <x v="146"/>
    <n v="1479514998"/>
    <d v="2016-11-19T00:23:18"/>
    <b v="0"/>
    <n v="3"/>
    <b v="0"/>
    <s v="film &amp; video/science fiction"/>
    <n v="5.7499999999999999E-3"/>
    <n v="38.333333333333336"/>
    <x v="0"/>
    <x v="2"/>
  </r>
  <r>
    <n v="147"/>
    <x v="147"/>
    <s v="Film makers catch live footage beyond their wildest dreams."/>
    <x v="39"/>
    <n v="0"/>
    <x v="1"/>
    <x v="1"/>
    <s v="GBP"/>
    <n v="1420741080"/>
    <x v="147"/>
    <n v="1417026340"/>
    <d v="2014-11-26T18:25:40"/>
    <b v="0"/>
    <n v="0"/>
    <b v="0"/>
    <s v="film &amp; video/science fiction"/>
    <n v="0"/>
    <e v="#DIV/0!"/>
    <x v="0"/>
    <x v="2"/>
  </r>
  <r>
    <n v="148"/>
    <x v="148"/>
    <s v="An aspiring pilot decides to take his Dad's ship for a joyride, and learns it was the biggest mistake of his life in this Sci-Fi comedy"/>
    <x v="63"/>
    <n v="40"/>
    <x v="1"/>
    <x v="0"/>
    <s v="USD"/>
    <n v="1456555536"/>
    <x v="148"/>
    <n v="1453963536"/>
    <d v="2016-01-28T06:45:36"/>
    <b v="0"/>
    <n v="2"/>
    <b v="0"/>
    <s v="film &amp; video/science fiction"/>
    <n v="8.0000000000000004E-4"/>
    <n v="20"/>
    <x v="0"/>
    <x v="2"/>
  </r>
  <r>
    <n v="149"/>
    <x v="149"/>
    <s v="A provocatively mind-bending sci-fi thriller, this short film project examines opposites and the balance of the universe. #Dichotomy"/>
    <x v="3"/>
    <n v="92"/>
    <x v="1"/>
    <x v="0"/>
    <s v="USD"/>
    <n v="1419494400"/>
    <x v="149"/>
    <n v="1416888470"/>
    <d v="2014-11-25T04:07:50"/>
    <b v="0"/>
    <n v="6"/>
    <b v="0"/>
    <s v="film &amp; video/science fiction"/>
    <n v="9.1999999999999998E-3"/>
    <n v="15.333333333333334"/>
    <x v="0"/>
    <x v="2"/>
  </r>
  <r>
    <n v="150"/>
    <x v="150"/>
    <s v="The untold story of Captain Robert April and the first launching of the starship U.S.S. Enterprise,  NCC-1701"/>
    <x v="64"/>
    <n v="30112"/>
    <x v="1"/>
    <x v="0"/>
    <s v="USD"/>
    <n v="1432612382"/>
    <x v="150"/>
    <n v="1427428382"/>
    <d v="2015-03-27T03:53:02"/>
    <b v="0"/>
    <n v="67"/>
    <b v="0"/>
    <s v="film &amp; video/science fiction"/>
    <n v="0.23163076923076922"/>
    <n v="449.43283582089555"/>
    <x v="0"/>
    <x v="2"/>
  </r>
  <r>
    <n v="151"/>
    <x v="151"/>
    <s v="The age of a race to the finish between the higher &amp; lower dimensional realms, A fight for consciousness &amp; freedom,THE NEW HUMAN"/>
    <x v="65"/>
    <n v="140"/>
    <x v="1"/>
    <x v="2"/>
    <s v="AUD"/>
    <n v="1434633191"/>
    <x v="151"/>
    <n v="1429449191"/>
    <d v="2015-04-19T13:13:11"/>
    <b v="0"/>
    <n v="5"/>
    <b v="0"/>
    <s v="film &amp; video/science fiction"/>
    <n v="5.5999999999999995E-4"/>
    <n v="28"/>
    <x v="0"/>
    <x v="2"/>
  </r>
  <r>
    <n v="152"/>
    <x v="152"/>
    <s v="The Great Dark is a journey through the unimaginable...and un foreseeable..."/>
    <x v="66"/>
    <n v="30"/>
    <x v="1"/>
    <x v="0"/>
    <s v="USD"/>
    <n v="1411437100"/>
    <x v="152"/>
    <n v="1408845100"/>
    <d v="2014-08-24T01:51:40"/>
    <b v="0"/>
    <n v="2"/>
    <b v="0"/>
    <s v="film &amp; video/science fiction"/>
    <n v="7.8947368421052633E-5"/>
    <n v="15"/>
    <x v="0"/>
    <x v="2"/>
  </r>
  <r>
    <n v="153"/>
    <x v="153"/>
    <s v="What would you do if you face something beyond your understanding? If someone you loved disappeared without a trace?"/>
    <x v="63"/>
    <n v="359"/>
    <x v="1"/>
    <x v="0"/>
    <s v="USD"/>
    <n v="1417532644"/>
    <x v="153"/>
    <n v="1413900244"/>
    <d v="2014-10-21T14:04:04"/>
    <b v="0"/>
    <n v="10"/>
    <b v="0"/>
    <s v="film &amp; video/science fiction"/>
    <n v="7.1799999999999998E-3"/>
    <n v="35.9"/>
    <x v="0"/>
    <x v="2"/>
  </r>
  <r>
    <n v="154"/>
    <x v="154"/>
    <s v="Fiction Becomes Reality in this non-profit science fiction, stop motion, and fantasy fan film."/>
    <x v="15"/>
    <n v="40"/>
    <x v="1"/>
    <x v="0"/>
    <s v="USD"/>
    <n v="1433336895"/>
    <x v="154"/>
    <n v="1429621695"/>
    <d v="2015-04-21T13:08:15"/>
    <b v="0"/>
    <n v="3"/>
    <b v="0"/>
    <s v="film &amp; video/science fiction"/>
    <n v="2.6666666666666668E-2"/>
    <n v="13.333333333333334"/>
    <x v="0"/>
    <x v="2"/>
  </r>
  <r>
    <n v="155"/>
    <x v="155"/>
    <s v="While a shadow of peace was on the horizon,humankind was being threatened by its past.Whispers of threat was being heard from the North"/>
    <x v="67"/>
    <n v="81"/>
    <x v="1"/>
    <x v="0"/>
    <s v="USD"/>
    <n v="1437657935"/>
    <x v="155"/>
    <n v="1434201935"/>
    <d v="2015-06-13T13:25:35"/>
    <b v="0"/>
    <n v="4"/>
    <b v="0"/>
    <s v="film &amp; video/science fiction"/>
    <n v="6.0000000000000002E-5"/>
    <n v="20.25"/>
    <x v="0"/>
    <x v="2"/>
  </r>
  <r>
    <n v="156"/>
    <x v="156"/>
    <s v="A short science-fiction film about an underground network of human-animal hybrids &amp; their struggle with oppression &amp; marginalization."/>
    <x v="19"/>
    <n v="1785"/>
    <x v="1"/>
    <x v="5"/>
    <s v="CAD"/>
    <n v="1407034796"/>
    <x v="156"/>
    <n v="1401850796"/>
    <d v="2014-06-04T02:59:56"/>
    <b v="0"/>
    <n v="15"/>
    <b v="0"/>
    <s v="film &amp; video/science fiction"/>
    <n v="5.0999999999999997E-2"/>
    <n v="119"/>
    <x v="0"/>
    <x v="2"/>
  </r>
  <r>
    <n v="157"/>
    <x v="157"/>
    <s v="Man's cryogenic chamber and his soulmate's time travel from the distant future allows them to meet in the middle."/>
    <x v="68"/>
    <n v="8"/>
    <x v="1"/>
    <x v="0"/>
    <s v="USD"/>
    <n v="1456523572"/>
    <x v="157"/>
    <n v="1453931572"/>
    <d v="2016-01-27T21:52:52"/>
    <b v="0"/>
    <n v="2"/>
    <b v="0"/>
    <s v="film &amp; video/science fiction"/>
    <n v="2.671118530884808E-3"/>
    <n v="4"/>
    <x v="0"/>
    <x v="2"/>
  </r>
  <r>
    <n v="158"/>
    <x v="158"/>
    <s v="ITD a is thriller about a female college student house sitting for her boss &amp; encountering a dark evil force that dwells in the shadows"/>
    <x v="10"/>
    <n v="0"/>
    <x v="1"/>
    <x v="0"/>
    <s v="USD"/>
    <n v="1413942628"/>
    <x v="158"/>
    <n v="1411350628"/>
    <d v="2014-09-22T01:50:28"/>
    <b v="0"/>
    <n v="0"/>
    <b v="0"/>
    <s v="film &amp; video/science fiction"/>
    <n v="0"/>
    <e v="#DIV/0!"/>
    <x v="0"/>
    <x v="2"/>
  </r>
  <r>
    <n v="159"/>
    <x v="159"/>
    <s v="Love, Robots... and Time Travel._x000a_Rosette: A Sci-Fi/Action/Adventure Feature Film, set to cast three A-list Hollywood actors."/>
    <x v="69"/>
    <n v="10"/>
    <x v="1"/>
    <x v="0"/>
    <s v="USD"/>
    <n v="1467541545"/>
    <x v="159"/>
    <n v="1464085545"/>
    <d v="2016-05-24T10:25:45"/>
    <b v="0"/>
    <n v="1"/>
    <b v="0"/>
    <s v="film &amp; video/science fiction"/>
    <n v="2.0000000000000002E-5"/>
    <n v="10"/>
    <x v="0"/>
    <x v="2"/>
  </r>
  <r>
    <n v="160"/>
    <x v="160"/>
    <s v="The title might seem cheesy, but my father says that to my mother every time they say I love you.     This story is dedicated to them."/>
    <x v="10"/>
    <n v="0"/>
    <x v="2"/>
    <x v="0"/>
    <s v="USD"/>
    <n v="1439675691"/>
    <x v="160"/>
    <n v="1434491691"/>
    <d v="2015-06-16T21:54:51"/>
    <b v="0"/>
    <n v="0"/>
    <b v="0"/>
    <s v="film &amp; video/drama"/>
    <n v="0"/>
    <e v="#DIV/0!"/>
    <x v="0"/>
    <x v="3"/>
  </r>
  <r>
    <n v="161"/>
    <x v="161"/>
    <s v="Step 1 (script editing) to produce a dramatic film about the air/sea battle of WWII that turned the tide of victory for the US."/>
    <x v="63"/>
    <n v="5"/>
    <x v="2"/>
    <x v="0"/>
    <s v="USD"/>
    <n v="1404318595"/>
    <x v="161"/>
    <n v="1401726595"/>
    <d v="2014-06-02T16:29:55"/>
    <b v="0"/>
    <n v="1"/>
    <b v="0"/>
    <s v="film &amp; video/drama"/>
    <n v="1E-4"/>
    <n v="5"/>
    <x v="0"/>
    <x v="3"/>
  </r>
  <r>
    <n v="162"/>
    <x v="162"/>
    <s v="This film follows a young man who has had only a troubled family life. He turns to all the wrong things and life falls apart."/>
    <x v="70"/>
    <n v="435"/>
    <x v="2"/>
    <x v="0"/>
    <s v="USD"/>
    <n v="1408232520"/>
    <x v="162"/>
    <n v="1405393356"/>
    <d v="2014-07-15T03:02:36"/>
    <b v="0"/>
    <n v="10"/>
    <b v="0"/>
    <s v="film &amp; video/drama"/>
    <n v="0.15535714285714286"/>
    <n v="43.5"/>
    <x v="0"/>
    <x v="3"/>
  </r>
  <r>
    <n v="163"/>
    <x v="163"/>
    <s v="Over 2.5 million Black men registered for the draft in World War II. _x000a_This will be the most comprehensive portrayal EVER of US. THEN."/>
    <x v="71"/>
    <n v="0"/>
    <x v="2"/>
    <x v="0"/>
    <s v="USD"/>
    <n v="1443657600"/>
    <x v="163"/>
    <n v="1440716654"/>
    <d v="2015-08-27T23:04:14"/>
    <b v="0"/>
    <n v="0"/>
    <b v="0"/>
    <s v="film &amp; video/drama"/>
    <n v="0"/>
    <e v="#DIV/0!"/>
    <x v="0"/>
    <x v="3"/>
  </r>
  <r>
    <n v="164"/>
    <x v="164"/>
    <s v="Two cousins are caught up in the private war between warrior class angels and demons. You may be caught up too and not realize it yet."/>
    <x v="72"/>
    <n v="640"/>
    <x v="2"/>
    <x v="0"/>
    <s v="USD"/>
    <n v="1411150701"/>
    <x v="164"/>
    <n v="1405966701"/>
    <d v="2014-07-21T18:18:21"/>
    <b v="0"/>
    <n v="7"/>
    <b v="0"/>
    <s v="film &amp; video/drama"/>
    <n v="5.3333333333333332E-3"/>
    <n v="91.428571428571431"/>
    <x v="0"/>
    <x v="3"/>
  </r>
  <r>
    <n v="165"/>
    <x v="165"/>
    <s v="A teacher. A boy. The beach and a heatwave that drove them all insane."/>
    <x v="73"/>
    <n v="0"/>
    <x v="2"/>
    <x v="1"/>
    <s v="GBP"/>
    <n v="1452613724"/>
    <x v="165"/>
    <n v="1450021724"/>
    <d v="2015-12-13T15:48:44"/>
    <b v="0"/>
    <n v="0"/>
    <b v="0"/>
    <s v="film &amp; video/drama"/>
    <n v="0"/>
    <e v="#DIV/0!"/>
    <x v="0"/>
    <x v="3"/>
  </r>
  <r>
    <n v="166"/>
    <x v="166"/>
    <s v="A young teen makes a bad decision after joining gang and the film expresses his choices that led him to that point."/>
    <x v="10"/>
    <n v="3000"/>
    <x v="2"/>
    <x v="0"/>
    <s v="USD"/>
    <n v="1484531362"/>
    <x v="166"/>
    <n v="1481939362"/>
    <d v="2016-12-17T01:49:22"/>
    <b v="0"/>
    <n v="1"/>
    <b v="0"/>
    <s v="film &amp; video/drama"/>
    <n v="0.6"/>
    <n v="3000"/>
    <x v="0"/>
    <x v="3"/>
  </r>
  <r>
    <n v="167"/>
    <x v="167"/>
    <s v="A young man experiences a tragedy and has the opportunity to go back and learn from his mistakes and find out his true self."/>
    <x v="74"/>
    <n v="11"/>
    <x v="2"/>
    <x v="0"/>
    <s v="USD"/>
    <n v="1438726535"/>
    <x v="167"/>
    <n v="1433542535"/>
    <d v="2015-06-05T22:15:35"/>
    <b v="0"/>
    <n v="2"/>
    <b v="0"/>
    <s v="film &amp; video/drama"/>
    <n v="1E-4"/>
    <n v="5.5"/>
    <x v="0"/>
    <x v="3"/>
  </r>
  <r>
    <n v="168"/>
    <x v="168"/>
    <s v="A homeless Gulf War 2 vet, and Congressional Medal of Honor recipient fights for his sanity on the mean streets of Albuquerque."/>
    <x v="6"/>
    <n v="325"/>
    <x v="2"/>
    <x v="0"/>
    <s v="USD"/>
    <n v="1426791770"/>
    <x v="168"/>
    <n v="1424203370"/>
    <d v="2015-02-17T20:02:50"/>
    <b v="0"/>
    <n v="3"/>
    <b v="0"/>
    <s v="film &amp; video/drama"/>
    <n v="4.0625000000000001E-2"/>
    <n v="108.33333333333333"/>
    <x v="0"/>
    <x v="3"/>
  </r>
  <r>
    <n v="169"/>
    <x v="169"/>
    <s v="Family is a short film about a father and son and two brothers who were separated by the Korean war and finally reunite after 60 years."/>
    <x v="30"/>
    <n v="560"/>
    <x v="2"/>
    <x v="1"/>
    <s v="GBP"/>
    <n v="1413634059"/>
    <x v="169"/>
    <n v="1411042059"/>
    <d v="2014-09-18T12:07:39"/>
    <b v="0"/>
    <n v="10"/>
    <b v="0"/>
    <s v="film &amp; video/drama"/>
    <n v="0.224"/>
    <n v="56"/>
    <x v="0"/>
    <x v="3"/>
  </r>
  <r>
    <n v="170"/>
    <x v="170"/>
    <s v="Amy &amp; Missy survive Amy's bipolar disorder and go on to become award winning &amp; bestselling authors, screenwriters &amp; filmmakers"/>
    <x v="3"/>
    <n v="325"/>
    <x v="2"/>
    <x v="0"/>
    <s v="USD"/>
    <n v="1440912480"/>
    <x v="170"/>
    <n v="1438385283"/>
    <d v="2015-07-31T23:28:03"/>
    <b v="0"/>
    <n v="10"/>
    <b v="0"/>
    <s v="film &amp; video/drama"/>
    <n v="3.2500000000000001E-2"/>
    <n v="32.5"/>
    <x v="0"/>
    <x v="3"/>
  </r>
  <r>
    <n v="171"/>
    <x v="171"/>
    <s v="Team Mayhem, a local small town gang of gamers who are enlisted   to save the world from the new great evil known as Prowler."/>
    <x v="63"/>
    <n v="1"/>
    <x v="2"/>
    <x v="0"/>
    <s v="USD"/>
    <n v="1470975614"/>
    <x v="171"/>
    <n v="1465791614"/>
    <d v="2016-06-13T04:20:14"/>
    <b v="0"/>
    <n v="1"/>
    <b v="0"/>
    <s v="film &amp; video/drama"/>
    <n v="2.0000000000000002E-5"/>
    <n v="1"/>
    <x v="0"/>
    <x v="3"/>
  </r>
  <r>
    <n v="172"/>
    <x v="172"/>
    <s v="A short film on the rarest mammal and the second most endangered freshwater river dolphin, in Pakistan."/>
    <x v="75"/>
    <n v="0"/>
    <x v="2"/>
    <x v="0"/>
    <s v="USD"/>
    <n v="1426753723"/>
    <x v="172"/>
    <n v="1423733323"/>
    <d v="2015-02-12T09:28:43"/>
    <b v="0"/>
    <n v="0"/>
    <b v="0"/>
    <s v="film &amp; video/drama"/>
    <n v="0"/>
    <e v="#DIV/0!"/>
    <x v="0"/>
    <x v="3"/>
  </r>
  <r>
    <n v="173"/>
    <x v="173"/>
    <s v="This is a film inspired by Quentin Tarantino, I want to make a film thats entertaining yet gritty. 7 Sins is in pre-production."/>
    <x v="76"/>
    <n v="0"/>
    <x v="2"/>
    <x v="1"/>
    <s v="GBP"/>
    <n v="1425131108"/>
    <x v="173"/>
    <n v="1422539108"/>
    <d v="2015-01-29T13:45:08"/>
    <b v="0"/>
    <n v="0"/>
    <b v="0"/>
    <s v="film &amp; video/drama"/>
    <n v="0"/>
    <e v="#DIV/0!"/>
    <x v="0"/>
    <x v="3"/>
  </r>
  <r>
    <n v="174"/>
    <x v="174"/>
    <s v="An international short film project. It is about loneliness, wich is caused by the current compulsion to check your Facebook every day."/>
    <x v="12"/>
    <n v="0"/>
    <x v="2"/>
    <x v="9"/>
    <s v="EUR"/>
    <n v="1431108776"/>
    <x v="174"/>
    <n v="1425924776"/>
    <d v="2015-03-09T18:12:56"/>
    <b v="0"/>
    <n v="0"/>
    <b v="0"/>
    <s v="film &amp; video/drama"/>
    <n v="0"/>
    <e v="#DIV/0!"/>
    <x v="0"/>
    <x v="3"/>
  </r>
  <r>
    <n v="175"/>
    <x v="175"/>
    <s v="To heal her scars Olivia must take a journey back to her roots, where an unresolved conflict stands between her and musical success."/>
    <x v="22"/>
    <n v="1297"/>
    <x v="2"/>
    <x v="1"/>
    <s v="GBP"/>
    <n v="1409337611"/>
    <x v="175"/>
    <n v="1407177611"/>
    <d v="2014-08-04T18:40:11"/>
    <b v="0"/>
    <n v="26"/>
    <b v="0"/>
    <s v="film &amp; video/drama"/>
    <n v="6.4850000000000005E-2"/>
    <n v="49.884615384615387"/>
    <x v="0"/>
    <x v="3"/>
  </r>
  <r>
    <n v="176"/>
    <x v="176"/>
    <s v="I'm seeking funding to finish my short film, Silent Monster, to bring awareness to teenage bullying as well as teenage violence."/>
    <x v="15"/>
    <n v="0"/>
    <x v="2"/>
    <x v="0"/>
    <s v="USD"/>
    <n v="1438803999"/>
    <x v="176"/>
    <n v="1436211999"/>
    <d v="2015-07-06T19:46:39"/>
    <b v="0"/>
    <n v="0"/>
    <b v="0"/>
    <s v="film &amp; video/drama"/>
    <n v="0"/>
    <e v="#DIV/0!"/>
    <x v="0"/>
    <x v="3"/>
  </r>
  <r>
    <n v="177"/>
    <x v="177"/>
    <s v="I'm making a modern day version of the bible story &quot; The Good Samaritan&quot;"/>
    <x v="52"/>
    <n v="180"/>
    <x v="2"/>
    <x v="0"/>
    <s v="USD"/>
    <n v="1427155726"/>
    <x v="177"/>
    <n v="1425690526"/>
    <d v="2015-03-07T01:08:46"/>
    <b v="0"/>
    <n v="7"/>
    <b v="0"/>
    <s v="film &amp; video/drama"/>
    <n v="0.4"/>
    <n v="25.714285714285715"/>
    <x v="0"/>
    <x v="3"/>
  </r>
  <r>
    <n v="178"/>
    <x v="178"/>
    <s v="El viaje de LucÃ­a es un largometraje de ficciÃ³n con temÃ¡tica sobre el cÃ¡ncer infantil."/>
    <x v="69"/>
    <n v="0"/>
    <x v="2"/>
    <x v="3"/>
    <s v="EUR"/>
    <n v="1448582145"/>
    <x v="178"/>
    <n v="1445986545"/>
    <d v="2015-10-27T22:55:45"/>
    <b v="0"/>
    <n v="0"/>
    <b v="0"/>
    <s v="film &amp; video/drama"/>
    <n v="0"/>
    <e v="#DIV/0!"/>
    <x v="0"/>
    <x v="3"/>
  </r>
  <r>
    <n v="179"/>
    <x v="179"/>
    <s v="A feature-length film about how three people survive in a diseased world."/>
    <x v="28"/>
    <n v="200"/>
    <x v="2"/>
    <x v="0"/>
    <s v="USD"/>
    <n v="1457056555"/>
    <x v="179"/>
    <n v="1454464555"/>
    <d v="2016-02-03T01:55:55"/>
    <b v="0"/>
    <n v="2"/>
    <b v="0"/>
    <s v="film &amp; video/drama"/>
    <n v="0.2"/>
    <n v="100"/>
    <x v="0"/>
    <x v="3"/>
  </r>
  <r>
    <n v="180"/>
    <x v="180"/>
    <s v="The Rest of Us follows a survivor of an outbreak that nearly destroyed the earth as he travels to find some form of humanity."/>
    <x v="38"/>
    <n v="401"/>
    <x v="2"/>
    <x v="1"/>
    <s v="GBP"/>
    <n v="1428951600"/>
    <x v="180"/>
    <n v="1425512843"/>
    <d v="2015-03-04T23:47:23"/>
    <b v="0"/>
    <n v="13"/>
    <b v="0"/>
    <s v="film &amp; video/drama"/>
    <n v="0.33416666666666667"/>
    <n v="30.846153846153847"/>
    <x v="0"/>
    <x v="3"/>
  </r>
  <r>
    <n v="181"/>
    <x v="181"/>
    <s v="Christina has been suffering with flash backs and some very disturbing nightmares and realises that it is more than just nightmares."/>
    <x v="77"/>
    <n v="722"/>
    <x v="2"/>
    <x v="1"/>
    <s v="GBP"/>
    <n v="1434995295"/>
    <x v="181"/>
    <n v="1432403295"/>
    <d v="2015-05-23T17:48:15"/>
    <b v="0"/>
    <n v="4"/>
    <b v="0"/>
    <s v="film &amp; video/drama"/>
    <n v="0.21092608822670172"/>
    <n v="180.5"/>
    <x v="0"/>
    <x v="3"/>
  </r>
  <r>
    <n v="182"/>
    <x v="182"/>
    <s v="I'm Faraz, and I am raising money for my feature film called ABU. This one is for our parents, and our responsibilities towards them."/>
    <x v="28"/>
    <n v="0"/>
    <x v="2"/>
    <x v="0"/>
    <s v="USD"/>
    <n v="1483748232"/>
    <x v="182"/>
    <n v="1481156232"/>
    <d v="2016-12-08T00:17:12"/>
    <b v="0"/>
    <n v="0"/>
    <b v="0"/>
    <s v="film &amp; video/drama"/>
    <n v="0"/>
    <e v="#DIV/0!"/>
    <x v="0"/>
    <x v="3"/>
  </r>
  <r>
    <n v="183"/>
    <x v="183"/>
    <s v="Don't kill me until I meet my Dad"/>
    <x v="78"/>
    <n v="4482"/>
    <x v="2"/>
    <x v="1"/>
    <s v="GBP"/>
    <n v="1417033610"/>
    <x v="183"/>
    <n v="1414438010"/>
    <d v="2014-10-27T19:26:50"/>
    <b v="0"/>
    <n v="12"/>
    <b v="0"/>
    <s v="film &amp; video/drama"/>
    <n v="0.35855999999999999"/>
    <n v="373.5"/>
    <x v="0"/>
    <x v="3"/>
  </r>
  <r>
    <n v="184"/>
    <x v="184"/>
    <s v="&quot;Lana&quot; is an horror/dramatic short film, written by myself, about a young woman fighting the darkness in her, but it might be too late."/>
    <x v="15"/>
    <n v="51"/>
    <x v="2"/>
    <x v="5"/>
    <s v="CAD"/>
    <n v="1409543940"/>
    <x v="184"/>
    <n v="1404586762"/>
    <d v="2014-07-05T18:59:22"/>
    <b v="0"/>
    <n v="2"/>
    <b v="0"/>
    <s v="film &amp; video/drama"/>
    <n v="3.4000000000000002E-2"/>
    <n v="25.5"/>
    <x v="0"/>
    <x v="3"/>
  </r>
  <r>
    <n v="185"/>
    <x v="185"/>
    <s v="Love has no boundaries!"/>
    <x v="79"/>
    <n v="2200"/>
    <x v="2"/>
    <x v="10"/>
    <s v="NOK"/>
    <n v="1471557139"/>
    <x v="185"/>
    <n v="1468965139"/>
    <d v="2016-07-19T21:52:19"/>
    <b v="0"/>
    <n v="10"/>
    <b v="0"/>
    <s v="film &amp; video/drama"/>
    <n v="5.5E-2"/>
    <n v="220"/>
    <x v="0"/>
    <x v="3"/>
  </r>
  <r>
    <n v="186"/>
    <x v="186"/>
    <s v="My film is about a boy who discovers the truth about his fathers dissapearance through the dark secrets of his mothers past."/>
    <x v="10"/>
    <n v="0"/>
    <x v="2"/>
    <x v="0"/>
    <s v="USD"/>
    <n v="1488571200"/>
    <x v="186"/>
    <n v="1485977434"/>
    <d v="2017-02-01T19:30:34"/>
    <b v="0"/>
    <n v="0"/>
    <b v="0"/>
    <s v="film &amp; video/drama"/>
    <n v="0"/>
    <e v="#DIV/0!"/>
    <x v="0"/>
    <x v="3"/>
  </r>
  <r>
    <n v="187"/>
    <x v="187"/>
    <s v="A young man suffering from a severe case of OCD embarks on a road trip to find peace of mind."/>
    <x v="10"/>
    <n v="800"/>
    <x v="2"/>
    <x v="0"/>
    <s v="USD"/>
    <n v="1437461940"/>
    <x v="187"/>
    <n v="1435383457"/>
    <d v="2015-06-27T05:37:37"/>
    <b v="0"/>
    <n v="5"/>
    <b v="0"/>
    <s v="film &amp; video/drama"/>
    <n v="0.16"/>
    <n v="160"/>
    <x v="0"/>
    <x v="3"/>
  </r>
  <r>
    <n v="188"/>
    <x v="188"/>
    <s v="Mariano Messini, an aspiring musician, indebted to the mafia must put his life on the line to escape their grasp and pursue his dream."/>
    <x v="15"/>
    <n v="0"/>
    <x v="2"/>
    <x v="0"/>
    <s v="USD"/>
    <n v="1409891015"/>
    <x v="188"/>
    <n v="1407299015"/>
    <d v="2014-08-06T04:23:35"/>
    <b v="0"/>
    <n v="0"/>
    <b v="0"/>
    <s v="film &amp; video/drama"/>
    <n v="0"/>
    <e v="#DIV/0!"/>
    <x v="0"/>
    <x v="3"/>
  </r>
  <r>
    <n v="189"/>
    <x v="189"/>
    <s v="Jack Barlow's wife and daughter shot in cold blood at a gun confiscation station in Texas, he sets out to save his family &amp; neighbors."/>
    <x v="69"/>
    <n v="345"/>
    <x v="2"/>
    <x v="0"/>
    <s v="USD"/>
    <n v="1472920477"/>
    <x v="189"/>
    <n v="1467736477"/>
    <d v="2016-07-05T16:34:37"/>
    <b v="0"/>
    <n v="5"/>
    <b v="0"/>
    <s v="film &amp; video/drama"/>
    <n v="6.8999999999999997E-4"/>
    <n v="69"/>
    <x v="0"/>
    <x v="3"/>
  </r>
  <r>
    <n v="190"/>
    <x v="190"/>
    <s v="Because hope can be a 4 letter word"/>
    <x v="14"/>
    <n v="50"/>
    <x v="2"/>
    <x v="0"/>
    <s v="USD"/>
    <n v="1466091446"/>
    <x v="190"/>
    <n v="1465227446"/>
    <d v="2016-06-06T15:37:26"/>
    <b v="0"/>
    <n v="1"/>
    <b v="0"/>
    <s v="film &amp; video/drama"/>
    <n v="4.1666666666666666E-3"/>
    <n v="50"/>
    <x v="0"/>
    <x v="3"/>
  </r>
  <r>
    <n v="191"/>
    <x v="191"/>
    <s v="A young boy passionate about Astronomy and Chemistry tracks down an astroid that scientists said would never hit earth."/>
    <x v="10"/>
    <n v="250"/>
    <x v="2"/>
    <x v="2"/>
    <s v="AUD"/>
    <n v="1443782138"/>
    <x v="191"/>
    <n v="1440326138"/>
    <d v="2015-08-23T10:35:38"/>
    <b v="0"/>
    <n v="3"/>
    <b v="0"/>
    <s v="film &amp; video/drama"/>
    <n v="0.05"/>
    <n v="83.333333333333329"/>
    <x v="0"/>
    <x v="3"/>
  </r>
  <r>
    <n v="192"/>
    <x v="192"/>
    <s v="This Eminem Tell All details the good times, hardships, drug abuse, domestic violence, scandals, sex, near-death experiences and murder"/>
    <x v="80"/>
    <n v="17"/>
    <x v="2"/>
    <x v="0"/>
    <s v="USD"/>
    <n v="1413572432"/>
    <x v="192"/>
    <n v="1410980432"/>
    <d v="2014-09-17T19:00:32"/>
    <b v="0"/>
    <n v="3"/>
    <b v="0"/>
    <s v="film &amp; video/drama"/>
    <n v="1.7E-5"/>
    <n v="5.666666666666667"/>
    <x v="0"/>
    <x v="3"/>
  </r>
  <r>
    <n v="193"/>
    <x v="193"/>
    <s v="I am in need of a new PC for my Media Production course so i can pursue my dream of creating CGI based sci-fi productions for everyone"/>
    <x v="28"/>
    <n v="0"/>
    <x v="2"/>
    <x v="1"/>
    <s v="GBP"/>
    <n v="1417217166"/>
    <x v="193"/>
    <n v="1412029566"/>
    <d v="2014-09-29T22:26:06"/>
    <b v="0"/>
    <n v="0"/>
    <b v="0"/>
    <s v="film &amp; video/drama"/>
    <n v="0"/>
    <e v="#DIV/0!"/>
    <x v="0"/>
    <x v="3"/>
  </r>
  <r>
    <n v="194"/>
    <x v="194"/>
    <s v="Northern Irish Original Short Film based on the desperation of love and survival and taking a risk that may change everything."/>
    <x v="30"/>
    <n v="3"/>
    <x v="2"/>
    <x v="1"/>
    <s v="GBP"/>
    <n v="1457308531"/>
    <x v="194"/>
    <n v="1452124531"/>
    <d v="2016-01-06T23:55:31"/>
    <b v="0"/>
    <n v="3"/>
    <b v="0"/>
    <s v="film &amp; video/drama"/>
    <n v="1.1999999999999999E-3"/>
    <n v="1"/>
    <x v="0"/>
    <x v="3"/>
  </r>
  <r>
    <n v="195"/>
    <x v="195"/>
    <s v="A film project based on my auto-biography, a military conflict with no media attention, this story depicts war and its aftermath."/>
    <x v="71"/>
    <n v="0"/>
    <x v="2"/>
    <x v="0"/>
    <s v="USD"/>
    <n v="1436544332"/>
    <x v="195"/>
    <n v="1431360332"/>
    <d v="2015-05-11T16:05:32"/>
    <b v="0"/>
    <n v="0"/>
    <b v="0"/>
    <s v="film &amp; video/drama"/>
    <n v="0"/>
    <e v="#DIV/0!"/>
    <x v="0"/>
    <x v="3"/>
  </r>
  <r>
    <n v="196"/>
    <x v="196"/>
    <s v="A moving short film about a retired female boxer who develops a relationship with a young journalist who idolises her"/>
    <x v="8"/>
    <n v="1465"/>
    <x v="2"/>
    <x v="1"/>
    <s v="GBP"/>
    <n v="1444510800"/>
    <x v="196"/>
    <n v="1442062898"/>
    <d v="2015-09-12T13:01:38"/>
    <b v="0"/>
    <n v="19"/>
    <b v="0"/>
    <s v="film &amp; video/drama"/>
    <n v="0.41857142857142859"/>
    <n v="77.10526315789474"/>
    <x v="0"/>
    <x v="3"/>
  </r>
  <r>
    <n v="197"/>
    <x v="197"/>
    <s v="â€œAfter a terrifying ordeal, a young woman is left in a depressive state and abandoned to cope with a distressing account of revengeâ€"/>
    <x v="30"/>
    <n v="262"/>
    <x v="2"/>
    <x v="1"/>
    <s v="GBP"/>
    <n v="1487365200"/>
    <x v="197"/>
    <n v="1483734100"/>
    <d v="2017-01-06T20:21:40"/>
    <b v="0"/>
    <n v="8"/>
    <b v="0"/>
    <s v="film &amp; video/drama"/>
    <n v="0.1048"/>
    <n v="32.75"/>
    <x v="0"/>
    <x v="3"/>
  </r>
  <r>
    <n v="198"/>
    <x v="198"/>
    <s v="Nine Lives is a story of one woman's survival of EIGHT near deaths and her love for one man as an influence to fight for the NINTH."/>
    <x v="31"/>
    <n v="279"/>
    <x v="2"/>
    <x v="0"/>
    <s v="USD"/>
    <n v="1412500322"/>
    <x v="198"/>
    <n v="1409908322"/>
    <d v="2014-09-05T09:12:02"/>
    <b v="0"/>
    <n v="6"/>
    <b v="0"/>
    <s v="film &amp; video/drama"/>
    <n v="1.116E-2"/>
    <n v="46.5"/>
    <x v="0"/>
    <x v="3"/>
  </r>
  <r>
    <n v="199"/>
    <x v="199"/>
    <s v="We're filming a feature film that we can put in numerous film festivals across the country. My dream is to compete in every single one."/>
    <x v="3"/>
    <n v="0"/>
    <x v="2"/>
    <x v="0"/>
    <s v="USD"/>
    <n v="1472698702"/>
    <x v="199"/>
    <n v="1470106702"/>
    <d v="2016-08-02T02:58:22"/>
    <b v="0"/>
    <n v="0"/>
    <b v="0"/>
    <s v="film &amp; video/drama"/>
    <n v="0"/>
    <e v="#DIV/0!"/>
    <x v="0"/>
    <x v="3"/>
  </r>
  <r>
    <n v="200"/>
    <x v="200"/>
    <s v="A film dedicated to an AAF Pilot's struggle to survive behind enemy lines during WWII."/>
    <x v="12"/>
    <n v="1571.55"/>
    <x v="2"/>
    <x v="0"/>
    <s v="USD"/>
    <n v="1410746403"/>
    <x v="200"/>
    <n v="1408154403"/>
    <d v="2014-08-16T02:00:03"/>
    <b v="0"/>
    <n v="18"/>
    <b v="0"/>
    <s v="film &amp; video/drama"/>
    <n v="0.26192500000000002"/>
    <n v="87.308333333333337"/>
    <x v="0"/>
    <x v="3"/>
  </r>
  <r>
    <n v="201"/>
    <x v="201"/>
    <s v="Everyone has a choice. Can two college students get past their differences to save the life of a man whom they've never met before?"/>
    <x v="81"/>
    <n v="380"/>
    <x v="2"/>
    <x v="0"/>
    <s v="USD"/>
    <n v="1423424329"/>
    <x v="201"/>
    <n v="1421696329"/>
    <d v="2015-01-19T19:38:49"/>
    <b v="0"/>
    <n v="7"/>
    <b v="0"/>
    <s v="film &amp; video/drama"/>
    <n v="0.58461538461538465"/>
    <n v="54.285714285714285"/>
    <x v="0"/>
    <x v="3"/>
  </r>
  <r>
    <n v="202"/>
    <x v="202"/>
    <s v="new web series created by jonney terry"/>
    <x v="12"/>
    <n v="0"/>
    <x v="2"/>
    <x v="0"/>
    <s v="USD"/>
    <n v="1444337940"/>
    <x v="202"/>
    <n v="1441750564"/>
    <d v="2015-09-08T22:16:04"/>
    <b v="0"/>
    <n v="0"/>
    <b v="0"/>
    <s v="film &amp; video/drama"/>
    <n v="0"/>
    <e v="#DIV/0!"/>
    <x v="0"/>
    <x v="3"/>
  </r>
  <r>
    <n v="203"/>
    <x v="203"/>
    <s v="We are aiming to make a Web Series based on Youth Culture and the misrepresentation of socially stereotyped people."/>
    <x v="30"/>
    <n v="746"/>
    <x v="2"/>
    <x v="1"/>
    <s v="GBP"/>
    <n v="1422562864"/>
    <x v="203"/>
    <n v="1417378864"/>
    <d v="2014-11-30T20:21:04"/>
    <b v="0"/>
    <n v="8"/>
    <b v="0"/>
    <s v="film &amp; video/drama"/>
    <n v="0.2984"/>
    <n v="93.25"/>
    <x v="0"/>
    <x v="3"/>
  </r>
  <r>
    <n v="204"/>
    <x v="204"/>
    <s v="A feature film based on the true story of Bruce and Denise Morcombe and their battle for justice for their missing son Daniel."/>
    <x v="82"/>
    <n v="152165"/>
    <x v="2"/>
    <x v="2"/>
    <s v="AUD"/>
    <n v="1470319203"/>
    <x v="204"/>
    <n v="1467727203"/>
    <d v="2016-07-05T14:00:03"/>
    <b v="0"/>
    <n v="1293"/>
    <b v="0"/>
    <s v="film &amp; video/drama"/>
    <n v="0.50721666666666665"/>
    <n v="117.68368136117556"/>
    <x v="0"/>
    <x v="3"/>
  </r>
  <r>
    <n v="205"/>
    <x v="205"/>
    <s v="A martyr faces execution at the hands of the State, while enduring the horrors and alienation of a new world order."/>
    <x v="6"/>
    <n v="1300"/>
    <x v="2"/>
    <x v="0"/>
    <s v="USD"/>
    <n v="1444144222"/>
    <x v="205"/>
    <n v="1441120222"/>
    <d v="2015-09-01T15:10:22"/>
    <b v="0"/>
    <n v="17"/>
    <b v="0"/>
    <s v="film &amp; video/drama"/>
    <n v="0.16250000000000001"/>
    <n v="76.470588235294116"/>
    <x v="0"/>
    <x v="3"/>
  </r>
  <r>
    <n v="206"/>
    <x v="206"/>
    <s v="A love story featuring adoption,struggle,dysfunction,grace, healing, and restoration."/>
    <x v="83"/>
    <n v="0"/>
    <x v="2"/>
    <x v="0"/>
    <s v="USD"/>
    <n v="1470441983"/>
    <x v="206"/>
    <n v="1468627583"/>
    <d v="2016-07-16T00:06:23"/>
    <b v="0"/>
    <n v="0"/>
    <b v="0"/>
    <s v="film &amp; video/drama"/>
    <n v="0"/>
    <e v="#DIV/0!"/>
    <x v="0"/>
    <x v="3"/>
  </r>
  <r>
    <n v="207"/>
    <x v="207"/>
    <s v="To avoid bankruptcy, Vincent, a passionate young entrepreneur embarks  on an illicit affair in order to save his dream business."/>
    <x v="32"/>
    <n v="2130"/>
    <x v="2"/>
    <x v="5"/>
    <s v="CAD"/>
    <n v="1420346638"/>
    <x v="207"/>
    <n v="1417754638"/>
    <d v="2014-12-05T04:43:58"/>
    <b v="0"/>
    <n v="13"/>
    <b v="0"/>
    <s v="film &amp; video/drama"/>
    <n v="0.15214285714285714"/>
    <n v="163.84615384615384"/>
    <x v="0"/>
    <x v="3"/>
  </r>
  <r>
    <n v="208"/>
    <x v="208"/>
    <s v="A young woman's journey from Africa to Australia where she finds heaven on earth, love and tragedy. Within her tragedy she saves lives."/>
    <x v="63"/>
    <n v="0"/>
    <x v="2"/>
    <x v="2"/>
    <s v="AUD"/>
    <n v="1418719967"/>
    <x v="208"/>
    <n v="1416127967"/>
    <d v="2014-11-16T08:52:47"/>
    <b v="0"/>
    <n v="0"/>
    <b v="0"/>
    <s v="film &amp; video/drama"/>
    <n v="0"/>
    <e v="#DIV/0!"/>
    <x v="0"/>
    <x v="3"/>
  </r>
  <r>
    <n v="209"/>
    <x v="209"/>
    <s v="&quot;A Brighter Day&quot; is the first episode of a television series about an ex-hustler that becomes a school teacher to help at risk youth."/>
    <x v="31"/>
    <n v="0"/>
    <x v="2"/>
    <x v="0"/>
    <s v="USD"/>
    <n v="1436566135"/>
    <x v="209"/>
    <n v="1433974135"/>
    <d v="2015-06-10T22:08:55"/>
    <b v="0"/>
    <n v="0"/>
    <b v="0"/>
    <s v="film &amp; video/drama"/>
    <n v="0"/>
    <e v="#DIV/0!"/>
    <x v="0"/>
    <x v="3"/>
  </r>
  <r>
    <n v="210"/>
    <x v="210"/>
    <s v="A tender short film about a young man who needs advice from  someone he had no intention of ever meeting, his biological father."/>
    <x v="14"/>
    <n v="3030"/>
    <x v="2"/>
    <x v="0"/>
    <s v="USD"/>
    <n v="1443675600"/>
    <x v="210"/>
    <n v="1441157592"/>
    <d v="2015-09-02T01:33:12"/>
    <b v="0"/>
    <n v="33"/>
    <b v="0"/>
    <s v="film &amp; video/drama"/>
    <n v="0.2525"/>
    <n v="91.818181818181813"/>
    <x v="0"/>
    <x v="3"/>
  </r>
  <r>
    <n v="211"/>
    <x v="211"/>
    <s v="The Heart of a Woman and The Heart of a Man is a feature film written by Jennie Marie Pacelli, based on real people and true events"/>
    <x v="10"/>
    <n v="2230"/>
    <x v="2"/>
    <x v="0"/>
    <s v="USD"/>
    <n v="1442634617"/>
    <x v="211"/>
    <n v="1440042617"/>
    <d v="2015-08-20T03:50:17"/>
    <b v="0"/>
    <n v="12"/>
    <b v="0"/>
    <s v="film &amp; video/drama"/>
    <n v="0.44600000000000001"/>
    <n v="185.83333333333334"/>
    <x v="0"/>
    <x v="3"/>
  </r>
  <r>
    <n v="212"/>
    <x v="212"/>
    <s v="This film is a fictional crime drama following the events of a heist that ended in bloodshed."/>
    <x v="84"/>
    <n v="1"/>
    <x v="2"/>
    <x v="0"/>
    <s v="USD"/>
    <n v="1460837320"/>
    <x v="212"/>
    <n v="1455656920"/>
    <d v="2016-02-16T21:08:40"/>
    <b v="0"/>
    <n v="1"/>
    <b v="0"/>
    <s v="film &amp; video/drama"/>
    <n v="1.5873015873015873E-4"/>
    <n v="1"/>
    <x v="0"/>
    <x v="3"/>
  </r>
  <r>
    <n v="213"/>
    <x v="213"/>
    <s v="A family dramedy about a grandfather  and grandson who are both on their path to redemption."/>
    <x v="63"/>
    <n v="20"/>
    <x v="2"/>
    <x v="0"/>
    <s v="USD"/>
    <n v="1439734001"/>
    <x v="213"/>
    <n v="1437142547"/>
    <d v="2015-07-17T14:15:47"/>
    <b v="0"/>
    <n v="1"/>
    <b v="0"/>
    <s v="film &amp; video/drama"/>
    <n v="4.0000000000000002E-4"/>
    <n v="20"/>
    <x v="0"/>
    <x v="3"/>
  </r>
  <r>
    <n v="214"/>
    <x v="214"/>
    <s v="A screenplay based upon the true story of a man with Asperger Syndrome who falls through the cracks of the criminal justice system."/>
    <x v="78"/>
    <n v="1"/>
    <x v="2"/>
    <x v="0"/>
    <s v="USD"/>
    <n v="1425655349"/>
    <x v="214"/>
    <n v="1420471349"/>
    <d v="2015-01-05T15:22:29"/>
    <b v="0"/>
    <n v="1"/>
    <b v="0"/>
    <s v="film &amp; video/drama"/>
    <n v="8.0000000000000007E-5"/>
    <n v="1"/>
    <x v="0"/>
    <x v="3"/>
  </r>
  <r>
    <n v="215"/>
    <x v="215"/>
    <s v="A short drama based on a true events. Story of a British Soldier who comes back home suffering from Post Traumatic Stress Disorder."/>
    <x v="85"/>
    <n v="10"/>
    <x v="2"/>
    <x v="1"/>
    <s v="GBP"/>
    <n v="1455753540"/>
    <x v="215"/>
    <n v="1452058282"/>
    <d v="2016-01-06T05:31:22"/>
    <b v="0"/>
    <n v="1"/>
    <b v="0"/>
    <s v="film &amp; video/drama"/>
    <n v="2.2727272727272726E-3"/>
    <n v="10"/>
    <x v="0"/>
    <x v="3"/>
  </r>
  <r>
    <n v="216"/>
    <x v="216"/>
    <s v="A nostalgic film about the unorthodox teacher we all wish we had, the girl we all fell for, and the friend we didn't expect to make."/>
    <x v="63"/>
    <n v="27849.22"/>
    <x v="2"/>
    <x v="0"/>
    <s v="USD"/>
    <n v="1429740037"/>
    <x v="216"/>
    <n v="1425423637"/>
    <d v="2015-03-03T23:00:37"/>
    <b v="0"/>
    <n v="84"/>
    <b v="0"/>
    <s v="film &amp; video/drama"/>
    <n v="0.55698440000000005"/>
    <n v="331.53833333333336"/>
    <x v="0"/>
    <x v="3"/>
  </r>
  <r>
    <n v="217"/>
    <x v="217"/>
    <s v="A roadmovie by paw"/>
    <x v="57"/>
    <n v="11943"/>
    <x v="2"/>
    <x v="11"/>
    <s v="SEK"/>
    <n v="1419780149"/>
    <x v="217"/>
    <n v="1417101749"/>
    <d v="2014-11-27T15:22:29"/>
    <b v="0"/>
    <n v="38"/>
    <b v="0"/>
    <s v="film &amp; video/drama"/>
    <n v="0.11942999999999999"/>
    <n v="314.28947368421052"/>
    <x v="0"/>
    <x v="3"/>
  </r>
  <r>
    <n v="218"/>
    <x v="218"/>
    <s v="A sassy talking spider named Charmaine, joins forces with an abused young boy.  She stages off bullies and help fight an abusive father"/>
    <x v="10"/>
    <n v="100"/>
    <x v="2"/>
    <x v="0"/>
    <s v="USD"/>
    <n v="1431702289"/>
    <x v="218"/>
    <n v="1426518289"/>
    <d v="2015-03-16T15:04:49"/>
    <b v="0"/>
    <n v="1"/>
    <b v="0"/>
    <s v="film &amp; video/drama"/>
    <n v="0.02"/>
    <n v="100"/>
    <x v="0"/>
    <x v="3"/>
  </r>
  <r>
    <n v="219"/>
    <x v="219"/>
    <s v="An hour-long pilot about a group of suburban LGBT teens coming of age in the early 90's."/>
    <x v="63"/>
    <n v="8815"/>
    <x v="2"/>
    <x v="0"/>
    <s v="USD"/>
    <n v="1459493940"/>
    <x v="219"/>
    <n v="1456732225"/>
    <d v="2016-02-29T07:50:25"/>
    <b v="0"/>
    <n v="76"/>
    <b v="0"/>
    <s v="film &amp; video/drama"/>
    <n v="0.17630000000000001"/>
    <n v="115.98684210526316"/>
    <x v="0"/>
    <x v="3"/>
  </r>
  <r>
    <n v="220"/>
    <x v="220"/>
    <s v="A Freelancer abandons everything to chase after his dream of being &quot;great&quot; escape to Bangkok and return to his home-world."/>
    <x v="63"/>
    <n v="360"/>
    <x v="2"/>
    <x v="0"/>
    <s v="USD"/>
    <n v="1440101160"/>
    <x v="220"/>
    <n v="1436542030"/>
    <d v="2015-07-10T15:27:10"/>
    <b v="0"/>
    <n v="3"/>
    <b v="0"/>
    <s v="film &amp; video/drama"/>
    <n v="7.1999999999999998E-3"/>
    <n v="120"/>
    <x v="0"/>
    <x v="3"/>
  </r>
  <r>
    <n v="221"/>
    <x v="221"/>
    <s v="Film about Schizophrenia with Surreal Twists!"/>
    <x v="63"/>
    <n v="0"/>
    <x v="2"/>
    <x v="0"/>
    <s v="USD"/>
    <n v="1427569564"/>
    <x v="221"/>
    <n v="1422389164"/>
    <d v="2015-01-27T20:06:04"/>
    <b v="0"/>
    <n v="0"/>
    <b v="0"/>
    <s v="film &amp; video/drama"/>
    <n v="0"/>
    <e v="#DIV/0!"/>
    <x v="0"/>
    <x v="3"/>
  </r>
  <r>
    <n v="222"/>
    <x v="222"/>
    <s v="Killian leader of an outlaw bike gang doesnâ€™t have a bike yet and here is your chance to help design and build his machine."/>
    <x v="28"/>
    <n v="130"/>
    <x v="2"/>
    <x v="0"/>
    <s v="USD"/>
    <n v="1427423940"/>
    <x v="222"/>
    <n v="1422383318"/>
    <d v="2015-01-27T18:28:38"/>
    <b v="0"/>
    <n v="2"/>
    <b v="0"/>
    <s v="film &amp; video/drama"/>
    <n v="0.13"/>
    <n v="65"/>
    <x v="0"/>
    <x v="3"/>
  </r>
  <r>
    <n v="223"/>
    <x v="223"/>
    <s v="An old man, a U.S Marine Corps veteran remembers his combat experience in the battle of Toktong Pass 1950, during the Korean War."/>
    <x v="86"/>
    <n v="0"/>
    <x v="2"/>
    <x v="0"/>
    <s v="USD"/>
    <n v="1463879100"/>
    <x v="223"/>
    <n v="1461287350"/>
    <d v="2016-04-22T01:09:10"/>
    <b v="0"/>
    <n v="0"/>
    <b v="0"/>
    <s v="film &amp; video/drama"/>
    <n v="0"/>
    <e v="#DIV/0!"/>
    <x v="0"/>
    <x v="3"/>
  </r>
  <r>
    <n v="224"/>
    <x v="224"/>
    <s v="African Hollywood production, from the people who brought you Spiderman 1&amp;2, Star Trek 1&amp;2, Mission Impossible 3&amp;4 and Star Wars Ep7"/>
    <x v="87"/>
    <n v="0"/>
    <x v="2"/>
    <x v="2"/>
    <s v="AUD"/>
    <n v="1436506726"/>
    <x v="224"/>
    <n v="1431322726"/>
    <d v="2015-05-11T05:38:46"/>
    <b v="0"/>
    <n v="0"/>
    <b v="0"/>
    <s v="film &amp; video/drama"/>
    <n v="0"/>
    <e v="#DIV/0!"/>
    <x v="0"/>
    <x v="3"/>
  </r>
  <r>
    <n v="225"/>
    <x v="225"/>
    <s v="I'm creating a &quot;Lifetime&quot; type drama film about a girl who uses backpage for money, but trying to turn her life around."/>
    <x v="48"/>
    <n v="0"/>
    <x v="2"/>
    <x v="0"/>
    <s v="USD"/>
    <n v="1460153054"/>
    <x v="225"/>
    <n v="1457564654"/>
    <d v="2016-03-09T23:04:14"/>
    <b v="0"/>
    <n v="0"/>
    <b v="0"/>
    <s v="film &amp; video/drama"/>
    <n v="0"/>
    <e v="#DIV/0!"/>
    <x v="0"/>
    <x v="3"/>
  </r>
  <r>
    <n v="226"/>
    <x v="226"/>
    <s v="A TRUE STORY OF DOMESTIC VILOLENCE THAT SEEKS TO OFFER THE VIEWER OUTLEST OF SUPPORT."/>
    <x v="88"/>
    <n v="250"/>
    <x v="2"/>
    <x v="1"/>
    <s v="GBP"/>
    <n v="1433064540"/>
    <x v="226"/>
    <n v="1428854344"/>
    <d v="2015-04-12T15:59:04"/>
    <b v="0"/>
    <n v="2"/>
    <b v="0"/>
    <s v="film &amp; video/drama"/>
    <n v="8.6206896551724137E-3"/>
    <n v="125"/>
    <x v="0"/>
    <x v="3"/>
  </r>
  <r>
    <n v="227"/>
    <x v="227"/>
    <s v="Imagine your life is full is nothing but pain and darkness. One day, you had the chance to be free from it all. Would you take it?"/>
    <x v="89"/>
    <n v="0"/>
    <x v="2"/>
    <x v="0"/>
    <s v="USD"/>
    <n v="1436477241"/>
    <x v="227"/>
    <n v="1433885241"/>
    <d v="2015-06-09T21:27:21"/>
    <b v="0"/>
    <n v="0"/>
    <b v="0"/>
    <s v="film &amp; video/drama"/>
    <n v="0"/>
    <e v="#DIV/0!"/>
    <x v="0"/>
    <x v="3"/>
  </r>
  <r>
    <n v="228"/>
    <x v="228"/>
    <s v="I am making a film from one one of my books called facets of a Geek life."/>
    <x v="6"/>
    <n v="0"/>
    <x v="2"/>
    <x v="1"/>
    <s v="GBP"/>
    <n v="1433176105"/>
    <x v="228"/>
    <n v="1427992105"/>
    <d v="2015-04-02T16:28:25"/>
    <b v="0"/>
    <n v="0"/>
    <b v="0"/>
    <s v="film &amp; video/drama"/>
    <n v="0"/>
    <e v="#DIV/0!"/>
    <x v="0"/>
    <x v="3"/>
  </r>
  <r>
    <n v="229"/>
    <x v="229"/>
    <s v="I teenage girl that wants to go around the system. She does all she can to cheat and finds herself in a bad position when she messesup"/>
    <x v="9"/>
    <n v="0"/>
    <x v="2"/>
    <x v="12"/>
    <s v="EUR"/>
    <n v="1455402297"/>
    <x v="229"/>
    <n v="1452810297"/>
    <d v="2016-01-14T22:24:57"/>
    <b v="0"/>
    <n v="0"/>
    <b v="0"/>
    <s v="film &amp; video/drama"/>
    <n v="0"/>
    <e v="#DIV/0!"/>
    <x v="0"/>
    <x v="3"/>
  </r>
  <r>
    <n v="230"/>
    <x v="230"/>
    <s v="In Love There's War is a spicy web series that will have viewers at the edge of their seats as deception and hidden secrecies unravel."/>
    <x v="36"/>
    <n v="60"/>
    <x v="2"/>
    <x v="0"/>
    <s v="USD"/>
    <n v="1433443151"/>
    <x v="230"/>
    <n v="1430851151"/>
    <d v="2015-05-05T18:39:11"/>
    <b v="0"/>
    <n v="2"/>
    <b v="0"/>
    <s v="film &amp; video/drama"/>
    <n v="4.0000000000000001E-3"/>
    <n v="30"/>
    <x v="0"/>
    <x v="3"/>
  </r>
  <r>
    <n v="231"/>
    <x v="231"/>
    <s v="Farewell to Freedom the screenplay portrays  a vulnerable divorce'  who falls for a hard-luck cowboy she meets in Las Vegas."/>
    <x v="86"/>
    <n v="0"/>
    <x v="2"/>
    <x v="0"/>
    <s v="USD"/>
    <n v="1451775651"/>
    <x v="231"/>
    <n v="1449183651"/>
    <d v="2015-12-03T23:00:51"/>
    <b v="0"/>
    <n v="0"/>
    <b v="0"/>
    <s v="film &amp; video/drama"/>
    <n v="0"/>
    <e v="#DIV/0!"/>
    <x v="0"/>
    <x v="3"/>
  </r>
  <r>
    <n v="232"/>
    <x v="232"/>
    <s v="A high-impact, high-quality resource to address, for young people and youth-related professionals, the issue of sexual consent."/>
    <x v="23"/>
    <n v="110"/>
    <x v="2"/>
    <x v="1"/>
    <s v="GBP"/>
    <n v="1425066546"/>
    <x v="232"/>
    <n v="1422474546"/>
    <d v="2015-01-28T19:49:06"/>
    <b v="0"/>
    <n v="7"/>
    <b v="0"/>
    <s v="film &amp; video/drama"/>
    <n v="2.75E-2"/>
    <n v="15.714285714285714"/>
    <x v="0"/>
    <x v="3"/>
  </r>
  <r>
    <n v="233"/>
    <x v="233"/>
    <s v="â€œArea 4â€ revolves around Frank Hammond, a counselor at a high school, who discovers the scandals that took place."/>
    <x v="90"/>
    <n v="0"/>
    <x v="2"/>
    <x v="0"/>
    <s v="USD"/>
    <n v="1475185972"/>
    <x v="233"/>
    <n v="1472593972"/>
    <d v="2016-08-30T21:52:52"/>
    <b v="0"/>
    <n v="0"/>
    <b v="0"/>
    <s v="film &amp; video/drama"/>
    <n v="0"/>
    <e v="#DIV/0!"/>
    <x v="0"/>
    <x v="3"/>
  </r>
  <r>
    <n v="234"/>
    <x v="234"/>
    <s v="The Interviewer is a dramatic short film about second chances. If a murderer can get a second chance then uneducated children can too."/>
    <x v="28"/>
    <n v="401"/>
    <x v="2"/>
    <x v="0"/>
    <s v="USD"/>
    <n v="1434847859"/>
    <x v="234"/>
    <n v="1431391859"/>
    <d v="2015-05-12T00:50:59"/>
    <b v="0"/>
    <n v="5"/>
    <b v="0"/>
    <s v="film &amp; video/drama"/>
    <n v="0.40100000000000002"/>
    <n v="80.2"/>
    <x v="0"/>
    <x v="3"/>
  </r>
  <r>
    <n v="235"/>
    <x v="235"/>
    <s v="Taking people on a deep emotional trip with a story about sometimes those who have less, give more."/>
    <x v="3"/>
    <n v="0"/>
    <x v="2"/>
    <x v="0"/>
    <s v="USD"/>
    <n v="1436478497"/>
    <x v="235"/>
    <n v="1433886497"/>
    <d v="2015-06-09T21:48:17"/>
    <b v="0"/>
    <n v="0"/>
    <b v="0"/>
    <s v="film &amp; video/drama"/>
    <n v="0"/>
    <e v="#DIV/0!"/>
    <x v="0"/>
    <x v="3"/>
  </r>
  <r>
    <n v="236"/>
    <x v="236"/>
    <s v="Real cases from IAB investigations. Good cops taking down the bad cops. Police misconduct, obsessive force, drug trafficking etc."/>
    <x v="60"/>
    <n v="0"/>
    <x v="2"/>
    <x v="0"/>
    <s v="USD"/>
    <n v="1451952000"/>
    <x v="236"/>
    <n v="1447380099"/>
    <d v="2015-11-13T02:01:39"/>
    <b v="0"/>
    <n v="0"/>
    <b v="0"/>
    <s v="film &amp; video/drama"/>
    <n v="0"/>
    <e v="#DIV/0!"/>
    <x v="0"/>
    <x v="3"/>
  </r>
  <r>
    <n v="237"/>
    <x v="237"/>
    <s v="Making The Choice is a christian short film series."/>
    <x v="36"/>
    <n v="50"/>
    <x v="2"/>
    <x v="0"/>
    <s v="USD"/>
    <n v="1457445069"/>
    <x v="237"/>
    <n v="1452261069"/>
    <d v="2016-01-08T13:51:09"/>
    <b v="0"/>
    <n v="1"/>
    <b v="0"/>
    <s v="film &amp; video/drama"/>
    <n v="3.3333333333333335E-3"/>
    <n v="50"/>
    <x v="0"/>
    <x v="3"/>
  </r>
  <r>
    <n v="238"/>
    <x v="238"/>
    <s v="A film to stop society from judging others and get along. Life is not about discrimination! Donate for this Thrilling Drama Series!!!!"/>
    <x v="91"/>
    <n v="0"/>
    <x v="2"/>
    <x v="0"/>
    <s v="USD"/>
    <n v="1483088400"/>
    <x v="238"/>
    <n v="1481324760"/>
    <d v="2016-12-09T23:06:00"/>
    <b v="0"/>
    <n v="0"/>
    <b v="0"/>
    <s v="film &amp; video/drama"/>
    <n v="0"/>
    <e v="#DIV/0!"/>
    <x v="0"/>
    <x v="3"/>
  </r>
  <r>
    <n v="239"/>
    <x v="239"/>
    <s v="Lovers Clint and Eli convey their conflicting perspectives of guilt and remorse while in the desolate Australian bush."/>
    <x v="28"/>
    <n v="250"/>
    <x v="2"/>
    <x v="2"/>
    <s v="AUD"/>
    <n v="1446984000"/>
    <x v="239"/>
    <n v="1445308730"/>
    <d v="2015-10-20T02:38:50"/>
    <b v="0"/>
    <n v="5"/>
    <b v="0"/>
    <s v="film &amp; video/drama"/>
    <n v="0.25"/>
    <n v="50"/>
    <x v="0"/>
    <x v="3"/>
  </r>
  <r>
    <n v="240"/>
    <x v="240"/>
    <s v="&quot;Hackers in Uganda&quot; is the story of a group of humanitarian computer hackers providing technological education and services in Uganda."/>
    <x v="36"/>
    <n v="16145.12"/>
    <x v="0"/>
    <x v="0"/>
    <s v="USD"/>
    <n v="1367773211"/>
    <x v="240"/>
    <n v="1363885211"/>
    <d v="2013-03-21T17:00:11"/>
    <b v="1"/>
    <n v="137"/>
    <b v="1"/>
    <s v="film &amp; video/documentary"/>
    <n v="1.0763413333333334"/>
    <n v="117.84759124087591"/>
    <x v="0"/>
    <x v="4"/>
  </r>
  <r>
    <n v="241"/>
    <x v="241"/>
    <s v="&quot;LESLIE&quot; explores the unapologetic life of Leslie Cochran, the thong-clad homeless man turned cultural icon in the heart of Texas."/>
    <x v="92"/>
    <n v="41000"/>
    <x v="0"/>
    <x v="0"/>
    <s v="USD"/>
    <n v="1419180304"/>
    <x v="241"/>
    <n v="1415292304"/>
    <d v="2014-11-06T16:45:04"/>
    <b v="1"/>
    <n v="376"/>
    <b v="1"/>
    <s v="film &amp; video/documentary"/>
    <n v="1.1263736263736264"/>
    <n v="109.04255319148936"/>
    <x v="0"/>
    <x v="4"/>
  </r>
  <r>
    <n v="242"/>
    <x v="242"/>
    <s v="An unprecedented feature-length documentary film about Maine's tribal, oft-misunderstood ice fishing sub-culture."/>
    <x v="93"/>
    <n v="14750"/>
    <x v="0"/>
    <x v="0"/>
    <s v="USD"/>
    <n v="1324381790"/>
    <x v="242"/>
    <n v="1321357790"/>
    <d v="2011-11-15T11:49:50"/>
    <b v="1"/>
    <n v="202"/>
    <b v="1"/>
    <s v="film &amp; video/documentary"/>
    <n v="1.1346153846153846"/>
    <n v="73.019801980198025"/>
    <x v="0"/>
    <x v="4"/>
  </r>
  <r>
    <n v="243"/>
    <x v="243"/>
    <s v="A Hasidic man reaches a turning point in his recovery from mental illness and addiction, and is determined to start a new life."/>
    <x v="31"/>
    <n v="25648"/>
    <x v="0"/>
    <x v="0"/>
    <s v="USD"/>
    <n v="1393031304"/>
    <x v="243"/>
    <n v="1390439304"/>
    <d v="2014-01-23T01:08:24"/>
    <b v="1"/>
    <n v="328"/>
    <b v="1"/>
    <s v="film &amp; video/documentary"/>
    <n v="1.0259199999999999"/>
    <n v="78.195121951219505"/>
    <x v="0"/>
    <x v="4"/>
  </r>
  <r>
    <n v="244"/>
    <x v="244"/>
    <s v="A transmedia-project to amass a library of footage shot the day Obama was elected, for (1) a feature documentary, (2) an interactive web history"/>
    <x v="8"/>
    <n v="3981.5"/>
    <x v="0"/>
    <x v="0"/>
    <s v="USD"/>
    <n v="1268723160"/>
    <x v="244"/>
    <n v="1265269559"/>
    <d v="2010-02-04T07:45:59"/>
    <b v="1"/>
    <n v="84"/>
    <b v="1"/>
    <s v="film &amp; video/documentary"/>
    <n v="1.1375714285714287"/>
    <n v="47.398809523809526"/>
    <x v="0"/>
    <x v="4"/>
  </r>
  <r>
    <n v="245"/>
    <x v="245"/>
    <s v="&quot;Human society fascinates me &amp; awes me &amp; fills me with grief &amp; joy; I just can't find my place to plug into it.&quot; - C. Converse, 8/10/74"/>
    <x v="10"/>
    <n v="5186"/>
    <x v="0"/>
    <x v="0"/>
    <s v="USD"/>
    <n v="1345079785"/>
    <x v="245"/>
    <n v="1342487785"/>
    <d v="2012-07-17T01:16:25"/>
    <b v="1"/>
    <n v="96"/>
    <b v="1"/>
    <s v="film &amp; video/documentary"/>
    <n v="1.0371999999999999"/>
    <n v="54.020833333333336"/>
    <x v="0"/>
    <x v="4"/>
  </r>
  <r>
    <n v="246"/>
    <x v="246"/>
    <s v="From 1979 to 1981 twenty-nine Black children in Atlanta were murdered and the others terrified. This is our story..."/>
    <x v="10"/>
    <n v="15273"/>
    <x v="0"/>
    <x v="0"/>
    <s v="USD"/>
    <n v="1292665405"/>
    <x v="246"/>
    <n v="1288341805"/>
    <d v="2010-10-29T08:43:25"/>
    <b v="1"/>
    <n v="223"/>
    <b v="1"/>
    <s v="film &amp; video/documentary"/>
    <n v="3.0546000000000002"/>
    <n v="68.488789237668158"/>
    <x v="0"/>
    <x v="4"/>
  </r>
  <r>
    <n v="247"/>
    <x v="247"/>
    <s v="A young neuroscientist attempts to reconnect with his ailing father by obsessively studying old family footage._x000a_"/>
    <x v="10"/>
    <n v="6705"/>
    <x v="0"/>
    <x v="0"/>
    <s v="USD"/>
    <n v="1287200340"/>
    <x v="247"/>
    <n v="1284042614"/>
    <d v="2010-09-09T14:30:14"/>
    <b v="1"/>
    <n v="62"/>
    <b v="1"/>
    <s v="film &amp; video/documentary"/>
    <n v="1.341"/>
    <n v="108.14516129032258"/>
    <x v="0"/>
    <x v="4"/>
  </r>
  <r>
    <n v="248"/>
    <x v="248"/>
    <s v="FAR OUT ISN'T FAR ENOUGH depicts one man's wild, lifelong adventure of testing societal boundaries through his use of subversive art."/>
    <x v="94"/>
    <n v="86133"/>
    <x v="0"/>
    <x v="0"/>
    <s v="USD"/>
    <n v="1325961309"/>
    <x v="248"/>
    <n v="1322073309"/>
    <d v="2011-11-23T18:35:09"/>
    <b v="1"/>
    <n v="146"/>
    <b v="1"/>
    <s v="film &amp; video/documentary"/>
    <n v="1.0133294117647058"/>
    <n v="589.95205479452056"/>
    <x v="0"/>
    <x v="4"/>
  </r>
  <r>
    <n v="249"/>
    <x v="249"/>
    <s v="Bee The Change Campaign utilizes the documentary Vanishing of the Bees to raise awareness about bees and our environment, inspiring people into action"/>
    <x v="3"/>
    <n v="11292"/>
    <x v="0"/>
    <x v="0"/>
    <s v="USD"/>
    <n v="1282498800"/>
    <x v="249"/>
    <n v="1275603020"/>
    <d v="2010-06-03T22:10:20"/>
    <b v="1"/>
    <n v="235"/>
    <b v="1"/>
    <s v="film &amp; video/documentary"/>
    <n v="1.1292"/>
    <n v="48.051063829787232"/>
    <x v="0"/>
    <x v="4"/>
  </r>
  <r>
    <n v="250"/>
    <x v="250"/>
    <s v="Three young farmers risk land and friendship to stand up to the USDA. An experiential film about living a life of self reliance."/>
    <x v="11"/>
    <n v="31675"/>
    <x v="0"/>
    <x v="0"/>
    <s v="USD"/>
    <n v="1370525691"/>
    <x v="250"/>
    <n v="1367933691"/>
    <d v="2013-05-07T13:34:51"/>
    <b v="1"/>
    <n v="437"/>
    <b v="1"/>
    <s v="film &amp; video/documentary"/>
    <n v="1.0558333333333334"/>
    <n v="72.482837528604122"/>
    <x v="0"/>
    <x v="4"/>
  </r>
  <r>
    <n v="251"/>
    <x v="251"/>
    <s v="Remarkably devoted, Mayra is single-handedly sourcing small farm, single-origin coffee from her rural village in Honduras."/>
    <x v="8"/>
    <n v="4395"/>
    <x v="0"/>
    <x v="0"/>
    <s v="USD"/>
    <n v="1337194800"/>
    <x v="251"/>
    <n v="1334429646"/>
    <d v="2012-04-14T18:54:06"/>
    <b v="1"/>
    <n v="77"/>
    <b v="1"/>
    <s v="film &amp; video/documentary"/>
    <n v="1.2557142857142858"/>
    <n v="57.077922077922075"/>
    <x v="0"/>
    <x v="4"/>
  </r>
  <r>
    <n v="252"/>
    <x v="252"/>
    <s v="The definitive story of indie comics and the foremost institution of higher learning for those who draw them."/>
    <x v="10"/>
    <n v="9228"/>
    <x v="0"/>
    <x v="0"/>
    <s v="USD"/>
    <n v="1275364740"/>
    <x v="252"/>
    <n v="1269878058"/>
    <d v="2010-03-29T15:54:18"/>
    <b v="1"/>
    <n v="108"/>
    <b v="1"/>
    <s v="film &amp; video/documentary"/>
    <n v="1.8455999999999999"/>
    <n v="85.444444444444443"/>
    <x v="0"/>
    <x v="4"/>
  </r>
  <r>
    <n v="253"/>
    <x v="253"/>
    <s v="A so-called â€œJig Showâ€ innovates music and theatre and gives birth to entertainment icons that would one day write American pop culture"/>
    <x v="15"/>
    <n v="1511"/>
    <x v="0"/>
    <x v="0"/>
    <s v="USD"/>
    <n v="1329320235"/>
    <x v="253"/>
    <n v="1326728235"/>
    <d v="2012-01-16T15:37:15"/>
    <b v="1"/>
    <n v="7"/>
    <b v="1"/>
    <s v="film &amp; video/documentary"/>
    <n v="1.0073333333333334"/>
    <n v="215.85714285714286"/>
    <x v="0"/>
    <x v="4"/>
  </r>
  <r>
    <n v="254"/>
    <x v="254"/>
    <s v="&quot;I Clown You&quot; is a documentary about Israeli medical clowns and clowning as an art of challenging the norm."/>
    <x v="95"/>
    <n v="28067.34"/>
    <x v="0"/>
    <x v="0"/>
    <s v="USD"/>
    <n v="1445047200"/>
    <x v="254"/>
    <n v="1442443910"/>
    <d v="2015-09-16T22:51:50"/>
    <b v="1"/>
    <n v="314"/>
    <b v="1"/>
    <s v="film &amp; video/documentary"/>
    <n v="1.1694724999999999"/>
    <n v="89.38643312101911"/>
    <x v="0"/>
    <x v="4"/>
  </r>
  <r>
    <n v="255"/>
    <x v="255"/>
    <s v="xoxosms is a documentary about first love, long distance and Skype."/>
    <x v="6"/>
    <n v="8538.66"/>
    <x v="0"/>
    <x v="0"/>
    <s v="USD"/>
    <n v="1300275482"/>
    <x v="255"/>
    <n v="1297687082"/>
    <d v="2011-02-14T12:38:02"/>
    <b v="1"/>
    <n v="188"/>
    <b v="1"/>
    <s v="film &amp; video/documentary"/>
    <n v="1.0673325"/>
    <n v="45.418404255319146"/>
    <x v="0"/>
    <x v="4"/>
  </r>
  <r>
    <n v="256"/>
    <x v="256"/>
    <s v="Help share the art and community of Pow Wow, a contemporary art movement in Hawaii, with the rest of the world. #powwowhawaii"/>
    <x v="93"/>
    <n v="18083"/>
    <x v="0"/>
    <x v="0"/>
    <s v="USD"/>
    <n v="1363458467"/>
    <x v="256"/>
    <n v="1360866467"/>
    <d v="2013-02-14T18:27:47"/>
    <b v="1"/>
    <n v="275"/>
    <b v="1"/>
    <s v="film &amp; video/documentary"/>
    <n v="1.391"/>
    <n v="65.756363636363631"/>
    <x v="0"/>
    <x v="4"/>
  </r>
  <r>
    <n v="257"/>
    <x v="257"/>
    <s v="A documentary about a formerly Japan-only Nintendo game, its international release, and the secret black market of unreleased games."/>
    <x v="19"/>
    <n v="37354.269999999997"/>
    <x v="0"/>
    <x v="0"/>
    <s v="USD"/>
    <n v="1463670162"/>
    <x v="257"/>
    <n v="1461078162"/>
    <d v="2016-04-19T15:02:42"/>
    <b v="1"/>
    <n v="560"/>
    <b v="1"/>
    <s v="film &amp; video/documentary"/>
    <n v="1.0672648571428571"/>
    <n v="66.70405357142856"/>
    <x v="0"/>
    <x v="4"/>
  </r>
  <r>
    <n v="258"/>
    <x v="258"/>
    <s v="This film reveals the story of the modern revolution, the power of people to change their world and the man behind it all, Gene Sharp."/>
    <x v="11"/>
    <n v="57342"/>
    <x v="0"/>
    <x v="0"/>
    <s v="USD"/>
    <n v="1308359666"/>
    <x v="258"/>
    <n v="1305767666"/>
    <d v="2011-05-19T01:14:26"/>
    <b v="1"/>
    <n v="688"/>
    <b v="1"/>
    <s v="film &amp; video/documentary"/>
    <n v="1.9114"/>
    <n v="83.345930232558146"/>
    <x v="0"/>
    <x v="4"/>
  </r>
  <r>
    <n v="259"/>
    <x v="259"/>
    <s v="A tale about a band who have journeyed through time, dodging hype and mediocrity, and still managed to survive even stronger than ever."/>
    <x v="96"/>
    <n v="98953.42"/>
    <x v="0"/>
    <x v="0"/>
    <s v="USD"/>
    <n v="1428514969"/>
    <x v="259"/>
    <n v="1425922969"/>
    <d v="2015-03-09T17:42:49"/>
    <b v="1"/>
    <n v="942"/>
    <b v="1"/>
    <s v="film &amp; video/documentary"/>
    <n v="1.3193789333333332"/>
    <n v="105.04609341825902"/>
    <x v="0"/>
    <x v="4"/>
  </r>
  <r>
    <n v="260"/>
    <x v="260"/>
    <s v="In the traditional world of Mexican Rodeo, a team of first-generation California girls does it their way."/>
    <x v="3"/>
    <n v="10640"/>
    <x v="0"/>
    <x v="0"/>
    <s v="USD"/>
    <n v="1279360740"/>
    <x v="260"/>
    <n v="1275415679"/>
    <d v="2010-06-01T18:07:59"/>
    <b v="1"/>
    <n v="88"/>
    <b v="1"/>
    <s v="film &amp; video/documentary"/>
    <n v="1.0640000000000001"/>
    <n v="120.90909090909091"/>
    <x v="0"/>
    <x v="4"/>
  </r>
  <r>
    <n v="261"/>
    <x v="261"/>
    <s v="Empires explores the impact of networks on histories and philosophies of political thought."/>
    <x v="22"/>
    <n v="21480"/>
    <x v="0"/>
    <x v="0"/>
    <s v="USD"/>
    <n v="1339080900"/>
    <x v="261"/>
    <n v="1334783704"/>
    <d v="2012-04-18T21:15:04"/>
    <b v="1"/>
    <n v="220"/>
    <b v="1"/>
    <s v="film &amp; video/documentary"/>
    <n v="1.0740000000000001"/>
    <n v="97.63636363636364"/>
    <x v="0"/>
    <x v="4"/>
  </r>
  <r>
    <n v="262"/>
    <x v="262"/>
    <s v="He can never die. He will live forever. He is the last cosmonaut, and this is his story."/>
    <x v="30"/>
    <n v="6000"/>
    <x v="0"/>
    <x v="0"/>
    <s v="USD"/>
    <n v="1298699828"/>
    <x v="262"/>
    <n v="1294811828"/>
    <d v="2011-01-12T05:57:08"/>
    <b v="1"/>
    <n v="145"/>
    <b v="1"/>
    <s v="film &amp; video/documentary"/>
    <n v="2.4"/>
    <n v="41.379310344827587"/>
    <x v="0"/>
    <x v="4"/>
  </r>
  <r>
    <n v="263"/>
    <x v="263"/>
    <s v="We need $75,000 to finish this film on families struggling in the worst_x000a_economy in 80 years, while facing huge cuts to social services."/>
    <x v="31"/>
    <n v="29520.27"/>
    <x v="0"/>
    <x v="0"/>
    <s v="USD"/>
    <n v="1348786494"/>
    <x v="263"/>
    <n v="1346194494"/>
    <d v="2012-08-28T22:54:54"/>
    <b v="1"/>
    <n v="963"/>
    <b v="1"/>
    <s v="film &amp; video/documentary"/>
    <n v="1.1808107999999999"/>
    <n v="30.654485981308412"/>
    <x v="0"/>
    <x v="4"/>
  </r>
  <r>
    <n v="264"/>
    <x v="264"/>
    <s v="The U.S. women's movement changed the social and cultural dialog_x000a_in this country and Boston was one of the centers of this movement."/>
    <x v="10"/>
    <n v="5910"/>
    <x v="0"/>
    <x v="0"/>
    <s v="USD"/>
    <n v="1336747995"/>
    <x v="264"/>
    <n v="1334155995"/>
    <d v="2012-04-11T14:53:15"/>
    <b v="1"/>
    <n v="91"/>
    <b v="1"/>
    <s v="film &amp; video/documentary"/>
    <n v="1.1819999999999999"/>
    <n v="64.945054945054949"/>
    <x v="0"/>
    <x v="4"/>
  </r>
  <r>
    <n v="265"/>
    <x v="265"/>
    <s v="A documentary: a summer garden and communities of local food exchange. The integration of old and new, beauty and function, growth and sustainability."/>
    <x v="10"/>
    <n v="5555"/>
    <x v="0"/>
    <x v="0"/>
    <s v="USD"/>
    <n v="1273522560"/>
    <x v="265"/>
    <n v="1269928430"/>
    <d v="2010-03-30T05:53:50"/>
    <b v="1"/>
    <n v="58"/>
    <b v="1"/>
    <s v="film &amp; video/documentary"/>
    <n v="1.111"/>
    <n v="95.775862068965523"/>
    <x v="0"/>
    <x v="4"/>
  </r>
  <r>
    <n v="266"/>
    <x v="266"/>
    <s v="The Eventful Life of Al Hawkes is a documentary film about New England country music, told through the story of a Maine record label and its founder."/>
    <x v="28"/>
    <n v="1455"/>
    <x v="0"/>
    <x v="0"/>
    <s v="USD"/>
    <n v="1271994660"/>
    <x v="266"/>
    <n v="1264565507"/>
    <d v="2010-01-27T04:11:47"/>
    <b v="1"/>
    <n v="36"/>
    <b v="1"/>
    <s v="film &amp; video/documentary"/>
    <n v="1.4550000000000001"/>
    <n v="40.416666666666664"/>
    <x v="0"/>
    <x v="4"/>
  </r>
  <r>
    <n v="267"/>
    <x v="267"/>
    <s v="A visually stunning, feature length film chronicling life's challenges in the remote depths of the Amazon rainforest."/>
    <x v="97"/>
    <n v="12965.44"/>
    <x v="0"/>
    <x v="1"/>
    <s v="GBP"/>
    <n v="1403693499"/>
    <x v="267"/>
    <n v="1401101499"/>
    <d v="2014-05-26T10:51:39"/>
    <b v="1"/>
    <n v="165"/>
    <b v="1"/>
    <s v="film &amp; video/documentary"/>
    <n v="1.3162883248730965"/>
    <n v="78.578424242424248"/>
    <x v="0"/>
    <x v="4"/>
  </r>
  <r>
    <n v="268"/>
    <x v="268"/>
    <s v="Help us finish a documentary about four teens coming-of-age in a small, rural Mexican town that has suffered 50% migration to the U.S."/>
    <x v="10"/>
    <n v="5570"/>
    <x v="0"/>
    <x v="0"/>
    <s v="USD"/>
    <n v="1320640778"/>
    <x v="268"/>
    <n v="1316749178"/>
    <d v="2011-09-23T03:39:38"/>
    <b v="1"/>
    <n v="111"/>
    <b v="1"/>
    <s v="film &amp; video/documentary"/>
    <n v="1.1140000000000001"/>
    <n v="50.18018018018018"/>
    <x v="0"/>
    <x v="4"/>
  </r>
  <r>
    <n v="269"/>
    <x v="269"/>
    <s v="This documentary tells the story of an unlikely conversation on a topic of grave importance, and how it changed two foes into friends."/>
    <x v="57"/>
    <n v="147233.76999999999"/>
    <x v="0"/>
    <x v="2"/>
    <s v="AUD"/>
    <n v="1487738622"/>
    <x v="269"/>
    <n v="1485146622"/>
    <d v="2017-01-23T04:43:42"/>
    <b v="1"/>
    <n v="1596"/>
    <b v="1"/>
    <s v="film &amp; video/documentary"/>
    <n v="1.4723377"/>
    <n v="92.251735588972423"/>
    <x v="0"/>
    <x v="4"/>
  </r>
  <r>
    <n v="270"/>
    <x v="270"/>
    <s v="Journey behind the lens of the legendary Jini Dellaccio, one of the first women rock â€˜nâ€™ roll photographers."/>
    <x v="98"/>
    <n v="3510"/>
    <x v="0"/>
    <x v="0"/>
    <s v="USD"/>
    <n v="1306296000"/>
    <x v="270"/>
    <n v="1301950070"/>
    <d v="2011-04-04T20:47:50"/>
    <b v="1"/>
    <n v="61"/>
    <b v="1"/>
    <s v="film &amp; video/documentary"/>
    <n v="1.5260869565217392"/>
    <n v="57.540983606557376"/>
    <x v="0"/>
    <x v="4"/>
  </r>
  <r>
    <n v="271"/>
    <x v="271"/>
    <s v="A documentary shot over 12 years about the hopes and dreams of five orphans struggling to reach adulthood in Kenya's Mathare slum."/>
    <x v="11"/>
    <n v="31404"/>
    <x v="0"/>
    <x v="0"/>
    <s v="USD"/>
    <n v="1388649600"/>
    <x v="271"/>
    <n v="1386123861"/>
    <d v="2013-12-04T02:24:21"/>
    <b v="1"/>
    <n v="287"/>
    <b v="1"/>
    <s v="film &amp; video/documentary"/>
    <n v="1.0468"/>
    <n v="109.42160278745645"/>
    <x v="0"/>
    <x v="4"/>
  </r>
  <r>
    <n v="272"/>
    <x v="272"/>
    <s v="We made 'Do It Again,' a film about my quest to reunite the '60s rock band, The Kinks. Now we need help to show the film off at festivals."/>
    <x v="9"/>
    <n v="5323.01"/>
    <x v="0"/>
    <x v="0"/>
    <s v="USD"/>
    <n v="1272480540"/>
    <x v="272"/>
    <n v="1267220191"/>
    <d v="2010-02-26T21:36:31"/>
    <b v="1"/>
    <n v="65"/>
    <b v="1"/>
    <s v="film &amp; video/documentary"/>
    <n v="1.7743366666666667"/>
    <n v="81.892461538461546"/>
    <x v="0"/>
    <x v="4"/>
  </r>
  <r>
    <n v="273"/>
    <x v="273"/>
    <s v="Man vs. Food meets Extreme Home Makeover! A celebration of the food, music, and rebuilding of New Orleans, and a history-making quest."/>
    <x v="10"/>
    <n v="5388.79"/>
    <x v="0"/>
    <x v="0"/>
    <s v="USD"/>
    <n v="1309694266"/>
    <x v="273"/>
    <n v="1307102266"/>
    <d v="2011-06-03T11:57:46"/>
    <b v="1"/>
    <n v="118"/>
    <b v="1"/>
    <s v="film &amp; video/documentary"/>
    <n v="1.077758"/>
    <n v="45.667711864406776"/>
    <x v="0"/>
    <x v="4"/>
  </r>
  <r>
    <n v="274"/>
    <x v="274"/>
    <s v="An intimate documentary sharing the powerful voices of Seattle's Somali refugees and their search for peace in their new home."/>
    <x v="23"/>
    <n v="6240"/>
    <x v="0"/>
    <x v="0"/>
    <s v="USD"/>
    <n v="1333609140"/>
    <x v="274"/>
    <n v="1330638829"/>
    <d v="2012-03-01T21:53:49"/>
    <b v="1"/>
    <n v="113"/>
    <b v="1"/>
    <s v="film &amp; video/documentary"/>
    <n v="1.56"/>
    <n v="55.221238938053098"/>
    <x v="0"/>
    <x v="4"/>
  </r>
  <r>
    <n v="275"/>
    <x v="275"/>
    <s v="A journey through the origins and influence of funk music from James Brown to D'Angelo we are FINDING THE FUNK!"/>
    <x v="22"/>
    <n v="21679"/>
    <x v="0"/>
    <x v="0"/>
    <s v="USD"/>
    <n v="1352511966"/>
    <x v="275"/>
    <n v="1349916366"/>
    <d v="2012-10-11T00:46:06"/>
    <b v="1"/>
    <n v="332"/>
    <b v="1"/>
    <s v="film &amp; video/documentary"/>
    <n v="1.08395"/>
    <n v="65.298192771084331"/>
    <x v="0"/>
    <x v="4"/>
  </r>
  <r>
    <n v="276"/>
    <x v="276"/>
    <s v="A film about Xhosa women in townships of South Africa micro-farming to fight extreme poverty, gain health, and create food security."/>
    <x v="23"/>
    <n v="5904"/>
    <x v="0"/>
    <x v="0"/>
    <s v="USD"/>
    <n v="1335574674"/>
    <x v="276"/>
    <n v="1330394274"/>
    <d v="2012-02-28T01:57:54"/>
    <b v="1"/>
    <n v="62"/>
    <b v="1"/>
    <s v="film &amp; video/documentary"/>
    <n v="1.476"/>
    <n v="95.225806451612897"/>
    <x v="0"/>
    <x v="4"/>
  </r>
  <r>
    <n v="277"/>
    <x v="277"/>
    <s v="A documentary about the survival of letterpress and the remarkable printers who preserve the history and knowledge of the craft."/>
    <x v="99"/>
    <n v="71748"/>
    <x v="0"/>
    <x v="0"/>
    <s v="USD"/>
    <n v="1432416219"/>
    <x v="277"/>
    <n v="1429824219"/>
    <d v="2015-04-23T21:23:39"/>
    <b v="1"/>
    <n v="951"/>
    <b v="1"/>
    <s v="film &amp; video/documentary"/>
    <n v="1.1038153846153846"/>
    <n v="75.444794952681391"/>
    <x v="0"/>
    <x v="4"/>
  </r>
  <r>
    <n v="278"/>
    <x v="278"/>
    <s v="An unlikely story of spirit, defiance and beauty from the most contaminated place on Earth"/>
    <x v="100"/>
    <n v="40594"/>
    <x v="0"/>
    <x v="0"/>
    <s v="USD"/>
    <n v="1350003539"/>
    <x v="278"/>
    <n v="1347411539"/>
    <d v="2012-09-12T00:58:59"/>
    <b v="1"/>
    <n v="415"/>
    <b v="1"/>
    <s v="film &amp; video/documentary"/>
    <n v="1.5034814814814814"/>
    <n v="97.816867469879512"/>
    <x v="0"/>
    <x v="4"/>
  </r>
  <r>
    <n v="279"/>
    <x v="279"/>
    <s v="This documentary film is an intimate portrait of love and loss that observes family and nature undergoing the cycle of birth to death."/>
    <x v="73"/>
    <n v="26744.11"/>
    <x v="0"/>
    <x v="0"/>
    <s v="USD"/>
    <n v="1488160860"/>
    <x v="279"/>
    <n v="1485237096"/>
    <d v="2017-01-24T05:51:36"/>
    <b v="1"/>
    <n v="305"/>
    <b v="1"/>
    <s v="film &amp; video/documentary"/>
    <n v="1.5731829411764706"/>
    <n v="87.685606557377056"/>
    <x v="0"/>
    <x v="4"/>
  </r>
  <r>
    <n v="280"/>
    <x v="280"/>
    <s v="My latest film Korengal, takes us back to the same valley with the same troops as in my Academy AwardÂ® nominated film Restrepo."/>
    <x v="96"/>
    <n v="117108"/>
    <x v="0"/>
    <x v="0"/>
    <s v="USD"/>
    <n v="1401459035"/>
    <x v="280"/>
    <n v="1397571035"/>
    <d v="2014-04-15T14:10:35"/>
    <b v="1"/>
    <n v="2139"/>
    <b v="1"/>
    <s v="film &amp; video/documentary"/>
    <n v="1.5614399999999999"/>
    <n v="54.748948106591868"/>
    <x v="0"/>
    <x v="4"/>
  </r>
  <r>
    <n v="281"/>
    <x v="281"/>
    <s v="Last May, I created my mission: To reunite the brilliant but (in my opinion) under-appreciated band, the Kinks. I decided to make..."/>
    <x v="62"/>
    <n v="6632.32"/>
    <x v="0"/>
    <x v="0"/>
    <s v="USD"/>
    <n v="1249932360"/>
    <x v="281"/>
    <n v="1242532513"/>
    <d v="2009-05-17T03:55:13"/>
    <b v="1"/>
    <n v="79"/>
    <b v="1"/>
    <s v="film &amp; video/documentary"/>
    <n v="1.2058763636363636"/>
    <n v="83.953417721518989"/>
    <x v="0"/>
    <x v="4"/>
  </r>
  <r>
    <n v="282"/>
    <x v="282"/>
    <s v="See US Marines make counter-insurgency work in Helmand Province--the Taliban's stronghold in Afghanistan."/>
    <x v="101"/>
    <n v="45535"/>
    <x v="0"/>
    <x v="0"/>
    <s v="USD"/>
    <n v="1266876000"/>
    <x v="282"/>
    <n v="1263679492"/>
    <d v="2010-01-16T22:04:52"/>
    <b v="1"/>
    <n v="179"/>
    <b v="1"/>
    <s v="film &amp; video/documentary"/>
    <n v="1.0118888888888888"/>
    <n v="254.38547486033519"/>
    <x v="0"/>
    <x v="4"/>
  </r>
  <r>
    <n v="283"/>
    <x v="283"/>
    <s v="What is the impact of survivorship on the human condition?"/>
    <x v="102"/>
    <n v="20569.05"/>
    <x v="0"/>
    <x v="0"/>
    <s v="USD"/>
    <n v="1306904340"/>
    <x v="283"/>
    <n v="1305219744"/>
    <d v="2011-05-12T17:02:24"/>
    <b v="1"/>
    <n v="202"/>
    <b v="1"/>
    <s v="film &amp; video/documentary"/>
    <n v="1.142725"/>
    <n v="101.8269801980198"/>
    <x v="0"/>
    <x v="4"/>
  </r>
  <r>
    <n v="284"/>
    <x v="284"/>
    <s v="A film documenting WI Gov.Scott Walker's attack on working families and how it is reanimating the American labor movement."/>
    <x v="79"/>
    <n v="41850.46"/>
    <x v="0"/>
    <x v="0"/>
    <s v="USD"/>
    <n v="1327167780"/>
    <x v="284"/>
    <n v="1325007780"/>
    <d v="2011-12-27T17:43:00"/>
    <b v="1"/>
    <n v="760"/>
    <b v="1"/>
    <s v="film &amp; video/documentary"/>
    <n v="1.0462615"/>
    <n v="55.066394736842106"/>
    <x v="0"/>
    <x v="4"/>
  </r>
  <r>
    <n v="285"/>
    <x v="285"/>
    <s v="A documentary about the classic children's book, its creators, and the lasting impact over half a century and beyond."/>
    <x v="32"/>
    <n v="32035.51"/>
    <x v="0"/>
    <x v="0"/>
    <s v="USD"/>
    <n v="1379614128"/>
    <x v="285"/>
    <n v="1377022128"/>
    <d v="2013-08-20T18:08:48"/>
    <b v="1"/>
    <n v="563"/>
    <b v="1"/>
    <s v="film &amp; video/documentary"/>
    <n v="2.2882507142857142"/>
    <n v="56.901438721136763"/>
    <x v="0"/>
    <x v="4"/>
  </r>
  <r>
    <n v="286"/>
    <x v="286"/>
    <s v="A documentary film on the life of legendary photographer George Tice by Peter Bosco, Bruce Wodder and Douglas Underdahl."/>
    <x v="36"/>
    <n v="16373"/>
    <x v="0"/>
    <x v="0"/>
    <s v="USD"/>
    <n v="1364236524"/>
    <x v="286"/>
    <n v="1360352124"/>
    <d v="2013-02-08T19:35:24"/>
    <b v="1"/>
    <n v="135"/>
    <b v="1"/>
    <s v="film &amp; video/documentary"/>
    <n v="1.0915333333333332"/>
    <n v="121.28148148148148"/>
    <x v="0"/>
    <x v="4"/>
  </r>
  <r>
    <n v="287"/>
    <x v="287"/>
    <s v="War is hell. Why would anyone want to spend their weekends there?"/>
    <x v="36"/>
    <n v="26445"/>
    <x v="0"/>
    <x v="0"/>
    <s v="USD"/>
    <n v="1351828800"/>
    <x v="287"/>
    <n v="1349160018"/>
    <d v="2012-10-02T06:40:18"/>
    <b v="1"/>
    <n v="290"/>
    <b v="1"/>
    <s v="film &amp; video/documentary"/>
    <n v="1.7629999999999999"/>
    <n v="91.189655172413794"/>
    <x v="0"/>
    <x v="4"/>
  </r>
  <r>
    <n v="288"/>
    <x v="288"/>
    <s v="A portrait of Oceana, WV, an old coal mining town that has become the epicenter of the Oxycontin epidemic, earning the nickname Oxyana."/>
    <x v="63"/>
    <n v="51605.31"/>
    <x v="0"/>
    <x v="0"/>
    <s v="USD"/>
    <n v="1340683393"/>
    <x v="288"/>
    <n v="1337659393"/>
    <d v="2012-05-22T04:03:13"/>
    <b v="1"/>
    <n v="447"/>
    <b v="1"/>
    <s v="film &amp; video/documentary"/>
    <n v="1.0321061999999999"/>
    <n v="115.44812080536913"/>
    <x v="0"/>
    <x v="4"/>
  </r>
  <r>
    <n v="289"/>
    <x v="289"/>
    <s v="A campaign to unlock an award winning film that exposes for the first time the modern British Empire ... and it's terrible cost."/>
    <x v="36"/>
    <n v="15723"/>
    <x v="0"/>
    <x v="1"/>
    <s v="GBP"/>
    <n v="1383389834"/>
    <x v="289"/>
    <n v="1380797834"/>
    <d v="2013-10-03T10:57:14"/>
    <b v="1"/>
    <n v="232"/>
    <b v="1"/>
    <s v="film &amp; video/documentary"/>
    <n v="1.0482"/>
    <n v="67.771551724137936"/>
    <x v="0"/>
    <x v="4"/>
  </r>
  <r>
    <n v="290"/>
    <x v="290"/>
    <s v="Help INTOTHEWOODS.TV purchase audio and video gear, lighting and BACK UP HARD DRIVES"/>
    <x v="37"/>
    <n v="4800.8"/>
    <x v="0"/>
    <x v="0"/>
    <s v="USD"/>
    <n v="1296633540"/>
    <x v="290"/>
    <n v="1292316697"/>
    <d v="2010-12-14T08:51:37"/>
    <b v="1"/>
    <n v="168"/>
    <b v="1"/>
    <s v="film &amp; video/documentary"/>
    <n v="1.0668444444444445"/>
    <n v="28.576190476190476"/>
    <x v="0"/>
    <x v="4"/>
  </r>
  <r>
    <n v="291"/>
    <x v="291"/>
    <s v="ZoÃ« Romano will be the first person to RUN the route of the Tour de France. I will join her to document that adventure."/>
    <x v="10"/>
    <n v="6001"/>
    <x v="0"/>
    <x v="0"/>
    <s v="USD"/>
    <n v="1367366460"/>
    <x v="291"/>
    <n v="1365791246"/>
    <d v="2013-04-12T18:27:26"/>
    <b v="1"/>
    <n v="128"/>
    <b v="1"/>
    <s v="film &amp; video/documentary"/>
    <n v="1.2001999999999999"/>
    <n v="46.8828125"/>
    <x v="0"/>
    <x v="4"/>
  </r>
  <r>
    <n v="292"/>
    <x v="292"/>
    <s v="THE UNDOCUMENTED is a 90 cinema verite documentary that exposes a little known consequence of current U. S. immigration policy."/>
    <x v="96"/>
    <n v="76130.2"/>
    <x v="0"/>
    <x v="0"/>
    <s v="USD"/>
    <n v="1319860740"/>
    <x v="292"/>
    <n v="1317064599"/>
    <d v="2011-09-26T19:16:39"/>
    <b v="1"/>
    <n v="493"/>
    <b v="1"/>
    <s v="film &amp; video/documentary"/>
    <n v="1.0150693333333334"/>
    <n v="154.42231237322514"/>
    <x v="0"/>
    <x v="4"/>
  </r>
  <r>
    <n v="293"/>
    <x v="293"/>
    <s v="The untold story of the first action-adventure heroine who left Hollywood with 70 abused animal actors to make  her films in Idaho"/>
    <x v="91"/>
    <n v="26360"/>
    <x v="0"/>
    <x v="0"/>
    <s v="USD"/>
    <n v="1398009714"/>
    <x v="293"/>
    <n v="1395417714"/>
    <d v="2014-03-21T16:01:54"/>
    <b v="1"/>
    <n v="131"/>
    <b v="1"/>
    <s v="film &amp; video/documentary"/>
    <n v="1.0138461538461538"/>
    <n v="201.22137404580153"/>
    <x v="0"/>
    <x v="4"/>
  </r>
  <r>
    <n v="294"/>
    <x v="294"/>
    <s v="An amazing journey in Bolivia in a theater-truck._x000a_The creative soul of social movements re-imagined._x000a_The art of the youth of Teatro Trono in action."/>
    <x v="10"/>
    <n v="5000"/>
    <x v="0"/>
    <x v="0"/>
    <s v="USD"/>
    <n v="1279555200"/>
    <x v="294"/>
    <n v="1276480894"/>
    <d v="2010-06-14T02:01:34"/>
    <b v="1"/>
    <n v="50"/>
    <b v="1"/>
    <s v="film &amp; video/documentary"/>
    <n v="1"/>
    <n v="100"/>
    <x v="0"/>
    <x v="4"/>
  </r>
  <r>
    <n v="295"/>
    <x v="295"/>
    <s v="A documentary on the fans, collectors, and live performers of &quot;The Rocky Horror Picture Show&quot;, as the film nears its 40th Anniversary."/>
    <x v="63"/>
    <n v="66554.559999999998"/>
    <x v="0"/>
    <x v="0"/>
    <s v="USD"/>
    <n v="1383264000"/>
    <x v="295"/>
    <n v="1378080409"/>
    <d v="2013-09-02T00:06:49"/>
    <b v="1"/>
    <n v="665"/>
    <b v="1"/>
    <s v="film &amp; video/documentary"/>
    <n v="1.3310911999999999"/>
    <n v="100.08204511278196"/>
    <x v="0"/>
    <x v="4"/>
  </r>
  <r>
    <n v="296"/>
    <x v="296"/>
    <s v="Bel Borba is Here is a feature film about the most inspiring Brazilian artist you've never heard of... until now."/>
    <x v="31"/>
    <n v="29681.55"/>
    <x v="0"/>
    <x v="0"/>
    <s v="USD"/>
    <n v="1347017083"/>
    <x v="296"/>
    <n v="1344857083"/>
    <d v="2012-08-13T11:24:43"/>
    <b v="1"/>
    <n v="129"/>
    <b v="1"/>
    <s v="film &amp; video/documentary"/>
    <n v="1.187262"/>
    <n v="230.08953488372092"/>
    <x v="0"/>
    <x v="4"/>
  </r>
  <r>
    <n v="297"/>
    <x v="297"/>
    <s v="Who Owns Yoga? is a feature length documentary film that explores the changing nature of yoga in the modern world."/>
    <x v="22"/>
    <n v="20128"/>
    <x v="0"/>
    <x v="0"/>
    <s v="USD"/>
    <n v="1430452740"/>
    <x v="297"/>
    <n v="1427390901"/>
    <d v="2015-03-26T17:28:21"/>
    <b v="1"/>
    <n v="142"/>
    <b v="1"/>
    <s v="film &amp; video/documentary"/>
    <n v="1.0064"/>
    <n v="141.74647887323943"/>
    <x v="0"/>
    <x v="4"/>
  </r>
  <r>
    <n v="298"/>
    <x v="298"/>
    <s v="The truth is, we all lie - and by &quot;we,&quot; we mean everyone!"/>
    <x v="103"/>
    <n v="137254.84"/>
    <x v="0"/>
    <x v="0"/>
    <s v="USD"/>
    <n v="1399669200"/>
    <x v="298"/>
    <n v="1394536048"/>
    <d v="2014-03-11T11:07:28"/>
    <b v="1"/>
    <n v="2436"/>
    <b v="1"/>
    <s v="film &amp; video/documentary"/>
    <n v="1.089324126984127"/>
    <n v="56.344351395730705"/>
    <x v="0"/>
    <x v="4"/>
  </r>
  <r>
    <n v="299"/>
    <x v="299"/>
    <s v="We are currently filming a documentary called ReMade that explores the state and direction of the DIY and Hackerspace movement in America."/>
    <x v="3"/>
    <n v="17895.25"/>
    <x v="0"/>
    <x v="0"/>
    <s v="USD"/>
    <n v="1289975060"/>
    <x v="299"/>
    <n v="1287379460"/>
    <d v="2010-10-18T05:24:20"/>
    <b v="1"/>
    <n v="244"/>
    <b v="1"/>
    <s v="film &amp; video/documentary"/>
    <n v="1.789525"/>
    <n v="73.341188524590166"/>
    <x v="0"/>
    <x v="4"/>
  </r>
  <r>
    <n v="300"/>
    <x v="300"/>
    <s v="THE BUS is a feature-length documentary film celebrating one of the most iconic and beloved vehicles ever produced, the Volkswagen Bus."/>
    <x v="31"/>
    <n v="25430.66"/>
    <x v="0"/>
    <x v="0"/>
    <s v="USD"/>
    <n v="1303686138"/>
    <x v="300"/>
    <n v="1301007738"/>
    <d v="2011-03-24T23:02:18"/>
    <b v="1"/>
    <n v="298"/>
    <b v="1"/>
    <s v="film &amp; video/documentary"/>
    <n v="1.0172264"/>
    <n v="85.337785234899329"/>
    <x v="0"/>
    <x v="4"/>
  </r>
  <r>
    <n v="301"/>
    <x v="301"/>
    <s v="A film about personal memory, amateur cinematography, and visions of the future at the 1939 New York World's Fair."/>
    <x v="93"/>
    <n v="15435.55"/>
    <x v="0"/>
    <x v="0"/>
    <s v="USD"/>
    <n v="1363711335"/>
    <x v="301"/>
    <n v="1360258935"/>
    <d v="2013-02-07T17:42:15"/>
    <b v="1"/>
    <n v="251"/>
    <b v="1"/>
    <s v="film &amp; video/documentary"/>
    <n v="1.1873499999999999"/>
    <n v="61.496215139442228"/>
    <x v="0"/>
    <x v="4"/>
  </r>
  <r>
    <n v="302"/>
    <x v="302"/>
    <s v="(UN)CUT explores circumcisionâ€™s medical, sexual &amp; religious complexities against the backdrop of San Franciscoâ€™s latest ban controversy"/>
    <x v="3"/>
    <n v="10046"/>
    <x v="0"/>
    <x v="0"/>
    <s v="USD"/>
    <n v="1330115638"/>
    <x v="302"/>
    <n v="1327523638"/>
    <d v="2012-01-25T20:33:58"/>
    <b v="1"/>
    <n v="108"/>
    <b v="1"/>
    <s v="film &amp; video/documentary"/>
    <n v="1.0045999999999999"/>
    <n v="93.018518518518519"/>
    <x v="0"/>
    <x v="4"/>
  </r>
  <r>
    <n v="303"/>
    <x v="303"/>
    <s v="The story of Jadab Payeng, an Indian man who single handedly planted nearly 1400 acres of forest to save his island, Majuli."/>
    <x v="9"/>
    <n v="4124"/>
    <x v="0"/>
    <x v="0"/>
    <s v="USD"/>
    <n v="1338601346"/>
    <x v="303"/>
    <n v="1336009346"/>
    <d v="2012-05-03T01:42:26"/>
    <b v="1"/>
    <n v="82"/>
    <b v="1"/>
    <s v="film &amp; video/documentary"/>
    <n v="1.3746666666666667"/>
    <n v="50.292682926829265"/>
    <x v="0"/>
    <x v="4"/>
  </r>
  <r>
    <n v="304"/>
    <x v="304"/>
    <s v="A portrait of a life fully realized and a look at what it takes to make great photography."/>
    <x v="104"/>
    <n v="7876"/>
    <x v="0"/>
    <x v="0"/>
    <s v="USD"/>
    <n v="1346464800"/>
    <x v="304"/>
    <n v="1343096197"/>
    <d v="2012-07-24T02:16:37"/>
    <b v="1"/>
    <n v="74"/>
    <b v="1"/>
    <s v="film &amp; video/documentary"/>
    <n v="2.3164705882352941"/>
    <n v="106.43243243243244"/>
    <x v="0"/>
    <x v="4"/>
  </r>
  <r>
    <n v="305"/>
    <x v="305"/>
    <s v="A documentary that I am making about the difficult, but inspiring, life of a late friend of mine."/>
    <x v="51"/>
    <n v="9775"/>
    <x v="0"/>
    <x v="0"/>
    <s v="USD"/>
    <n v="1331392049"/>
    <x v="305"/>
    <n v="1328800049"/>
    <d v="2012-02-09T15:07:29"/>
    <b v="1"/>
    <n v="189"/>
    <b v="1"/>
    <s v="film &amp; video/documentary"/>
    <n v="1.3033333333333332"/>
    <n v="51.719576719576722"/>
    <x v="0"/>
    <x v="4"/>
  </r>
  <r>
    <n v="306"/>
    <x v="306"/>
    <s v="A feature-length documentary on the life of Boston escape artist Jason Escape."/>
    <x v="28"/>
    <n v="2929"/>
    <x v="0"/>
    <x v="0"/>
    <s v="USD"/>
    <n v="1363806333"/>
    <x v="306"/>
    <n v="1362081933"/>
    <d v="2013-02-28T20:05:33"/>
    <b v="1"/>
    <n v="80"/>
    <b v="1"/>
    <s v="film &amp; video/documentary"/>
    <n v="2.9289999999999998"/>
    <n v="36.612499999999997"/>
    <x v="0"/>
    <x v="4"/>
  </r>
  <r>
    <n v="307"/>
    <x v="307"/>
    <s v="Why is grammar important?"/>
    <x v="29"/>
    <n v="24490"/>
    <x v="0"/>
    <x v="0"/>
    <s v="USD"/>
    <n v="1360276801"/>
    <x v="307"/>
    <n v="1357684801"/>
    <d v="2013-01-08T22:40:01"/>
    <b v="1"/>
    <n v="576"/>
    <b v="1"/>
    <s v="film &amp; video/documentary"/>
    <n v="1.1131818181818183"/>
    <n v="42.517361111111114"/>
    <x v="0"/>
    <x v="4"/>
  </r>
  <r>
    <n v="308"/>
    <x v="308"/>
    <s v="A documentary about discovering my two older sisters who were born on a CA commune in the 60's and placed for adoption."/>
    <x v="14"/>
    <n v="12668"/>
    <x v="0"/>
    <x v="0"/>
    <s v="USD"/>
    <n v="1299775210"/>
    <x v="308"/>
    <n v="1295887210"/>
    <d v="2011-01-24T16:40:10"/>
    <b v="1"/>
    <n v="202"/>
    <b v="1"/>
    <s v="film &amp; video/documentary"/>
    <n v="1.0556666666666668"/>
    <n v="62.712871287128714"/>
    <x v="0"/>
    <x v="4"/>
  </r>
  <r>
    <n v="309"/>
    <x v="309"/>
    <s v="A first glimpse into the lives of sole survivors of commercial plane crashes as they struggle to understand their perplexing fate."/>
    <x v="102"/>
    <n v="21410"/>
    <x v="0"/>
    <x v="0"/>
    <s v="USD"/>
    <n v="1346695334"/>
    <x v="309"/>
    <n v="1344880934"/>
    <d v="2012-08-13T18:02:14"/>
    <b v="1"/>
    <n v="238"/>
    <b v="1"/>
    <s v="film &amp; video/documentary"/>
    <n v="1.1894444444444445"/>
    <n v="89.957983193277315"/>
    <x v="0"/>
    <x v="4"/>
  </r>
  <r>
    <n v="310"/>
    <x v="310"/>
    <s v="30 day tour to release a compilation CD with 16 original songs about hometowns.  Webisodes and documentary to follow."/>
    <x v="28"/>
    <n v="1041.29"/>
    <x v="0"/>
    <x v="0"/>
    <s v="USD"/>
    <n v="1319076000"/>
    <x v="310"/>
    <n v="1317788623"/>
    <d v="2011-10-05T04:23:43"/>
    <b v="1"/>
    <n v="36"/>
    <b v="1"/>
    <s v="film &amp; video/documentary"/>
    <n v="1.04129"/>
    <n v="28.924722222222222"/>
    <x v="0"/>
    <x v="4"/>
  </r>
  <r>
    <n v="311"/>
    <x v="311"/>
    <s v="An imaginative interactive documentary about Leah Callahan, a freestyle wrestler and Olympic hopeful."/>
    <x v="22"/>
    <n v="20820.330000000002"/>
    <x v="0"/>
    <x v="0"/>
    <s v="USD"/>
    <n v="1325404740"/>
    <x v="311"/>
    <n v="1321852592"/>
    <d v="2011-11-21T05:16:32"/>
    <b v="1"/>
    <n v="150"/>
    <b v="1"/>
    <s v="film &amp; video/documentary"/>
    <n v="1.0410165"/>
    <n v="138.8022"/>
    <x v="0"/>
    <x v="4"/>
  </r>
  <r>
    <n v="312"/>
    <x v="312"/>
    <s v="The Kickstarter-funded SparkTruck has completed its 15,323 mile roadtrip. Now itâ€™s time to share the story through a short documentary."/>
    <x v="6"/>
    <n v="8950"/>
    <x v="0"/>
    <x v="0"/>
    <s v="USD"/>
    <n v="1365973432"/>
    <x v="312"/>
    <n v="1363381432"/>
    <d v="2013-03-15T21:03:52"/>
    <b v="1"/>
    <n v="146"/>
    <b v="1"/>
    <s v="film &amp; video/documentary"/>
    <n v="1.1187499999999999"/>
    <n v="61.301369863013697"/>
    <x v="0"/>
    <x v="4"/>
  </r>
  <r>
    <n v="313"/>
    <x v="313"/>
    <s v="Most people have heard Bob Dorough's music over the past 50 years without knowing it. Until now. A story for every artist who refuses to give up."/>
    <x v="73"/>
    <n v="17805"/>
    <x v="0"/>
    <x v="0"/>
    <s v="USD"/>
    <n v="1281542340"/>
    <x v="313"/>
    <n v="1277702894"/>
    <d v="2010-06-28T05:28:14"/>
    <b v="1"/>
    <n v="222"/>
    <b v="1"/>
    <s v="film &amp; video/documentary"/>
    <n v="1.0473529411764706"/>
    <n v="80.202702702702709"/>
    <x v="0"/>
    <x v="4"/>
  </r>
  <r>
    <n v="314"/>
    <x v="314"/>
    <s v="A documentary about artists who embrace the antiquated postal service and use it to send beautiful pieces of mail art across the globe."/>
    <x v="28"/>
    <n v="3851.5"/>
    <x v="0"/>
    <x v="0"/>
    <s v="USD"/>
    <n v="1362167988"/>
    <x v="314"/>
    <n v="1359575988"/>
    <d v="2013-01-30T19:59:48"/>
    <b v="1"/>
    <n v="120"/>
    <b v="1"/>
    <s v="film &amp; video/documentary"/>
    <n v="3.8515000000000001"/>
    <n v="32.095833333333331"/>
    <x v="0"/>
    <x v="4"/>
  </r>
  <r>
    <n v="315"/>
    <x v="315"/>
    <s v="A documentary that explores  the magical collaboration between performance artist Joey Arias and puppeteer Basil Twist."/>
    <x v="31"/>
    <n v="25312"/>
    <x v="0"/>
    <x v="0"/>
    <s v="USD"/>
    <n v="1345660334"/>
    <x v="315"/>
    <n v="1343068334"/>
    <d v="2012-07-23T18:32:14"/>
    <b v="1"/>
    <n v="126"/>
    <b v="1"/>
    <s v="film &amp; video/documentary"/>
    <n v="1.01248"/>
    <n v="200.88888888888889"/>
    <x v="0"/>
    <x v="4"/>
  </r>
  <r>
    <n v="316"/>
    <x v="316"/>
    <s v="Award winning documentary The Secret Trial 5 needs your help for a Cross-Canada Tour!"/>
    <x v="36"/>
    <n v="17066"/>
    <x v="0"/>
    <x v="5"/>
    <s v="CAD"/>
    <n v="1418273940"/>
    <x v="316"/>
    <n v="1415398197"/>
    <d v="2014-11-07T22:09:57"/>
    <b v="1"/>
    <n v="158"/>
    <b v="1"/>
    <s v="film &amp; video/documentary"/>
    <n v="1.1377333333333333"/>
    <n v="108.01265822784811"/>
    <x v="0"/>
    <x v="4"/>
  </r>
  <r>
    <n v="317"/>
    <x v="317"/>
    <s v="The story of a cowboy town with a prison problem, and the colorful characters who call it home."/>
    <x v="11"/>
    <n v="30241"/>
    <x v="0"/>
    <x v="0"/>
    <s v="USD"/>
    <n v="1386778483"/>
    <x v="317"/>
    <n v="1384186483"/>
    <d v="2013-11-11T16:14:43"/>
    <b v="1"/>
    <n v="316"/>
    <b v="1"/>
    <s v="film &amp; video/documentary"/>
    <n v="1.0080333333333333"/>
    <n v="95.699367088607602"/>
    <x v="0"/>
    <x v="4"/>
  </r>
  <r>
    <n v="318"/>
    <x v="318"/>
    <s v="Photographer, Ty Morin, pays a visit to every single one of his Facebook friends to take their portrait...all 788 of them."/>
    <x v="10"/>
    <n v="14166"/>
    <x v="0"/>
    <x v="0"/>
    <s v="USD"/>
    <n v="1364342151"/>
    <x v="318"/>
    <n v="1361753751"/>
    <d v="2013-02-25T00:55:51"/>
    <b v="1"/>
    <n v="284"/>
    <b v="1"/>
    <s v="film &amp; video/documentary"/>
    <n v="2.8332000000000002"/>
    <n v="49.880281690140848"/>
    <x v="0"/>
    <x v="4"/>
  </r>
  <r>
    <n v="319"/>
    <x v="319"/>
    <s v="A journey through the Bay Area food movement following farmers, cooks, activists, and educators who are fighting for food justice in their communities"/>
    <x v="10"/>
    <n v="5634"/>
    <x v="0"/>
    <x v="0"/>
    <s v="USD"/>
    <n v="1265097540"/>
    <x v="319"/>
    <n v="1257538029"/>
    <d v="2009-11-06T20:07:09"/>
    <b v="1"/>
    <n v="51"/>
    <b v="1"/>
    <s v="film &amp; video/documentary"/>
    <n v="1.1268"/>
    <n v="110.47058823529412"/>
    <x v="0"/>
    <x v="4"/>
  </r>
  <r>
    <n v="320"/>
    <x v="320"/>
    <s v="Two Muslim football players transfer to the Jewish oriented Beitar Jerusalem F.C. leading to the most racist campaign in Israeli sport"/>
    <x v="22"/>
    <n v="21316"/>
    <x v="0"/>
    <x v="1"/>
    <s v="GBP"/>
    <n v="1450825200"/>
    <x v="320"/>
    <n v="1448284433"/>
    <d v="2015-11-23T13:13:53"/>
    <b v="1"/>
    <n v="158"/>
    <b v="1"/>
    <s v="film &amp; video/documentary"/>
    <n v="1.0658000000000001"/>
    <n v="134.91139240506328"/>
    <x v="0"/>
    <x v="4"/>
  </r>
  <r>
    <n v="321"/>
    <x v="321"/>
    <s v="The more digital the world, the more analog our dreams._x000a_A feature documentary shot on 35mm film."/>
    <x v="19"/>
    <n v="35932"/>
    <x v="0"/>
    <x v="12"/>
    <s v="EUR"/>
    <n v="1478605386"/>
    <x v="321"/>
    <n v="1475577786"/>
    <d v="2016-10-04T10:43:06"/>
    <b v="1"/>
    <n v="337"/>
    <b v="1"/>
    <s v="film &amp; video/documentary"/>
    <n v="1.0266285714285714"/>
    <n v="106.62314540059347"/>
    <x v="0"/>
    <x v="4"/>
  </r>
  <r>
    <n v="322"/>
    <x v="322"/>
    <s v="A documentary film about the largest elephants on earth and what is being done to ensure their survival."/>
    <x v="31"/>
    <n v="26978"/>
    <x v="0"/>
    <x v="0"/>
    <s v="USD"/>
    <n v="1463146848"/>
    <x v="322"/>
    <n v="1460554848"/>
    <d v="2016-04-13T13:40:48"/>
    <b v="1"/>
    <n v="186"/>
    <b v="1"/>
    <s v="film &amp; video/documentary"/>
    <n v="1.0791200000000001"/>
    <n v="145.04301075268816"/>
    <x v="0"/>
    <x v="4"/>
  </r>
  <r>
    <n v="323"/>
    <x v="323"/>
    <s v="A documentary focusing on the Haida Nation's resurgence in the wake of colonization and Canada's Indian Residential Schools."/>
    <x v="105"/>
    <n v="6646"/>
    <x v="0"/>
    <x v="0"/>
    <s v="USD"/>
    <n v="1482307140"/>
    <x v="323"/>
    <n v="1479886966"/>
    <d v="2016-11-23T07:42:46"/>
    <b v="1"/>
    <n v="58"/>
    <b v="1"/>
    <s v="film &amp; video/documentary"/>
    <n v="1.2307407407407407"/>
    <n v="114.58620689655173"/>
    <x v="0"/>
    <x v="4"/>
  </r>
  <r>
    <n v="324"/>
    <x v="324"/>
    <s v="A documentary about a Vietnam veteran who finds peace from his PTSD through Disney, rather than medication."/>
    <x v="0"/>
    <n v="8636"/>
    <x v="0"/>
    <x v="0"/>
    <s v="USD"/>
    <n v="1438441308"/>
    <x v="324"/>
    <n v="1435590108"/>
    <d v="2015-06-29T15:01:48"/>
    <b v="1"/>
    <n v="82"/>
    <b v="1"/>
    <s v="film &amp; video/documentary"/>
    <n v="1.016"/>
    <n v="105.3170731707317"/>
    <x v="0"/>
    <x v="4"/>
  </r>
  <r>
    <n v="325"/>
    <x v="325"/>
    <s v="NETIZENS follows targets of online harassment as they confront digital abuse and strive for equality and justice online."/>
    <x v="63"/>
    <n v="52198"/>
    <x v="0"/>
    <x v="0"/>
    <s v="USD"/>
    <n v="1482208233"/>
    <x v="325"/>
    <n v="1479184233"/>
    <d v="2016-11-15T04:30:33"/>
    <b v="1"/>
    <n v="736"/>
    <b v="1"/>
    <s v="film &amp; video/documentary"/>
    <n v="1.04396"/>
    <n v="70.921195652173907"/>
    <x v="0"/>
    <x v="4"/>
  </r>
  <r>
    <n v="326"/>
    <x v="326"/>
    <s v="An inspiring story of love and resilience after tragedy strikes humanitarian Maggie Doyne, mother to 49 Nepali children."/>
    <x v="60"/>
    <n v="169394.6"/>
    <x v="0"/>
    <x v="0"/>
    <s v="USD"/>
    <n v="1489532220"/>
    <x v="326"/>
    <n v="1486625606"/>
    <d v="2017-02-09T07:33:26"/>
    <b v="1"/>
    <n v="1151"/>
    <b v="1"/>
    <s v="film &amp; video/documentary"/>
    <n v="1.1292973333333334"/>
    <n v="147.17167680278018"/>
    <x v="0"/>
    <x v="4"/>
  </r>
  <r>
    <n v="327"/>
    <x v="327"/>
    <s v="A short film documenting the inspirational life of Mrs. Fukuoka, a tsunami survivor helping to bring hope back to her community."/>
    <x v="23"/>
    <n v="5456"/>
    <x v="0"/>
    <x v="0"/>
    <s v="USD"/>
    <n v="1427011200"/>
    <x v="327"/>
    <n v="1424669929"/>
    <d v="2015-02-23T05:38:49"/>
    <b v="1"/>
    <n v="34"/>
    <b v="1"/>
    <s v="film &amp; video/documentary"/>
    <n v="1.3640000000000001"/>
    <n v="160.47058823529412"/>
    <x v="0"/>
    <x v="4"/>
  </r>
  <r>
    <n v="328"/>
    <x v="328"/>
    <s v="A documentary that tells the real story of the misunderstood author, and explores the iconic status he still commands today."/>
    <x v="96"/>
    <n v="77710.8"/>
    <x v="0"/>
    <x v="0"/>
    <s v="USD"/>
    <n v="1446350400"/>
    <x v="328"/>
    <n v="1443739388"/>
    <d v="2015-10-01T22:43:08"/>
    <b v="1"/>
    <n v="498"/>
    <b v="1"/>
    <s v="film &amp; video/documentary"/>
    <n v="1.036144"/>
    <n v="156.04578313253012"/>
    <x v="0"/>
    <x v="4"/>
  </r>
  <r>
    <n v="329"/>
    <x v="329"/>
    <s v="Our documentary about Oklahoma's all-black towns needs a soundtrack that is authentic. Help us make it happen."/>
    <x v="3"/>
    <n v="10550"/>
    <x v="0"/>
    <x v="0"/>
    <s v="USD"/>
    <n v="1446868800"/>
    <x v="329"/>
    <n v="1444821127"/>
    <d v="2015-10-14T11:12:07"/>
    <b v="1"/>
    <n v="167"/>
    <b v="1"/>
    <s v="film &amp; video/documentary"/>
    <n v="1.0549999999999999"/>
    <n v="63.17365269461078"/>
    <x v="0"/>
    <x v="4"/>
  </r>
  <r>
    <n v="330"/>
    <x v="330"/>
    <s v="A film project that will compel decision makers to conserve iconic NH landscapes at risk due to an electricity transmission project."/>
    <x v="19"/>
    <n v="35640"/>
    <x v="0"/>
    <x v="0"/>
    <s v="USD"/>
    <n v="1368763140"/>
    <x v="330"/>
    <n v="1366028563"/>
    <d v="2013-04-15T12:22:43"/>
    <b v="1"/>
    <n v="340"/>
    <b v="1"/>
    <s v="film &amp; video/documentary"/>
    <n v="1.0182857142857142"/>
    <n v="104.82352941176471"/>
    <x v="0"/>
    <x v="4"/>
  </r>
  <r>
    <n v="331"/>
    <x v="331"/>
    <s v="A hybrid music documentary/concert film featuring Sharon Jones, Charles Bradley and the rest of the Daptone Records family."/>
    <x v="79"/>
    <n v="42642"/>
    <x v="0"/>
    <x v="0"/>
    <s v="USD"/>
    <n v="1466171834"/>
    <x v="331"/>
    <n v="1463493434"/>
    <d v="2016-05-17T13:57:14"/>
    <b v="1"/>
    <n v="438"/>
    <b v="1"/>
    <s v="film &amp; video/documentary"/>
    <n v="1.0660499999999999"/>
    <n v="97.356164383561648"/>
    <x v="0"/>
    <x v="4"/>
  </r>
  <r>
    <n v="332"/>
    <x v="332"/>
    <s v="A groundbreaking new film by Kenny Ausubel &amp; Louie Schwartzberg, featuring John Cleese, based on the work of Richard Tarnas."/>
    <x v="57"/>
    <n v="113015"/>
    <x v="0"/>
    <x v="0"/>
    <s v="USD"/>
    <n v="1446019200"/>
    <x v="332"/>
    <n v="1442420377"/>
    <d v="2015-09-16T16:19:37"/>
    <b v="1"/>
    <n v="555"/>
    <b v="1"/>
    <s v="film &amp; video/documentary"/>
    <n v="1.13015"/>
    <n v="203.63063063063063"/>
    <x v="0"/>
    <x v="4"/>
  </r>
  <r>
    <n v="333"/>
    <x v="333"/>
    <s v="Enter a unique world of flavors, passion, resourcefulness and breathtaking locations. Join us on this unprecedented journey!"/>
    <x v="79"/>
    <n v="50091"/>
    <x v="0"/>
    <x v="0"/>
    <s v="USD"/>
    <n v="1460038591"/>
    <x v="333"/>
    <n v="1457450191"/>
    <d v="2016-03-08T15:16:31"/>
    <b v="1"/>
    <n v="266"/>
    <b v="1"/>
    <s v="film &amp; video/documentary"/>
    <n v="1.252275"/>
    <n v="188.31203007518798"/>
    <x v="0"/>
    <x v="4"/>
  </r>
  <r>
    <n v="334"/>
    <x v="334"/>
    <s v="An unapologetic portrait of the iconic, pioneering entertainer Mary Small whose voice comforted millions through the Depression &amp; WWII"/>
    <x v="3"/>
    <n v="10119"/>
    <x v="0"/>
    <x v="0"/>
    <s v="USD"/>
    <n v="1431716400"/>
    <x v="334"/>
    <n v="1428423757"/>
    <d v="2015-04-07T16:22:37"/>
    <b v="1"/>
    <n v="69"/>
    <b v="1"/>
    <s v="film &amp; video/documentary"/>
    <n v="1.0119"/>
    <n v="146.65217391304347"/>
    <x v="0"/>
    <x v="4"/>
  </r>
  <r>
    <n v="335"/>
    <x v="335"/>
    <s v="Oscar-nominated screenwriter David Peoples' lost film of Moe's Books is recycled into the hands of Moe's daughter, fifty years later."/>
    <x v="0"/>
    <n v="8735"/>
    <x v="0"/>
    <x v="0"/>
    <s v="USD"/>
    <n v="1431122400"/>
    <x v="335"/>
    <n v="1428428515"/>
    <d v="2015-04-07T17:41:55"/>
    <b v="1"/>
    <n v="80"/>
    <b v="1"/>
    <s v="film &amp; video/documentary"/>
    <n v="1.0276470588235294"/>
    <n v="109.1875"/>
    <x v="0"/>
    <x v="4"/>
  </r>
  <r>
    <n v="336"/>
    <x v="336"/>
    <s v="An epic documentary about the dramatic rise and fall of Empire Pictures, the most ambitious B-movie studio of the 1980â€™s."/>
    <x v="31"/>
    <n v="29209.78"/>
    <x v="0"/>
    <x v="0"/>
    <s v="USD"/>
    <n v="1447427918"/>
    <x v="336"/>
    <n v="1444832318"/>
    <d v="2015-10-14T14:18:38"/>
    <b v="1"/>
    <n v="493"/>
    <b v="1"/>
    <s v="film &amp; video/documentary"/>
    <n v="1.1683911999999999"/>
    <n v="59.249046653144013"/>
    <x v="0"/>
    <x v="4"/>
  </r>
  <r>
    <n v="337"/>
    <x v="337"/>
    <s v="A documentary that tells the story of local beekeepers. Specifically one family who turns their annual harvest into a community event."/>
    <x v="9"/>
    <n v="3035.05"/>
    <x v="0"/>
    <x v="0"/>
    <s v="USD"/>
    <n v="1426298708"/>
    <x v="337"/>
    <n v="1423710308"/>
    <d v="2015-02-12T03:05:08"/>
    <b v="1"/>
    <n v="31"/>
    <b v="1"/>
    <s v="film &amp; video/documentary"/>
    <n v="1.0116833333333335"/>
    <n v="97.904838709677421"/>
    <x v="0"/>
    <x v="4"/>
  </r>
  <r>
    <n v="338"/>
    <x v="338"/>
    <s v="&quot;Queer Genius&quot; explores the lives of four visionary queer artists: Eileen Myles, Barbara Hammer, Jibz Cameron and Shannon Funchess"/>
    <x v="36"/>
    <n v="16520.04"/>
    <x v="0"/>
    <x v="0"/>
    <s v="USD"/>
    <n v="1472864400"/>
    <x v="338"/>
    <n v="1468001290"/>
    <d v="2016-07-08T18:08:10"/>
    <b v="1"/>
    <n v="236"/>
    <b v="1"/>
    <s v="film &amp; video/documentary"/>
    <n v="1.1013360000000001"/>
    <n v="70.000169491525426"/>
    <x v="0"/>
    <x v="4"/>
  </r>
  <r>
    <n v="339"/>
    <x v="339"/>
    <s v="A documentary film following the world's greatest palindromists leading up to the 2017 World Palindrome Championship."/>
    <x v="12"/>
    <n v="6485"/>
    <x v="0"/>
    <x v="0"/>
    <s v="USD"/>
    <n v="1430331268"/>
    <x v="339"/>
    <n v="1427739268"/>
    <d v="2015-03-30T18:14:28"/>
    <b v="1"/>
    <n v="89"/>
    <b v="1"/>
    <s v="film &amp; video/documentary"/>
    <n v="1.0808333333333333"/>
    <n v="72.865168539325836"/>
    <x v="0"/>
    <x v="4"/>
  </r>
  <r>
    <n v="340"/>
    <x v="340"/>
    <s v="Feature-length documentary about five Somali Muslim students pursuing dreams of education in America"/>
    <x v="19"/>
    <n v="43758"/>
    <x v="0"/>
    <x v="0"/>
    <s v="USD"/>
    <n v="1489006800"/>
    <x v="340"/>
    <n v="1486397007"/>
    <d v="2017-02-06T16:03:27"/>
    <b v="1"/>
    <n v="299"/>
    <b v="1"/>
    <s v="film &amp; video/documentary"/>
    <n v="1.2502285714285715"/>
    <n v="146.34782608695653"/>
    <x v="0"/>
    <x v="4"/>
  </r>
  <r>
    <n v="341"/>
    <x v="341"/>
    <s v="Documentary: Creation of large-scale outdoor mural by young artists. Time lapse. From blank concrete wall to colorful, visual story."/>
    <x v="8"/>
    <n v="3735"/>
    <x v="0"/>
    <x v="0"/>
    <s v="USD"/>
    <n v="1412135940"/>
    <x v="341"/>
    <n v="1410555998"/>
    <d v="2014-09-12T21:06:38"/>
    <b v="1"/>
    <n v="55"/>
    <b v="1"/>
    <s v="film &amp; video/documentary"/>
    <n v="1.0671428571428572"/>
    <n v="67.909090909090907"/>
    <x v="0"/>
    <x v="4"/>
  </r>
  <r>
    <n v="342"/>
    <x v="342"/>
    <s v="BREAKING A MONSTER needs your help to play in THEATERS!"/>
    <x v="56"/>
    <n v="55201.52"/>
    <x v="0"/>
    <x v="0"/>
    <s v="USD"/>
    <n v="1461955465"/>
    <x v="342"/>
    <n v="1459363465"/>
    <d v="2016-03-30T18:44:25"/>
    <b v="1"/>
    <n v="325"/>
    <b v="1"/>
    <s v="film &amp; video/documentary"/>
    <n v="1.0036639999999999"/>
    <n v="169.85083076923075"/>
    <x v="0"/>
    <x v="4"/>
  </r>
  <r>
    <n v="343"/>
    <x v="343"/>
    <s v="A documentary on a composer who releases his music for free and ended up in millions of videos, thousands of films, &amp; many odd places."/>
    <x v="11"/>
    <n v="30608.59"/>
    <x v="0"/>
    <x v="0"/>
    <s v="USD"/>
    <n v="1415934000"/>
    <x v="343"/>
    <n v="1413308545"/>
    <d v="2014-10-14T17:42:25"/>
    <b v="1"/>
    <n v="524"/>
    <b v="1"/>
    <s v="film &amp; video/documentary"/>
    <n v="1.0202863333333334"/>
    <n v="58.413339694656486"/>
    <x v="0"/>
    <x v="4"/>
  </r>
  <r>
    <n v="344"/>
    <x v="344"/>
    <s v="In the mountains where they once fought, Bosnian veterans defend a herd of wild horses and find a new kind of freedom for themselves."/>
    <x v="106"/>
    <n v="34198"/>
    <x v="0"/>
    <x v="0"/>
    <s v="USD"/>
    <n v="1433125200"/>
    <x v="344"/>
    <n v="1429312694"/>
    <d v="2015-04-17T23:18:14"/>
    <b v="1"/>
    <n v="285"/>
    <b v="1"/>
    <s v="film &amp; video/documentary"/>
    <n v="1.0208358208955224"/>
    <n v="119.99298245614035"/>
    <x v="0"/>
    <x v="4"/>
  </r>
  <r>
    <n v="345"/>
    <x v="345"/>
    <s v="With the fate of the red wolves at stake, we explore if they can still survive in their last wild home in North Carolina."/>
    <x v="107"/>
    <n v="17875"/>
    <x v="0"/>
    <x v="0"/>
    <s v="USD"/>
    <n v="1432161590"/>
    <x v="345"/>
    <n v="1429569590"/>
    <d v="2015-04-20T22:39:50"/>
    <b v="1"/>
    <n v="179"/>
    <b v="1"/>
    <s v="film &amp; video/documentary"/>
    <n v="1.2327586206896552"/>
    <n v="99.860335195530723"/>
    <x v="0"/>
    <x v="4"/>
  </r>
  <r>
    <n v="346"/>
    <x v="346"/>
    <s v="Engineering students and adults with cerebral palsy learn to communicate, connect and cultivate their abilities by making movies."/>
    <x v="3"/>
    <n v="17028.88"/>
    <x v="0"/>
    <x v="0"/>
    <s v="USD"/>
    <n v="1444824021"/>
    <x v="346"/>
    <n v="1442232021"/>
    <d v="2015-09-14T12:00:21"/>
    <b v="1"/>
    <n v="188"/>
    <b v="1"/>
    <s v="film &amp; video/documentary"/>
    <n v="1.7028880000000002"/>
    <n v="90.579148936170213"/>
    <x v="0"/>
    <x v="4"/>
  </r>
  <r>
    <n v="347"/>
    <x v="347"/>
    <s v="&quot;Getting Naked&quot; tells the story of current-day burlesque in New York City through the on and off-stage lives of several performers."/>
    <x v="79"/>
    <n v="44636.2"/>
    <x v="0"/>
    <x v="0"/>
    <s v="USD"/>
    <n v="1447505609"/>
    <x v="347"/>
    <n v="1444910009"/>
    <d v="2015-10-15T11:53:29"/>
    <b v="1"/>
    <n v="379"/>
    <b v="1"/>
    <s v="film &amp; video/documentary"/>
    <n v="1.1159049999999999"/>
    <n v="117.77361477572559"/>
    <x v="0"/>
    <x v="4"/>
  </r>
  <r>
    <n v="348"/>
    <x v="348"/>
    <s v="Documentary about the complexities and contradictions of gentrification as one woman grapples with life after &quot;the Ghetto.&quot;"/>
    <x v="3"/>
    <n v="10300"/>
    <x v="0"/>
    <x v="0"/>
    <s v="USD"/>
    <n v="1440165916"/>
    <x v="348"/>
    <n v="1437573916"/>
    <d v="2015-07-22T14:05:16"/>
    <b v="1"/>
    <n v="119"/>
    <b v="1"/>
    <s v="film &amp; video/documentary"/>
    <n v="1.03"/>
    <n v="86.554621848739501"/>
    <x v="0"/>
    <x v="4"/>
  </r>
  <r>
    <n v="349"/>
    <x v="349"/>
    <s v="After 52 years of war, FARC guerrilla soldiers rejoin Colombian society to forge new lives of peace."/>
    <x v="108"/>
    <n v="12007.18"/>
    <x v="0"/>
    <x v="0"/>
    <s v="USD"/>
    <n v="1487937508"/>
    <x v="349"/>
    <n v="1485345508"/>
    <d v="2017-01-25T11:58:28"/>
    <b v="1"/>
    <n v="167"/>
    <b v="1"/>
    <s v="film &amp; video/documentary"/>
    <n v="1.0663570159857905"/>
    <n v="71.899281437125751"/>
    <x v="0"/>
    <x v="4"/>
  </r>
  <r>
    <n v="350"/>
    <x v="350"/>
    <s v="NBA All-Star Kenny Anderson's mid-life crisis prompts him to examine his past, as he searches for relevancy in his future."/>
    <x v="31"/>
    <n v="28690"/>
    <x v="0"/>
    <x v="0"/>
    <s v="USD"/>
    <n v="1473566340"/>
    <x v="350"/>
    <n v="1470274509"/>
    <d v="2016-08-04T01:35:09"/>
    <b v="1"/>
    <n v="221"/>
    <b v="1"/>
    <s v="film &amp; video/documentary"/>
    <n v="1.1476"/>
    <n v="129.81900452488688"/>
    <x v="0"/>
    <x v="4"/>
  </r>
  <r>
    <n v="351"/>
    <x v="351"/>
    <s v="A documentary film about the glory and misfortunes of the Spanish sighthound, the Galgo. Probably the most mistreated dog of all."/>
    <x v="109"/>
    <n v="43296"/>
    <x v="0"/>
    <x v="3"/>
    <s v="EUR"/>
    <n v="1460066954"/>
    <x v="351"/>
    <n v="1456614554"/>
    <d v="2016-02-27T23:09:14"/>
    <b v="1"/>
    <n v="964"/>
    <b v="1"/>
    <s v="film &amp; video/documentary"/>
    <n v="1.2734117647058822"/>
    <n v="44.912863070539416"/>
    <x v="0"/>
    <x v="4"/>
  </r>
  <r>
    <n v="352"/>
    <x v="352"/>
    <s v="An epic journey around the world, exploring the power of the human spirit and how art can be used to inspire a lifetime."/>
    <x v="3"/>
    <n v="11656"/>
    <x v="0"/>
    <x v="0"/>
    <s v="USD"/>
    <n v="1412740868"/>
    <x v="352"/>
    <n v="1410148868"/>
    <d v="2014-09-08T04:01:08"/>
    <b v="1"/>
    <n v="286"/>
    <b v="1"/>
    <s v="film &amp; video/documentary"/>
    <n v="1.1656"/>
    <n v="40.755244755244753"/>
    <x v="0"/>
    <x v="4"/>
  </r>
  <r>
    <n v="353"/>
    <x v="353"/>
    <s v="A suicide attempt survivor is on a mission to find fellow survivors and document their stories of unguarded courage, insight and humor."/>
    <x v="110"/>
    <n v="63460.18"/>
    <x v="0"/>
    <x v="0"/>
    <s v="USD"/>
    <n v="1447963219"/>
    <x v="353"/>
    <n v="1445367619"/>
    <d v="2015-10-20T19:00:19"/>
    <b v="1"/>
    <n v="613"/>
    <b v="1"/>
    <s v="film &amp; video/documentary"/>
    <n v="1.0861819426615318"/>
    <n v="103.52394779771615"/>
    <x v="0"/>
    <x v="4"/>
  </r>
  <r>
    <n v="354"/>
    <x v="354"/>
    <s v="A carousel has spun since 1925 in a small town in NY. It once inspired Rod Serling and has since become a portal into the Twilight Zone"/>
    <x v="8"/>
    <n v="3638"/>
    <x v="0"/>
    <x v="0"/>
    <s v="USD"/>
    <n v="1460141521"/>
    <x v="354"/>
    <n v="1457553121"/>
    <d v="2016-03-09T19:52:01"/>
    <b v="1"/>
    <n v="29"/>
    <b v="1"/>
    <s v="film &amp; video/documentary"/>
    <n v="1.0394285714285714"/>
    <n v="125.44827586206897"/>
    <x v="0"/>
    <x v="4"/>
  </r>
  <r>
    <n v="355"/>
    <x v="355"/>
    <s v="A documentary film about the late REZA ABDOH and his performance company DAR A LUZ."/>
    <x v="19"/>
    <n v="40690"/>
    <x v="0"/>
    <x v="0"/>
    <s v="USD"/>
    <n v="1417420994"/>
    <x v="355"/>
    <n v="1414738994"/>
    <d v="2014-10-31T07:03:14"/>
    <b v="1"/>
    <n v="165"/>
    <b v="1"/>
    <s v="film &amp; video/documentary"/>
    <n v="1.1625714285714286"/>
    <n v="246.60606060606059"/>
    <x v="0"/>
    <x v="4"/>
  </r>
  <r>
    <n v="356"/>
    <x v="356"/>
    <s v="A documentary about halibut conservation and how it impacts communities of Southeast Alaska."/>
    <x v="51"/>
    <n v="7701.93"/>
    <x v="0"/>
    <x v="0"/>
    <s v="USD"/>
    <n v="1458152193"/>
    <x v="356"/>
    <n v="1455563793"/>
    <d v="2016-02-15T19:16:33"/>
    <b v="1"/>
    <n v="97"/>
    <b v="1"/>
    <s v="film &amp; video/documentary"/>
    <n v="1.0269239999999999"/>
    <n v="79.401340206185566"/>
    <x v="0"/>
    <x v="4"/>
  </r>
  <r>
    <n v="357"/>
    <x v="357"/>
    <s v="The last few hours to be part of this immersive film that touches the eternal. We have stretched our goal for editing and sound design."/>
    <x v="36"/>
    <n v="26100"/>
    <x v="0"/>
    <x v="0"/>
    <s v="USD"/>
    <n v="1429852797"/>
    <x v="357"/>
    <n v="1426396797"/>
    <d v="2015-03-15T05:19:57"/>
    <b v="1"/>
    <n v="303"/>
    <b v="1"/>
    <s v="film &amp; video/documentary"/>
    <n v="1.74"/>
    <n v="86.138613861386133"/>
    <x v="0"/>
    <x v="4"/>
  </r>
  <r>
    <n v="358"/>
    <x v="358"/>
    <s v="Screenwriter. Novelist. Playwright. The inside story of famed writer William Goldman. As only he can tell it."/>
    <x v="63"/>
    <n v="51544"/>
    <x v="0"/>
    <x v="0"/>
    <s v="USD"/>
    <n v="1466002800"/>
    <x v="358"/>
    <n v="1463517521"/>
    <d v="2016-05-17T20:38:41"/>
    <b v="1"/>
    <n v="267"/>
    <b v="1"/>
    <s v="film &amp; video/documentary"/>
    <n v="1.03088"/>
    <n v="193.04868913857678"/>
    <x v="0"/>
    <x v="4"/>
  </r>
  <r>
    <n v="359"/>
    <x v="359"/>
    <s v="Circus burlesque innovators, Trixie and Monkey seek to balance love and life while pursuing new creative heights."/>
    <x v="111"/>
    <n v="25375"/>
    <x v="0"/>
    <x v="0"/>
    <s v="USD"/>
    <n v="1415941920"/>
    <x v="359"/>
    <n v="1414028490"/>
    <d v="2014-10-23T01:41:30"/>
    <b v="1"/>
    <n v="302"/>
    <b v="1"/>
    <s v="film &amp; video/documentary"/>
    <n v="1.0485537190082646"/>
    <n v="84.023178807947019"/>
    <x v="0"/>
    <x v="4"/>
  </r>
  <r>
    <n v="360"/>
    <x v="360"/>
    <s v="A brave woman takes her wife and son from New York to visit her hometown in Kenya, where she was persecuted for being a lesbian."/>
    <x v="14"/>
    <n v="12165"/>
    <x v="0"/>
    <x v="0"/>
    <s v="USD"/>
    <n v="1437621060"/>
    <x v="360"/>
    <n v="1433799180"/>
    <d v="2015-06-08T21:33:00"/>
    <b v="0"/>
    <n v="87"/>
    <b v="1"/>
    <s v="film &amp; video/documentary"/>
    <n v="1.0137499999999999"/>
    <n v="139.82758620689654"/>
    <x v="0"/>
    <x v="4"/>
  </r>
  <r>
    <n v="361"/>
    <x v="361"/>
    <s v="An indie documentary seeking production funds to capture The Matches reunion tour &amp; interviews with music industry professionals."/>
    <x v="19"/>
    <n v="38876.949999999997"/>
    <x v="0"/>
    <x v="0"/>
    <s v="USD"/>
    <n v="1416704506"/>
    <x v="361"/>
    <n v="1414108906"/>
    <d v="2014-10-24T00:01:46"/>
    <b v="0"/>
    <n v="354"/>
    <b v="1"/>
    <s v="film &amp; video/documentary"/>
    <n v="1.1107699999999998"/>
    <n v="109.82189265536722"/>
    <x v="0"/>
    <x v="4"/>
  </r>
  <r>
    <n v="362"/>
    <x v="362"/>
    <s v="A SHORT FILM celebrating ONE RACE: the Bridger Ridge Run. TEN RUNNERS: the movie-stars. THIRTY YEARS: running wild in the mountains."/>
    <x v="112"/>
    <n v="12000"/>
    <x v="0"/>
    <x v="0"/>
    <s v="USD"/>
    <n v="1407456000"/>
    <x v="362"/>
    <n v="1405573391"/>
    <d v="2014-07-17T05:03:11"/>
    <b v="0"/>
    <n v="86"/>
    <b v="1"/>
    <s v="film &amp; video/documentary"/>
    <n v="1.2415933781686497"/>
    <n v="139.53488372093022"/>
    <x v="0"/>
    <x v="4"/>
  </r>
  <r>
    <n v="363"/>
    <x v="363"/>
    <s v="This documentary chronicles the lives of two mountaineers from Nepal who have left the high Himalaya in search of &quot;success&quot; in New York City."/>
    <x v="113"/>
    <n v="9044"/>
    <x v="0"/>
    <x v="0"/>
    <s v="USD"/>
    <n v="1272828120"/>
    <x v="363"/>
    <n v="1268934736"/>
    <d v="2010-03-18T17:52:16"/>
    <b v="0"/>
    <n v="26"/>
    <b v="1"/>
    <s v="film &amp; video/documentary"/>
    <n v="1.0133333333333334"/>
    <n v="347.84615384615387"/>
    <x v="0"/>
    <x v="4"/>
  </r>
  <r>
    <n v="364"/>
    <x v="364"/>
    <s v="This family-focused documentary explores the ways parents connect with the wild inside themselves and their kids. Ow-ow-oWoo!"/>
    <x v="39"/>
    <n v="7711.3"/>
    <x v="0"/>
    <x v="0"/>
    <s v="USD"/>
    <n v="1403323140"/>
    <x v="364"/>
    <n v="1400704672"/>
    <d v="2014-05-21T20:37:52"/>
    <b v="0"/>
    <n v="113"/>
    <b v="1"/>
    <s v="film &amp; video/documentary"/>
    <n v="1.1016142857142857"/>
    <n v="68.24159292035398"/>
    <x v="0"/>
    <x v="4"/>
  </r>
  <r>
    <n v="365"/>
    <x v="365"/>
    <s v="Please help us finish this documentary about how Tel Aviv in Israel became a gay friendly liberal hub in a religious state"/>
    <x v="36"/>
    <n v="15596"/>
    <x v="0"/>
    <x v="1"/>
    <s v="GBP"/>
    <n v="1393597999"/>
    <x v="365"/>
    <n v="1391005999"/>
    <d v="2014-01-29T14:33:19"/>
    <b v="0"/>
    <n v="65"/>
    <b v="1"/>
    <s v="film &amp; video/documentary"/>
    <n v="1.0397333333333334"/>
    <n v="239.93846153846152"/>
    <x v="0"/>
    <x v="4"/>
  </r>
  <r>
    <n v="366"/>
    <x v="366"/>
    <s v="One Bushman familyâ€™s struggle to survive genocide, dispossession and post-apartheid freedom in South Africa."/>
    <x v="114"/>
    <n v="38500"/>
    <x v="0"/>
    <x v="0"/>
    <s v="USD"/>
    <n v="1337540518"/>
    <x v="366"/>
    <n v="1334948518"/>
    <d v="2012-04-20T19:01:58"/>
    <b v="0"/>
    <n v="134"/>
    <b v="1"/>
    <s v="film &amp; video/documentary"/>
    <n v="1.013157894736842"/>
    <n v="287.31343283582089"/>
    <x v="0"/>
    <x v="4"/>
  </r>
  <r>
    <n v="367"/>
    <x v="367"/>
    <s v="This film relates how one country's burning desire for independence unified a diverse nation into a successful nonviolent revolution."/>
    <x v="3"/>
    <n v="10335.01"/>
    <x v="0"/>
    <x v="0"/>
    <s v="USD"/>
    <n v="1367384340"/>
    <x v="367"/>
    <n v="1363960278"/>
    <d v="2013-03-22T13:51:18"/>
    <b v="0"/>
    <n v="119"/>
    <b v="1"/>
    <s v="film &amp; video/documentary"/>
    <n v="1.033501"/>
    <n v="86.84882352941176"/>
    <x v="0"/>
    <x v="4"/>
  </r>
  <r>
    <n v="368"/>
    <x v="368"/>
    <s v="Were the Romantics the first backpackers? This film follows them and explores the huge part geography played in their lives and works."/>
    <x v="78"/>
    <n v="13014"/>
    <x v="0"/>
    <x v="0"/>
    <s v="USD"/>
    <n v="1426426322"/>
    <x v="368"/>
    <n v="1423405922"/>
    <d v="2015-02-08T14:32:02"/>
    <b v="0"/>
    <n v="159"/>
    <b v="1"/>
    <s v="film &amp; video/documentary"/>
    <n v="1.04112"/>
    <n v="81.84905660377359"/>
    <x v="0"/>
    <x v="4"/>
  </r>
  <r>
    <n v="369"/>
    <x v="369"/>
    <s v="A documentary of one woman's attempt at solo hiking 2,000 miles, in an effort to understand herself and societal expectations."/>
    <x v="115"/>
    <n v="7160.12"/>
    <x v="0"/>
    <x v="0"/>
    <s v="USD"/>
    <n v="1326633269"/>
    <x v="369"/>
    <n v="1324041269"/>
    <d v="2011-12-16T13:14:29"/>
    <b v="0"/>
    <n v="167"/>
    <b v="1"/>
    <s v="film &amp; video/documentary"/>
    <n v="1.1015569230769231"/>
    <n v="42.874970059880241"/>
    <x v="0"/>
    <x v="4"/>
  </r>
  <r>
    <n v="370"/>
    <x v="370"/>
    <s v="An exploration of what Sikhism is, through the journey of eight pilgrims at Hola Mohalla, a religious festival in Anandpur Sahib, India"/>
    <x v="31"/>
    <n v="30505"/>
    <x v="0"/>
    <x v="0"/>
    <s v="USD"/>
    <n v="1483729500"/>
    <x v="370"/>
    <n v="1481137500"/>
    <d v="2016-12-07T19:05:00"/>
    <b v="0"/>
    <n v="43"/>
    <b v="1"/>
    <s v="film &amp; video/documentary"/>
    <n v="1.2202"/>
    <n v="709.41860465116281"/>
    <x v="0"/>
    <x v="4"/>
  </r>
  <r>
    <n v="371"/>
    <x v="371"/>
    <s v="3,000 Miles. 18 Wild Horses. 6 Months. 5 States. 4 men. A documentary about Conservation, Exploration, and Wild Mustangs."/>
    <x v="60"/>
    <n v="171253"/>
    <x v="0"/>
    <x v="0"/>
    <s v="USD"/>
    <n v="1359743139"/>
    <x v="371"/>
    <n v="1355855139"/>
    <d v="2012-12-18T18:25:39"/>
    <b v="0"/>
    <n v="1062"/>
    <b v="1"/>
    <s v="film &amp; video/documentary"/>
    <n v="1.1416866666666667"/>
    <n v="161.25517890772127"/>
    <x v="0"/>
    <x v="4"/>
  </r>
  <r>
    <n v="372"/>
    <x v="372"/>
    <s v="A short documentary exploring the uses of 'Natural Horsemanship' across Europe"/>
    <x v="43"/>
    <n v="376"/>
    <x v="0"/>
    <x v="1"/>
    <s v="GBP"/>
    <n v="1459872000"/>
    <x v="372"/>
    <n v="1456408244"/>
    <d v="2016-02-25T13:50:44"/>
    <b v="0"/>
    <n v="9"/>
    <b v="1"/>
    <s v="film &amp; video/documentary"/>
    <n v="1.2533333333333334"/>
    <n v="41.777777777777779"/>
    <x v="0"/>
    <x v="4"/>
  </r>
  <r>
    <n v="373"/>
    <x v="373"/>
    <s v="A feature documentary about UPA Pictures, the little studio that changed the course of animation around the world"/>
    <x v="51"/>
    <n v="8000"/>
    <x v="0"/>
    <x v="0"/>
    <s v="USD"/>
    <n v="1342648398"/>
    <x v="373"/>
    <n v="1340056398"/>
    <d v="2012-06-18T21:53:18"/>
    <b v="0"/>
    <n v="89"/>
    <b v="1"/>
    <s v="film &amp; video/documentary"/>
    <n v="1.0666666666666667"/>
    <n v="89.887640449438209"/>
    <x v="0"/>
    <x v="4"/>
  </r>
  <r>
    <n v="374"/>
    <x v="374"/>
    <s v="Bird Language with Jon Young is a 2 disk DVD set teaching you all you need to know to start learning bird language and start a group."/>
    <x v="12"/>
    <n v="7839"/>
    <x v="0"/>
    <x v="0"/>
    <s v="USD"/>
    <n v="1316208031"/>
    <x v="374"/>
    <n v="1312320031"/>
    <d v="2011-08-02T21:20:31"/>
    <b v="0"/>
    <n v="174"/>
    <b v="1"/>
    <s v="film &amp; video/documentary"/>
    <n v="1.3065"/>
    <n v="45.051724137931032"/>
    <x v="0"/>
    <x v="4"/>
  </r>
  <r>
    <n v="375"/>
    <x v="375"/>
    <s v="As the videocam &quot;Enrique de Malaca&quot; circumnavigates the globe, it captures stories of friends who have set foot on other lands."/>
    <x v="2"/>
    <n v="600"/>
    <x v="0"/>
    <x v="0"/>
    <s v="USD"/>
    <n v="1393694280"/>
    <x v="375"/>
    <n v="1390088311"/>
    <d v="2014-01-18T23:38:31"/>
    <b v="0"/>
    <n v="14"/>
    <b v="1"/>
    <s v="film &amp; video/documentary"/>
    <n v="1.2"/>
    <n v="42.857142857142854"/>
    <x v="0"/>
    <x v="4"/>
  </r>
  <r>
    <n v="376"/>
    <x v="376"/>
    <s v="A film about the cosmetics industry. Everything you need to know about the ingredients being used and what alternatives are out there."/>
    <x v="116"/>
    <n v="2596"/>
    <x v="0"/>
    <x v="1"/>
    <s v="GBP"/>
    <n v="1472122316"/>
    <x v="376"/>
    <n v="1469443916"/>
    <d v="2016-07-25T10:51:56"/>
    <b v="0"/>
    <n v="48"/>
    <b v="1"/>
    <s v="film &amp; video/documentary"/>
    <n v="1.0595918367346939"/>
    <n v="54.083333333333336"/>
    <x v="0"/>
    <x v="4"/>
  </r>
  <r>
    <n v="377"/>
    <x v="377"/>
    <s v="Dangerous. Sexy. All-American Girl. You know the look. Now meet the women who are making retro style modern."/>
    <x v="14"/>
    <n v="13728"/>
    <x v="0"/>
    <x v="0"/>
    <s v="USD"/>
    <n v="1447484460"/>
    <x v="377"/>
    <n v="1444888868"/>
    <d v="2015-10-15T06:01:08"/>
    <b v="0"/>
    <n v="133"/>
    <b v="1"/>
    <s v="film &amp; video/documentary"/>
    <n v="1.1439999999999999"/>
    <n v="103.21804511278195"/>
    <x v="0"/>
    <x v="4"/>
  </r>
  <r>
    <n v="378"/>
    <x v="378"/>
    <s v="Ugandan Filmmaker and Activist Kamoga Hassan's new documentary follows Ugandan LGBT asylum seekers asking the question &quot;Where is home?&quot;"/>
    <x v="9"/>
    <n v="3353"/>
    <x v="0"/>
    <x v="5"/>
    <s v="CAD"/>
    <n v="1453765920"/>
    <x v="378"/>
    <n v="1451655808"/>
    <d v="2016-01-01T13:43:28"/>
    <b v="0"/>
    <n v="83"/>
    <b v="1"/>
    <s v="film &amp; video/documentary"/>
    <n v="1.1176666666666666"/>
    <n v="40.397590361445786"/>
    <x v="0"/>
    <x v="4"/>
  </r>
  <r>
    <n v="379"/>
    <x v="379"/>
    <s v="The U.S. Army has granted us permission to film a documentary at America's most sacred shrine: The Tomb of the Unknown Soldier."/>
    <x v="36"/>
    <n v="17412"/>
    <x v="0"/>
    <x v="0"/>
    <s v="USD"/>
    <n v="1336062672"/>
    <x v="379"/>
    <n v="1332174672"/>
    <d v="2012-03-19T16:31:12"/>
    <b v="0"/>
    <n v="149"/>
    <b v="1"/>
    <s v="film &amp; video/documentary"/>
    <n v="1.1608000000000001"/>
    <n v="116.85906040268456"/>
    <x v="0"/>
    <x v="4"/>
  </r>
  <r>
    <n v="380"/>
    <x v="380"/>
    <s v="The Steamboat Van Clan is a group of three young ski competitors following their dreams and documenting their adventures along the way."/>
    <x v="23"/>
    <n v="5660"/>
    <x v="0"/>
    <x v="0"/>
    <s v="USD"/>
    <n v="1453569392"/>
    <x v="380"/>
    <n v="1451409392"/>
    <d v="2015-12-29T17:16:32"/>
    <b v="0"/>
    <n v="49"/>
    <b v="1"/>
    <s v="film &amp; video/documentary"/>
    <n v="1.415"/>
    <n v="115.51020408163265"/>
    <x v="0"/>
    <x v="4"/>
  </r>
  <r>
    <n v="381"/>
    <x v="381"/>
    <s v="Set in the ancient waters of the Puget Sound, Clearwater is a universal story about the need to adapt to change."/>
    <x v="31"/>
    <n v="26182.5"/>
    <x v="0"/>
    <x v="0"/>
    <s v="USD"/>
    <n v="1343624400"/>
    <x v="381"/>
    <n v="1340642717"/>
    <d v="2012-06-25T16:45:17"/>
    <b v="0"/>
    <n v="251"/>
    <b v="1"/>
    <s v="film &amp; video/documentary"/>
    <n v="1.0472999999999999"/>
    <n v="104.31274900398407"/>
    <x v="0"/>
    <x v="4"/>
  </r>
  <r>
    <n v="382"/>
    <x v="382"/>
    <s v="I went to Philadelphia to find out if The 99% Declaration could take the ideas of OccupyWallSt. and make change from within the system."/>
    <x v="20"/>
    <n v="1535"/>
    <x v="0"/>
    <x v="0"/>
    <s v="USD"/>
    <n v="1346950900"/>
    <x v="382"/>
    <n v="1345741300"/>
    <d v="2012-08-23T17:01:40"/>
    <b v="0"/>
    <n v="22"/>
    <b v="1"/>
    <s v="film &amp; video/documentary"/>
    <n v="2.5583333333333331"/>
    <n v="69.772727272727266"/>
    <x v="0"/>
    <x v="4"/>
  </r>
  <r>
    <n v="383"/>
    <x v="383"/>
    <s v="An independent documentary web series about storm chasing in tornado alley that features the chase team TornadoRaiders.com"/>
    <x v="117"/>
    <n v="2065"/>
    <x v="0"/>
    <x v="0"/>
    <s v="USD"/>
    <n v="1400467759"/>
    <x v="383"/>
    <n v="1398480559"/>
    <d v="2014-04-26T02:49:19"/>
    <b v="0"/>
    <n v="48"/>
    <b v="1"/>
    <s v="film &amp; video/documentary"/>
    <n v="2.0670670670670672"/>
    <n v="43.020833333333336"/>
    <x v="0"/>
    <x v="4"/>
  </r>
  <r>
    <n v="384"/>
    <x v="384"/>
    <s v="This documentary is about Last Chance Corral in Athens, Ohio and their heroic work saving nurse mare foals from imminent death."/>
    <x v="22"/>
    <n v="22421"/>
    <x v="0"/>
    <x v="0"/>
    <s v="USD"/>
    <n v="1420569947"/>
    <x v="384"/>
    <n v="1417977947"/>
    <d v="2014-12-07T18:45:47"/>
    <b v="0"/>
    <n v="383"/>
    <b v="1"/>
    <s v="film &amp; video/documentary"/>
    <n v="1.1210500000000001"/>
    <n v="58.540469973890339"/>
    <x v="0"/>
    <x v="4"/>
  </r>
  <r>
    <n v="385"/>
    <x v="385"/>
    <s v="A documentary following the incredible story of a brave little boy and his service dog, fighting Type 1 Diabetes one day at a time."/>
    <x v="31"/>
    <n v="26495.5"/>
    <x v="0"/>
    <x v="0"/>
    <s v="USD"/>
    <n v="1416582101"/>
    <x v="385"/>
    <n v="1413986501"/>
    <d v="2014-10-22T14:01:41"/>
    <b v="0"/>
    <n v="237"/>
    <b v="1"/>
    <s v="film &amp; video/documentary"/>
    <n v="1.05982"/>
    <n v="111.79535864978902"/>
    <x v="0"/>
    <x v="4"/>
  </r>
  <r>
    <n v="386"/>
    <x v="386"/>
    <s v="Eight friends reunite to achieve their childhood dream of designing, constructing, and launching a homemade submarine."/>
    <x v="20"/>
    <n v="601"/>
    <x v="0"/>
    <x v="0"/>
    <s v="USD"/>
    <n v="1439246991"/>
    <x v="386"/>
    <n v="1437950991"/>
    <d v="2015-07-26T22:49:51"/>
    <b v="0"/>
    <n v="13"/>
    <b v="1"/>
    <s v="film &amp; video/documentary"/>
    <n v="1.0016666666666667"/>
    <n v="46.230769230769234"/>
    <x v="0"/>
    <x v="4"/>
  </r>
  <r>
    <n v="387"/>
    <x v="387"/>
    <s v="The workings of life revised: Pioneering scientists &amp; health-seekers challenge our understanding of disease, aging and consciousness."/>
    <x v="114"/>
    <n v="81316"/>
    <x v="0"/>
    <x v="0"/>
    <s v="USD"/>
    <n v="1439618400"/>
    <x v="387"/>
    <n v="1436976858"/>
    <d v="2015-07-15T16:14:18"/>
    <b v="0"/>
    <n v="562"/>
    <b v="1"/>
    <s v="film &amp; video/documentary"/>
    <n v="2.1398947368421051"/>
    <n v="144.69039145907473"/>
    <x v="0"/>
    <x v="4"/>
  </r>
  <r>
    <n v="388"/>
    <x v="388"/>
    <s v="A documentary film featuring the World's Largest Rummage Sale and rumination on the Power and Pleasures of Possessions."/>
    <x v="10"/>
    <n v="6308"/>
    <x v="0"/>
    <x v="0"/>
    <s v="USD"/>
    <n v="1469670580"/>
    <x v="388"/>
    <n v="1467078580"/>
    <d v="2016-06-28T01:49:40"/>
    <b v="0"/>
    <n v="71"/>
    <b v="1"/>
    <s v="film &amp; video/documentary"/>
    <n v="1.2616000000000001"/>
    <n v="88.845070422535215"/>
    <x v="0"/>
    <x v="4"/>
  </r>
  <r>
    <n v="389"/>
    <x v="389"/>
    <s v="What difference can food really make? A documentary film about six people who make the radical choice to face cancer with their plates."/>
    <x v="118"/>
    <n v="123444.12"/>
    <x v="0"/>
    <x v="0"/>
    <s v="USD"/>
    <n v="1394233140"/>
    <x v="389"/>
    <n v="1391477450"/>
    <d v="2014-02-04T01:30:50"/>
    <b v="0"/>
    <n v="1510"/>
    <b v="1"/>
    <s v="film &amp; video/documentary"/>
    <n v="1.8153547058823529"/>
    <n v="81.75107284768211"/>
    <x v="0"/>
    <x v="4"/>
  </r>
  <r>
    <n v="390"/>
    <x v="390"/>
    <s v="Join UCF as they dive into the creative and community outreach for the families in St. Vincent and the Grenadines."/>
    <x v="28"/>
    <n v="1000"/>
    <x v="0"/>
    <x v="0"/>
    <s v="USD"/>
    <n v="1431046372"/>
    <x v="390"/>
    <n v="1429318372"/>
    <d v="2015-04-18T00:52:52"/>
    <b v="0"/>
    <n v="14"/>
    <b v="1"/>
    <s v="film &amp; video/documentary"/>
    <n v="1"/>
    <n v="71.428571428571431"/>
    <x v="0"/>
    <x v="4"/>
  </r>
  <r>
    <n v="391"/>
    <x v="391"/>
    <s v="Too many women feel confused about their orgasm and shame about their desire. This movie aims to change that."/>
    <x v="22"/>
    <n v="20122"/>
    <x v="0"/>
    <x v="0"/>
    <s v="USD"/>
    <n v="1324169940"/>
    <x v="391"/>
    <n v="1321578051"/>
    <d v="2011-11-18T01:00:51"/>
    <b v="0"/>
    <n v="193"/>
    <b v="1"/>
    <s v="film &amp; video/documentary"/>
    <n v="1.0061"/>
    <n v="104.25906735751295"/>
    <x v="0"/>
    <x v="4"/>
  </r>
  <r>
    <n v="392"/>
    <x v="392"/>
    <s v="Rhinos are the most endangered large animal in the world today, and an epic, global battle is being waged to ensure their survival."/>
    <x v="17"/>
    <n v="18667"/>
    <x v="0"/>
    <x v="0"/>
    <s v="USD"/>
    <n v="1315450800"/>
    <x v="392"/>
    <n v="1312823571"/>
    <d v="2011-08-08T17:12:51"/>
    <b v="0"/>
    <n v="206"/>
    <b v="1"/>
    <s v="film &amp; video/documentary"/>
    <n v="1.009027027027027"/>
    <n v="90.616504854368927"/>
    <x v="0"/>
    <x v="4"/>
  </r>
  <r>
    <n v="393"/>
    <x v="393"/>
    <s v="This is a story thatâ€™s never been told, about tackling climate change one penguin at a timeâ€¦"/>
    <x v="63"/>
    <n v="55223"/>
    <x v="0"/>
    <x v="0"/>
    <s v="USD"/>
    <n v="1381424452"/>
    <x v="393"/>
    <n v="1378746052"/>
    <d v="2013-09-09T17:00:52"/>
    <b v="0"/>
    <n v="351"/>
    <b v="1"/>
    <s v="film &amp; video/documentary"/>
    <n v="1.10446"/>
    <n v="157.33048433048432"/>
    <x v="0"/>
    <x v="4"/>
  </r>
  <r>
    <n v="394"/>
    <x v="394"/>
    <s v="A sweeping portrait of daily life in Taranto in an effort to raise awareness and preserve its cultural and architectural heritage."/>
    <x v="119"/>
    <n v="5259"/>
    <x v="0"/>
    <x v="3"/>
    <s v="EUR"/>
    <n v="1460918282"/>
    <x v="394"/>
    <n v="1455737882"/>
    <d v="2016-02-17T19:38:02"/>
    <b v="0"/>
    <n v="50"/>
    <b v="1"/>
    <s v="film &amp; video/documentary"/>
    <n v="1.118936170212766"/>
    <n v="105.18"/>
    <x v="0"/>
    <x v="4"/>
  </r>
  <r>
    <n v="395"/>
    <x v="395"/>
    <s v="When the war ends, a woman's fight begins. Bringing to life the most untapped resources in peace making between faiths."/>
    <x v="3"/>
    <n v="10804.45"/>
    <x v="0"/>
    <x v="0"/>
    <s v="USD"/>
    <n v="1335562320"/>
    <x v="395"/>
    <n v="1332452960"/>
    <d v="2012-03-22T21:49:20"/>
    <b v="0"/>
    <n v="184"/>
    <b v="1"/>
    <s v="film &amp; video/documentary"/>
    <n v="1.0804450000000001"/>
    <n v="58.719836956521746"/>
    <x v="0"/>
    <x v="4"/>
  </r>
  <r>
    <n v="396"/>
    <x v="396"/>
    <s v="Loyalty and morality are questioned as we follow the struggles of Penn State students in wake of the child sexual abuse scandal."/>
    <x v="36"/>
    <n v="16000"/>
    <x v="0"/>
    <x v="0"/>
    <s v="USD"/>
    <n v="1341668006"/>
    <x v="396"/>
    <n v="1340372006"/>
    <d v="2012-06-22T13:33:26"/>
    <b v="0"/>
    <n v="196"/>
    <b v="1"/>
    <s v="film &amp; video/documentary"/>
    <n v="1.0666666666666667"/>
    <n v="81.632653061224488"/>
    <x v="0"/>
    <x v="4"/>
  </r>
  <r>
    <n v="397"/>
    <x v="397"/>
    <s v="A documentary film about Nam's first visit back to Korea since her adoption at 6 months in 1976, about the kids in the orphanages now and about Korea."/>
    <x v="120"/>
    <n v="12929.35"/>
    <x v="0"/>
    <x v="0"/>
    <s v="USD"/>
    <n v="1283312640"/>
    <x v="397"/>
    <n v="1279651084"/>
    <d v="2010-07-20T18:38:04"/>
    <b v="0"/>
    <n v="229"/>
    <b v="1"/>
    <s v="film &amp; video/documentary"/>
    <n v="1.0390027322404372"/>
    <n v="56.460043668122275"/>
    <x v="0"/>
    <x v="4"/>
  </r>
  <r>
    <n v="398"/>
    <x v="398"/>
    <s v="My film tells the stories of Jewish Child Holocaust Survivors and how they rebuilt their lives. STRETCH GOALS ADDED!"/>
    <x v="51"/>
    <n v="9387"/>
    <x v="0"/>
    <x v="0"/>
    <s v="USD"/>
    <n v="1430334126"/>
    <x v="398"/>
    <n v="1426446126"/>
    <d v="2015-03-15T19:02:06"/>
    <b v="0"/>
    <n v="67"/>
    <b v="1"/>
    <s v="film &amp; video/documentary"/>
    <n v="1.2516"/>
    <n v="140.1044776119403"/>
    <x v="0"/>
    <x v="4"/>
  </r>
  <r>
    <n v="399"/>
    <x v="399"/>
    <s v="What do we want for our kids? An independent film bringing ideas out of the jungle about a radically different approach to learning."/>
    <x v="22"/>
    <n v="21361"/>
    <x v="0"/>
    <x v="1"/>
    <s v="GBP"/>
    <n v="1481716800"/>
    <x v="399"/>
    <n v="1479070867"/>
    <d v="2016-11-13T21:01:07"/>
    <b v="0"/>
    <n v="95"/>
    <b v="1"/>
    <s v="film &amp; video/documentary"/>
    <n v="1.0680499999999999"/>
    <n v="224.85263157894738"/>
    <x v="0"/>
    <x v="4"/>
  </r>
  <r>
    <n v="400"/>
    <x v="400"/>
    <s v="A documentary film on a sustainable, grassroots effort to fight malnutrition in Indonesia.  And it's organic!"/>
    <x v="3"/>
    <n v="11230.25"/>
    <x v="0"/>
    <x v="0"/>
    <s v="USD"/>
    <n v="1400297400"/>
    <x v="400"/>
    <n v="1397661347"/>
    <d v="2014-04-16T15:15:47"/>
    <b v="0"/>
    <n v="62"/>
    <b v="1"/>
    <s v="film &amp; video/documentary"/>
    <n v="1.1230249999999999"/>
    <n v="181.13306451612902"/>
    <x v="0"/>
    <x v="4"/>
  </r>
  <r>
    <n v="401"/>
    <x v="401"/>
    <s v="Join us as we explore their humanity, intellect and legacy, demonstrating to young women around the world that all things are possible."/>
    <x v="63"/>
    <n v="51906"/>
    <x v="0"/>
    <x v="0"/>
    <s v="USD"/>
    <n v="1312747970"/>
    <x v="401"/>
    <n v="1310155970"/>
    <d v="2011-07-08T20:12:50"/>
    <b v="0"/>
    <n v="73"/>
    <b v="1"/>
    <s v="film &amp; video/documentary"/>
    <n v="1.0381199999999999"/>
    <n v="711.04109589041093"/>
    <x v="0"/>
    <x v="4"/>
  </r>
  <r>
    <n v="402"/>
    <x v="402"/>
    <s v="Help create a new holiday classic -  _x000a_a film that takes us back in time to experience what the apostles witnessed, Jesus Alive Again."/>
    <x v="13"/>
    <n v="2833"/>
    <x v="0"/>
    <x v="0"/>
    <s v="USD"/>
    <n v="1446731817"/>
    <x v="402"/>
    <n v="1444913817"/>
    <d v="2015-10-15T12:56:57"/>
    <b v="0"/>
    <n v="43"/>
    <b v="1"/>
    <s v="film &amp; video/documentary"/>
    <n v="1.4165000000000001"/>
    <n v="65.883720930232556"/>
    <x v="0"/>
    <x v="4"/>
  </r>
  <r>
    <n v="403"/>
    <x v="403"/>
    <s v="A documentary adventure about bananas - and people. Your round-trip ticket into the heart of banana-cultures!!"/>
    <x v="10"/>
    <n v="5263"/>
    <x v="0"/>
    <x v="0"/>
    <s v="USD"/>
    <n v="1312960080"/>
    <x v="403"/>
    <n v="1308900441"/>
    <d v="2011-06-24T07:27:21"/>
    <b v="0"/>
    <n v="70"/>
    <b v="1"/>
    <s v="film &amp; video/documentary"/>
    <n v="1.0526"/>
    <n v="75.185714285714283"/>
    <x v="0"/>
    <x v="4"/>
  </r>
  <r>
    <n v="404"/>
    <x v="404"/>
    <s v="A feature length documentary, exploring the many lives memorialized by the iconic AIDS Memorial Quilt."/>
    <x v="19"/>
    <n v="36082"/>
    <x v="0"/>
    <x v="0"/>
    <s v="USD"/>
    <n v="1391641440"/>
    <x v="404"/>
    <n v="1389107062"/>
    <d v="2014-01-07T15:04:22"/>
    <b v="0"/>
    <n v="271"/>
    <b v="1"/>
    <s v="film &amp; video/documentary"/>
    <n v="1.0309142857142857"/>
    <n v="133.14391143911439"/>
    <x v="0"/>
    <x v="4"/>
  </r>
  <r>
    <n v="405"/>
    <x v="405"/>
    <s v="Come, join our movie movement.  A new documentary about the healing power of food."/>
    <x v="121"/>
    <n v="3036"/>
    <x v="0"/>
    <x v="0"/>
    <s v="USD"/>
    <n v="1394071339"/>
    <x v="405"/>
    <n v="1391479339"/>
    <d v="2014-02-04T02:02:19"/>
    <b v="0"/>
    <n v="55"/>
    <b v="1"/>
    <s v="film &amp; video/documentary"/>
    <n v="1.0765957446808512"/>
    <n v="55.2"/>
    <x v="0"/>
    <x v="4"/>
  </r>
  <r>
    <n v="406"/>
    <x v="406"/>
    <s v="The Desert River Bends is a short documentary following the alternative lifestyles of three middle-age river guides in Moab UT."/>
    <x v="70"/>
    <n v="3015.73"/>
    <x v="0"/>
    <x v="0"/>
    <s v="USD"/>
    <n v="1304920740"/>
    <x v="406"/>
    <n v="1301975637"/>
    <d v="2011-04-05T03:53:57"/>
    <b v="0"/>
    <n v="35"/>
    <b v="1"/>
    <s v="film &amp; video/documentary"/>
    <n v="1.0770464285714285"/>
    <n v="86.163714285714292"/>
    <x v="0"/>
    <x v="4"/>
  </r>
  <r>
    <n v="407"/>
    <x v="407"/>
    <s v="The story of the 1886 Haymarket Riot explored through the history of the Haymarket Police Memorial Statue."/>
    <x v="13"/>
    <n v="2031"/>
    <x v="0"/>
    <x v="0"/>
    <s v="USD"/>
    <n v="1321739650"/>
    <x v="407"/>
    <n v="1316552050"/>
    <d v="2011-09-20T20:54:10"/>
    <b v="0"/>
    <n v="22"/>
    <b v="1"/>
    <s v="film &amp; video/documentary"/>
    <n v="1.0155000000000001"/>
    <n v="92.318181818181813"/>
    <x v="0"/>
    <x v="4"/>
  </r>
  <r>
    <n v="408"/>
    <x v="408"/>
    <s v="A documentary exploring the phenomenon of custom and branded yarmulkes in Jewish-American communities."/>
    <x v="12"/>
    <n v="6086.26"/>
    <x v="0"/>
    <x v="0"/>
    <s v="USD"/>
    <n v="1383676790"/>
    <x v="408"/>
    <n v="1380217190"/>
    <d v="2013-09-26T17:39:50"/>
    <b v="0"/>
    <n v="38"/>
    <b v="1"/>
    <s v="film &amp; video/documentary"/>
    <n v="1.0143766666666667"/>
    <n v="160.16473684210527"/>
    <x v="0"/>
    <x v="4"/>
  </r>
  <r>
    <n v="409"/>
    <x v="409"/>
    <s v="I am working on a project that explores the relationship between education to work for youth within the European Union."/>
    <x v="2"/>
    <n v="684"/>
    <x v="0"/>
    <x v="1"/>
    <s v="GBP"/>
    <n v="1469220144"/>
    <x v="409"/>
    <n v="1466628144"/>
    <d v="2016-06-22T20:42:24"/>
    <b v="0"/>
    <n v="15"/>
    <b v="1"/>
    <s v="film &amp; video/documentary"/>
    <n v="1.3680000000000001"/>
    <n v="45.6"/>
    <x v="0"/>
    <x v="4"/>
  </r>
  <r>
    <n v="410"/>
    <x v="410"/>
    <s v="January was a mentor, advocate, and friend.  Her life tragically came to an end in September 2012.  This film is her story."/>
    <x v="28"/>
    <n v="1283"/>
    <x v="0"/>
    <x v="5"/>
    <s v="CAD"/>
    <n v="1434670397"/>
    <x v="410"/>
    <n v="1429486397"/>
    <d v="2015-04-19T23:33:17"/>
    <b v="0"/>
    <n v="7"/>
    <b v="1"/>
    <s v="film &amp; video/documentary"/>
    <n v="1.2829999999999999"/>
    <n v="183.28571428571428"/>
    <x v="0"/>
    <x v="4"/>
  </r>
  <r>
    <n v="411"/>
    <x v="411"/>
    <s v="An inspirational feature-length documentary that will help those with disabilities achieve their goals despite the obstacles."/>
    <x v="11"/>
    <n v="30315"/>
    <x v="0"/>
    <x v="0"/>
    <s v="USD"/>
    <n v="1387688400"/>
    <x v="411"/>
    <n v="1384920804"/>
    <d v="2013-11-20T04:13:24"/>
    <b v="0"/>
    <n v="241"/>
    <b v="1"/>
    <s v="film &amp; video/documentary"/>
    <n v="1.0105"/>
    <n v="125.78838174273859"/>
    <x v="0"/>
    <x v="4"/>
  </r>
  <r>
    <n v="412"/>
    <x v="412"/>
    <s v="A short film about property rights, salmon, and ratepayers in the controversy over exporting natural gas through southern Oregon"/>
    <x v="30"/>
    <n v="3171"/>
    <x v="0"/>
    <x v="0"/>
    <s v="USD"/>
    <n v="1343238578"/>
    <x v="412"/>
    <n v="1341856178"/>
    <d v="2012-07-09T17:49:38"/>
    <b v="0"/>
    <n v="55"/>
    <b v="1"/>
    <s v="film &amp; video/documentary"/>
    <n v="1.2684"/>
    <n v="57.654545454545456"/>
    <x v="0"/>
    <x v="4"/>
  </r>
  <r>
    <n v="413"/>
    <x v="413"/>
    <s v="A journey to discover how Somalis are rebuilding their shattered nation, with a focus on the role that women are playing."/>
    <x v="122"/>
    <n v="13451"/>
    <x v="0"/>
    <x v="0"/>
    <s v="USD"/>
    <n v="1342731811"/>
    <x v="413"/>
    <n v="1340139811"/>
    <d v="2012-06-19T21:03:31"/>
    <b v="0"/>
    <n v="171"/>
    <b v="1"/>
    <s v="film &amp; video/documentary"/>
    <n v="1.0508593749999999"/>
    <n v="78.660818713450297"/>
    <x v="0"/>
    <x v="4"/>
  </r>
  <r>
    <n v="414"/>
    <x v="414"/>
    <s v="thisisstuttering is a found-footage doc that has already changed lives. It is completely done; we need your help to get it out there."/>
    <x v="17"/>
    <n v="19028"/>
    <x v="0"/>
    <x v="0"/>
    <s v="USD"/>
    <n v="1381541465"/>
    <x v="414"/>
    <n v="1378949465"/>
    <d v="2013-09-12T01:31:05"/>
    <b v="0"/>
    <n v="208"/>
    <b v="1"/>
    <s v="film &amp; video/documentary"/>
    <n v="1.0285405405405406"/>
    <n v="91.480769230769226"/>
    <x v="0"/>
    <x v="4"/>
  </r>
  <r>
    <n v="415"/>
    <x v="415"/>
    <s v="Two Canadians document their comic misadventures South of the border seeking the American Dream, trivial pursuits and giant breakfasts!"/>
    <x v="123"/>
    <n v="1430.06"/>
    <x v="0"/>
    <x v="5"/>
    <s v="CAD"/>
    <n v="1413547200"/>
    <x v="415"/>
    <n v="1411417602"/>
    <d v="2014-09-22T20:26:42"/>
    <b v="0"/>
    <n v="21"/>
    <b v="1"/>
    <s v="film &amp; video/documentary"/>
    <n v="1.0214714285714286"/>
    <n v="68.09809523809524"/>
    <x v="0"/>
    <x v="4"/>
  </r>
  <r>
    <n v="416"/>
    <x v="416"/>
    <s v="35,000 pounds of food to a city. Highlighting the &quot;Convoy New Britain&quot; event from birth to beyond."/>
    <x v="28"/>
    <n v="1202.17"/>
    <x v="0"/>
    <x v="0"/>
    <s v="USD"/>
    <n v="1391851831"/>
    <x v="416"/>
    <n v="1389259831"/>
    <d v="2014-01-09T09:30:31"/>
    <b v="0"/>
    <n v="25"/>
    <b v="1"/>
    <s v="film &amp; video/documentary"/>
    <n v="1.2021700000000002"/>
    <n v="48.086800000000004"/>
    <x v="0"/>
    <x v="4"/>
  </r>
  <r>
    <n v="417"/>
    <x v="417"/>
    <s v="An unexpected kidney donor acts on faith in order to rescue a fellow cyclist from his failing body. The true story of Pete and Kelly."/>
    <x v="124"/>
    <n v="10526"/>
    <x v="0"/>
    <x v="0"/>
    <s v="USD"/>
    <n v="1365395580"/>
    <x v="417"/>
    <n v="1364426260"/>
    <d v="2013-03-27T23:17:40"/>
    <b v="0"/>
    <n v="52"/>
    <b v="1"/>
    <s v="film &amp; video/documentary"/>
    <n v="1.0024761904761905"/>
    <n v="202.42307692307693"/>
    <x v="0"/>
    <x v="4"/>
  </r>
  <r>
    <n v="418"/>
    <x v="418"/>
    <s v="A Texas grandfather's extraordinary quest to protect the coral reefs and his challenge to humanity to take care of the things we love."/>
    <x v="125"/>
    <n v="22542"/>
    <x v="0"/>
    <x v="0"/>
    <s v="USD"/>
    <n v="1437633997"/>
    <x v="418"/>
    <n v="1435041997"/>
    <d v="2015-06-23T06:46:37"/>
    <b v="0"/>
    <n v="104"/>
    <b v="1"/>
    <s v="film &amp; video/documentary"/>
    <n v="1.0063392857142857"/>
    <n v="216.75"/>
    <x v="0"/>
    <x v="4"/>
  </r>
  <r>
    <n v="419"/>
    <x v="419"/>
    <s v="Beyond Local is a personal journey through an art-centric and musically talented community that fosters creativity."/>
    <x v="6"/>
    <n v="8035"/>
    <x v="0"/>
    <x v="0"/>
    <s v="USD"/>
    <n v="1372536787"/>
    <x v="419"/>
    <n v="1367352787"/>
    <d v="2013-04-30T20:13:07"/>
    <b v="0"/>
    <n v="73"/>
    <b v="1"/>
    <s v="film &amp; video/documentary"/>
    <n v="1.004375"/>
    <n v="110.06849315068493"/>
    <x v="0"/>
    <x v="4"/>
  </r>
  <r>
    <n v="420"/>
    <x v="420"/>
    <s v="I wish to professionally voice 10 old-school &quot;POPEYE&quot; tv clips, have my voice edited in as Olive Oyl, then post the demo series online."/>
    <x v="126"/>
    <n v="14.5"/>
    <x v="2"/>
    <x v="0"/>
    <s v="USD"/>
    <n v="1394772031"/>
    <x v="420"/>
    <n v="1392183631"/>
    <d v="2014-02-12T05:40:31"/>
    <b v="0"/>
    <n v="3"/>
    <b v="0"/>
    <s v="film &amp; video/animation"/>
    <n v="4.3939393939393936E-3"/>
    <n v="4.833333333333333"/>
    <x v="0"/>
    <x v="5"/>
  </r>
  <r>
    <n v="421"/>
    <x v="421"/>
    <s v="An artistic project that will act as my final animation project and first feature film written, directed, animated, and produced by me"/>
    <x v="36"/>
    <n v="301"/>
    <x v="2"/>
    <x v="0"/>
    <s v="USD"/>
    <n v="1440157656"/>
    <x v="421"/>
    <n v="1434973656"/>
    <d v="2015-06-22T11:47:36"/>
    <b v="0"/>
    <n v="6"/>
    <b v="0"/>
    <s v="film &amp; video/animation"/>
    <n v="2.0066666666666667E-2"/>
    <n v="50.166666666666664"/>
    <x v="0"/>
    <x v="5"/>
  </r>
  <r>
    <n v="422"/>
    <x v="422"/>
    <s v="Screen writers look to create animated trailer about Anti-Bullying and seek to produce an on-going series that addresses teen issues."/>
    <x v="79"/>
    <n v="430"/>
    <x v="2"/>
    <x v="0"/>
    <s v="USD"/>
    <n v="1410416097"/>
    <x v="422"/>
    <n v="1407824097"/>
    <d v="2014-08-12T06:14:57"/>
    <b v="0"/>
    <n v="12"/>
    <b v="0"/>
    <s v="film &amp; video/animation"/>
    <n v="1.0749999999999999E-2"/>
    <n v="35.833333333333336"/>
    <x v="0"/>
    <x v="5"/>
  </r>
  <r>
    <n v="423"/>
    <x v="423"/>
    <s v="from the makers of COPS: Skyrim comes the Dark Brotherhood. a dramatic series created with Skyrim machinima."/>
    <x v="22"/>
    <n v="153"/>
    <x v="2"/>
    <x v="0"/>
    <s v="USD"/>
    <n v="1370470430"/>
    <x v="423"/>
    <n v="1367878430"/>
    <d v="2013-05-06T22:13:50"/>
    <b v="0"/>
    <n v="13"/>
    <b v="0"/>
    <s v="film &amp; video/animation"/>
    <n v="7.6499999999999997E-3"/>
    <n v="11.76923076923077"/>
    <x v="0"/>
    <x v="5"/>
  </r>
  <r>
    <n v="424"/>
    <x v="424"/>
    <s v="A short film about a gay teenage boy who is bullied to the point where he is willing to commit suicide. Only he can save himself."/>
    <x v="9"/>
    <n v="203.9"/>
    <x v="2"/>
    <x v="0"/>
    <s v="USD"/>
    <n v="1332748899"/>
    <x v="424"/>
    <n v="1327568499"/>
    <d v="2012-01-26T09:01:39"/>
    <b v="0"/>
    <n v="5"/>
    <b v="0"/>
    <s v="film &amp; video/animation"/>
    <n v="6.7966666666666675E-2"/>
    <n v="40.78"/>
    <x v="0"/>
    <x v="5"/>
  </r>
  <r>
    <n v="425"/>
    <x v="425"/>
    <s v="Support new organic, gluten free cartoon! You'll enjoy this funny story about fruits &amp; vegies and will be able to see new episodes!"/>
    <x v="63"/>
    <n v="6"/>
    <x v="2"/>
    <x v="0"/>
    <s v="USD"/>
    <n v="1448660404"/>
    <x v="425"/>
    <n v="1443472804"/>
    <d v="2015-09-28T20:40:04"/>
    <b v="0"/>
    <n v="2"/>
    <b v="0"/>
    <s v="film &amp; video/animation"/>
    <n v="1.2E-4"/>
    <n v="3"/>
    <x v="0"/>
    <x v="5"/>
  </r>
  <r>
    <n v="426"/>
    <x v="426"/>
    <s v="The first ever, Dewey Does 110 animation, teaches kids good values, how to succeed in life and maintaining a 110% state-of-mind."/>
    <x v="3"/>
    <n v="133"/>
    <x v="2"/>
    <x v="0"/>
    <s v="USD"/>
    <n v="1456851914"/>
    <x v="426"/>
    <n v="1454259914"/>
    <d v="2016-01-31T17:05:14"/>
    <b v="0"/>
    <n v="8"/>
    <b v="0"/>
    <s v="film &amp; video/animation"/>
    <n v="1.3299999999999999E-2"/>
    <n v="16.625"/>
    <x v="0"/>
    <x v="5"/>
  </r>
  <r>
    <n v="427"/>
    <x v="427"/>
    <s v="Iâ€™m raising funds to produce a professional Hard Times Charles animated video book, including hiring animators and voice-over talent."/>
    <x v="115"/>
    <n v="0"/>
    <x v="2"/>
    <x v="0"/>
    <s v="USD"/>
    <n v="1445540340"/>
    <x v="427"/>
    <n v="1444340940"/>
    <d v="2015-10-08T21:49:00"/>
    <b v="0"/>
    <n v="0"/>
    <b v="0"/>
    <s v="film &amp; video/animation"/>
    <n v="0"/>
    <e v="#DIV/0!"/>
    <x v="0"/>
    <x v="5"/>
  </r>
  <r>
    <n v="428"/>
    <x v="428"/>
    <s v="Fresh, fun, entertaining Bible stories on YouTube, stop-motion style."/>
    <x v="14"/>
    <n v="676"/>
    <x v="2"/>
    <x v="0"/>
    <s v="USD"/>
    <n v="1402956000"/>
    <x v="428"/>
    <n v="1400523845"/>
    <d v="2014-05-19T18:24:05"/>
    <b v="0"/>
    <n v="13"/>
    <b v="0"/>
    <s v="film &amp; video/animation"/>
    <n v="5.6333333333333332E-2"/>
    <n v="52"/>
    <x v="0"/>
    <x v="5"/>
  </r>
  <r>
    <n v="429"/>
    <x v="429"/>
    <s v="THE FUTURE is a short animated film created entirely by autistic and developmentally disabled artists from the L.A.N.D. program in Brooklyn, New York."/>
    <x v="10"/>
    <n v="0"/>
    <x v="2"/>
    <x v="0"/>
    <s v="USD"/>
    <n v="1259297940"/>
    <x v="429"/>
    <n v="1252964282"/>
    <d v="2009-09-14T21:38:02"/>
    <b v="0"/>
    <n v="0"/>
    <b v="0"/>
    <s v="film &amp; video/animation"/>
    <n v="0"/>
    <e v="#DIV/0!"/>
    <x v="0"/>
    <x v="5"/>
  </r>
  <r>
    <n v="430"/>
    <x v="430"/>
    <s v="Freddy Flint is creating an animated music video to the new &quot;Buttonpusher&quot; single, &quot;I'll Take You Back&quot;"/>
    <x v="28"/>
    <n v="24"/>
    <x v="2"/>
    <x v="0"/>
    <s v="USD"/>
    <n v="1378866867"/>
    <x v="430"/>
    <n v="1377570867"/>
    <d v="2013-08-27T02:34:27"/>
    <b v="0"/>
    <n v="5"/>
    <b v="0"/>
    <s v="film &amp; video/animation"/>
    <n v="2.4E-2"/>
    <n v="4.8"/>
    <x v="0"/>
    <x v="5"/>
  </r>
  <r>
    <n v="431"/>
    <x v="431"/>
    <s v="A short stop motion animated film of a man on his way home when strange goings on start to happen on his journey."/>
    <x v="9"/>
    <n v="415"/>
    <x v="2"/>
    <x v="1"/>
    <s v="GBP"/>
    <n v="1467752083"/>
    <x v="431"/>
    <n v="1465160083"/>
    <d v="2016-06-05T20:54:43"/>
    <b v="0"/>
    <n v="8"/>
    <b v="0"/>
    <s v="film &amp; video/animation"/>
    <n v="0.13833333333333334"/>
    <n v="51.875"/>
    <x v="0"/>
    <x v="5"/>
  </r>
  <r>
    <n v="432"/>
    <x v="432"/>
    <s v="A teenage zombie named Jeff and his mad scientist mother adapt to life in the town of Serendipity, where the supernatural occurs daily."/>
    <x v="12"/>
    <n v="570"/>
    <x v="2"/>
    <x v="0"/>
    <s v="USD"/>
    <n v="1445448381"/>
    <x v="432"/>
    <n v="1440264381"/>
    <d v="2015-08-22T17:26:21"/>
    <b v="0"/>
    <n v="8"/>
    <b v="0"/>
    <s v="film &amp; video/animation"/>
    <n v="9.5000000000000001E-2"/>
    <n v="71.25"/>
    <x v="0"/>
    <x v="5"/>
  </r>
  <r>
    <n v="433"/>
    <x v="433"/>
    <s v="A 3D Animation._x000a_3 Main characters: Josh, Jessie, and Rosa._x000a_Genre: Action/eerie/adventure/suspense_x000a_Setting: Desert ruins/Deep Dungeon"/>
    <x v="9"/>
    <n v="0"/>
    <x v="2"/>
    <x v="0"/>
    <s v="USD"/>
    <n v="1444576022"/>
    <x v="433"/>
    <n v="1439392022"/>
    <d v="2015-08-12T15:07:02"/>
    <b v="0"/>
    <n v="0"/>
    <b v="0"/>
    <s v="film &amp; video/animation"/>
    <n v="0"/>
    <e v="#DIV/0!"/>
    <x v="0"/>
    <x v="5"/>
  </r>
  <r>
    <n v="434"/>
    <x v="434"/>
    <s v="A campaign to share their love on the silver screen and make possible a street musicianâ€™s dream to play them at the same time."/>
    <x v="30"/>
    <n v="125"/>
    <x v="2"/>
    <x v="0"/>
    <s v="USD"/>
    <n v="1385931702"/>
    <x v="434"/>
    <n v="1383076902"/>
    <d v="2013-10-29T20:01:42"/>
    <b v="0"/>
    <n v="2"/>
    <b v="0"/>
    <s v="film &amp; video/animation"/>
    <n v="0.05"/>
    <n v="62.5"/>
    <x v="0"/>
    <x v="5"/>
  </r>
  <r>
    <n v="435"/>
    <x v="435"/>
    <s v="Be a part of the Planet Earth Superheroes legacy by supporting the project. Mike and friends gain powers to save endangered animals."/>
    <x v="74"/>
    <n v="3"/>
    <x v="2"/>
    <x v="0"/>
    <s v="USD"/>
    <n v="1379094980"/>
    <x v="435"/>
    <n v="1376502980"/>
    <d v="2013-08-14T17:56:20"/>
    <b v="0"/>
    <n v="3"/>
    <b v="0"/>
    <s v="film &amp; video/animation"/>
    <n v="2.7272727272727273E-5"/>
    <n v="1"/>
    <x v="0"/>
    <x v="5"/>
  </r>
  <r>
    <n v="436"/>
    <x v="436"/>
    <s v="Blinky is the story of a naÃ¯ve simpleton who suddenly finds himself struggling to adapt to changes within his environment."/>
    <x v="28"/>
    <n v="0"/>
    <x v="2"/>
    <x v="0"/>
    <s v="USD"/>
    <n v="1375260113"/>
    <x v="436"/>
    <n v="1372668113"/>
    <d v="2013-07-01T08:41:53"/>
    <b v="0"/>
    <n v="0"/>
    <b v="0"/>
    <s v="film &amp; video/animation"/>
    <n v="0"/>
    <e v="#DIV/0!"/>
    <x v="0"/>
    <x v="5"/>
  </r>
  <r>
    <n v="437"/>
    <x v="437"/>
    <s v="This is an educational adventure series for kids about a baby owl and an alien. Physics, science, adventures, drama and joy!"/>
    <x v="39"/>
    <n v="0"/>
    <x v="2"/>
    <x v="5"/>
    <s v="CAD"/>
    <n v="1475912326"/>
    <x v="437"/>
    <n v="1470728326"/>
    <d v="2016-08-09T07:38:46"/>
    <b v="0"/>
    <n v="0"/>
    <b v="0"/>
    <s v="film &amp; video/animation"/>
    <n v="0"/>
    <e v="#DIV/0!"/>
    <x v="0"/>
    <x v="5"/>
  </r>
  <r>
    <n v="438"/>
    <x v="438"/>
    <s v="As Smyton pushes himself to become respected, he unlocks secrets about himself and the world around him."/>
    <x v="22"/>
    <n v="1876"/>
    <x v="2"/>
    <x v="0"/>
    <s v="USD"/>
    <n v="1447830958"/>
    <x v="438"/>
    <n v="1445235358"/>
    <d v="2015-10-19T06:15:58"/>
    <b v="0"/>
    <n v="11"/>
    <b v="0"/>
    <s v="film &amp; video/animation"/>
    <n v="9.3799999999999994E-2"/>
    <n v="170.54545454545453"/>
    <x v="0"/>
    <x v="5"/>
  </r>
  <r>
    <n v="439"/>
    <x v="439"/>
    <s v="Hi everyone, I'm trying to begin a cartoon series. It's a show about space bounty hunters and their adventures as they travel around."/>
    <x v="52"/>
    <n v="0"/>
    <x v="2"/>
    <x v="0"/>
    <s v="USD"/>
    <n v="1413569818"/>
    <x v="439"/>
    <n v="1412705818"/>
    <d v="2014-10-07T18:16:58"/>
    <b v="0"/>
    <n v="0"/>
    <b v="0"/>
    <s v="film &amp; video/animation"/>
    <n v="0"/>
    <e v="#DIV/0!"/>
    <x v="0"/>
    <x v="5"/>
  </r>
  <r>
    <n v="440"/>
    <x v="440"/>
    <s v="A stop-motion animation made by a one girl team, with a camera, creativity, and a lot of determination."/>
    <x v="10"/>
    <n v="5"/>
    <x v="2"/>
    <x v="0"/>
    <s v="USD"/>
    <n v="1458859153"/>
    <x v="440"/>
    <n v="1456270753"/>
    <d v="2016-02-23T23:39:13"/>
    <b v="0"/>
    <n v="1"/>
    <b v="0"/>
    <s v="film &amp; video/animation"/>
    <n v="1E-3"/>
    <n v="5"/>
    <x v="0"/>
    <x v="5"/>
  </r>
  <r>
    <n v="441"/>
    <x v="441"/>
    <s v="A group of specialist clones called Wolf Squad are the only clones left after order 66 and are searching the galaxy for survivors!"/>
    <x v="44"/>
    <n v="0"/>
    <x v="2"/>
    <x v="1"/>
    <s v="GBP"/>
    <n v="1383418996"/>
    <x v="441"/>
    <n v="1380826996"/>
    <d v="2013-10-03T19:03:16"/>
    <b v="0"/>
    <n v="0"/>
    <b v="0"/>
    <s v="film &amp; video/animation"/>
    <n v="0"/>
    <e v="#DIV/0!"/>
    <x v="0"/>
    <x v="5"/>
  </r>
  <r>
    <n v="442"/>
    <x v="442"/>
    <s v="Doomsday is here"/>
    <x v="73"/>
    <n v="6691"/>
    <x v="2"/>
    <x v="0"/>
    <s v="USD"/>
    <n v="1424380783"/>
    <x v="442"/>
    <n v="1421788783"/>
    <d v="2015-01-20T21:19:43"/>
    <b v="0"/>
    <n v="17"/>
    <b v="0"/>
    <s v="film &amp; video/animation"/>
    <n v="0.39358823529411763"/>
    <n v="393.58823529411762"/>
    <x v="0"/>
    <x v="5"/>
  </r>
  <r>
    <n v="443"/>
    <x v="443"/>
    <s v="We love cartoons!! We want to make more but it costs money to so. Be apart of your daily dose of WTF!?! Pledge now!!"/>
    <x v="3"/>
    <n v="10"/>
    <x v="2"/>
    <x v="5"/>
    <s v="CAD"/>
    <n v="1391991701"/>
    <x v="443"/>
    <n v="1389399701"/>
    <d v="2014-01-11T00:21:41"/>
    <b v="0"/>
    <n v="2"/>
    <b v="0"/>
    <s v="film &amp; video/animation"/>
    <n v="1E-3"/>
    <n v="5"/>
    <x v="0"/>
    <x v="5"/>
  </r>
  <r>
    <n v="444"/>
    <x v="444"/>
    <s v="An upcoming animated web sitcom series centered around dealing with life, love, and relationships."/>
    <x v="28"/>
    <n v="50"/>
    <x v="2"/>
    <x v="0"/>
    <s v="USD"/>
    <n v="1329342361"/>
    <x v="444"/>
    <n v="1324158361"/>
    <d v="2011-12-17T21:46:01"/>
    <b v="0"/>
    <n v="1"/>
    <b v="0"/>
    <s v="film &amp; video/animation"/>
    <n v="0.05"/>
    <n v="50"/>
    <x v="0"/>
    <x v="5"/>
  </r>
  <r>
    <n v="445"/>
    <x v="445"/>
    <s v="We're ready to officially launch our website with a collectable dvd and comic package. Three shows and a double comic."/>
    <x v="127"/>
    <n v="2"/>
    <x v="2"/>
    <x v="0"/>
    <s v="USD"/>
    <n v="1432195375"/>
    <x v="445"/>
    <n v="1430899375"/>
    <d v="2015-05-06T08:02:55"/>
    <b v="0"/>
    <n v="2"/>
    <b v="0"/>
    <s v="film &amp; video/animation"/>
    <n v="3.3333333333333335E-5"/>
    <n v="1"/>
    <x v="0"/>
    <x v="5"/>
  </r>
  <r>
    <n v="446"/>
    <x v="446"/>
    <s v="A faith based animated short. (The same guy who said a picture is worth a thousand words also said a cartoon is worth two thousand.)"/>
    <x v="124"/>
    <n v="766"/>
    <x v="2"/>
    <x v="0"/>
    <s v="USD"/>
    <n v="1425434420"/>
    <x v="446"/>
    <n v="1422842420"/>
    <d v="2015-02-02T02:00:20"/>
    <b v="0"/>
    <n v="16"/>
    <b v="0"/>
    <s v="film &amp; video/animation"/>
    <n v="7.2952380952380949E-2"/>
    <n v="47.875"/>
    <x v="0"/>
    <x v="5"/>
  </r>
  <r>
    <n v="447"/>
    <x v="447"/>
    <s v="10 tracks have been professionally recorded by CGI supergroup, The Fat Rich Bastards. Funding required for 10 animated music videos."/>
    <x v="11"/>
    <n v="5"/>
    <x v="2"/>
    <x v="1"/>
    <s v="GBP"/>
    <n v="1364041163"/>
    <x v="447"/>
    <n v="1361884763"/>
    <d v="2013-02-26T13:19:23"/>
    <b v="0"/>
    <n v="1"/>
    <b v="0"/>
    <s v="film &amp; video/animation"/>
    <n v="1.6666666666666666E-4"/>
    <n v="5"/>
    <x v="0"/>
    <x v="5"/>
  </r>
  <r>
    <n v="448"/>
    <x v="448"/>
    <s v="Max is a pessimistic mouse, always fantasizing about the end of the world. In The Last Mice, Max's fantasy becomes a real nightmare."/>
    <x v="30"/>
    <n v="82.01"/>
    <x v="2"/>
    <x v="0"/>
    <s v="USD"/>
    <n v="1400091095"/>
    <x v="448"/>
    <n v="1398363095"/>
    <d v="2014-04-24T18:11:35"/>
    <b v="0"/>
    <n v="4"/>
    <b v="0"/>
    <s v="film &amp; video/animation"/>
    <n v="3.2804E-2"/>
    <n v="20.502500000000001"/>
    <x v="0"/>
    <x v="5"/>
  </r>
  <r>
    <n v="449"/>
    <x v="449"/>
    <s v="Shell &amp; Paddy is a 2D animation cartoon with 4 minutes of slapstick surreal humour staring two animal characters in weird, wacky world."/>
    <x v="13"/>
    <n v="45"/>
    <x v="2"/>
    <x v="1"/>
    <s v="GBP"/>
    <n v="1382017085"/>
    <x v="449"/>
    <n v="1379425085"/>
    <d v="2013-09-17T13:38:05"/>
    <b v="0"/>
    <n v="5"/>
    <b v="0"/>
    <s v="film &amp; video/animation"/>
    <n v="2.2499999999999999E-2"/>
    <n v="9"/>
    <x v="0"/>
    <x v="5"/>
  </r>
  <r>
    <n v="450"/>
    <x v="450"/>
    <s v="Why do the moon and stars receive their light from the sun? Africa has a story to tell. Ananse and Kweku appear in this great folktale."/>
    <x v="63"/>
    <n v="396"/>
    <x v="2"/>
    <x v="0"/>
    <s v="USD"/>
    <n v="1392417800"/>
    <x v="450"/>
    <n v="1389825800"/>
    <d v="2014-01-15T22:43:20"/>
    <b v="0"/>
    <n v="7"/>
    <b v="0"/>
    <s v="film &amp; video/animation"/>
    <n v="7.92E-3"/>
    <n v="56.571428571428569"/>
    <x v="0"/>
    <x v="5"/>
  </r>
  <r>
    <n v="451"/>
    <x v="451"/>
    <s v="This comedy follows two devils who discover a magical boombox to become musicians after an 80s rapture enchants earth with fairy-tales."/>
    <x v="22"/>
    <n v="0"/>
    <x v="2"/>
    <x v="0"/>
    <s v="USD"/>
    <n v="1390669791"/>
    <x v="451"/>
    <n v="1388077791"/>
    <d v="2013-12-26T17:09:51"/>
    <b v="0"/>
    <n v="0"/>
    <b v="0"/>
    <s v="film &amp; video/animation"/>
    <n v="0"/>
    <e v="#DIV/0!"/>
    <x v="0"/>
    <x v="5"/>
  </r>
  <r>
    <n v="452"/>
    <x v="452"/>
    <s v="A man must find his way out of the depths of the shadows by using the aid of a little girl."/>
    <x v="47"/>
    <n v="480"/>
    <x v="2"/>
    <x v="0"/>
    <s v="USD"/>
    <n v="1431536015"/>
    <x v="452"/>
    <n v="1428944015"/>
    <d v="2015-04-13T16:53:35"/>
    <b v="0"/>
    <n v="12"/>
    <b v="0"/>
    <s v="film &amp; video/animation"/>
    <n v="0.64"/>
    <n v="40"/>
    <x v="0"/>
    <x v="5"/>
  </r>
  <r>
    <n v="453"/>
    <x v="453"/>
    <s v="A 7 minute broadcast-quality web pilot (in 3D animation) of Jamboni Brothers Pizza {the ultimate goal being a cartoon TV series}."/>
    <x v="128"/>
    <n v="26"/>
    <x v="2"/>
    <x v="0"/>
    <s v="USD"/>
    <n v="1424375279"/>
    <x v="453"/>
    <n v="1422992879"/>
    <d v="2015-02-03T19:47:59"/>
    <b v="0"/>
    <n v="2"/>
    <b v="0"/>
    <s v="film &amp; video/animation"/>
    <n v="2.740447957839262E-4"/>
    <n v="13"/>
    <x v="0"/>
    <x v="5"/>
  </r>
  <r>
    <n v="454"/>
    <x v="454"/>
    <s v="Itâ€™s an Action/Adventure Anime for The Yuusha Brave series, G1 Transformer, and the Fast and the Furious Fans!"/>
    <x v="3"/>
    <n v="82"/>
    <x v="2"/>
    <x v="0"/>
    <s v="USD"/>
    <n v="1417007640"/>
    <x v="454"/>
    <n v="1414343571"/>
    <d v="2014-10-26T17:12:51"/>
    <b v="0"/>
    <n v="5"/>
    <b v="0"/>
    <s v="film &amp; video/animation"/>
    <n v="8.2000000000000007E-3"/>
    <n v="16.399999999999999"/>
    <x v="0"/>
    <x v="5"/>
  </r>
  <r>
    <n v="455"/>
    <x v="455"/>
    <s v="Goal The FunBunch characters animated on TV: Fun entertainment for kids just like other authors before us (ex.Arthur,Clifford,Dr Seuss)"/>
    <x v="99"/>
    <n v="45"/>
    <x v="2"/>
    <x v="0"/>
    <s v="USD"/>
    <n v="1334622660"/>
    <x v="455"/>
    <n v="1330733022"/>
    <d v="2012-03-03T00:03:42"/>
    <b v="0"/>
    <n v="2"/>
    <b v="0"/>
    <s v="film &amp; video/animation"/>
    <n v="6.9230769230769226E-4"/>
    <n v="22.5"/>
    <x v="0"/>
    <x v="5"/>
  </r>
  <r>
    <n v="456"/>
    <x v="456"/>
    <s v="Sideways Mohawk vs This Guy a special project combining th two stories into a Comic eBook &amp; full length Cartoon Movie homemade goodness"/>
    <x v="129"/>
    <n v="61"/>
    <x v="2"/>
    <x v="0"/>
    <s v="USD"/>
    <n v="1382414340"/>
    <x v="456"/>
    <n v="1380559201"/>
    <d v="2013-09-30T16:40:01"/>
    <b v="0"/>
    <n v="3"/>
    <b v="0"/>
    <s v="film &amp; video/animation"/>
    <n v="6.8631863186318634E-3"/>
    <n v="20.333333333333332"/>
    <x v="0"/>
    <x v="5"/>
  </r>
  <r>
    <n v="457"/>
    <x v="457"/>
    <s v="from my photo work, pyro techniques, aqua technitque and more , i will take the pricipale personnage to the lost land of phenix where ."/>
    <x v="22"/>
    <n v="0"/>
    <x v="2"/>
    <x v="5"/>
    <s v="CAD"/>
    <n v="1408213512"/>
    <x v="457"/>
    <n v="1405621512"/>
    <d v="2014-07-17T18:25:12"/>
    <b v="0"/>
    <n v="0"/>
    <b v="0"/>
    <s v="film &amp; video/animation"/>
    <n v="0"/>
    <e v="#DIV/0!"/>
    <x v="0"/>
    <x v="5"/>
  </r>
  <r>
    <n v="458"/>
    <x v="458"/>
    <s v="An animated parody of the game, Counter-Strike. The sequel to the very popular Counter-Strike: DE_dust2. Hacker is back!"/>
    <x v="3"/>
    <n v="821"/>
    <x v="2"/>
    <x v="1"/>
    <s v="GBP"/>
    <n v="1368550060"/>
    <x v="458"/>
    <n v="1365958060"/>
    <d v="2013-04-14T16:47:40"/>
    <b v="0"/>
    <n v="49"/>
    <b v="0"/>
    <s v="film &amp; video/animation"/>
    <n v="8.2100000000000006E-2"/>
    <n v="16.755102040816325"/>
    <x v="0"/>
    <x v="5"/>
  </r>
  <r>
    <n v="459"/>
    <x v="459"/>
    <s v="Little Lamb Kidz is a first of its kind set of multi-faith children's characters that will come to life in this 21 minute animated DVD."/>
    <x v="130"/>
    <n v="25"/>
    <x v="2"/>
    <x v="0"/>
    <s v="USD"/>
    <n v="1321201327"/>
    <x v="459"/>
    <n v="1316013727"/>
    <d v="2011-09-14T15:22:07"/>
    <b v="0"/>
    <n v="1"/>
    <b v="0"/>
    <s v="film &amp; video/animation"/>
    <n v="6.4102564102564103E-4"/>
    <n v="25"/>
    <x v="0"/>
    <x v="5"/>
  </r>
  <r>
    <n v="460"/>
    <x v="460"/>
    <s v="An animated web series about biological evolution gone haywire."/>
    <x v="0"/>
    <n v="25"/>
    <x v="2"/>
    <x v="0"/>
    <s v="USD"/>
    <n v="1401595200"/>
    <x v="460"/>
    <n v="1398862875"/>
    <d v="2014-04-30T13:01:15"/>
    <b v="0"/>
    <n v="2"/>
    <b v="0"/>
    <s v="film &amp; video/animation"/>
    <n v="2.9411764705882353E-3"/>
    <n v="12.5"/>
    <x v="0"/>
    <x v="5"/>
  </r>
  <r>
    <n v="461"/>
    <x v="461"/>
    <s v="A machinima based film, displaying the effects of todays financial crisis the world faces, and the explossive consequences it carries."/>
    <x v="131"/>
    <n v="0"/>
    <x v="2"/>
    <x v="1"/>
    <s v="GBP"/>
    <n v="1370204367"/>
    <x v="461"/>
    <n v="1368476367"/>
    <d v="2013-05-13T20:19:27"/>
    <b v="0"/>
    <n v="0"/>
    <b v="0"/>
    <s v="film &amp; video/animation"/>
    <n v="0"/>
    <e v="#DIV/0!"/>
    <x v="0"/>
    <x v="5"/>
  </r>
  <r>
    <n v="462"/>
    <x v="462"/>
    <s v="A prince who becomes a slave, suffers of amnesia far away from his land. Slowly he recovers memory and returns where all started."/>
    <x v="57"/>
    <n v="0"/>
    <x v="2"/>
    <x v="0"/>
    <s v="USD"/>
    <n v="1312945341"/>
    <x v="462"/>
    <n v="1307761341"/>
    <d v="2011-06-11T03:02:21"/>
    <b v="0"/>
    <n v="0"/>
    <b v="0"/>
    <s v="film &amp; video/animation"/>
    <n v="0"/>
    <e v="#DIV/0!"/>
    <x v="0"/>
    <x v="5"/>
  </r>
  <r>
    <n v="463"/>
    <x v="463"/>
    <s v="Depicts the contribution the Tuskegee airmen made in certain historical events that helped turn the tide in World War II."/>
    <x v="56"/>
    <n v="1250"/>
    <x v="2"/>
    <x v="0"/>
    <s v="USD"/>
    <n v="1316883753"/>
    <x v="463"/>
    <n v="1311699753"/>
    <d v="2011-07-26T17:02:33"/>
    <b v="0"/>
    <n v="11"/>
    <b v="0"/>
    <s v="film &amp; video/animation"/>
    <n v="2.2727272727272728E-2"/>
    <n v="113.63636363636364"/>
    <x v="0"/>
    <x v="5"/>
  </r>
  <r>
    <n v="464"/>
    <x v="464"/>
    <s v="We are three students that want to make a short PokÃ©mon movie as a school project!"/>
    <x v="132"/>
    <n v="1"/>
    <x v="2"/>
    <x v="12"/>
    <s v="EUR"/>
    <n v="1463602935"/>
    <x v="464"/>
    <n v="1461874935"/>
    <d v="2016-04-28T20:22:15"/>
    <b v="0"/>
    <n v="1"/>
    <b v="0"/>
    <s v="film &amp; video/animation"/>
    <n v="9.9009900990099011E-4"/>
    <n v="1"/>
    <x v="0"/>
    <x v="5"/>
  </r>
  <r>
    <n v="465"/>
    <x v="465"/>
    <s v="&quot;Amp&quot; is a short film about a robot with needs."/>
    <x v="133"/>
    <n v="138"/>
    <x v="2"/>
    <x v="0"/>
    <s v="USD"/>
    <n v="1403837574"/>
    <x v="465"/>
    <n v="1402455174"/>
    <d v="2014-06-11T02:52:54"/>
    <b v="0"/>
    <n v="8"/>
    <b v="0"/>
    <s v="film &amp; video/animation"/>
    <n v="0.26953125"/>
    <n v="17.25"/>
    <x v="0"/>
    <x v="5"/>
  </r>
  <r>
    <n v="466"/>
    <x v="466"/>
    <s v="(Working storyboard for animated project) A multi-generational Knight that wages war on criminals and corrupt governments"/>
    <x v="3"/>
    <n v="76"/>
    <x v="2"/>
    <x v="0"/>
    <s v="USD"/>
    <n v="1347057464"/>
    <x v="466"/>
    <n v="1344465464"/>
    <d v="2012-08-08T22:37:44"/>
    <b v="0"/>
    <n v="5"/>
    <b v="0"/>
    <s v="film &amp; video/animation"/>
    <n v="7.6E-3"/>
    <n v="15.2"/>
    <x v="0"/>
    <x v="5"/>
  </r>
  <r>
    <n v="467"/>
    <x v="467"/>
    <s v="Unfiltered + uncensored radio hosts Kris and Berman, create an adult animated series based on the mock lives of prank call characters."/>
    <x v="22"/>
    <n v="4315"/>
    <x v="2"/>
    <x v="0"/>
    <s v="USD"/>
    <n v="1348849134"/>
    <x v="467"/>
    <n v="1344961134"/>
    <d v="2012-08-14T16:18:54"/>
    <b v="0"/>
    <n v="39"/>
    <b v="0"/>
    <s v="film &amp; video/animation"/>
    <n v="0.21575"/>
    <n v="110.64102564102564"/>
    <x v="0"/>
    <x v="5"/>
  </r>
  <r>
    <n v="468"/>
    <x v="468"/>
    <s v="After the devastation of a massive Hurricane, main character that has strong's ties to the city returns to find everything in ruins. As"/>
    <x v="51"/>
    <n v="0"/>
    <x v="2"/>
    <x v="0"/>
    <s v="USD"/>
    <n v="1341978665"/>
    <x v="468"/>
    <n v="1336795283"/>
    <d v="2012-05-12T04:01:23"/>
    <b v="0"/>
    <n v="0"/>
    <b v="0"/>
    <s v="film &amp; video/animation"/>
    <n v="0"/>
    <e v="#DIV/0!"/>
    <x v="0"/>
    <x v="5"/>
  </r>
  <r>
    <n v="469"/>
    <x v="469"/>
    <s v="Create a personalised animation film using your child's name and photo."/>
    <x v="12"/>
    <n v="0"/>
    <x v="2"/>
    <x v="1"/>
    <s v="GBP"/>
    <n v="1409960724"/>
    <x v="469"/>
    <n v="1404776724"/>
    <d v="2014-07-07T23:45:24"/>
    <b v="0"/>
    <n v="0"/>
    <b v="0"/>
    <s v="film &amp; video/animation"/>
    <n v="0"/>
    <e v="#DIV/0!"/>
    <x v="0"/>
    <x v="5"/>
  </r>
  <r>
    <n v="470"/>
    <x v="470"/>
    <s v="Glippets is a fun comic strip and animation that features cute aliens taking up residence next door!   See the strip at glippets.com"/>
    <x v="10"/>
    <n v="51"/>
    <x v="2"/>
    <x v="0"/>
    <s v="USD"/>
    <n v="1389844800"/>
    <x v="470"/>
    <n v="1385524889"/>
    <d v="2013-11-27T04:01:29"/>
    <b v="0"/>
    <n v="2"/>
    <b v="0"/>
    <s v="film &amp; video/animation"/>
    <n v="1.0200000000000001E-2"/>
    <n v="25.5"/>
    <x v="0"/>
    <x v="5"/>
  </r>
  <r>
    <n v="471"/>
    <x v="471"/>
    <s v="Three kids try to stop Mazi Mbe's plan to restore Africa to its original state where Tricksters &amp; Spirits ruled_x000a_and Juju was law."/>
    <x v="56"/>
    <n v="6541"/>
    <x v="2"/>
    <x v="0"/>
    <s v="USD"/>
    <n v="1397924379"/>
    <x v="471"/>
    <n v="1394039979"/>
    <d v="2014-03-05T17:19:39"/>
    <b v="0"/>
    <n v="170"/>
    <b v="0"/>
    <s v="film &amp; video/animation"/>
    <n v="0.11892727272727273"/>
    <n v="38.476470588235294"/>
    <x v="0"/>
    <x v="5"/>
  </r>
  <r>
    <n v="472"/>
    <x v="472"/>
    <s v="The animated film &quot;Fly Forward&quot; is an original story which humorously describes the life experiences of the Hero A-Fei in his Childhood"/>
    <x v="134"/>
    <n v="141"/>
    <x v="2"/>
    <x v="0"/>
    <s v="USD"/>
    <n v="1408831718"/>
    <x v="472"/>
    <n v="1406239718"/>
    <d v="2014-07-24T22:08:38"/>
    <b v="0"/>
    <n v="5"/>
    <b v="0"/>
    <s v="film &amp; video/animation"/>
    <n v="0.17624999999999999"/>
    <n v="28.2"/>
    <x v="0"/>
    <x v="5"/>
  </r>
  <r>
    <n v="473"/>
    <x v="473"/>
    <s v="Quantum Kidz follows a young girlâ€™s journey becoming a superhero and dealing with alien threats against the Earth!"/>
    <x v="11"/>
    <n v="861"/>
    <x v="2"/>
    <x v="0"/>
    <s v="USD"/>
    <n v="1410972319"/>
    <x v="473"/>
    <n v="1408380319"/>
    <d v="2014-08-18T16:45:19"/>
    <b v="0"/>
    <n v="14"/>
    <b v="0"/>
    <s v="film &amp; video/animation"/>
    <n v="2.87E-2"/>
    <n v="61.5"/>
    <x v="0"/>
    <x v="5"/>
  </r>
  <r>
    <n v="474"/>
    <x v="474"/>
    <s v="Time travel the light Mr. Fantastic!  Spin the dimensions toward other continuums and worlds.  Hold onto your panties."/>
    <x v="126"/>
    <n v="1"/>
    <x v="2"/>
    <x v="0"/>
    <s v="USD"/>
    <n v="1487318029"/>
    <x v="474"/>
    <n v="1484726029"/>
    <d v="2017-01-18T07:53:49"/>
    <b v="0"/>
    <n v="1"/>
    <b v="0"/>
    <s v="film &amp; video/animation"/>
    <n v="3.0303030303030303E-4"/>
    <n v="1"/>
    <x v="0"/>
    <x v="5"/>
  </r>
  <r>
    <n v="475"/>
    <x v="475"/>
    <s v="Tropiki-Meet the Tikis-childrens animated/cartoon series.Fun  cartoon shorts with quirky humor and a positive uplifting message"/>
    <x v="13"/>
    <n v="0"/>
    <x v="2"/>
    <x v="0"/>
    <s v="USD"/>
    <n v="1430877843"/>
    <x v="475"/>
    <n v="1428285843"/>
    <d v="2015-04-06T02:04:03"/>
    <b v="0"/>
    <n v="0"/>
    <b v="0"/>
    <s v="film &amp; video/animation"/>
    <n v="0"/>
    <e v="#DIV/0!"/>
    <x v="0"/>
    <x v="5"/>
  </r>
  <r>
    <n v="476"/>
    <x v="476"/>
    <s v="Animated Music Videos that teach kids how to read."/>
    <x v="135"/>
    <n v="4906.59"/>
    <x v="2"/>
    <x v="0"/>
    <s v="USD"/>
    <n v="1401767940"/>
    <x v="476"/>
    <n v="1398727441"/>
    <d v="2014-04-28T23:24:01"/>
    <b v="0"/>
    <n v="124"/>
    <b v="0"/>
    <s v="film &amp; video/animation"/>
    <n v="2.2302681818181819E-2"/>
    <n v="39.569274193548388"/>
    <x v="0"/>
    <x v="5"/>
  </r>
  <r>
    <n v="477"/>
    <x v="477"/>
    <s v="A Comedy-drama animation revolving around a man who finds a problematic pair of headphones that literally take over his whole life."/>
    <x v="15"/>
    <n v="0"/>
    <x v="2"/>
    <x v="0"/>
    <s v="USD"/>
    <n v="1337371334"/>
    <x v="477"/>
    <n v="1332187334"/>
    <d v="2012-03-19T20:02:14"/>
    <b v="0"/>
    <n v="0"/>
    <b v="0"/>
    <s v="film &amp; video/animation"/>
    <n v="0"/>
    <e v="#DIV/0!"/>
    <x v="0"/>
    <x v="5"/>
  </r>
  <r>
    <n v="478"/>
    <x v="478"/>
    <s v="this is an animated full length film of an old classic with new life to it. That gigantic and naive duckling we all love  ."/>
    <x v="3"/>
    <n v="0"/>
    <x v="2"/>
    <x v="0"/>
    <s v="USD"/>
    <n v="1427921509"/>
    <x v="478"/>
    <n v="1425333109"/>
    <d v="2015-03-02T21:51:49"/>
    <b v="0"/>
    <n v="0"/>
    <b v="0"/>
    <s v="film &amp; video/animation"/>
    <n v="0"/>
    <e v="#DIV/0!"/>
    <x v="0"/>
    <x v="5"/>
  </r>
  <r>
    <n v="479"/>
    <x v="479"/>
    <s v="ANIMATING the most INFAMOUS Math Courses in America and TRANSLATING them for the mathematical underdog!"/>
    <x v="36"/>
    <n v="4884"/>
    <x v="2"/>
    <x v="0"/>
    <s v="USD"/>
    <n v="1416566835"/>
    <x v="479"/>
    <n v="1411379235"/>
    <d v="2014-09-22T09:47:15"/>
    <b v="0"/>
    <n v="55"/>
    <b v="0"/>
    <s v="film &amp; video/animation"/>
    <n v="0.3256"/>
    <n v="88.8"/>
    <x v="0"/>
    <x v="5"/>
  </r>
  <r>
    <n v="480"/>
    <x v="480"/>
    <s v="To court his muse, an artist must first outsmart her dog.  A short animated film collaboration by Dana and Terrence Masson."/>
    <x v="79"/>
    <n v="7764"/>
    <x v="2"/>
    <x v="0"/>
    <s v="USD"/>
    <n v="1376049615"/>
    <x v="480"/>
    <n v="1373457615"/>
    <d v="2013-07-10T12:00:15"/>
    <b v="0"/>
    <n v="140"/>
    <b v="0"/>
    <s v="film &amp; video/animation"/>
    <n v="0.19409999999999999"/>
    <n v="55.457142857142856"/>
    <x v="0"/>
    <x v="5"/>
  </r>
  <r>
    <n v="481"/>
    <x v="481"/>
    <s v="The year is 2043. Test subject David Beck has been augmented with psychokinetic abilities. He uses his newfound gifts to thwart evil."/>
    <x v="11"/>
    <n v="1830"/>
    <x v="2"/>
    <x v="0"/>
    <s v="USD"/>
    <n v="1349885289"/>
    <x v="481"/>
    <n v="1347293289"/>
    <d v="2012-09-10T16:08:09"/>
    <b v="0"/>
    <n v="21"/>
    <b v="0"/>
    <s v="film &amp; video/animation"/>
    <n v="6.0999999999999999E-2"/>
    <n v="87.142857142857139"/>
    <x v="0"/>
    <x v="5"/>
  </r>
  <r>
    <n v="482"/>
    <x v="482"/>
    <s v="Help me quit my day job and also create animated Stand-up routines from local up and coming comedians."/>
    <x v="3"/>
    <n v="10"/>
    <x v="2"/>
    <x v="0"/>
    <s v="USD"/>
    <n v="1460644440"/>
    <x v="482"/>
    <n v="1458336690"/>
    <d v="2016-03-18T21:31:30"/>
    <b v="0"/>
    <n v="1"/>
    <b v="0"/>
    <s v="film &amp; video/animation"/>
    <n v="1E-3"/>
    <n v="10"/>
    <x v="0"/>
    <x v="5"/>
  </r>
  <r>
    <n v="483"/>
    <x v="483"/>
    <s v="Help to fund a children's animation Series. Teaching good morals and conduct. Also includes simplified teachings about Islam and Allah."/>
    <x v="36"/>
    <n v="7530"/>
    <x v="2"/>
    <x v="1"/>
    <s v="GBP"/>
    <n v="1359434672"/>
    <x v="483"/>
    <n v="1354250672"/>
    <d v="2012-11-30T04:44:32"/>
    <b v="0"/>
    <n v="147"/>
    <b v="0"/>
    <s v="film &amp; video/animation"/>
    <n v="0.502"/>
    <n v="51.224489795918366"/>
    <x v="0"/>
    <x v="5"/>
  </r>
  <r>
    <n v="484"/>
    <x v="484"/>
    <s v="The Diddlys are steam powered superheroes,transforming into spaceships,submarines or whatever it takes to complete their secret mission"/>
    <x v="58"/>
    <n v="149"/>
    <x v="2"/>
    <x v="1"/>
    <s v="GBP"/>
    <n v="1446766372"/>
    <x v="484"/>
    <n v="1443220372"/>
    <d v="2015-09-25T22:32:52"/>
    <b v="0"/>
    <n v="11"/>
    <b v="0"/>
    <s v="film &amp; video/animation"/>
    <n v="1.8625E-3"/>
    <n v="13.545454545454545"/>
    <x v="0"/>
    <x v="5"/>
  </r>
  <r>
    <n v="485"/>
    <x v="485"/>
    <s v="Last few days to make this toon a reality! 5 funny toons for YOU! See the pilot episode here!"/>
    <x v="136"/>
    <n v="8315.01"/>
    <x v="2"/>
    <x v="1"/>
    <s v="GBP"/>
    <n v="1368792499"/>
    <x v="485"/>
    <n v="1366200499"/>
    <d v="2013-04-17T12:08:19"/>
    <b v="0"/>
    <n v="125"/>
    <b v="0"/>
    <s v="film &amp; video/animation"/>
    <n v="0.21906971229845085"/>
    <n v="66.520080000000007"/>
    <x v="0"/>
    <x v="5"/>
  </r>
  <r>
    <n v="486"/>
    <x v="486"/>
    <s v="&quot;Today's Toys Build Tomorrow&quot;  A feature film backed major toy project. Children learn about life while they play and have fun."/>
    <x v="137"/>
    <n v="50"/>
    <x v="2"/>
    <x v="2"/>
    <s v="AUD"/>
    <n v="1401662239"/>
    <x v="486"/>
    <n v="1399070239"/>
    <d v="2014-05-02T22:37:19"/>
    <b v="0"/>
    <n v="1"/>
    <b v="0"/>
    <s v="film &amp; video/animation"/>
    <n v="9.0909090909090904E-5"/>
    <n v="50"/>
    <x v="0"/>
    <x v="5"/>
  </r>
  <r>
    <n v="487"/>
    <x v="487"/>
    <s v="Hey everyone we are producing a new show called The Adventures of Daryl and Straight Man. It is an animated comedy web series."/>
    <x v="63"/>
    <n v="0"/>
    <x v="2"/>
    <x v="5"/>
    <s v="CAD"/>
    <n v="1482678994"/>
    <x v="487"/>
    <n v="1477491394"/>
    <d v="2016-10-26T14:16:34"/>
    <b v="0"/>
    <n v="0"/>
    <b v="0"/>
    <s v="film &amp; video/animation"/>
    <n v="0"/>
    <e v="#DIV/0!"/>
    <x v="0"/>
    <x v="5"/>
  </r>
  <r>
    <n v="488"/>
    <x v="488"/>
    <s v="When humans left the earth, the animals took over the city. What could go wrong? Well...everything!"/>
    <x v="14"/>
    <n v="0"/>
    <x v="2"/>
    <x v="0"/>
    <s v="USD"/>
    <n v="1483924700"/>
    <x v="488"/>
    <n v="1481332700"/>
    <d v="2016-12-10T01:18:20"/>
    <b v="0"/>
    <n v="0"/>
    <b v="0"/>
    <s v="film &amp; video/animation"/>
    <n v="0"/>
    <e v="#DIV/0!"/>
    <x v="0"/>
    <x v="5"/>
  </r>
  <r>
    <n v="489"/>
    <x v="489"/>
    <s v="Help America's favorite dysfunctional immigrant family THE GUINEAS launch the first season of their animated web series."/>
    <x v="138"/>
    <n v="215"/>
    <x v="2"/>
    <x v="0"/>
    <s v="USD"/>
    <n v="1325763180"/>
    <x v="489"/>
    <n v="1323084816"/>
    <d v="2011-12-05T11:33:36"/>
    <b v="0"/>
    <n v="3"/>
    <b v="0"/>
    <s v="film &amp; video/animation"/>
    <n v="2.8667813379201833E-3"/>
    <n v="71.666666666666671"/>
    <x v="0"/>
    <x v="5"/>
  </r>
  <r>
    <n v="490"/>
    <x v="490"/>
    <s v="Cancelled"/>
    <x v="28"/>
    <n v="0"/>
    <x v="2"/>
    <x v="0"/>
    <s v="USD"/>
    <n v="1345677285"/>
    <x v="490"/>
    <n v="1343085285"/>
    <d v="2012-07-23T23:14:45"/>
    <b v="0"/>
    <n v="0"/>
    <b v="0"/>
    <s v="film &amp; video/animation"/>
    <n v="0"/>
    <e v="#DIV/0!"/>
    <x v="0"/>
    <x v="5"/>
  </r>
  <r>
    <n v="491"/>
    <x v="491"/>
    <s v="&quot;Guess What? Gus&quot; is a magical animated comedy that follow a new kid who playful antics for attention make the news."/>
    <x v="3"/>
    <n v="0"/>
    <x v="2"/>
    <x v="0"/>
    <s v="USD"/>
    <n v="1453937699"/>
    <x v="491"/>
    <n v="1451345699"/>
    <d v="2015-12-28T23:34:59"/>
    <b v="0"/>
    <n v="0"/>
    <b v="0"/>
    <s v="film &amp; video/animation"/>
    <n v="0"/>
    <e v="#DIV/0!"/>
    <x v="0"/>
    <x v="5"/>
  </r>
  <r>
    <n v="492"/>
    <x v="492"/>
    <s v="This project aims to create a 3D animated movie that is created by it's fans, it's content and plot will be driven by it's followers."/>
    <x v="139"/>
    <n v="0"/>
    <x v="2"/>
    <x v="11"/>
    <s v="SEK"/>
    <n v="1476319830"/>
    <x v="492"/>
    <n v="1471135830"/>
    <d v="2016-08-14T00:50:30"/>
    <b v="0"/>
    <n v="0"/>
    <b v="0"/>
    <s v="film &amp; video/animation"/>
    <n v="0"/>
    <e v="#DIV/0!"/>
    <x v="0"/>
    <x v="5"/>
  </r>
  <r>
    <n v="493"/>
    <x v="493"/>
    <s v="The Chupacabra is not a myth and one man is on a mission to prove its existence no matter what, his name is Joc Barrera."/>
    <x v="11"/>
    <n v="0"/>
    <x v="2"/>
    <x v="1"/>
    <s v="GBP"/>
    <n v="1432142738"/>
    <x v="493"/>
    <n v="1429550738"/>
    <d v="2015-04-20T17:25:38"/>
    <b v="0"/>
    <n v="0"/>
    <b v="0"/>
    <s v="film &amp; video/animation"/>
    <n v="0"/>
    <e v="#DIV/0!"/>
    <x v="0"/>
    <x v="5"/>
  </r>
  <r>
    <n v="494"/>
    <x v="494"/>
    <s v="Angels come to Earth in human disguise to deceive mankind, rule the Earth as gods, create a hybrid army &amp; destroy all who oppose them."/>
    <x v="22"/>
    <n v="31"/>
    <x v="2"/>
    <x v="0"/>
    <s v="USD"/>
    <n v="1404356400"/>
    <x v="494"/>
    <n v="1402343765"/>
    <d v="2014-06-09T19:56:05"/>
    <b v="0"/>
    <n v="3"/>
    <b v="0"/>
    <s v="film &amp; video/animation"/>
    <n v="1.5499999999999999E-3"/>
    <n v="10.333333333333334"/>
    <x v="0"/>
    <x v="5"/>
  </r>
  <r>
    <n v="495"/>
    <x v="495"/>
    <s v="two friends set out to conquer and reach the level cap of the quest watch, how will they do it when they're 2 teenage idiots"/>
    <x v="39"/>
    <n v="0"/>
    <x v="2"/>
    <x v="0"/>
    <s v="USD"/>
    <n v="1437076305"/>
    <x v="495"/>
    <n v="1434484305"/>
    <d v="2015-06-16T19:51:45"/>
    <b v="0"/>
    <n v="0"/>
    <b v="0"/>
    <s v="film &amp; video/animation"/>
    <n v="0"/>
    <e v="#DIV/0!"/>
    <x v="0"/>
    <x v="5"/>
  </r>
  <r>
    <n v="496"/>
    <x v="496"/>
    <s v="The movie is about the adventures of Ethan, Danna, The mysterious inventor and more."/>
    <x v="127"/>
    <n v="1"/>
    <x v="2"/>
    <x v="0"/>
    <s v="USD"/>
    <n v="1392070874"/>
    <x v="496"/>
    <n v="1386886874"/>
    <d v="2013-12-12T22:21:14"/>
    <b v="0"/>
    <n v="1"/>
    <b v="0"/>
    <s v="film &amp; video/animation"/>
    <n v="1.6666666666666667E-5"/>
    <n v="1"/>
    <x v="0"/>
    <x v="5"/>
  </r>
  <r>
    <n v="497"/>
    <x v="497"/>
    <s v="live-action/animated series pilot."/>
    <x v="140"/>
    <n v="30"/>
    <x v="2"/>
    <x v="0"/>
    <s v="USD"/>
    <n v="1419483600"/>
    <x v="497"/>
    <n v="1414889665"/>
    <d v="2014-11-02T00:54:25"/>
    <b v="0"/>
    <n v="3"/>
    <b v="0"/>
    <s v="film &amp; video/animation"/>
    <n v="6.6964285714285711E-3"/>
    <n v="10"/>
    <x v="0"/>
    <x v="5"/>
  </r>
  <r>
    <n v="498"/>
    <x v="498"/>
    <s v="AT is an Interactive Animation made for the iPad where the user becomes part of the story. It's a fantastic journey of discovery!"/>
    <x v="141"/>
    <n v="2994"/>
    <x v="2"/>
    <x v="0"/>
    <s v="USD"/>
    <n v="1324664249"/>
    <x v="498"/>
    <n v="1321035449"/>
    <d v="2011-11-11T18:17:29"/>
    <b v="0"/>
    <n v="22"/>
    <b v="0"/>
    <s v="film &amp; video/animation"/>
    <n v="4.5985132395404561E-2"/>
    <n v="136.09090909090909"/>
    <x v="0"/>
    <x v="5"/>
  </r>
  <r>
    <n v="499"/>
    <x v="499"/>
    <s v="A Feature Length Animated Film Noir Musical with a modern twist. _x000d__x000a_Animation and music melded into edge-of-your-seat entertainment."/>
    <x v="22"/>
    <n v="1910"/>
    <x v="2"/>
    <x v="0"/>
    <s v="USD"/>
    <n v="1255381140"/>
    <x v="499"/>
    <n v="1250630968"/>
    <d v="2009-08-18T21:29:28"/>
    <b v="0"/>
    <n v="26"/>
    <b v="0"/>
    <s v="film &amp; video/animation"/>
    <n v="9.5500000000000002E-2"/>
    <n v="73.461538461538467"/>
    <x v="0"/>
    <x v="5"/>
  </r>
  <r>
    <n v="500"/>
    <x v="500"/>
    <s v="This animated dark comedy video highlights Stephen Colbert as a super hero-like figure within a corrupt and sinister world manipulated by the media."/>
    <x v="115"/>
    <n v="215"/>
    <x v="2"/>
    <x v="0"/>
    <s v="USD"/>
    <n v="1273356960"/>
    <x v="500"/>
    <n v="1268255751"/>
    <d v="2010-03-10T21:15:51"/>
    <b v="0"/>
    <n v="4"/>
    <b v="0"/>
    <s v="film &amp; video/animation"/>
    <n v="3.307692307692308E-2"/>
    <n v="53.75"/>
    <x v="0"/>
    <x v="5"/>
  </r>
  <r>
    <n v="501"/>
    <x v="501"/>
    <s v="Based on the invention portfolio of a patented inventor World War Four is a look into the future of warfare and humanity as a whole"/>
    <x v="3"/>
    <n v="0"/>
    <x v="2"/>
    <x v="0"/>
    <s v="USD"/>
    <n v="1310189851"/>
    <x v="501"/>
    <n v="1307597851"/>
    <d v="2011-06-09T05:37:31"/>
    <b v="0"/>
    <n v="0"/>
    <b v="0"/>
    <s v="film &amp; video/animation"/>
    <n v="0"/>
    <e v="#DIV/0!"/>
    <x v="0"/>
    <x v="5"/>
  </r>
  <r>
    <n v="502"/>
    <x v="502"/>
    <s v="This Strawberry Bowl concept is the 1st of many episodes.  These episodes will be released in accordance with the harvest of the month."/>
    <x v="22"/>
    <n v="230"/>
    <x v="2"/>
    <x v="0"/>
    <s v="USD"/>
    <n v="1332073025"/>
    <x v="502"/>
    <n v="1329484625"/>
    <d v="2012-02-17T13:17:05"/>
    <b v="0"/>
    <n v="4"/>
    <b v="0"/>
    <s v="film &amp; video/animation"/>
    <n v="1.15E-2"/>
    <n v="57.5"/>
    <x v="0"/>
    <x v="5"/>
  </r>
  <r>
    <n v="503"/>
    <x v="503"/>
    <s v="Jimmy wants to live life and see his grandchildren grow up, but alcoholism threatens to curtail everything he dreams of."/>
    <x v="115"/>
    <n v="114"/>
    <x v="2"/>
    <x v="1"/>
    <s v="GBP"/>
    <n v="1421498303"/>
    <x v="503"/>
    <n v="1418906303"/>
    <d v="2014-12-18T12:38:23"/>
    <b v="0"/>
    <n v="9"/>
    <b v="0"/>
    <s v="film &amp; video/animation"/>
    <n v="1.7538461538461537E-2"/>
    <n v="12.666666666666666"/>
    <x v="0"/>
    <x v="5"/>
  </r>
  <r>
    <n v="504"/>
    <x v="504"/>
    <s v="An animated DVD starring Woodsy Owl that entertains children while  showing them how they can help create a cleaner, greener planet."/>
    <x v="142"/>
    <n v="335"/>
    <x v="2"/>
    <x v="0"/>
    <s v="USD"/>
    <n v="1334097387"/>
    <x v="504"/>
    <n v="1328916987"/>
    <d v="2012-02-10T23:36:27"/>
    <b v="0"/>
    <n v="5"/>
    <b v="0"/>
    <s v="film &amp; video/animation"/>
    <n v="1.3673469387755101E-2"/>
    <n v="67"/>
    <x v="0"/>
    <x v="5"/>
  </r>
  <r>
    <n v="505"/>
    <x v="505"/>
    <s v="This wonderful movie will tells the story of two adorable aliens who crash land into a familyâ€™s backyard, and travel the Earth."/>
    <x v="14"/>
    <n v="52"/>
    <x v="2"/>
    <x v="0"/>
    <s v="USD"/>
    <n v="1451010086"/>
    <x v="505"/>
    <n v="1447122086"/>
    <d v="2015-11-10T02:21:26"/>
    <b v="0"/>
    <n v="14"/>
    <b v="0"/>
    <s v="film &amp; video/animation"/>
    <n v="4.3333333333333331E-3"/>
    <n v="3.7142857142857144"/>
    <x v="0"/>
    <x v="5"/>
  </r>
  <r>
    <n v="506"/>
    <x v="506"/>
    <s v="A feature-length 3D animation that depicts what happened when the Son of the Morning rebelled against God."/>
    <x v="61"/>
    <n v="250"/>
    <x v="2"/>
    <x v="0"/>
    <s v="USD"/>
    <n v="1376140520"/>
    <x v="506"/>
    <n v="1373548520"/>
    <d v="2013-07-11T13:15:20"/>
    <b v="0"/>
    <n v="1"/>
    <b v="0"/>
    <s v="film &amp; video/animation"/>
    <n v="1.25E-3"/>
    <n v="250"/>
    <x v="0"/>
    <x v="5"/>
  </r>
  <r>
    <n v="507"/>
    <x v="507"/>
    <s v="&quot;Code Monkey(s)&quot; is a short animated-series about life from the perspective of an engineer who feels like an actual &quot;Code Monkey&quot;."/>
    <x v="22"/>
    <n v="640"/>
    <x v="2"/>
    <x v="0"/>
    <s v="USD"/>
    <n v="1350687657"/>
    <x v="507"/>
    <n v="1346799657"/>
    <d v="2012-09-04T23:00:57"/>
    <b v="0"/>
    <n v="10"/>
    <b v="0"/>
    <s v="film &amp; video/animation"/>
    <n v="3.2000000000000001E-2"/>
    <n v="64"/>
    <x v="0"/>
    <x v="5"/>
  </r>
  <r>
    <n v="508"/>
    <x v="508"/>
    <s v="A stop-motion animated action packed adventure. Telling a great story with an even greater message. Join me and lets change the world."/>
    <x v="63"/>
    <n v="400"/>
    <x v="2"/>
    <x v="0"/>
    <s v="USD"/>
    <n v="1337955240"/>
    <x v="508"/>
    <n v="1332808501"/>
    <d v="2012-03-27T00:35:01"/>
    <b v="0"/>
    <n v="3"/>
    <b v="0"/>
    <s v="film &amp; video/animation"/>
    <n v="8.0000000000000002E-3"/>
    <n v="133.33333333333334"/>
    <x v="0"/>
    <x v="5"/>
  </r>
  <r>
    <n v="509"/>
    <x v="509"/>
    <s v="A hilarious comedy podcast being turned into an animated series  about an indian servant and his boss."/>
    <x v="10"/>
    <n v="10"/>
    <x v="2"/>
    <x v="1"/>
    <s v="GBP"/>
    <n v="1435504170"/>
    <x v="509"/>
    <n v="1432912170"/>
    <d v="2015-05-29T15:09:30"/>
    <b v="0"/>
    <n v="1"/>
    <b v="0"/>
    <s v="film &amp; video/animation"/>
    <n v="2E-3"/>
    <n v="10"/>
    <x v="0"/>
    <x v="5"/>
  </r>
  <r>
    <n v="510"/>
    <x v="510"/>
    <s v="A mile below the Franco-Swiss border Dean manages to break the Large Hadron Collider and triggers the end of the world."/>
    <x v="32"/>
    <n v="0"/>
    <x v="2"/>
    <x v="0"/>
    <s v="USD"/>
    <n v="1456805639"/>
    <x v="510"/>
    <n v="1454213639"/>
    <d v="2016-01-31T04:13:59"/>
    <b v="0"/>
    <n v="0"/>
    <b v="0"/>
    <s v="film &amp; video/animation"/>
    <n v="0"/>
    <e v="#DIV/0!"/>
    <x v="0"/>
    <x v="5"/>
  </r>
  <r>
    <n v="511"/>
    <x v="511"/>
    <s v="A project that incorporates animation and comic art into a relevant story. 4 boys, 1 eyeland, and a whole lot of drama!!!"/>
    <x v="10"/>
    <n v="150"/>
    <x v="2"/>
    <x v="0"/>
    <s v="USD"/>
    <n v="1365228982"/>
    <x v="511"/>
    <n v="1362640582"/>
    <d v="2013-03-07T07:16:22"/>
    <b v="0"/>
    <n v="5"/>
    <b v="0"/>
    <s v="film &amp; video/animation"/>
    <n v="0.03"/>
    <n v="30"/>
    <x v="0"/>
    <x v="5"/>
  </r>
  <r>
    <n v="512"/>
    <x v="512"/>
    <s v="We have a fully developed 2D animated series that requires more professional animation. Our first 2 home-animated eps are up online."/>
    <x v="6"/>
    <n v="11"/>
    <x v="2"/>
    <x v="0"/>
    <s v="USD"/>
    <n v="1479667727"/>
    <x v="512"/>
    <n v="1475776127"/>
    <d v="2016-10-06T17:48:47"/>
    <b v="0"/>
    <n v="2"/>
    <b v="0"/>
    <s v="film &amp; video/animation"/>
    <n v="1.3749999999999999E-3"/>
    <n v="5.5"/>
    <x v="0"/>
    <x v="5"/>
  </r>
  <r>
    <n v="513"/>
    <x v="513"/>
    <s v="A sci-fi fantasy 2.5D anime styled series about some guys trying to save the world, probably..."/>
    <x v="63"/>
    <n v="6962"/>
    <x v="2"/>
    <x v="0"/>
    <s v="USD"/>
    <n v="1471244400"/>
    <x v="513"/>
    <n v="1467387705"/>
    <d v="2016-07-01T15:41:45"/>
    <b v="0"/>
    <n v="68"/>
    <b v="0"/>
    <s v="film &amp; video/animation"/>
    <n v="0.13924"/>
    <n v="102.38235294117646"/>
    <x v="0"/>
    <x v="5"/>
  </r>
  <r>
    <n v="514"/>
    <x v="514"/>
    <s v="A film created entirely out of paper, visual effects and found objects depicts how one man created a new life for himself."/>
    <x v="15"/>
    <n v="50"/>
    <x v="2"/>
    <x v="5"/>
    <s v="CAD"/>
    <n v="1407595447"/>
    <x v="514"/>
    <n v="1405003447"/>
    <d v="2014-07-10T14:44:07"/>
    <b v="0"/>
    <n v="3"/>
    <b v="0"/>
    <s v="film &amp; video/animation"/>
    <n v="3.3333333333333333E-2"/>
    <n v="16.666666666666668"/>
    <x v="0"/>
    <x v="5"/>
  </r>
  <r>
    <n v="515"/>
    <x v="515"/>
    <s v="A Tale of Faith is an animated short film based on the heartwarming tale by Rebbe Nachman of Breslov."/>
    <x v="143"/>
    <n v="24651"/>
    <x v="2"/>
    <x v="0"/>
    <s v="USD"/>
    <n v="1451389601"/>
    <x v="515"/>
    <n v="1447933601"/>
    <d v="2015-11-19T11:46:41"/>
    <b v="0"/>
    <n v="34"/>
    <b v="0"/>
    <s v="film &amp; video/animation"/>
    <n v="0.25413402061855672"/>
    <n v="725.02941176470586"/>
    <x v="0"/>
    <x v="5"/>
  </r>
  <r>
    <n v="516"/>
    <x v="516"/>
    <s v="A big brother style comedy animation series starring famous seafarers"/>
    <x v="10"/>
    <n v="0"/>
    <x v="2"/>
    <x v="1"/>
    <s v="GBP"/>
    <n v="1432752080"/>
    <x v="516"/>
    <n v="1427568080"/>
    <d v="2015-03-28T18:41:20"/>
    <b v="0"/>
    <n v="0"/>
    <b v="0"/>
    <s v="film &amp; video/animation"/>
    <n v="0"/>
    <e v="#DIV/0!"/>
    <x v="0"/>
    <x v="5"/>
  </r>
  <r>
    <n v="517"/>
    <x v="517"/>
    <s v="Honeybee is a cartoon about a girl who can talk to bugs, and her quest to save the bees! Adventure, humor, and lots of fun characters."/>
    <x v="36"/>
    <n v="205"/>
    <x v="2"/>
    <x v="0"/>
    <s v="USD"/>
    <n v="1486046761"/>
    <x v="517"/>
    <n v="1483454761"/>
    <d v="2017-01-03T14:46:01"/>
    <b v="0"/>
    <n v="3"/>
    <b v="0"/>
    <s v="film &amp; video/animation"/>
    <n v="1.3666666666666667E-2"/>
    <n v="68.333333333333329"/>
    <x v="0"/>
    <x v="5"/>
  </r>
  <r>
    <n v="518"/>
    <x v="518"/>
    <s v="The community of Somorrah is peaceful and unblemished until &quot;The Boss&quot; power and money starts to diminish &amp; plans to gain it all back!"/>
    <x v="144"/>
    <n v="0"/>
    <x v="2"/>
    <x v="0"/>
    <s v="USD"/>
    <n v="1441550760"/>
    <x v="518"/>
    <n v="1438958824"/>
    <d v="2015-08-07T14:47:04"/>
    <b v="0"/>
    <n v="0"/>
    <b v="0"/>
    <s v="film &amp; video/animation"/>
    <n v="0"/>
    <e v="#DIV/0!"/>
    <x v="0"/>
    <x v="5"/>
  </r>
  <r>
    <n v="519"/>
    <x v="519"/>
    <s v="&quot;When the dream of childhood is stolen... a nightmare is born&quot; A dark animated fantasy film by indie filmmaker M dot Strange."/>
    <x v="145"/>
    <n v="2746"/>
    <x v="2"/>
    <x v="0"/>
    <s v="USD"/>
    <n v="1354699421"/>
    <x v="519"/>
    <n v="1352107421"/>
    <d v="2012-11-05T09:23:41"/>
    <b v="0"/>
    <n v="70"/>
    <b v="0"/>
    <s v="film &amp; video/animation"/>
    <n v="0.22881426547787684"/>
    <n v="39.228571428571428"/>
    <x v="0"/>
    <x v="5"/>
  </r>
  <r>
    <n v="520"/>
    <x v="520"/>
    <s v="Tim Arthur's 21st anniversary sell-out production of his 'chilling' and 'sinister' ghostly thriller returns to the Edinburgh Fringe!"/>
    <x v="10"/>
    <n v="5105"/>
    <x v="0"/>
    <x v="1"/>
    <s v="GBP"/>
    <n v="1449766261"/>
    <x v="520"/>
    <n v="1447174261"/>
    <d v="2015-11-10T16:51:01"/>
    <b v="0"/>
    <n v="34"/>
    <b v="1"/>
    <s v="theater/plays"/>
    <n v="1.0209999999999999"/>
    <n v="150.14705882352942"/>
    <x v="1"/>
    <x v="6"/>
  </r>
  <r>
    <n v="521"/>
    <x v="521"/>
    <s v="The Blind Owl in co-production with Halcyon Theatre will stage &quot;dirty butterfly&quot; a voyeuristic drama by Britain's debbie tucker green."/>
    <x v="10"/>
    <n v="5232"/>
    <x v="0"/>
    <x v="0"/>
    <s v="USD"/>
    <n v="1477976340"/>
    <x v="521"/>
    <n v="1475460819"/>
    <d v="2016-10-03T02:13:39"/>
    <b v="0"/>
    <n v="56"/>
    <b v="1"/>
    <s v="theater/plays"/>
    <n v="1.0464"/>
    <n v="93.428571428571431"/>
    <x v="1"/>
    <x v="6"/>
  </r>
  <r>
    <n v="522"/>
    <x v="522"/>
    <s v="*** TO MAKE DONATIONS IN THE FUTURE                                   GO TO OUR WEBSITE: www.compassplayers.com ***"/>
    <x v="9"/>
    <n v="3440"/>
    <x v="0"/>
    <x v="0"/>
    <s v="USD"/>
    <n v="1458518325"/>
    <x v="522"/>
    <n v="1456793925"/>
    <d v="2016-03-01T00:58:45"/>
    <b v="0"/>
    <n v="31"/>
    <b v="1"/>
    <s v="theater/plays"/>
    <n v="1.1466666666666667"/>
    <n v="110.96774193548387"/>
    <x v="1"/>
    <x v="6"/>
  </r>
  <r>
    <n v="523"/>
    <x v="523"/>
    <s v="The Star on My Heart, an original play based on a survivor of the Terezin concentration camp, with community outreach for all ages."/>
    <x v="10"/>
    <n v="6030"/>
    <x v="0"/>
    <x v="0"/>
    <s v="USD"/>
    <n v="1442805076"/>
    <x v="523"/>
    <n v="1440213076"/>
    <d v="2015-08-22T03:11:16"/>
    <b v="0"/>
    <n v="84"/>
    <b v="1"/>
    <s v="theater/plays"/>
    <n v="1.206"/>
    <n v="71.785714285714292"/>
    <x v="1"/>
    <x v="6"/>
  </r>
  <r>
    <n v="524"/>
    <x v="524"/>
    <s v="Angel on the Corner need YOUR help to raise Â£3,500 to take Zero Down by Sarah Hehir to the Edinburgh Fringe Festival this August!"/>
    <x v="8"/>
    <n v="3803.55"/>
    <x v="0"/>
    <x v="1"/>
    <s v="GBP"/>
    <n v="1464801169"/>
    <x v="524"/>
    <n v="1462209169"/>
    <d v="2016-05-02T17:12:49"/>
    <b v="0"/>
    <n v="130"/>
    <b v="1"/>
    <s v="theater/plays"/>
    <n v="1.0867285714285715"/>
    <n v="29.258076923076924"/>
    <x v="1"/>
    <x v="6"/>
  </r>
  <r>
    <n v="525"/>
    <x v="525"/>
    <s v="EUPHORIA! is a new play about the decriminalization of drugs, and its profound effect on both the criminals in prison and &quot;The Man.&quot;"/>
    <x v="14"/>
    <n v="12000"/>
    <x v="0"/>
    <x v="0"/>
    <s v="USD"/>
    <n v="1410601041"/>
    <x v="525"/>
    <n v="1406713041"/>
    <d v="2014-07-30T09:37:21"/>
    <b v="0"/>
    <n v="12"/>
    <b v="1"/>
    <s v="theater/plays"/>
    <n v="1"/>
    <n v="1000"/>
    <x v="1"/>
    <x v="6"/>
  </r>
  <r>
    <n v="526"/>
    <x v="526"/>
    <s v="We have a brand new play. We urgently need your help to fund our production, which opens at Theatre503 on August 18th."/>
    <x v="15"/>
    <n v="1710"/>
    <x v="0"/>
    <x v="1"/>
    <s v="GBP"/>
    <n v="1438966800"/>
    <x v="526"/>
    <n v="1436278344"/>
    <d v="2015-07-07T14:12:24"/>
    <b v="0"/>
    <n v="23"/>
    <b v="1"/>
    <s v="theater/plays"/>
    <n v="1.1399999999999999"/>
    <n v="74.347826086956516"/>
    <x v="1"/>
    <x v="6"/>
  </r>
  <r>
    <n v="527"/>
    <x v="527"/>
    <s v="OMEGA KIDS, a new play by Noah Mease, directed by Jay Stull &amp; produced by New Light Theater Project in association with Access Theater."/>
    <x v="3"/>
    <n v="10085"/>
    <x v="0"/>
    <x v="0"/>
    <s v="USD"/>
    <n v="1487347500"/>
    <x v="527"/>
    <n v="1484715366"/>
    <d v="2017-01-18T04:56:06"/>
    <b v="0"/>
    <n v="158"/>
    <b v="1"/>
    <s v="theater/plays"/>
    <n v="1.0085"/>
    <n v="63.829113924050631"/>
    <x v="1"/>
    <x v="6"/>
  </r>
  <r>
    <n v="528"/>
    <x v="528"/>
    <s v="A Festival Backed Production of a Full-Length Play."/>
    <x v="146"/>
    <n v="1330"/>
    <x v="0"/>
    <x v="0"/>
    <s v="USD"/>
    <n v="1434921600"/>
    <x v="528"/>
    <n v="1433109907"/>
    <d v="2015-05-31T22:05:07"/>
    <b v="0"/>
    <n v="30"/>
    <b v="1"/>
    <s v="theater/plays"/>
    <n v="1.1565217391304348"/>
    <n v="44.333333333333336"/>
    <x v="1"/>
    <x v="6"/>
  </r>
  <r>
    <n v="529"/>
    <x v="529"/>
    <s v="Snowglobe Theatre, a new Montreal company, will be presenting Shakespeare's &quot;Much Ado about Nothing&quot; at Mainline Theatre in January"/>
    <x v="38"/>
    <n v="1565"/>
    <x v="0"/>
    <x v="5"/>
    <s v="CAD"/>
    <n v="1484110800"/>
    <x v="529"/>
    <n v="1482281094"/>
    <d v="2016-12-21T00:44:54"/>
    <b v="0"/>
    <n v="18"/>
    <b v="1"/>
    <s v="theater/plays"/>
    <n v="1.3041666666666667"/>
    <n v="86.944444444444443"/>
    <x v="1"/>
    <x v="6"/>
  </r>
  <r>
    <n v="530"/>
    <x v="530"/>
    <s v="Corners Grove is a coming-of-age play about leaving home, gender identity and the death of Whitney Houston; will benefit Win NYC."/>
    <x v="147"/>
    <n v="3670"/>
    <x v="0"/>
    <x v="0"/>
    <s v="USD"/>
    <n v="1435111200"/>
    <x v="530"/>
    <n v="1433254268"/>
    <d v="2015-06-02T14:11:08"/>
    <b v="0"/>
    <n v="29"/>
    <b v="1"/>
    <s v="theater/plays"/>
    <n v="1.0778267254038179"/>
    <n v="126.55172413793103"/>
    <x v="1"/>
    <x v="6"/>
  </r>
  <r>
    <n v="531"/>
    <x v="531"/>
    <s v="SYLVIA is a modern romantic comedy about a marriage and a talking dog. Directed by Jeanna Michaels. January 12 through January 29, 2017"/>
    <x v="23"/>
    <n v="4000"/>
    <x v="0"/>
    <x v="0"/>
    <s v="USD"/>
    <n v="1481957940"/>
    <x v="531"/>
    <n v="1478050429"/>
    <d v="2016-11-02T01:33:49"/>
    <b v="0"/>
    <n v="31"/>
    <b v="1"/>
    <s v="theater/plays"/>
    <n v="1"/>
    <n v="129.03225806451613"/>
    <x v="1"/>
    <x v="6"/>
  </r>
  <r>
    <n v="532"/>
    <x v="532"/>
    <s v="A fast paced, comedic play about an anxiety-ridden filmmaker who lies to investors about having Christopher Walken in his film."/>
    <x v="3"/>
    <n v="12325"/>
    <x v="0"/>
    <x v="0"/>
    <s v="USD"/>
    <n v="1463098208"/>
    <x v="532"/>
    <n v="1460506208"/>
    <d v="2016-04-13T00:10:08"/>
    <b v="0"/>
    <n v="173"/>
    <b v="1"/>
    <s v="theater/plays"/>
    <n v="1.2324999999999999"/>
    <n v="71.242774566473983"/>
    <x v="1"/>
    <x v="6"/>
  </r>
  <r>
    <n v="533"/>
    <x v="533"/>
    <s v="New writing â€¢ Twisty-turny magical realist retro sci-fi â€¢ Human lives â€¢ Storytelling â€¢ The slope our society slips down..."/>
    <x v="13"/>
    <n v="2004"/>
    <x v="0"/>
    <x v="1"/>
    <s v="GBP"/>
    <n v="1463394365"/>
    <x v="533"/>
    <n v="1461320765"/>
    <d v="2016-04-22T10:26:05"/>
    <b v="0"/>
    <n v="17"/>
    <b v="1"/>
    <s v="theater/plays"/>
    <n v="1.002"/>
    <n v="117.88235294117646"/>
    <x v="1"/>
    <x v="6"/>
  </r>
  <r>
    <n v="534"/>
    <x v="534"/>
    <s v="We're a zero-budget, non-profit theatre group based in Oslo and have been invited to perform at a conference in Belgium. Help!"/>
    <x v="36"/>
    <n v="15700"/>
    <x v="0"/>
    <x v="10"/>
    <s v="NOK"/>
    <n v="1446418800"/>
    <x v="534"/>
    <n v="1443036470"/>
    <d v="2015-09-23T19:27:50"/>
    <b v="0"/>
    <n v="48"/>
    <b v="1"/>
    <s v="theater/plays"/>
    <n v="1.0466666666666666"/>
    <n v="327.08333333333331"/>
    <x v="1"/>
    <x v="6"/>
  </r>
  <r>
    <n v="535"/>
    <x v="535"/>
    <s v="Weâ€™re producing a Northern Brexit sci-fi play for VAULT festival 2017 and we need your help!"/>
    <x v="13"/>
    <n v="2050"/>
    <x v="0"/>
    <x v="1"/>
    <s v="GBP"/>
    <n v="1483707905"/>
    <x v="535"/>
    <n v="1481115905"/>
    <d v="2016-12-07T13:05:05"/>
    <b v="0"/>
    <n v="59"/>
    <b v="1"/>
    <s v="theater/plays"/>
    <n v="1.0249999999999999"/>
    <n v="34.745762711864408"/>
    <x v="1"/>
    <x v="6"/>
  </r>
  <r>
    <n v="536"/>
    <x v="536"/>
    <s v="A new one-man play by Giles Roberts, shining a different light on the very human cost of war *IDEASTAP UNDERBELLY AWARD WINNER 2015*"/>
    <x v="126"/>
    <n v="3902.5"/>
    <x v="0"/>
    <x v="1"/>
    <s v="GBP"/>
    <n v="1438624800"/>
    <x v="536"/>
    <n v="1435133807"/>
    <d v="2015-06-24T08:16:47"/>
    <b v="0"/>
    <n v="39"/>
    <b v="1"/>
    <s v="theater/plays"/>
    <n v="1.1825757575757576"/>
    <n v="100.06410256410257"/>
    <x v="1"/>
    <x v="6"/>
  </r>
  <r>
    <n v="537"/>
    <x v="537"/>
    <s v="Transforming bystanders into anti-bullies since 2012 thru inclusive learning environments.  Together we can take back our classrooms."/>
    <x v="13"/>
    <n v="2410"/>
    <x v="0"/>
    <x v="0"/>
    <s v="USD"/>
    <n v="1446665191"/>
    <x v="537"/>
    <n v="1444069591"/>
    <d v="2015-10-05T18:26:31"/>
    <b v="0"/>
    <n v="59"/>
    <b v="1"/>
    <s v="theater/plays"/>
    <n v="1.2050000000000001"/>
    <n v="40.847457627118644"/>
    <x v="1"/>
    <x v="6"/>
  </r>
  <r>
    <n v="538"/>
    <x v="538"/>
    <s v="SOC produces affordable and accessible theatre in the heart of Orange County, CA, and we need your help to match a $5,000 grant!"/>
    <x v="10"/>
    <n v="15121"/>
    <x v="0"/>
    <x v="0"/>
    <s v="USD"/>
    <n v="1463166263"/>
    <x v="538"/>
    <n v="1460574263"/>
    <d v="2016-04-13T19:04:23"/>
    <b v="0"/>
    <n v="60"/>
    <b v="1"/>
    <s v="theater/plays"/>
    <n v="3.0242"/>
    <n v="252.01666666666668"/>
    <x v="1"/>
    <x v="6"/>
  </r>
  <r>
    <n v="539"/>
    <x v="539"/>
    <s v="A brand new show that unites puppetry, live music and storytelling to bring a forgotten English legend back to life!"/>
    <x v="2"/>
    <n v="503.22"/>
    <x v="0"/>
    <x v="1"/>
    <s v="GBP"/>
    <n v="1467681107"/>
    <x v="539"/>
    <n v="1465866707"/>
    <d v="2016-06-14T01:11:47"/>
    <b v="0"/>
    <n v="20"/>
    <b v="1"/>
    <s v="theater/plays"/>
    <n v="1.00644"/>
    <n v="25.161000000000001"/>
    <x v="1"/>
    <x v="6"/>
  </r>
  <r>
    <n v="540"/>
    <x v="540"/>
    <s v="There are so many dilemmas in life- what to do, where to go? _x000a_Let us solve it - search our preference based entertainment calendar"/>
    <x v="36"/>
    <n v="1"/>
    <x v="2"/>
    <x v="0"/>
    <s v="USD"/>
    <n v="1423078606"/>
    <x v="540"/>
    <n v="1420486606"/>
    <d v="2015-01-05T19:36:46"/>
    <b v="0"/>
    <n v="1"/>
    <b v="0"/>
    <s v="technology/web"/>
    <n v="6.666666666666667E-5"/>
    <n v="1"/>
    <x v="2"/>
    <x v="7"/>
  </r>
  <r>
    <n v="541"/>
    <x v="541"/>
    <s v="A website dedicated to local Kink Communities; to find others with matching interests and bring them together."/>
    <x v="37"/>
    <n v="25"/>
    <x v="2"/>
    <x v="0"/>
    <s v="USD"/>
    <n v="1446080834"/>
    <x v="541"/>
    <n v="1443488834"/>
    <d v="2015-09-29T01:07:14"/>
    <b v="0"/>
    <n v="1"/>
    <b v="0"/>
    <s v="technology/web"/>
    <n v="5.5555555555555558E-3"/>
    <n v="25"/>
    <x v="2"/>
    <x v="7"/>
  </r>
  <r>
    <n v="542"/>
    <x v="542"/>
    <s v="The platform to record visual, audio and text memory of the common man - as we experienced history when it brushed us by"/>
    <x v="65"/>
    <n v="1"/>
    <x v="2"/>
    <x v="0"/>
    <s v="USD"/>
    <n v="1462293716"/>
    <x v="542"/>
    <n v="1457113316"/>
    <d v="2016-03-04T17:41:56"/>
    <b v="0"/>
    <n v="1"/>
    <b v="0"/>
    <s v="technology/web"/>
    <n v="3.9999999999999998E-6"/>
    <n v="1"/>
    <x v="2"/>
    <x v="7"/>
  </r>
  <r>
    <n v="543"/>
    <x v="543"/>
    <s v="I want to make it easy for those with food allergies to know where they can safely, and happily eat out with friends and family."/>
    <x v="29"/>
    <n v="70"/>
    <x v="2"/>
    <x v="2"/>
    <s v="AUD"/>
    <n v="1414807962"/>
    <x v="543"/>
    <n v="1412215962"/>
    <d v="2014-10-02T02:12:42"/>
    <b v="0"/>
    <n v="2"/>
    <b v="0"/>
    <s v="technology/web"/>
    <n v="3.1818181818181819E-3"/>
    <n v="35"/>
    <x v="2"/>
    <x v="7"/>
  </r>
  <r>
    <n v="544"/>
    <x v="544"/>
    <s v="Do you have a favorite shirt? So does everyone else. Favowear is creating a platform to share the best clothes and shopping sources."/>
    <x v="2"/>
    <n v="6"/>
    <x v="2"/>
    <x v="0"/>
    <s v="USD"/>
    <n v="1467647160"/>
    <x v="544"/>
    <n v="1465055160"/>
    <d v="2016-06-04T15:46:00"/>
    <b v="0"/>
    <n v="2"/>
    <b v="0"/>
    <s v="technology/web"/>
    <n v="1.2E-2"/>
    <n v="3"/>
    <x v="2"/>
    <x v="7"/>
  </r>
  <r>
    <n v="545"/>
    <x v="545"/>
    <s v="1st collaborative webdesign tool to create professional websites with WordPress, Bootstrap and other open source technologies."/>
    <x v="63"/>
    <n v="13692"/>
    <x v="2"/>
    <x v="6"/>
    <s v="EUR"/>
    <n v="1447600389"/>
    <x v="545"/>
    <n v="1444140789"/>
    <d v="2015-10-06T14:13:09"/>
    <b v="0"/>
    <n v="34"/>
    <b v="0"/>
    <s v="technology/web"/>
    <n v="0.27383999999999997"/>
    <n v="402.70588235294116"/>
    <x v="2"/>
    <x v="7"/>
  </r>
  <r>
    <n v="546"/>
    <x v="546"/>
    <s v="Build a Christian Network Platform to connect and collaborate projects, events, missions and support online to fulfill the call."/>
    <x v="127"/>
    <n v="52"/>
    <x v="2"/>
    <x v="0"/>
    <s v="USD"/>
    <n v="1445097715"/>
    <x v="546"/>
    <n v="1441209715"/>
    <d v="2015-09-02T16:01:55"/>
    <b v="0"/>
    <n v="2"/>
    <b v="0"/>
    <s v="technology/web"/>
    <n v="8.6666666666666663E-4"/>
    <n v="26"/>
    <x v="2"/>
    <x v="7"/>
  </r>
  <r>
    <n v="547"/>
    <x v="547"/>
    <s v="We are looking to build a secure email / document sharing system for companies needing to send sensitive information to clients."/>
    <x v="51"/>
    <n v="0"/>
    <x v="2"/>
    <x v="1"/>
    <s v="GBP"/>
    <n v="1455122564"/>
    <x v="547"/>
    <n v="1452530564"/>
    <d v="2016-01-11T16:42:44"/>
    <b v="0"/>
    <n v="0"/>
    <b v="0"/>
    <s v="technology/web"/>
    <n v="0"/>
    <e v="#DIV/0!"/>
    <x v="2"/>
    <x v="7"/>
  </r>
  <r>
    <n v="548"/>
    <x v="548"/>
    <s v="Teach your native language online or study a foreign language with native speaking teachers. Social Web service and apps."/>
    <x v="3"/>
    <n v="9"/>
    <x v="2"/>
    <x v="1"/>
    <s v="GBP"/>
    <n v="1446154848"/>
    <x v="548"/>
    <n v="1443562848"/>
    <d v="2015-09-29T21:40:48"/>
    <b v="0"/>
    <n v="1"/>
    <b v="0"/>
    <s v="technology/web"/>
    <n v="8.9999999999999998E-4"/>
    <n v="9"/>
    <x v="2"/>
    <x v="7"/>
  </r>
  <r>
    <n v="549"/>
    <x v="549"/>
    <s v="The project idea came from game keys, gamers give out game keys on insecure forums and websites, we want to change that and make it fun"/>
    <x v="30"/>
    <n v="68"/>
    <x v="2"/>
    <x v="1"/>
    <s v="GBP"/>
    <n v="1436368622"/>
    <x v="549"/>
    <n v="1433776622"/>
    <d v="2015-06-08T15:17:02"/>
    <b v="0"/>
    <n v="8"/>
    <b v="0"/>
    <s v="technology/web"/>
    <n v="2.7199999999999998E-2"/>
    <n v="8.5"/>
    <x v="2"/>
    <x v="7"/>
  </r>
  <r>
    <n v="550"/>
    <x v="550"/>
    <s v="Help us shine the spotlight on our local businesses and contractors by providing a cost-effective ecommerce &amp; marketing platform"/>
    <x v="10"/>
    <n v="35"/>
    <x v="2"/>
    <x v="5"/>
    <s v="CAD"/>
    <n v="1485838800"/>
    <x v="550"/>
    <n v="1484756245"/>
    <d v="2017-01-18T16:17:25"/>
    <b v="0"/>
    <n v="4"/>
    <b v="0"/>
    <s v="technology/web"/>
    <n v="7.0000000000000001E-3"/>
    <n v="8.75"/>
    <x v="2"/>
    <x v="7"/>
  </r>
  <r>
    <n v="551"/>
    <x v="551"/>
    <s v="AX Nation's goal is to develop, highlight, and connect black business leaders across the diaspora with skilled software developers."/>
    <x v="96"/>
    <n v="3781"/>
    <x v="2"/>
    <x v="0"/>
    <s v="USD"/>
    <n v="1438451580"/>
    <x v="551"/>
    <n v="1434609424"/>
    <d v="2015-06-18T06:37:04"/>
    <b v="0"/>
    <n v="28"/>
    <b v="0"/>
    <s v="technology/web"/>
    <n v="5.0413333333333331E-2"/>
    <n v="135.03571428571428"/>
    <x v="2"/>
    <x v="7"/>
  </r>
  <r>
    <n v="552"/>
    <x v="552"/>
    <s v="Axoral is a 3d interactive social media interface, with the potential to be so much more, but we need your help!"/>
    <x v="101"/>
    <n v="0"/>
    <x v="2"/>
    <x v="5"/>
    <s v="CAD"/>
    <n v="1452350896"/>
    <x v="552"/>
    <n v="1447166896"/>
    <d v="2015-11-10T14:48:16"/>
    <b v="0"/>
    <n v="0"/>
    <b v="0"/>
    <s v="technology/web"/>
    <n v="0"/>
    <e v="#DIV/0!"/>
    <x v="2"/>
    <x v="7"/>
  </r>
  <r>
    <n v="553"/>
    <x v="553"/>
    <s v="Groundbreaking New Classifieds Website Grows Into Largest Nationwide Coverage By Turning Users Into Entrepreneurs"/>
    <x v="31"/>
    <n v="123"/>
    <x v="2"/>
    <x v="0"/>
    <s v="USD"/>
    <n v="1415988991"/>
    <x v="553"/>
    <n v="1413393391"/>
    <d v="2014-10-15T17:16:31"/>
    <b v="0"/>
    <n v="6"/>
    <b v="0"/>
    <s v="technology/web"/>
    <n v="4.9199999999999999E-3"/>
    <n v="20.5"/>
    <x v="2"/>
    <x v="7"/>
  </r>
  <r>
    <n v="554"/>
    <x v="554"/>
    <s v="grplife helps non-profit and community groups engage their members while upholding an attitude of responsibility for their information"/>
    <x v="148"/>
    <n v="1416"/>
    <x v="2"/>
    <x v="0"/>
    <s v="USD"/>
    <n v="1413735972"/>
    <x v="554"/>
    <n v="1411143972"/>
    <d v="2014-09-19T16:26:12"/>
    <b v="0"/>
    <n v="22"/>
    <b v="0"/>
    <s v="technology/web"/>
    <n v="0.36589147286821705"/>
    <n v="64.36363636363636"/>
    <x v="2"/>
    <x v="7"/>
  </r>
  <r>
    <n v="555"/>
    <x v="555"/>
    <s v="Show-Skill.net helps to promote young football talents for free. It's the best place to show what you've got! Just post your videos :)"/>
    <x v="51"/>
    <n v="0"/>
    <x v="2"/>
    <x v="1"/>
    <s v="GBP"/>
    <n v="1465720143"/>
    <x v="555"/>
    <n v="1463128143"/>
    <d v="2016-05-13T08:29:03"/>
    <b v="0"/>
    <n v="0"/>
    <b v="0"/>
    <s v="technology/web"/>
    <n v="0"/>
    <e v="#DIV/0!"/>
    <x v="2"/>
    <x v="7"/>
  </r>
  <r>
    <n v="556"/>
    <x v="556"/>
    <s v="An educational platform for learning Unified English Braille Code"/>
    <x v="6"/>
    <n v="200"/>
    <x v="2"/>
    <x v="0"/>
    <s v="USD"/>
    <n v="1452112717"/>
    <x v="556"/>
    <n v="1449520717"/>
    <d v="2015-12-07T20:38:37"/>
    <b v="0"/>
    <n v="1"/>
    <b v="0"/>
    <s v="technology/web"/>
    <n v="2.5000000000000001E-2"/>
    <n v="200"/>
    <x v="2"/>
    <x v="7"/>
  </r>
  <r>
    <n v="557"/>
    <x v="557"/>
    <s v="The world's first interactive global domestic violence platform which connects victims, NGO's, policy-makers and researchers."/>
    <x v="60"/>
    <n v="1366"/>
    <x v="2"/>
    <x v="12"/>
    <s v="EUR"/>
    <n v="1480721803"/>
    <x v="557"/>
    <n v="1478126203"/>
    <d v="2016-11-02T22:36:43"/>
    <b v="0"/>
    <n v="20"/>
    <b v="0"/>
    <s v="technology/web"/>
    <n v="9.1066666666666674E-3"/>
    <n v="68.3"/>
    <x v="2"/>
    <x v="7"/>
  </r>
  <r>
    <n v="558"/>
    <x v="558"/>
    <s v="A community website with news, classifieds, photo albums, business reviews and a calendar for the local community to share."/>
    <x v="47"/>
    <n v="0"/>
    <x v="2"/>
    <x v="0"/>
    <s v="USD"/>
    <n v="1427227905"/>
    <x v="558"/>
    <n v="1424639505"/>
    <d v="2015-02-22T21:11:45"/>
    <b v="0"/>
    <n v="0"/>
    <b v="0"/>
    <s v="technology/web"/>
    <n v="0"/>
    <e v="#DIV/0!"/>
    <x v="2"/>
    <x v="7"/>
  </r>
  <r>
    <n v="559"/>
    <x v="559"/>
    <s v="The words most comprehensive platform for creatives &amp; artists. Develop &amp; showcase user talent &amp; link them to business &amp; brands globally"/>
    <x v="149"/>
    <n v="50"/>
    <x v="2"/>
    <x v="0"/>
    <s v="USD"/>
    <n v="1449989260"/>
    <x v="559"/>
    <n v="1447397260"/>
    <d v="2015-11-13T06:47:40"/>
    <b v="0"/>
    <n v="1"/>
    <b v="0"/>
    <s v="technology/web"/>
    <n v="2.0833333333333335E-4"/>
    <n v="50"/>
    <x v="2"/>
    <x v="7"/>
  </r>
  <r>
    <n v="560"/>
    <x v="560"/>
    <s v="In the future the possibility exists that the internet it's self could be felled, we have world seed banks, it's time for a net bank,.."/>
    <x v="57"/>
    <n v="12"/>
    <x v="2"/>
    <x v="5"/>
    <s v="CAD"/>
    <n v="1418841045"/>
    <x v="560"/>
    <n v="1416249045"/>
    <d v="2014-11-17T18:30:45"/>
    <b v="0"/>
    <n v="3"/>
    <b v="0"/>
    <s v="technology/web"/>
    <n v="1.2E-4"/>
    <n v="4"/>
    <x v="2"/>
    <x v="7"/>
  </r>
  <r>
    <n v="561"/>
    <x v="561"/>
    <s v="A marketplace for talent and employers to match. Using intuitive technology we match &amp; place talent with the best career position."/>
    <x v="36"/>
    <n v="55"/>
    <x v="2"/>
    <x v="0"/>
    <s v="USD"/>
    <n v="1445874513"/>
    <x v="561"/>
    <n v="1442850513"/>
    <d v="2015-09-21T15:48:33"/>
    <b v="0"/>
    <n v="2"/>
    <b v="0"/>
    <s v="technology/web"/>
    <n v="3.6666666666666666E-3"/>
    <n v="27.5"/>
    <x v="2"/>
    <x v="7"/>
  </r>
  <r>
    <n v="562"/>
    <x v="562"/>
    <s v="i would like to develop an international free platform for domestic and international students to find accomodation in all countries"/>
    <x v="63"/>
    <n v="0"/>
    <x v="2"/>
    <x v="9"/>
    <s v="EUR"/>
    <n v="1482052815"/>
    <x v="562"/>
    <n v="1479460815"/>
    <d v="2016-11-18T09:20:15"/>
    <b v="0"/>
    <n v="0"/>
    <b v="0"/>
    <s v="technology/web"/>
    <n v="0"/>
    <e v="#DIV/0!"/>
    <x v="2"/>
    <x v="7"/>
  </r>
  <r>
    <n v="563"/>
    <x v="563"/>
    <s v="I want to help people who have trouble remembering the simple things in life, like what day it is and what they need to do today."/>
    <x v="96"/>
    <n v="68"/>
    <x v="2"/>
    <x v="2"/>
    <s v="AUD"/>
    <n v="1424137247"/>
    <x v="563"/>
    <n v="1421545247"/>
    <d v="2015-01-18T01:40:47"/>
    <b v="0"/>
    <n v="2"/>
    <b v="0"/>
    <s v="technology/web"/>
    <n v="9.0666666666666662E-4"/>
    <n v="34"/>
    <x v="2"/>
    <x v="7"/>
  </r>
  <r>
    <n v="564"/>
    <x v="564"/>
    <s v="Plateforme de troc gratuit et d'Ã©changes en tous genres par nature. Mieux s'entraider, Ã©changer, de donner, louer ou vendre Ã  distance."/>
    <x v="102"/>
    <n v="1"/>
    <x v="2"/>
    <x v="6"/>
    <s v="EUR"/>
    <n v="1457822275"/>
    <x v="564"/>
    <n v="1455230275"/>
    <d v="2016-02-11T22:37:55"/>
    <b v="0"/>
    <n v="1"/>
    <b v="0"/>
    <s v="technology/web"/>
    <n v="5.5555555555555558E-5"/>
    <n v="1"/>
    <x v="2"/>
    <x v="7"/>
  </r>
  <r>
    <n v="565"/>
    <x v="565"/>
    <s v="Our objective is to provide a platform which helps teachers to provide courses to leaners in wide range of locations including Africa."/>
    <x v="31"/>
    <n v="0"/>
    <x v="2"/>
    <x v="1"/>
    <s v="GBP"/>
    <n v="1436554249"/>
    <x v="565"/>
    <n v="1433962249"/>
    <d v="2015-06-10T18:50:49"/>
    <b v="0"/>
    <n v="0"/>
    <b v="0"/>
    <s v="technology/web"/>
    <n v="0"/>
    <e v="#DIV/0!"/>
    <x v="2"/>
    <x v="7"/>
  </r>
  <r>
    <n v="566"/>
    <x v="566"/>
    <s v="I am creating a website that will make it easier for people to promote or find rummage sales utilizing the power of Google Maps"/>
    <x v="10"/>
    <n v="1"/>
    <x v="2"/>
    <x v="0"/>
    <s v="USD"/>
    <n v="1468513533"/>
    <x v="566"/>
    <n v="1465921533"/>
    <d v="2016-06-14T16:25:33"/>
    <b v="0"/>
    <n v="1"/>
    <b v="0"/>
    <s v="technology/web"/>
    <n v="2.0000000000000001E-4"/>
    <n v="1"/>
    <x v="2"/>
    <x v="7"/>
  </r>
  <r>
    <n v="567"/>
    <x v="567"/>
    <s v="UnimeTV's goal to revolutionize the way anime lovers interact with one another. Connect with others around the globe like never before!"/>
    <x v="3"/>
    <n v="0"/>
    <x v="2"/>
    <x v="0"/>
    <s v="USD"/>
    <n v="1420143194"/>
    <x v="567"/>
    <n v="1417551194"/>
    <d v="2014-12-02T20:13:14"/>
    <b v="0"/>
    <n v="0"/>
    <b v="0"/>
    <s v="technology/web"/>
    <n v="0"/>
    <e v="#DIV/0!"/>
    <x v="2"/>
    <x v="7"/>
  </r>
  <r>
    <n v="568"/>
    <x v="568"/>
    <s v="A million snow lovers from all over the planet, connected to each other with a common goal. &quot;To have the best snow experiences _x000a_ever.&quot;"/>
    <x v="142"/>
    <n v="245"/>
    <x v="2"/>
    <x v="4"/>
    <s v="NZD"/>
    <n v="1452942000"/>
    <x v="568"/>
    <n v="1449785223"/>
    <d v="2015-12-10T22:07:03"/>
    <b v="0"/>
    <n v="5"/>
    <b v="0"/>
    <s v="technology/web"/>
    <n v="0.01"/>
    <n v="49"/>
    <x v="2"/>
    <x v="7"/>
  </r>
  <r>
    <n v="569"/>
    <x v="569"/>
    <s v="Mioti is an indie game marketplace that doubles as a community for developers to join networks and discuss projects."/>
    <x v="30"/>
    <n v="20"/>
    <x v="2"/>
    <x v="5"/>
    <s v="CAD"/>
    <n v="1451679612"/>
    <x v="569"/>
    <n v="1449087612"/>
    <d v="2015-12-02T20:20:12"/>
    <b v="0"/>
    <n v="1"/>
    <b v="0"/>
    <s v="technology/web"/>
    <n v="8.0000000000000002E-3"/>
    <n v="20"/>
    <x v="2"/>
    <x v="7"/>
  </r>
  <r>
    <n v="570"/>
    <x v="570"/>
    <s v="Humans have AM/FM/Satellite radio, kids have radio Disney, pets have DogCatRadio."/>
    <x v="94"/>
    <n v="142"/>
    <x v="2"/>
    <x v="0"/>
    <s v="USD"/>
    <n v="1455822569"/>
    <x v="570"/>
    <n v="1453230569"/>
    <d v="2016-01-19T19:09:29"/>
    <b v="0"/>
    <n v="1"/>
    <b v="0"/>
    <s v="technology/web"/>
    <n v="1.6705882352941177E-3"/>
    <n v="142"/>
    <x v="2"/>
    <x v="7"/>
  </r>
  <r>
    <n v="571"/>
    <x v="571"/>
    <s v="Snag-A-Slip is an online platform that connects boaters with awesome marinas and available boat slips so that they can book with ease."/>
    <x v="31"/>
    <n v="106"/>
    <x v="2"/>
    <x v="0"/>
    <s v="USD"/>
    <n v="1437969540"/>
    <x v="571"/>
    <n v="1436297723"/>
    <d v="2015-07-07T19:35:23"/>
    <b v="0"/>
    <n v="2"/>
    <b v="0"/>
    <s v="technology/web"/>
    <n v="4.2399999999999998E-3"/>
    <n v="53"/>
    <x v="2"/>
    <x v="7"/>
  </r>
  <r>
    <n v="572"/>
    <x v="572"/>
    <s v="FairwayJockey.com is a web platform to make high quality custom tour golf equipment available at a lower cost to the consumer."/>
    <x v="30"/>
    <n v="0"/>
    <x v="2"/>
    <x v="0"/>
    <s v="USD"/>
    <n v="1446660688"/>
    <x v="572"/>
    <n v="1444065088"/>
    <d v="2015-10-05T17:11:28"/>
    <b v="0"/>
    <n v="0"/>
    <b v="0"/>
    <s v="technology/web"/>
    <n v="0"/>
    <e v="#DIV/0!"/>
    <x v="2"/>
    <x v="7"/>
  </r>
  <r>
    <n v="573"/>
    <x v="573"/>
    <s v="Dive into 3D fractal star fields of web browsing, social networking, and project/contact management. Your YOUniverse of data #UMEOS"/>
    <x v="150"/>
    <n v="346"/>
    <x v="2"/>
    <x v="0"/>
    <s v="USD"/>
    <n v="1421543520"/>
    <x v="573"/>
    <n v="1416445931"/>
    <d v="2014-11-20T01:12:11"/>
    <b v="0"/>
    <n v="9"/>
    <b v="0"/>
    <s v="technology/web"/>
    <n v="3.892538925389254E-3"/>
    <n v="38.444444444444443"/>
    <x v="2"/>
    <x v="7"/>
  </r>
  <r>
    <n v="574"/>
    <x v="574"/>
    <s v="Grow your YouTube channel and increase your audience by allowing multi uploads, shares and interaction from a single simple interface."/>
    <x v="151"/>
    <n v="80"/>
    <x v="2"/>
    <x v="1"/>
    <s v="GBP"/>
    <n v="1476873507"/>
    <x v="574"/>
    <n v="1474281507"/>
    <d v="2016-09-19T10:38:27"/>
    <b v="0"/>
    <n v="4"/>
    <b v="0"/>
    <s v="technology/web"/>
    <n v="7.1556350626118068E-3"/>
    <n v="20"/>
    <x v="2"/>
    <x v="7"/>
  </r>
  <r>
    <n v="575"/>
    <x v="575"/>
    <s v="Wird der PC nicht genutzt, belohnt Gridcoin Rechenleistung fÃ¼r wissenschaftlichen Fortschritt - Uscore macht diese Forschung zum Spiel!"/>
    <x v="127"/>
    <n v="259"/>
    <x v="2"/>
    <x v="12"/>
    <s v="EUR"/>
    <n v="1434213443"/>
    <x v="575"/>
    <n v="1431621443"/>
    <d v="2015-05-14T16:37:23"/>
    <b v="0"/>
    <n v="4"/>
    <b v="0"/>
    <s v="technology/web"/>
    <n v="4.3166666666666666E-3"/>
    <n v="64.75"/>
    <x v="2"/>
    <x v="7"/>
  </r>
  <r>
    <n v="576"/>
    <x v="576"/>
    <s v="UthTopia Is a social media organization that believes in positive online usage, youth mentorship, and youth empowerment."/>
    <x v="58"/>
    <n v="1"/>
    <x v="2"/>
    <x v="0"/>
    <s v="USD"/>
    <n v="1427537952"/>
    <x v="576"/>
    <n v="1422357552"/>
    <d v="2015-01-27T11:19:12"/>
    <b v="0"/>
    <n v="1"/>
    <b v="0"/>
    <s v="technology/web"/>
    <n v="1.2500000000000001E-5"/>
    <n v="1"/>
    <x v="2"/>
    <x v="7"/>
  </r>
  <r>
    <n v="577"/>
    <x v="577"/>
    <s v="Emails are one of pervasively used mode of communication today. However, emails can be personal and sometimes discretion is needed."/>
    <x v="10"/>
    <n v="10"/>
    <x v="2"/>
    <x v="0"/>
    <s v="USD"/>
    <n v="1463753302"/>
    <x v="577"/>
    <n v="1458569302"/>
    <d v="2016-03-21T14:08:22"/>
    <b v="0"/>
    <n v="1"/>
    <b v="0"/>
    <s v="technology/web"/>
    <n v="2E-3"/>
    <n v="10"/>
    <x v="2"/>
    <x v="7"/>
  </r>
  <r>
    <n v="578"/>
    <x v="578"/>
    <s v="weBuy trade built on technology and Crowd Sourced Power"/>
    <x v="152"/>
    <n v="14"/>
    <x v="2"/>
    <x v="1"/>
    <s v="GBP"/>
    <n v="1441633993"/>
    <x v="578"/>
    <n v="1439560393"/>
    <d v="2015-08-14T13:53:13"/>
    <b v="0"/>
    <n v="7"/>
    <b v="0"/>
    <s v="technology/web"/>
    <n v="1.12E-4"/>
    <n v="2"/>
    <x v="2"/>
    <x v="7"/>
  </r>
  <r>
    <n v="579"/>
    <x v="579"/>
    <s v="Learn classic and public key cryptography with a full proof-of-concept system in JavaScript."/>
    <x v="14"/>
    <n v="175"/>
    <x v="2"/>
    <x v="0"/>
    <s v="USD"/>
    <n v="1419539223"/>
    <x v="579"/>
    <n v="1416947223"/>
    <d v="2014-11-25T20:27:03"/>
    <b v="0"/>
    <n v="5"/>
    <b v="0"/>
    <s v="technology/web"/>
    <n v="1.4583333333333334E-2"/>
    <n v="35"/>
    <x v="2"/>
    <x v="7"/>
  </r>
  <r>
    <n v="580"/>
    <x v="580"/>
    <s v="I Want To Create A Website That Helps Young Inventors Of Today Broadcast Their Talents &amp; Help Get The Reconigition They Deserve"/>
    <x v="9"/>
    <n v="1"/>
    <x v="2"/>
    <x v="0"/>
    <s v="USD"/>
    <n v="1474580867"/>
    <x v="580"/>
    <n v="1471988867"/>
    <d v="2016-08-23T21:47:47"/>
    <b v="0"/>
    <n v="1"/>
    <b v="0"/>
    <s v="technology/web"/>
    <n v="3.3333333333333332E-4"/>
    <n v="1"/>
    <x v="2"/>
    <x v="7"/>
  </r>
  <r>
    <n v="581"/>
    <x v="581"/>
    <s v="Help me raise funds so that I can be able to give passionate young poets a chance to earn money weekly for their writing &amp; spoken word."/>
    <x v="44"/>
    <n v="0"/>
    <x v="2"/>
    <x v="0"/>
    <s v="USD"/>
    <n v="1438474704"/>
    <x v="581"/>
    <n v="1435882704"/>
    <d v="2015-07-03T00:18:24"/>
    <b v="0"/>
    <n v="0"/>
    <b v="0"/>
    <s v="technology/web"/>
    <n v="0"/>
    <e v="#DIV/0!"/>
    <x v="2"/>
    <x v="7"/>
  </r>
  <r>
    <n v="582"/>
    <x v="582"/>
    <s v="A community-driven online system which promotes self-governance.  Level up by adding content; civic agendas and private associations."/>
    <x v="57"/>
    <n v="0"/>
    <x v="2"/>
    <x v="0"/>
    <s v="USD"/>
    <n v="1426442400"/>
    <x v="582"/>
    <n v="1424454319"/>
    <d v="2015-02-20T17:45:19"/>
    <b v="0"/>
    <n v="0"/>
    <b v="0"/>
    <s v="technology/web"/>
    <n v="0"/>
    <e v="#DIV/0!"/>
    <x v="2"/>
    <x v="7"/>
  </r>
  <r>
    <n v="583"/>
    <x v="583"/>
    <s v="HackersArchive.com will help rid the web of viruses and scams found everywhere else you look!"/>
    <x v="7"/>
    <n v="1"/>
    <x v="2"/>
    <x v="0"/>
    <s v="USD"/>
    <n v="1426800687"/>
    <x v="583"/>
    <n v="1424212287"/>
    <d v="2015-02-17T22:31:27"/>
    <b v="0"/>
    <n v="1"/>
    <b v="0"/>
    <s v="technology/web"/>
    <n v="1.1111111111111112E-4"/>
    <n v="1"/>
    <x v="2"/>
    <x v="7"/>
  </r>
  <r>
    <n v="584"/>
    <x v="584"/>
    <s v="Script Call takes your presentation from the wall to your audience; from your device to theirs."/>
    <x v="28"/>
    <n v="10"/>
    <x v="2"/>
    <x v="0"/>
    <s v="USD"/>
    <n v="1426522316"/>
    <x v="584"/>
    <n v="1423933916"/>
    <d v="2015-02-14T17:11:56"/>
    <b v="0"/>
    <n v="2"/>
    <b v="0"/>
    <s v="technology/web"/>
    <n v="0.01"/>
    <n v="5"/>
    <x v="2"/>
    <x v="7"/>
  </r>
  <r>
    <n v="585"/>
    <x v="585"/>
    <s v="SAVE UP TO 40% WHEN YOU SPEND!_x000a__x000a_PRE-ORDER YOUR LINK CARD TODAY"/>
    <x v="7"/>
    <n v="0"/>
    <x v="2"/>
    <x v="1"/>
    <s v="GBP"/>
    <n v="1448928000"/>
    <x v="585"/>
    <n v="1444123377"/>
    <d v="2015-10-06T09:22:57"/>
    <b v="0"/>
    <n v="0"/>
    <b v="0"/>
    <s v="technology/web"/>
    <n v="0"/>
    <e v="#DIV/0!"/>
    <x v="2"/>
    <x v="7"/>
  </r>
  <r>
    <n v="586"/>
    <x v="586"/>
    <s v="Employ College is a movement for companies to hire college graduates from their respected institutions."/>
    <x v="3"/>
    <n v="56"/>
    <x v="2"/>
    <x v="0"/>
    <s v="USD"/>
    <n v="1424032207"/>
    <x v="586"/>
    <n v="1421440207"/>
    <d v="2015-01-16T20:30:07"/>
    <b v="0"/>
    <n v="4"/>
    <b v="0"/>
    <s v="technology/web"/>
    <n v="5.5999999999999999E-3"/>
    <n v="14"/>
    <x v="2"/>
    <x v="7"/>
  </r>
  <r>
    <n v="587"/>
    <x v="587"/>
    <s v="Waitresses.com is an online community devoted to servers around the world. Learn. Connect. Work. Travel. Share._x000a__x000a_Make a pledge today!"/>
    <x v="11"/>
    <n v="2725"/>
    <x v="2"/>
    <x v="5"/>
    <s v="CAD"/>
    <n v="1429207833"/>
    <x v="587"/>
    <n v="1426615833"/>
    <d v="2015-03-17T18:10:33"/>
    <b v="0"/>
    <n v="7"/>
    <b v="0"/>
    <s v="technology/web"/>
    <n v="9.0833333333333335E-2"/>
    <n v="389.28571428571428"/>
    <x v="2"/>
    <x v="7"/>
  </r>
  <r>
    <n v="588"/>
    <x v="588"/>
    <s v="Offrire un &quot;TRAGO&quot;, ossia un passaggio con autista che ti segue e ti aspetta mentre concludi i tuoi affari, quando non puoi guidare"/>
    <x v="7"/>
    <n v="301"/>
    <x v="2"/>
    <x v="13"/>
    <s v="EUR"/>
    <n v="1479410886"/>
    <x v="588"/>
    <n v="1474223286"/>
    <d v="2016-09-18T18:28:06"/>
    <b v="0"/>
    <n v="2"/>
    <b v="0"/>
    <s v="technology/web"/>
    <n v="3.3444444444444443E-2"/>
    <n v="150.5"/>
    <x v="2"/>
    <x v="7"/>
  </r>
  <r>
    <n v="589"/>
    <x v="589"/>
    <s v="Services closer than you think..."/>
    <x v="51"/>
    <n v="1"/>
    <x v="2"/>
    <x v="0"/>
    <s v="USD"/>
    <n v="1436366699"/>
    <x v="589"/>
    <n v="1435070699"/>
    <d v="2015-06-23T14:44:59"/>
    <b v="0"/>
    <n v="1"/>
    <b v="0"/>
    <s v="technology/web"/>
    <n v="1.3333333333333334E-4"/>
    <n v="1"/>
    <x v="2"/>
    <x v="7"/>
  </r>
  <r>
    <n v="590"/>
    <x v="590"/>
    <s v="Learn the skills needed to be a successful web engineer. Create your own complex web applications, deploy servers, use data and more."/>
    <x v="10"/>
    <n v="223"/>
    <x v="2"/>
    <x v="1"/>
    <s v="GBP"/>
    <n v="1454936460"/>
    <x v="590"/>
    <n v="1452259131"/>
    <d v="2016-01-08T13:18:51"/>
    <b v="0"/>
    <n v="9"/>
    <b v="0"/>
    <s v="technology/web"/>
    <n v="4.4600000000000001E-2"/>
    <n v="24.777777777777779"/>
    <x v="2"/>
    <x v="7"/>
  </r>
  <r>
    <n v="591"/>
    <x v="591"/>
    <s v="Kid's Connect is a brand new social media website that is built specifically for kids to connect with other kids sick just like them."/>
    <x v="57"/>
    <n v="61"/>
    <x v="2"/>
    <x v="0"/>
    <s v="USD"/>
    <n v="1437570130"/>
    <x v="591"/>
    <n v="1434978130"/>
    <d v="2015-06-22T13:02:10"/>
    <b v="0"/>
    <n v="2"/>
    <b v="0"/>
    <s v="technology/web"/>
    <n v="6.0999999999999997E-4"/>
    <n v="30.5"/>
    <x v="2"/>
    <x v="7"/>
  </r>
  <r>
    <n v="592"/>
    <x v="592"/>
    <s v="Together, we can build a FREE, business start-up system that will help aspiring entrepreneurs change their economic circumstances."/>
    <x v="51"/>
    <n v="250"/>
    <x v="2"/>
    <x v="0"/>
    <s v="USD"/>
    <n v="1417584860"/>
    <x v="592"/>
    <n v="1414992860"/>
    <d v="2014-11-03T05:34:20"/>
    <b v="0"/>
    <n v="1"/>
    <b v="0"/>
    <s v="technology/web"/>
    <n v="3.3333333333333333E-2"/>
    <n v="250"/>
    <x v="2"/>
    <x v="7"/>
  </r>
  <r>
    <n v="593"/>
    <x v="593"/>
    <s v="One Day Your Life May Just Depend on Staying Anonymous Online.  Or You Just May Not Want Google, Amazon Or The NSA Knowing Your Details"/>
    <x v="2"/>
    <n v="115"/>
    <x v="2"/>
    <x v="1"/>
    <s v="GBP"/>
    <n v="1428333345"/>
    <x v="593"/>
    <n v="1425744945"/>
    <d v="2015-03-07T16:15:45"/>
    <b v="0"/>
    <n v="7"/>
    <b v="0"/>
    <s v="technology/web"/>
    <n v="0.23"/>
    <n v="16.428571428571427"/>
    <x v="2"/>
    <x v="7"/>
  </r>
  <r>
    <n v="594"/>
    <x v="594"/>
    <s v="Creating a fitness site that will change the fitness game forever!"/>
    <x v="31"/>
    <n v="26"/>
    <x v="2"/>
    <x v="0"/>
    <s v="USD"/>
    <n v="1460832206"/>
    <x v="594"/>
    <n v="1458240206"/>
    <d v="2016-03-17T18:43:26"/>
    <b v="0"/>
    <n v="2"/>
    <b v="0"/>
    <s v="technology/web"/>
    <n v="1.0399999999999999E-3"/>
    <n v="13"/>
    <x v="2"/>
    <x v="7"/>
  </r>
  <r>
    <n v="595"/>
    <x v="595"/>
    <s v="MyBestInterest.org elminates election research by quickly identifying the candidates that will best represent your interests."/>
    <x v="57"/>
    <n v="426"/>
    <x v="2"/>
    <x v="0"/>
    <s v="USD"/>
    <n v="1430703638"/>
    <x v="595"/>
    <n v="1426815638"/>
    <d v="2015-03-20T01:40:38"/>
    <b v="0"/>
    <n v="8"/>
    <b v="0"/>
    <s v="technology/web"/>
    <n v="4.2599999999999999E-3"/>
    <n v="53.25"/>
    <x v="2"/>
    <x v="7"/>
  </r>
  <r>
    <n v="596"/>
    <x v="596"/>
    <s v="We present digitaibook,com site which can become a free electronic library with your help,"/>
    <x v="22"/>
    <n v="6"/>
    <x v="2"/>
    <x v="0"/>
    <s v="USD"/>
    <n v="1478122292"/>
    <x v="596"/>
    <n v="1475530292"/>
    <d v="2016-10-03T21:31:32"/>
    <b v="0"/>
    <n v="2"/>
    <b v="0"/>
    <s v="technology/web"/>
    <n v="2.9999999999999997E-4"/>
    <n v="3"/>
    <x v="2"/>
    <x v="7"/>
  </r>
  <r>
    <n v="597"/>
    <x v="597"/>
    <s v="Rolodex is a web application that strives to nurture business to business relationships by connecting users via email."/>
    <x v="51"/>
    <n v="20"/>
    <x v="2"/>
    <x v="0"/>
    <s v="USD"/>
    <n v="1469980800"/>
    <x v="597"/>
    <n v="1466787335"/>
    <d v="2016-06-24T16:55:35"/>
    <b v="0"/>
    <n v="2"/>
    <b v="0"/>
    <s v="technology/web"/>
    <n v="2.6666666666666666E-3"/>
    <n v="10"/>
    <x v="2"/>
    <x v="7"/>
  </r>
  <r>
    <n v="598"/>
    <x v="598"/>
    <s v="This is a project to create a crowd-funding site for Urantia Book readers worldwide."/>
    <x v="30"/>
    <n v="850"/>
    <x v="2"/>
    <x v="0"/>
    <s v="USD"/>
    <n v="1417737781"/>
    <x v="598"/>
    <n v="1415145781"/>
    <d v="2014-11-05T00:03:01"/>
    <b v="0"/>
    <n v="7"/>
    <b v="0"/>
    <s v="technology/web"/>
    <n v="0.34"/>
    <n v="121.42857142857143"/>
    <x v="2"/>
    <x v="7"/>
  </r>
  <r>
    <n v="599"/>
    <x v="599"/>
    <s v="We send care packages to incarcerated individuals throughout the country that include specific items hand picked by the sender."/>
    <x v="63"/>
    <n v="31"/>
    <x v="2"/>
    <x v="0"/>
    <s v="USD"/>
    <n v="1425827760"/>
    <x v="599"/>
    <n v="1423769402"/>
    <d v="2015-02-12T19:30:02"/>
    <b v="0"/>
    <n v="2"/>
    <b v="0"/>
    <s v="technology/web"/>
    <n v="6.2E-4"/>
    <n v="15.5"/>
    <x v="2"/>
    <x v="7"/>
  </r>
  <r>
    <n v="600"/>
    <x v="600"/>
    <s v="Science Technology Engineering and Math + youth = a brighter tomorrow."/>
    <x v="10"/>
    <n v="100"/>
    <x v="1"/>
    <x v="0"/>
    <s v="USD"/>
    <n v="1431198562"/>
    <x v="600"/>
    <n v="1426014562"/>
    <d v="2015-03-10T19:09:22"/>
    <b v="0"/>
    <n v="1"/>
    <b v="0"/>
    <s v="technology/web"/>
    <n v="0.02"/>
    <n v="100"/>
    <x v="2"/>
    <x v="7"/>
  </r>
  <r>
    <n v="601"/>
    <x v="601"/>
    <s v="In today's day and age every website tracks your IP Address and information, it's time to keep your information private and secure."/>
    <x v="3"/>
    <n v="140"/>
    <x v="1"/>
    <x v="5"/>
    <s v="CAD"/>
    <n v="1419626139"/>
    <x v="601"/>
    <n v="1417034139"/>
    <d v="2014-11-26T20:35:39"/>
    <b v="0"/>
    <n v="6"/>
    <b v="0"/>
    <s v="technology/web"/>
    <n v="1.4E-2"/>
    <n v="23.333333333333332"/>
    <x v="2"/>
    <x v="7"/>
  </r>
  <r>
    <n v="602"/>
    <x v="602"/>
    <s v="A &quot;CarFax&quot; type of report for Doctors. We have the right to make informed decisions about who we choose to be our doctor!"/>
    <x v="54"/>
    <n v="0"/>
    <x v="1"/>
    <x v="0"/>
    <s v="USD"/>
    <n v="1434654215"/>
    <x v="602"/>
    <n v="1432062215"/>
    <d v="2015-05-19T19:03:35"/>
    <b v="0"/>
    <n v="0"/>
    <b v="0"/>
    <s v="technology/web"/>
    <n v="0"/>
    <e v="#DIV/0!"/>
    <x v="2"/>
    <x v="7"/>
  </r>
  <r>
    <n v="603"/>
    <x v="603"/>
    <s v="The admin for Randompics has announced they will be shutting down. I want to run, and improve, this great site!"/>
    <x v="36"/>
    <n v="590.02"/>
    <x v="1"/>
    <x v="0"/>
    <s v="USD"/>
    <n v="1408029623"/>
    <x v="603"/>
    <n v="1405437623"/>
    <d v="2014-07-15T15:20:23"/>
    <b v="0"/>
    <n v="13"/>
    <b v="0"/>
    <s v="technology/web"/>
    <n v="3.9334666666666664E-2"/>
    <n v="45.386153846153846"/>
    <x v="2"/>
    <x v="7"/>
  </r>
  <r>
    <n v="604"/>
    <x v="604"/>
    <s v="Bad news is our business. We deliver the news you don't want to and soften the blow with custom designed gifts and personalized verse."/>
    <x v="15"/>
    <n v="0"/>
    <x v="1"/>
    <x v="0"/>
    <s v="USD"/>
    <n v="1409187056"/>
    <x v="604"/>
    <n v="1406595056"/>
    <d v="2014-07-29T00:50:56"/>
    <b v="0"/>
    <n v="0"/>
    <b v="0"/>
    <s v="technology/web"/>
    <n v="0"/>
    <e v="#DIV/0!"/>
    <x v="2"/>
    <x v="7"/>
  </r>
  <r>
    <n v="605"/>
    <x v="605"/>
    <s v="An iPad support care package for your parents / seniors."/>
    <x v="10"/>
    <n v="131"/>
    <x v="1"/>
    <x v="0"/>
    <s v="USD"/>
    <n v="1440318908"/>
    <x v="605"/>
    <n v="1436430908"/>
    <d v="2015-07-09T08:35:08"/>
    <b v="0"/>
    <n v="8"/>
    <b v="0"/>
    <s v="technology/web"/>
    <n v="2.6200000000000001E-2"/>
    <n v="16.375"/>
    <x v="2"/>
    <x v="7"/>
  </r>
  <r>
    <n v="606"/>
    <x v="606"/>
    <s v="No more expensive, difficult and seperated packages for your business management. It's time for an All-in-One solution for your company"/>
    <x v="10"/>
    <n v="10"/>
    <x v="1"/>
    <x v="9"/>
    <s v="EUR"/>
    <n v="1432479600"/>
    <x v="606"/>
    <n v="1428507409"/>
    <d v="2015-04-08T15:36:49"/>
    <b v="0"/>
    <n v="1"/>
    <b v="0"/>
    <s v="technology/web"/>
    <n v="2E-3"/>
    <n v="10"/>
    <x v="2"/>
    <x v="7"/>
  </r>
  <r>
    <n v="607"/>
    <x v="607"/>
    <s v="Gritty, upfront reality going the distance hard with a proven track record of insatiable artist. Broadcasted live on the Web."/>
    <x v="49"/>
    <n v="0"/>
    <x v="1"/>
    <x v="0"/>
    <s v="USD"/>
    <n v="1448225336"/>
    <x v="607"/>
    <n v="1445629736"/>
    <d v="2015-10-23T19:48:56"/>
    <b v="0"/>
    <n v="0"/>
    <b v="0"/>
    <s v="technology/web"/>
    <n v="0"/>
    <e v="#DIV/0!"/>
    <x v="2"/>
    <x v="7"/>
  </r>
  <r>
    <n v="608"/>
    <x v="608"/>
    <s v="A website that hosts virtual desktops. Simply log in and the cloud will enhance the power of your local computer or smart device"/>
    <x v="60"/>
    <n v="1461"/>
    <x v="1"/>
    <x v="0"/>
    <s v="USD"/>
    <n v="1434405980"/>
    <x v="608"/>
    <n v="1431813980"/>
    <d v="2015-05-16T22:06:20"/>
    <b v="0"/>
    <n v="5"/>
    <b v="0"/>
    <s v="technology/web"/>
    <n v="9.7400000000000004E-3"/>
    <n v="292.2"/>
    <x v="2"/>
    <x v="7"/>
  </r>
  <r>
    <n v="609"/>
    <x v="609"/>
    <s v="Can we swap, please? - everybody's said it. I want to create a website that enables anybody to trade their items, without money hassle."/>
    <x v="153"/>
    <n v="5"/>
    <x v="1"/>
    <x v="1"/>
    <s v="GBP"/>
    <n v="1448761744"/>
    <x v="609"/>
    <n v="1446166144"/>
    <d v="2015-10-30T00:49:04"/>
    <b v="0"/>
    <n v="1"/>
    <b v="0"/>
    <s v="technology/web"/>
    <n v="6.41025641025641E-3"/>
    <n v="5"/>
    <x v="2"/>
    <x v="7"/>
  </r>
  <r>
    <n v="610"/>
    <x v="610"/>
    <s v="We are creating a Christian social network to empower, educate, and connect Christians all over the world."/>
    <x v="154"/>
    <n v="0"/>
    <x v="1"/>
    <x v="0"/>
    <s v="USD"/>
    <n v="1429732586"/>
    <x v="610"/>
    <n v="1427140586"/>
    <d v="2015-03-23T19:56:26"/>
    <b v="0"/>
    <n v="0"/>
    <b v="0"/>
    <s v="technology/web"/>
    <n v="0"/>
    <e v="#DIV/0!"/>
    <x v="2"/>
    <x v="7"/>
  </r>
  <r>
    <n v="611"/>
    <x v="611"/>
    <s v="Finie la peur de vendre ou acheter d'occasion Ã  un inconnu ! Colis ouverts, photographiÃ©s et testÃ©s. Paiements en ligne sÃ©curisÃ©s."/>
    <x v="58"/>
    <n v="0"/>
    <x v="1"/>
    <x v="6"/>
    <s v="EUR"/>
    <n v="1453210037"/>
    <x v="611"/>
    <n v="1448026037"/>
    <d v="2015-11-20T13:27:17"/>
    <b v="0"/>
    <n v="0"/>
    <b v="0"/>
    <s v="technology/web"/>
    <n v="0"/>
    <e v="#DIV/0!"/>
    <x v="2"/>
    <x v="7"/>
  </r>
  <r>
    <n v="612"/>
    <x v="612"/>
    <s v="A Fast and Reliable new Web platform to stream videos from Internet"/>
    <x v="3"/>
    <n v="0"/>
    <x v="1"/>
    <x v="13"/>
    <s v="EUR"/>
    <n v="1472777146"/>
    <x v="612"/>
    <n v="1470185146"/>
    <d v="2016-08-03T00:45:46"/>
    <b v="0"/>
    <n v="0"/>
    <b v="0"/>
    <s v="technology/web"/>
    <n v="0"/>
    <e v="#DIV/0!"/>
    <x v="2"/>
    <x v="7"/>
  </r>
  <r>
    <n v="613"/>
    <x v="613"/>
    <s v="A storybook for your child in 15 minutes, exclusively through Kickstarter (pre-sales, not a donation) starting at $15 for a softcover."/>
    <x v="127"/>
    <n v="12818"/>
    <x v="1"/>
    <x v="0"/>
    <s v="USD"/>
    <n v="1443675540"/>
    <x v="613"/>
    <n v="1441022120"/>
    <d v="2015-08-31T11:55:20"/>
    <b v="0"/>
    <n v="121"/>
    <b v="0"/>
    <s v="technology/web"/>
    <n v="0.21363333333333334"/>
    <n v="105.93388429752066"/>
    <x v="2"/>
    <x v="7"/>
  </r>
  <r>
    <n v="614"/>
    <x v="614"/>
    <s v="Something is wrong when your choices are between a &quot;giant douche and a turd sandwich.&quot;  So, lets make it better."/>
    <x v="3"/>
    <n v="0"/>
    <x v="1"/>
    <x v="0"/>
    <s v="USD"/>
    <n v="1466731740"/>
    <x v="614"/>
    <n v="1464139740"/>
    <d v="2016-05-25T01:29:00"/>
    <b v="0"/>
    <n v="0"/>
    <b v="0"/>
    <s v="technology/web"/>
    <n v="0"/>
    <e v="#DIV/0!"/>
    <x v="2"/>
    <x v="7"/>
  </r>
  <r>
    <n v="615"/>
    <x v="615"/>
    <s v="The aim of PixlDir is to deliver the most simple, and fast experience when it comes to uploading images to the web."/>
    <x v="155"/>
    <n v="0"/>
    <x v="1"/>
    <x v="4"/>
    <s v="NZD"/>
    <n v="1443149759"/>
    <x v="615"/>
    <n v="1440557759"/>
    <d v="2015-08-26T02:55:59"/>
    <b v="0"/>
    <n v="0"/>
    <b v="0"/>
    <s v="technology/web"/>
    <n v="0"/>
    <e v="#DIV/0!"/>
    <x v="2"/>
    <x v="7"/>
  </r>
  <r>
    <n v="616"/>
    <x v="616"/>
    <s v="Hormis la similitude envers d'autres rÃ©seaux socials, celui-ci vous permettra d'organiser / participer Ã  des soirÃ©es trÃ¨s facilement !"/>
    <x v="10"/>
    <n v="0"/>
    <x v="1"/>
    <x v="6"/>
    <s v="EUR"/>
    <n v="1488013307"/>
    <x v="616"/>
    <n v="1485421307"/>
    <d v="2017-01-26T09:01:47"/>
    <b v="0"/>
    <n v="0"/>
    <b v="0"/>
    <s v="technology/web"/>
    <n v="0"/>
    <e v="#DIV/0!"/>
    <x v="2"/>
    <x v="7"/>
  </r>
  <r>
    <n v="617"/>
    <x v="617"/>
    <s v="At beSpider you can create and publish you websites within minutes. 100s of pre-build templates, free domain, free cloud base hosting."/>
    <x v="13"/>
    <n v="60"/>
    <x v="1"/>
    <x v="1"/>
    <s v="GBP"/>
    <n v="1431072843"/>
    <x v="617"/>
    <n v="1427184843"/>
    <d v="2015-03-24T08:14:03"/>
    <b v="0"/>
    <n v="3"/>
    <b v="0"/>
    <s v="technology/web"/>
    <n v="0.03"/>
    <n v="20"/>
    <x v="2"/>
    <x v="7"/>
  </r>
  <r>
    <n v="618"/>
    <x v="618"/>
    <s v="With the cost of education seemingly always on the rise, Y2Y aims to ensure that no student will be left behind through peer tutoring."/>
    <x v="44"/>
    <n v="0"/>
    <x v="1"/>
    <x v="0"/>
    <s v="USD"/>
    <n v="1449689203"/>
    <x v="618"/>
    <n v="1447097203"/>
    <d v="2015-11-09T19:26:43"/>
    <b v="0"/>
    <n v="0"/>
    <b v="0"/>
    <s v="technology/web"/>
    <n v="0"/>
    <e v="#DIV/0!"/>
    <x v="2"/>
    <x v="7"/>
  </r>
  <r>
    <n v="619"/>
    <x v="619"/>
    <s v="Big Data Sets for researchers interested in improving the quality of life."/>
    <x v="156"/>
    <n v="1"/>
    <x v="1"/>
    <x v="0"/>
    <s v="USD"/>
    <n v="1416933390"/>
    <x v="619"/>
    <n v="1411745790"/>
    <d v="2014-09-26T15:36:30"/>
    <b v="0"/>
    <n v="1"/>
    <b v="0"/>
    <s v="technology/web"/>
    <n v="3.9999999999999998E-7"/>
    <n v="1"/>
    <x v="2"/>
    <x v="7"/>
  </r>
  <r>
    <n v="620"/>
    <x v="620"/>
    <s v="iShopGreen.ca is an online marketplace that connects consumers and suppliers with green products &amp; services"/>
    <x v="11"/>
    <n v="300"/>
    <x v="1"/>
    <x v="5"/>
    <s v="CAD"/>
    <n v="1408986738"/>
    <x v="620"/>
    <n v="1405098738"/>
    <d v="2014-07-11T17:12:18"/>
    <b v="0"/>
    <n v="1"/>
    <b v="0"/>
    <s v="technology/web"/>
    <n v="0.01"/>
    <n v="300"/>
    <x v="2"/>
    <x v="7"/>
  </r>
  <r>
    <n v="621"/>
    <x v="621"/>
    <s v="Creating a web portal to train law enforcement departments on how to handle dogs and a directory and profile system for our dog's."/>
    <x v="31"/>
    <n v="261"/>
    <x v="1"/>
    <x v="0"/>
    <s v="USD"/>
    <n v="1467934937"/>
    <x v="621"/>
    <n v="1465342937"/>
    <d v="2016-06-07T23:42:17"/>
    <b v="0"/>
    <n v="3"/>
    <b v="0"/>
    <s v="technology/web"/>
    <n v="1.044E-2"/>
    <n v="87"/>
    <x v="2"/>
    <x v="7"/>
  </r>
  <r>
    <n v="622"/>
    <x v="622"/>
    <s v="The Animal Shelter Network is a free website for collaboration and communication between animal shelters, rescues and humane societies."/>
    <x v="12"/>
    <n v="341"/>
    <x v="1"/>
    <x v="0"/>
    <s v="USD"/>
    <n v="1467398138"/>
    <x v="622"/>
    <n v="1465670138"/>
    <d v="2016-06-11T18:35:38"/>
    <b v="0"/>
    <n v="9"/>
    <b v="0"/>
    <s v="technology/web"/>
    <n v="5.6833333333333333E-2"/>
    <n v="37.888888888888886"/>
    <x v="2"/>
    <x v="7"/>
  </r>
  <r>
    <n v="623"/>
    <x v="623"/>
    <s v="WheelWolf is a subscription based service connecting car lovers to provide a safe and secure platform for swapping and borrowing cars."/>
    <x v="96"/>
    <n v="0"/>
    <x v="1"/>
    <x v="2"/>
    <s v="AUD"/>
    <n v="1432771997"/>
    <x v="623"/>
    <n v="1430179997"/>
    <d v="2015-04-28T00:13:17"/>
    <b v="0"/>
    <n v="0"/>
    <b v="0"/>
    <s v="technology/web"/>
    <n v="0"/>
    <e v="#DIV/0!"/>
    <x v="2"/>
    <x v="7"/>
  </r>
  <r>
    <n v="624"/>
    <x v="624"/>
    <s v="I am designing a fun, high tech dating website, with over 25 cool features. It is innovate as well as user friendly."/>
    <x v="10"/>
    <n v="0"/>
    <x v="1"/>
    <x v="0"/>
    <s v="USD"/>
    <n v="1431647041"/>
    <x v="624"/>
    <n v="1429055041"/>
    <d v="2015-04-14T23:44:01"/>
    <b v="0"/>
    <n v="0"/>
    <b v="0"/>
    <s v="technology/web"/>
    <n v="0"/>
    <e v="#DIV/0!"/>
    <x v="2"/>
    <x v="7"/>
  </r>
  <r>
    <n v="625"/>
    <x v="625"/>
    <s v="SkyRooms.IO is a social network for business people that actually equips them to do work together. Resume, video conferencing and PM."/>
    <x v="31"/>
    <n v="0"/>
    <x v="1"/>
    <x v="5"/>
    <s v="CAD"/>
    <n v="1490560177"/>
    <x v="625"/>
    <n v="1487971777"/>
    <d v="2017-02-24T21:29:37"/>
    <b v="0"/>
    <n v="0"/>
    <b v="0"/>
    <s v="technology/web"/>
    <n v="0"/>
    <e v="#DIV/0!"/>
    <x v="2"/>
    <x v="7"/>
  </r>
  <r>
    <n v="626"/>
    <x v="626"/>
    <s v="TSOLife is a revolutionary digital platform that allows users to record a personalized legacy to leave behind for future generations."/>
    <x v="31"/>
    <n v="4345"/>
    <x v="1"/>
    <x v="0"/>
    <s v="USD"/>
    <n v="1439644920"/>
    <x v="626"/>
    <n v="1436793939"/>
    <d v="2015-07-13T13:25:39"/>
    <b v="0"/>
    <n v="39"/>
    <b v="0"/>
    <s v="technology/web"/>
    <n v="0.17380000000000001"/>
    <n v="111.41025641025641"/>
    <x v="2"/>
    <x v="7"/>
  </r>
  <r>
    <n v="627"/>
    <x v="627"/>
    <s v="Social Network - your new digital social life without ads, monitoring and analyses. Freed from the feeling that every step is followed"/>
    <x v="157"/>
    <n v="90"/>
    <x v="1"/>
    <x v="11"/>
    <s v="SEK"/>
    <n v="1457996400"/>
    <x v="627"/>
    <n v="1452842511"/>
    <d v="2016-01-15T07:21:51"/>
    <b v="0"/>
    <n v="1"/>
    <b v="0"/>
    <s v="technology/web"/>
    <n v="2.0000000000000001E-4"/>
    <n v="90"/>
    <x v="2"/>
    <x v="7"/>
  </r>
  <r>
    <n v="628"/>
    <x v="628"/>
    <s v="Funding of website design &amp; materials for education about firearms, firearm safety &amp; firearm related apparel"/>
    <x v="10"/>
    <n v="0"/>
    <x v="1"/>
    <x v="0"/>
    <s v="USD"/>
    <n v="1405269457"/>
    <x v="628"/>
    <n v="1402677457"/>
    <d v="2014-06-13T16:37:37"/>
    <b v="0"/>
    <n v="0"/>
    <b v="0"/>
    <s v="technology/web"/>
    <n v="0"/>
    <e v="#DIV/0!"/>
    <x v="2"/>
    <x v="7"/>
  </r>
  <r>
    <n v="629"/>
    <x v="629"/>
    <s v="Global Ids you create for yourself, then the world can connect to you via free online msgs (for Reuniting Lost Property, Dating &amp; more)"/>
    <x v="61"/>
    <n v="350"/>
    <x v="1"/>
    <x v="2"/>
    <s v="AUD"/>
    <n v="1463239108"/>
    <x v="629"/>
    <n v="1460647108"/>
    <d v="2016-04-14T15:18:28"/>
    <b v="0"/>
    <n v="3"/>
    <b v="0"/>
    <s v="technology/web"/>
    <n v="1.75E-3"/>
    <n v="116.66666666666667"/>
    <x v="2"/>
    <x v="7"/>
  </r>
  <r>
    <n v="630"/>
    <x v="630"/>
    <s v="Land development network for an eco-conscious collective. Community portal features ideas on lean design, green building, urban ecology"/>
    <x v="158"/>
    <n v="10"/>
    <x v="1"/>
    <x v="0"/>
    <s v="USD"/>
    <n v="1441516200"/>
    <x v="630"/>
    <n v="1438959121"/>
    <d v="2015-08-07T14:52:01"/>
    <b v="0"/>
    <n v="1"/>
    <b v="0"/>
    <s v="technology/web"/>
    <n v="8.3340278356529708E-4"/>
    <n v="10"/>
    <x v="2"/>
    <x v="7"/>
  </r>
  <r>
    <n v="631"/>
    <x v="631"/>
    <s v="A Powerful Multimedia-Rich Software that aims at making online publishing very simple."/>
    <x v="63"/>
    <n v="690"/>
    <x v="1"/>
    <x v="5"/>
    <s v="CAD"/>
    <n v="1464460329"/>
    <x v="631"/>
    <n v="1461954729"/>
    <d v="2016-04-29T18:32:09"/>
    <b v="0"/>
    <n v="9"/>
    <b v="0"/>
    <s v="technology/web"/>
    <n v="1.38E-2"/>
    <n v="76.666666666666671"/>
    <x v="2"/>
    <x v="7"/>
  </r>
  <r>
    <n v="632"/>
    <x v="632"/>
    <s v="Our goal is to create a system, students can find universities that best match their interests."/>
    <x v="22"/>
    <n v="0"/>
    <x v="1"/>
    <x v="9"/>
    <s v="EUR"/>
    <n v="1448470165"/>
    <x v="632"/>
    <n v="1445874565"/>
    <d v="2015-10-26T15:49:25"/>
    <b v="0"/>
    <n v="0"/>
    <b v="0"/>
    <s v="technology/web"/>
    <n v="0"/>
    <e v="#DIV/0!"/>
    <x v="2"/>
    <x v="7"/>
  </r>
  <r>
    <n v="633"/>
    <x v="633"/>
    <s v="Uivo lets police and fire department personnel quickly contact you in the event of an emergency involving your property."/>
    <x v="3"/>
    <n v="1245"/>
    <x v="1"/>
    <x v="0"/>
    <s v="USD"/>
    <n v="1466204400"/>
    <x v="633"/>
    <n v="1463469062"/>
    <d v="2016-05-17T07:11:02"/>
    <b v="0"/>
    <n v="25"/>
    <b v="0"/>
    <s v="technology/web"/>
    <n v="0.1245"/>
    <n v="49.8"/>
    <x v="2"/>
    <x v="7"/>
  </r>
  <r>
    <n v="634"/>
    <x v="634"/>
    <s v="We help companies to explain what they do in simple, grandma-would-understand terms."/>
    <x v="10"/>
    <n v="1"/>
    <x v="1"/>
    <x v="0"/>
    <s v="USD"/>
    <n v="1424989029"/>
    <x v="634"/>
    <n v="1422397029"/>
    <d v="2015-01-27T22:17:09"/>
    <b v="0"/>
    <n v="1"/>
    <b v="0"/>
    <s v="technology/web"/>
    <n v="2.0000000000000001E-4"/>
    <n v="1"/>
    <x v="2"/>
    <x v="7"/>
  </r>
  <r>
    <n v="635"/>
    <x v="635"/>
    <s v="Network used for building technology development teams."/>
    <x v="31"/>
    <n v="2"/>
    <x v="1"/>
    <x v="0"/>
    <s v="USD"/>
    <n v="1428804762"/>
    <x v="635"/>
    <n v="1426212762"/>
    <d v="2015-03-13T02:12:42"/>
    <b v="0"/>
    <n v="1"/>
    <b v="0"/>
    <s v="technology/web"/>
    <n v="8.0000000000000007E-5"/>
    <n v="2"/>
    <x v="2"/>
    <x v="7"/>
  </r>
  <r>
    <n v="636"/>
    <x v="636"/>
    <s v="With no central location for keto knowledge, keto advice will be a community run knowledge base."/>
    <x v="13"/>
    <n v="4"/>
    <x v="1"/>
    <x v="1"/>
    <s v="GBP"/>
    <n v="1433587620"/>
    <x v="636"/>
    <n v="1430996150"/>
    <d v="2015-05-07T10:55:50"/>
    <b v="0"/>
    <n v="1"/>
    <b v="0"/>
    <s v="technology/web"/>
    <n v="2E-3"/>
    <n v="4"/>
    <x v="2"/>
    <x v="7"/>
  </r>
  <r>
    <n v="637"/>
    <x v="637"/>
    <s v="It will enable deprived children to make artistic work for selling online/illustrating their work in our exhibitions around the world."/>
    <x v="57"/>
    <n v="0"/>
    <x v="1"/>
    <x v="1"/>
    <s v="GBP"/>
    <n v="1488063840"/>
    <x v="637"/>
    <n v="1485558318"/>
    <d v="2017-01-27T23:05:18"/>
    <b v="0"/>
    <n v="0"/>
    <b v="0"/>
    <s v="technology/web"/>
    <n v="0"/>
    <e v="#DIV/0!"/>
    <x v="2"/>
    <x v="7"/>
  </r>
  <r>
    <n v="638"/>
    <x v="638"/>
    <s v="O0"/>
    <x v="61"/>
    <n v="18"/>
    <x v="1"/>
    <x v="12"/>
    <s v="EUR"/>
    <n v="1490447662"/>
    <x v="638"/>
    <n v="1485267262"/>
    <d v="2017-01-24T14:14:22"/>
    <b v="0"/>
    <n v="6"/>
    <b v="0"/>
    <s v="technology/web"/>
    <n v="9.0000000000000006E-5"/>
    <n v="3"/>
    <x v="2"/>
    <x v="7"/>
  </r>
  <r>
    <n v="639"/>
    <x v="639"/>
    <s v="Development of a Safe and Educational Social Media site for kids."/>
    <x v="80"/>
    <n v="1"/>
    <x v="1"/>
    <x v="0"/>
    <s v="USD"/>
    <n v="1413208795"/>
    <x v="639"/>
    <n v="1408024795"/>
    <d v="2014-08-14T13:59:55"/>
    <b v="0"/>
    <n v="1"/>
    <b v="0"/>
    <s v="technology/web"/>
    <n v="9.9999999999999995E-7"/>
    <n v="1"/>
    <x v="2"/>
    <x v="7"/>
  </r>
  <r>
    <n v="640"/>
    <x v="640"/>
    <s v="Mountain, fat and race bikes made from high grade aero carbon fibers by tow placement and tow folding technology (no fibres cutting)."/>
    <x v="159"/>
    <n v="101"/>
    <x v="0"/>
    <x v="6"/>
    <s v="EUR"/>
    <n v="1480028400"/>
    <x v="640"/>
    <n v="1478685915"/>
    <d v="2016-11-09T10:05:15"/>
    <b v="0"/>
    <n v="2"/>
    <b v="1"/>
    <s v="technology/wearables"/>
    <n v="1.4428571428571428"/>
    <n v="50.5"/>
    <x v="2"/>
    <x v="8"/>
  </r>
  <r>
    <n v="641"/>
    <x v="641"/>
    <s v="Innovative new compression-based breast pump gives mothers unprecedented freedom, enabling efficient and discreet pumping"/>
    <x v="79"/>
    <n v="47665"/>
    <x v="0"/>
    <x v="0"/>
    <s v="USD"/>
    <n v="1439473248"/>
    <x v="641"/>
    <n v="1436881248"/>
    <d v="2015-07-14T13:40:48"/>
    <b v="0"/>
    <n v="315"/>
    <b v="1"/>
    <s v="technology/wearables"/>
    <n v="1.1916249999999999"/>
    <n v="151.31746031746033"/>
    <x v="2"/>
    <x v="8"/>
  </r>
  <r>
    <n v="642"/>
    <x v="642"/>
    <s v="Gauss glasses protect your eyes in front of screens and outside with self-tinting lenses and a new, proprietary coating technology."/>
    <x v="22"/>
    <n v="292097"/>
    <x v="0"/>
    <x v="12"/>
    <s v="EUR"/>
    <n v="1439998674"/>
    <x v="642"/>
    <n v="1436888274"/>
    <d v="2015-07-14T15:37:54"/>
    <b v="0"/>
    <n v="2174"/>
    <b v="1"/>
    <s v="technology/wearables"/>
    <n v="14.604850000000001"/>
    <n v="134.3592456301748"/>
    <x v="2"/>
    <x v="8"/>
  </r>
  <r>
    <n v="643"/>
    <x v="643"/>
    <s v="Stylish new phone carrier allows instant access to your smart phone while freeing up your hands."/>
    <x v="31"/>
    <n v="26452"/>
    <x v="0"/>
    <x v="0"/>
    <s v="USD"/>
    <n v="1433085875"/>
    <x v="643"/>
    <n v="1428333875"/>
    <d v="2015-04-06T15:24:35"/>
    <b v="0"/>
    <n v="152"/>
    <b v="1"/>
    <s v="technology/wearables"/>
    <n v="1.0580799999999999"/>
    <n v="174.02631578947367"/>
    <x v="2"/>
    <x v="8"/>
  </r>
  <r>
    <n v="644"/>
    <x v="644"/>
    <s v="Sofft...it's Soft with an Off! A stain-blocking fabric softener that simplifies your laundry and helps the environment at the same time"/>
    <x v="31"/>
    <n v="75029.48"/>
    <x v="0"/>
    <x v="0"/>
    <s v="USD"/>
    <n v="1414544400"/>
    <x v="644"/>
    <n v="1410883139"/>
    <d v="2014-09-16T15:58:59"/>
    <b v="0"/>
    <n v="1021"/>
    <b v="1"/>
    <s v="technology/wearables"/>
    <n v="3.0011791999999997"/>
    <n v="73.486268364348675"/>
    <x v="2"/>
    <x v="8"/>
  </r>
  <r>
    <n v="645"/>
    <x v="645"/>
    <s v="Ever wanted to own something made out of carbon fiber? Now you can!"/>
    <x v="13"/>
    <n v="5574"/>
    <x v="0"/>
    <x v="0"/>
    <s v="USD"/>
    <n v="1470962274"/>
    <x v="645"/>
    <n v="1468370274"/>
    <d v="2016-07-13T00:37:54"/>
    <b v="0"/>
    <n v="237"/>
    <b v="1"/>
    <s v="technology/wearables"/>
    <n v="2.7869999999999999"/>
    <n v="23.518987341772153"/>
    <x v="2"/>
    <x v="8"/>
  </r>
  <r>
    <n v="646"/>
    <x v="646"/>
    <s v="Small town police forces don't always have the resources to provide for the unique needs of female officers and their body armor."/>
    <x v="134"/>
    <n v="1055.01"/>
    <x v="0"/>
    <x v="0"/>
    <s v="USD"/>
    <n v="1407788867"/>
    <x v="646"/>
    <n v="1405196867"/>
    <d v="2014-07-12T20:27:47"/>
    <b v="0"/>
    <n v="27"/>
    <b v="1"/>
    <s v="technology/wearables"/>
    <n v="1.3187625000000001"/>
    <n v="39.074444444444445"/>
    <x v="2"/>
    <x v="8"/>
  </r>
  <r>
    <n v="647"/>
    <x v="647"/>
    <s v="Wengash Silver underwear: 100% pure silver. Block cell phone, wifi and microwave radiation, protect your reproductive organs and sperm"/>
    <x v="13"/>
    <n v="2141"/>
    <x v="0"/>
    <x v="5"/>
    <s v="CAD"/>
    <n v="1458235549"/>
    <x v="647"/>
    <n v="1455647149"/>
    <d v="2016-02-16T18:25:49"/>
    <b v="0"/>
    <n v="17"/>
    <b v="1"/>
    <s v="technology/wearables"/>
    <n v="1.0705"/>
    <n v="125.94117647058823"/>
    <x v="2"/>
    <x v="8"/>
  </r>
  <r>
    <n v="648"/>
    <x v="648"/>
    <s v="Get ready for the next product that you canâ€™t live without"/>
    <x v="19"/>
    <n v="44388"/>
    <x v="0"/>
    <x v="0"/>
    <s v="USD"/>
    <n v="1413304708"/>
    <x v="648"/>
    <n v="1410280708"/>
    <d v="2014-09-09T16:38:28"/>
    <b v="0"/>
    <n v="27"/>
    <b v="1"/>
    <s v="technology/wearables"/>
    <n v="1.2682285714285715"/>
    <n v="1644"/>
    <x v="2"/>
    <x v="8"/>
  </r>
  <r>
    <n v="649"/>
    <x v="649"/>
    <s v="A backpack with a built in solar panel to charge any USB device. Includes removable battery pack, USB cable, and 7 different adapters!"/>
    <x v="30"/>
    <n v="3499"/>
    <x v="0"/>
    <x v="0"/>
    <s v="USD"/>
    <n v="1410904413"/>
    <x v="649"/>
    <n v="1409090013"/>
    <d v="2014-08-26T21:53:33"/>
    <b v="0"/>
    <n v="82"/>
    <b v="1"/>
    <s v="technology/wearables"/>
    <n v="1.3996"/>
    <n v="42.670731707317074"/>
    <x v="2"/>
    <x v="8"/>
  </r>
  <r>
    <n v="650"/>
    <x v="650"/>
    <s v="This project is designed to obtain flash drive bracelets with a child's information on it for parents to wear in case of emergencies"/>
    <x v="15"/>
    <n v="1686"/>
    <x v="0"/>
    <x v="0"/>
    <s v="USD"/>
    <n v="1418953984"/>
    <x v="650"/>
    <n v="1413766384"/>
    <d v="2014-10-20T00:53:04"/>
    <b v="0"/>
    <n v="48"/>
    <b v="1"/>
    <s v="technology/wearables"/>
    <n v="1.1240000000000001"/>
    <n v="35.125"/>
    <x v="2"/>
    <x v="8"/>
  </r>
  <r>
    <n v="651"/>
    <x v="651"/>
    <s v="Pacha's Pajamas is an epic story told through books, music, videos and now augmented PJs that's uplifting kids everywhere!"/>
    <x v="31"/>
    <n v="25132"/>
    <x v="0"/>
    <x v="0"/>
    <s v="USD"/>
    <n v="1418430311"/>
    <x v="651"/>
    <n v="1415838311"/>
    <d v="2014-11-13T00:25:11"/>
    <b v="0"/>
    <n v="105"/>
    <b v="1"/>
    <s v="technology/wearables"/>
    <n v="1.00528"/>
    <n v="239.35238095238094"/>
    <x v="2"/>
    <x v="8"/>
  </r>
  <r>
    <n v="652"/>
    <x v="652"/>
    <s v="Zossom is a smart phone case with a strap. Forget the days of shattered screens and scratches. The Zossom case keeps your phone safe."/>
    <x v="9"/>
    <n v="3014"/>
    <x v="0"/>
    <x v="0"/>
    <s v="USD"/>
    <n v="1480613650"/>
    <x v="652"/>
    <n v="1478018050"/>
    <d v="2016-11-01T16:34:10"/>
    <b v="0"/>
    <n v="28"/>
    <b v="1"/>
    <s v="technology/wearables"/>
    <n v="1.0046666666666666"/>
    <n v="107.64285714285714"/>
    <x v="2"/>
    <x v="8"/>
  </r>
  <r>
    <n v="653"/>
    <x v="653"/>
    <s v="Wearsafe: connect with the press of a wearable button, keeping you safer wherever you are and more secure in whatever youâ€™re doing."/>
    <x v="96"/>
    <n v="106084.5"/>
    <x v="0"/>
    <x v="0"/>
    <s v="USD"/>
    <n v="1440082240"/>
    <x v="653"/>
    <n v="1436885440"/>
    <d v="2015-07-14T14:50:40"/>
    <b v="0"/>
    <n v="1107"/>
    <b v="1"/>
    <s v="technology/wearables"/>
    <n v="1.4144600000000001"/>
    <n v="95.830623306233065"/>
    <x v="2"/>
    <x v="8"/>
  </r>
  <r>
    <n v="654"/>
    <x v="654"/>
    <s v="The MOVEMENT delivers the same tracking functions as the industry leaders at a fraction of the cost. SUPPORT our Project Today."/>
    <x v="14"/>
    <n v="32075"/>
    <x v="0"/>
    <x v="0"/>
    <s v="USD"/>
    <n v="1436396313"/>
    <x v="654"/>
    <n v="1433804313"/>
    <d v="2015-06-08T22:58:33"/>
    <b v="0"/>
    <n v="1013"/>
    <b v="1"/>
    <s v="technology/wearables"/>
    <n v="2.6729166666666666"/>
    <n v="31.663376110562684"/>
    <x v="2"/>
    <x v="8"/>
  </r>
  <r>
    <n v="655"/>
    <x v="655"/>
    <s v="Meet Spark: The friendly companion that helps you stay awake during the day. Re-released with new features!"/>
    <x v="6"/>
    <n v="11751"/>
    <x v="0"/>
    <x v="0"/>
    <s v="USD"/>
    <n v="1426197512"/>
    <x v="655"/>
    <n v="1423609112"/>
    <d v="2015-02-10T22:58:32"/>
    <b v="0"/>
    <n v="274"/>
    <b v="1"/>
    <s v="technology/wearables"/>
    <n v="1.4688749999999999"/>
    <n v="42.886861313868614"/>
    <x v="2"/>
    <x v="8"/>
  </r>
  <r>
    <n v="656"/>
    <x v="656"/>
    <s v="Innovative smart glasses allow you recording videos, taking pictures and connecting to your phone with smart defined gestures."/>
    <x v="10"/>
    <n v="10678"/>
    <x v="0"/>
    <x v="0"/>
    <s v="USD"/>
    <n v="1460917119"/>
    <x v="656"/>
    <n v="1455736719"/>
    <d v="2016-02-17T19:18:39"/>
    <b v="0"/>
    <n v="87"/>
    <b v="1"/>
    <s v="technology/wearables"/>
    <n v="2.1356000000000002"/>
    <n v="122.73563218390805"/>
    <x v="2"/>
    <x v="8"/>
  </r>
  <r>
    <n v="657"/>
    <x v="657"/>
    <s v="Be more than stylish, be visible. Reflect what youâ€™re hearing/feeling in 24 customizable glowing colors with these laser based earbuds."/>
    <x v="36"/>
    <n v="18855"/>
    <x v="0"/>
    <x v="0"/>
    <s v="USD"/>
    <n v="1450901872"/>
    <x v="657"/>
    <n v="1448309872"/>
    <d v="2015-11-23T20:17:52"/>
    <b v="0"/>
    <n v="99"/>
    <b v="1"/>
    <s v="technology/wearables"/>
    <n v="1.2569999999999999"/>
    <n v="190.45454545454547"/>
    <x v="2"/>
    <x v="8"/>
  </r>
  <r>
    <n v="658"/>
    <x v="658"/>
    <s v="Secure your smartphone in your hand without worry of drops, perfect to mount in your car or anywhere else; makes the most useful stand."/>
    <x v="160"/>
    <n v="30177"/>
    <x v="0"/>
    <x v="0"/>
    <s v="USD"/>
    <n v="1437933600"/>
    <x v="658"/>
    <n v="1435117889"/>
    <d v="2015-06-24T03:51:29"/>
    <b v="0"/>
    <n v="276"/>
    <b v="1"/>
    <s v="technology/wearables"/>
    <n v="1.0446206037108834"/>
    <n v="109.33695652173913"/>
    <x v="2"/>
    <x v="8"/>
  </r>
  <r>
    <n v="659"/>
    <x v="659"/>
    <s v="Sync up your lifestyle"/>
    <x v="9"/>
    <n v="3017"/>
    <x v="0"/>
    <x v="0"/>
    <s v="USD"/>
    <n v="1440339295"/>
    <x v="659"/>
    <n v="1437747295"/>
    <d v="2015-07-24T14:14:55"/>
    <b v="0"/>
    <n v="21"/>
    <b v="1"/>
    <s v="technology/wearables"/>
    <n v="1.0056666666666667"/>
    <n v="143.66666666666666"/>
    <x v="2"/>
    <x v="8"/>
  </r>
  <r>
    <n v="660"/>
    <x v="660"/>
    <s v="A revolutionary way to bring running science to everyday people and help runners of all levels achieve a more natural and enjoyable run"/>
    <x v="63"/>
    <n v="1529"/>
    <x v="2"/>
    <x v="0"/>
    <s v="USD"/>
    <n v="1415558879"/>
    <x v="660"/>
    <n v="1412963279"/>
    <d v="2014-10-10T17:47:59"/>
    <b v="0"/>
    <n v="18"/>
    <b v="0"/>
    <s v="technology/wearables"/>
    <n v="3.058E-2"/>
    <n v="84.944444444444443"/>
    <x v="2"/>
    <x v="8"/>
  </r>
  <r>
    <n v="661"/>
    <x v="661"/>
    <s v="AirString keeps your AirPods from getting lost by keeping the pair together with a  durable and premium quality string."/>
    <x v="3"/>
    <n v="95"/>
    <x v="2"/>
    <x v="0"/>
    <s v="USD"/>
    <n v="1477236559"/>
    <x v="661"/>
    <n v="1474644559"/>
    <d v="2016-09-23T15:29:19"/>
    <b v="0"/>
    <n v="9"/>
    <b v="0"/>
    <s v="technology/wearables"/>
    <n v="9.4999999999999998E-3"/>
    <n v="10.555555555555555"/>
    <x v="2"/>
    <x v="8"/>
  </r>
  <r>
    <n v="662"/>
    <x v="662"/>
    <s v="A stylish, durable safety light band on your wrist or ankle holds a watch or another modular accessory."/>
    <x v="130"/>
    <n v="156"/>
    <x v="2"/>
    <x v="0"/>
    <s v="USD"/>
    <n v="1421404247"/>
    <x v="662"/>
    <n v="1418812247"/>
    <d v="2014-12-17T10:30:47"/>
    <b v="0"/>
    <n v="4"/>
    <b v="0"/>
    <s v="technology/wearables"/>
    <n v="4.0000000000000001E-3"/>
    <n v="39"/>
    <x v="2"/>
    <x v="8"/>
  </r>
  <r>
    <n v="663"/>
    <x v="663"/>
    <s v="Imagine a mouse that automatically moves your pointer to where your head is facing. Its an air mouse hidden inside a standard headset."/>
    <x v="61"/>
    <n v="700"/>
    <x v="2"/>
    <x v="8"/>
    <s v="DKK"/>
    <n v="1437250456"/>
    <x v="663"/>
    <n v="1434658456"/>
    <d v="2015-06-18T20:14:16"/>
    <b v="0"/>
    <n v="7"/>
    <b v="0"/>
    <s v="technology/wearables"/>
    <n v="3.5000000000000001E-3"/>
    <n v="100"/>
    <x v="2"/>
    <x v="8"/>
  </r>
  <r>
    <n v="664"/>
    <x v="664"/>
    <s v="Save Oregon Babyâ„¢ Diapers, a handmade business, run by awesome moms in Southern Oregon, from permanently closing!"/>
    <x v="14"/>
    <n v="904"/>
    <x v="2"/>
    <x v="0"/>
    <s v="USD"/>
    <n v="1428940775"/>
    <x v="664"/>
    <n v="1426348775"/>
    <d v="2015-03-14T15:59:35"/>
    <b v="0"/>
    <n v="29"/>
    <b v="0"/>
    <s v="technology/wearables"/>
    <n v="7.5333333333333335E-2"/>
    <n v="31.172413793103448"/>
    <x v="2"/>
    <x v="8"/>
  </r>
  <r>
    <n v="665"/>
    <x v="665"/>
    <s v="Culbox is an Open Source Wrist Watch for Arduino with built in Bluetooth and bunch of Hi-Tech sensors and tons of features for Makers"/>
    <x v="3"/>
    <n v="1864"/>
    <x v="2"/>
    <x v="0"/>
    <s v="USD"/>
    <n v="1484327061"/>
    <x v="665"/>
    <n v="1479143061"/>
    <d v="2016-11-14T17:04:21"/>
    <b v="0"/>
    <n v="12"/>
    <b v="0"/>
    <s v="technology/wearables"/>
    <n v="0.18640000000000001"/>
    <n v="155.33333333333334"/>
    <x v="2"/>
    <x v="8"/>
  </r>
  <r>
    <n v="666"/>
    <x v="666"/>
    <s v="Have you ever dreamed of having a pet duckling, but concerned about all the pooping, here is a a solution to help solve that issue."/>
    <x v="61"/>
    <n v="8"/>
    <x v="2"/>
    <x v="0"/>
    <s v="USD"/>
    <n v="1408305498"/>
    <x v="666"/>
    <n v="1405713498"/>
    <d v="2014-07-18T19:58:18"/>
    <b v="0"/>
    <n v="4"/>
    <b v="0"/>
    <s v="technology/wearables"/>
    <n v="4.0000000000000003E-5"/>
    <n v="2"/>
    <x v="2"/>
    <x v="8"/>
  </r>
  <r>
    <n v="667"/>
    <x v="667"/>
    <s v="The first navigation system, usable by each means of transport, that will take you wherever you want without thinking about the route."/>
    <x v="63"/>
    <n v="5010"/>
    <x v="2"/>
    <x v="13"/>
    <s v="EUR"/>
    <n v="1477731463"/>
    <x v="667"/>
    <n v="1474275463"/>
    <d v="2016-09-19T08:57:43"/>
    <b v="0"/>
    <n v="28"/>
    <b v="0"/>
    <s v="technology/wearables"/>
    <n v="0.1002"/>
    <n v="178.92857142857142"/>
    <x v="2"/>
    <x v="8"/>
  </r>
  <r>
    <n v="668"/>
    <x v="668"/>
    <s v="A card holding companion to your phone that acts as a placing device for all your devices.  Grips to any material too."/>
    <x v="36"/>
    <n v="684"/>
    <x v="2"/>
    <x v="0"/>
    <s v="USD"/>
    <n v="1431374222"/>
    <x v="668"/>
    <n v="1427486222"/>
    <d v="2015-03-27T19:57:02"/>
    <b v="0"/>
    <n v="25"/>
    <b v="0"/>
    <s v="technology/wearables"/>
    <n v="4.5600000000000002E-2"/>
    <n v="27.36"/>
    <x v="2"/>
    <x v="8"/>
  </r>
  <r>
    <n v="669"/>
    <x v="669"/>
    <s v="Beautiful automatic watches, made for every moment._x000a_Sports, business, casual.....it fits every moment of your life."/>
    <x v="61"/>
    <n v="43015"/>
    <x v="2"/>
    <x v="11"/>
    <s v="SEK"/>
    <n v="1467817258"/>
    <x v="669"/>
    <n v="1465225258"/>
    <d v="2016-06-06T15:00:58"/>
    <b v="0"/>
    <n v="28"/>
    <b v="0"/>
    <s v="technology/wearables"/>
    <n v="0.21507499999999999"/>
    <n v="1536.25"/>
    <x v="2"/>
    <x v="8"/>
  </r>
  <r>
    <n v="670"/>
    <x v="670"/>
    <s v="FINCLIP, the revolutionary scuba diving accessory that when attached to your fins makes getting them on the simplest thing in the world"/>
    <x v="161"/>
    <n v="26349"/>
    <x v="2"/>
    <x v="13"/>
    <s v="EUR"/>
    <n v="1466323800"/>
    <x v="670"/>
    <n v="1463418120"/>
    <d v="2016-05-16T17:02:00"/>
    <b v="0"/>
    <n v="310"/>
    <b v="0"/>
    <s v="technology/wearables"/>
    <n v="0.29276666666666668"/>
    <n v="84.99677419354839"/>
    <x v="2"/>
    <x v="8"/>
  </r>
  <r>
    <n v="671"/>
    <x v="671"/>
    <s v="SmoothEye tracks eye movements to accurately measure alertness and focus level, allowing you to easily and reliably test your brain."/>
    <x v="11"/>
    <n v="11828"/>
    <x v="2"/>
    <x v="0"/>
    <s v="USD"/>
    <n v="1421208000"/>
    <x v="671"/>
    <n v="1418315852"/>
    <d v="2014-12-11T16:37:32"/>
    <b v="0"/>
    <n v="15"/>
    <b v="0"/>
    <s v="technology/wearables"/>
    <n v="0.39426666666666665"/>
    <n v="788.5333333333333"/>
    <x v="2"/>
    <x v="8"/>
  </r>
  <r>
    <n v="672"/>
    <x v="672"/>
    <s v="Fashion accessories used to instantly link with people you meet and exchange contact info, money, documents, media and so much more."/>
    <x v="63"/>
    <n v="10814"/>
    <x v="2"/>
    <x v="0"/>
    <s v="USD"/>
    <n v="1420088340"/>
    <x v="672"/>
    <n v="1417410964"/>
    <d v="2014-12-01T05:16:04"/>
    <b v="0"/>
    <n v="215"/>
    <b v="0"/>
    <s v="technology/wearables"/>
    <n v="0.21628"/>
    <n v="50.29767441860465"/>
    <x v="2"/>
    <x v="8"/>
  </r>
  <r>
    <n v="673"/>
    <x v="673"/>
    <s v="Will assist the deaf to have better communication and safety through the use of LCD glassware with audio &amp; sensory components."/>
    <x v="57"/>
    <n v="205"/>
    <x v="2"/>
    <x v="0"/>
    <s v="USD"/>
    <n v="1409602217"/>
    <x v="673"/>
    <n v="1405714217"/>
    <d v="2014-07-18T20:10:17"/>
    <b v="0"/>
    <n v="3"/>
    <b v="0"/>
    <s v="technology/wearables"/>
    <n v="2.0500000000000002E-3"/>
    <n v="68.333333333333329"/>
    <x v="2"/>
    <x v="8"/>
  </r>
  <r>
    <n v="674"/>
    <x v="674"/>
    <s v="Listen to sounds by feeling an array of vibrational patterns against your body."/>
    <x v="63"/>
    <n v="15"/>
    <x v="2"/>
    <x v="0"/>
    <s v="USD"/>
    <n v="1407811627"/>
    <x v="674"/>
    <n v="1402627627"/>
    <d v="2014-06-13T02:47:07"/>
    <b v="0"/>
    <n v="2"/>
    <b v="0"/>
    <s v="technology/wearables"/>
    <n v="2.9999999999999997E-4"/>
    <n v="7.5"/>
    <x v="2"/>
    <x v="8"/>
  </r>
  <r>
    <n v="675"/>
    <x v="675"/>
    <s v="24+ hour online class in WatchKit development from an expert iOS developer and instructor via unconventional, innovative projects."/>
    <x v="12"/>
    <n v="891"/>
    <x v="2"/>
    <x v="0"/>
    <s v="USD"/>
    <n v="1420095540"/>
    <x v="675"/>
    <n v="1417558804"/>
    <d v="2014-12-02T22:20:04"/>
    <b v="0"/>
    <n v="26"/>
    <b v="0"/>
    <s v="technology/wearables"/>
    <n v="0.14849999999999999"/>
    <n v="34.269230769230766"/>
    <x v="2"/>
    <x v="8"/>
  </r>
  <r>
    <n v="676"/>
    <x v="676"/>
    <s v="Having a baby or looking for the perfect gift for a baby shower?_x000a_Discover NapTime, a silent baby monitor that improves your sleep."/>
    <x v="57"/>
    <n v="1471"/>
    <x v="2"/>
    <x v="5"/>
    <s v="CAD"/>
    <n v="1423333581"/>
    <x v="676"/>
    <n v="1420741581"/>
    <d v="2015-01-08T18:26:21"/>
    <b v="0"/>
    <n v="24"/>
    <b v="0"/>
    <s v="technology/wearables"/>
    <n v="1.4710000000000001E-2"/>
    <n v="61.291666666666664"/>
    <x v="2"/>
    <x v="8"/>
  </r>
  <r>
    <n v="677"/>
    <x v="677"/>
    <s v="Sinapsi is the first heated jacket designed in Italy._x000a_Now you can manage your jacket by smartphone. Power bank 5/x Charger included."/>
    <x v="63"/>
    <n v="12792"/>
    <x v="2"/>
    <x v="13"/>
    <s v="EUR"/>
    <n v="1467106895"/>
    <x v="677"/>
    <n v="1463218895"/>
    <d v="2016-05-14T09:41:35"/>
    <b v="0"/>
    <n v="96"/>
    <b v="0"/>
    <s v="technology/wearables"/>
    <n v="0.25584000000000001"/>
    <n v="133.25"/>
    <x v="2"/>
    <x v="8"/>
  </r>
  <r>
    <n v="678"/>
    <x v="678"/>
    <s v="For the isolated rice farmer. For the 14-hour taxi driver. This tiny MP3 player has the entire New Testament Bible... in their language"/>
    <x v="88"/>
    <n v="1108"/>
    <x v="2"/>
    <x v="0"/>
    <s v="USD"/>
    <n v="1463821338"/>
    <x v="678"/>
    <n v="1461229338"/>
    <d v="2016-04-21T09:02:18"/>
    <b v="0"/>
    <n v="17"/>
    <b v="0"/>
    <s v="technology/wearables"/>
    <n v="3.8206896551724136E-2"/>
    <n v="65.17647058823529"/>
    <x v="2"/>
    <x v="8"/>
  </r>
  <r>
    <n v="679"/>
    <x v="679"/>
    <s v="World's first bio-feedback posture device for your entire back. Trains back, neck, thoracic &amp; ab segments by using only 30 min/day."/>
    <x v="162"/>
    <n v="8827"/>
    <x v="2"/>
    <x v="0"/>
    <s v="USD"/>
    <n v="1472920909"/>
    <x v="679"/>
    <n v="1467736909"/>
    <d v="2016-07-05T16:41:49"/>
    <b v="0"/>
    <n v="94"/>
    <b v="0"/>
    <s v="technology/wearables"/>
    <n v="0.15485964912280703"/>
    <n v="93.90425531914893"/>
    <x v="2"/>
    <x v="8"/>
  </r>
  <r>
    <n v="680"/>
    <x v="680"/>
    <s v="A simple, vibrating belt that trains your muscles to maintain the correct posture, providing more confidence and higher energy levels."/>
    <x v="96"/>
    <n v="19434"/>
    <x v="2"/>
    <x v="0"/>
    <s v="USD"/>
    <n v="1410955331"/>
    <x v="680"/>
    <n v="1407931331"/>
    <d v="2014-08-13T12:02:11"/>
    <b v="0"/>
    <n v="129"/>
    <b v="0"/>
    <s v="technology/wearables"/>
    <n v="0.25912000000000002"/>
    <n v="150.65116279069767"/>
    <x v="2"/>
    <x v="8"/>
  </r>
  <r>
    <n v="681"/>
    <x v="681"/>
    <s v="The D-Pro is a lightweight, moisture-wicking headband with a padded carbon fiber insert that reduces the risk of head injury in sports."/>
    <x v="30"/>
    <n v="1"/>
    <x v="2"/>
    <x v="0"/>
    <s v="USD"/>
    <n v="1477509604"/>
    <x v="681"/>
    <n v="1474917604"/>
    <d v="2016-09-26T19:20:04"/>
    <b v="0"/>
    <n v="1"/>
    <b v="0"/>
    <s v="technology/wearables"/>
    <n v="4.0000000000000002E-4"/>
    <n v="1"/>
    <x v="2"/>
    <x v="8"/>
  </r>
  <r>
    <n v="682"/>
    <x v="682"/>
    <s v="The Deception Belt is an innovative belt with app capability, designed to assist any user gain control over their appetite."/>
    <x v="63"/>
    <n v="53"/>
    <x v="2"/>
    <x v="0"/>
    <s v="USD"/>
    <n v="1489512122"/>
    <x v="682"/>
    <n v="1486923722"/>
    <d v="2017-02-12T18:22:02"/>
    <b v="0"/>
    <n v="4"/>
    <b v="0"/>
    <s v="technology/wearables"/>
    <n v="1.06E-3"/>
    <n v="13.25"/>
    <x v="2"/>
    <x v="8"/>
  </r>
  <r>
    <n v="683"/>
    <x v="683"/>
    <s v="Mist Buddy is a remote controlled misting system, powered by a rechargeable battery with misting/sipping tip for complete coolness."/>
    <x v="19"/>
    <n v="298"/>
    <x v="2"/>
    <x v="0"/>
    <s v="USD"/>
    <n v="1477949764"/>
    <x v="683"/>
    <n v="1474493764"/>
    <d v="2016-09-21T21:36:04"/>
    <b v="0"/>
    <n v="3"/>
    <b v="0"/>
    <s v="technology/wearables"/>
    <n v="8.5142857142857138E-3"/>
    <n v="99.333333333333329"/>
    <x v="2"/>
    <x v="8"/>
  </r>
  <r>
    <n v="684"/>
    <x v="684"/>
    <s v="Arcus gives your fingers super powers."/>
    <x v="163"/>
    <n v="23948"/>
    <x v="2"/>
    <x v="0"/>
    <s v="USD"/>
    <n v="1406257200"/>
    <x v="684"/>
    <n v="1403176891"/>
    <d v="2014-06-19T11:21:31"/>
    <b v="0"/>
    <n v="135"/>
    <b v="0"/>
    <s v="technology/wearables"/>
    <n v="7.4837500000000001E-2"/>
    <n v="177.39259259259259"/>
    <x v="2"/>
    <x v="8"/>
  </r>
  <r>
    <n v="685"/>
    <x v="685"/>
    <s v="PowerPack is an efficient and affordable backpack with a lithium-ion charger for all electronic devices offering charges on the go!"/>
    <x v="13"/>
    <n v="553"/>
    <x v="2"/>
    <x v="0"/>
    <s v="USD"/>
    <n v="1421095672"/>
    <x v="685"/>
    <n v="1417207672"/>
    <d v="2014-11-28T20:47:52"/>
    <b v="0"/>
    <n v="10"/>
    <b v="0"/>
    <s v="technology/wearables"/>
    <n v="0.27650000000000002"/>
    <n v="55.3"/>
    <x v="2"/>
    <x v="8"/>
  </r>
  <r>
    <n v="686"/>
    <x v="686"/>
    <s v="La tua giornata sportiva monitorata nel tuo polso??!!!_x000a_Rendiamolo possibile... VIVI DI CUORE --- All MADE in ITALY"/>
    <x v="69"/>
    <n v="0"/>
    <x v="2"/>
    <x v="13"/>
    <s v="EUR"/>
    <n v="1438618170"/>
    <x v="686"/>
    <n v="1436026170"/>
    <d v="2015-07-04T16:09:30"/>
    <b v="0"/>
    <n v="0"/>
    <b v="0"/>
    <s v="technology/wearables"/>
    <n v="0"/>
    <e v="#DIV/0!"/>
    <x v="2"/>
    <x v="8"/>
  </r>
  <r>
    <n v="687"/>
    <x v="687"/>
    <s v="Power Go es una linea de cargadores solares para dispositivos mÃ³viles, amigables con el medio ambiente y de bajo costo."/>
    <x v="57"/>
    <n v="3550"/>
    <x v="2"/>
    <x v="14"/>
    <s v="MXN"/>
    <n v="1486317653"/>
    <x v="687"/>
    <n v="1481133653"/>
    <d v="2016-12-07T18:00:53"/>
    <b v="0"/>
    <n v="6"/>
    <b v="0"/>
    <s v="technology/wearables"/>
    <n v="3.5499999999999997E-2"/>
    <n v="591.66666666666663"/>
    <x v="2"/>
    <x v="8"/>
  </r>
  <r>
    <n v="688"/>
    <x v="688"/>
    <s v="Removable collars and cuffs along with hidden underarm designs that prevent embarrassing and stubborn stains. What does YOUR shirt do?"/>
    <x v="22"/>
    <n v="14598"/>
    <x v="2"/>
    <x v="0"/>
    <s v="USD"/>
    <n v="1444876253"/>
    <x v="688"/>
    <n v="1442284253"/>
    <d v="2015-09-15T02:30:53"/>
    <b v="0"/>
    <n v="36"/>
    <b v="0"/>
    <s v="technology/wearables"/>
    <n v="0.72989999999999999"/>
    <n v="405.5"/>
    <x v="2"/>
    <x v="8"/>
  </r>
  <r>
    <n v="689"/>
    <x v="689"/>
    <s v="The Lifeclock One is an officially licensed, supercharged version of Snake Plisskenâ€™s countdown watch from Escape from New York."/>
    <x v="61"/>
    <n v="115297.5"/>
    <x v="2"/>
    <x v="0"/>
    <s v="USD"/>
    <n v="1481173140"/>
    <x v="689"/>
    <n v="1478016097"/>
    <d v="2016-11-01T16:01:37"/>
    <b v="0"/>
    <n v="336"/>
    <b v="0"/>
    <s v="technology/wearables"/>
    <n v="0.57648750000000004"/>
    <n v="343.14732142857144"/>
    <x v="2"/>
    <x v="8"/>
  </r>
  <r>
    <n v="690"/>
    <x v="690"/>
    <s v="A radiation shield for your fitness tracker, smartwatch or other wearable smart device"/>
    <x v="22"/>
    <n v="2468"/>
    <x v="2"/>
    <x v="0"/>
    <s v="USD"/>
    <n v="1473400800"/>
    <x v="690"/>
    <n v="1469718841"/>
    <d v="2016-07-28T15:14:01"/>
    <b v="0"/>
    <n v="34"/>
    <b v="0"/>
    <s v="technology/wearables"/>
    <n v="0.1234"/>
    <n v="72.588235294117652"/>
    <x v="2"/>
    <x v="8"/>
  </r>
  <r>
    <n v="691"/>
    <x v="691"/>
    <s v="Personalizing your Apple Watch has never been easier. Ten different colors to match any lifestyle. Time is precious, protect it."/>
    <x v="63"/>
    <n v="260"/>
    <x v="2"/>
    <x v="0"/>
    <s v="USD"/>
    <n v="1435711246"/>
    <x v="691"/>
    <n v="1433292046"/>
    <d v="2015-06-03T00:40:46"/>
    <b v="0"/>
    <n v="10"/>
    <b v="0"/>
    <s v="technology/wearables"/>
    <n v="5.1999999999999998E-3"/>
    <n v="26"/>
    <x v="2"/>
    <x v="8"/>
  </r>
  <r>
    <n v="692"/>
    <x v="692"/>
    <s v="A revolutionary, cycling safety device is born! Signum indicators close the communication gap between cyclists and other road users."/>
    <x v="22"/>
    <n v="1306"/>
    <x v="2"/>
    <x v="1"/>
    <s v="GBP"/>
    <n v="1482397263"/>
    <x v="692"/>
    <n v="1479805263"/>
    <d v="2016-11-22T09:01:03"/>
    <b v="0"/>
    <n v="201"/>
    <b v="0"/>
    <s v="technology/wearables"/>
    <n v="6.5299999999999997E-2"/>
    <n v="6.4975124378109452"/>
    <x v="2"/>
    <x v="8"/>
  </r>
  <r>
    <n v="693"/>
    <x v="693"/>
    <s v="Prana is the first wearable combining breath and posture tracking to make your sitting time count."/>
    <x v="57"/>
    <n v="35338"/>
    <x v="2"/>
    <x v="0"/>
    <s v="USD"/>
    <n v="1430421827"/>
    <x v="693"/>
    <n v="1427829827"/>
    <d v="2015-03-31T19:23:47"/>
    <b v="0"/>
    <n v="296"/>
    <b v="0"/>
    <s v="technology/wearables"/>
    <n v="0.35338000000000003"/>
    <n v="119.38513513513513"/>
    <x v="2"/>
    <x v="8"/>
  </r>
  <r>
    <n v="694"/>
    <x v="694"/>
    <s v="You can control how much air enters the helmet by opening or closing the vents. This is very useful in bad weather, or for competition."/>
    <x v="60"/>
    <n v="590"/>
    <x v="2"/>
    <x v="0"/>
    <s v="USD"/>
    <n v="1485964559"/>
    <x v="694"/>
    <n v="1483372559"/>
    <d v="2017-01-02T15:55:59"/>
    <b v="0"/>
    <n v="7"/>
    <b v="0"/>
    <s v="technology/wearables"/>
    <n v="3.933333333333333E-3"/>
    <n v="84.285714285714292"/>
    <x v="2"/>
    <x v="8"/>
  </r>
  <r>
    <n v="695"/>
    <x v="695"/>
    <s v="Unique small wearable personal air conditioning device that provides the user a 10-15 degree environmental difference on his person."/>
    <x v="127"/>
    <n v="636"/>
    <x v="2"/>
    <x v="0"/>
    <s v="USD"/>
    <n v="1414758620"/>
    <x v="695"/>
    <n v="1412166620"/>
    <d v="2014-10-01T12:30:20"/>
    <b v="0"/>
    <n v="7"/>
    <b v="0"/>
    <s v="technology/wearables"/>
    <n v="1.06E-2"/>
    <n v="90.857142857142861"/>
    <x v="2"/>
    <x v="8"/>
  </r>
  <r>
    <n v="696"/>
    <x v="696"/>
    <s v="Show your fidelity by wearing the Trustee rings! Show where you are (at)!"/>
    <x v="164"/>
    <n v="1"/>
    <x v="2"/>
    <x v="9"/>
    <s v="EUR"/>
    <n v="1406326502"/>
    <x v="696"/>
    <n v="1403734502"/>
    <d v="2014-06-25T22:15:02"/>
    <b v="0"/>
    <n v="1"/>
    <b v="0"/>
    <s v="technology/wearables"/>
    <n v="5.7142857142857145E-6"/>
    <n v="1"/>
    <x v="2"/>
    <x v="8"/>
  </r>
  <r>
    <n v="697"/>
    <x v="697"/>
    <s v="Glasses, not for you but your virtual reality headset. Prescription lens adapters, lenses and more to make your VR experiences better."/>
    <x v="10"/>
    <n v="2319"/>
    <x v="2"/>
    <x v="12"/>
    <s v="EUR"/>
    <n v="1454502789"/>
    <x v="697"/>
    <n v="1453206789"/>
    <d v="2016-01-19T12:33:09"/>
    <b v="0"/>
    <n v="114"/>
    <b v="0"/>
    <s v="technology/wearables"/>
    <n v="0.46379999999999999"/>
    <n v="20.342105263157894"/>
    <x v="2"/>
    <x v="8"/>
  </r>
  <r>
    <n v="698"/>
    <x v="698"/>
    <s v="The first 3D Xray Vision Instrument FREE* for researchers, scientists, entrepreneurs, developers, educators, artists, and explorers."/>
    <x v="57"/>
    <n v="15390"/>
    <x v="2"/>
    <x v="0"/>
    <s v="USD"/>
    <n v="1411005600"/>
    <x v="698"/>
    <n v="1408141245"/>
    <d v="2014-08-15T22:20:45"/>
    <b v="0"/>
    <n v="29"/>
    <b v="0"/>
    <s v="technology/wearables"/>
    <n v="0.15390000000000001"/>
    <n v="530.68965517241384"/>
    <x v="2"/>
    <x v="8"/>
  </r>
  <r>
    <n v="699"/>
    <x v="699"/>
    <s v="TapTap is a technology to transfer touch between two people. It can also be an activity tracker, a game controller or smart alarm."/>
    <x v="64"/>
    <n v="107148.74"/>
    <x v="2"/>
    <x v="0"/>
    <s v="USD"/>
    <n v="1385136000"/>
    <x v="699"/>
    <n v="1381923548"/>
    <d v="2013-10-16T11:39:08"/>
    <b v="0"/>
    <n v="890"/>
    <b v="0"/>
    <s v="technology/wearables"/>
    <n v="0.824221076923077"/>
    <n v="120.39184269662923"/>
    <x v="2"/>
    <x v="8"/>
  </r>
  <r>
    <n v="700"/>
    <x v="700"/>
    <s v="A-iEasyâ„¢: The first customized unfoldable stand for smartphones that barkly needs room. Wholy integrated (will be relaunched soon!!)."/>
    <x v="36"/>
    <n v="403"/>
    <x v="2"/>
    <x v="3"/>
    <s v="EUR"/>
    <n v="1484065881"/>
    <x v="700"/>
    <n v="1481473881"/>
    <d v="2016-12-11T16:31:21"/>
    <b v="0"/>
    <n v="31"/>
    <b v="0"/>
    <s v="technology/wearables"/>
    <n v="2.6866666666666667E-2"/>
    <n v="13"/>
    <x v="2"/>
    <x v="8"/>
  </r>
  <r>
    <n v="701"/>
    <x v="701"/>
    <s v="In case you missed out on this campaign but are interested in owning a Hotblack London watch, please visit www.hotblacklondon.com."/>
    <x v="165"/>
    <n v="6118"/>
    <x v="2"/>
    <x v="1"/>
    <s v="GBP"/>
    <n v="1406130880"/>
    <x v="701"/>
    <n v="1403538880"/>
    <d v="2014-06-23T15:54:40"/>
    <b v="0"/>
    <n v="21"/>
    <b v="0"/>
    <s v="technology/wearables"/>
    <n v="0.26600000000000001"/>
    <n v="291.33333333333331"/>
    <x v="2"/>
    <x v="8"/>
  </r>
  <r>
    <n v="702"/>
    <x v="702"/>
    <s v="Realtime feedback for swim &amp; triathlon training! Visually monitor pace &amp; intervals to improve fitness. For swimmers &amp; triathletes."/>
    <x v="36"/>
    <n v="4622.01"/>
    <x v="2"/>
    <x v="0"/>
    <s v="USD"/>
    <n v="1480011987"/>
    <x v="702"/>
    <n v="1477416387"/>
    <d v="2016-10-25T17:26:27"/>
    <b v="0"/>
    <n v="37"/>
    <b v="0"/>
    <s v="technology/wearables"/>
    <n v="0.30813400000000002"/>
    <n v="124.9191891891892"/>
    <x v="2"/>
    <x v="8"/>
  </r>
  <r>
    <n v="703"/>
    <x v="703"/>
    <s v="SPEEDWRAPS improve the speed, agility &amp; strength of an athlete by utilizing evenly distributed weight on the lower leg."/>
    <x v="36"/>
    <n v="837"/>
    <x v="2"/>
    <x v="0"/>
    <s v="USD"/>
    <n v="1485905520"/>
    <x v="703"/>
    <n v="1481150949"/>
    <d v="2016-12-07T22:49:09"/>
    <b v="0"/>
    <n v="7"/>
    <b v="0"/>
    <s v="technology/wearables"/>
    <n v="5.5800000000000002E-2"/>
    <n v="119.57142857142857"/>
    <x v="2"/>
    <x v="8"/>
  </r>
  <r>
    <n v="704"/>
    <x v="704"/>
    <s v="Turn you helmet into the safest helmet and don't worry about a thing,you will always have the right fit!!"/>
    <x v="56"/>
    <n v="481"/>
    <x v="2"/>
    <x v="5"/>
    <s v="CAD"/>
    <n v="1487565468"/>
    <x v="704"/>
    <n v="1482381468"/>
    <d v="2016-12-22T04:37:48"/>
    <b v="0"/>
    <n v="4"/>
    <b v="0"/>
    <s v="technology/wearables"/>
    <n v="8.7454545454545458E-3"/>
    <n v="120.25"/>
    <x v="2"/>
    <x v="8"/>
  </r>
  <r>
    <n v="705"/>
    <x v="705"/>
    <s v="The closest thing ever to the Holy Grail of wearables technology"/>
    <x v="57"/>
    <n v="977"/>
    <x v="2"/>
    <x v="9"/>
    <s v="EUR"/>
    <n v="1484999278"/>
    <x v="705"/>
    <n v="1482407278"/>
    <d v="2016-12-22T11:47:58"/>
    <b v="0"/>
    <n v="5"/>
    <b v="0"/>
    <s v="technology/wearables"/>
    <n v="9.7699999999999992E-3"/>
    <n v="195.4"/>
    <x v="2"/>
    <x v="8"/>
  </r>
  <r>
    <n v="706"/>
    <x v="706"/>
    <s v="Driver Alert System es un sistema de seguridad para el conductor, que le avisa en caso de perder la posicion vertical mientras conduce."/>
    <x v="57"/>
    <n v="0"/>
    <x v="2"/>
    <x v="3"/>
    <s v="EUR"/>
    <n v="1481740740"/>
    <x v="706"/>
    <n v="1478130783"/>
    <d v="2016-11-02T23:53:03"/>
    <b v="0"/>
    <n v="0"/>
    <b v="0"/>
    <s v="technology/wearables"/>
    <n v="0"/>
    <e v="#DIV/0!"/>
    <x v="2"/>
    <x v="8"/>
  </r>
  <r>
    <n v="707"/>
    <x v="707"/>
    <s v="Forget your headphones. Wear Hy all day for voice-controlled music, calls, biometrics and more, with a huge battery and hidden fit."/>
    <x v="118"/>
    <n v="53670.6"/>
    <x v="2"/>
    <x v="1"/>
    <s v="GBP"/>
    <n v="1483286127"/>
    <x v="707"/>
    <n v="1479830127"/>
    <d v="2016-11-22T15:55:27"/>
    <b v="0"/>
    <n v="456"/>
    <b v="0"/>
    <s v="technology/wearables"/>
    <n v="0.78927352941176465"/>
    <n v="117.69868421052631"/>
    <x v="2"/>
    <x v="8"/>
  </r>
  <r>
    <n v="708"/>
    <x v="708"/>
    <s v="Glowbelt is the world's first rectractable LED safety belt for fans of the great outdoors, fitness enthusiasts, children and more."/>
    <x v="79"/>
    <n v="8837"/>
    <x v="2"/>
    <x v="1"/>
    <s v="GBP"/>
    <n v="1410616600"/>
    <x v="708"/>
    <n v="1405432600"/>
    <d v="2014-07-15T13:56:40"/>
    <b v="0"/>
    <n v="369"/>
    <b v="0"/>
    <s v="technology/wearables"/>
    <n v="0.22092500000000001"/>
    <n v="23.948509485094849"/>
    <x v="2"/>
    <x v="8"/>
  </r>
  <r>
    <n v="709"/>
    <x v="709"/>
    <s v="A &quot;handheld&quot; light, which eases the way you illuminate objects and/or paths."/>
    <x v="36"/>
    <n v="61"/>
    <x v="2"/>
    <x v="0"/>
    <s v="USD"/>
    <n v="1417741159"/>
    <x v="709"/>
    <n v="1415149159"/>
    <d v="2014-11-05T00:59:19"/>
    <b v="0"/>
    <n v="2"/>
    <b v="0"/>
    <s v="technology/wearables"/>
    <n v="4.0666666666666663E-3"/>
    <n v="30.5"/>
    <x v="2"/>
    <x v="8"/>
  </r>
  <r>
    <n v="710"/>
    <x v="710"/>
    <s v="Shirts, so technologically advanced, they connect mentally to their audience upon sight."/>
    <x v="38"/>
    <n v="0"/>
    <x v="2"/>
    <x v="5"/>
    <s v="CAD"/>
    <n v="1408495440"/>
    <x v="710"/>
    <n v="1405640302"/>
    <d v="2014-07-17T23:38:22"/>
    <b v="0"/>
    <n v="0"/>
    <b v="0"/>
    <s v="technology/wearables"/>
    <n v="0"/>
    <e v="#DIV/0!"/>
    <x v="2"/>
    <x v="8"/>
  </r>
  <r>
    <n v="711"/>
    <x v="711"/>
    <s v="Our wearable and app automates the poke you normally get from your bedpartner to make you stop snoring and making you turn to the side."/>
    <x v="57"/>
    <n v="33791"/>
    <x v="2"/>
    <x v="9"/>
    <s v="EUR"/>
    <n v="1481716868"/>
    <x v="711"/>
    <n v="1478257268"/>
    <d v="2016-11-04T11:01:08"/>
    <b v="0"/>
    <n v="338"/>
    <b v="0"/>
    <s v="technology/wearables"/>
    <n v="0.33790999999999999"/>
    <n v="99.973372781065095"/>
    <x v="2"/>
    <x v="8"/>
  </r>
  <r>
    <n v="712"/>
    <x v="712"/>
    <s v="Making important medical data of active people available to first responders of an emergency by wearing a dog tag bearing a QR Code"/>
    <x v="166"/>
    <n v="105"/>
    <x v="2"/>
    <x v="0"/>
    <s v="USD"/>
    <n v="1455466832"/>
    <x v="712"/>
    <n v="1452874832"/>
    <d v="2016-01-15T16:20:32"/>
    <b v="0"/>
    <n v="4"/>
    <b v="0"/>
    <s v="technology/wearables"/>
    <n v="2.1649484536082476E-3"/>
    <n v="26.25"/>
    <x v="2"/>
    <x v="8"/>
  </r>
  <r>
    <n v="713"/>
    <x v="713"/>
    <s v="The first GPS tracker created entirely in Italy that allows you to know where your pet is located at any time throughout any device."/>
    <x v="31"/>
    <n v="199"/>
    <x v="2"/>
    <x v="13"/>
    <s v="EUR"/>
    <n v="1465130532"/>
    <x v="713"/>
    <n v="1462538532"/>
    <d v="2016-05-06T12:42:12"/>
    <b v="0"/>
    <n v="1"/>
    <b v="0"/>
    <s v="technology/wearables"/>
    <n v="7.9600000000000001E-3"/>
    <n v="199"/>
    <x v="2"/>
    <x v="8"/>
  </r>
  <r>
    <n v="714"/>
    <x v="714"/>
    <s v="The Prep Packs Survival Belt allows you to carry all of the essentials for outdoor survival inside your belt buckle"/>
    <x v="36"/>
    <n v="2249"/>
    <x v="2"/>
    <x v="0"/>
    <s v="USD"/>
    <n v="1488308082"/>
    <x v="714"/>
    <n v="1483124082"/>
    <d v="2016-12-30T18:54:42"/>
    <b v="0"/>
    <n v="28"/>
    <b v="0"/>
    <s v="technology/wearables"/>
    <n v="0.14993333333333334"/>
    <n v="80.321428571428569"/>
    <x v="2"/>
    <x v="8"/>
  </r>
  <r>
    <n v="715"/>
    <x v="715"/>
    <s v="Mouse^3 is the next generation of input devices. With cursor control and customized gesture recognition, its applications are endless!"/>
    <x v="167"/>
    <n v="1389"/>
    <x v="2"/>
    <x v="0"/>
    <s v="USD"/>
    <n v="1446693040"/>
    <x v="715"/>
    <n v="1443233440"/>
    <d v="2015-09-26T02:10:40"/>
    <b v="0"/>
    <n v="12"/>
    <b v="0"/>
    <s v="technology/wearables"/>
    <n v="5.0509090909090906E-2"/>
    <n v="115.75"/>
    <x v="2"/>
    <x v="8"/>
  </r>
  <r>
    <n v="716"/>
    <x v="716"/>
    <s v="Translate sight into touch with a wrist-mounted wearable. A revolution for visually impaired people everywhere."/>
    <x v="39"/>
    <n v="715"/>
    <x v="2"/>
    <x v="0"/>
    <s v="USD"/>
    <n v="1417392000"/>
    <x v="716"/>
    <n v="1414511307"/>
    <d v="2014-10-28T15:48:27"/>
    <b v="0"/>
    <n v="16"/>
    <b v="0"/>
    <s v="technology/wearables"/>
    <n v="0.10214285714285715"/>
    <n v="44.6875"/>
    <x v="2"/>
    <x v="8"/>
  </r>
  <r>
    <n v="717"/>
    <x v="717"/>
    <s v="Cool air flowing under clothing keeps you cool."/>
    <x v="57"/>
    <n v="305"/>
    <x v="2"/>
    <x v="0"/>
    <s v="USD"/>
    <n v="1409949002"/>
    <x v="717"/>
    <n v="1407357002"/>
    <d v="2014-08-06T20:30:02"/>
    <b v="0"/>
    <n v="4"/>
    <b v="0"/>
    <s v="technology/wearables"/>
    <n v="3.0500000000000002E-3"/>
    <n v="76.25"/>
    <x v="2"/>
    <x v="8"/>
  </r>
  <r>
    <n v="718"/>
    <x v="718"/>
    <s v="When every second matters, BioToo temporary tattoos get critical information to emergency personnel to help them help you."/>
    <x v="14"/>
    <n v="90"/>
    <x v="2"/>
    <x v="0"/>
    <s v="USD"/>
    <n v="1487397540"/>
    <x v="718"/>
    <n v="1484684247"/>
    <d v="2017-01-17T20:17:27"/>
    <b v="0"/>
    <n v="4"/>
    <b v="0"/>
    <s v="technology/wearables"/>
    <n v="7.4999999999999997E-3"/>
    <n v="22.5"/>
    <x v="2"/>
    <x v="8"/>
  </r>
  <r>
    <n v="719"/>
    <x v="719"/>
    <s v="We've created the perfect sports chalk- antibacterial, lasts longer, better grip, and no mess! Now we need a non-provisional patent!"/>
    <x v="36"/>
    <n v="194"/>
    <x v="2"/>
    <x v="0"/>
    <s v="USD"/>
    <n v="1456189076"/>
    <x v="719"/>
    <n v="1454979476"/>
    <d v="2016-02-09T00:57:56"/>
    <b v="0"/>
    <n v="10"/>
    <b v="0"/>
    <s v="technology/wearables"/>
    <n v="1.2933333333333333E-2"/>
    <n v="19.399999999999999"/>
    <x v="2"/>
    <x v="8"/>
  </r>
  <r>
    <n v="720"/>
    <x v="720"/>
    <s v="Without Utterance, a crushingly intimate literary memoir told from the inside of losing language, self, and world."/>
    <x v="168"/>
    <n v="2735"/>
    <x v="0"/>
    <x v="0"/>
    <s v="USD"/>
    <n v="1327851291"/>
    <x v="720"/>
    <n v="1325432091"/>
    <d v="2012-01-01T15:34:51"/>
    <b v="0"/>
    <n v="41"/>
    <b v="1"/>
    <s v="publishing/nonfiction"/>
    <n v="1.4394736842105262"/>
    <n v="66.707317073170728"/>
    <x v="3"/>
    <x v="9"/>
  </r>
  <r>
    <n v="721"/>
    <x v="721"/>
    <s v="Everything families need to host a Jewish welcoming ritual when opting out of circumcision. Includes original ceremonies and music."/>
    <x v="169"/>
    <n v="10013"/>
    <x v="0"/>
    <x v="0"/>
    <s v="USD"/>
    <n v="1406900607"/>
    <x v="721"/>
    <n v="1403012607"/>
    <d v="2014-06-17T13:43:27"/>
    <b v="0"/>
    <n v="119"/>
    <b v="1"/>
    <s v="publishing/nonfiction"/>
    <n v="1.2210975609756098"/>
    <n v="84.142857142857139"/>
    <x v="3"/>
    <x v="9"/>
  </r>
  <r>
    <n v="722"/>
    <x v="722"/>
    <s v="BANGGAI RESCUE is a beautiful, must-read book and a project setting out to answer some critical questions about the species' future."/>
    <x v="31"/>
    <n v="33006"/>
    <x v="0"/>
    <x v="0"/>
    <s v="USD"/>
    <n v="1333909178"/>
    <x v="722"/>
    <n v="1331320778"/>
    <d v="2012-03-09T19:19:38"/>
    <b v="0"/>
    <n v="153"/>
    <b v="1"/>
    <s v="publishing/nonfiction"/>
    <n v="1.3202400000000001"/>
    <n v="215.72549019607843"/>
    <x v="3"/>
    <x v="9"/>
  </r>
  <r>
    <n v="723"/>
    <x v="723"/>
    <s v="The Definitive (and Slightly Ridiculous) Guide to Enjoying the 2015 Pro Football Season"/>
    <x v="10"/>
    <n v="5469"/>
    <x v="0"/>
    <x v="0"/>
    <s v="USD"/>
    <n v="1438228740"/>
    <x v="723"/>
    <n v="1435606549"/>
    <d v="2015-06-29T19:35:49"/>
    <b v="0"/>
    <n v="100"/>
    <b v="1"/>
    <s v="publishing/nonfiction"/>
    <n v="1.0938000000000001"/>
    <n v="54.69"/>
    <x v="3"/>
    <x v="9"/>
  </r>
  <r>
    <n v="724"/>
    <x v="724"/>
    <s v="We are creating the Adventure Access Trail, a new walking trail from Boston to San Francisco.  _x000a_http://adventureaccess.org"/>
    <x v="39"/>
    <n v="7383.01"/>
    <x v="0"/>
    <x v="0"/>
    <s v="USD"/>
    <n v="1309447163"/>
    <x v="724"/>
    <n v="1306855163"/>
    <d v="2011-05-31T15:19:23"/>
    <b v="0"/>
    <n v="143"/>
    <b v="1"/>
    <s v="publishing/nonfiction"/>
    <n v="1.0547157142857144"/>
    <n v="51.62944055944056"/>
    <x v="3"/>
    <x v="9"/>
  </r>
  <r>
    <n v="725"/>
    <x v="725"/>
    <s v="A true story about inspiration and survival - David Alfred George turns his powerful experience into a compelling vBook."/>
    <x v="22"/>
    <n v="20070"/>
    <x v="0"/>
    <x v="0"/>
    <s v="USD"/>
    <n v="1450018912"/>
    <x v="725"/>
    <n v="1447426912"/>
    <d v="2015-11-13T15:01:52"/>
    <b v="0"/>
    <n v="140"/>
    <b v="1"/>
    <s v="publishing/nonfiction"/>
    <n v="1.0035000000000001"/>
    <n v="143.35714285714286"/>
    <x v="3"/>
    <x v="9"/>
  </r>
  <r>
    <n v="726"/>
    <x v="726"/>
    <s v="&quot;60 Days to a Radiating Faith&quot; is a collection of carefully selected Bible verses to encourage those undergoing cancer treatments."/>
    <x v="30"/>
    <n v="2535"/>
    <x v="0"/>
    <x v="0"/>
    <s v="USD"/>
    <n v="1365728487"/>
    <x v="726"/>
    <n v="1363136487"/>
    <d v="2013-03-13T01:01:27"/>
    <b v="0"/>
    <n v="35"/>
    <b v="1"/>
    <s v="publishing/nonfiction"/>
    <n v="1.014"/>
    <n v="72.428571428571431"/>
    <x v="3"/>
    <x v="9"/>
  </r>
  <r>
    <n v="727"/>
    <x v="727"/>
    <s v="A surgeon's call for today's Christians to practice biblical compassion. Pre-order now and turn the tide towards the model Christ gave!"/>
    <x v="8"/>
    <n v="5443"/>
    <x v="0"/>
    <x v="0"/>
    <s v="USD"/>
    <n v="1358198400"/>
    <x v="727"/>
    <n v="1354580949"/>
    <d v="2012-12-04T00:29:09"/>
    <b v="0"/>
    <n v="149"/>
    <b v="1"/>
    <s v="publishing/nonfiction"/>
    <n v="1.5551428571428572"/>
    <n v="36.530201342281877"/>
    <x v="3"/>
    <x v="9"/>
  </r>
  <r>
    <n v="728"/>
    <x v="728"/>
    <s v="A big idea non-fiction book by an impatient three-time author and insomniac willing to bet on himself."/>
    <x v="51"/>
    <n v="7917.45"/>
    <x v="0"/>
    <x v="0"/>
    <s v="USD"/>
    <n v="1313957157"/>
    <x v="728"/>
    <n v="1310069157"/>
    <d v="2011-07-07T20:05:57"/>
    <b v="0"/>
    <n v="130"/>
    <b v="1"/>
    <s v="publishing/nonfiction"/>
    <n v="1.05566"/>
    <n v="60.903461538461535"/>
    <x v="3"/>
    <x v="9"/>
  </r>
  <r>
    <n v="729"/>
    <x v="729"/>
    <s v="A true David vs.Goliath story about a young adult battling the U.S. health care system to survive and become an advocate for change."/>
    <x v="23"/>
    <n v="5226"/>
    <x v="0"/>
    <x v="0"/>
    <s v="USD"/>
    <n v="1348028861"/>
    <x v="729"/>
    <n v="1342844861"/>
    <d v="2012-07-21T04:27:41"/>
    <b v="0"/>
    <n v="120"/>
    <b v="1"/>
    <s v="publishing/nonfiction"/>
    <n v="1.3065"/>
    <n v="43.55"/>
    <x v="3"/>
    <x v="9"/>
  </r>
  <r>
    <n v="730"/>
    <x v="730"/>
    <s v="A Massive but Cheerful Online Digital Archive of Surfing"/>
    <x v="22"/>
    <n v="26438"/>
    <x v="0"/>
    <x v="0"/>
    <s v="USD"/>
    <n v="1323280391"/>
    <x v="730"/>
    <n v="1320688391"/>
    <d v="2011-11-07T17:53:11"/>
    <b v="0"/>
    <n v="265"/>
    <b v="1"/>
    <s v="publishing/nonfiction"/>
    <n v="1.3219000000000001"/>
    <n v="99.766037735849054"/>
    <x v="3"/>
    <x v="9"/>
  </r>
  <r>
    <n v="731"/>
    <x v="731"/>
    <s v="Be part of the excitement by supporting our first season offering unique perspectives of Portland from the water."/>
    <x v="10"/>
    <n v="6300"/>
    <x v="0"/>
    <x v="0"/>
    <s v="USD"/>
    <n v="1327212000"/>
    <x v="731"/>
    <n v="1322852747"/>
    <d v="2011-12-02T19:05:47"/>
    <b v="0"/>
    <n v="71"/>
    <b v="1"/>
    <s v="publishing/nonfiction"/>
    <n v="1.26"/>
    <n v="88.732394366197184"/>
    <x v="3"/>
    <x v="9"/>
  </r>
  <r>
    <n v="732"/>
    <x v="732"/>
    <s v="A great collection of puzzles to take and enjoy anywhere in the world - have fun, challenge yourself, and become a better chess player!"/>
    <x v="170"/>
    <n v="64"/>
    <x v="0"/>
    <x v="1"/>
    <s v="GBP"/>
    <n v="1380449461"/>
    <x v="732"/>
    <n v="1375265461"/>
    <d v="2013-07-31T10:11:01"/>
    <b v="0"/>
    <n v="13"/>
    <b v="1"/>
    <s v="publishing/nonfiction"/>
    <n v="1.6"/>
    <n v="4.9230769230769234"/>
    <x v="3"/>
    <x v="9"/>
  </r>
  <r>
    <n v="733"/>
    <x v="733"/>
    <s v="Sinatra Cookbook is an ebook featuring 12 fantastic example applications built on the Sinatra framework and many well known Ruby gems."/>
    <x v="30"/>
    <n v="3012"/>
    <x v="0"/>
    <x v="1"/>
    <s v="GBP"/>
    <n v="1387533892"/>
    <x v="733"/>
    <n v="1384941892"/>
    <d v="2013-11-20T10:04:52"/>
    <b v="0"/>
    <n v="169"/>
    <b v="1"/>
    <s v="publishing/nonfiction"/>
    <n v="1.2048000000000001"/>
    <n v="17.822485207100591"/>
    <x v="3"/>
    <x v="9"/>
  </r>
  <r>
    <n v="734"/>
    <x v="734"/>
    <s v="Sideswiped is my story of growing in and trusting God through the mess and mysteries of life."/>
    <x v="0"/>
    <n v="10670"/>
    <x v="0"/>
    <x v="5"/>
    <s v="CAD"/>
    <n v="1431147600"/>
    <x v="734"/>
    <n v="1428465420"/>
    <d v="2015-04-08T03:57:00"/>
    <b v="0"/>
    <n v="57"/>
    <b v="1"/>
    <s v="publishing/nonfiction"/>
    <n v="1.2552941176470589"/>
    <n v="187.19298245614036"/>
    <x v="3"/>
    <x v="9"/>
  </r>
  <r>
    <n v="735"/>
    <x v="735"/>
    <s v="TOP FUEL FOR LIFE â€¦ a true story of victory, unimaginable loss_x000a_and the epiphany that changed everything."/>
    <x v="171"/>
    <n v="53771"/>
    <x v="0"/>
    <x v="0"/>
    <s v="USD"/>
    <n v="1417653540"/>
    <x v="735"/>
    <n v="1414975346"/>
    <d v="2014-11-03T00:42:26"/>
    <b v="0"/>
    <n v="229"/>
    <b v="1"/>
    <s v="publishing/nonfiction"/>
    <n v="1.1440638297872341"/>
    <n v="234.80786026200875"/>
    <x v="3"/>
    <x v="9"/>
  </r>
  <r>
    <n v="736"/>
    <x v="736"/>
    <s v="I'm writing a new book! Topic: Privacy is Dead. What does a world without privacy mean for humanity? Our reputations? Our kids?"/>
    <x v="172"/>
    <n v="11345"/>
    <x v="0"/>
    <x v="0"/>
    <s v="USD"/>
    <n v="1385009940"/>
    <x v="736"/>
    <n v="1383327440"/>
    <d v="2013-11-01T17:37:20"/>
    <b v="0"/>
    <n v="108"/>
    <b v="1"/>
    <s v="publishing/nonfiction"/>
    <n v="3.151388888888889"/>
    <n v="105.04629629629629"/>
    <x v="3"/>
    <x v="9"/>
  </r>
  <r>
    <n v="737"/>
    <x v="737"/>
    <s v="For one year, two women exclusively ate food produced within Mendocino County, CA. Now, they will write a book about their adventures."/>
    <x v="10"/>
    <n v="6120"/>
    <x v="0"/>
    <x v="0"/>
    <s v="USD"/>
    <n v="1392408000"/>
    <x v="737"/>
    <n v="1390890987"/>
    <d v="2014-01-28T06:36:27"/>
    <b v="0"/>
    <n v="108"/>
    <b v="1"/>
    <s v="publishing/nonfiction"/>
    <n v="1.224"/>
    <n v="56.666666666666664"/>
    <x v="3"/>
    <x v="9"/>
  </r>
  <r>
    <n v="738"/>
    <x v="738"/>
    <s v="The true story of a child's struggle with hunger, poverty, and war in El Salvador."/>
    <x v="15"/>
    <n v="1601"/>
    <x v="0"/>
    <x v="0"/>
    <s v="USD"/>
    <n v="1417409940"/>
    <x v="738"/>
    <n v="1414765794"/>
    <d v="2014-10-31T14:29:54"/>
    <b v="0"/>
    <n v="41"/>
    <b v="1"/>
    <s v="publishing/nonfiction"/>
    <n v="1.0673333333333332"/>
    <n v="39.048780487804876"/>
    <x v="3"/>
    <x v="9"/>
  </r>
  <r>
    <n v="739"/>
    <x v="739"/>
    <s v="Strategies forged and lessons learned from accessing highly selective places where Black men have historically been underrepresented."/>
    <x v="12"/>
    <n v="9500"/>
    <x v="0"/>
    <x v="0"/>
    <s v="USD"/>
    <n v="1407758629"/>
    <x v="739"/>
    <n v="1404907429"/>
    <d v="2014-07-09T12:03:49"/>
    <b v="0"/>
    <n v="139"/>
    <b v="1"/>
    <s v="publishing/nonfiction"/>
    <n v="1.5833333333333333"/>
    <n v="68.345323741007192"/>
    <x v="3"/>
    <x v="9"/>
  </r>
  <r>
    <n v="740"/>
    <x v="740"/>
    <s v="Book on the search for the San Marcos, shipwrecked off the coast of Ireland in 1588 and the mysteries that have drawn men to find her."/>
    <x v="9"/>
    <n v="3222"/>
    <x v="0"/>
    <x v="0"/>
    <s v="USD"/>
    <n v="1434857482"/>
    <x v="740"/>
    <n v="1433647882"/>
    <d v="2015-06-07T03:31:22"/>
    <b v="0"/>
    <n v="19"/>
    <b v="1"/>
    <s v="publishing/nonfiction"/>
    <n v="1.0740000000000001"/>
    <n v="169.57894736842104"/>
    <x v="3"/>
    <x v="9"/>
  </r>
  <r>
    <n v="741"/>
    <x v="741"/>
    <s v="A revolutionary digital mapping project of the Vilna Ghetto"/>
    <x v="93"/>
    <n v="13293.8"/>
    <x v="0"/>
    <x v="0"/>
    <s v="USD"/>
    <n v="1370964806"/>
    <x v="741"/>
    <n v="1367940806"/>
    <d v="2013-05-07T15:33:26"/>
    <b v="0"/>
    <n v="94"/>
    <b v="1"/>
    <s v="publishing/nonfiction"/>
    <n v="1.0226"/>
    <n v="141.42340425531913"/>
    <x v="3"/>
    <x v="9"/>
  </r>
  <r>
    <n v="742"/>
    <x v="742"/>
    <s v="Thats right &quot;My Life As Julia Robertsâ€¦Snapshots Of A Life&quot; is going on the road! The first book tour! With Author Liane Langford!"/>
    <x v="123"/>
    <n v="1550"/>
    <x v="0"/>
    <x v="0"/>
    <s v="USD"/>
    <n v="1395435712"/>
    <x v="742"/>
    <n v="1392847312"/>
    <d v="2014-02-19T22:01:52"/>
    <b v="0"/>
    <n v="23"/>
    <b v="1"/>
    <s v="publishing/nonfiction"/>
    <n v="1.1071428571428572"/>
    <n v="67.391304347826093"/>
    <x v="3"/>
    <x v="9"/>
  </r>
  <r>
    <n v="743"/>
    <x v="743"/>
    <s v="Valmont is a town with a fertile history and a vibrant community. We aim to capture the magic in our People's History of Valmont!"/>
    <x v="131"/>
    <n v="814"/>
    <x v="0"/>
    <x v="0"/>
    <s v="USD"/>
    <n v="1334610000"/>
    <x v="743"/>
    <n v="1332435685"/>
    <d v="2012-03-22T17:01:25"/>
    <b v="0"/>
    <n v="15"/>
    <b v="1"/>
    <s v="publishing/nonfiction"/>
    <n v="1.48"/>
    <n v="54.266666666666666"/>
    <x v="3"/>
    <x v="9"/>
  </r>
  <r>
    <n v="744"/>
    <x v="744"/>
    <s v="Join others to help create a world that is possible -- in your workplace, community and society!"/>
    <x v="10"/>
    <n v="5116"/>
    <x v="0"/>
    <x v="0"/>
    <s v="USD"/>
    <n v="1355439503"/>
    <x v="744"/>
    <n v="1352847503"/>
    <d v="2012-11-13T22:58:23"/>
    <b v="0"/>
    <n v="62"/>
    <b v="1"/>
    <s v="publishing/nonfiction"/>
    <n v="1.0232000000000001"/>
    <n v="82.516129032258064"/>
    <x v="3"/>
    <x v="9"/>
  </r>
  <r>
    <n v="745"/>
    <x v="745"/>
    <s v="Help launch a FREE guide that can help activists &amp; community organizers leverage social media tools for change like never before."/>
    <x v="173"/>
    <n v="3976"/>
    <x v="0"/>
    <x v="0"/>
    <s v="USD"/>
    <n v="1367588645"/>
    <x v="745"/>
    <n v="1364996645"/>
    <d v="2013-04-03T13:44:05"/>
    <b v="0"/>
    <n v="74"/>
    <b v="1"/>
    <s v="publishing/nonfiction"/>
    <n v="1.7909909909909909"/>
    <n v="53.729729729729726"/>
    <x v="3"/>
    <x v="9"/>
  </r>
  <r>
    <n v="746"/>
    <x v="746"/>
    <s v="This is a book of letters. Letters to our body parts."/>
    <x v="174"/>
    <n v="3318"/>
    <x v="0"/>
    <x v="0"/>
    <s v="USD"/>
    <n v="1348372740"/>
    <x v="746"/>
    <n v="1346806909"/>
    <d v="2012-09-05T01:01:49"/>
    <b v="0"/>
    <n v="97"/>
    <b v="1"/>
    <s v="publishing/nonfiction"/>
    <n v="1.1108135252761968"/>
    <n v="34.206185567010309"/>
    <x v="3"/>
    <x v="9"/>
  </r>
  <r>
    <n v="747"/>
    <x v="747"/>
    <s v="My creations are born in different cultural environment around the globe with Â« what is already there Â» and act as a social impulse"/>
    <x v="39"/>
    <n v="7003"/>
    <x v="0"/>
    <x v="9"/>
    <s v="EUR"/>
    <n v="1421319240"/>
    <x v="747"/>
    <n v="1418649019"/>
    <d v="2014-12-15T13:10:19"/>
    <b v="0"/>
    <n v="55"/>
    <b v="1"/>
    <s v="publishing/nonfiction"/>
    <n v="1.0004285714285714"/>
    <n v="127.32727272727273"/>
    <x v="3"/>
    <x v="9"/>
  </r>
  <r>
    <n v="748"/>
    <x v="748"/>
    <s v="Peace on Earth begins with birth. Educating pregnant women to create a more peaceful world is what this book is all about."/>
    <x v="13"/>
    <n v="2005"/>
    <x v="0"/>
    <x v="0"/>
    <s v="USD"/>
    <n v="1407701966"/>
    <x v="748"/>
    <n v="1405109966"/>
    <d v="2014-07-11T20:19:26"/>
    <b v="0"/>
    <n v="44"/>
    <b v="1"/>
    <s v="publishing/nonfiction"/>
    <n v="1.0024999999999999"/>
    <n v="45.56818181818182"/>
    <x v="3"/>
    <x v="9"/>
  </r>
  <r>
    <n v="749"/>
    <x v="749"/>
    <s v="A place for rational, fact and data based non-partisan political and societal commentary on things that matter to Americans."/>
    <x v="3"/>
    <n v="10556"/>
    <x v="0"/>
    <x v="0"/>
    <s v="USD"/>
    <n v="1485642930"/>
    <x v="749"/>
    <n v="1483050930"/>
    <d v="2016-12-29T22:35:30"/>
    <b v="0"/>
    <n v="110"/>
    <b v="1"/>
    <s v="publishing/nonfiction"/>
    <n v="1.0556000000000001"/>
    <n v="95.963636363636368"/>
    <x v="3"/>
    <x v="9"/>
  </r>
  <r>
    <n v="750"/>
    <x v="750"/>
    <s v="The epic adventure of a 33 year journey surviving 4 open heart surgeries- emotionally powerful. Graphic. Honest. Funny"/>
    <x v="175"/>
    <n v="4559"/>
    <x v="0"/>
    <x v="0"/>
    <s v="USD"/>
    <n v="1361739872"/>
    <x v="750"/>
    <n v="1359147872"/>
    <d v="2013-01-25T21:04:32"/>
    <b v="0"/>
    <n v="59"/>
    <b v="1"/>
    <s v="publishing/nonfiction"/>
    <n v="1.0258775877587758"/>
    <n v="77.271186440677965"/>
    <x v="3"/>
    <x v="9"/>
  </r>
  <r>
    <n v="751"/>
    <x v="751"/>
    <s v="A young cancer survivor embarks on a cross country railroad adventure while writing her memoir through letters."/>
    <x v="9"/>
    <n v="3555"/>
    <x v="0"/>
    <x v="0"/>
    <s v="USD"/>
    <n v="1312470475"/>
    <x v="751"/>
    <n v="1308496075"/>
    <d v="2011-06-19T15:07:55"/>
    <b v="0"/>
    <n v="62"/>
    <b v="1"/>
    <s v="publishing/nonfiction"/>
    <n v="1.1850000000000001"/>
    <n v="57.338709677419352"/>
    <x v="3"/>
    <x v="9"/>
  </r>
  <r>
    <n v="752"/>
    <x v="752"/>
    <s v="A raw, honest encounter of my colourful journey trying to escape accepting I had Epilepsy &amp; how I found my super powers along the way"/>
    <x v="10"/>
    <n v="5585"/>
    <x v="0"/>
    <x v="2"/>
    <s v="AUD"/>
    <n v="1476615600"/>
    <x v="752"/>
    <n v="1474884417"/>
    <d v="2016-09-26T10:06:57"/>
    <b v="0"/>
    <n v="105"/>
    <b v="1"/>
    <s v="publishing/nonfiction"/>
    <n v="1.117"/>
    <n v="53.19047619047619"/>
    <x v="3"/>
    <x v="9"/>
  </r>
  <r>
    <n v="753"/>
    <x v="753"/>
    <s v="Finally, Jewish sacred texts by Israeli women, volume 2 of an  acclaimed, revolutionary series of powerful, witty, diverse Midrashim."/>
    <x v="3"/>
    <n v="12800"/>
    <x v="0"/>
    <x v="0"/>
    <s v="USD"/>
    <n v="1423922991"/>
    <x v="753"/>
    <n v="1421330991"/>
    <d v="2015-01-15T14:09:51"/>
    <b v="0"/>
    <n v="26"/>
    <b v="1"/>
    <s v="publishing/nonfiction"/>
    <n v="1.28"/>
    <n v="492.30769230769232"/>
    <x v="3"/>
    <x v="9"/>
  </r>
  <r>
    <n v="754"/>
    <x v="754"/>
    <s v="A book about a couples first year of marriage. Read the inspirational story of how God helped them overcome cancer, amputation and more"/>
    <x v="13"/>
    <n v="2075"/>
    <x v="0"/>
    <x v="0"/>
    <s v="USD"/>
    <n v="1357408721"/>
    <x v="754"/>
    <n v="1354816721"/>
    <d v="2012-12-06T17:58:41"/>
    <b v="0"/>
    <n v="49"/>
    <b v="1"/>
    <s v="publishing/nonfiction"/>
    <n v="1.0375000000000001"/>
    <n v="42.346938775510203"/>
    <x v="3"/>
    <x v="9"/>
  </r>
  <r>
    <n v="755"/>
    <x v="755"/>
    <s v="The hilarious new book about RAGBRAI, America's greatest event that you've never heard of. Crotch lube is entirely optional."/>
    <x v="30"/>
    <n v="2547.69"/>
    <x v="0"/>
    <x v="0"/>
    <s v="USD"/>
    <n v="1369010460"/>
    <x v="755"/>
    <n v="1366381877"/>
    <d v="2013-04-19T14:31:17"/>
    <b v="0"/>
    <n v="68"/>
    <b v="1"/>
    <s v="publishing/nonfiction"/>
    <n v="1.0190760000000001"/>
    <n v="37.466029411764708"/>
    <x v="3"/>
    <x v="9"/>
  </r>
  <r>
    <n v="756"/>
    <x v="756"/>
    <s v="A mixed media (poetry, photo, prose and sound) text focusing on/inspired by rural life in former Communist republics. "/>
    <x v="176"/>
    <n v="824"/>
    <x v="0"/>
    <x v="0"/>
    <s v="USD"/>
    <n v="1303147459"/>
    <x v="756"/>
    <n v="1297880659"/>
    <d v="2011-02-16T18:24:19"/>
    <b v="0"/>
    <n v="22"/>
    <b v="1"/>
    <s v="publishing/nonfiction"/>
    <n v="1.177142857142857"/>
    <n v="37.454545454545453"/>
    <x v="3"/>
    <x v="9"/>
  </r>
  <r>
    <n v="757"/>
    <x v="757"/>
    <s v="This is for the book release event/photo gallery show. Funds will go to buy gallery prints &amp; copies of Orlando's Historic Haunts."/>
    <x v="49"/>
    <n v="595"/>
    <x v="0"/>
    <x v="0"/>
    <s v="USD"/>
    <n v="1354756714"/>
    <x v="757"/>
    <n v="1353547114"/>
    <d v="2012-11-22T01:18:34"/>
    <b v="0"/>
    <n v="18"/>
    <b v="1"/>
    <s v="publishing/nonfiction"/>
    <n v="2.38"/>
    <n v="33.055555555555557"/>
    <x v="3"/>
    <x v="9"/>
  </r>
  <r>
    <n v="758"/>
    <x v="758"/>
    <s v="I am publishing my book, Waiting on Humanity and need some finishing funds to do so."/>
    <x v="30"/>
    <n v="2550"/>
    <x v="0"/>
    <x v="0"/>
    <s v="USD"/>
    <n v="1286568268"/>
    <x v="758"/>
    <n v="1283976268"/>
    <d v="2010-09-08T20:04:28"/>
    <b v="0"/>
    <n v="19"/>
    <b v="1"/>
    <s v="publishing/nonfiction"/>
    <n v="1.02"/>
    <n v="134.21052631578948"/>
    <x v="3"/>
    <x v="9"/>
  </r>
  <r>
    <n v="759"/>
    <x v="759"/>
    <s v="Help me search for the lost ruins of the UK. A unique guide to  lesser known and somewhat known ruins of Britain."/>
    <x v="10"/>
    <n v="5096"/>
    <x v="0"/>
    <x v="1"/>
    <s v="GBP"/>
    <n v="1404892539"/>
    <x v="759"/>
    <n v="1401436539"/>
    <d v="2014-05-30T07:55:39"/>
    <b v="0"/>
    <n v="99"/>
    <b v="1"/>
    <s v="publishing/nonfiction"/>
    <n v="1.0192000000000001"/>
    <n v="51.474747474747474"/>
    <x v="3"/>
    <x v="9"/>
  </r>
  <r>
    <n v="760"/>
    <x v="760"/>
    <s v="I am publishing my 5th book, I am looking to publish a book of short stories, all based on random thoughts that flash through my mind."/>
    <x v="41"/>
    <n v="0"/>
    <x v="2"/>
    <x v="0"/>
    <s v="USD"/>
    <n v="1480188013"/>
    <x v="760"/>
    <n v="1477592413"/>
    <d v="2016-10-27T18:20:13"/>
    <b v="0"/>
    <n v="0"/>
    <b v="0"/>
    <s v="publishing/fiction"/>
    <n v="0"/>
    <e v="#DIV/0!"/>
    <x v="3"/>
    <x v="10"/>
  </r>
  <r>
    <n v="761"/>
    <x v="761"/>
    <s v="The day Chuck died was the day everything changed. Now he has to save the afterlife from extinction or die again trying."/>
    <x v="10"/>
    <n v="235"/>
    <x v="2"/>
    <x v="0"/>
    <s v="USD"/>
    <n v="1391364126"/>
    <x v="761"/>
    <n v="1388772126"/>
    <d v="2014-01-03T18:02:06"/>
    <b v="0"/>
    <n v="6"/>
    <b v="0"/>
    <s v="publishing/fiction"/>
    <n v="4.7E-2"/>
    <n v="39.166666666666664"/>
    <x v="3"/>
    <x v="10"/>
  </r>
  <r>
    <n v="762"/>
    <x v="762"/>
    <s v="An original-well-done eBook. Mainly about fiction, action, adventure, and mystery. A story that you've never read!"/>
    <x v="8"/>
    <n v="0"/>
    <x v="2"/>
    <x v="14"/>
    <s v="MXN"/>
    <n v="1480831200"/>
    <x v="762"/>
    <n v="1479328570"/>
    <d v="2016-11-16T20:36:10"/>
    <b v="0"/>
    <n v="0"/>
    <b v="0"/>
    <s v="publishing/fiction"/>
    <n v="0"/>
    <e v="#DIV/0!"/>
    <x v="3"/>
    <x v="10"/>
  </r>
  <r>
    <n v="763"/>
    <x v="763"/>
    <s v="Highland Sabre explores a possible yet terrifying explanation for the mystery big cats said to prowl the British countryside."/>
    <x v="177"/>
    <n v="5"/>
    <x v="2"/>
    <x v="1"/>
    <s v="GBP"/>
    <n v="1376563408"/>
    <x v="763"/>
    <n v="1373971408"/>
    <d v="2013-07-16T10:43:28"/>
    <b v="0"/>
    <n v="1"/>
    <b v="0"/>
    <s v="publishing/fiction"/>
    <n v="1.1655011655011655E-3"/>
    <n v="5"/>
    <x v="3"/>
    <x v="10"/>
  </r>
  <r>
    <n v="764"/>
    <x v="764"/>
    <s v="[JOE]KES is a book full of over 200 original, sometimes funny, pun-ish Joekes. If you hate the book, use it as a coster!"/>
    <x v="10"/>
    <n v="0"/>
    <x v="2"/>
    <x v="0"/>
    <s v="USD"/>
    <n v="1441858161"/>
    <x v="764"/>
    <n v="1439266161"/>
    <d v="2015-08-11T04:09:21"/>
    <b v="0"/>
    <n v="0"/>
    <b v="0"/>
    <s v="publishing/fiction"/>
    <n v="0"/>
    <e v="#DIV/0!"/>
    <x v="3"/>
    <x v="10"/>
  </r>
  <r>
    <n v="765"/>
    <x v="765"/>
    <s v="To survive, an American socialite must fight with a Mafia boss in the French Resistance, but will his underworld ruin her in the end?"/>
    <x v="39"/>
    <n v="2521"/>
    <x v="2"/>
    <x v="0"/>
    <s v="USD"/>
    <n v="1413723684"/>
    <x v="765"/>
    <n v="1411131684"/>
    <d v="2014-09-19T13:01:24"/>
    <b v="0"/>
    <n v="44"/>
    <b v="0"/>
    <s v="publishing/fiction"/>
    <n v="0.36014285714285715"/>
    <n v="57.295454545454547"/>
    <x v="3"/>
    <x v="10"/>
  </r>
  <r>
    <n v="766"/>
    <x v="766"/>
    <s v="I am writing about my nonna's life in Southern Italy and what it was like to grow up in a Fascist regime before immigrating to Canada."/>
    <x v="23"/>
    <n v="0"/>
    <x v="2"/>
    <x v="5"/>
    <s v="CAD"/>
    <n v="1424112483"/>
    <x v="766"/>
    <n v="1421520483"/>
    <d v="2015-01-17T18:48:03"/>
    <b v="0"/>
    <n v="0"/>
    <b v="0"/>
    <s v="publishing/fiction"/>
    <n v="0"/>
    <e v="#DIV/0!"/>
    <x v="3"/>
    <x v="10"/>
  </r>
  <r>
    <n v="767"/>
    <x v="767"/>
    <s v="Jury of Peers is a complete novel, and it's good._x000a_All it needs now?  _x000a_More readers.  About ten million more._x000a_Let's get 'em."/>
    <x v="10"/>
    <n v="177"/>
    <x v="2"/>
    <x v="0"/>
    <s v="USD"/>
    <n v="1432178810"/>
    <x v="767"/>
    <n v="1429586810"/>
    <d v="2015-04-21T03:26:50"/>
    <b v="0"/>
    <n v="3"/>
    <b v="0"/>
    <s v="publishing/fiction"/>
    <n v="3.5400000000000001E-2"/>
    <n v="59"/>
    <x v="3"/>
    <x v="10"/>
  </r>
  <r>
    <n v="768"/>
    <x v="768"/>
    <s v="Haunted by a wrong decision and hunted by a Tall Dark Stranger, a misguided teen struggles to find her way home ..or will she make it?"/>
    <x v="30"/>
    <n v="0"/>
    <x v="2"/>
    <x v="0"/>
    <s v="USD"/>
    <n v="1387169890"/>
    <x v="768"/>
    <n v="1384577890"/>
    <d v="2013-11-16T04:58:10"/>
    <b v="0"/>
    <n v="0"/>
    <b v="0"/>
    <s v="publishing/fiction"/>
    <n v="0"/>
    <e v="#DIV/0!"/>
    <x v="3"/>
    <x v="10"/>
  </r>
  <r>
    <n v="769"/>
    <x v="769"/>
    <s v="Over a year of dedication has produced amazing photos and stirring words. The last step is to help those words appear in a printed book"/>
    <x v="23"/>
    <n v="1656"/>
    <x v="2"/>
    <x v="0"/>
    <s v="USD"/>
    <n v="1388102094"/>
    <x v="769"/>
    <n v="1385510094"/>
    <d v="2013-11-26T23:54:54"/>
    <b v="0"/>
    <n v="52"/>
    <b v="0"/>
    <s v="publishing/fiction"/>
    <n v="0.41399999999999998"/>
    <n v="31.846153846153847"/>
    <x v="3"/>
    <x v="10"/>
  </r>
  <r>
    <n v="770"/>
    <x v="770"/>
    <s v="Daniel was an ordinary boy, until unordinary events began to occur. Danny had never been exposed to supernatural activity until now..."/>
    <x v="178"/>
    <n v="0"/>
    <x v="2"/>
    <x v="0"/>
    <s v="USD"/>
    <n v="1361750369"/>
    <x v="770"/>
    <n v="1358294369"/>
    <d v="2013-01-15T23:59:29"/>
    <b v="0"/>
    <n v="0"/>
    <b v="0"/>
    <s v="publishing/fiction"/>
    <n v="0"/>
    <e v="#DIV/0!"/>
    <x v="3"/>
    <x v="10"/>
  </r>
  <r>
    <n v="771"/>
    <x v="771"/>
    <s v="A satire gift, the stress cube has original artwork, comes on a custom mahogany stand and has a funny exercise booklet."/>
    <x v="114"/>
    <n v="10"/>
    <x v="2"/>
    <x v="0"/>
    <s v="USD"/>
    <n v="1454183202"/>
    <x v="771"/>
    <n v="1449863202"/>
    <d v="2015-12-11T19:46:42"/>
    <b v="0"/>
    <n v="1"/>
    <b v="0"/>
    <s v="publishing/fiction"/>
    <n v="2.631578947368421E-4"/>
    <n v="10"/>
    <x v="3"/>
    <x v="10"/>
  </r>
  <r>
    <n v="772"/>
    <x v="772"/>
    <s v="What if the stories in the Bible, especially those about strong women, were retuld by their own characters? I've completed 5 and am ready to publish."/>
    <x v="15"/>
    <n v="50"/>
    <x v="2"/>
    <x v="0"/>
    <s v="USD"/>
    <n v="1257047940"/>
    <x v="772"/>
    <n v="1252718519"/>
    <d v="2009-09-12T01:21:59"/>
    <b v="0"/>
    <n v="1"/>
    <b v="0"/>
    <s v="publishing/fiction"/>
    <n v="3.3333333333333333E-2"/>
    <n v="50"/>
    <x v="3"/>
    <x v="10"/>
  </r>
  <r>
    <n v="773"/>
    <x v="773"/>
    <s v="The Mortis Chronicles is a hard hitting, thought provoking and action packed indie published series. You know you want to read!"/>
    <x v="179"/>
    <n v="32"/>
    <x v="2"/>
    <x v="1"/>
    <s v="GBP"/>
    <n v="1431298860"/>
    <x v="773"/>
    <n v="1428341985"/>
    <d v="2015-04-06T17:39:45"/>
    <b v="0"/>
    <n v="2"/>
    <b v="0"/>
    <s v="publishing/fiction"/>
    <n v="8.5129023676509714E-3"/>
    <n v="16"/>
    <x v="3"/>
    <x v="10"/>
  </r>
  <r>
    <n v="774"/>
    <x v="774"/>
    <s v="Arabella seeks studio time to professionally read her novel, making it available to listeners as an audio book on audible.com"/>
    <x v="2"/>
    <n v="351"/>
    <x v="2"/>
    <x v="0"/>
    <s v="USD"/>
    <n v="1393181018"/>
    <x v="774"/>
    <n v="1390589018"/>
    <d v="2014-01-24T18:43:38"/>
    <b v="0"/>
    <n v="9"/>
    <b v="0"/>
    <s v="publishing/fiction"/>
    <n v="0.70199999999999996"/>
    <n v="39"/>
    <x v="3"/>
    <x v="10"/>
  </r>
  <r>
    <n v="775"/>
    <x v="775"/>
    <s v="Scorned is the first in a series that I have been working on for two years and it's time to get it published."/>
    <x v="3"/>
    <n v="170"/>
    <x v="2"/>
    <x v="0"/>
    <s v="USD"/>
    <n v="1323998795"/>
    <x v="775"/>
    <n v="1321406795"/>
    <d v="2011-11-16T01:26:35"/>
    <b v="0"/>
    <n v="5"/>
    <b v="0"/>
    <s v="publishing/fiction"/>
    <n v="1.7000000000000001E-2"/>
    <n v="34"/>
    <x v="3"/>
    <x v="10"/>
  </r>
  <r>
    <n v="776"/>
    <x v="776"/>
    <s v="Would anything change if women were in charge? Book Clubs, readers, and critics herald the latest by award-winning author, Aguila."/>
    <x v="39"/>
    <n v="3598"/>
    <x v="2"/>
    <x v="0"/>
    <s v="USD"/>
    <n v="1444539600"/>
    <x v="776"/>
    <n v="1441297645"/>
    <d v="2015-09-03T16:27:25"/>
    <b v="0"/>
    <n v="57"/>
    <b v="0"/>
    <s v="publishing/fiction"/>
    <n v="0.51400000000000001"/>
    <n v="63.122807017543863"/>
    <x v="3"/>
    <x v="10"/>
  </r>
  <r>
    <n v="777"/>
    <x v="777"/>
    <s v="One Minute Gone is a murder mystery drawn from real people and events. Read Chapter One at http://davidhansardblog.wordpress.com."/>
    <x v="9"/>
    <n v="21"/>
    <x v="2"/>
    <x v="0"/>
    <s v="USD"/>
    <n v="1375313577"/>
    <x v="777"/>
    <n v="1372721577"/>
    <d v="2013-07-01T23:32:57"/>
    <b v="0"/>
    <n v="3"/>
    <b v="0"/>
    <s v="publishing/fiction"/>
    <n v="7.0000000000000001E-3"/>
    <n v="7"/>
    <x v="3"/>
    <x v="10"/>
  </r>
  <r>
    <n v="778"/>
    <x v="778"/>
    <s v="Laughter, tears and good times in the warm glow of Summer s Love. The perfect recipe for the winter blahs."/>
    <x v="2"/>
    <n v="2"/>
    <x v="2"/>
    <x v="0"/>
    <s v="USD"/>
    <n v="1398876680"/>
    <x v="778"/>
    <n v="1396284680"/>
    <d v="2014-03-31T16:51:20"/>
    <b v="0"/>
    <n v="1"/>
    <b v="0"/>
    <s v="publishing/fiction"/>
    <n v="4.0000000000000001E-3"/>
    <n v="2"/>
    <x v="3"/>
    <x v="10"/>
  </r>
  <r>
    <n v="779"/>
    <x v="779"/>
    <s v="A novel. Beautiful. Sparse. The truth behind the American Dream seen from the eyes of a young wanderer in the midst of the economic collapse. "/>
    <x v="36"/>
    <n v="400"/>
    <x v="2"/>
    <x v="0"/>
    <s v="USD"/>
    <n v="1287115200"/>
    <x v="779"/>
    <n v="1284567905"/>
    <d v="2010-09-15T16:25:05"/>
    <b v="0"/>
    <n v="6"/>
    <b v="0"/>
    <s v="publishing/fiction"/>
    <n v="2.6666666666666668E-2"/>
    <n v="66.666666666666671"/>
    <x v="3"/>
    <x v="10"/>
  </r>
  <r>
    <n v="780"/>
    <x v="780"/>
    <s v="We are finishing up recording our new record and we would like help with its physical CD release."/>
    <x v="28"/>
    <n v="1040"/>
    <x v="0"/>
    <x v="0"/>
    <s v="USD"/>
    <n v="1304439025"/>
    <x v="780"/>
    <n v="1301847025"/>
    <d v="2011-04-03T16:10:25"/>
    <b v="0"/>
    <n v="27"/>
    <b v="1"/>
    <s v="music/rock"/>
    <n v="1.04"/>
    <n v="38.518518518518519"/>
    <x v="4"/>
    <x v="11"/>
  </r>
  <r>
    <n v="781"/>
    <x v="781"/>
    <s v="&quot;WE ARE ON A MISSION TO TOUR THE UNITED STATES NON-STOP. TO DO SO WE NEED TO PURCHASE A NEW VAN.&quot;"/>
    <x v="134"/>
    <n v="1065.23"/>
    <x v="0"/>
    <x v="0"/>
    <s v="USD"/>
    <n v="1370649674"/>
    <x v="781"/>
    <n v="1368057674"/>
    <d v="2013-05-09T00:01:14"/>
    <b v="0"/>
    <n v="25"/>
    <b v="1"/>
    <s v="music/rock"/>
    <n v="1.3315375"/>
    <n v="42.609200000000001"/>
    <x v="4"/>
    <x v="11"/>
  </r>
  <r>
    <n v="782"/>
    <x v="782"/>
    <s v="After almost three years of being out of music, I've decided to finally make the solo record I've wanted to do for years."/>
    <x v="176"/>
    <n v="700"/>
    <x v="0"/>
    <x v="0"/>
    <s v="USD"/>
    <n v="1345918302"/>
    <x v="782"/>
    <n v="1343326302"/>
    <d v="2012-07-26T18:11:42"/>
    <b v="0"/>
    <n v="14"/>
    <b v="1"/>
    <s v="music/rock"/>
    <n v="1"/>
    <n v="50"/>
    <x v="4"/>
    <x v="11"/>
  </r>
  <r>
    <n v="783"/>
    <x v="783"/>
    <s v="The Red Masque will be heading into the studio in late April to begin recording their new album, tentatively titled &quot;Mythalogue&quot;."/>
    <x v="15"/>
    <n v="2222"/>
    <x v="0"/>
    <x v="0"/>
    <s v="USD"/>
    <n v="1335564000"/>
    <x v="783"/>
    <n v="1332182049"/>
    <d v="2012-03-19T18:34:09"/>
    <b v="0"/>
    <n v="35"/>
    <b v="1"/>
    <s v="music/rock"/>
    <n v="1.4813333333333334"/>
    <n v="63.485714285714288"/>
    <x v="4"/>
    <x v="11"/>
  </r>
  <r>
    <n v="784"/>
    <x v="784"/>
    <s v="The book I am working on now is the third is a series of rock encyclopedias. However, I am in need of funding to cover the photo costs."/>
    <x v="28"/>
    <n v="1025"/>
    <x v="0"/>
    <x v="0"/>
    <s v="USD"/>
    <n v="1395023719"/>
    <x v="784"/>
    <n v="1391571319"/>
    <d v="2014-02-05T03:35:19"/>
    <b v="0"/>
    <n v="10"/>
    <b v="1"/>
    <s v="music/rock"/>
    <n v="1.0249999999999999"/>
    <n v="102.5"/>
    <x v="4"/>
    <x v="11"/>
  </r>
  <r>
    <n v="785"/>
    <x v="785"/>
    <s v="Treedom wants to record a second album! We have a lot of new material, and we wanted to capture our new sound in a record for our fans."/>
    <x v="2"/>
    <n v="903.14"/>
    <x v="0"/>
    <x v="0"/>
    <s v="USD"/>
    <n v="1362060915"/>
    <x v="785"/>
    <n v="1359468915"/>
    <d v="2013-01-29T14:15:15"/>
    <b v="0"/>
    <n v="29"/>
    <b v="1"/>
    <s v="music/rock"/>
    <n v="1.8062799999999999"/>
    <n v="31.142758620689655"/>
    <x v="4"/>
    <x v="11"/>
  </r>
  <r>
    <n v="786"/>
    <x v="786"/>
    <s v="In June, Columbus rock veterans, Watershed, will release and tour behind a new album, BRICK AND MORTAR."/>
    <x v="10"/>
    <n v="7140"/>
    <x v="0"/>
    <x v="0"/>
    <s v="USD"/>
    <n v="1336751220"/>
    <x v="786"/>
    <n v="1331774434"/>
    <d v="2012-03-15T01:20:34"/>
    <b v="0"/>
    <n v="44"/>
    <b v="1"/>
    <s v="music/rock"/>
    <n v="1.4279999999999999"/>
    <n v="162.27272727272728"/>
    <x v="4"/>
    <x v="11"/>
  </r>
  <r>
    <n v="787"/>
    <x v="787"/>
    <s v="We've made our goal with your help. Thanks so much! This is a great time to pre-purchase the album and get some extra perks."/>
    <x v="38"/>
    <n v="1370"/>
    <x v="0"/>
    <x v="0"/>
    <s v="USD"/>
    <n v="1383318226"/>
    <x v="787"/>
    <n v="1380726226"/>
    <d v="2013-10-02T15:03:46"/>
    <b v="0"/>
    <n v="17"/>
    <b v="1"/>
    <s v="music/rock"/>
    <n v="1.1416666666666666"/>
    <n v="80.588235294117652"/>
    <x v="4"/>
    <x v="11"/>
  </r>
  <r>
    <n v="788"/>
    <x v="788"/>
    <s v="With all of our money going towards our new full-length album and merch, we need your help so we don't end up stranded on tour."/>
    <x v="28"/>
    <n v="2035.05"/>
    <x v="0"/>
    <x v="0"/>
    <s v="USD"/>
    <n v="1341633540"/>
    <x v="788"/>
    <n v="1338336588"/>
    <d v="2012-05-30T00:09:48"/>
    <b v="0"/>
    <n v="34"/>
    <b v="1"/>
    <s v="music/rock"/>
    <n v="2.03505"/>
    <n v="59.85441176470588"/>
    <x v="4"/>
    <x v="11"/>
  </r>
  <r>
    <n v="789"/>
    <x v="789"/>
    <s v="Reluctant Hero is getting ready to record their next EP titled All As One! Studio dates are set for January 18th-22nd! Let's work!"/>
    <x v="180"/>
    <n v="1860"/>
    <x v="0"/>
    <x v="0"/>
    <s v="USD"/>
    <n v="1358755140"/>
    <x v="789"/>
    <n v="1357187280"/>
    <d v="2013-01-03T04:28:00"/>
    <b v="0"/>
    <n v="14"/>
    <b v="1"/>
    <s v="music/rock"/>
    <n v="1.0941176470588236"/>
    <n v="132.85714285714286"/>
    <x v="4"/>
    <x v="11"/>
  </r>
  <r>
    <n v="790"/>
    <x v="790"/>
    <s v="A regional band reaching to their fans. Reaching to become a national band with no label support. This is the chance of a lifetime."/>
    <x v="3"/>
    <n v="14437.46"/>
    <x v="0"/>
    <x v="0"/>
    <s v="USD"/>
    <n v="1359680939"/>
    <x v="790"/>
    <n v="1357088939"/>
    <d v="2013-01-02T01:08:59"/>
    <b v="0"/>
    <n v="156"/>
    <b v="1"/>
    <s v="music/rock"/>
    <n v="1.443746"/>
    <n v="92.547820512820508"/>
    <x v="4"/>
    <x v="11"/>
  </r>
  <r>
    <n v="791"/>
    <x v="791"/>
    <s v="Second album from award-winning Brad Hoshaw &amp; the Seven Deadlies, featuring crowd favorites &quot;New Tattoo&quot; and &quot;Delta King.&quot;"/>
    <x v="51"/>
    <n v="7790"/>
    <x v="0"/>
    <x v="0"/>
    <s v="USD"/>
    <n v="1384322340"/>
    <x v="791"/>
    <n v="1381430646"/>
    <d v="2013-10-10T18:44:06"/>
    <b v="0"/>
    <n v="128"/>
    <b v="1"/>
    <s v="music/rock"/>
    <n v="1.0386666666666666"/>
    <n v="60.859375"/>
    <x v="4"/>
    <x v="11"/>
  </r>
  <r>
    <n v="792"/>
    <x v="792"/>
    <s v="Rock n' Roll about the intersection of lies and belief: the Believable Lie."/>
    <x v="30"/>
    <n v="2511.11"/>
    <x v="0"/>
    <x v="0"/>
    <s v="USD"/>
    <n v="1383861483"/>
    <x v="792"/>
    <n v="1381265883"/>
    <d v="2013-10-08T20:58:03"/>
    <b v="0"/>
    <n v="60"/>
    <b v="1"/>
    <s v="music/rock"/>
    <n v="1.0044440000000001"/>
    <n v="41.851833333333339"/>
    <x v="4"/>
    <x v="11"/>
  </r>
  <r>
    <n v="793"/>
    <x v="793"/>
    <s v="Dead Tree Duo has been fortunate enough to record a full length album at Threshold Studios in NYC!  Now it's time to manufacture them!"/>
    <x v="181"/>
    <n v="2826.43"/>
    <x v="0"/>
    <x v="0"/>
    <s v="USD"/>
    <n v="1372827540"/>
    <x v="793"/>
    <n v="1371491244"/>
    <d v="2013-06-17T17:47:24"/>
    <b v="0"/>
    <n v="32"/>
    <b v="1"/>
    <s v="music/rock"/>
    <n v="1.0277927272727272"/>
    <n v="88.325937499999995"/>
    <x v="4"/>
    <x v="11"/>
  </r>
  <r>
    <n v="794"/>
    <x v="794"/>
    <s v="The Brian Davis Band is a group of friends that want to share their lives and experiences through music that connects with people."/>
    <x v="6"/>
    <n v="8425"/>
    <x v="0"/>
    <x v="0"/>
    <s v="USD"/>
    <n v="1315242360"/>
    <x v="794"/>
    <n v="1310438737"/>
    <d v="2011-07-12T02:45:37"/>
    <b v="0"/>
    <n v="53"/>
    <b v="1"/>
    <s v="music/rock"/>
    <n v="1.0531250000000001"/>
    <n v="158.96226415094338"/>
    <x v="4"/>
    <x v="11"/>
  </r>
  <r>
    <n v="795"/>
    <x v="795"/>
    <s v="After the success of the critically-acclaimed &quot;Confederate Buddha,&quot; Jimbo &amp; Tri-State need your help to raise the WHITE BUFFALO."/>
    <x v="32"/>
    <n v="15650"/>
    <x v="0"/>
    <x v="0"/>
    <s v="USD"/>
    <n v="1333774740"/>
    <x v="795"/>
    <n v="1330094566"/>
    <d v="2012-02-24T14:42:46"/>
    <b v="0"/>
    <n v="184"/>
    <b v="1"/>
    <s v="music/rock"/>
    <n v="1.1178571428571429"/>
    <n v="85.054347826086953"/>
    <x v="4"/>
    <x v="11"/>
  </r>
  <r>
    <n v="796"/>
    <x v="796"/>
    <s v="Madrone is an independent band creating melodic, emotional, _x000a_alternative-rock needing your help to finish their new album."/>
    <x v="3"/>
    <n v="10135"/>
    <x v="0"/>
    <x v="0"/>
    <s v="USD"/>
    <n v="1379279400"/>
    <x v="796"/>
    <n v="1376687485"/>
    <d v="2013-08-16T21:11:25"/>
    <b v="0"/>
    <n v="90"/>
    <b v="1"/>
    <s v="music/rock"/>
    <n v="1.0135000000000001"/>
    <n v="112.61111111111111"/>
    <x v="4"/>
    <x v="11"/>
  </r>
  <r>
    <n v="797"/>
    <x v="797"/>
    <s v="Help Lust Control Kickstart their first cd in 20 years!!  To be mixed by Rocky Gray (Living Sacrifice, Soul Embraced, Evanescence)!!"/>
    <x v="9"/>
    <n v="3226"/>
    <x v="0"/>
    <x v="0"/>
    <s v="USD"/>
    <n v="1335672000"/>
    <x v="797"/>
    <n v="1332978688"/>
    <d v="2012-03-28T23:51:28"/>
    <b v="0"/>
    <n v="71"/>
    <b v="1"/>
    <s v="music/rock"/>
    <n v="1.0753333333333333"/>
    <n v="45.436619718309856"/>
    <x v="4"/>
    <x v="11"/>
  </r>
  <r>
    <n v="798"/>
    <x v="798"/>
    <s v="We have some great new songs and want to record a special edition 4 song EP as our next Eric Stuart Band release"/>
    <x v="8"/>
    <n v="4021"/>
    <x v="0"/>
    <x v="0"/>
    <s v="USD"/>
    <n v="1412086187"/>
    <x v="798"/>
    <n v="1409494187"/>
    <d v="2014-08-31T14:09:47"/>
    <b v="0"/>
    <n v="87"/>
    <b v="1"/>
    <s v="music/rock"/>
    <n v="1.1488571428571428"/>
    <n v="46.218390804597703"/>
    <x v="4"/>
    <x v="11"/>
  </r>
  <r>
    <n v="799"/>
    <x v="799"/>
    <s v="Los Angeles-based recording artist Ryan Caskey joined forces with producer Eddie Hedges to record alternative rock masterworks."/>
    <x v="10"/>
    <n v="5001"/>
    <x v="0"/>
    <x v="0"/>
    <s v="USD"/>
    <n v="1335542446"/>
    <x v="799"/>
    <n v="1332950446"/>
    <d v="2012-03-28T16:00:46"/>
    <b v="0"/>
    <n v="28"/>
    <b v="1"/>
    <s v="music/rock"/>
    <n v="1.0002"/>
    <n v="178.60714285714286"/>
    <x v="4"/>
    <x v="11"/>
  </r>
  <r>
    <n v="800"/>
    <x v="800"/>
    <s v="Scotland's premier classic rock and metal festival, 3 days, 3-4 stages, family friendly,  for people of all ages"/>
    <x v="15"/>
    <n v="2282"/>
    <x v="0"/>
    <x v="1"/>
    <s v="GBP"/>
    <n v="1410431054"/>
    <x v="800"/>
    <n v="1407839054"/>
    <d v="2014-08-12T10:24:14"/>
    <b v="0"/>
    <n v="56"/>
    <b v="1"/>
    <s v="music/rock"/>
    <n v="1.5213333333333334"/>
    <n v="40.75"/>
    <x v="4"/>
    <x v="11"/>
  </r>
  <r>
    <n v="801"/>
    <x v="801"/>
    <s v="ALL WE WANT TO DO IS DRIVE AROUND AMERICA AND PLAY A BUNCH OF SHOWS, BUT WE DON'T HAVE ANY MONEY..."/>
    <x v="13"/>
    <n v="2230.4299999999998"/>
    <x v="0"/>
    <x v="0"/>
    <s v="USD"/>
    <n v="1309547120"/>
    <x v="801"/>
    <n v="1306955120"/>
    <d v="2011-06-01T19:05:20"/>
    <b v="0"/>
    <n v="51"/>
    <b v="1"/>
    <s v="music/rock"/>
    <n v="1.1152149999999998"/>
    <n v="43.733921568627444"/>
    <x v="4"/>
    <x v="11"/>
  </r>
  <r>
    <n v="802"/>
    <x v="802"/>
    <s v="Vaz invades 2 new continents in the Eastern Hemisphere and brings home a Split Single, a Video Documentary and a Live Record from Asia."/>
    <x v="12"/>
    <n v="6080"/>
    <x v="0"/>
    <x v="0"/>
    <s v="USD"/>
    <n v="1347854700"/>
    <x v="802"/>
    <n v="1343867524"/>
    <d v="2012-08-02T00:32:04"/>
    <b v="0"/>
    <n v="75"/>
    <b v="1"/>
    <s v="music/rock"/>
    <n v="1.0133333333333334"/>
    <n v="81.066666666666663"/>
    <x v="4"/>
    <x v="11"/>
  </r>
  <r>
    <n v="803"/>
    <x v="803"/>
    <s v="We're recording our first single in Nashville this summer and sending it to radio with Shamrock Media Group.  We need your help!!"/>
    <x v="98"/>
    <n v="2835"/>
    <x v="0"/>
    <x v="0"/>
    <s v="USD"/>
    <n v="1306630800"/>
    <x v="803"/>
    <n v="1304376478"/>
    <d v="2011-05-02T22:47:58"/>
    <b v="0"/>
    <n v="38"/>
    <b v="1"/>
    <s v="music/rock"/>
    <n v="1.232608695652174"/>
    <n v="74.60526315789474"/>
    <x v="4"/>
    <x v="11"/>
  </r>
  <r>
    <n v="804"/>
    <x v="804"/>
    <s v="Hope and Inspiration.  That is what this project is all about. In the midst of a dark and broken world our stories can speak life."/>
    <x v="62"/>
    <n v="5500"/>
    <x v="0"/>
    <x v="0"/>
    <s v="USD"/>
    <n v="1311393540"/>
    <x v="804"/>
    <n v="1309919526"/>
    <d v="2011-07-06T02:32:06"/>
    <b v="0"/>
    <n v="18"/>
    <b v="1"/>
    <s v="music/rock"/>
    <n v="1"/>
    <n v="305.55555555555554"/>
    <x v="4"/>
    <x v="11"/>
  </r>
  <r>
    <n v="805"/>
    <x v="805"/>
    <s v="Be a part of Virtual CH's debut Video and Record release.  Help fund their debut music video and record mixing expenses."/>
    <x v="9"/>
    <n v="3150"/>
    <x v="0"/>
    <x v="0"/>
    <s v="USD"/>
    <n v="1310857200"/>
    <x v="805"/>
    <n v="1306525512"/>
    <d v="2011-05-27T19:45:12"/>
    <b v="0"/>
    <n v="54"/>
    <b v="1"/>
    <s v="music/rock"/>
    <n v="1.05"/>
    <n v="58.333333333333336"/>
    <x v="4"/>
    <x v="11"/>
  </r>
  <r>
    <n v="806"/>
    <x v="806"/>
    <s v="Help Golden Animals finish their NEW Album!"/>
    <x v="6"/>
    <n v="8355"/>
    <x v="0"/>
    <x v="0"/>
    <s v="USD"/>
    <n v="1315413339"/>
    <x v="806"/>
    <n v="1312821339"/>
    <d v="2011-08-08T16:35:39"/>
    <b v="0"/>
    <n v="71"/>
    <b v="1"/>
    <s v="music/rock"/>
    <n v="1.0443750000000001"/>
    <n v="117.67605633802818"/>
    <x v="4"/>
    <x v="11"/>
  </r>
  <r>
    <n v="807"/>
    <x v="807"/>
    <s v="Join the Sic Vita family and lend a hand as we create a new album!"/>
    <x v="23"/>
    <n v="4205"/>
    <x v="0"/>
    <x v="0"/>
    <s v="USD"/>
    <n v="1488333600"/>
    <x v="807"/>
    <n v="1485270311"/>
    <d v="2017-01-24T15:05:11"/>
    <b v="0"/>
    <n v="57"/>
    <b v="1"/>
    <s v="music/rock"/>
    <n v="1.05125"/>
    <n v="73.771929824561397"/>
    <x v="4"/>
    <x v="11"/>
  </r>
  <r>
    <n v="808"/>
    <x v="808"/>
    <s v="The Micronite Filters have a blood curdling sonic adventure ready for psychedelic swirled vinyl for the best possible auditory journey."/>
    <x v="37"/>
    <n v="4500"/>
    <x v="0"/>
    <x v="5"/>
    <s v="CAD"/>
    <n v="1419224340"/>
    <x v="808"/>
    <n v="1416363886"/>
    <d v="2014-11-19T02:24:46"/>
    <b v="0"/>
    <n v="43"/>
    <b v="1"/>
    <s v="music/rock"/>
    <n v="1"/>
    <n v="104.65116279069767"/>
    <x v="4"/>
    <x v="11"/>
  </r>
  <r>
    <n v="809"/>
    <x v="809"/>
    <s v="Acknowledged songwriter looking to record album of new songs to secure a Publishing Contract"/>
    <x v="23"/>
    <n v="4151"/>
    <x v="0"/>
    <x v="0"/>
    <s v="USD"/>
    <n v="1390161630"/>
    <x v="809"/>
    <n v="1387569630"/>
    <d v="2013-12-20T20:00:30"/>
    <b v="0"/>
    <n v="52"/>
    <b v="1"/>
    <s v="music/rock"/>
    <n v="1.03775"/>
    <n v="79.82692307692308"/>
    <x v="4"/>
    <x v="11"/>
  </r>
  <r>
    <n v="810"/>
    <x v="810"/>
    <s v="Please help us reach both a short term and lifetime goal! We can't do this without your help. thank you a ton from all of us at P.T.R.."/>
    <x v="15"/>
    <n v="1575"/>
    <x v="0"/>
    <x v="0"/>
    <s v="USD"/>
    <n v="1346462462"/>
    <x v="810"/>
    <n v="1343870462"/>
    <d v="2012-08-02T01:21:02"/>
    <b v="0"/>
    <n v="27"/>
    <b v="1"/>
    <s v="music/rock"/>
    <n v="1.05"/>
    <n v="58.333333333333336"/>
    <x v="4"/>
    <x v="11"/>
  </r>
  <r>
    <n v="811"/>
    <x v="811"/>
    <s v="We need your financial support to cover the tour costs!  (Sound, lights, travel, stage design)"/>
    <x v="28"/>
    <n v="1040"/>
    <x v="0"/>
    <x v="0"/>
    <s v="USD"/>
    <n v="1373475120"/>
    <x v="811"/>
    <n v="1371569202"/>
    <d v="2013-06-18T15:26:42"/>
    <b v="0"/>
    <n v="12"/>
    <b v="1"/>
    <s v="music/rock"/>
    <n v="1.04"/>
    <n v="86.666666666666671"/>
    <x v="4"/>
    <x v="11"/>
  </r>
  <r>
    <n v="812"/>
    <x v="812"/>
    <s v="Gainesville's pop punk 3 piece Assassinate The Scientist started a new band and they want to release a 7&quot;, but they need your help!!"/>
    <x v="20"/>
    <n v="911"/>
    <x v="0"/>
    <x v="0"/>
    <s v="USD"/>
    <n v="1362146280"/>
    <x v="812"/>
    <n v="1357604752"/>
    <d v="2013-01-08T00:25:52"/>
    <b v="0"/>
    <n v="33"/>
    <b v="1"/>
    <s v="music/rock"/>
    <n v="1.5183333333333333"/>
    <n v="27.606060606060606"/>
    <x v="4"/>
    <x v="11"/>
  </r>
  <r>
    <n v="813"/>
    <x v="813"/>
    <s v="A pre order campaign to fund the pressing of our second full length vinyl LP"/>
    <x v="15"/>
    <n v="2399.94"/>
    <x v="0"/>
    <x v="0"/>
    <s v="USD"/>
    <n v="1342825365"/>
    <x v="813"/>
    <n v="1340233365"/>
    <d v="2012-06-20T23:02:45"/>
    <b v="0"/>
    <n v="96"/>
    <b v="1"/>
    <s v="music/rock"/>
    <n v="1.59996"/>
    <n v="24.999375000000001"/>
    <x v="4"/>
    <x v="11"/>
  </r>
  <r>
    <n v="814"/>
    <x v="814"/>
    <s v="We have been a band since 2007, but we've never hit the road. That's messed up... So this summer, we're trying to and need your help!"/>
    <x v="28"/>
    <n v="1273"/>
    <x v="0"/>
    <x v="0"/>
    <s v="USD"/>
    <n v="1306865040"/>
    <x v="814"/>
    <n v="1305568201"/>
    <d v="2011-05-16T17:50:01"/>
    <b v="0"/>
    <n v="28"/>
    <b v="1"/>
    <s v="music/rock"/>
    <n v="1.2729999999999999"/>
    <n v="45.464285714285715"/>
    <x v="4"/>
    <x v="11"/>
  </r>
  <r>
    <n v="815"/>
    <x v="815"/>
    <s v="Be a part of helping The Early Reset finish their new 7 song EP."/>
    <x v="23"/>
    <n v="4280"/>
    <x v="0"/>
    <x v="0"/>
    <s v="USD"/>
    <n v="1414879303"/>
    <x v="815"/>
    <n v="1412287303"/>
    <d v="2014-10-02T22:01:43"/>
    <b v="0"/>
    <n v="43"/>
    <b v="1"/>
    <s v="music/rock"/>
    <n v="1.07"/>
    <n v="99.534883720930239"/>
    <x v="4"/>
    <x v="11"/>
  </r>
  <r>
    <n v="816"/>
    <x v="816"/>
    <s v="Friends and Family have an album for you. They need your help to release it to the world."/>
    <x v="39"/>
    <n v="8058.55"/>
    <x v="0"/>
    <x v="0"/>
    <s v="USD"/>
    <n v="1365489000"/>
    <x v="816"/>
    <n v="1362776043"/>
    <d v="2013-03-08T20:54:03"/>
    <b v="0"/>
    <n v="205"/>
    <b v="1"/>
    <s v="music/rock"/>
    <n v="1.1512214285714286"/>
    <n v="39.31"/>
    <x v="4"/>
    <x v="11"/>
  </r>
  <r>
    <n v="817"/>
    <x v="817"/>
    <s v="Dead Fish Handshake is a rock band based out of New Jersey. We are in the process of raising funds for our second record."/>
    <x v="15"/>
    <n v="2056.66"/>
    <x v="0"/>
    <x v="0"/>
    <s v="USD"/>
    <n v="1331441940"/>
    <x v="817"/>
    <n v="1326810211"/>
    <d v="2012-01-17T14:23:31"/>
    <b v="0"/>
    <n v="23"/>
    <b v="1"/>
    <s v="music/rock"/>
    <n v="1.3711066666666665"/>
    <n v="89.419999999999987"/>
    <x v="4"/>
    <x v="11"/>
  </r>
  <r>
    <n v="818"/>
    <x v="818"/>
    <s v="Orwell is hitting the road this August for a West Coast tour and we need substantial van repairs in order to get there.  Dates booked."/>
    <x v="18"/>
    <n v="545"/>
    <x v="0"/>
    <x v="0"/>
    <s v="USD"/>
    <n v="1344358860"/>
    <x v="818"/>
    <n v="1343682681"/>
    <d v="2012-07-30T21:11:21"/>
    <b v="0"/>
    <n v="19"/>
    <b v="1"/>
    <s v="music/rock"/>
    <n v="1.5571428571428572"/>
    <n v="28.684210526315791"/>
    <x v="4"/>
    <x v="11"/>
  </r>
  <r>
    <n v="819"/>
    <x v="819"/>
    <s v="We are touring the Southeast in support of our new EP"/>
    <x v="44"/>
    <n v="435"/>
    <x v="0"/>
    <x v="0"/>
    <s v="USD"/>
    <n v="1387601040"/>
    <x v="819"/>
    <n v="1386806254"/>
    <d v="2013-12-11T23:57:34"/>
    <b v="0"/>
    <n v="14"/>
    <b v="1"/>
    <s v="music/rock"/>
    <n v="1.0874999999999999"/>
    <n v="31.071428571428573"/>
    <x v="4"/>
    <x v="11"/>
  </r>
  <r>
    <n v="820"/>
    <x v="820"/>
    <s v="Wyatt Lowe &amp; the Ottomatics will be hitting the road this June on a North and Southwest Summer 2014 tour!"/>
    <x v="13"/>
    <n v="2681"/>
    <x v="0"/>
    <x v="0"/>
    <s v="USD"/>
    <n v="1402290000"/>
    <x v="820"/>
    <n v="1399666342"/>
    <d v="2014-05-09T20:12:22"/>
    <b v="0"/>
    <n v="38"/>
    <b v="1"/>
    <s v="music/rock"/>
    <n v="1.3405"/>
    <n v="70.55263157894737"/>
    <x v="4"/>
    <x v="11"/>
  </r>
  <r>
    <n v="821"/>
    <x v="821"/>
    <s v="Bizness Suit - NEW ALBUM - We're going to LA to record the best rock album ever - bluesy funky Rock n Roll with soul"/>
    <x v="182"/>
    <n v="17482"/>
    <x v="0"/>
    <x v="0"/>
    <s v="USD"/>
    <n v="1430712060"/>
    <x v="821"/>
    <n v="1427753265"/>
    <d v="2015-03-30T22:07:45"/>
    <b v="0"/>
    <n v="78"/>
    <b v="1"/>
    <s v="music/rock"/>
    <n v="1"/>
    <n v="224.12820512820514"/>
    <x v="4"/>
    <x v="11"/>
  </r>
  <r>
    <n v="822"/>
    <x v="822"/>
    <s v="Soul Easy recording our first full length CD.  Inspired by lots of friends and lots of good times."/>
    <x v="9"/>
    <n v="3575"/>
    <x v="0"/>
    <x v="0"/>
    <s v="USD"/>
    <n v="1349477050"/>
    <x v="822"/>
    <n v="1346885050"/>
    <d v="2012-09-05T22:44:10"/>
    <b v="0"/>
    <n v="69"/>
    <b v="1"/>
    <s v="music/rock"/>
    <n v="1.1916666666666667"/>
    <n v="51.811594202898547"/>
    <x v="4"/>
    <x v="11"/>
  </r>
  <r>
    <n v="823"/>
    <x v="823"/>
    <s v="Eyes For Fire is finally ready to release their Debut Album but we need YOU to help us put the final touches on it."/>
    <x v="134"/>
    <n v="1436"/>
    <x v="0"/>
    <x v="0"/>
    <s v="USD"/>
    <n v="1427062852"/>
    <x v="823"/>
    <n v="1424474452"/>
    <d v="2015-02-20T23:20:52"/>
    <b v="0"/>
    <n v="33"/>
    <b v="1"/>
    <s v="music/rock"/>
    <n v="1.7949999999999999"/>
    <n v="43.515151515151516"/>
    <x v="4"/>
    <x v="11"/>
  </r>
  <r>
    <n v="824"/>
    <x v="824"/>
    <s v="Hi Ho Silver Oh is going on a West Coast tour! We'll be starting in Santa Barbara, and spreading our tunes all the way to Seattle and back."/>
    <x v="183"/>
    <n v="2150.1"/>
    <x v="0"/>
    <x v="0"/>
    <s v="USD"/>
    <n v="1271573940"/>
    <x v="824"/>
    <n v="1268459318"/>
    <d v="2010-03-13T05:48:38"/>
    <b v="0"/>
    <n v="54"/>
    <b v="1"/>
    <s v="music/rock"/>
    <n v="1.3438124999999999"/>
    <n v="39.816666666666663"/>
    <x v="4"/>
    <x v="11"/>
  </r>
  <r>
    <n v="825"/>
    <x v="825"/>
    <s v="Kickstarting Kill Freeman independently. Help fund the New Record, Video and Live Shows."/>
    <x v="78"/>
    <n v="12554"/>
    <x v="0"/>
    <x v="0"/>
    <s v="USD"/>
    <n v="1351495284"/>
    <x v="825"/>
    <n v="1349335284"/>
    <d v="2012-10-04T07:21:24"/>
    <b v="0"/>
    <n v="99"/>
    <b v="1"/>
    <s v="music/rock"/>
    <n v="1.0043200000000001"/>
    <n v="126.8080808080808"/>
    <x v="4"/>
    <x v="11"/>
  </r>
  <r>
    <n v="826"/>
    <x v="826"/>
    <s v="Protect The Dream is preparing to record their debut album 8 years in the making. Lets make it happen Kickstarter!"/>
    <x v="62"/>
    <n v="5580"/>
    <x v="0"/>
    <x v="0"/>
    <s v="USD"/>
    <n v="1332719730"/>
    <x v="826"/>
    <n v="1330908930"/>
    <d v="2012-03-05T00:55:30"/>
    <b v="0"/>
    <n v="49"/>
    <b v="1"/>
    <s v="music/rock"/>
    <n v="1.0145454545454546"/>
    <n v="113.87755102040816"/>
    <x v="4"/>
    <x v="11"/>
  </r>
  <r>
    <n v="827"/>
    <x v="827"/>
    <s v="We want to release our Losing Wings EP on a week-long tour of California's music scene!  We've got the EP made, we just need gas money!"/>
    <x v="43"/>
    <n v="310"/>
    <x v="0"/>
    <x v="0"/>
    <s v="USD"/>
    <n v="1329248940"/>
    <x v="827"/>
    <n v="1326972107"/>
    <d v="2012-01-19T11:21:47"/>
    <b v="0"/>
    <n v="11"/>
    <b v="1"/>
    <s v="music/rock"/>
    <n v="1.0333333333333334"/>
    <n v="28.181818181818183"/>
    <x v="4"/>
    <x v="11"/>
  </r>
  <r>
    <n v="828"/>
    <x v="828"/>
    <s v="Our new CD comes out July 3. We have self-financed the project with money from our shows but now need additional funding for video."/>
    <x v="46"/>
    <n v="1391"/>
    <x v="0"/>
    <x v="0"/>
    <s v="USD"/>
    <n v="1340641440"/>
    <x v="828"/>
    <n v="1339549982"/>
    <d v="2012-06-13T01:13:02"/>
    <b v="0"/>
    <n v="38"/>
    <b v="1"/>
    <s v="music/rock"/>
    <n v="1.07"/>
    <n v="36.60526315789474"/>
    <x v="4"/>
    <x v="11"/>
  </r>
  <r>
    <n v="829"/>
    <x v="829"/>
    <s v="We are a band from South East London- each member is19 years OA. We have been together for two years. Taking pride in making good music"/>
    <x v="2"/>
    <n v="520"/>
    <x v="0"/>
    <x v="1"/>
    <s v="GBP"/>
    <n v="1468437240"/>
    <x v="829"/>
    <n v="1463253240"/>
    <d v="2016-05-14T19:14:00"/>
    <b v="0"/>
    <n v="16"/>
    <b v="1"/>
    <s v="music/rock"/>
    <n v="1.04"/>
    <n v="32.5"/>
    <x v="4"/>
    <x v="11"/>
  </r>
  <r>
    <n v="830"/>
    <x v="830"/>
    <s v="We're making a high energy, fist pumpin', pelvis-thrusting new Rock n Roll album and we'd love for you to be a part of it."/>
    <x v="40"/>
    <n v="1941"/>
    <x v="0"/>
    <x v="0"/>
    <s v="USD"/>
    <n v="1363952225"/>
    <x v="830"/>
    <n v="1361363825"/>
    <d v="2013-02-20T12:37:05"/>
    <b v="0"/>
    <n v="32"/>
    <b v="1"/>
    <s v="music/rock"/>
    <n v="1.0783333333333334"/>
    <n v="60.65625"/>
    <x v="4"/>
    <x v="11"/>
  </r>
  <r>
    <n v="831"/>
    <x v="831"/>
    <s v="7Horse is a new band with a self-funded album and a show they want to rock in your town!"/>
    <x v="15"/>
    <n v="3500"/>
    <x v="0"/>
    <x v="0"/>
    <s v="USD"/>
    <n v="1335540694"/>
    <x v="831"/>
    <n v="1332948694"/>
    <d v="2012-03-28T15:31:34"/>
    <b v="0"/>
    <n v="20"/>
    <b v="1"/>
    <s v="music/rock"/>
    <n v="2.3333333333333335"/>
    <n v="175"/>
    <x v="4"/>
    <x v="11"/>
  </r>
  <r>
    <n v="832"/>
    <x v="832"/>
    <s v="Being in a band can make you feel like clowns, but we've got the best fans so we're not too worried. You are the new record labels!!"/>
    <x v="36"/>
    <n v="15091.06"/>
    <x v="0"/>
    <x v="0"/>
    <s v="USD"/>
    <n v="1327133580"/>
    <x v="832"/>
    <n v="1321978335"/>
    <d v="2011-11-22T16:12:15"/>
    <b v="0"/>
    <n v="154"/>
    <b v="1"/>
    <s v="music/rock"/>
    <n v="1.0060706666666666"/>
    <n v="97.993896103896105"/>
    <x v="4"/>
    <x v="11"/>
  </r>
  <r>
    <n v="833"/>
    <x v="833"/>
    <s v="This is an American rock album."/>
    <x v="12"/>
    <n v="6100"/>
    <x v="0"/>
    <x v="0"/>
    <s v="USD"/>
    <n v="1397941475"/>
    <x v="833"/>
    <n v="1395349475"/>
    <d v="2014-03-20T21:04:35"/>
    <b v="0"/>
    <n v="41"/>
    <b v="1"/>
    <s v="music/rock"/>
    <n v="1.0166666666666666"/>
    <n v="148.78048780487805"/>
    <x v="4"/>
    <x v="11"/>
  </r>
  <r>
    <n v="834"/>
    <x v="834"/>
    <s v="We were selected out of 4,000 bands to play on VANS Warped Tour! Amazing opportunity, but touring costs $$$!  We REALLY need your help!"/>
    <x v="62"/>
    <n v="7206"/>
    <x v="0"/>
    <x v="0"/>
    <s v="USD"/>
    <n v="1372651140"/>
    <x v="834"/>
    <n v="1369770292"/>
    <d v="2013-05-28T19:44:52"/>
    <b v="0"/>
    <n v="75"/>
    <b v="1"/>
    <s v="music/rock"/>
    <n v="1.3101818181818181"/>
    <n v="96.08"/>
    <x v="4"/>
    <x v="11"/>
  </r>
  <r>
    <n v="835"/>
    <x v="835"/>
    <s v="Help composer and musician Samuel B. Lupowitz release his first solo piano rock effort featuring the hard-grooving Ego Band."/>
    <x v="13"/>
    <n v="2345"/>
    <x v="0"/>
    <x v="0"/>
    <s v="USD"/>
    <n v="1337396400"/>
    <x v="835"/>
    <n v="1333709958"/>
    <d v="2012-04-06T10:59:18"/>
    <b v="0"/>
    <n v="40"/>
    <b v="1"/>
    <s v="music/rock"/>
    <n v="1.1725000000000001"/>
    <n v="58.625"/>
    <x v="4"/>
    <x v="11"/>
  </r>
  <r>
    <n v="836"/>
    <x v="836"/>
    <s v="An album you can bring home to mom."/>
    <x v="10"/>
    <n v="5046.5200000000004"/>
    <x v="0"/>
    <x v="0"/>
    <s v="USD"/>
    <n v="1381108918"/>
    <x v="836"/>
    <n v="1378516918"/>
    <d v="2013-09-07T01:21:58"/>
    <b v="0"/>
    <n v="46"/>
    <b v="1"/>
    <s v="music/rock"/>
    <n v="1.009304"/>
    <n v="109.70695652173914"/>
    <x v="4"/>
    <x v="11"/>
  </r>
  <r>
    <n v="837"/>
    <x v="837"/>
    <s v="Take 147 is currently in the process of recording the debut album called, &quot;Nothin' to Lose&quot;."/>
    <x v="30"/>
    <n v="3045"/>
    <x v="0"/>
    <x v="0"/>
    <s v="USD"/>
    <n v="1398988662"/>
    <x v="837"/>
    <n v="1396396662"/>
    <d v="2014-04-01T23:57:42"/>
    <b v="0"/>
    <n v="62"/>
    <b v="1"/>
    <s v="music/rock"/>
    <n v="1.218"/>
    <n v="49.112903225806448"/>
    <x v="4"/>
    <x v="11"/>
  </r>
  <r>
    <n v="838"/>
    <x v="838"/>
    <s v="The Paper Melody wants YOU to be a part of the next chapter! Be a part of the process of our brand new EP and Music Videos!"/>
    <x v="13"/>
    <n v="2908"/>
    <x v="0"/>
    <x v="0"/>
    <s v="USD"/>
    <n v="1326835985"/>
    <x v="838"/>
    <n v="1324243985"/>
    <d v="2011-12-18T21:33:05"/>
    <b v="0"/>
    <n v="61"/>
    <b v="1"/>
    <s v="music/rock"/>
    <n v="1.454"/>
    <n v="47.672131147540981"/>
    <x v="4"/>
    <x v="11"/>
  </r>
  <r>
    <n v="839"/>
    <x v="839"/>
    <s v="The Waffle Stompers need your support to keep doing what we love--go on tour, make music and music videos."/>
    <x v="10"/>
    <n v="5830.83"/>
    <x v="0"/>
    <x v="0"/>
    <s v="USD"/>
    <n v="1348337956"/>
    <x v="839"/>
    <n v="1345745956"/>
    <d v="2012-08-23T18:19:16"/>
    <b v="0"/>
    <n v="96"/>
    <b v="1"/>
    <s v="music/rock"/>
    <n v="1.166166"/>
    <n v="60.737812499999997"/>
    <x v="4"/>
    <x v="11"/>
  </r>
  <r>
    <n v="840"/>
    <x v="840"/>
    <s v="Carl King / Sir Millard Mulch / Dr. Zoltan Ã˜belisk is making a new 45-minute instrumental sci-fi album!"/>
    <x v="3"/>
    <n v="12041.66"/>
    <x v="0"/>
    <x v="0"/>
    <s v="USD"/>
    <n v="1474694787"/>
    <x v="840"/>
    <n v="1472102787"/>
    <d v="2016-08-25T05:26:27"/>
    <b v="0"/>
    <n v="190"/>
    <b v="1"/>
    <s v="music/metal"/>
    <n v="1.2041660000000001"/>
    <n v="63.37715789473684"/>
    <x v="4"/>
    <x v="12"/>
  </r>
  <r>
    <n v="841"/>
    <x v="841"/>
    <s v="Dan Mumm's 2nd studio album. An ambitious project - Dan will attempt his best musical work yet, drawing influence from across the ages."/>
    <x v="10"/>
    <n v="5066"/>
    <x v="0"/>
    <x v="0"/>
    <s v="USD"/>
    <n v="1415653663"/>
    <x v="841"/>
    <n v="1413058063"/>
    <d v="2014-10-11T20:07:43"/>
    <b v="1"/>
    <n v="94"/>
    <b v="1"/>
    <s v="music/metal"/>
    <n v="1.0132000000000001"/>
    <n v="53.893617021276597"/>
    <x v="4"/>
    <x v="12"/>
  </r>
  <r>
    <n v="842"/>
    <x v="842"/>
    <s v="Help fund our new concept album, inspired heavily by Sci-Fi and cosmology. Together, we can make &quot;Frontiers&quot; a great release!"/>
    <x v="30"/>
    <n v="2608"/>
    <x v="0"/>
    <x v="5"/>
    <s v="CAD"/>
    <n v="1381723140"/>
    <x v="842"/>
    <n v="1378735983"/>
    <d v="2013-09-09T14:13:03"/>
    <b v="1"/>
    <n v="39"/>
    <b v="1"/>
    <s v="music/metal"/>
    <n v="1.0431999999999999"/>
    <n v="66.871794871794876"/>
    <x v="4"/>
    <x v="12"/>
  </r>
  <r>
    <n v="843"/>
    <x v="843"/>
    <s v="Five metal heads dedicated to our passion for music. We believe music is Freedom, Unity &amp; Escape. Join us on our mission to Dig Deeper."/>
    <x v="9"/>
    <n v="8014"/>
    <x v="0"/>
    <x v="0"/>
    <s v="USD"/>
    <n v="1481184000"/>
    <x v="843"/>
    <n v="1479708680"/>
    <d v="2016-11-21T06:11:20"/>
    <b v="0"/>
    <n v="127"/>
    <b v="1"/>
    <s v="music/metal"/>
    <n v="2.6713333333333331"/>
    <n v="63.102362204724407"/>
    <x v="4"/>
    <x v="12"/>
  </r>
  <r>
    <n v="844"/>
    <x v="844"/>
    <s v="The NEW ALBUM from the MOST METAL BAND ON EARTH is here! (WARNING: May cause melted faces and headbanging-related spinal trauma!)"/>
    <x v="9"/>
    <n v="5824"/>
    <x v="0"/>
    <x v="0"/>
    <s v="USD"/>
    <n v="1414817940"/>
    <x v="844"/>
    <n v="1411489552"/>
    <d v="2014-09-23T16:25:52"/>
    <b v="1"/>
    <n v="159"/>
    <b v="1"/>
    <s v="music/metal"/>
    <n v="1.9413333333333334"/>
    <n v="36.628930817610062"/>
    <x v="4"/>
    <x v="12"/>
  </r>
  <r>
    <n v="845"/>
    <x v="845"/>
    <s v="Help Legend of Zelda tribute band Master Sword complete their latest heavy metal album: Shadow and Steel!"/>
    <x v="10"/>
    <n v="6019.01"/>
    <x v="0"/>
    <x v="0"/>
    <s v="USD"/>
    <n v="1473047940"/>
    <x v="845"/>
    <n v="1469595396"/>
    <d v="2016-07-27T04:56:36"/>
    <b v="0"/>
    <n v="177"/>
    <b v="1"/>
    <s v="music/metal"/>
    <n v="1.203802"/>
    <n v="34.005706214689269"/>
    <x v="4"/>
    <x v="12"/>
  </r>
  <r>
    <n v="846"/>
    <x v="846"/>
    <s v="Pre-order and help me fund new merchandise so we can make the album release something amazing."/>
    <x v="184"/>
    <n v="1342.01"/>
    <x v="0"/>
    <x v="1"/>
    <s v="GBP"/>
    <n v="1394460000"/>
    <x v="846"/>
    <n v="1393233855"/>
    <d v="2014-02-24T09:24:15"/>
    <b v="0"/>
    <n v="47"/>
    <b v="1"/>
    <s v="music/metal"/>
    <n v="1.2200090909090908"/>
    <n v="28.553404255319148"/>
    <x v="4"/>
    <x v="12"/>
  </r>
  <r>
    <n v="847"/>
    <x v="847"/>
    <s v="MUSIC WITH MEANING!  MUSIC THAT MATTERS!!!"/>
    <x v="185"/>
    <n v="10"/>
    <x v="0"/>
    <x v="0"/>
    <s v="USD"/>
    <n v="1436555376"/>
    <x v="847"/>
    <n v="1433963376"/>
    <d v="2015-06-10T19:09:36"/>
    <b v="0"/>
    <n v="1"/>
    <b v="1"/>
    <s v="music/metal"/>
    <n v="1"/>
    <n v="10"/>
    <x v="4"/>
    <x v="12"/>
  </r>
  <r>
    <n v="848"/>
    <x v="848"/>
    <s v="God Am, a Grunge/Doom metal band, who have been trying to fund the production of our EP to bring you a unique aural assault."/>
    <x v="43"/>
    <n v="300"/>
    <x v="0"/>
    <x v="0"/>
    <s v="USD"/>
    <n v="1429038033"/>
    <x v="848"/>
    <n v="1426446033"/>
    <d v="2015-03-15T19:00:33"/>
    <b v="0"/>
    <n v="16"/>
    <b v="1"/>
    <s v="music/metal"/>
    <n v="1"/>
    <n v="18.75"/>
    <x v="4"/>
    <x v="12"/>
  </r>
  <r>
    <n v="849"/>
    <x v="849"/>
    <s v="&quot;Guard your passion as if your life depended on it, for well it might!&quot;_x000a_Join Nightingale in her journey through the Poison Garden."/>
    <x v="23"/>
    <n v="4796"/>
    <x v="0"/>
    <x v="0"/>
    <s v="USD"/>
    <n v="1426473264"/>
    <x v="849"/>
    <n v="1424057664"/>
    <d v="2015-02-16T03:34:24"/>
    <b v="0"/>
    <n v="115"/>
    <b v="1"/>
    <s v="music/metal"/>
    <n v="1.1990000000000001"/>
    <n v="41.704347826086959"/>
    <x v="4"/>
    <x v="12"/>
  </r>
  <r>
    <n v="850"/>
    <x v="850"/>
    <s v="Help Chicago-based instrumental group Sioum complete the production of their 2nd full-length album."/>
    <x v="23"/>
    <n v="6207"/>
    <x v="0"/>
    <x v="0"/>
    <s v="USD"/>
    <n v="1461560340"/>
    <x v="850"/>
    <n v="1458762717"/>
    <d v="2016-03-23T19:51:57"/>
    <b v="0"/>
    <n v="133"/>
    <b v="1"/>
    <s v="music/metal"/>
    <n v="1.55175"/>
    <n v="46.669172932330824"/>
    <x v="4"/>
    <x v="12"/>
  </r>
  <r>
    <n v="851"/>
    <x v="851"/>
    <s v="Salut, nous c'est M.F.Crew, on a besoin de vous pour produire notre premier album &quot;First Ride&quot; ! :)"/>
    <x v="13"/>
    <n v="2609"/>
    <x v="0"/>
    <x v="6"/>
    <s v="EUR"/>
    <n v="1469994300"/>
    <x v="851"/>
    <n v="1464815253"/>
    <d v="2016-06-01T21:07:33"/>
    <b v="0"/>
    <n v="70"/>
    <b v="1"/>
    <s v="music/metal"/>
    <n v="1.3045"/>
    <n v="37.271428571428572"/>
    <x v="4"/>
    <x v="12"/>
  </r>
  <r>
    <n v="852"/>
    <x v="852"/>
    <s v="Limited edition 2x12&quot; vinyl pressing of our latest album &quot;Who Do You Think We Are?&quot;"/>
    <x v="8"/>
    <n v="3674"/>
    <x v="0"/>
    <x v="0"/>
    <s v="USD"/>
    <n v="1477342800"/>
    <x v="852"/>
    <n v="1476386395"/>
    <d v="2016-10-13T19:19:55"/>
    <b v="0"/>
    <n v="62"/>
    <b v="1"/>
    <s v="music/metal"/>
    <n v="1.0497142857142858"/>
    <n v="59.258064516129032"/>
    <x v="4"/>
    <x v="12"/>
  </r>
  <r>
    <n v="853"/>
    <x v="853"/>
    <s v="Help release a CD of sloggoth's first album &quot;sloggoth&quot;.  All contributors of $5 or more get a CD when the goal is met!"/>
    <x v="43"/>
    <n v="300"/>
    <x v="0"/>
    <x v="0"/>
    <s v="USD"/>
    <n v="1424116709"/>
    <x v="853"/>
    <n v="1421524709"/>
    <d v="2015-01-17T19:58:29"/>
    <b v="0"/>
    <n v="10"/>
    <b v="1"/>
    <s v="music/metal"/>
    <n v="1"/>
    <n v="30"/>
    <x v="4"/>
    <x v="12"/>
  </r>
  <r>
    <n v="854"/>
    <x v="854"/>
    <s v="Writing and Recording Sophomore record, and funding Tour to support Spring 2017 album release."/>
    <x v="186"/>
    <n v="32865.300000000003"/>
    <x v="0"/>
    <x v="0"/>
    <s v="USD"/>
    <n v="1482901546"/>
    <x v="854"/>
    <n v="1480309546"/>
    <d v="2016-11-28T05:05:46"/>
    <b v="0"/>
    <n v="499"/>
    <b v="1"/>
    <s v="music/metal"/>
    <n v="1.1822050359712231"/>
    <n v="65.8623246492986"/>
    <x v="4"/>
    <x v="12"/>
  </r>
  <r>
    <n v="855"/>
    <x v="855"/>
    <s v="AtteroTerra's &quot;Pray for Apocalypse&quot; is fully completed, and only being held up by funding."/>
    <x v="187"/>
    <n v="1500"/>
    <x v="0"/>
    <x v="0"/>
    <s v="USD"/>
    <n v="1469329217"/>
    <x v="855"/>
    <n v="1466737217"/>
    <d v="2016-06-24T03:00:17"/>
    <b v="0"/>
    <n v="47"/>
    <b v="1"/>
    <s v="music/metal"/>
    <n v="1.0344827586206897"/>
    <n v="31.914893617021278"/>
    <x v="4"/>
    <x v="12"/>
  </r>
  <r>
    <n v="856"/>
    <x v="856"/>
    <s v="Wir, die Heavy/Thrash Band &quot;Powerhead&quot; wollen ins Studio und eine Promo CD aufnehmen. Songs haben wir, Geld nicht ;-) ... und los!! :-)"/>
    <x v="49"/>
    <n v="545"/>
    <x v="0"/>
    <x v="12"/>
    <s v="EUR"/>
    <n v="1477422000"/>
    <x v="856"/>
    <n v="1472282956"/>
    <d v="2016-08-27T07:29:16"/>
    <b v="0"/>
    <n v="28"/>
    <b v="1"/>
    <s v="music/metal"/>
    <n v="2.1800000000000002"/>
    <n v="19.464285714285715"/>
    <x v="4"/>
    <x v="12"/>
  </r>
  <r>
    <n v="857"/>
    <x v="857"/>
    <s v="Modern Post-Hardcore/Electro music (Hardstyle, EDM, Trap, Dubstep, Dembow, House)."/>
    <x v="38"/>
    <n v="1200"/>
    <x v="0"/>
    <x v="3"/>
    <s v="EUR"/>
    <n v="1448463431"/>
    <x v="857"/>
    <n v="1444831031"/>
    <d v="2015-10-14T13:57:11"/>
    <b v="0"/>
    <n v="24"/>
    <b v="1"/>
    <s v="music/metal"/>
    <n v="1"/>
    <n v="50"/>
    <x v="4"/>
    <x v="12"/>
  </r>
  <r>
    <n v="858"/>
    <x v="858"/>
    <s v="The album is written &amp; sounding epic, dark &amp; heavy! We now need your help to fund the release &amp; some spiffing limited edition merch!"/>
    <x v="38"/>
    <n v="1728.07"/>
    <x v="0"/>
    <x v="1"/>
    <s v="GBP"/>
    <n v="1429138740"/>
    <x v="858"/>
    <n v="1426528418"/>
    <d v="2015-03-16T17:53:38"/>
    <b v="0"/>
    <n v="76"/>
    <b v="1"/>
    <s v="music/metal"/>
    <n v="1.4400583333333332"/>
    <n v="22.737763157894737"/>
    <x v="4"/>
    <x v="12"/>
  </r>
  <r>
    <n v="859"/>
    <x v="859"/>
    <s v="We are heading to the studio to create our second album and we want you to be right there with us!"/>
    <x v="23"/>
    <n v="4187"/>
    <x v="0"/>
    <x v="0"/>
    <s v="USD"/>
    <n v="1433376000"/>
    <x v="859"/>
    <n v="1430768468"/>
    <d v="2015-05-04T19:41:08"/>
    <b v="0"/>
    <n v="98"/>
    <b v="1"/>
    <s v="music/metal"/>
    <n v="1.0467500000000001"/>
    <n v="42.724489795918366"/>
    <x v="4"/>
    <x v="12"/>
  </r>
  <r>
    <n v="860"/>
    <x v="860"/>
    <s v="â€œThe Odd Couple Quintetâ€ is aptly named, since the Horn and Bassoon are truly an â€˜odd coupleâ€™ to front a jazz group."/>
    <x v="32"/>
    <n v="2540"/>
    <x v="2"/>
    <x v="0"/>
    <s v="USD"/>
    <n v="1385123713"/>
    <x v="860"/>
    <n v="1382528113"/>
    <d v="2013-10-23T11:35:13"/>
    <b v="0"/>
    <n v="48"/>
    <b v="0"/>
    <s v="music/jazz"/>
    <n v="0.18142857142857144"/>
    <n v="52.916666666666664"/>
    <x v="4"/>
    <x v="13"/>
  </r>
  <r>
    <n v="861"/>
    <x v="861"/>
    <s v="&quot;In My Own Eye&quot; a cabaret not to be missed  Building a Business Preserving the Art of Cabaret Theatre 4 the Next Generation"/>
    <x v="37"/>
    <n v="101"/>
    <x v="2"/>
    <x v="0"/>
    <s v="USD"/>
    <n v="1474067404"/>
    <x v="861"/>
    <n v="1471475404"/>
    <d v="2016-08-17T23:10:04"/>
    <b v="0"/>
    <n v="2"/>
    <b v="0"/>
    <s v="music/jazz"/>
    <n v="2.2444444444444444E-2"/>
    <n v="50.5"/>
    <x v="4"/>
    <x v="13"/>
  </r>
  <r>
    <n v="862"/>
    <x v="862"/>
    <s v="I want to work with the great John Goodsall and Percy Jones from Brand X to create the ultimate new jazz album."/>
    <x v="63"/>
    <n v="170"/>
    <x v="2"/>
    <x v="1"/>
    <s v="GBP"/>
    <n v="1384179548"/>
    <x v="862"/>
    <n v="1381583948"/>
    <d v="2013-10-12T13:19:08"/>
    <b v="0"/>
    <n v="4"/>
    <b v="0"/>
    <s v="music/jazz"/>
    <n v="3.3999999999999998E-3"/>
    <n v="42.5"/>
    <x v="4"/>
    <x v="13"/>
  </r>
  <r>
    <n v="863"/>
    <x v="863"/>
    <s v="I'm making the move from a side man in local groups to the leader with this debut jazz CD project."/>
    <x v="13"/>
    <n v="90"/>
    <x v="2"/>
    <x v="0"/>
    <s v="USD"/>
    <n v="1329014966"/>
    <x v="863"/>
    <n v="1326422966"/>
    <d v="2012-01-13T02:49:26"/>
    <b v="0"/>
    <n v="5"/>
    <b v="0"/>
    <s v="music/jazz"/>
    <n v="4.4999999999999998E-2"/>
    <n v="18"/>
    <x v="4"/>
    <x v="13"/>
  </r>
  <r>
    <n v="864"/>
    <x v="864"/>
    <s v="Help to make an album that will stand out in the pantheon of LDS music, an album of the highest musical and artistic standards."/>
    <x v="115"/>
    <n v="2700"/>
    <x v="2"/>
    <x v="0"/>
    <s v="USD"/>
    <n v="1381917540"/>
    <x v="864"/>
    <n v="1379990038"/>
    <d v="2013-09-24T02:33:58"/>
    <b v="0"/>
    <n v="79"/>
    <b v="0"/>
    <s v="music/jazz"/>
    <n v="0.41538461538461541"/>
    <n v="34.177215189873415"/>
    <x v="4"/>
    <x v="13"/>
  </r>
  <r>
    <n v="865"/>
    <x v="865"/>
    <s v="My name is Lindsay Main, and My artist name is &quot;Memphis Lady&quot;. Im looking to make my first cd, will all my own original songs on it."/>
    <x v="41"/>
    <n v="45"/>
    <x v="2"/>
    <x v="0"/>
    <s v="USD"/>
    <n v="1358361197"/>
    <x v="865"/>
    <n v="1353177197"/>
    <d v="2012-11-17T18:33:17"/>
    <b v="0"/>
    <n v="2"/>
    <b v="0"/>
    <s v="music/jazz"/>
    <n v="2.0454545454545454E-2"/>
    <n v="22.5"/>
    <x v="4"/>
    <x v="13"/>
  </r>
  <r>
    <n v="866"/>
    <x v="866"/>
    <s v="Drivetime heads to Cali for summer tour supported by @Smoothjazz.com &amp; @JJZPhilly  #Spaghettini #The Roxy"/>
    <x v="8"/>
    <n v="640"/>
    <x v="2"/>
    <x v="0"/>
    <s v="USD"/>
    <n v="1425136200"/>
    <x v="866"/>
    <n v="1421853518"/>
    <d v="2015-01-21T15:18:38"/>
    <b v="0"/>
    <n v="11"/>
    <b v="0"/>
    <s v="music/jazz"/>
    <n v="0.18285714285714286"/>
    <n v="58.18181818181818"/>
    <x v="4"/>
    <x v="13"/>
  </r>
  <r>
    <n v="867"/>
    <x v="867"/>
    <s v="MichÃ© Fambro records the long-awaited Jazz Crooner album.  Favorite standards, and soon-to-be classic originals in one memorable album."/>
    <x v="10"/>
    <n v="1201"/>
    <x v="2"/>
    <x v="0"/>
    <s v="USD"/>
    <n v="1259643540"/>
    <x v="867"/>
    <n v="1254450706"/>
    <d v="2009-10-02T02:31:46"/>
    <b v="0"/>
    <n v="11"/>
    <b v="0"/>
    <s v="music/jazz"/>
    <n v="0.2402"/>
    <n v="109.18181818181819"/>
    <x v="4"/>
    <x v="13"/>
  </r>
  <r>
    <n v="868"/>
    <x v="868"/>
    <s v="I AM A SINGER/SONGWRITER RECORDING MY DEBUT ALBUM OF ORIGINAL MATERIAL TITLED &quot;MY LIFE UNFOLDING&quot;.....MUSIC IS SO MUCH A PART OF ME!"/>
    <x v="101"/>
    <n v="50"/>
    <x v="2"/>
    <x v="0"/>
    <s v="USD"/>
    <n v="1389055198"/>
    <x v="868"/>
    <n v="1386463198"/>
    <d v="2013-12-08T00:39:58"/>
    <b v="0"/>
    <n v="1"/>
    <b v="0"/>
    <s v="music/jazz"/>
    <n v="1.1111111111111111E-3"/>
    <n v="50"/>
    <x v="4"/>
    <x v="13"/>
  </r>
  <r>
    <n v="869"/>
    <x v="869"/>
    <s v="The band Twice As Good wants to create and distribute a DVD of their live concert performance. This amazing band needs to be seen!"/>
    <x v="188"/>
    <n v="1040"/>
    <x v="2"/>
    <x v="0"/>
    <s v="USD"/>
    <n v="1365448657"/>
    <x v="869"/>
    <n v="1362860257"/>
    <d v="2013-03-09T20:17:37"/>
    <b v="0"/>
    <n v="3"/>
    <b v="0"/>
    <s v="music/jazz"/>
    <n v="0.11818181818181818"/>
    <n v="346.66666666666669"/>
    <x v="4"/>
    <x v="13"/>
  </r>
  <r>
    <n v="870"/>
    <x v="870"/>
    <s v="The Orchestra and it's boy/girl singers perform a plethora of hit songs arranged by Nelson Riddle, for the world's greatest singers."/>
    <x v="22"/>
    <n v="62"/>
    <x v="2"/>
    <x v="1"/>
    <s v="GBP"/>
    <n v="1377995523"/>
    <x v="870"/>
    <n v="1375403523"/>
    <d v="2013-08-02T00:32:03"/>
    <b v="0"/>
    <n v="5"/>
    <b v="0"/>
    <s v="music/jazz"/>
    <n v="3.0999999999999999E-3"/>
    <n v="12.4"/>
    <x v="4"/>
    <x v="13"/>
  </r>
  <r>
    <n v="871"/>
    <x v="871"/>
    <s v="fo/mo/deep heads back into the studio in January 2014 to record their 3rd CD. Seeking to continue experimenting with all things groove:"/>
    <x v="12"/>
    <n v="325"/>
    <x v="2"/>
    <x v="0"/>
    <s v="USD"/>
    <n v="1385735295"/>
    <x v="871"/>
    <n v="1383139695"/>
    <d v="2013-10-30T13:28:15"/>
    <b v="0"/>
    <n v="12"/>
    <b v="0"/>
    <s v="music/jazz"/>
    <n v="5.4166666666666669E-2"/>
    <n v="27.083333333333332"/>
    <x v="4"/>
    <x v="13"/>
  </r>
  <r>
    <n v="872"/>
    <x v="872"/>
    <s v="The Songs of Africa Ensemble embarks on their first Goodwill Africa Tour, to taste African music &amp; culture firsthand."/>
    <x v="6"/>
    <n v="65"/>
    <x v="2"/>
    <x v="0"/>
    <s v="USD"/>
    <n v="1299786527"/>
    <x v="872"/>
    <n v="1295898527"/>
    <d v="2011-01-24T19:48:47"/>
    <b v="0"/>
    <n v="2"/>
    <b v="0"/>
    <s v="music/jazz"/>
    <n v="8.1250000000000003E-3"/>
    <n v="32.5"/>
    <x v="4"/>
    <x v="13"/>
  </r>
  <r>
    <n v="873"/>
    <x v="873"/>
    <s v="Fall in love with &quot;The Dreamer&quot;, new original music from trumpeter Freddie Dunn!"/>
    <x v="8"/>
    <n v="45"/>
    <x v="2"/>
    <x v="0"/>
    <s v="USD"/>
    <n v="1352610040"/>
    <x v="873"/>
    <n v="1349150440"/>
    <d v="2012-10-02T04:00:40"/>
    <b v="0"/>
    <n v="5"/>
    <b v="0"/>
    <s v="music/jazz"/>
    <n v="1.2857142857142857E-2"/>
    <n v="9"/>
    <x v="4"/>
    <x v="13"/>
  </r>
  <r>
    <n v="874"/>
    <x v="874"/>
    <s v="Tachoir music has been described as &quot;Highly original compositions with dazzling improvisations by virtuoso musicians&quot; - The Times"/>
    <x v="9"/>
    <n v="730"/>
    <x v="2"/>
    <x v="0"/>
    <s v="USD"/>
    <n v="1367676034"/>
    <x v="874"/>
    <n v="1365084034"/>
    <d v="2013-04-04T14:00:34"/>
    <b v="0"/>
    <n v="21"/>
    <b v="0"/>
    <s v="music/jazz"/>
    <n v="0.24333333333333335"/>
    <n v="34.761904761904759"/>
    <x v="4"/>
    <x v="13"/>
  </r>
  <r>
    <n v="875"/>
    <x v="875"/>
    <s v="IJD coincides with the Columbus Day. The musicians are Italian-American and they'll showcase music from the Italian American songbook."/>
    <x v="10"/>
    <n v="0"/>
    <x v="2"/>
    <x v="0"/>
    <s v="USD"/>
    <n v="1442856131"/>
    <x v="875"/>
    <n v="1441128131"/>
    <d v="2015-09-01T17:22:11"/>
    <b v="0"/>
    <n v="0"/>
    <b v="0"/>
    <s v="music/jazz"/>
    <n v="0"/>
    <e v="#DIV/0!"/>
    <x v="4"/>
    <x v="13"/>
  </r>
  <r>
    <n v="876"/>
    <x v="876"/>
    <s v="What was the greatest record shop ever?  DOBELLS!"/>
    <x v="189"/>
    <n v="1286"/>
    <x v="2"/>
    <x v="1"/>
    <s v="GBP"/>
    <n v="1359978927"/>
    <x v="876"/>
    <n v="1357127727"/>
    <d v="2013-01-02T11:55:27"/>
    <b v="0"/>
    <n v="45"/>
    <b v="0"/>
    <s v="music/jazz"/>
    <n v="0.40799492385786801"/>
    <n v="28.577777777777779"/>
    <x v="4"/>
    <x v="13"/>
  </r>
  <r>
    <n v="877"/>
    <x v="877"/>
    <s v="The Saxidentals are a Laie, HI based saxophone quartet. We have been playing gigs all around Laie and would love to make a music video!"/>
    <x v="13"/>
    <n v="1351"/>
    <x v="2"/>
    <x v="0"/>
    <s v="USD"/>
    <n v="1387479360"/>
    <x v="877"/>
    <n v="1384887360"/>
    <d v="2013-11-19T18:56:00"/>
    <b v="0"/>
    <n v="29"/>
    <b v="0"/>
    <s v="music/jazz"/>
    <n v="0.67549999999999999"/>
    <n v="46.586206896551722"/>
    <x v="4"/>
    <x v="13"/>
  </r>
  <r>
    <n v="878"/>
    <x v="878"/>
    <s v="Join in and help me make my first jazz album. I would really like to make a Christmas album and a smooth jazz CD. Want a FREE CD?"/>
    <x v="10"/>
    <n v="65"/>
    <x v="2"/>
    <x v="0"/>
    <s v="USD"/>
    <n v="1293082524"/>
    <x v="878"/>
    <n v="1290490524"/>
    <d v="2010-11-23T05:35:24"/>
    <b v="0"/>
    <n v="2"/>
    <b v="0"/>
    <s v="music/jazz"/>
    <n v="1.2999999999999999E-2"/>
    <n v="32.5"/>
    <x v="4"/>
    <x v="13"/>
  </r>
  <r>
    <n v="879"/>
    <x v="879"/>
    <s v="It'll be THE event of the year for the musically adventurous types. Don't miss this chance to bring Peter BrÃ¶tzmann to our fair city!"/>
    <x v="190"/>
    <n v="644"/>
    <x v="2"/>
    <x v="0"/>
    <s v="USD"/>
    <n v="1338321305"/>
    <x v="879"/>
    <n v="1336506905"/>
    <d v="2012-05-08T19:55:05"/>
    <b v="0"/>
    <n v="30"/>
    <b v="0"/>
    <s v="music/jazz"/>
    <n v="0.30666666666666664"/>
    <n v="21.466666666666665"/>
    <x v="4"/>
    <x v="13"/>
  </r>
  <r>
    <n v="880"/>
    <x v="880"/>
    <s v="A record representing an era in East Bay local music that sustained art &amp; community that deserves to be preserved on 180 gram vinyl."/>
    <x v="191"/>
    <n v="113"/>
    <x v="2"/>
    <x v="0"/>
    <s v="USD"/>
    <n v="1351582938"/>
    <x v="880"/>
    <n v="1348731738"/>
    <d v="2012-09-27T07:42:18"/>
    <b v="0"/>
    <n v="8"/>
    <b v="0"/>
    <s v="music/indie rock"/>
    <n v="2.9894179894179893E-2"/>
    <n v="14.125"/>
    <x v="4"/>
    <x v="14"/>
  </r>
  <r>
    <n v="881"/>
    <x v="881"/>
    <s v="To raise funds to finish the latest album by Chris Reed and the Anime Raiders, called &quot;Deep City Diving&quot;"/>
    <x v="192"/>
    <n v="30"/>
    <x v="2"/>
    <x v="0"/>
    <s v="USD"/>
    <n v="1326520886"/>
    <x v="881"/>
    <n v="1322632886"/>
    <d v="2011-11-30T06:01:26"/>
    <b v="0"/>
    <n v="1"/>
    <b v="0"/>
    <s v="music/indie rock"/>
    <n v="8.0000000000000002E-3"/>
    <n v="30"/>
    <x v="4"/>
    <x v="14"/>
  </r>
  <r>
    <n v="882"/>
    <x v="882"/>
    <s v="This Full length Album Needs the real living record life. It took us 4 hard years, countless deaths and several studios but we won."/>
    <x v="15"/>
    <n v="302"/>
    <x v="2"/>
    <x v="0"/>
    <s v="USD"/>
    <n v="1315341550"/>
    <x v="882"/>
    <n v="1312490350"/>
    <d v="2011-08-04T20:39:10"/>
    <b v="0"/>
    <n v="14"/>
    <b v="0"/>
    <s v="music/indie rock"/>
    <n v="0.20133333333333334"/>
    <n v="21.571428571428573"/>
    <x v="4"/>
    <x v="14"/>
  </r>
  <r>
    <n v="883"/>
    <x v="883"/>
    <s v="Seeking supporters to help me break the 15 year streak since my last record.  Dana Lawrence Music is ready to go back into the studio!"/>
    <x v="10"/>
    <n v="2001"/>
    <x v="2"/>
    <x v="0"/>
    <s v="USD"/>
    <n v="1456957635"/>
    <x v="883"/>
    <n v="1451773635"/>
    <d v="2016-01-02T22:27:15"/>
    <b v="0"/>
    <n v="24"/>
    <b v="0"/>
    <s v="music/indie rock"/>
    <n v="0.4002"/>
    <n v="83.375"/>
    <x v="4"/>
    <x v="14"/>
  </r>
  <r>
    <n v="884"/>
    <x v="884"/>
    <s v="We need to hire an animal trainer to have a chimpanzee actor perform in our music video with us!"/>
    <x v="13"/>
    <n v="20"/>
    <x v="2"/>
    <x v="0"/>
    <s v="USD"/>
    <n v="1336789860"/>
    <x v="884"/>
    <n v="1331666146"/>
    <d v="2012-03-13T19:15:46"/>
    <b v="0"/>
    <n v="2"/>
    <b v="0"/>
    <s v="music/indie rock"/>
    <n v="0.01"/>
    <n v="10"/>
    <x v="4"/>
    <x v="14"/>
  </r>
  <r>
    <n v="885"/>
    <x v="885"/>
    <s v="Cobrette Bardole's widely anticipated sophomore release is ready for tracking and he needs your help to make it a reality!"/>
    <x v="28"/>
    <n v="750"/>
    <x v="2"/>
    <x v="0"/>
    <s v="USD"/>
    <n v="1483137311"/>
    <x v="885"/>
    <n v="1481322911"/>
    <d v="2016-12-09T22:35:11"/>
    <b v="0"/>
    <n v="21"/>
    <b v="0"/>
    <s v="music/indie rock"/>
    <n v="0.75"/>
    <n v="35.714285714285715"/>
    <x v="4"/>
    <x v="14"/>
  </r>
  <r>
    <n v="886"/>
    <x v="886"/>
    <s v="The time has finally come... Sap Laughter is in the process of updating our merchandise setup, and we need your help making it happen!"/>
    <x v="2"/>
    <n v="205"/>
    <x v="2"/>
    <x v="0"/>
    <s v="USD"/>
    <n v="1473972813"/>
    <x v="886"/>
    <n v="1471812813"/>
    <d v="2016-08-21T20:53:33"/>
    <b v="0"/>
    <n v="7"/>
    <b v="0"/>
    <s v="music/indie rock"/>
    <n v="0.41"/>
    <n v="29.285714285714285"/>
    <x v="4"/>
    <x v="14"/>
  </r>
  <r>
    <n v="887"/>
    <x v="887"/>
    <s v="Mortimer Nova is attempting to raise enough money to record their new album, Terrible the Fish has Drowned, to release it to the public"/>
    <x v="28"/>
    <n v="0"/>
    <x v="2"/>
    <x v="0"/>
    <s v="USD"/>
    <n v="1338159655"/>
    <x v="887"/>
    <n v="1335567655"/>
    <d v="2012-04-27T23:00:55"/>
    <b v="0"/>
    <n v="0"/>
    <b v="0"/>
    <s v="music/indie rock"/>
    <n v="0"/>
    <e v="#DIV/0!"/>
    <x v="4"/>
    <x v="14"/>
  </r>
  <r>
    <n v="888"/>
    <x v="888"/>
    <s v="Support Ginger Binge sounds. We're an independent 'cosmic Americana' band. We love to play music for you. We are grateful for your help"/>
    <x v="28"/>
    <n v="72"/>
    <x v="2"/>
    <x v="0"/>
    <s v="USD"/>
    <n v="1314856800"/>
    <x v="888"/>
    <n v="1311789885"/>
    <d v="2011-07-27T18:04:45"/>
    <b v="0"/>
    <n v="4"/>
    <b v="0"/>
    <s v="music/indie rock"/>
    <n v="7.1999999999999995E-2"/>
    <n v="18"/>
    <x v="4"/>
    <x v="14"/>
  </r>
  <r>
    <n v="889"/>
    <x v="889"/>
    <s v="I have finally decided to follow my dream. I want to be a professional musician. This is the project that with get me there."/>
    <x v="31"/>
    <n v="2360.3200000000002"/>
    <x v="2"/>
    <x v="0"/>
    <s v="USD"/>
    <n v="1412534943"/>
    <x v="889"/>
    <n v="1409942943"/>
    <d v="2014-09-05T18:49:03"/>
    <b v="0"/>
    <n v="32"/>
    <b v="0"/>
    <s v="music/indie rock"/>
    <n v="9.4412800000000005E-2"/>
    <n v="73.760000000000005"/>
    <x v="4"/>
    <x v="14"/>
  </r>
  <r>
    <n v="890"/>
    <x v="890"/>
    <s v="I'm producing an original gospel-folk, &quot;AmeriqueÃ±o&quot; collection of hymns and songs, so organic you could grow tomatoes with them."/>
    <x v="9"/>
    <n v="125"/>
    <x v="2"/>
    <x v="0"/>
    <s v="USD"/>
    <n v="1385055979"/>
    <x v="890"/>
    <n v="1382460379"/>
    <d v="2013-10-22T16:46:19"/>
    <b v="0"/>
    <n v="4"/>
    <b v="0"/>
    <s v="music/indie rock"/>
    <n v="4.1666666666666664E-2"/>
    <n v="31.25"/>
    <x v="4"/>
    <x v="14"/>
  </r>
  <r>
    <n v="891"/>
    <x v="891"/>
    <s v="Along with a new EP production and release, it's time to bring Den-Mate, LIVE, to a location near you - East Coast and Beyond!"/>
    <x v="6"/>
    <n v="260"/>
    <x v="2"/>
    <x v="0"/>
    <s v="USD"/>
    <n v="1408581930"/>
    <x v="891"/>
    <n v="1405989930"/>
    <d v="2014-07-22T00:45:30"/>
    <b v="0"/>
    <n v="9"/>
    <b v="0"/>
    <s v="music/indie rock"/>
    <n v="3.2500000000000001E-2"/>
    <n v="28.888888888888889"/>
    <x v="4"/>
    <x v="14"/>
  </r>
  <r>
    <n v="892"/>
    <x v="892"/>
    <s v="ADCA would like to complete the production of its debut CD, in order to bring the joys of chamber music to its fans, new and old."/>
    <x v="12"/>
    <n v="2445"/>
    <x v="2"/>
    <x v="0"/>
    <s v="USD"/>
    <n v="1280635200"/>
    <x v="892"/>
    <n v="1273121283"/>
    <d v="2010-05-06T04:48:03"/>
    <b v="0"/>
    <n v="17"/>
    <b v="0"/>
    <s v="music/indie rock"/>
    <n v="0.40749999999999997"/>
    <n v="143.8235294117647"/>
    <x v="4"/>
    <x v="14"/>
  </r>
  <r>
    <n v="893"/>
    <x v="893"/>
    <s v="The Philly music scene is full of amazing talent. This annual music festival is to celebrate those gems within that scene!"/>
    <x v="13"/>
    <n v="200"/>
    <x v="2"/>
    <x v="0"/>
    <s v="USD"/>
    <n v="1427920363"/>
    <x v="893"/>
    <n v="1425331963"/>
    <d v="2015-03-02T21:32:43"/>
    <b v="0"/>
    <n v="5"/>
    <b v="0"/>
    <s v="music/indie rock"/>
    <n v="0.1"/>
    <n v="40"/>
    <x v="4"/>
    <x v="14"/>
  </r>
  <r>
    <n v="894"/>
    <x v="894"/>
    <s v="Help Saint Sebastian finish their debut album, Melancholy Breakdown, accompanied by a short documentary film about fibromyalgia."/>
    <x v="22"/>
    <n v="7834"/>
    <x v="2"/>
    <x v="0"/>
    <s v="USD"/>
    <n v="1465169610"/>
    <x v="894"/>
    <n v="1462577610"/>
    <d v="2016-05-06T23:33:30"/>
    <b v="0"/>
    <n v="53"/>
    <b v="0"/>
    <s v="music/indie rock"/>
    <n v="0.39169999999999999"/>
    <n v="147.81132075471697"/>
    <x v="4"/>
    <x v="14"/>
  </r>
  <r>
    <n v="895"/>
    <x v="895"/>
    <s v="ruKus radio is an independent internet radio station focused solely on the independent artist and has been Mainstream-free since 2007! "/>
    <x v="6"/>
    <n v="195"/>
    <x v="2"/>
    <x v="0"/>
    <s v="USD"/>
    <n v="1287975829"/>
    <x v="895"/>
    <n v="1284087829"/>
    <d v="2010-09-10T03:03:49"/>
    <b v="0"/>
    <n v="7"/>
    <b v="0"/>
    <s v="music/indie rock"/>
    <n v="2.4375000000000001E-2"/>
    <n v="27.857142857142858"/>
    <x v="4"/>
    <x v="14"/>
  </r>
  <r>
    <n v="896"/>
    <x v="896"/>
    <s v="The people have spoken...the stars have aligned...Hardsoul Poets are making a new record and we want our fans on the front lines."/>
    <x v="6"/>
    <n v="3200"/>
    <x v="2"/>
    <x v="0"/>
    <s v="USD"/>
    <n v="1440734400"/>
    <x v="896"/>
    <n v="1438549026"/>
    <d v="2015-08-02T20:57:06"/>
    <b v="0"/>
    <n v="72"/>
    <b v="0"/>
    <s v="music/indie rock"/>
    <n v="0.4"/>
    <n v="44.444444444444443"/>
    <x v="4"/>
    <x v="14"/>
  </r>
  <r>
    <n v="897"/>
    <x v="897"/>
    <s v="Park XXVII is putting together an album of up and coming Georgia bands. We need money to fund the recording/production costs of this cd"/>
    <x v="9"/>
    <n v="0"/>
    <x v="2"/>
    <x v="0"/>
    <s v="USD"/>
    <n v="1354123908"/>
    <x v="897"/>
    <n v="1351528308"/>
    <d v="2012-10-29T16:31:48"/>
    <b v="0"/>
    <n v="0"/>
    <b v="0"/>
    <s v="music/indie rock"/>
    <n v="0"/>
    <e v="#DIV/0!"/>
    <x v="4"/>
    <x v="14"/>
  </r>
  <r>
    <n v="898"/>
    <x v="898"/>
    <s v="For each month in 2012, Sonnet will be releasing a Jesus-celebrating, grave-shattering, ear-tickling, mind-provoking song!"/>
    <x v="30"/>
    <n v="70"/>
    <x v="2"/>
    <x v="0"/>
    <s v="USD"/>
    <n v="1326651110"/>
    <x v="898"/>
    <n v="1322763110"/>
    <d v="2011-12-01T18:11:50"/>
    <b v="0"/>
    <n v="2"/>
    <b v="0"/>
    <s v="music/indie rock"/>
    <n v="2.8000000000000001E-2"/>
    <n v="35"/>
    <x v="4"/>
    <x v="14"/>
  </r>
  <r>
    <n v="899"/>
    <x v="899"/>
    <s v="Lets get 48/14 pressed and in your cd players,ipods,blogs, and facebook status'. Lets get it everywhere!"/>
    <x v="47"/>
    <n v="280"/>
    <x v="2"/>
    <x v="0"/>
    <s v="USD"/>
    <n v="1306549362"/>
    <x v="899"/>
    <n v="1302661362"/>
    <d v="2011-04-13T02:22:42"/>
    <b v="0"/>
    <n v="8"/>
    <b v="0"/>
    <s v="music/indie rock"/>
    <n v="0.37333333333333335"/>
    <n v="35"/>
    <x v="4"/>
    <x v="14"/>
  </r>
  <r>
    <n v="900"/>
    <x v="900"/>
    <s v="With Project Revive, I aim to protect and nurture the creative impulse through music."/>
    <x v="10"/>
    <n v="21"/>
    <x v="2"/>
    <x v="0"/>
    <s v="USD"/>
    <n v="1459365802"/>
    <x v="900"/>
    <n v="1456777402"/>
    <d v="2016-02-29T20:23:22"/>
    <b v="0"/>
    <n v="2"/>
    <b v="0"/>
    <s v="music/jazz"/>
    <n v="4.1999999999999997E-3"/>
    <n v="10.5"/>
    <x v="4"/>
    <x v="13"/>
  </r>
  <r>
    <n v="901"/>
    <x v="901"/>
    <s v="Getting together a bunch of &quot;friends and family&quot; great  players to record my sophomore album.  Original &quot;smooth jazz&quot; and &quot;modern jazz&quot; performances ."/>
    <x v="115"/>
    <n v="0"/>
    <x v="2"/>
    <x v="0"/>
    <s v="USD"/>
    <n v="1276024260"/>
    <x v="901"/>
    <n v="1272050914"/>
    <d v="2010-04-23T19:28:34"/>
    <b v="0"/>
    <n v="0"/>
    <b v="0"/>
    <s v="music/jazz"/>
    <n v="0"/>
    <e v="#DIV/0!"/>
    <x v="4"/>
    <x v="13"/>
  </r>
  <r>
    <n v="902"/>
    <x v="902"/>
    <s v="I'VE STARTED A BRAND NEW ALBUM THAT WILL FEATURE ACID JAZZ, FUNK, ROCK, AND DANCE WITH THE PROMISE OF TOURING NEXT YEAR IN THE USA"/>
    <x v="11"/>
    <n v="90"/>
    <x v="2"/>
    <x v="0"/>
    <s v="USD"/>
    <n v="1409412600"/>
    <x v="902"/>
    <n v="1404947422"/>
    <d v="2014-07-09T23:10:22"/>
    <b v="0"/>
    <n v="3"/>
    <b v="0"/>
    <s v="music/jazz"/>
    <n v="3.0000000000000001E-3"/>
    <n v="30"/>
    <x v="4"/>
    <x v="13"/>
  </r>
  <r>
    <n v="903"/>
    <x v="903"/>
    <s v="The U City Jazz Festival is offered for free to the community and features the best jazz talent from the midwest."/>
    <x v="10"/>
    <n v="160"/>
    <x v="2"/>
    <x v="0"/>
    <s v="USD"/>
    <n v="1348367100"/>
    <x v="903"/>
    <n v="1346180780"/>
    <d v="2012-08-28T19:06:20"/>
    <b v="0"/>
    <n v="4"/>
    <b v="0"/>
    <s v="music/jazz"/>
    <n v="3.2000000000000001E-2"/>
    <n v="40"/>
    <x v="4"/>
    <x v="13"/>
  </r>
  <r>
    <n v="904"/>
    <x v="904"/>
    <s v="Support the preservation of Jazz and help us become a national Jazz Festival with the best music, food, and fun for all ages!"/>
    <x v="63"/>
    <n v="151"/>
    <x v="2"/>
    <x v="0"/>
    <s v="USD"/>
    <n v="1451786137"/>
    <x v="904"/>
    <n v="1449194137"/>
    <d v="2015-12-04T01:55:37"/>
    <b v="0"/>
    <n v="3"/>
    <b v="0"/>
    <s v="music/jazz"/>
    <n v="3.0200000000000001E-3"/>
    <n v="50.333333333333336"/>
    <x v="4"/>
    <x v="13"/>
  </r>
  <r>
    <n v="905"/>
    <x v="905"/>
    <s v="Working hard to get into the studio to record, produce, and edit my break out CD. I hope to realize my vision!"/>
    <x v="115"/>
    <n v="196"/>
    <x v="2"/>
    <x v="0"/>
    <s v="USD"/>
    <n v="1295847926"/>
    <x v="905"/>
    <n v="1290663926"/>
    <d v="2010-11-25T05:45:26"/>
    <b v="0"/>
    <n v="6"/>
    <b v="0"/>
    <s v="music/jazz"/>
    <n v="3.0153846153846153E-2"/>
    <n v="32.666666666666664"/>
    <x v="4"/>
    <x v="13"/>
  </r>
  <r>
    <n v="906"/>
    <x v="906"/>
    <s v="The DMV's most respected saxophonist pay tribute to Motown."/>
    <x v="36"/>
    <n v="0"/>
    <x v="2"/>
    <x v="0"/>
    <s v="USD"/>
    <n v="1394681590"/>
    <x v="906"/>
    <n v="1392093190"/>
    <d v="2014-02-11T04:33:10"/>
    <b v="0"/>
    <n v="0"/>
    <b v="0"/>
    <s v="music/jazz"/>
    <n v="0"/>
    <e v="#DIV/0!"/>
    <x v="4"/>
    <x v="13"/>
  </r>
  <r>
    <n v="907"/>
    <x v="907"/>
    <s v="Greg Chambers' self-titled CD needs support for post production, replication, and promotion."/>
    <x v="193"/>
    <n v="0"/>
    <x v="2"/>
    <x v="0"/>
    <s v="USD"/>
    <n v="1315715823"/>
    <x v="907"/>
    <n v="1313123823"/>
    <d v="2011-08-12T04:37:03"/>
    <b v="0"/>
    <n v="0"/>
    <b v="0"/>
    <s v="music/jazz"/>
    <n v="0"/>
    <e v="#DIV/0!"/>
    <x v="4"/>
    <x v="13"/>
  </r>
  <r>
    <n v="908"/>
    <x v="908"/>
    <s v="This project is designed to help protect the environment by using Eco-friendly product packaging."/>
    <x v="30"/>
    <n v="0"/>
    <x v="2"/>
    <x v="0"/>
    <s v="USD"/>
    <n v="1280206740"/>
    <x v="908"/>
    <n v="1276283655"/>
    <d v="2010-06-11T19:14:15"/>
    <b v="0"/>
    <n v="0"/>
    <b v="0"/>
    <s v="music/jazz"/>
    <n v="0"/>
    <e v="#DIV/0!"/>
    <x v="4"/>
    <x v="13"/>
  </r>
  <r>
    <n v="909"/>
    <x v="909"/>
    <s v="Woody Woodland and Carol Stone, are back on the scene presenting Philly Jazz Fest â€œRemembering Groverâ€ September 22, 2012."/>
    <x v="194"/>
    <n v="520"/>
    <x v="2"/>
    <x v="0"/>
    <s v="USD"/>
    <n v="1343016000"/>
    <x v="909"/>
    <n v="1340296440"/>
    <d v="2012-06-21T16:34:00"/>
    <b v="0"/>
    <n v="8"/>
    <b v="0"/>
    <s v="music/jazz"/>
    <n v="3.2500000000000001E-2"/>
    <n v="65"/>
    <x v="4"/>
    <x v="13"/>
  </r>
  <r>
    <n v="910"/>
    <x v="910"/>
    <s v="After the success of my first album &quot;A Very Hattie Christmas&quot; I'm coming back with my second album &quot;The Way We Used To Bee&quot;."/>
    <x v="131"/>
    <n v="123"/>
    <x v="2"/>
    <x v="1"/>
    <s v="GBP"/>
    <n v="1488546319"/>
    <x v="910"/>
    <n v="1483362319"/>
    <d v="2017-01-02T13:05:19"/>
    <b v="0"/>
    <n v="5"/>
    <b v="0"/>
    <s v="music/jazz"/>
    <n v="0.22363636363636363"/>
    <n v="24.6"/>
    <x v="4"/>
    <x v="13"/>
  </r>
  <r>
    <n v="911"/>
    <x v="911"/>
    <s v="Promoting an &quot;over the top&quot; all inclusive jazz experience featuring top notch performers in a luxurious Latin setting in Lima, Peru."/>
    <x v="57"/>
    <n v="0"/>
    <x v="2"/>
    <x v="0"/>
    <s v="USD"/>
    <n v="1390522045"/>
    <x v="911"/>
    <n v="1388707645"/>
    <d v="2014-01-03T00:07:25"/>
    <b v="0"/>
    <n v="0"/>
    <b v="0"/>
    <s v="music/jazz"/>
    <n v="0"/>
    <e v="#DIV/0!"/>
    <x v="4"/>
    <x v="13"/>
  </r>
  <r>
    <n v="912"/>
    <x v="912"/>
    <s v="My new album will be called Triad, an album of original music performed by me &amp; guest musical artists."/>
    <x v="8"/>
    <n v="30"/>
    <x v="2"/>
    <x v="0"/>
    <s v="USD"/>
    <n v="1355197047"/>
    <x v="912"/>
    <n v="1350009447"/>
    <d v="2012-10-12T02:37:27"/>
    <b v="0"/>
    <n v="2"/>
    <b v="0"/>
    <s v="music/jazz"/>
    <n v="8.5714285714285719E-3"/>
    <n v="15"/>
    <x v="4"/>
    <x v="13"/>
  </r>
  <r>
    <n v="913"/>
    <x v="913"/>
    <s v="Faith Monah is an unique Gospel-Jazz singer who scats and swings the Word of God. She is ready to record her FIRST jazzy Gospel album."/>
    <x v="11"/>
    <n v="1982"/>
    <x v="2"/>
    <x v="0"/>
    <s v="USD"/>
    <n v="1336188019"/>
    <x v="913"/>
    <n v="1333596019"/>
    <d v="2012-04-05T03:20:19"/>
    <b v="0"/>
    <n v="24"/>
    <b v="0"/>
    <s v="music/jazz"/>
    <n v="6.6066666666666662E-2"/>
    <n v="82.583333333333329"/>
    <x v="4"/>
    <x v="13"/>
  </r>
  <r>
    <n v="914"/>
    <x v="914"/>
    <s v="This project is for the making of a music video. All funds will go towards production costs for this event only."/>
    <x v="15"/>
    <n v="0"/>
    <x v="2"/>
    <x v="0"/>
    <s v="USD"/>
    <n v="1345918747"/>
    <x v="914"/>
    <n v="1343326747"/>
    <d v="2012-07-26T18:19:07"/>
    <b v="0"/>
    <n v="0"/>
    <b v="0"/>
    <s v="music/jazz"/>
    <n v="0"/>
    <e v="#DIV/0!"/>
    <x v="4"/>
    <x v="13"/>
  </r>
  <r>
    <n v="915"/>
    <x v="915"/>
    <s v="â€œThe Deep Brooklyn Suiteâ€ is a series of musical impressions about living and surviving in Brooklyn."/>
    <x v="115"/>
    <n v="375"/>
    <x v="2"/>
    <x v="0"/>
    <s v="USD"/>
    <n v="1330577940"/>
    <x v="915"/>
    <n v="1327853914"/>
    <d v="2012-01-29T16:18:34"/>
    <b v="0"/>
    <n v="9"/>
    <b v="0"/>
    <s v="music/jazz"/>
    <n v="5.7692307692307696E-2"/>
    <n v="41.666666666666664"/>
    <x v="4"/>
    <x v="13"/>
  </r>
  <r>
    <n v="916"/>
    <x v="916"/>
    <s v="Our next audio recording projects are scheduled for November 1 to 3, 2010 here in Kansas City, Missouri! "/>
    <x v="126"/>
    <n v="0"/>
    <x v="2"/>
    <x v="0"/>
    <s v="USD"/>
    <n v="1287723600"/>
    <x v="916"/>
    <n v="1284409734"/>
    <d v="2010-09-13T20:28:54"/>
    <b v="0"/>
    <n v="0"/>
    <b v="0"/>
    <s v="music/jazz"/>
    <n v="0"/>
    <e v="#DIV/0!"/>
    <x v="4"/>
    <x v="13"/>
  </r>
  <r>
    <n v="917"/>
    <x v="917"/>
    <s v="2014 World Cup / Copa do Mundo is creating much controversy. The song and video support and promote music &amp; sports education for all."/>
    <x v="10"/>
    <n v="30"/>
    <x v="2"/>
    <x v="0"/>
    <s v="USD"/>
    <n v="1405305000"/>
    <x v="917"/>
    <n v="1402612730"/>
    <d v="2014-06-12T22:38:50"/>
    <b v="0"/>
    <n v="1"/>
    <b v="0"/>
    <s v="music/jazz"/>
    <n v="6.0000000000000001E-3"/>
    <n v="30"/>
    <x v="4"/>
    <x v="13"/>
  </r>
  <r>
    <n v="918"/>
    <x v="918"/>
    <s v="Come watch my new mind twisting yet soothing music video â€œNothing Basicâ€. If you like it you can become part of what's coming up next!"/>
    <x v="195"/>
    <n v="196"/>
    <x v="2"/>
    <x v="1"/>
    <s v="GBP"/>
    <n v="1417474761"/>
    <x v="918"/>
    <n v="1414879161"/>
    <d v="2014-11-01T21:59:21"/>
    <b v="0"/>
    <n v="10"/>
    <b v="0"/>
    <s v="music/jazz"/>
    <n v="5.0256410256410255E-2"/>
    <n v="19.600000000000001"/>
    <x v="4"/>
    <x v="13"/>
  </r>
  <r>
    <n v="919"/>
    <x v="919"/>
    <s v="Cool jazz with a New Orleans flavor."/>
    <x v="22"/>
    <n v="100"/>
    <x v="2"/>
    <x v="0"/>
    <s v="USD"/>
    <n v="1355930645"/>
    <x v="919"/>
    <n v="1352906645"/>
    <d v="2012-11-14T15:24:05"/>
    <b v="0"/>
    <n v="1"/>
    <b v="0"/>
    <s v="music/jazz"/>
    <n v="5.0000000000000001E-3"/>
    <n v="100"/>
    <x v="4"/>
    <x v="13"/>
  </r>
  <r>
    <n v="920"/>
    <x v="920"/>
    <s v="Miami club band records powerhouse fusion album. You don't have to be a musician to understand the sound of jazz."/>
    <x v="62"/>
    <n v="0"/>
    <x v="2"/>
    <x v="0"/>
    <s v="USD"/>
    <n v="1384448822"/>
    <x v="920"/>
    <n v="1381853222"/>
    <d v="2013-10-15T16:07:02"/>
    <b v="0"/>
    <n v="0"/>
    <b v="0"/>
    <s v="music/jazz"/>
    <n v="0"/>
    <e v="#DIV/0!"/>
    <x v="4"/>
    <x v="13"/>
  </r>
  <r>
    <n v="921"/>
    <x v="921"/>
    <s v="I'm recording the music of my uncle, Legendary trumpeter Clifford Brown. Had uncle Cliff lived, how might he revisit his music today?"/>
    <x v="36"/>
    <n v="4635"/>
    <x v="2"/>
    <x v="0"/>
    <s v="USD"/>
    <n v="1323666376"/>
    <x v="921"/>
    <n v="1320033976"/>
    <d v="2011-10-31T04:06:16"/>
    <b v="0"/>
    <n v="20"/>
    <b v="0"/>
    <s v="music/jazz"/>
    <n v="0.309"/>
    <n v="231.75"/>
    <x v="4"/>
    <x v="13"/>
  </r>
  <r>
    <n v="922"/>
    <x v="922"/>
    <s v="Our goal is to help educate the world about jazz and its components; how it relates to love, romance, and success."/>
    <x v="100"/>
    <n v="5680"/>
    <x v="2"/>
    <x v="0"/>
    <s v="USD"/>
    <n v="1412167393"/>
    <x v="922"/>
    <n v="1409143393"/>
    <d v="2014-08-27T12:43:13"/>
    <b v="0"/>
    <n v="30"/>
    <b v="0"/>
    <s v="music/jazz"/>
    <n v="0.21037037037037037"/>
    <n v="189.33333333333334"/>
    <x v="4"/>
    <x v="13"/>
  </r>
  <r>
    <n v="923"/>
    <x v="923"/>
    <s v="My first solo Album, &quot;Siempre Filiberto&quot;.  Inspired by and dedicated to a great man in my life who I recently lost to a tragic accident"/>
    <x v="36"/>
    <n v="330"/>
    <x v="2"/>
    <x v="0"/>
    <s v="USD"/>
    <n v="1416614523"/>
    <x v="923"/>
    <n v="1414018923"/>
    <d v="2014-10-22T23:02:03"/>
    <b v="0"/>
    <n v="6"/>
    <b v="0"/>
    <s v="music/jazz"/>
    <n v="2.1999999999999999E-2"/>
    <n v="55"/>
    <x v="4"/>
    <x v="13"/>
  </r>
  <r>
    <n v="924"/>
    <x v="924"/>
    <s v="Cultural and jazz instructional classes for youth at Preservation Hall. Preserving traditional New Orleans jazz and it's African roots."/>
    <x v="9"/>
    <n v="327"/>
    <x v="2"/>
    <x v="0"/>
    <s v="USD"/>
    <n v="1360795069"/>
    <x v="924"/>
    <n v="1358203069"/>
    <d v="2013-01-14T22:37:49"/>
    <b v="0"/>
    <n v="15"/>
    <b v="0"/>
    <s v="music/jazz"/>
    <n v="0.109"/>
    <n v="21.8"/>
    <x v="4"/>
    <x v="13"/>
  </r>
  <r>
    <n v="925"/>
    <x v="925"/>
    <s v="This project is a mix of original &amp; standard song selections.  This phase covers recording and package design expenses."/>
    <x v="12"/>
    <n v="160"/>
    <x v="2"/>
    <x v="0"/>
    <s v="USD"/>
    <n v="1385590111"/>
    <x v="925"/>
    <n v="1382994511"/>
    <d v="2013-10-28T21:08:31"/>
    <b v="0"/>
    <n v="5"/>
    <b v="0"/>
    <s v="music/jazz"/>
    <n v="2.6666666666666668E-2"/>
    <n v="32"/>
    <x v="4"/>
    <x v="13"/>
  </r>
  <r>
    <n v="926"/>
    <x v="926"/>
    <s v="we are an ambitious collective of brooklynites striving to fuse a concept album/fim into a multimedia musical theate.Inspired by the 2012shif"/>
    <x v="39"/>
    <n v="0"/>
    <x v="2"/>
    <x v="0"/>
    <s v="USD"/>
    <n v="1278628800"/>
    <x v="926"/>
    <n v="1276043330"/>
    <d v="2010-06-09T00:28:50"/>
    <b v="0"/>
    <n v="0"/>
    <b v="0"/>
    <s v="music/jazz"/>
    <n v="0"/>
    <e v="#DIV/0!"/>
    <x v="4"/>
    <x v="13"/>
  </r>
  <r>
    <n v="927"/>
    <x v="927"/>
    <s v="Studio CD/DVD Solo project of Pianist &amp; Keyboardist Jetro da Silva"/>
    <x v="22"/>
    <n v="0"/>
    <x v="2"/>
    <x v="0"/>
    <s v="USD"/>
    <n v="1337024695"/>
    <x v="927"/>
    <n v="1334432695"/>
    <d v="2012-04-14T19:44:55"/>
    <b v="0"/>
    <n v="0"/>
    <b v="0"/>
    <s v="music/jazz"/>
    <n v="0"/>
    <e v="#DIV/0!"/>
    <x v="4"/>
    <x v="13"/>
  </r>
  <r>
    <n v="928"/>
    <x v="928"/>
    <s v="A real Motown Backup singer on 22 gold and platinum albums headlines her own Jazz CD of Motown songs."/>
    <x v="107"/>
    <n v="1575"/>
    <x v="2"/>
    <x v="0"/>
    <s v="USD"/>
    <n v="1353196800"/>
    <x v="928"/>
    <n v="1348864913"/>
    <d v="2012-09-28T20:41:53"/>
    <b v="0"/>
    <n v="28"/>
    <b v="0"/>
    <s v="music/jazz"/>
    <n v="0.10862068965517241"/>
    <n v="56.25"/>
    <x v="4"/>
    <x v="13"/>
  </r>
  <r>
    <n v="929"/>
    <x v="929"/>
    <s v="I am searching for monetary funding to go into a good recording studio and record experimental intuitive improv jazz."/>
    <x v="2"/>
    <n v="0"/>
    <x v="2"/>
    <x v="0"/>
    <s v="USD"/>
    <n v="1333946569"/>
    <x v="929"/>
    <n v="1331358169"/>
    <d v="2012-03-10T05:42:49"/>
    <b v="0"/>
    <n v="0"/>
    <b v="0"/>
    <s v="music/jazz"/>
    <n v="0"/>
    <e v="#DIV/0!"/>
    <x v="4"/>
    <x v="13"/>
  </r>
  <r>
    <n v="930"/>
    <x v="930"/>
    <s v="We recorded a full-length album to be released this summer for FREE!  All we need is the last $900 to master it. Donate today for some rad gifts!"/>
    <x v="42"/>
    <n v="345"/>
    <x v="2"/>
    <x v="0"/>
    <s v="USD"/>
    <n v="1277501520"/>
    <x v="930"/>
    <n v="1273874306"/>
    <d v="2010-05-14T21:58:26"/>
    <b v="0"/>
    <n v="5"/>
    <b v="0"/>
    <s v="music/jazz"/>
    <n v="0.38333333333333336"/>
    <n v="69"/>
    <x v="4"/>
    <x v="13"/>
  </r>
  <r>
    <n v="931"/>
    <x v="931"/>
    <s v="A contemporary jazz project crossing music lines, from jazz to rock walking through some free elements and full of melody!"/>
    <x v="13"/>
    <n v="131"/>
    <x v="2"/>
    <x v="1"/>
    <s v="GBP"/>
    <n v="1395007200"/>
    <x v="931"/>
    <n v="1392021502"/>
    <d v="2014-02-10T08:38:22"/>
    <b v="0"/>
    <n v="7"/>
    <b v="0"/>
    <s v="music/jazz"/>
    <n v="6.5500000000000003E-2"/>
    <n v="18.714285714285715"/>
    <x v="4"/>
    <x v="13"/>
  </r>
  <r>
    <n v="932"/>
    <x v="932"/>
    <s v="Help me to create my 3rd album, a Christmas CD with 16 Holiday/Original favorites!"/>
    <x v="196"/>
    <n v="1381"/>
    <x v="2"/>
    <x v="0"/>
    <s v="USD"/>
    <n v="1363990545"/>
    <x v="932"/>
    <n v="1360106145"/>
    <d v="2013-02-05T23:15:45"/>
    <b v="0"/>
    <n v="30"/>
    <b v="0"/>
    <s v="music/jazz"/>
    <n v="0.14536842105263159"/>
    <n v="46.033333333333331"/>
    <x v="4"/>
    <x v="13"/>
  </r>
  <r>
    <n v="933"/>
    <x v="933"/>
    <s v="I've only been able to release 7/10 songs for this album. I'd like to get into a professional studio and record them all properly."/>
    <x v="13"/>
    <n v="120"/>
    <x v="2"/>
    <x v="0"/>
    <s v="USD"/>
    <n v="1399867409"/>
    <x v="933"/>
    <n v="1394683409"/>
    <d v="2014-03-13T04:03:29"/>
    <b v="0"/>
    <n v="2"/>
    <b v="0"/>
    <s v="music/jazz"/>
    <n v="0.06"/>
    <n v="60"/>
    <x v="4"/>
    <x v="13"/>
  </r>
  <r>
    <n v="934"/>
    <x v="934"/>
    <s v="Ground Effect is my first solo EP project intended to help promote Fusion and creative music music in Saskatchewan and Canada."/>
    <x v="10"/>
    <n v="1520"/>
    <x v="2"/>
    <x v="5"/>
    <s v="CAD"/>
    <n v="1399183200"/>
    <x v="934"/>
    <n v="1396633284"/>
    <d v="2014-04-04T17:41:24"/>
    <b v="0"/>
    <n v="30"/>
    <b v="0"/>
    <s v="music/jazz"/>
    <n v="0.30399999999999999"/>
    <n v="50.666666666666664"/>
    <x v="4"/>
    <x v="13"/>
  </r>
  <r>
    <n v="935"/>
    <x v="935"/>
    <s v="This vocal music and spoken word project uses the  gift of life,love,hope &amp; peace to enable people to see themselves as a masterpiece!"/>
    <x v="8"/>
    <n v="50"/>
    <x v="2"/>
    <x v="0"/>
    <s v="USD"/>
    <n v="1454054429"/>
    <x v="935"/>
    <n v="1451462429"/>
    <d v="2015-12-30T08:00:29"/>
    <b v="0"/>
    <n v="2"/>
    <b v="0"/>
    <s v="music/jazz"/>
    <n v="1.4285714285714285E-2"/>
    <n v="25"/>
    <x v="4"/>
    <x v="13"/>
  </r>
  <r>
    <n v="936"/>
    <x v="936"/>
    <s v="A CD of a live Jazz concert featuring Marti Mendenhall, George Mitchell, Scott Steed and Todd Strait."/>
    <x v="123"/>
    <n v="0"/>
    <x v="2"/>
    <x v="0"/>
    <s v="USD"/>
    <n v="1326916800"/>
    <x v="936"/>
    <n v="1323131689"/>
    <d v="2011-12-06T00:34:49"/>
    <b v="0"/>
    <n v="0"/>
    <b v="0"/>
    <s v="music/jazz"/>
    <n v="0"/>
    <e v="#DIV/0!"/>
    <x v="4"/>
    <x v="13"/>
  </r>
  <r>
    <n v="937"/>
    <x v="937"/>
    <s v="We've been invited to perform at Jazz Festival 2013. We must request funding to successfully manage this special invitation"/>
    <x v="8"/>
    <n v="40"/>
    <x v="2"/>
    <x v="0"/>
    <s v="USD"/>
    <n v="1383509357"/>
    <x v="937"/>
    <n v="1380913757"/>
    <d v="2013-10-04T19:09:17"/>
    <b v="0"/>
    <n v="2"/>
    <b v="0"/>
    <s v="music/jazz"/>
    <n v="1.1428571428571429E-2"/>
    <n v="20"/>
    <x v="4"/>
    <x v="13"/>
  </r>
  <r>
    <n v="938"/>
    <x v="938"/>
    <s v="Creating new avenues of exposure for young Jazz &amp; Soul artists_x000a_to express their Art of Music."/>
    <x v="39"/>
    <n v="25"/>
    <x v="2"/>
    <x v="0"/>
    <s v="USD"/>
    <n v="1346585448"/>
    <x v="938"/>
    <n v="1343993448"/>
    <d v="2012-08-03T11:30:48"/>
    <b v="0"/>
    <n v="1"/>
    <b v="0"/>
    <s v="music/jazz"/>
    <n v="3.5714285714285713E-3"/>
    <n v="25"/>
    <x v="4"/>
    <x v="13"/>
  </r>
  <r>
    <n v="939"/>
    <x v="939"/>
    <s v="Jazz to jazz, New York to France, a piano trio of cutting-edge French jazzmen and a NY-based Japanese jazz pianist. Superbly different!"/>
    <x v="181"/>
    <n v="40"/>
    <x v="2"/>
    <x v="0"/>
    <s v="USD"/>
    <n v="1372622280"/>
    <x v="939"/>
    <n v="1369246738"/>
    <d v="2013-05-22T18:18:58"/>
    <b v="0"/>
    <n v="2"/>
    <b v="0"/>
    <s v="music/jazz"/>
    <n v="1.4545454545454545E-2"/>
    <n v="20"/>
    <x v="4"/>
    <x v="13"/>
  </r>
  <r>
    <n v="940"/>
    <x v="940"/>
    <s v="The 1st club in your bag should be between your ears!  Light up Your Brain Power. Play Smarter. Swing the LUMIC Band.."/>
    <x v="7"/>
    <n v="1544"/>
    <x v="2"/>
    <x v="0"/>
    <s v="USD"/>
    <n v="1439251926"/>
    <x v="940"/>
    <n v="1435363926"/>
    <d v="2015-06-27T00:12:06"/>
    <b v="0"/>
    <n v="14"/>
    <b v="0"/>
    <s v="technology/wearables"/>
    <n v="0.17155555555555554"/>
    <n v="110.28571428571429"/>
    <x v="2"/>
    <x v="8"/>
  </r>
  <r>
    <n v="941"/>
    <x v="941"/>
    <s v="Snoring shouldn't ruin your or your partner's sleep and you don't need expensive, uncomfortable or ugly devices to help the problem"/>
    <x v="63"/>
    <n v="1161"/>
    <x v="2"/>
    <x v="0"/>
    <s v="USD"/>
    <n v="1486693145"/>
    <x v="941"/>
    <n v="1484101145"/>
    <d v="2017-01-11T02:19:05"/>
    <b v="0"/>
    <n v="31"/>
    <b v="0"/>
    <s v="technology/wearables"/>
    <n v="2.3220000000000001E-2"/>
    <n v="37.451612903225808"/>
    <x v="2"/>
    <x v="8"/>
  </r>
  <r>
    <n v="942"/>
    <x v="942"/>
    <s v="A Hands Free head mounted display adapter that supports the I AM Cardboard dscvr VR viewer for comfortable extended 3-D/VR viewing."/>
    <x v="51"/>
    <n v="668"/>
    <x v="2"/>
    <x v="0"/>
    <s v="USD"/>
    <n v="1455826460"/>
    <x v="942"/>
    <n v="1452716060"/>
    <d v="2016-01-13T20:14:20"/>
    <b v="0"/>
    <n v="16"/>
    <b v="0"/>
    <s v="technology/wearables"/>
    <n v="8.9066666666666669E-2"/>
    <n v="41.75"/>
    <x v="2"/>
    <x v="8"/>
  </r>
  <r>
    <n v="943"/>
    <x v="943"/>
    <s v="A mask for home or travel that will give you the best, undisturbed sleep of your life."/>
    <x v="9"/>
    <n v="289"/>
    <x v="2"/>
    <x v="0"/>
    <s v="USD"/>
    <n v="1480438905"/>
    <x v="943"/>
    <n v="1477843305"/>
    <d v="2016-10-30T16:01:45"/>
    <b v="0"/>
    <n v="12"/>
    <b v="0"/>
    <s v="technology/wearables"/>
    <n v="9.633333333333334E-2"/>
    <n v="24.083333333333332"/>
    <x v="2"/>
    <x v="8"/>
  </r>
  <r>
    <n v="944"/>
    <x v="944"/>
    <s v="Find your pet when it's missing, digitally store pet-related information, and locate pet friend establishments and services."/>
    <x v="63"/>
    <n v="6663"/>
    <x v="2"/>
    <x v="0"/>
    <s v="USD"/>
    <n v="1460988000"/>
    <x v="944"/>
    <n v="1458050450"/>
    <d v="2016-03-15T14:00:50"/>
    <b v="0"/>
    <n v="96"/>
    <b v="0"/>
    <s v="technology/wearables"/>
    <n v="0.13325999999999999"/>
    <n v="69.40625"/>
    <x v="2"/>
    <x v="8"/>
  </r>
  <r>
    <n v="945"/>
    <x v="945"/>
    <s v="Make your watch Smart ! CT Band is an ultra-thin, high-tech smart watch-strap awarded twice at CES 2017 las vegas"/>
    <x v="57"/>
    <n v="2484"/>
    <x v="2"/>
    <x v="6"/>
    <s v="EUR"/>
    <n v="1487462340"/>
    <x v="945"/>
    <n v="1482958626"/>
    <d v="2016-12-28T20:57:06"/>
    <b v="0"/>
    <n v="16"/>
    <b v="0"/>
    <s v="technology/wearables"/>
    <n v="2.4840000000000001E-2"/>
    <n v="155.25"/>
    <x v="2"/>
    <x v="8"/>
  </r>
  <r>
    <n v="946"/>
    <x v="946"/>
    <s v="Soft edged-Hard working. The perfect wearable organization for the home and professional shop."/>
    <x v="36"/>
    <n v="286"/>
    <x v="2"/>
    <x v="0"/>
    <s v="USD"/>
    <n v="1473444048"/>
    <x v="946"/>
    <n v="1470852048"/>
    <d v="2016-08-10T18:00:48"/>
    <b v="0"/>
    <n v="5"/>
    <b v="0"/>
    <s v="technology/wearables"/>
    <n v="1.9066666666666666E-2"/>
    <n v="57.2"/>
    <x v="2"/>
    <x v="8"/>
  </r>
  <r>
    <n v="947"/>
    <x v="947"/>
    <s v="The CCP Pack is a bag that charges your smartphones and tablets on the go! Also holds small important items. &quot;Never Without Power&quot;."/>
    <x v="16"/>
    <n v="0"/>
    <x v="2"/>
    <x v="0"/>
    <s v="USD"/>
    <n v="1467312306"/>
    <x v="947"/>
    <n v="1462128306"/>
    <d v="2016-05-01T18:45:06"/>
    <b v="0"/>
    <n v="0"/>
    <b v="0"/>
    <s v="technology/wearables"/>
    <n v="0"/>
    <e v="#DIV/0!"/>
    <x v="2"/>
    <x v="8"/>
  </r>
  <r>
    <n v="948"/>
    <x v="948"/>
    <s v="T-Shirt with Led panel controlled by Android app over WiFi. _x000a_Multiple shirts, games, text, video effects support,"/>
    <x v="23"/>
    <n v="480"/>
    <x v="2"/>
    <x v="9"/>
    <s v="EUR"/>
    <n v="1457812364"/>
    <x v="948"/>
    <n v="1455220364"/>
    <d v="2016-02-11T19:52:44"/>
    <b v="0"/>
    <n v="8"/>
    <b v="0"/>
    <s v="technology/wearables"/>
    <n v="0.12"/>
    <n v="60"/>
    <x v="2"/>
    <x v="8"/>
  </r>
  <r>
    <n v="949"/>
    <x v="949"/>
    <s v="Der INBED ist ein innovatives Multisensor-Wearable fÃ¼r die SturzprÃ¤vention motorisch eingeschrÃ¤nkter Personen."/>
    <x v="22"/>
    <n v="273"/>
    <x v="2"/>
    <x v="12"/>
    <s v="EUR"/>
    <n v="1456016576"/>
    <x v="949"/>
    <n v="1450832576"/>
    <d v="2015-12-23T01:02:56"/>
    <b v="0"/>
    <n v="7"/>
    <b v="0"/>
    <s v="technology/wearables"/>
    <n v="1.3650000000000001E-2"/>
    <n v="39"/>
    <x v="2"/>
    <x v="8"/>
  </r>
  <r>
    <n v="950"/>
    <x v="950"/>
    <s v="Rider worn tail light brake light. Adheres to virtually any coat, jacket or vest. Stays on even when you get off."/>
    <x v="10"/>
    <n v="1402"/>
    <x v="2"/>
    <x v="5"/>
    <s v="CAD"/>
    <n v="1453053661"/>
    <x v="950"/>
    <n v="1450461661"/>
    <d v="2015-12-18T18:01:01"/>
    <b v="0"/>
    <n v="24"/>
    <b v="0"/>
    <s v="technology/wearables"/>
    <n v="0.28039999999999998"/>
    <n v="58.416666666666664"/>
    <x v="2"/>
    <x v="8"/>
  </r>
  <r>
    <n v="951"/>
    <x v="951"/>
    <s v="Revolutionizing the way we walk our dogs!"/>
    <x v="63"/>
    <n v="19195"/>
    <x v="2"/>
    <x v="0"/>
    <s v="USD"/>
    <n v="1465054872"/>
    <x v="951"/>
    <n v="1461166872"/>
    <d v="2016-04-20T15:41:12"/>
    <b v="0"/>
    <n v="121"/>
    <b v="0"/>
    <s v="technology/wearables"/>
    <n v="0.38390000000000002"/>
    <n v="158.63636363636363"/>
    <x v="2"/>
    <x v="8"/>
  </r>
  <r>
    <n v="952"/>
    <x v="952"/>
    <s v="Audionoggin: Wireless personal surround sound for the athlete in everyone."/>
    <x v="197"/>
    <n v="19572"/>
    <x v="2"/>
    <x v="0"/>
    <s v="USD"/>
    <n v="1479483812"/>
    <x v="952"/>
    <n v="1476888212"/>
    <d v="2016-10-19T14:43:32"/>
    <b v="0"/>
    <n v="196"/>
    <b v="0"/>
    <s v="technology/wearables"/>
    <n v="0.39942857142857141"/>
    <n v="99.857142857142861"/>
    <x v="2"/>
    <x v="8"/>
  </r>
  <r>
    <n v="953"/>
    <x v="953"/>
    <s v="IRring is the worlds first universal remote control that fits on your finger and controls your TV, your lighting, and your life."/>
    <x v="36"/>
    <n v="126"/>
    <x v="2"/>
    <x v="0"/>
    <s v="USD"/>
    <n v="1422158199"/>
    <x v="953"/>
    <n v="1419566199"/>
    <d v="2014-12-26T03:56:39"/>
    <b v="0"/>
    <n v="5"/>
    <b v="0"/>
    <s v="technology/wearables"/>
    <n v="8.3999999999999995E-3"/>
    <n v="25.2"/>
    <x v="2"/>
    <x v="8"/>
  </r>
  <r>
    <n v="954"/>
    <x v="954"/>
    <s v="Turn your iPhone into wearable tech &amp; GoPro. Features: Selfie Stick, Tripod, &amp; Protective Top. Great for everyday carry."/>
    <x v="36"/>
    <n v="6511"/>
    <x v="2"/>
    <x v="0"/>
    <s v="USD"/>
    <n v="1440100839"/>
    <x v="954"/>
    <n v="1436472039"/>
    <d v="2015-07-09T20:00:39"/>
    <b v="0"/>
    <n v="73"/>
    <b v="0"/>
    <s v="technology/wearables"/>
    <n v="0.43406666666666666"/>
    <n v="89.191780821917803"/>
    <x v="2"/>
    <x v="8"/>
  </r>
  <r>
    <n v="955"/>
    <x v="955"/>
    <s v="PAXIEâ„¢ is a GPS enabled safety wearable for kids that promotes discovery and play while offering parents peace of mind."/>
    <x v="82"/>
    <n v="16984"/>
    <x v="2"/>
    <x v="0"/>
    <s v="USD"/>
    <n v="1473750300"/>
    <x v="955"/>
    <n v="1470294300"/>
    <d v="2016-08-04T07:05:00"/>
    <b v="0"/>
    <n v="93"/>
    <b v="0"/>
    <s v="technology/wearables"/>
    <n v="5.6613333333333335E-2"/>
    <n v="182.6236559139785"/>
    <x v="2"/>
    <x v="8"/>
  </r>
  <r>
    <n v="956"/>
    <x v="956"/>
    <s v="You can rent out your Car with Uber. _x000a_You can rent out your Home with Airbnb. _x000a_Now you can rent out your CLOSET with SemiYOURS!"/>
    <x v="63"/>
    <n v="861"/>
    <x v="2"/>
    <x v="0"/>
    <s v="USD"/>
    <n v="1430081759"/>
    <x v="956"/>
    <n v="1424901359"/>
    <d v="2015-02-25T21:55:59"/>
    <b v="0"/>
    <n v="17"/>
    <b v="0"/>
    <s v="technology/wearables"/>
    <n v="1.7219999999999999E-2"/>
    <n v="50.647058823529413"/>
    <x v="2"/>
    <x v="8"/>
  </r>
  <r>
    <n v="957"/>
    <x v="957"/>
    <s v="A Leather Smart watch Band, that NEVER needs to be charged for only $37!"/>
    <x v="14"/>
    <n v="233"/>
    <x v="2"/>
    <x v="0"/>
    <s v="USD"/>
    <n v="1479392133"/>
    <x v="957"/>
    <n v="1476710133"/>
    <d v="2016-10-17T13:15:33"/>
    <b v="0"/>
    <n v="7"/>
    <b v="0"/>
    <s v="technology/wearables"/>
    <n v="1.9416666666666665E-2"/>
    <n v="33.285714285714285"/>
    <x v="2"/>
    <x v="8"/>
  </r>
  <r>
    <n v="958"/>
    <x v="958"/>
    <s v="Brown Leather and Black Nylon extra-long Apple Watch bands for large wrists connects to 42mm. Go measure! Design fits 190-250mm wrists."/>
    <x v="198"/>
    <n v="881"/>
    <x v="2"/>
    <x v="0"/>
    <s v="USD"/>
    <n v="1428641940"/>
    <x v="958"/>
    <n v="1426792563"/>
    <d v="2015-03-19T19:16:03"/>
    <b v="0"/>
    <n v="17"/>
    <b v="0"/>
    <s v="technology/wearables"/>
    <n v="0.11328275684711328"/>
    <n v="51.823529411764703"/>
    <x v="2"/>
    <x v="8"/>
  </r>
  <r>
    <n v="959"/>
    <x v="959"/>
    <s v="The Pi (Arduino-Compatible) is a new kind of wearable. It's a diy smartwatch with a round display, touch ring, and a powerful CPU!"/>
    <x v="63"/>
    <n v="19430"/>
    <x v="2"/>
    <x v="0"/>
    <s v="USD"/>
    <n v="1421640665"/>
    <x v="959"/>
    <n v="1419048665"/>
    <d v="2014-12-20T04:11:05"/>
    <b v="0"/>
    <n v="171"/>
    <b v="0"/>
    <s v="technology/wearables"/>
    <n v="0.3886"/>
    <n v="113.62573099415205"/>
    <x v="2"/>
    <x v="8"/>
  </r>
  <r>
    <n v="960"/>
    <x v="960"/>
    <s v="Kai sits right behind your ear and lets you access a smart voice interface 24/7. Call, text, search, and even call an Uber."/>
    <x v="199"/>
    <n v="25655"/>
    <x v="2"/>
    <x v="0"/>
    <s v="USD"/>
    <n v="1489500155"/>
    <x v="960"/>
    <n v="1485874955"/>
    <d v="2017-01-31T15:02:35"/>
    <b v="0"/>
    <n v="188"/>
    <b v="0"/>
    <s v="technology/wearables"/>
    <n v="0.46100628930817611"/>
    <n v="136.46276595744681"/>
    <x v="2"/>
    <x v="8"/>
  </r>
  <r>
    <n v="961"/>
    <x v="961"/>
    <s v="Active, happy &amp; healthy together! _x000a_Thatâ€™s our mission for all dogs and their parents."/>
    <x v="75"/>
    <n v="40079"/>
    <x v="2"/>
    <x v="0"/>
    <s v="USD"/>
    <n v="1487617200"/>
    <x v="961"/>
    <n v="1483634335"/>
    <d v="2017-01-05T16:38:55"/>
    <b v="0"/>
    <n v="110"/>
    <b v="0"/>
    <s v="technology/wearables"/>
    <n v="0.42188421052631581"/>
    <n v="364.35454545454547"/>
    <x v="2"/>
    <x v="8"/>
  </r>
  <r>
    <n v="962"/>
    <x v="962"/>
    <s v="Introducing the iDavit, a revolutionary crane-like system thatâ€™ll allow you to work anywhere. Hands free to be totally hands on."/>
    <x v="30"/>
    <n v="712"/>
    <x v="2"/>
    <x v="0"/>
    <s v="USD"/>
    <n v="1455210353"/>
    <x v="962"/>
    <n v="1451927153"/>
    <d v="2016-01-04T17:05:53"/>
    <b v="0"/>
    <n v="37"/>
    <b v="0"/>
    <s v="technology/wearables"/>
    <n v="0.2848"/>
    <n v="19.243243243243242"/>
    <x v="2"/>
    <x v="8"/>
  </r>
  <r>
    <n v="963"/>
    <x v="963"/>
    <s v="WE are molding an educated, motivated, non violent GENERATION!"/>
    <x v="19"/>
    <n v="377"/>
    <x v="2"/>
    <x v="0"/>
    <s v="USD"/>
    <n v="1476717319"/>
    <x v="963"/>
    <n v="1473693319"/>
    <d v="2016-09-12T15:15:19"/>
    <b v="0"/>
    <n v="9"/>
    <b v="0"/>
    <s v="technology/wearables"/>
    <n v="1.0771428571428571E-2"/>
    <n v="41.888888888888886"/>
    <x v="2"/>
    <x v="8"/>
  </r>
  <r>
    <n v="964"/>
    <x v="964"/>
    <s v="Tired of fumbling around for the audio controls on your phone?  Easily control your music with the GoMote and a click of your thumb."/>
    <x v="74"/>
    <n v="879"/>
    <x v="2"/>
    <x v="5"/>
    <s v="CAD"/>
    <n v="1441119919"/>
    <x v="964"/>
    <n v="1437663919"/>
    <d v="2015-07-23T15:05:19"/>
    <b v="0"/>
    <n v="29"/>
    <b v="0"/>
    <s v="technology/wearables"/>
    <n v="7.9909090909090902E-3"/>
    <n v="30.310344827586206"/>
    <x v="2"/>
    <x v="8"/>
  </r>
  <r>
    <n v="965"/>
    <x v="965"/>
    <s v="Palms Free RetractableCell Phone Harness fits all Cell phones Iphone 4 5 6 7 Galaxy S Go Pro Ipad Mini and Tablets Keep your hands free"/>
    <x v="31"/>
    <n v="298"/>
    <x v="2"/>
    <x v="0"/>
    <s v="USD"/>
    <n v="1477454340"/>
    <x v="965"/>
    <n v="1474676646"/>
    <d v="2016-09-24T00:24:06"/>
    <b v="0"/>
    <n v="6"/>
    <b v="0"/>
    <s v="technology/wearables"/>
    <n v="1.192E-2"/>
    <n v="49.666666666666664"/>
    <x v="2"/>
    <x v="8"/>
  </r>
  <r>
    <n v="966"/>
    <x v="966"/>
    <s v="ICE SHIRT; running, multi-sport, cycling, &amp; athletic wear shirts that hold melting ice to cool you on hot days."/>
    <x v="14"/>
    <n v="1776"/>
    <x v="2"/>
    <x v="0"/>
    <s v="USD"/>
    <n v="1475766932"/>
    <x v="966"/>
    <n v="1473174932"/>
    <d v="2016-09-06T15:15:32"/>
    <b v="0"/>
    <n v="30"/>
    <b v="0"/>
    <s v="technology/wearables"/>
    <n v="0.14799999999999999"/>
    <n v="59.2"/>
    <x v="2"/>
    <x v="8"/>
  </r>
  <r>
    <n v="967"/>
    <x v="967"/>
    <s v="Better Beanie is the new therapeutic wearable designed to assist you while keeping your hands free."/>
    <x v="22"/>
    <n v="3562"/>
    <x v="2"/>
    <x v="0"/>
    <s v="USD"/>
    <n v="1461301574"/>
    <x v="967"/>
    <n v="1456121174"/>
    <d v="2016-02-22T06:06:14"/>
    <b v="0"/>
    <n v="81"/>
    <b v="0"/>
    <s v="technology/wearables"/>
    <n v="0.17810000000000001"/>
    <n v="43.97530864197531"/>
    <x v="2"/>
    <x v="8"/>
  </r>
  <r>
    <n v="968"/>
    <x v="968"/>
    <s v="Anyone who want to support of this will be credited. This will be my ultimate build. Full animatronics, from arms, legs, H.U.D, etc"/>
    <x v="6"/>
    <n v="106"/>
    <x v="2"/>
    <x v="0"/>
    <s v="USD"/>
    <n v="1408134034"/>
    <x v="968"/>
    <n v="1405542034"/>
    <d v="2014-07-16T20:20:34"/>
    <b v="0"/>
    <n v="4"/>
    <b v="0"/>
    <s v="technology/wearables"/>
    <n v="1.325E-2"/>
    <n v="26.5"/>
    <x v="2"/>
    <x v="8"/>
  </r>
  <r>
    <n v="969"/>
    <x v="969"/>
    <s v="Geek &amp; Chic Smart Jewelry Collection, Wearables Meet Style!"/>
    <x v="11"/>
    <n v="14000"/>
    <x v="2"/>
    <x v="14"/>
    <s v="MXN"/>
    <n v="1486624607"/>
    <x v="969"/>
    <n v="1483773407"/>
    <d v="2017-01-07T07:16:47"/>
    <b v="0"/>
    <n v="11"/>
    <b v="0"/>
    <s v="technology/wearables"/>
    <n v="0.46666666666666667"/>
    <n v="1272.7272727272727"/>
    <x v="2"/>
    <x v="8"/>
  </r>
  <r>
    <n v="970"/>
    <x v="970"/>
    <s v="Stainless Steel Modular Ring with screw on bezels for WiFi + Bluetooth + NFC Wireless modules with open source IOS and Android Apps"/>
    <x v="10"/>
    <n v="2296"/>
    <x v="2"/>
    <x v="5"/>
    <s v="CAD"/>
    <n v="1485147540"/>
    <x v="970"/>
    <n v="1481951853"/>
    <d v="2016-12-17T05:17:33"/>
    <b v="0"/>
    <n v="14"/>
    <b v="0"/>
    <s v="technology/wearables"/>
    <n v="0.4592"/>
    <n v="164"/>
    <x v="2"/>
    <x v="8"/>
  </r>
  <r>
    <n v="971"/>
    <x v="971"/>
    <s v="Our amazing product is simple and sleek. Our laser system is USB rechargeable for hours of fun. Android / Apple App Controlled."/>
    <x v="57"/>
    <n v="226"/>
    <x v="2"/>
    <x v="0"/>
    <s v="USD"/>
    <n v="1433178060"/>
    <x v="971"/>
    <n v="1429290060"/>
    <d v="2015-04-17T17:01:00"/>
    <b v="0"/>
    <n v="5"/>
    <b v="0"/>
    <s v="technology/wearables"/>
    <n v="2.2599999999999999E-3"/>
    <n v="45.2"/>
    <x v="2"/>
    <x v="8"/>
  </r>
  <r>
    <n v="972"/>
    <x v="972"/>
    <s v="Slackers Patent-Pending Magnetic Clip and Cable System, Amazing Sound, Durability and Value Can't Be Beat...AT ANY PRICE!!"/>
    <x v="22"/>
    <n v="6925"/>
    <x v="2"/>
    <x v="0"/>
    <s v="USD"/>
    <n v="1409813940"/>
    <x v="972"/>
    <n v="1407271598"/>
    <d v="2014-08-05T20:46:38"/>
    <b v="0"/>
    <n v="45"/>
    <b v="0"/>
    <s v="technology/wearables"/>
    <n v="0.34625"/>
    <n v="153.88888888888889"/>
    <x v="2"/>
    <x v="8"/>
  </r>
  <r>
    <n v="973"/>
    <x v="973"/>
    <s v="The RS-1 is one of the most innovative workout tools to hit the market ever.  A must have for anyone that enjoys new ways to get fit."/>
    <x v="22"/>
    <n v="411"/>
    <x v="2"/>
    <x v="0"/>
    <s v="USD"/>
    <n v="1447032093"/>
    <x v="973"/>
    <n v="1441844493"/>
    <d v="2015-09-10T00:21:33"/>
    <b v="0"/>
    <n v="8"/>
    <b v="0"/>
    <s v="technology/wearables"/>
    <n v="2.0549999999999999E-2"/>
    <n v="51.375"/>
    <x v="2"/>
    <x v="8"/>
  </r>
  <r>
    <n v="974"/>
    <x v="974"/>
    <s v="The device that allows those with artificial knees or arthritic knees to kneel down without putting pressure on their knees."/>
    <x v="63"/>
    <n v="280"/>
    <x v="2"/>
    <x v="0"/>
    <s v="USD"/>
    <n v="1458925156"/>
    <x v="974"/>
    <n v="1456336756"/>
    <d v="2016-02-24T17:59:16"/>
    <b v="0"/>
    <n v="3"/>
    <b v="0"/>
    <s v="technology/wearables"/>
    <n v="5.5999999999999999E-3"/>
    <n v="93.333333333333329"/>
    <x v="2"/>
    <x v="8"/>
  </r>
  <r>
    <n v="975"/>
    <x v="975"/>
    <s v="Horologic5 creates a case for the Apple Watch that reflects true luxury &amp; style. Check out the Garstin Luxury Case in 38mm/42mm"/>
    <x v="57"/>
    <n v="2607"/>
    <x v="2"/>
    <x v="0"/>
    <s v="USD"/>
    <n v="1467132185"/>
    <x v="975"/>
    <n v="1461948185"/>
    <d v="2016-04-29T16:43:05"/>
    <b v="0"/>
    <n v="24"/>
    <b v="0"/>
    <s v="technology/wearables"/>
    <n v="2.6069999999999999E-2"/>
    <n v="108.625"/>
    <x v="2"/>
    <x v="8"/>
  </r>
  <r>
    <n v="976"/>
    <x v="976"/>
    <s v="The Cinnamon II is an AppleÂ® ][ compatible wrist watch. Featuring 32k of memory and a 1 Mhz cpu. It's the ultimate in geek fashion."/>
    <x v="60"/>
    <n v="2889"/>
    <x v="2"/>
    <x v="2"/>
    <s v="AUD"/>
    <n v="1439515497"/>
    <x v="976"/>
    <n v="1435627497"/>
    <d v="2015-06-30T01:24:57"/>
    <b v="0"/>
    <n v="18"/>
    <b v="0"/>
    <s v="technology/wearables"/>
    <n v="1.9259999999999999E-2"/>
    <n v="160.5"/>
    <x v="2"/>
    <x v="8"/>
  </r>
  <r>
    <n v="977"/>
    <x v="977"/>
    <s v="The unique adapter to apply standard watch straps at your Samsung Gear S2 Sport and Sport 3G! Small, functional and handsome."/>
    <x v="200"/>
    <n v="909"/>
    <x v="2"/>
    <x v="15"/>
    <s v="EUR"/>
    <n v="1456094197"/>
    <x v="977"/>
    <n v="1453502197"/>
    <d v="2016-01-22T22:36:37"/>
    <b v="0"/>
    <n v="12"/>
    <b v="0"/>
    <s v="technology/wearables"/>
    <n v="0.33666666666666667"/>
    <n v="75.75"/>
    <x v="2"/>
    <x v="8"/>
  </r>
  <r>
    <n v="978"/>
    <x v="978"/>
    <s v="hidn tempo is an intelligent watch band that allows you to monitor your stress and manage it anywhere, anytime."/>
    <x v="201"/>
    <n v="97273"/>
    <x v="2"/>
    <x v="11"/>
    <s v="SEK"/>
    <n v="1456385101"/>
    <x v="978"/>
    <n v="1453793101"/>
    <d v="2016-01-26T07:25:01"/>
    <b v="0"/>
    <n v="123"/>
    <b v="0"/>
    <s v="technology/wearables"/>
    <n v="0.5626326718299024"/>
    <n v="790.83739837398377"/>
    <x v="2"/>
    <x v="8"/>
  </r>
  <r>
    <n v="979"/>
    <x v="979"/>
    <s v="Trequant is specifically designed for people with tremors. It helps them to track and analyse their tremors for better understanding."/>
    <x v="19"/>
    <n v="28986.16"/>
    <x v="2"/>
    <x v="0"/>
    <s v="USD"/>
    <n v="1466449140"/>
    <x v="979"/>
    <n v="1463392828"/>
    <d v="2016-05-16T10:00:28"/>
    <b v="0"/>
    <n v="96"/>
    <b v="0"/>
    <s v="technology/wearables"/>
    <n v="0.82817600000000002"/>
    <n v="301.93916666666667"/>
    <x v="2"/>
    <x v="8"/>
  </r>
  <r>
    <n v="980"/>
    <x v="980"/>
    <s v="Jayster devices and Jayster app both use Bluetooth Smart technology to provide the most user-friendly system for finding lost valuables"/>
    <x v="3"/>
    <n v="1486"/>
    <x v="2"/>
    <x v="0"/>
    <s v="USD"/>
    <n v="1417387322"/>
    <x v="980"/>
    <n v="1413495722"/>
    <d v="2014-10-16T21:42:02"/>
    <b v="0"/>
    <n v="31"/>
    <b v="0"/>
    <s v="technology/wearables"/>
    <n v="0.14860000000000001"/>
    <n v="47.935483870967744"/>
    <x v="2"/>
    <x v="8"/>
  </r>
  <r>
    <n v="981"/>
    <x v="981"/>
    <s v="Tabla Alpha-Num AEIOU Universal Remote &amp; Keyboard + Control. Multi platform wireless use anywhere wearable invisibles development kit."/>
    <x v="150"/>
    <n v="11"/>
    <x v="2"/>
    <x v="0"/>
    <s v="USD"/>
    <n v="1407624222"/>
    <x v="981"/>
    <n v="1405032222"/>
    <d v="2014-07-10T22:43:42"/>
    <b v="0"/>
    <n v="4"/>
    <b v="0"/>
    <s v="technology/wearables"/>
    <n v="1.2375123751237513E-4"/>
    <n v="2.75"/>
    <x v="2"/>
    <x v="8"/>
  </r>
  <r>
    <n v="982"/>
    <x v="982"/>
    <s v="revolutonary ultra-slim 2-in-1 Smart  2-in-1 I-PHONE handle/WALLETtm with 360 rotatiion"/>
    <x v="178"/>
    <n v="3"/>
    <x v="2"/>
    <x v="0"/>
    <s v="USD"/>
    <n v="1475431486"/>
    <x v="982"/>
    <n v="1472839486"/>
    <d v="2016-09-02T18:04:46"/>
    <b v="0"/>
    <n v="3"/>
    <b v="0"/>
    <s v="technology/wearables"/>
    <n v="1.7142857142857143E-4"/>
    <n v="1"/>
    <x v="2"/>
    <x v="8"/>
  </r>
  <r>
    <n v="983"/>
    <x v="983"/>
    <s v="Our t-shirt maintains steady temperatures through hot and cold focal points capable of reaching a 36ÂºF/20ÂºC range in under 2 minutes!"/>
    <x v="202"/>
    <n v="30751"/>
    <x v="2"/>
    <x v="3"/>
    <s v="EUR"/>
    <n v="1471985640"/>
    <x v="983"/>
    <n v="1469289685"/>
    <d v="2016-07-23T16:01:25"/>
    <b v="0"/>
    <n v="179"/>
    <b v="0"/>
    <s v="technology/wearables"/>
    <n v="0.2950613611721471"/>
    <n v="171.79329608938548"/>
    <x v="2"/>
    <x v="8"/>
  </r>
  <r>
    <n v="984"/>
    <x v="984"/>
    <s v="Hello world,_x000a__x000a_My name is Earl Eddings, I'm just your average hard working family man from Virginia. I'm here because I need you to help"/>
    <x v="3"/>
    <n v="106"/>
    <x v="2"/>
    <x v="0"/>
    <s v="USD"/>
    <n v="1427507208"/>
    <x v="984"/>
    <n v="1424918808"/>
    <d v="2015-02-26T02:46:48"/>
    <b v="0"/>
    <n v="3"/>
    <b v="0"/>
    <s v="technology/wearables"/>
    <n v="1.06E-2"/>
    <n v="35.333333333333336"/>
    <x v="2"/>
    <x v="8"/>
  </r>
  <r>
    <n v="985"/>
    <x v="985"/>
    <s v="Make your heart shine and watch it work! Cardiglow tracks improvements, times intervals and translates heart rate into color."/>
    <x v="11"/>
    <n v="1888"/>
    <x v="2"/>
    <x v="12"/>
    <s v="EUR"/>
    <n v="1451602800"/>
    <x v="985"/>
    <n v="1449011610"/>
    <d v="2015-12-01T23:13:30"/>
    <b v="0"/>
    <n v="23"/>
    <b v="0"/>
    <s v="technology/wearables"/>
    <n v="6.2933333333333327E-2"/>
    <n v="82.086956521739125"/>
    <x v="2"/>
    <x v="8"/>
  </r>
  <r>
    <n v="986"/>
    <x v="986"/>
    <s v="Amazing heated snow sport gloves; synonymous with quality, fusing innovative heat technology, style, functionality &amp; unique design."/>
    <x v="22"/>
    <n v="2550"/>
    <x v="2"/>
    <x v="1"/>
    <s v="GBP"/>
    <n v="1452384000"/>
    <x v="986"/>
    <n v="1447698300"/>
    <d v="2015-11-16T18:25:00"/>
    <b v="0"/>
    <n v="23"/>
    <b v="0"/>
    <s v="technology/wearables"/>
    <n v="0.1275"/>
    <n v="110.8695652173913"/>
    <x v="2"/>
    <x v="8"/>
  </r>
  <r>
    <n v="987"/>
    <x v="987"/>
    <s v="Always know where your precious children are. Let them explore the world freely and in a secure way by using the Kidswatcher."/>
    <x v="63"/>
    <n v="6610"/>
    <x v="2"/>
    <x v="9"/>
    <s v="EUR"/>
    <n v="1403507050"/>
    <x v="987"/>
    <n v="1400051050"/>
    <d v="2014-05-14T07:04:10"/>
    <b v="0"/>
    <n v="41"/>
    <b v="0"/>
    <s v="technology/wearables"/>
    <n v="0.13220000000000001"/>
    <n v="161.21951219512195"/>
    <x v="2"/>
    <x v="8"/>
  </r>
  <r>
    <n v="988"/>
    <x v="988"/>
    <s v="Itâ€™s original, fashion and unique, Ohyear is the first cover for your earphones that wears your style._x000a_Designed and made in Italy"/>
    <x v="10"/>
    <n v="0"/>
    <x v="2"/>
    <x v="13"/>
    <s v="EUR"/>
    <n v="1475310825"/>
    <x v="988"/>
    <n v="1472718825"/>
    <d v="2016-09-01T08:33:45"/>
    <b v="0"/>
    <n v="0"/>
    <b v="0"/>
    <s v="technology/wearables"/>
    <n v="0"/>
    <e v="#DIV/0!"/>
    <x v="2"/>
    <x v="8"/>
  </r>
  <r>
    <n v="989"/>
    <x v="989"/>
    <s v="The most useful phone charger you will ever buy"/>
    <x v="3"/>
    <n v="1677"/>
    <x v="2"/>
    <x v="0"/>
    <s v="USD"/>
    <n v="1475101495"/>
    <x v="989"/>
    <n v="1472509495"/>
    <d v="2016-08-29T22:24:55"/>
    <b v="0"/>
    <n v="32"/>
    <b v="0"/>
    <s v="technology/wearables"/>
    <n v="0.16769999999999999"/>
    <n v="52.40625"/>
    <x v="2"/>
    <x v="8"/>
  </r>
  <r>
    <n v="990"/>
    <x v="990"/>
    <s v="The revolutionized carseat, where no child will be left alone in a hot vehicle ever again. This alarm will save multiple babie's lives."/>
    <x v="31"/>
    <n v="26"/>
    <x v="2"/>
    <x v="0"/>
    <s v="USD"/>
    <n v="1409770164"/>
    <x v="990"/>
    <n v="1407178164"/>
    <d v="2014-08-04T18:49:24"/>
    <b v="0"/>
    <n v="2"/>
    <b v="0"/>
    <s v="technology/wearables"/>
    <n v="1.0399999999999999E-3"/>
    <n v="13"/>
    <x v="2"/>
    <x v="8"/>
  </r>
  <r>
    <n v="991"/>
    <x v="991"/>
    <s v="Russell &amp; Sons Watches_x000a__x000a_RS Watches is a business that provides quality watches at an affordable price. RS Watches was created with th"/>
    <x v="10"/>
    <n v="212"/>
    <x v="2"/>
    <x v="1"/>
    <s v="GBP"/>
    <n v="1468349460"/>
    <x v="991"/>
    <n v="1466186988"/>
    <d v="2016-06-17T18:09:48"/>
    <b v="0"/>
    <n v="7"/>
    <b v="0"/>
    <s v="technology/wearables"/>
    <n v="4.24E-2"/>
    <n v="30.285714285714285"/>
    <x v="2"/>
    <x v="8"/>
  </r>
  <r>
    <n v="992"/>
    <x v="992"/>
    <s v="The HOTTEST and COOLEST thing yet! WairConditioning... an entirely new level of comfortability!"/>
    <x v="57"/>
    <n v="467"/>
    <x v="2"/>
    <x v="0"/>
    <s v="USD"/>
    <n v="1462655519"/>
    <x v="992"/>
    <n v="1457475119"/>
    <d v="2016-03-08T22:11:59"/>
    <b v="0"/>
    <n v="4"/>
    <b v="0"/>
    <s v="technology/wearables"/>
    <n v="4.6699999999999997E-3"/>
    <n v="116.75"/>
    <x v="2"/>
    <x v="8"/>
  </r>
  <r>
    <n v="993"/>
    <x v="993"/>
    <s v="Shield TL is a tail light for a bicycle w/ radar technology. It makes you more visible to cars and drivers at a greater distance."/>
    <x v="54"/>
    <n v="17561"/>
    <x v="2"/>
    <x v="0"/>
    <s v="USD"/>
    <n v="1478926800"/>
    <x v="993"/>
    <n v="1476054568"/>
    <d v="2016-10-09T23:09:28"/>
    <b v="0"/>
    <n v="196"/>
    <b v="0"/>
    <s v="technology/wearables"/>
    <n v="0.25087142857142858"/>
    <n v="89.59693877551021"/>
    <x v="2"/>
    <x v="8"/>
  </r>
  <r>
    <n v="994"/>
    <x v="994"/>
    <s v="Worldâ€˜s First Heated Leather Jacket _x000a_with Integrated Bluetooth System,_x000a_Handsfree Set (Microphone and Speakers)_x000a_and Cellphone Charger."/>
    <x v="61"/>
    <n v="4669"/>
    <x v="2"/>
    <x v="0"/>
    <s v="USD"/>
    <n v="1417388340"/>
    <x v="994"/>
    <n v="1412835530"/>
    <d v="2014-10-09T06:18:50"/>
    <b v="0"/>
    <n v="11"/>
    <b v="0"/>
    <s v="technology/wearables"/>
    <n v="2.3345000000000001E-2"/>
    <n v="424.45454545454544"/>
    <x v="2"/>
    <x v="8"/>
  </r>
  <r>
    <n v="995"/>
    <x v="995"/>
    <s v="DAZLN nails light up near NFC devices like your mobile phone. If you're tired of receiving or gifting the same old thing look here!"/>
    <x v="3"/>
    <n v="726"/>
    <x v="2"/>
    <x v="0"/>
    <s v="USD"/>
    <n v="1417276800"/>
    <x v="995"/>
    <n v="1415140480"/>
    <d v="2014-11-04T22:34:40"/>
    <b v="0"/>
    <n v="9"/>
    <b v="0"/>
    <s v="technology/wearables"/>
    <n v="7.2599999999999998E-2"/>
    <n v="80.666666666666671"/>
    <x v="2"/>
    <x v="8"/>
  </r>
  <r>
    <n v="996"/>
    <x v="996"/>
    <s v="Study the behaviour of technical communities by tracking their movement  through wearables"/>
    <x v="23"/>
    <n v="65"/>
    <x v="2"/>
    <x v="0"/>
    <s v="USD"/>
    <n v="1406474820"/>
    <x v="996"/>
    <n v="1403902060"/>
    <d v="2014-06-27T20:47:40"/>
    <b v="0"/>
    <n v="5"/>
    <b v="0"/>
    <s v="technology/wearables"/>
    <n v="1.6250000000000001E-2"/>
    <n v="13"/>
    <x v="2"/>
    <x v="8"/>
  </r>
  <r>
    <n v="997"/>
    <x v="997"/>
    <s v="The iPhanny keeps your iPhone 6 safe from bending in those dangerous pants pockets."/>
    <x v="10"/>
    <n v="65"/>
    <x v="2"/>
    <x v="0"/>
    <s v="USD"/>
    <n v="1417145297"/>
    <x v="997"/>
    <n v="1414549697"/>
    <d v="2014-10-29T02:28:17"/>
    <b v="0"/>
    <n v="8"/>
    <b v="0"/>
    <s v="technology/wearables"/>
    <n v="1.2999999999999999E-2"/>
    <n v="8.125"/>
    <x v="2"/>
    <x v="8"/>
  </r>
  <r>
    <n v="998"/>
    <x v="998"/>
    <s v="Ollinfit is the first wearable fitness trainer with 3 sensors for superior accuracy, feedback and results."/>
    <x v="127"/>
    <n v="35135"/>
    <x v="2"/>
    <x v="5"/>
    <s v="CAD"/>
    <n v="1447909401"/>
    <x v="998"/>
    <n v="1444017801"/>
    <d v="2015-10-05T04:03:21"/>
    <b v="0"/>
    <n v="229"/>
    <b v="0"/>
    <s v="technology/wearables"/>
    <n v="0.58558333333333334"/>
    <n v="153.42794759825327"/>
    <x v="2"/>
    <x v="8"/>
  </r>
  <r>
    <n v="999"/>
    <x v="999"/>
    <s v="Built in running, cycling, pedometer, and golf features for the edge you need to perform at your very best!"/>
    <x v="60"/>
    <n v="11683"/>
    <x v="2"/>
    <x v="5"/>
    <s v="CAD"/>
    <n v="1415865720"/>
    <x v="999"/>
    <n v="1413270690"/>
    <d v="2014-10-14T07:11:30"/>
    <b v="0"/>
    <n v="40"/>
    <b v="0"/>
    <s v="technology/wearables"/>
    <n v="7.7886666666666673E-2"/>
    <n v="292.07499999999999"/>
    <x v="2"/>
    <x v="8"/>
  </r>
  <r>
    <n v="1000"/>
    <x v="1000"/>
    <s v="Ristola watches made in La Chaux de-Fonds, Switzerland. A new brand of COSC and ISO Certified Professional watches."/>
    <x v="203"/>
    <n v="19824"/>
    <x v="1"/>
    <x v="0"/>
    <s v="USD"/>
    <n v="1489537560"/>
    <x v="1000"/>
    <n v="1484357160"/>
    <d v="2017-01-14T01:26:00"/>
    <b v="0"/>
    <n v="6"/>
    <b v="0"/>
    <s v="technology/wearables"/>
    <n v="2.2157147647256063E-2"/>
    <n v="3304"/>
    <x v="2"/>
    <x v="8"/>
  </r>
  <r>
    <n v="1001"/>
    <x v="1001"/>
    <s v="We make stylish sports clothing from LED jackets to backpacks and LED arm bands.With our LED technology you're sure to be seen in style"/>
    <x v="10"/>
    <n v="5200"/>
    <x v="1"/>
    <x v="1"/>
    <s v="GBP"/>
    <n v="1485796613"/>
    <x v="1001"/>
    <n v="1481908613"/>
    <d v="2016-12-16T17:16:53"/>
    <b v="0"/>
    <n v="4"/>
    <b v="0"/>
    <s v="technology/wearables"/>
    <n v="1.04"/>
    <n v="1300"/>
    <x v="2"/>
    <x v="8"/>
  </r>
  <r>
    <n v="1002"/>
    <x v="1002"/>
    <s v="A modern day locket that uses NFC technology to link your precious photos, videos, apps, and more. Choose our design or submit yours."/>
    <x v="204"/>
    <n v="2960"/>
    <x v="1"/>
    <x v="0"/>
    <s v="USD"/>
    <n v="1450331940"/>
    <x v="1002"/>
    <n v="1447777514"/>
    <d v="2015-11-17T16:25:14"/>
    <b v="0"/>
    <n v="22"/>
    <b v="0"/>
    <s v="technology/wearables"/>
    <n v="0.29602960296029601"/>
    <n v="134.54545454545453"/>
    <x v="2"/>
    <x v="8"/>
  </r>
  <r>
    <n v="1003"/>
    <x v="1003"/>
    <s v="Connected, heating, premium quality and comfortable leather sneakers - hand-crafted in France."/>
    <x v="22"/>
    <n v="3211"/>
    <x v="1"/>
    <x v="6"/>
    <s v="EUR"/>
    <n v="1489680061"/>
    <x v="1003"/>
    <n v="1487091661"/>
    <d v="2017-02-14T17:01:01"/>
    <b v="0"/>
    <n v="15"/>
    <b v="0"/>
    <s v="technology/wearables"/>
    <n v="0.16055"/>
    <n v="214.06666666666666"/>
    <x v="2"/>
    <x v="8"/>
  </r>
  <r>
    <n v="1004"/>
    <x v="1004"/>
    <s v="Harnessing wearable technology as a powerful defense for food-allergy children."/>
    <x v="31"/>
    <n v="20552"/>
    <x v="1"/>
    <x v="0"/>
    <s v="USD"/>
    <n v="1455814827"/>
    <x v="1004"/>
    <n v="1453222827"/>
    <d v="2016-01-19T17:00:27"/>
    <b v="0"/>
    <n v="95"/>
    <b v="0"/>
    <s v="technology/wearables"/>
    <n v="0.82208000000000003"/>
    <n v="216.33684210526314"/>
    <x v="2"/>
    <x v="8"/>
  </r>
  <r>
    <n v="1005"/>
    <x v="1005"/>
    <s v="The Forcite Alpine helmet records 4K footage and keeps you connected all in one sleek design."/>
    <x v="61"/>
    <n v="150102"/>
    <x v="1"/>
    <x v="0"/>
    <s v="USD"/>
    <n v="1446217183"/>
    <x v="1005"/>
    <n v="1443538783"/>
    <d v="2015-09-29T14:59:43"/>
    <b v="0"/>
    <n v="161"/>
    <b v="0"/>
    <s v="technology/wearables"/>
    <n v="0.75051000000000001"/>
    <n v="932.31055900621118"/>
    <x v="2"/>
    <x v="8"/>
  </r>
  <r>
    <n v="1006"/>
    <x v="1006"/>
    <s v="Sweat resistant, colorful, durable, CUSTOMIZABLE, watch bands &amp; protector bands that fit the Moto360 smartwatch."/>
    <x v="23"/>
    <n v="234"/>
    <x v="1"/>
    <x v="0"/>
    <s v="USD"/>
    <n v="1418368260"/>
    <x v="1006"/>
    <n v="1417654672"/>
    <d v="2014-12-04T00:57:52"/>
    <b v="0"/>
    <n v="8"/>
    <b v="0"/>
    <s v="technology/wearables"/>
    <n v="5.8500000000000003E-2"/>
    <n v="29.25"/>
    <x v="2"/>
    <x v="8"/>
  </r>
  <r>
    <n v="1007"/>
    <x v="1007"/>
    <s v="Our knee sleeve monitors your muscles and recommends rest time (on a mobile app) when it detects overexertion!"/>
    <x v="11"/>
    <n v="13296"/>
    <x v="1"/>
    <x v="0"/>
    <s v="USD"/>
    <n v="1481727623"/>
    <x v="1007"/>
    <n v="1478095223"/>
    <d v="2016-11-02T14:00:23"/>
    <b v="0"/>
    <n v="76"/>
    <b v="0"/>
    <s v="technology/wearables"/>
    <n v="0.44319999999999998"/>
    <n v="174.94736842105263"/>
    <x v="2"/>
    <x v="8"/>
  </r>
  <r>
    <n v="1008"/>
    <x v="1008"/>
    <s v="MICLOP es una cabina portable impresa en 3D protegida en el interior con espuma acÃºstica, reduce el ruido ambiental o rebote de sonido."/>
    <x v="205"/>
    <n v="250"/>
    <x v="1"/>
    <x v="14"/>
    <s v="MXN"/>
    <n v="1482953115"/>
    <x v="1008"/>
    <n v="1480361115"/>
    <d v="2016-11-28T19:25:15"/>
    <b v="0"/>
    <n v="1"/>
    <b v="0"/>
    <s v="technology/wearables"/>
    <n v="2.6737967914438501E-3"/>
    <n v="250"/>
    <x v="2"/>
    <x v="8"/>
  </r>
  <r>
    <n v="1009"/>
    <x v="1009"/>
    <s v="R-CON is a wearable that measures running form. Instantly know when your form is breaking down and when you are running your strongest."/>
    <x v="63"/>
    <n v="6565"/>
    <x v="1"/>
    <x v="0"/>
    <s v="USD"/>
    <n v="1466346646"/>
    <x v="1009"/>
    <n v="1463754646"/>
    <d v="2016-05-20T14:30:46"/>
    <b v="0"/>
    <n v="101"/>
    <b v="0"/>
    <s v="technology/wearables"/>
    <n v="0.1313"/>
    <n v="65"/>
    <x v="2"/>
    <x v="8"/>
  </r>
  <r>
    <n v="1010"/>
    <x v="1010"/>
    <s v="A beautiful biometric smartphone wrist dock, features a revolutionary reusable adhesive; 3 position phone stand and multi-purpose tool."/>
    <x v="206"/>
    <n v="220"/>
    <x v="1"/>
    <x v="0"/>
    <s v="USD"/>
    <n v="1473044340"/>
    <x v="1010"/>
    <n v="1468180462"/>
    <d v="2016-07-10T19:54:22"/>
    <b v="0"/>
    <n v="4"/>
    <b v="0"/>
    <s v="technology/wearables"/>
    <n v="1.9088937093275488E-3"/>
    <n v="55"/>
    <x v="2"/>
    <x v="8"/>
  </r>
  <r>
    <n v="1011"/>
    <x v="1011"/>
    <s v="The first action sports training sleeve/leg protector of its kind to offer an unduplicated level of targeted protection!"/>
    <x v="22"/>
    <n v="75"/>
    <x v="1"/>
    <x v="0"/>
    <s v="USD"/>
    <n v="1418938395"/>
    <x v="1011"/>
    <n v="1415050395"/>
    <d v="2014-11-03T21:33:15"/>
    <b v="0"/>
    <n v="1"/>
    <b v="0"/>
    <s v="technology/wearables"/>
    <n v="3.7499999999999999E-3"/>
    <n v="75"/>
    <x v="2"/>
    <x v="8"/>
  </r>
  <r>
    <n v="1012"/>
    <x v="1012"/>
    <s v="The world's most advanced jacket for SMARTPHONE USER ,for WORKOUT, for TRAVEL, for OUTDOOR /Bluetooth Charging Wearable Apparel"/>
    <x v="10"/>
    <n v="1076751.05"/>
    <x v="1"/>
    <x v="0"/>
    <s v="USD"/>
    <n v="1485254052"/>
    <x v="1012"/>
    <n v="1481366052"/>
    <d v="2016-12-10T10:34:12"/>
    <b v="0"/>
    <n v="775"/>
    <b v="0"/>
    <s v="technology/wearables"/>
    <n v="215.35021"/>
    <n v="1389.3561935483872"/>
    <x v="2"/>
    <x v="8"/>
  </r>
  <r>
    <n v="1013"/>
    <x v="1013"/>
    <s v="Versa Prima: The first portable and wearable LED strip that's controlled via Bluetooth. Designed to be versatile for your creativity."/>
    <x v="31"/>
    <n v="8632"/>
    <x v="1"/>
    <x v="0"/>
    <s v="USD"/>
    <n v="1451419200"/>
    <x v="1013"/>
    <n v="1449000056"/>
    <d v="2015-12-01T20:00:56"/>
    <b v="0"/>
    <n v="90"/>
    <b v="0"/>
    <s v="technology/wearables"/>
    <n v="0.34527999999999998"/>
    <n v="95.911111111111111"/>
    <x v="2"/>
    <x v="8"/>
  </r>
  <r>
    <n v="1014"/>
    <x v="1014"/>
    <s v="CHEMION is an eyewear device that lets you show your creativity to the world."/>
    <x v="3"/>
    <n v="3060"/>
    <x v="1"/>
    <x v="0"/>
    <s v="USD"/>
    <n v="1420070615"/>
    <x v="1014"/>
    <n v="1415750615"/>
    <d v="2014-11-12T00:03:35"/>
    <b v="0"/>
    <n v="16"/>
    <b v="0"/>
    <s v="technology/wearables"/>
    <n v="0.30599999999999999"/>
    <n v="191.25"/>
    <x v="2"/>
    <x v="8"/>
  </r>
  <r>
    <n v="1015"/>
    <x v="1015"/>
    <s v="SKIN - The wearable music remote control which makes your fitness lifestyle a bit easier"/>
    <x v="7"/>
    <n v="240"/>
    <x v="1"/>
    <x v="16"/>
    <s v="CHF"/>
    <n v="1448489095"/>
    <x v="1015"/>
    <n v="1445893495"/>
    <d v="2015-10-26T21:04:55"/>
    <b v="0"/>
    <n v="6"/>
    <b v="0"/>
    <s v="technology/wearables"/>
    <n v="2.6666666666666668E-2"/>
    <n v="40"/>
    <x v="2"/>
    <x v="8"/>
  </r>
  <r>
    <n v="1016"/>
    <x v="1016"/>
    <s v="Send an alert for help and find missing people, pets, and valuables with the touch of a button. Get yours today!"/>
    <x v="57"/>
    <n v="2842"/>
    <x v="1"/>
    <x v="0"/>
    <s v="USD"/>
    <n v="1459992856"/>
    <x v="1016"/>
    <n v="1456108456"/>
    <d v="2016-02-22T02:34:16"/>
    <b v="0"/>
    <n v="38"/>
    <b v="0"/>
    <s v="technology/wearables"/>
    <n v="2.8420000000000001E-2"/>
    <n v="74.78947368421052"/>
    <x v="2"/>
    <x v="8"/>
  </r>
  <r>
    <n v="1017"/>
    <x v="1017"/>
    <s v="Enjoy high-quality sound and the possibility to control your smartphone and apps using custom voice commands and head movements."/>
    <x v="65"/>
    <n v="57197"/>
    <x v="1"/>
    <x v="0"/>
    <s v="USD"/>
    <n v="1448125935"/>
    <x v="1017"/>
    <n v="1444666335"/>
    <d v="2015-10-12T16:12:15"/>
    <b v="0"/>
    <n v="355"/>
    <b v="0"/>
    <s v="technology/wearables"/>
    <n v="0.22878799999999999"/>
    <n v="161.11830985915492"/>
    <x v="2"/>
    <x v="8"/>
  </r>
  <r>
    <n v="1018"/>
    <x v="1018"/>
    <s v="Owl is a fitness tracker along with an accompanying iOS app, that is both fun and interactive for children."/>
    <x v="22"/>
    <n v="621"/>
    <x v="1"/>
    <x v="0"/>
    <s v="USD"/>
    <n v="1468496933"/>
    <x v="1018"/>
    <n v="1465904933"/>
    <d v="2016-06-14T11:48:53"/>
    <b v="0"/>
    <n v="7"/>
    <b v="0"/>
    <s v="technology/wearables"/>
    <n v="3.1050000000000001E-2"/>
    <n v="88.714285714285708"/>
    <x v="2"/>
    <x v="8"/>
  </r>
  <r>
    <n v="1019"/>
    <x v="1019"/>
    <s v="Tempi Is a Wearable Bluetooth Device That Gives Accurate Temperature and Humidity Readings."/>
    <x v="101"/>
    <n v="21300"/>
    <x v="1"/>
    <x v="0"/>
    <s v="USD"/>
    <n v="1423092149"/>
    <x v="1019"/>
    <n v="1420500149"/>
    <d v="2015-01-05T23:22:29"/>
    <b v="0"/>
    <n v="400"/>
    <b v="0"/>
    <s v="technology/wearables"/>
    <n v="0.47333333333333333"/>
    <n v="53.25"/>
    <x v="2"/>
    <x v="8"/>
  </r>
  <r>
    <n v="1020"/>
    <x v="1020"/>
    <s v="I've got an awesome new batch of tracks that I think you're going to Love. CDs? So 1990! I present to you... SLEEPWRECK JUMP DRIVES!"/>
    <x v="207"/>
    <n v="3186"/>
    <x v="0"/>
    <x v="5"/>
    <s v="CAD"/>
    <n v="1433206020"/>
    <x v="1020"/>
    <n v="1430617209"/>
    <d v="2015-05-03T01:40:09"/>
    <b v="0"/>
    <n v="30"/>
    <b v="1"/>
    <s v="music/electronic music"/>
    <n v="2.0554838709677421"/>
    <n v="106.2"/>
    <x v="4"/>
    <x v="15"/>
  </r>
  <r>
    <n v="1021"/>
    <x v="1021"/>
    <s v="Rick and Morty concept album written by Allie Goertz + music video directed by Paul B. Cummings!"/>
    <x v="9"/>
    <n v="10554.11"/>
    <x v="0"/>
    <x v="0"/>
    <s v="USD"/>
    <n v="1445054400"/>
    <x v="1021"/>
    <n v="1443074571"/>
    <d v="2015-09-24T06:02:51"/>
    <b v="1"/>
    <n v="478"/>
    <b v="1"/>
    <s v="music/electronic music"/>
    <n v="3.5180366666666667"/>
    <n v="22.079728033472804"/>
    <x v="4"/>
    <x v="15"/>
  </r>
  <r>
    <n v="1022"/>
    <x v="1022"/>
    <s v="Help get four new bootlegs onto vinyl in the second installment of my series!"/>
    <x v="13"/>
    <n v="2298"/>
    <x v="0"/>
    <x v="0"/>
    <s v="USD"/>
    <n v="1431876677"/>
    <x v="1022"/>
    <n v="1429284677"/>
    <d v="2015-04-17T15:31:17"/>
    <b v="1"/>
    <n v="74"/>
    <b v="1"/>
    <s v="music/electronic music"/>
    <n v="1.149"/>
    <n v="31.054054054054053"/>
    <x v="4"/>
    <x v="15"/>
  </r>
  <r>
    <n v="1023"/>
    <x v="1023"/>
    <s v="A collaborative, electronic journey helmed by producer Christopher Bingham and guitarist Carlos Montero."/>
    <x v="13"/>
    <n v="4743"/>
    <x v="0"/>
    <x v="1"/>
    <s v="GBP"/>
    <n v="1434837861"/>
    <x v="1023"/>
    <n v="1432245861"/>
    <d v="2015-05-21T22:04:21"/>
    <b v="0"/>
    <n v="131"/>
    <b v="1"/>
    <s v="music/electronic music"/>
    <n v="2.3715000000000002"/>
    <n v="36.206106870229007"/>
    <x v="4"/>
    <x v="15"/>
  </r>
  <r>
    <n v="1024"/>
    <x v="1024"/>
    <s v="Art Fact is a legendary Swedish synth pop act from the 80's. This album will contain updated remakes of their greatest songs."/>
    <x v="22"/>
    <n v="23727.55"/>
    <x v="0"/>
    <x v="11"/>
    <s v="SEK"/>
    <n v="1454248563"/>
    <x v="1024"/>
    <n v="1451656563"/>
    <d v="2016-01-01T13:56:03"/>
    <b v="1"/>
    <n v="61"/>
    <b v="1"/>
    <s v="music/electronic music"/>
    <n v="1.1863774999999999"/>
    <n v="388.9762295081967"/>
    <x v="4"/>
    <x v="15"/>
  </r>
  <r>
    <n v="1025"/>
    <x v="1025"/>
    <s v="Jake Kaufman and Jessie Seely present THE WORLD'S FIRST VIRTUAL REALITY ROCK OPERA."/>
    <x v="54"/>
    <n v="76949.820000000007"/>
    <x v="0"/>
    <x v="0"/>
    <s v="USD"/>
    <n v="1426532437"/>
    <x v="1025"/>
    <n v="1423944037"/>
    <d v="2015-02-14T20:00:37"/>
    <b v="1"/>
    <n v="1071"/>
    <b v="1"/>
    <s v="music/electronic music"/>
    <n v="1.099283142857143"/>
    <n v="71.848571428571432"/>
    <x v="4"/>
    <x v="15"/>
  </r>
  <r>
    <n v="1026"/>
    <x v="1026"/>
    <s v="Changing Stations is an 11-track classical-contemporary album by Daniel Liam Glyn, based on the 11 main lines of the London Underground"/>
    <x v="39"/>
    <n v="7000.58"/>
    <x v="0"/>
    <x v="1"/>
    <s v="GBP"/>
    <n v="1459414016"/>
    <x v="1026"/>
    <n v="1456480016"/>
    <d v="2016-02-26T09:46:56"/>
    <b v="1"/>
    <n v="122"/>
    <b v="1"/>
    <s v="music/electronic music"/>
    <n v="1.0000828571428571"/>
    <n v="57.381803278688523"/>
    <x v="4"/>
    <x v="15"/>
  </r>
  <r>
    <n v="1027"/>
    <x v="1027"/>
    <s v="We just toured the PNW to Vancouver, BC and back, we're ready for next level growth - a van, quality studio recordings &amp; stage visuals!"/>
    <x v="208"/>
    <n v="7733"/>
    <x v="0"/>
    <x v="0"/>
    <s v="USD"/>
    <n v="1414025347"/>
    <x v="1027"/>
    <n v="1411433347"/>
    <d v="2014-09-23T00:49:07"/>
    <b v="1"/>
    <n v="111"/>
    <b v="1"/>
    <s v="music/electronic music"/>
    <n v="1.0309292094387414"/>
    <n v="69.666666666666671"/>
    <x v="4"/>
    <x v="15"/>
  </r>
  <r>
    <n v="1028"/>
    <x v="1028"/>
    <s v="This will be the first album I have made in 9 years. It will be going back to my roots from 2002, and I aim to blow your socks off!"/>
    <x v="3"/>
    <n v="11727"/>
    <x v="0"/>
    <x v="1"/>
    <s v="GBP"/>
    <n v="1488830400"/>
    <x v="1028"/>
    <n v="1484924605"/>
    <d v="2017-01-20T15:03:25"/>
    <b v="1"/>
    <n v="255"/>
    <b v="1"/>
    <s v="music/electronic music"/>
    <n v="1.1727000000000001"/>
    <n v="45.988235294117644"/>
    <x v="4"/>
    <x v="15"/>
  </r>
  <r>
    <n v="1029"/>
    <x v="1029"/>
    <s v="We want to recreate last years massive Valborgparty in Lund but this time even bigger!"/>
    <x v="3"/>
    <n v="11176"/>
    <x v="0"/>
    <x v="11"/>
    <s v="SEK"/>
    <n v="1428184740"/>
    <x v="1029"/>
    <n v="1423501507"/>
    <d v="2015-02-09T17:05:07"/>
    <b v="0"/>
    <n v="141"/>
    <b v="1"/>
    <s v="music/electronic music"/>
    <n v="1.1175999999999999"/>
    <n v="79.262411347517727"/>
    <x v="4"/>
    <x v="15"/>
  </r>
  <r>
    <n v="1030"/>
    <x v="1030"/>
    <s v="Help fund the latest Gothsicles mega-album, I FEEL SICLE!"/>
    <x v="13"/>
    <n v="6842"/>
    <x v="0"/>
    <x v="0"/>
    <s v="USD"/>
    <n v="1473680149"/>
    <x v="1030"/>
    <n v="1472470549"/>
    <d v="2016-08-29T11:35:49"/>
    <b v="0"/>
    <n v="159"/>
    <b v="1"/>
    <s v="music/electronic music"/>
    <n v="3.4209999999999998"/>
    <n v="43.031446540880502"/>
    <x v="4"/>
    <x v="15"/>
  </r>
  <r>
    <n v="1031"/>
    <x v="1031"/>
    <s v="Liquid Diet needs your support to release our new full-length album! Help us create electrifying music videos to showcase our singles!"/>
    <x v="3"/>
    <n v="10740"/>
    <x v="0"/>
    <x v="0"/>
    <s v="USD"/>
    <n v="1450290010"/>
    <x v="1031"/>
    <n v="1447698010"/>
    <d v="2015-11-16T18:20:10"/>
    <b v="0"/>
    <n v="99"/>
    <b v="1"/>
    <s v="music/electronic music"/>
    <n v="1.0740000000000001"/>
    <n v="108.48484848484848"/>
    <x v="4"/>
    <x v="15"/>
  </r>
  <r>
    <n v="1032"/>
    <x v="1032"/>
    <s v="Ideal for living rooms and open spaces."/>
    <x v="105"/>
    <n v="5858.84"/>
    <x v="0"/>
    <x v="0"/>
    <s v="USD"/>
    <n v="1466697625"/>
    <x v="1032"/>
    <n v="1464105625"/>
    <d v="2016-05-24T16:00:25"/>
    <b v="0"/>
    <n v="96"/>
    <b v="1"/>
    <s v="music/electronic music"/>
    <n v="1.0849703703703704"/>
    <n v="61.029583333333335"/>
    <x v="4"/>
    <x v="15"/>
  </r>
  <r>
    <n v="1033"/>
    <x v="1033"/>
    <s v="Daughter Vision - an electro synthwave band from USA - present 8 remixes of their stunning songs. Some synthpop - some darker. Join us!"/>
    <x v="209"/>
    <n v="1366"/>
    <x v="0"/>
    <x v="1"/>
    <s v="GBP"/>
    <n v="1481564080"/>
    <x v="1033"/>
    <n v="1479144880"/>
    <d v="2016-11-14T17:34:40"/>
    <b v="0"/>
    <n v="27"/>
    <b v="1"/>
    <s v="music/electronic music"/>
    <n v="1.0286144578313252"/>
    <n v="50.592592592592595"/>
    <x v="4"/>
    <x v="15"/>
  </r>
  <r>
    <n v="1034"/>
    <x v="1034"/>
    <s v="Mazedude presents an arranged album of game music, honoring American composers and featuring several guest performers"/>
    <x v="10"/>
    <n v="6500.09"/>
    <x v="0"/>
    <x v="0"/>
    <s v="USD"/>
    <n v="1470369540"/>
    <x v="1034"/>
    <n v="1467604804"/>
    <d v="2016-07-04T04:00:04"/>
    <b v="0"/>
    <n v="166"/>
    <b v="1"/>
    <s v="music/electronic music"/>
    <n v="1.3000180000000001"/>
    <n v="39.157168674698795"/>
    <x v="4"/>
    <x v="15"/>
  </r>
  <r>
    <n v="1035"/>
    <x v="1035"/>
    <s v="Project Nintendo. A big honkin' game cartridge sleeve and two awesome 12&quot; breakbeat vinyl records and a POSTER inside!"/>
    <x v="210"/>
    <n v="4952"/>
    <x v="0"/>
    <x v="0"/>
    <s v="USD"/>
    <n v="1423668220"/>
    <x v="1035"/>
    <n v="1421076220"/>
    <d v="2015-01-12T15:23:40"/>
    <b v="0"/>
    <n v="76"/>
    <b v="1"/>
    <s v="music/electronic music"/>
    <n v="1.0765217391304347"/>
    <n v="65.15789473684211"/>
    <x v="4"/>
    <x v="15"/>
  </r>
  <r>
    <n v="1036"/>
    <x v="1036"/>
    <s v="Help this Soulful &amp; Cinematic Glitch-Pop Songwriter Bring her Music to the World!  (And your Ears:)"/>
    <x v="37"/>
    <n v="5056.22"/>
    <x v="0"/>
    <x v="0"/>
    <s v="USD"/>
    <n v="1357545600"/>
    <x v="1036"/>
    <n v="1354790790"/>
    <d v="2012-12-06T10:46:30"/>
    <b v="0"/>
    <n v="211"/>
    <b v="1"/>
    <s v="music/electronic music"/>
    <n v="1.1236044444444444"/>
    <n v="23.963127962085309"/>
    <x v="4"/>
    <x v="15"/>
  </r>
  <r>
    <n v="1037"/>
    <x v="1037"/>
    <s v="A Special 10th Anniversary Re-Release of Ender Bowen's third album, LEMONYMOUS, with a companion CD of alternate takes and remixes."/>
    <x v="28"/>
    <n v="1021"/>
    <x v="0"/>
    <x v="0"/>
    <s v="USD"/>
    <n v="1431925200"/>
    <x v="1037"/>
    <n v="1429991062"/>
    <d v="2015-04-25T19:44:22"/>
    <b v="0"/>
    <n v="21"/>
    <b v="1"/>
    <s v="music/electronic music"/>
    <n v="1.0209999999999999"/>
    <n v="48.61904761904762"/>
    <x v="4"/>
    <x v="15"/>
  </r>
  <r>
    <n v="1038"/>
    <x v="1038"/>
    <s v="My first solo record in 10 years. Six new electronic/synthpop songs PLUS an acoustic version of the album you can only get here."/>
    <x v="15"/>
    <n v="2180"/>
    <x v="0"/>
    <x v="0"/>
    <s v="USD"/>
    <n v="1458362023"/>
    <x v="1038"/>
    <n v="1455773623"/>
    <d v="2016-02-18T05:33:43"/>
    <b v="0"/>
    <n v="61"/>
    <b v="1"/>
    <s v="music/electronic music"/>
    <n v="1.4533333333333334"/>
    <n v="35.73770491803279"/>
    <x v="4"/>
    <x v="15"/>
  </r>
  <r>
    <n v="1039"/>
    <x v="1039"/>
    <s v="Becoming Rainbow is a music and visual art project inspired by and dedicated to the Native Indigenous communities and water protectors!"/>
    <x v="2"/>
    <n v="641"/>
    <x v="0"/>
    <x v="0"/>
    <s v="USD"/>
    <n v="1481615940"/>
    <x v="1039"/>
    <n v="1479436646"/>
    <d v="2016-11-18T02:37:26"/>
    <b v="0"/>
    <n v="30"/>
    <b v="1"/>
    <s v="music/electronic music"/>
    <n v="1.282"/>
    <n v="21.366666666666667"/>
    <x v="4"/>
    <x v="15"/>
  </r>
  <r>
    <n v="1040"/>
    <x v="1040"/>
    <s v="We produce radio broadcasts and live streams that promote the value of human freedom, reason, individual rights &amp; free markets."/>
    <x v="94"/>
    <n v="250"/>
    <x v="1"/>
    <x v="0"/>
    <s v="USD"/>
    <n v="1472317209"/>
    <x v="1040"/>
    <n v="1469725209"/>
    <d v="2016-07-28T17:00:09"/>
    <b v="0"/>
    <n v="1"/>
    <b v="0"/>
    <s v="journalism/audio"/>
    <n v="2.9411764705882353E-3"/>
    <n v="250"/>
    <x v="5"/>
    <x v="16"/>
  </r>
  <r>
    <n v="1041"/>
    <x v="1041"/>
    <s v="I am trying to document what it is like to plunge head first into the music/audio industry as an intern."/>
    <x v="45"/>
    <n v="0"/>
    <x v="1"/>
    <x v="0"/>
    <s v="USD"/>
    <n v="1406769992"/>
    <x v="1041"/>
    <n v="1405041992"/>
    <d v="2014-07-11T01:26:32"/>
    <b v="0"/>
    <n v="0"/>
    <b v="0"/>
    <s v="journalism/audio"/>
    <n v="0"/>
    <e v="#DIV/0!"/>
    <x v="5"/>
    <x v="16"/>
  </r>
  <r>
    <n v="1042"/>
    <x v="1042"/>
    <s v="Hello! I'm Ben and I have been wanting to start a podcast for a while. I am looking to kickstart the process and get into the game!"/>
    <x v="81"/>
    <n v="10"/>
    <x v="1"/>
    <x v="0"/>
    <s v="USD"/>
    <n v="1410516000"/>
    <x v="1042"/>
    <n v="1406824948"/>
    <d v="2014-07-31T16:42:28"/>
    <b v="0"/>
    <n v="1"/>
    <b v="0"/>
    <s v="journalism/audio"/>
    <n v="1.5384615384615385E-2"/>
    <n v="10"/>
    <x v="5"/>
    <x v="16"/>
  </r>
  <r>
    <n v="1043"/>
    <x v="1043"/>
    <s v="We're seeking funding for a special 10th Anniversary PRINT EDITION! Receive your own copy for only $8"/>
    <x v="57"/>
    <n v="8537"/>
    <x v="1"/>
    <x v="0"/>
    <s v="USD"/>
    <n v="1432101855"/>
    <x v="1043"/>
    <n v="1429509855"/>
    <d v="2015-04-20T06:04:15"/>
    <b v="0"/>
    <n v="292"/>
    <b v="0"/>
    <s v="journalism/audio"/>
    <n v="8.5370000000000001E-2"/>
    <n v="29.236301369863014"/>
    <x v="5"/>
    <x v="16"/>
  </r>
  <r>
    <n v="1044"/>
    <x v="1044"/>
    <s v="Hi. I'm looking to raise some funds to get some microphones, some interfaces to hook XLR to my iPad/iPhone/iMac. Plus some other stuff."/>
    <x v="39"/>
    <n v="6"/>
    <x v="1"/>
    <x v="0"/>
    <s v="USD"/>
    <n v="1425587220"/>
    <x v="1044"/>
    <n v="1420668801"/>
    <d v="2015-01-07T22:13:21"/>
    <b v="0"/>
    <n v="2"/>
    <b v="0"/>
    <s v="journalism/audio"/>
    <n v="8.571428571428571E-4"/>
    <n v="3"/>
    <x v="5"/>
    <x v="16"/>
  </r>
  <r>
    <n v="1045"/>
    <x v="1045"/>
    <s v="In Case Of Emergency is a radio talk show for preppers, beginning preppers, and with preparedness in mind."/>
    <x v="3"/>
    <n v="266"/>
    <x v="1"/>
    <x v="0"/>
    <s v="USD"/>
    <n v="1408827550"/>
    <x v="1045"/>
    <n v="1406235550"/>
    <d v="2014-07-24T20:59:10"/>
    <b v="0"/>
    <n v="8"/>
    <b v="0"/>
    <s v="journalism/audio"/>
    <n v="2.6599999999999999E-2"/>
    <n v="33.25"/>
    <x v="5"/>
    <x v="16"/>
  </r>
  <r>
    <n v="1046"/>
    <x v="1046"/>
    <s v="All Things Horses is slowly becoming the greatest podcast on the internet and we are looking to upgrade the studio and software."/>
    <x v="9"/>
    <n v="0"/>
    <x v="1"/>
    <x v="12"/>
    <s v="EUR"/>
    <n v="1451161560"/>
    <x v="1046"/>
    <n v="1447273560"/>
    <d v="2015-11-11T20:26:00"/>
    <b v="0"/>
    <n v="0"/>
    <b v="0"/>
    <s v="journalism/audio"/>
    <n v="0"/>
    <e v="#DIV/0!"/>
    <x v="5"/>
    <x v="16"/>
  </r>
  <r>
    <n v="1047"/>
    <x v="1047"/>
    <s v="I wish to start a new podcast called Voices of Texas, and I want to interview interesting people of Texas each week."/>
    <x v="13"/>
    <n v="1"/>
    <x v="1"/>
    <x v="0"/>
    <s v="USD"/>
    <n v="1415219915"/>
    <x v="1047"/>
    <n v="1412624315"/>
    <d v="2014-10-06T19:38:35"/>
    <b v="0"/>
    <n v="1"/>
    <b v="0"/>
    <s v="journalism/audio"/>
    <n v="5.0000000000000001E-4"/>
    <n v="1"/>
    <x v="5"/>
    <x v="16"/>
  </r>
  <r>
    <n v="1048"/>
    <x v="1048"/>
    <s v="#MyLifeMatters features compelling stories of students &amp; young adults who overcame challenges to take ownership of their lives."/>
    <x v="36"/>
    <n v="212"/>
    <x v="1"/>
    <x v="0"/>
    <s v="USD"/>
    <n v="1474766189"/>
    <x v="1048"/>
    <n v="1471310189"/>
    <d v="2016-08-16T01:16:29"/>
    <b v="0"/>
    <n v="4"/>
    <b v="0"/>
    <s v="journalism/audio"/>
    <n v="1.4133333333333333E-2"/>
    <n v="53"/>
    <x v="5"/>
    <x v="16"/>
  </r>
  <r>
    <n v="1049"/>
    <x v="1049"/>
    <s v="------"/>
    <x v="14"/>
    <n v="0"/>
    <x v="1"/>
    <x v="0"/>
    <s v="USD"/>
    <n v="1455272445"/>
    <x v="1049"/>
    <n v="1452680445"/>
    <d v="2016-01-13T10:20:45"/>
    <b v="0"/>
    <n v="0"/>
    <b v="0"/>
    <s v="journalism/audio"/>
    <n v="0"/>
    <e v="#DIV/0!"/>
    <x v="5"/>
    <x v="16"/>
  </r>
  <r>
    <n v="1050"/>
    <x v="1050"/>
    <s v="Secularism is on the rise and I hear you.Talk to me."/>
    <x v="30"/>
    <n v="0"/>
    <x v="1"/>
    <x v="0"/>
    <s v="USD"/>
    <n v="1442257677"/>
    <x v="1050"/>
    <n v="1439665677"/>
    <d v="2015-08-15T19:07:57"/>
    <b v="0"/>
    <n v="0"/>
    <b v="0"/>
    <s v="journalism/audio"/>
    <n v="0"/>
    <e v="#DIV/0!"/>
    <x v="5"/>
    <x v="16"/>
  </r>
  <r>
    <n v="1051"/>
    <x v="1051"/>
    <s v="Inspired by some great podcasters as well as my desire to learn from many people about many topics, plus just to inform people."/>
    <x v="2"/>
    <n v="0"/>
    <x v="1"/>
    <x v="0"/>
    <s v="USD"/>
    <n v="1409098825"/>
    <x v="1051"/>
    <n v="1406679625"/>
    <d v="2014-07-30T00:20:25"/>
    <b v="0"/>
    <n v="0"/>
    <b v="0"/>
    <s v="journalism/audio"/>
    <n v="0"/>
    <e v="#DIV/0!"/>
    <x v="5"/>
    <x v="16"/>
  </r>
  <r>
    <n v="1052"/>
    <x v="1052"/>
    <s v="Production costs for middle aged comics sharing cross USA country road trip experience via www.bigdaddyroadshow.com Podcasts.ComedySHOW"/>
    <x v="211"/>
    <n v="0"/>
    <x v="1"/>
    <x v="0"/>
    <s v="USD"/>
    <n v="1465243740"/>
    <x v="1052"/>
    <n v="1461438495"/>
    <d v="2016-04-23T19:08:15"/>
    <b v="0"/>
    <n v="0"/>
    <b v="0"/>
    <s v="journalism/audio"/>
    <n v="0"/>
    <e v="#DIV/0!"/>
    <x v="5"/>
    <x v="16"/>
  </r>
  <r>
    <n v="1053"/>
    <x v="1053"/>
    <s v="How well do you know the stranger walking past you or the neighbor up the street? Extraordinary stories told by everyday people."/>
    <x v="15"/>
    <n v="15"/>
    <x v="1"/>
    <x v="0"/>
    <s v="USD"/>
    <n v="1488773332"/>
    <x v="1053"/>
    <n v="1486613332"/>
    <d v="2017-02-09T04:08:52"/>
    <b v="0"/>
    <n v="1"/>
    <b v="0"/>
    <s v="journalism/audio"/>
    <n v="0.01"/>
    <n v="15"/>
    <x v="5"/>
    <x v="16"/>
  </r>
  <r>
    <n v="1054"/>
    <x v="1054"/>
    <s v="Drawing on the momentum created by his &quot;Radio Deadly&quot; program, Michale Graves has created a new pop-culture talk radio show on WVNJ"/>
    <x v="30"/>
    <n v="0"/>
    <x v="1"/>
    <x v="0"/>
    <s v="USD"/>
    <n v="1407708000"/>
    <x v="1054"/>
    <n v="1405110399"/>
    <d v="2014-07-11T20:26:39"/>
    <b v="0"/>
    <n v="0"/>
    <b v="0"/>
    <s v="journalism/audio"/>
    <n v="0"/>
    <e v="#DIV/0!"/>
    <x v="5"/>
    <x v="16"/>
  </r>
  <r>
    <n v="1055"/>
    <x v="1055"/>
    <s v="This project is to fund Season 3 of the SHPC.  Our plan is to produce 24 more spectacular episodes to share with the world."/>
    <x v="8"/>
    <n v="0"/>
    <x v="1"/>
    <x v="0"/>
    <s v="USD"/>
    <n v="1457394545"/>
    <x v="1055"/>
    <n v="1454802545"/>
    <d v="2016-02-06T23:49:05"/>
    <b v="0"/>
    <n v="0"/>
    <b v="0"/>
    <s v="journalism/audio"/>
    <n v="0"/>
    <e v="#DIV/0!"/>
    <x v="5"/>
    <x v="16"/>
  </r>
  <r>
    <n v="1056"/>
    <x v="1056"/>
    <s v="a podcast about everyday life, friends talking about music, movies, tv, relationships. conversations we have all had and can relate to"/>
    <x v="3"/>
    <n v="0"/>
    <x v="1"/>
    <x v="0"/>
    <s v="USD"/>
    <n v="1429892177"/>
    <x v="1056"/>
    <n v="1424711777"/>
    <d v="2015-02-23T17:16:17"/>
    <b v="0"/>
    <n v="0"/>
    <b v="0"/>
    <s v="journalism/audio"/>
    <n v="0"/>
    <e v="#DIV/0!"/>
    <x v="5"/>
    <x v="16"/>
  </r>
  <r>
    <n v="1057"/>
    <x v="1057"/>
    <s v="Sayin it Plain is a Independent Radio Show created to inform the public and empower the community."/>
    <x v="3"/>
    <n v="0"/>
    <x v="1"/>
    <x v="0"/>
    <s v="USD"/>
    <n v="1480888483"/>
    <x v="1057"/>
    <n v="1478292883"/>
    <d v="2016-11-04T20:54:43"/>
    <b v="0"/>
    <n v="0"/>
    <b v="0"/>
    <s v="journalism/audio"/>
    <n v="0"/>
    <e v="#DIV/0!"/>
    <x v="5"/>
    <x v="16"/>
  </r>
  <r>
    <n v="1058"/>
    <x v="1058"/>
    <s v="An investigative series on 790 KABC Radio on the ravages of addiction and what options millions of people have for hopeful recovery."/>
    <x v="79"/>
    <n v="0"/>
    <x v="1"/>
    <x v="0"/>
    <s v="USD"/>
    <n v="1427328000"/>
    <x v="1058"/>
    <n v="1423777043"/>
    <d v="2015-02-12T21:37:23"/>
    <b v="0"/>
    <n v="0"/>
    <b v="0"/>
    <s v="journalism/audio"/>
    <n v="0"/>
    <e v="#DIV/0!"/>
    <x v="5"/>
    <x v="16"/>
  </r>
  <r>
    <n v="1059"/>
    <x v="1059"/>
    <s v="Turning myself into a vocal artist."/>
    <x v="184"/>
    <n v="0"/>
    <x v="1"/>
    <x v="0"/>
    <s v="USD"/>
    <n v="1426269456"/>
    <x v="1059"/>
    <n v="1423681056"/>
    <d v="2015-02-11T18:57:36"/>
    <b v="0"/>
    <n v="0"/>
    <b v="0"/>
    <s v="journalism/audio"/>
    <n v="0"/>
    <e v="#DIV/0!"/>
    <x v="5"/>
    <x v="16"/>
  </r>
  <r>
    <n v="1060"/>
    <x v="1060"/>
    <s v="Reality Check is a weekly Internet Radio Show. Along with my co-host and engineer we discuss the issues of the day relevant to you!."/>
    <x v="10"/>
    <n v="50"/>
    <x v="1"/>
    <x v="0"/>
    <s v="USD"/>
    <n v="1429134893"/>
    <x v="1060"/>
    <n v="1426542893"/>
    <d v="2015-03-16T21:54:53"/>
    <b v="0"/>
    <n v="1"/>
    <b v="0"/>
    <s v="journalism/audio"/>
    <n v="0.01"/>
    <n v="50"/>
    <x v="5"/>
    <x v="16"/>
  </r>
  <r>
    <n v="1061"/>
    <x v="1061"/>
    <s v="T.O., Adi &amp; Mercedes discuss their point of views, women's issues &amp; Hollywood Hotties."/>
    <x v="23"/>
    <n v="0"/>
    <x v="1"/>
    <x v="0"/>
    <s v="USD"/>
    <n v="1462150800"/>
    <x v="1061"/>
    <n v="1456987108"/>
    <d v="2016-03-03T06:38:28"/>
    <b v="0"/>
    <n v="0"/>
    <b v="0"/>
    <s v="journalism/audio"/>
    <n v="0"/>
    <e v="#DIV/0!"/>
    <x v="5"/>
    <x v="16"/>
  </r>
  <r>
    <n v="1062"/>
    <x v="1062"/>
    <s v="SEE US ON PATREON www.badgirlartwork.com"/>
    <x v="212"/>
    <n v="190"/>
    <x v="1"/>
    <x v="0"/>
    <s v="USD"/>
    <n v="1468351341"/>
    <x v="1062"/>
    <n v="1467746541"/>
    <d v="2016-07-05T19:22:21"/>
    <b v="0"/>
    <n v="4"/>
    <b v="0"/>
    <s v="journalism/audio"/>
    <n v="0.95477386934673369"/>
    <n v="47.5"/>
    <x v="5"/>
    <x v="16"/>
  </r>
  <r>
    <n v="1063"/>
    <x v="1063"/>
    <s v="Now on audiobook! The truth about Benghazi is revealed with this historical epic courtroom drama performed by professional voice actors"/>
    <x v="28"/>
    <n v="0"/>
    <x v="1"/>
    <x v="0"/>
    <s v="USD"/>
    <n v="1472604262"/>
    <x v="1063"/>
    <n v="1470012262"/>
    <d v="2016-08-01T00:44:22"/>
    <b v="0"/>
    <n v="0"/>
    <b v="0"/>
    <s v="journalism/audio"/>
    <n v="0"/>
    <e v="#DIV/0!"/>
    <x v="5"/>
    <x v="16"/>
  </r>
  <r>
    <n v="1064"/>
    <x v="1064"/>
    <s v="Make wine from seed to bottle; build, socialize, sell, and relax in Vineyard Valley - a social, sandbox, free to play business sim!"/>
    <x v="161"/>
    <n v="8077"/>
    <x v="2"/>
    <x v="0"/>
    <s v="USD"/>
    <n v="1373174903"/>
    <x v="1064"/>
    <n v="1369286903"/>
    <d v="2013-05-23T05:28:23"/>
    <b v="0"/>
    <n v="123"/>
    <b v="0"/>
    <s v="games/video games"/>
    <n v="8.9744444444444446E-2"/>
    <n v="65.666666666666671"/>
    <x v="6"/>
    <x v="17"/>
  </r>
  <r>
    <n v="1065"/>
    <x v="1065"/>
    <s v="Need funds for an Australian fps mp shooter pc game called Diggers Fall were china invades Aus, cost for advertising and settings menu."/>
    <x v="9"/>
    <n v="81"/>
    <x v="2"/>
    <x v="2"/>
    <s v="AUD"/>
    <n v="1392800922"/>
    <x v="1065"/>
    <n v="1390381722"/>
    <d v="2014-01-22T09:08:42"/>
    <b v="0"/>
    <n v="5"/>
    <b v="0"/>
    <s v="games/video games"/>
    <n v="2.7E-2"/>
    <n v="16.2"/>
    <x v="6"/>
    <x v="17"/>
  </r>
  <r>
    <n v="1066"/>
    <x v="1066"/>
    <s v="A parody of old school RPGs where you are a new Dark Lord on a quest to amass monsters and allies on your side."/>
    <x v="60"/>
    <n v="5051"/>
    <x v="2"/>
    <x v="0"/>
    <s v="USD"/>
    <n v="1375657582"/>
    <x v="1066"/>
    <n v="1371769582"/>
    <d v="2013-06-20T23:06:22"/>
    <b v="0"/>
    <n v="148"/>
    <b v="0"/>
    <s v="games/video games"/>
    <n v="3.3673333333333333E-2"/>
    <n v="34.128378378378379"/>
    <x v="6"/>
    <x v="17"/>
  </r>
  <r>
    <n v="1067"/>
    <x v="1067"/>
    <s v="Canâ€™t make up your mind about something? Simply type in your two options and let the fighters of fate decide for you!"/>
    <x v="2"/>
    <n v="130"/>
    <x v="2"/>
    <x v="0"/>
    <s v="USD"/>
    <n v="1387657931"/>
    <x v="1067"/>
    <n v="1385065931"/>
    <d v="2013-11-21T20:32:11"/>
    <b v="0"/>
    <n v="10"/>
    <b v="0"/>
    <s v="games/video games"/>
    <n v="0.26"/>
    <n v="13"/>
    <x v="6"/>
    <x v="17"/>
  </r>
  <r>
    <n v="1068"/>
    <x v="1068"/>
    <s v="THE QUEST TO SAVE HIP HOP is an old school beat em up st game that has a focus on old school hip hop and new age hip hop coming to pc."/>
    <x v="11"/>
    <n v="45"/>
    <x v="2"/>
    <x v="0"/>
    <s v="USD"/>
    <n v="1460274864"/>
    <x v="1068"/>
    <n v="1457686464"/>
    <d v="2016-03-11T08:54:24"/>
    <b v="0"/>
    <n v="4"/>
    <b v="0"/>
    <s v="games/video games"/>
    <n v="1.5E-3"/>
    <n v="11.25"/>
    <x v="6"/>
    <x v="17"/>
  </r>
  <r>
    <n v="1069"/>
    <x v="1069"/>
    <s v="A run-n-gun zombie survival game where you scavenge for items to make the night a little less scary."/>
    <x v="41"/>
    <n v="850"/>
    <x v="2"/>
    <x v="0"/>
    <s v="USD"/>
    <n v="1385447459"/>
    <x v="1069"/>
    <n v="1382679059"/>
    <d v="2013-10-25T05:30:59"/>
    <b v="0"/>
    <n v="21"/>
    <b v="0"/>
    <s v="games/video games"/>
    <n v="0.38636363636363635"/>
    <n v="40.476190476190474"/>
    <x v="6"/>
    <x v="17"/>
  </r>
  <r>
    <n v="1070"/>
    <x v="1070"/>
    <s v="A deck building game where you build your campaign plans, raise cash and gain power in a drive to win the White House."/>
    <x v="3"/>
    <n v="70"/>
    <x v="2"/>
    <x v="0"/>
    <s v="USD"/>
    <n v="1349050622"/>
    <x v="1070"/>
    <n v="1347322622"/>
    <d v="2012-09-11T00:17:02"/>
    <b v="0"/>
    <n v="2"/>
    <b v="0"/>
    <s v="games/video games"/>
    <n v="7.0000000000000001E-3"/>
    <n v="35"/>
    <x v="6"/>
    <x v="17"/>
  </r>
  <r>
    <n v="1071"/>
    <x v="1071"/>
    <s v="I'm making a game where you choose how you want to kill the DJ, so you yourself can decide what music will be played at the party."/>
    <x v="213"/>
    <n v="0"/>
    <x v="2"/>
    <x v="10"/>
    <s v="NOK"/>
    <n v="1447787093"/>
    <x v="1071"/>
    <n v="1445191493"/>
    <d v="2015-10-18T18:04:53"/>
    <b v="0"/>
    <n v="0"/>
    <b v="0"/>
    <s v="games/video games"/>
    <n v="0"/>
    <e v="#DIV/0!"/>
    <x v="6"/>
    <x v="17"/>
  </r>
  <r>
    <n v="1072"/>
    <x v="1072"/>
    <s v="A tower defense game that is played anywhere on the earth's surface!  This project is to expand it to be multiplayer and mod support."/>
    <x v="96"/>
    <n v="51"/>
    <x v="2"/>
    <x v="0"/>
    <s v="USD"/>
    <n v="1391630297"/>
    <x v="1072"/>
    <n v="1389038297"/>
    <d v="2014-01-06T19:58:17"/>
    <b v="0"/>
    <n v="4"/>
    <b v="0"/>
    <s v="games/video games"/>
    <n v="6.8000000000000005E-4"/>
    <n v="12.75"/>
    <x v="6"/>
    <x v="17"/>
  </r>
  <r>
    <n v="1073"/>
    <x v="1073"/>
    <s v="We want to bring our Game Rainbow Ball to the iphone and to do that we need a little help"/>
    <x v="47"/>
    <n v="10"/>
    <x v="2"/>
    <x v="0"/>
    <s v="USD"/>
    <n v="1318806541"/>
    <x v="1073"/>
    <n v="1316214541"/>
    <d v="2011-09-16T23:09:01"/>
    <b v="0"/>
    <n v="1"/>
    <b v="0"/>
    <s v="games/video games"/>
    <n v="1.3333333333333334E-2"/>
    <n v="10"/>
    <x v="6"/>
    <x v="17"/>
  </r>
  <r>
    <n v="1074"/>
    <x v="1074"/>
    <s v="An ambitious multiplayer game set in fantastical medieval world where you must defend your castle while attacking others to gain ranks!"/>
    <x v="214"/>
    <n v="3407"/>
    <x v="2"/>
    <x v="0"/>
    <s v="USD"/>
    <n v="1388808545"/>
    <x v="1074"/>
    <n v="1386216545"/>
    <d v="2013-12-05T04:09:05"/>
    <b v="0"/>
    <n v="30"/>
    <b v="0"/>
    <s v="games/video games"/>
    <n v="6.3092592592592589E-2"/>
    <n v="113.56666666666666"/>
    <x v="6"/>
    <x v="17"/>
  </r>
  <r>
    <n v="1075"/>
    <x v="1075"/>
    <s v="Fully 3D, post Apocalyptic themed tower defense video game. New take on the genre."/>
    <x v="28"/>
    <n v="45"/>
    <x v="2"/>
    <x v="0"/>
    <s v="USD"/>
    <n v="1336340516"/>
    <x v="1075"/>
    <n v="1333748516"/>
    <d v="2012-04-06T21:41:56"/>
    <b v="0"/>
    <n v="3"/>
    <b v="0"/>
    <s v="games/video games"/>
    <n v="4.4999999999999998E-2"/>
    <n v="15"/>
    <x v="6"/>
    <x v="17"/>
  </r>
  <r>
    <n v="1076"/>
    <x v="1076"/>
    <s v="A comical point and click adventure by veteran team of Broken Sword and Monkey Island fame - Steve Ince and Bill Tiller"/>
    <x v="96"/>
    <n v="47074"/>
    <x v="2"/>
    <x v="0"/>
    <s v="USD"/>
    <n v="1410426250"/>
    <x v="1076"/>
    <n v="1405674250"/>
    <d v="2014-07-18T09:04:10"/>
    <b v="0"/>
    <n v="975"/>
    <b v="0"/>
    <s v="games/video games"/>
    <n v="0.62765333333333329"/>
    <n v="48.281025641025643"/>
    <x v="6"/>
    <x v="17"/>
  </r>
  <r>
    <n v="1077"/>
    <x v="1077"/>
    <s v="An epic strategy game of world conquest with simultaneous turn-based multiplayer gameplay and no hotseat waiting"/>
    <x v="31"/>
    <n v="7344"/>
    <x v="2"/>
    <x v="0"/>
    <s v="USD"/>
    <n v="1452744011"/>
    <x v="1077"/>
    <n v="1450152011"/>
    <d v="2015-12-15T04:00:11"/>
    <b v="0"/>
    <n v="167"/>
    <b v="0"/>
    <s v="games/video games"/>
    <n v="0.29376000000000002"/>
    <n v="43.976047904191617"/>
    <x v="6"/>
    <x v="17"/>
  </r>
  <r>
    <n v="1078"/>
    <x v="1078"/>
    <s v="I am looking to create more games for the iPad/iPhone and want to add leaderboards, which requires new game development software"/>
    <x v="20"/>
    <n v="45"/>
    <x v="2"/>
    <x v="0"/>
    <s v="USD"/>
    <n v="1311309721"/>
    <x v="1078"/>
    <n v="1307421721"/>
    <d v="2011-06-07T04:42:01"/>
    <b v="0"/>
    <n v="5"/>
    <b v="0"/>
    <s v="games/video games"/>
    <n v="7.4999999999999997E-2"/>
    <n v="9"/>
    <x v="6"/>
    <x v="17"/>
  </r>
  <r>
    <n v="1079"/>
    <x v="1079"/>
    <s v="Sirius Online is currently the work of two brothers striving to bring the Era of Freelancer back, adding dynamic markets and more."/>
    <x v="91"/>
    <n v="678"/>
    <x v="2"/>
    <x v="12"/>
    <s v="EUR"/>
    <n v="1463232936"/>
    <x v="1079"/>
    <n v="1461072936"/>
    <d v="2016-04-19T13:35:36"/>
    <b v="0"/>
    <n v="18"/>
    <b v="0"/>
    <s v="games/video games"/>
    <n v="2.6076923076923077E-2"/>
    <n v="37.666666666666664"/>
    <x v="6"/>
    <x v="17"/>
  </r>
  <r>
    <n v="1080"/>
    <x v="1080"/>
    <s v="A fantasy action RPG which follows an elven ex-slave on a journey of magic, revenge, intrigue, and deceit."/>
    <x v="22"/>
    <n v="1821"/>
    <x v="2"/>
    <x v="0"/>
    <s v="USD"/>
    <n v="1399778333"/>
    <x v="1080"/>
    <n v="1397186333"/>
    <d v="2014-04-11T03:18:53"/>
    <b v="0"/>
    <n v="98"/>
    <b v="0"/>
    <s v="games/video games"/>
    <n v="9.1050000000000006E-2"/>
    <n v="18.581632653061224"/>
    <x v="6"/>
    <x v="17"/>
  </r>
  <r>
    <n v="1081"/>
    <x v="1081"/>
    <s v="Finishing your last job before you retire until a disaster strikes the cargo ship can you survive The Creature?"/>
    <x v="118"/>
    <n v="12"/>
    <x v="2"/>
    <x v="0"/>
    <s v="USD"/>
    <n v="1422483292"/>
    <x v="1081"/>
    <n v="1419891292"/>
    <d v="2014-12-29T22:14:52"/>
    <b v="0"/>
    <n v="4"/>
    <b v="0"/>
    <s v="games/video games"/>
    <n v="1.7647058823529413E-4"/>
    <n v="3"/>
    <x v="6"/>
    <x v="17"/>
  </r>
  <r>
    <n v="1082"/>
    <x v="1082"/>
    <s v="Challenge your trivia skills in this action oriented game against several opponents across time."/>
    <x v="3"/>
    <n v="56"/>
    <x v="2"/>
    <x v="0"/>
    <s v="USD"/>
    <n v="1344635088"/>
    <x v="1082"/>
    <n v="1342043088"/>
    <d v="2012-07-11T21:44:48"/>
    <b v="0"/>
    <n v="3"/>
    <b v="0"/>
    <s v="games/video games"/>
    <n v="5.5999999999999999E-3"/>
    <n v="18.666666666666668"/>
    <x v="6"/>
    <x v="17"/>
  </r>
  <r>
    <n v="1083"/>
    <x v="1083"/>
    <s v="We want to take everything video game related people have seen since 1978 to now and turn it into the top gamer lounge in canada !"/>
    <x v="63"/>
    <n v="410"/>
    <x v="2"/>
    <x v="5"/>
    <s v="CAD"/>
    <n v="1406994583"/>
    <x v="1083"/>
    <n v="1401810583"/>
    <d v="2014-06-03T15:49:43"/>
    <b v="0"/>
    <n v="1"/>
    <b v="0"/>
    <s v="games/video games"/>
    <n v="8.2000000000000007E-3"/>
    <n v="410"/>
    <x v="6"/>
    <x v="17"/>
  </r>
  <r>
    <n v="1084"/>
    <x v="1084"/>
    <s v="I want to start my own channel for gaming"/>
    <x v="131"/>
    <n v="0"/>
    <x v="2"/>
    <x v="0"/>
    <s v="USD"/>
    <n v="1407534804"/>
    <x v="1084"/>
    <n v="1404942804"/>
    <d v="2014-07-09T21:53:24"/>
    <b v="0"/>
    <n v="0"/>
    <b v="0"/>
    <s v="games/video games"/>
    <n v="0"/>
    <e v="#DIV/0!"/>
    <x v="6"/>
    <x v="17"/>
  </r>
  <r>
    <n v="1085"/>
    <x v="1085"/>
    <s v="The new kid on the block. Re-imagining old games and creating new ones. Ship, Lazer, Rock is first."/>
    <x v="11"/>
    <n v="1026"/>
    <x v="2"/>
    <x v="5"/>
    <s v="CAD"/>
    <n v="1457967975"/>
    <x v="1085"/>
    <n v="1455379575"/>
    <d v="2016-02-13T16:06:15"/>
    <b v="0"/>
    <n v="9"/>
    <b v="0"/>
    <s v="games/video games"/>
    <n v="3.4200000000000001E-2"/>
    <n v="114"/>
    <x v="6"/>
    <x v="17"/>
  </r>
  <r>
    <n v="1086"/>
    <x v="1086"/>
    <s v="Humanity's future in the Galaxy"/>
    <x v="102"/>
    <n v="15"/>
    <x v="2"/>
    <x v="0"/>
    <s v="USD"/>
    <n v="1408913291"/>
    <x v="1086"/>
    <n v="1406321291"/>
    <d v="2014-07-25T20:48:11"/>
    <b v="0"/>
    <n v="2"/>
    <b v="0"/>
    <s v="games/video games"/>
    <n v="8.3333333333333339E-4"/>
    <n v="7.5"/>
    <x v="6"/>
    <x v="17"/>
  </r>
  <r>
    <n v="1087"/>
    <x v="1087"/>
    <s v="Idle gamers are the group of gamers worth watching play video games. We have a back log of video ideas and want to entertain you."/>
    <x v="184"/>
    <n v="0"/>
    <x v="2"/>
    <x v="0"/>
    <s v="USD"/>
    <n v="1402852087"/>
    <x v="1087"/>
    <n v="1400260087"/>
    <d v="2014-05-16T17:08:07"/>
    <b v="0"/>
    <n v="0"/>
    <b v="0"/>
    <s v="games/video games"/>
    <n v="0"/>
    <e v="#DIV/0!"/>
    <x v="6"/>
    <x v="17"/>
  </r>
  <r>
    <n v="1088"/>
    <x v="1088"/>
    <s v="A fresh twist on survival games. Intense, high-stakes 30 minute rounds for up to 10 players."/>
    <x v="101"/>
    <n v="6382.34"/>
    <x v="2"/>
    <x v="0"/>
    <s v="USD"/>
    <n v="1398366667"/>
    <x v="1088"/>
    <n v="1395774667"/>
    <d v="2014-03-25T19:11:07"/>
    <b v="0"/>
    <n v="147"/>
    <b v="0"/>
    <s v="games/video games"/>
    <n v="0.14182977777777778"/>
    <n v="43.41727891156463"/>
    <x v="6"/>
    <x v="17"/>
  </r>
  <r>
    <n v="1089"/>
    <x v="1089"/>
    <s v="Farabel is a single player turn-based fantasy strategy game for Mac/PC/Linux"/>
    <x v="36"/>
    <n v="1174"/>
    <x v="2"/>
    <x v="6"/>
    <s v="EUR"/>
    <n v="1435293175"/>
    <x v="1089"/>
    <n v="1432701175"/>
    <d v="2015-05-27T04:32:55"/>
    <b v="0"/>
    <n v="49"/>
    <b v="0"/>
    <s v="games/video games"/>
    <n v="7.8266666666666665E-2"/>
    <n v="23.959183673469386"/>
    <x v="6"/>
    <x v="17"/>
  </r>
  <r>
    <n v="1090"/>
    <x v="1090"/>
    <s v="A sci-fi platformer game inspired by a certain blue hedgehog and Italian plumber. Jump, fight, dodge and sprint your way to victory."/>
    <x v="215"/>
    <n v="5"/>
    <x v="2"/>
    <x v="2"/>
    <s v="AUD"/>
    <n v="1432873653"/>
    <x v="1090"/>
    <n v="1430281653"/>
    <d v="2015-04-29T04:27:33"/>
    <b v="0"/>
    <n v="1"/>
    <b v="0"/>
    <s v="games/video games"/>
    <n v="3.8464497269020693E-4"/>
    <n v="5"/>
    <x v="6"/>
    <x v="17"/>
  </r>
  <r>
    <n v="1091"/>
    <x v="1091"/>
    <s v="London Revolution is a Minecraft server in development. This is an open world RPG FPS server with questing and ruthless gangs."/>
    <x v="48"/>
    <n v="25"/>
    <x v="2"/>
    <x v="1"/>
    <s v="GBP"/>
    <n v="1460313672"/>
    <x v="1091"/>
    <n v="1457725272"/>
    <d v="2016-03-11T19:41:12"/>
    <b v="0"/>
    <n v="2"/>
    <b v="0"/>
    <s v="games/video games"/>
    <n v="0.125"/>
    <n v="12.5"/>
    <x v="6"/>
    <x v="17"/>
  </r>
  <r>
    <n v="1092"/>
    <x v="1092"/>
    <s v="toggleme. is the next breakout mobile game.Addictive gameplay, phenomenal design, real life rewards for achievements, and a great story"/>
    <x v="13"/>
    <n v="21"/>
    <x v="2"/>
    <x v="0"/>
    <s v="USD"/>
    <n v="1357432638"/>
    <x v="1092"/>
    <n v="1354840638"/>
    <d v="2012-12-07T00:37:18"/>
    <b v="0"/>
    <n v="7"/>
    <b v="0"/>
    <s v="games/video games"/>
    <n v="1.0500000000000001E-2"/>
    <n v="3"/>
    <x v="6"/>
    <x v="17"/>
  </r>
  <r>
    <n v="1093"/>
    <x v="1093"/>
    <s v="A little girl living isolated in the Canadian Rockies, you find your self  being lured into the hills in the middle of the night."/>
    <x v="43"/>
    <n v="42.25"/>
    <x v="2"/>
    <x v="5"/>
    <s v="CAD"/>
    <n v="1455232937"/>
    <x v="1093"/>
    <n v="1453936937"/>
    <d v="2016-01-27T23:22:17"/>
    <b v="0"/>
    <n v="4"/>
    <b v="0"/>
    <s v="games/video games"/>
    <n v="0.14083333333333334"/>
    <n v="10.5625"/>
    <x v="6"/>
    <x v="17"/>
  </r>
  <r>
    <n v="1094"/>
    <x v="1094"/>
    <s v="An action racing game for iOS. Set in a steampunk world, players battle their way to the finish line on customizable rocket engines!"/>
    <x v="102"/>
    <n v="3294.01"/>
    <x v="2"/>
    <x v="0"/>
    <s v="USD"/>
    <n v="1318180033"/>
    <x v="1094"/>
    <n v="1315588033"/>
    <d v="2011-09-09T17:07:13"/>
    <b v="0"/>
    <n v="27"/>
    <b v="0"/>
    <s v="games/video games"/>
    <n v="0.18300055555555556"/>
    <n v="122.00037037037038"/>
    <x v="6"/>
    <x v="17"/>
  </r>
  <r>
    <n v="1095"/>
    <x v="1095"/>
    <s v="MMORPG with Real-Time Pet Battles, Expansive 3D World and Ranked Individual &amp; Guild PvP arenas all on your mobile device!"/>
    <x v="69"/>
    <n v="25174"/>
    <x v="2"/>
    <x v="0"/>
    <s v="USD"/>
    <n v="1377867220"/>
    <x v="1095"/>
    <n v="1375275220"/>
    <d v="2013-07-31T12:53:40"/>
    <b v="0"/>
    <n v="94"/>
    <b v="0"/>
    <s v="games/video games"/>
    <n v="5.0347999999999997E-2"/>
    <n v="267.80851063829789"/>
    <x v="6"/>
    <x v="17"/>
  </r>
  <r>
    <n v="1096"/>
    <x v="1096"/>
    <s v="In BUGSPEED COLLIDER, you're a bug with a black belt.  Fight to the top in 4-Beetle Local Multi, and a Full-Scale 1-Beetle Adventure!"/>
    <x v="14"/>
    <n v="2152"/>
    <x v="2"/>
    <x v="0"/>
    <s v="USD"/>
    <n v="1412393400"/>
    <x v="1096"/>
    <n v="1409747154"/>
    <d v="2014-09-03T12:25:54"/>
    <b v="0"/>
    <n v="29"/>
    <b v="0"/>
    <s v="games/video games"/>
    <n v="0.17933333333333334"/>
    <n v="74.206896551724142"/>
    <x v="6"/>
    <x v="17"/>
  </r>
  <r>
    <n v="1097"/>
    <x v="1097"/>
    <s v="Rabbly is action-adventure game. Is about a scientist going on an adventure, to find rare materials in another galaxy."/>
    <x v="57"/>
    <n v="47"/>
    <x v="2"/>
    <x v="0"/>
    <s v="USD"/>
    <n v="1393786877"/>
    <x v="1097"/>
    <n v="1390330877"/>
    <d v="2014-01-21T19:01:17"/>
    <b v="0"/>
    <n v="7"/>
    <b v="0"/>
    <s v="games/video games"/>
    <n v="4.6999999999999999E-4"/>
    <n v="6.7142857142857144"/>
    <x v="6"/>
    <x v="17"/>
  </r>
  <r>
    <n v="1098"/>
    <x v="1098"/>
    <s v="Kick, Punch... Fireball is an FPS type arena game set inside the fantasy world."/>
    <x v="31"/>
    <n v="1803"/>
    <x v="2"/>
    <x v="0"/>
    <s v="USD"/>
    <n v="1397413095"/>
    <x v="1098"/>
    <n v="1394821095"/>
    <d v="2014-03-14T18:18:15"/>
    <b v="0"/>
    <n v="22"/>
    <b v="0"/>
    <s v="games/video games"/>
    <n v="7.2120000000000004E-2"/>
    <n v="81.954545454545453"/>
    <x v="6"/>
    <x v="17"/>
  </r>
  <r>
    <n v="1099"/>
    <x v="1099"/>
    <s v="Xeno is an FPS which combines all the best elements of old school and modern games to create a fresh and unique gameplay experience."/>
    <x v="10"/>
    <n v="25"/>
    <x v="2"/>
    <x v="1"/>
    <s v="GBP"/>
    <n v="1431547468"/>
    <x v="1099"/>
    <n v="1428955468"/>
    <d v="2015-04-13T20:04:28"/>
    <b v="0"/>
    <n v="1"/>
    <b v="0"/>
    <s v="games/video games"/>
    <n v="5.0000000000000001E-3"/>
    <n v="25"/>
    <x v="6"/>
    <x v="17"/>
  </r>
  <r>
    <n v="1100"/>
    <x v="1100"/>
    <s v="A retro style puzzle rpg with a dark story. Your decisions will influence the world and decide the outcome of the story."/>
    <x v="23"/>
    <n v="100"/>
    <x v="2"/>
    <x v="12"/>
    <s v="EUR"/>
    <n v="1455417571"/>
    <x v="1100"/>
    <n v="1452825571"/>
    <d v="2016-01-15T02:39:31"/>
    <b v="0"/>
    <n v="10"/>
    <b v="0"/>
    <s v="games/video games"/>
    <n v="2.5000000000000001E-2"/>
    <n v="10"/>
    <x v="6"/>
    <x v="17"/>
  </r>
  <r>
    <n v="1101"/>
    <x v="1101"/>
    <s v="Different strains of marijuana leafs battling to the death to see which one is the top strain."/>
    <x v="57"/>
    <n v="41"/>
    <x v="2"/>
    <x v="0"/>
    <s v="USD"/>
    <n v="1468519920"/>
    <x v="1101"/>
    <n v="1466188338"/>
    <d v="2016-06-17T18:32:18"/>
    <b v="0"/>
    <n v="6"/>
    <b v="0"/>
    <s v="games/video games"/>
    <n v="4.0999999999999999E-4"/>
    <n v="6.833333333333333"/>
    <x v="6"/>
    <x v="17"/>
  </r>
  <r>
    <n v="1102"/>
    <x v="1102"/>
    <s v="Runers is a top-down rogue-like shooter where as you advance you create more powerful spells and fight fierce monsters and bosses."/>
    <x v="6"/>
    <n v="425"/>
    <x v="2"/>
    <x v="0"/>
    <s v="USD"/>
    <n v="1386568740"/>
    <x v="1102"/>
    <n v="1383095125"/>
    <d v="2013-10-30T01:05:25"/>
    <b v="0"/>
    <n v="24"/>
    <b v="0"/>
    <s v="games/video games"/>
    <n v="5.3124999999999999E-2"/>
    <n v="17.708333333333332"/>
    <x v="6"/>
    <x v="17"/>
  </r>
  <r>
    <n v="1103"/>
    <x v="1103"/>
    <s v="&quot;I go to work... I classify the bodies and store them accordingly... Sometimes I here noises... Other times is see her..."/>
    <x v="36"/>
    <n v="243"/>
    <x v="2"/>
    <x v="0"/>
    <s v="USD"/>
    <n v="1466227190"/>
    <x v="1103"/>
    <n v="1461043190"/>
    <d v="2016-04-19T05:19:50"/>
    <b v="0"/>
    <n v="15"/>
    <b v="0"/>
    <s v="games/video games"/>
    <n v="1.6199999999999999E-2"/>
    <n v="16.2"/>
    <x v="6"/>
    <x v="17"/>
  </r>
  <r>
    <n v="1104"/>
    <x v="1104"/>
    <s v="Street Heroes is a retro 2D side-scrolling multiplayer beat 'em up for Facebook that brings classic arcade fun to a social platform"/>
    <x v="127"/>
    <n v="2971"/>
    <x v="2"/>
    <x v="1"/>
    <s v="GBP"/>
    <n v="1402480221"/>
    <x v="1104"/>
    <n v="1399888221"/>
    <d v="2014-05-12T09:50:21"/>
    <b v="0"/>
    <n v="37"/>
    <b v="0"/>
    <s v="games/video games"/>
    <n v="4.9516666666666667E-2"/>
    <n v="80.297297297297291"/>
    <x v="6"/>
    <x v="17"/>
  </r>
  <r>
    <n v="1105"/>
    <x v="1105"/>
    <s v="Nightmare Zombies is the first Oculus Rift Only immersive zombie simulator in the Post-Apocalypse urban environment of New York City."/>
    <x v="216"/>
    <n v="1431"/>
    <x v="2"/>
    <x v="0"/>
    <s v="USD"/>
    <n v="1395627327"/>
    <x v="1105"/>
    <n v="1393038927"/>
    <d v="2014-02-22T03:15:27"/>
    <b v="0"/>
    <n v="20"/>
    <b v="0"/>
    <s v="games/video games"/>
    <n v="1.5900000000000001E-3"/>
    <n v="71.55"/>
    <x v="6"/>
    <x v="17"/>
  </r>
  <r>
    <n v="1106"/>
    <x v="1106"/>
    <s v="Collect coins and save civilians while you blast your way through tons of zombies! Unlock new characters and levels!"/>
    <x v="44"/>
    <n v="165"/>
    <x v="2"/>
    <x v="0"/>
    <s v="USD"/>
    <n v="1333557975"/>
    <x v="1106"/>
    <n v="1330969575"/>
    <d v="2012-03-05T17:46:15"/>
    <b v="0"/>
    <n v="7"/>
    <b v="0"/>
    <s v="games/video games"/>
    <n v="0.41249999999999998"/>
    <n v="23.571428571428573"/>
    <x v="6"/>
    <x v="17"/>
  </r>
  <r>
    <n v="1107"/>
    <x v="1107"/>
    <s v="Enjoy video games, online surfing, and communications in privacy with Kid Cade, from Crestview, Florida. Our company has created a comp"/>
    <x v="3"/>
    <n v="0"/>
    <x v="2"/>
    <x v="0"/>
    <s v="USD"/>
    <n v="1406148024"/>
    <x v="1107"/>
    <n v="1403556024"/>
    <d v="2014-06-23T20:40:24"/>
    <b v="0"/>
    <n v="0"/>
    <b v="0"/>
    <s v="games/video games"/>
    <n v="0"/>
    <e v="#DIV/0!"/>
    <x v="6"/>
    <x v="17"/>
  </r>
  <r>
    <n v="1108"/>
    <x v="1108"/>
    <s v="Environmental awareness using social games where players are challenged to pursue sustainable development in the city of the future."/>
    <x v="31"/>
    <n v="732.5"/>
    <x v="2"/>
    <x v="0"/>
    <s v="USD"/>
    <n v="1334326635"/>
    <x v="1108"/>
    <n v="1329146235"/>
    <d v="2012-02-13T15:17:15"/>
    <b v="0"/>
    <n v="21"/>
    <b v="0"/>
    <s v="games/video games"/>
    <n v="2.93E-2"/>
    <n v="34.88095238095238"/>
    <x v="6"/>
    <x v="17"/>
  </r>
  <r>
    <n v="1109"/>
    <x v="1109"/>
    <s v="Our goal is to open a video game museum, art gallery, free play arcade, game lounge, cosplay and event center here in Flint Michigan!"/>
    <x v="3"/>
    <n v="45"/>
    <x v="2"/>
    <x v="0"/>
    <s v="USD"/>
    <n v="1479495790"/>
    <x v="1109"/>
    <n v="1476900190"/>
    <d v="2016-10-19T18:03:10"/>
    <b v="0"/>
    <n v="3"/>
    <b v="0"/>
    <s v="games/video games"/>
    <n v="4.4999999999999997E-3"/>
    <n v="15"/>
    <x v="6"/>
    <x v="17"/>
  </r>
  <r>
    <n v="1110"/>
    <x v="1110"/>
    <s v="PSI is a game about a group of people dealing with the effects of Nightmares becoming reality, life will never be the same."/>
    <x v="63"/>
    <n v="255"/>
    <x v="2"/>
    <x v="0"/>
    <s v="USD"/>
    <n v="1354919022"/>
    <x v="1110"/>
    <n v="1352327022"/>
    <d v="2012-11-07T22:23:42"/>
    <b v="0"/>
    <n v="11"/>
    <b v="0"/>
    <s v="games/video games"/>
    <n v="5.1000000000000004E-3"/>
    <n v="23.181818181818183"/>
    <x v="6"/>
    <x v="17"/>
  </r>
  <r>
    <n v="1111"/>
    <x v="1111"/>
    <s v="We are bringing a new gaming experience to the field. One that will connect a community of people and servers from around the world."/>
    <x v="30"/>
    <n v="1"/>
    <x v="2"/>
    <x v="0"/>
    <s v="USD"/>
    <n v="1452228790"/>
    <x v="1111"/>
    <n v="1449636790"/>
    <d v="2015-12-09T04:53:10"/>
    <b v="0"/>
    <n v="1"/>
    <b v="0"/>
    <s v="games/video games"/>
    <n v="4.0000000000000002E-4"/>
    <n v="1"/>
    <x v="6"/>
    <x v="17"/>
  </r>
  <r>
    <n v="1112"/>
    <x v="1112"/>
    <s v="Tarantino-esque Adventure Game on Steroids Inspired by LucasArts, Gritty Action Movies and 1940's Animation"/>
    <x v="217"/>
    <n v="31272.92"/>
    <x v="2"/>
    <x v="0"/>
    <s v="USD"/>
    <n v="1421656200"/>
    <x v="1112"/>
    <n v="1416507211"/>
    <d v="2014-11-20T18:13:31"/>
    <b v="0"/>
    <n v="312"/>
    <b v="0"/>
    <s v="games/video games"/>
    <n v="0.35537409090909089"/>
    <n v="100.23371794871794"/>
    <x v="6"/>
    <x v="17"/>
  </r>
  <r>
    <n v="1113"/>
    <x v="1113"/>
    <s v="A start up YouTube PC Gaming channel named ''Jeansie''. Comprised of witty banter and slightly above average  gaming skills :)"/>
    <x v="28"/>
    <n v="5"/>
    <x v="2"/>
    <x v="1"/>
    <s v="GBP"/>
    <n v="1408058820"/>
    <x v="1113"/>
    <n v="1405466820"/>
    <d v="2014-07-15T23:27:00"/>
    <b v="0"/>
    <n v="1"/>
    <b v="0"/>
    <s v="games/video games"/>
    <n v="5.0000000000000001E-3"/>
    <n v="5"/>
    <x v="6"/>
    <x v="17"/>
  </r>
  <r>
    <n v="1114"/>
    <x v="1114"/>
    <s v="SciFi racing game for Android &amp; iOS platforms. Player gets a unique weapon which introduces an additional dimension to the competition."/>
    <x v="12"/>
    <n v="10"/>
    <x v="2"/>
    <x v="1"/>
    <s v="GBP"/>
    <n v="1381306687"/>
    <x v="1114"/>
    <n v="1378714687"/>
    <d v="2013-09-09T08:18:07"/>
    <b v="0"/>
    <n v="3"/>
    <b v="0"/>
    <s v="games/video games"/>
    <n v="1.6666666666666668E-3"/>
    <n v="3.3333333333333335"/>
    <x v="6"/>
    <x v="17"/>
  </r>
  <r>
    <n v="1115"/>
    <x v="1115"/>
    <s v="Explore the protagonist's mind. Remember. Understand. Plan ahead. Stay ahead of threats. Nurture relations. Earn the fate you choose."/>
    <x v="79"/>
    <n v="53"/>
    <x v="2"/>
    <x v="0"/>
    <s v="USD"/>
    <n v="1459352495"/>
    <x v="1115"/>
    <n v="1456764095"/>
    <d v="2016-02-29T16:41:35"/>
    <b v="0"/>
    <n v="4"/>
    <b v="0"/>
    <s v="games/video games"/>
    <n v="1.325E-3"/>
    <n v="13.25"/>
    <x v="6"/>
    <x v="17"/>
  </r>
  <r>
    <n v="1116"/>
    <x v="1116"/>
    <s v="A medieval, post apocolyptic, Online, MMORPG. Class morphing, character customization game."/>
    <x v="69"/>
    <n v="178.52"/>
    <x v="2"/>
    <x v="0"/>
    <s v="USD"/>
    <n v="1339273208"/>
    <x v="1116"/>
    <n v="1334089208"/>
    <d v="2012-04-10T20:20:08"/>
    <b v="0"/>
    <n v="10"/>
    <b v="0"/>
    <s v="games/video games"/>
    <n v="3.5704000000000004E-4"/>
    <n v="17.852"/>
    <x v="6"/>
    <x v="17"/>
  </r>
  <r>
    <n v="1117"/>
    <x v="1117"/>
    <s v="Experience the Medieval in your own village. Increase your village into a city and walk through the streets."/>
    <x v="28"/>
    <n v="83"/>
    <x v="2"/>
    <x v="12"/>
    <s v="EUR"/>
    <n v="1451053313"/>
    <x v="1117"/>
    <n v="1448461313"/>
    <d v="2015-11-25T14:21:53"/>
    <b v="0"/>
    <n v="8"/>
    <b v="0"/>
    <s v="games/video games"/>
    <n v="8.3000000000000004E-2"/>
    <n v="10.375"/>
    <x v="6"/>
    <x v="17"/>
  </r>
  <r>
    <n v="1118"/>
    <x v="1118"/>
    <s v="Ideal for social players as well as a tool for esports teams, Battle Buddy will help organise and coordinate, pugs, scrims, wars &amp; you!"/>
    <x v="37"/>
    <n v="109"/>
    <x v="2"/>
    <x v="2"/>
    <s v="AUD"/>
    <n v="1396666779"/>
    <x v="1118"/>
    <n v="1394078379"/>
    <d v="2014-03-06T03:59:39"/>
    <b v="0"/>
    <n v="3"/>
    <b v="0"/>
    <s v="games/video games"/>
    <n v="2.4222222222222221E-2"/>
    <n v="36.333333333333336"/>
    <x v="6"/>
    <x v="17"/>
  </r>
  <r>
    <n v="1119"/>
    <x v="1119"/>
    <s v="Dog people and cat people unit!! Help save Paw Island from the monsters in this milti-player (50-100 Person at a time) online RPG game"/>
    <x v="190"/>
    <n v="5"/>
    <x v="2"/>
    <x v="0"/>
    <s v="USD"/>
    <n v="1396810864"/>
    <x v="1119"/>
    <n v="1395687664"/>
    <d v="2014-03-24T19:01:04"/>
    <b v="0"/>
    <n v="1"/>
    <b v="0"/>
    <s v="games/video games"/>
    <n v="2.3809523809523812E-3"/>
    <n v="5"/>
    <x v="6"/>
    <x v="17"/>
  </r>
  <r>
    <n v="1120"/>
    <x v="1120"/>
    <s v="Planet Ninjahwah is a highly anticipated futuristic action adventure game that will blow your mind!!"/>
    <x v="31"/>
    <n v="0"/>
    <x v="2"/>
    <x v="0"/>
    <s v="USD"/>
    <n v="1319835400"/>
    <x v="1120"/>
    <n v="1315947400"/>
    <d v="2011-09-13T20:56:40"/>
    <b v="0"/>
    <n v="0"/>
    <b v="0"/>
    <s v="games/video games"/>
    <n v="0"/>
    <e v="#DIV/0!"/>
    <x v="6"/>
    <x v="17"/>
  </r>
  <r>
    <n v="1121"/>
    <x v="1121"/>
    <s v="An action packed, side scrolling, platform jumping, laser shooting ADVENTURE that will be fun for everyone."/>
    <x v="65"/>
    <n v="29"/>
    <x v="2"/>
    <x v="0"/>
    <s v="USD"/>
    <n v="1457904316"/>
    <x v="1121"/>
    <n v="1455315916"/>
    <d v="2016-02-12T22:25:16"/>
    <b v="0"/>
    <n v="5"/>
    <b v="0"/>
    <s v="games/video games"/>
    <n v="1.16E-4"/>
    <n v="5.8"/>
    <x v="6"/>
    <x v="17"/>
  </r>
  <r>
    <n v="1122"/>
    <x v="1122"/>
    <s v="Mobile game featuring lots of funny little monsters on the run from their mad creator. Lots of gameplay elements will keep user bussy."/>
    <x v="50"/>
    <n v="0"/>
    <x v="2"/>
    <x v="1"/>
    <s v="GBP"/>
    <n v="1369932825"/>
    <x v="1122"/>
    <n v="1368723225"/>
    <d v="2013-05-16T16:53:45"/>
    <b v="0"/>
    <n v="0"/>
    <b v="0"/>
    <s v="games/video games"/>
    <n v="0"/>
    <e v="#DIV/0!"/>
    <x v="6"/>
    <x v="17"/>
  </r>
  <r>
    <n v="1123"/>
    <x v="1123"/>
    <s v="Fast paced mobile game where you control a rain drop by tilting your screen. Absorb other rain drops to go faster, but avoid clouds."/>
    <x v="10"/>
    <n v="11"/>
    <x v="2"/>
    <x v="0"/>
    <s v="USD"/>
    <n v="1397910848"/>
    <x v="1123"/>
    <n v="1395318848"/>
    <d v="2014-03-20T12:34:08"/>
    <b v="0"/>
    <n v="3"/>
    <b v="0"/>
    <s v="games/video games"/>
    <n v="2.2000000000000001E-3"/>
    <n v="3.6666666666666665"/>
    <x v="6"/>
    <x v="17"/>
  </r>
  <r>
    <n v="1124"/>
    <x v="1124"/>
    <s v="Disaster Defender is a Mobile RPG that puts you right into the action of a Disaster, saving lives and property like a real life hero!"/>
    <x v="161"/>
    <n v="425"/>
    <x v="2"/>
    <x v="0"/>
    <s v="USD"/>
    <n v="1430409651"/>
    <x v="1124"/>
    <n v="1427817651"/>
    <d v="2015-03-31T16:00:51"/>
    <b v="0"/>
    <n v="7"/>
    <b v="0"/>
    <s v="games/mobile games"/>
    <n v="4.7222222222222223E-3"/>
    <n v="60.714285714285715"/>
    <x v="6"/>
    <x v="18"/>
  </r>
  <r>
    <n v="1125"/>
    <x v="1125"/>
    <s v="Ultimate Supremacy will be the ultimate in mobile gaming, if you love fighting and strategy games, you will love Ultimate Supremacy."/>
    <x v="9"/>
    <n v="0"/>
    <x v="2"/>
    <x v="1"/>
    <s v="GBP"/>
    <n v="1443193130"/>
    <x v="1125"/>
    <n v="1438009130"/>
    <d v="2015-07-27T14:58:50"/>
    <b v="0"/>
    <n v="0"/>
    <b v="0"/>
    <s v="games/mobile games"/>
    <n v="0"/>
    <e v="#DIV/0!"/>
    <x v="6"/>
    <x v="18"/>
  </r>
  <r>
    <n v="1126"/>
    <x v="1126"/>
    <s v="Imagine a science class where the teacher walks in a says &quot;Take out your cell phone and play a game.&quot;"/>
    <x v="13"/>
    <n v="10"/>
    <x v="2"/>
    <x v="0"/>
    <s v="USD"/>
    <n v="1468482694"/>
    <x v="1126"/>
    <n v="1465890694"/>
    <d v="2016-06-14T07:51:34"/>
    <b v="0"/>
    <n v="2"/>
    <b v="0"/>
    <s v="games/mobile games"/>
    <n v="5.0000000000000001E-3"/>
    <n v="5"/>
    <x v="6"/>
    <x v="18"/>
  </r>
  <r>
    <n v="1127"/>
    <x v="1127"/>
    <s v="A fast-paced, creepy/cute mobile puzzle game where you draw series of magic symbols to summon &amp; collect demons, monsters, gods, &amp; myths"/>
    <x v="19"/>
    <n v="585"/>
    <x v="2"/>
    <x v="0"/>
    <s v="USD"/>
    <n v="1416000600"/>
    <x v="1127"/>
    <n v="1413318600"/>
    <d v="2014-10-14T20:30:00"/>
    <b v="0"/>
    <n v="23"/>
    <b v="0"/>
    <s v="games/mobile games"/>
    <n v="1.6714285714285713E-2"/>
    <n v="25.434782608695652"/>
    <x v="6"/>
    <x v="18"/>
  </r>
  <r>
    <n v="1128"/>
    <x v="1128"/>
    <s v="#havingfunFTW"/>
    <x v="28"/>
    <n v="1"/>
    <x v="2"/>
    <x v="1"/>
    <s v="GBP"/>
    <n v="1407425717"/>
    <x v="1128"/>
    <n v="1404833717"/>
    <d v="2014-07-08T15:35:17"/>
    <b v="0"/>
    <n v="1"/>
    <b v="0"/>
    <s v="games/mobile games"/>
    <n v="1E-3"/>
    <n v="1"/>
    <x v="6"/>
    <x v="18"/>
  </r>
  <r>
    <n v="1129"/>
    <x v="1129"/>
    <s v="This app will provide you with the ability to use your most favorite profanities while playing a game with your friends."/>
    <x v="22"/>
    <n v="21"/>
    <x v="2"/>
    <x v="0"/>
    <s v="USD"/>
    <n v="1465107693"/>
    <x v="1129"/>
    <n v="1462515693"/>
    <d v="2016-05-06T06:21:33"/>
    <b v="0"/>
    <n v="2"/>
    <b v="0"/>
    <s v="games/mobile games"/>
    <n v="1.0499999999999999E-3"/>
    <n v="10.5"/>
    <x v="6"/>
    <x v="18"/>
  </r>
  <r>
    <n v="1130"/>
    <x v="1130"/>
    <s v="A modernized version of the classic aerial combat arcade game 1942.  Use real fighter jets to take down terrorists on a global scale."/>
    <x v="10"/>
    <n v="11"/>
    <x v="2"/>
    <x v="0"/>
    <s v="USD"/>
    <n v="1416963300"/>
    <x v="1130"/>
    <n v="1411775700"/>
    <d v="2014-09-26T23:55:00"/>
    <b v="0"/>
    <n v="3"/>
    <b v="0"/>
    <s v="games/mobile games"/>
    <n v="2.2000000000000001E-3"/>
    <n v="3.6666666666666665"/>
    <x v="6"/>
    <x v="18"/>
  </r>
  <r>
    <n v="1131"/>
    <x v="1131"/>
    <s v="Don't drop it like it's hot..Hot Potato is a battle between friends. Compete to keep Mr Potato off the ground. Who will drop him first?"/>
    <x v="79"/>
    <n v="0"/>
    <x v="2"/>
    <x v="2"/>
    <s v="AUD"/>
    <n v="1450993668"/>
    <x v="1131"/>
    <n v="1448401668"/>
    <d v="2015-11-24T21:47:48"/>
    <b v="0"/>
    <n v="0"/>
    <b v="0"/>
    <s v="games/mobile games"/>
    <n v="0"/>
    <e v="#DIV/0!"/>
    <x v="6"/>
    <x v="18"/>
  </r>
  <r>
    <n v="1132"/>
    <x v="1132"/>
    <s v="One is a simple mobile game about exploring the connections between all living things. Featuring hand-painted art."/>
    <x v="3"/>
    <n v="1438"/>
    <x v="2"/>
    <x v="5"/>
    <s v="CAD"/>
    <n v="1483238771"/>
    <x v="1132"/>
    <n v="1480646771"/>
    <d v="2016-12-02T02:46:11"/>
    <b v="0"/>
    <n v="13"/>
    <b v="0"/>
    <s v="games/mobile games"/>
    <n v="0.14380000000000001"/>
    <n v="110.61538461538461"/>
    <x v="6"/>
    <x v="18"/>
  </r>
  <r>
    <n v="1133"/>
    <x v="1133"/>
    <s v="Ping is a simple game currently in the design process, where the player lives off of the power of their connection to the internet."/>
    <x v="9"/>
    <n v="20"/>
    <x v="2"/>
    <x v="1"/>
    <s v="GBP"/>
    <n v="1406799981"/>
    <x v="1133"/>
    <n v="1404207981"/>
    <d v="2014-07-01T09:46:21"/>
    <b v="0"/>
    <n v="1"/>
    <b v="0"/>
    <s v="games/mobile games"/>
    <n v="6.6666666666666671E-3"/>
    <n v="20"/>
    <x v="6"/>
    <x v="18"/>
  </r>
  <r>
    <n v="1134"/>
    <x v="1134"/>
    <s v="We are creating a new Mario Bro's style game called KFK:Original. It's challenging, fun and totally awesome!!!"/>
    <x v="31"/>
    <n v="1"/>
    <x v="2"/>
    <x v="2"/>
    <s v="AUD"/>
    <n v="1417235580"/>
    <x v="1134"/>
    <n v="1416034228"/>
    <d v="2014-11-15T06:50:28"/>
    <b v="0"/>
    <n v="1"/>
    <b v="0"/>
    <s v="games/mobile games"/>
    <n v="4.0000000000000003E-5"/>
    <n v="1"/>
    <x v="6"/>
    <x v="18"/>
  </r>
  <r>
    <n v="1135"/>
    <x v="1135"/>
    <s v="&quot;Trumperama&quot; ist ein Jump 'n' Run Spiel im 8-Bit Stil fÃ¼r Android._x000a_Donald Trump gewinnt die Wahlen und muss gestoppt werden!"/>
    <x v="28"/>
    <n v="50"/>
    <x v="2"/>
    <x v="12"/>
    <s v="EUR"/>
    <n v="1470527094"/>
    <x v="1135"/>
    <n v="1467935094"/>
    <d v="2016-07-07T23:44:54"/>
    <b v="0"/>
    <n v="1"/>
    <b v="0"/>
    <s v="games/mobile games"/>
    <n v="0.05"/>
    <n v="50"/>
    <x v="6"/>
    <x v="18"/>
  </r>
  <r>
    <n v="1136"/>
    <x v="1136"/>
    <s v="Arpenter pas moins de 50 stages ne sera pas facile avec une seule vie... peut Ãªtre que les potions vous aiderons Ã  survivre ?"/>
    <x v="218"/>
    <n v="270"/>
    <x v="2"/>
    <x v="6"/>
    <s v="EUR"/>
    <n v="1450541229"/>
    <x v="1136"/>
    <n v="1447949229"/>
    <d v="2015-11-19T16:07:09"/>
    <b v="0"/>
    <n v="6"/>
    <b v="0"/>
    <s v="games/mobile games"/>
    <n v="6.4439140811455853E-2"/>
    <n v="45"/>
    <x v="6"/>
    <x v="18"/>
  </r>
  <r>
    <n v="1137"/>
    <x v="1137"/>
    <s v="This classic online RPG is being overhauled to run on more devices with an interface better suited for both mobile and widescreen."/>
    <x v="31"/>
    <n v="9875"/>
    <x v="2"/>
    <x v="0"/>
    <s v="USD"/>
    <n v="1461440421"/>
    <x v="1137"/>
    <n v="1458848421"/>
    <d v="2016-03-24T19:40:21"/>
    <b v="0"/>
    <n v="39"/>
    <b v="0"/>
    <s v="games/mobile games"/>
    <n v="0.39500000000000002"/>
    <n v="253.2051282051282"/>
    <x v="6"/>
    <x v="18"/>
  </r>
  <r>
    <n v="1138"/>
    <x v="1138"/>
    <s v="Have you ever wanted to build your own, ultimate zombie fort in real life? Enjoy a Zombie Apocalypse without the Apocalypse."/>
    <x v="19"/>
    <n v="125"/>
    <x v="2"/>
    <x v="0"/>
    <s v="USD"/>
    <n v="1485035131"/>
    <x v="1138"/>
    <n v="1483307131"/>
    <d v="2017-01-01T21:45:31"/>
    <b v="0"/>
    <n v="4"/>
    <b v="0"/>
    <s v="games/mobile games"/>
    <n v="3.5714285714285713E-3"/>
    <n v="31.25"/>
    <x v="6"/>
    <x v="18"/>
  </r>
  <r>
    <n v="1139"/>
    <x v="1139"/>
    <s v="Take control of the Void and bend it to your will as you perfect your strategy and amass your deck. The light gathers, your power grows"/>
    <x v="6"/>
    <n v="5"/>
    <x v="2"/>
    <x v="0"/>
    <s v="USD"/>
    <n v="1420100426"/>
    <x v="1139"/>
    <n v="1417508426"/>
    <d v="2014-12-02T08:20:26"/>
    <b v="0"/>
    <n v="1"/>
    <b v="0"/>
    <s v="games/mobile games"/>
    <n v="6.2500000000000001E-4"/>
    <n v="5"/>
    <x v="6"/>
    <x v="18"/>
  </r>
  <r>
    <n v="1140"/>
    <x v="1140"/>
    <s v="We are creating the next epic Massive Multiplayer Online-Real Time Strategy game and we want you to be a part of it!"/>
    <x v="10"/>
    <n v="0"/>
    <x v="2"/>
    <x v="1"/>
    <s v="GBP"/>
    <n v="1438859121"/>
    <x v="1140"/>
    <n v="1436267121"/>
    <d v="2015-07-07T11:05:21"/>
    <b v="0"/>
    <n v="0"/>
    <b v="0"/>
    <s v="games/mobile games"/>
    <n v="0"/>
    <e v="#DIV/0!"/>
    <x v="6"/>
    <x v="18"/>
  </r>
  <r>
    <n v="1141"/>
    <x v="1141"/>
    <s v="I think this will be a great game!"/>
    <x v="2"/>
    <n v="0"/>
    <x v="2"/>
    <x v="12"/>
    <s v="EUR"/>
    <n v="1436460450"/>
    <x v="1141"/>
    <n v="1433868450"/>
    <d v="2015-06-09T16:47:30"/>
    <b v="0"/>
    <n v="0"/>
    <b v="0"/>
    <s v="games/mobile games"/>
    <n v="0"/>
    <e v="#DIV/0!"/>
    <x v="6"/>
    <x v="18"/>
  </r>
  <r>
    <n v="1142"/>
    <x v="1142"/>
    <s v="If only you could help choose and/or create the Top Chart apps with your ideas..._x000a_Want that to come true? Well here we are."/>
    <x v="23"/>
    <n v="0"/>
    <x v="2"/>
    <x v="0"/>
    <s v="USD"/>
    <n v="1424131727"/>
    <x v="1142"/>
    <n v="1421539727"/>
    <d v="2015-01-18T00:08:47"/>
    <b v="0"/>
    <n v="0"/>
    <b v="0"/>
    <s v="games/mobile games"/>
    <n v="0"/>
    <e v="#DIV/0!"/>
    <x v="6"/>
    <x v="18"/>
  </r>
  <r>
    <n v="1143"/>
    <x v="1143"/>
    <s v="Convergence: RiftWars is a easy to approach competitive turn-based strategy game, featuring quick game play and military tactics."/>
    <x v="101"/>
    <n v="186"/>
    <x v="2"/>
    <x v="0"/>
    <s v="USD"/>
    <n v="1450327126"/>
    <x v="1143"/>
    <n v="1447735126"/>
    <d v="2015-11-17T04:38:46"/>
    <b v="0"/>
    <n v="8"/>
    <b v="0"/>
    <s v="games/mobile games"/>
    <n v="4.1333333333333335E-3"/>
    <n v="23.25"/>
    <x v="6"/>
    <x v="18"/>
  </r>
  <r>
    <n v="1144"/>
    <x v="1144"/>
    <s v="We need your help to finish our food truck. We are building a BBQ Food Truck to serve competition style BBQ."/>
    <x v="219"/>
    <n v="0"/>
    <x v="2"/>
    <x v="0"/>
    <s v="USD"/>
    <n v="1430281320"/>
    <x v="1144"/>
    <n v="1427689320"/>
    <d v="2015-03-30T04:22:00"/>
    <b v="0"/>
    <n v="0"/>
    <b v="0"/>
    <s v="food/food trucks"/>
    <n v="0"/>
    <e v="#DIV/0!"/>
    <x v="7"/>
    <x v="19"/>
  </r>
  <r>
    <n v="1145"/>
    <x v="1145"/>
    <s v="Emphasizing locally and responsibly raised ingredients, serving delicious food! I need your help."/>
    <x v="58"/>
    <n v="100"/>
    <x v="2"/>
    <x v="0"/>
    <s v="USD"/>
    <n v="1412272592"/>
    <x v="1145"/>
    <n v="1407088592"/>
    <d v="2014-08-03T17:56:32"/>
    <b v="0"/>
    <n v="1"/>
    <b v="0"/>
    <s v="food/food trucks"/>
    <n v="1.25E-3"/>
    <n v="100"/>
    <x v="7"/>
    <x v="19"/>
  </r>
  <r>
    <n v="1146"/>
    <x v="1146"/>
    <s v="Bringing the flavor of competition BBQ to small town Auburn with the ease of a big city food truck."/>
    <x v="12"/>
    <n v="530"/>
    <x v="2"/>
    <x v="0"/>
    <s v="USD"/>
    <n v="1399071173"/>
    <x v="1146"/>
    <n v="1395787973"/>
    <d v="2014-03-25T22:52:53"/>
    <b v="0"/>
    <n v="12"/>
    <b v="0"/>
    <s v="food/food trucks"/>
    <n v="8.8333333333333333E-2"/>
    <n v="44.166666666666664"/>
    <x v="7"/>
    <x v="19"/>
  </r>
  <r>
    <n v="1147"/>
    <x v="1147"/>
    <s v="amazing gourmet baked potato truck with variable options for everyone, its always been my dream, help me make it come true :)."/>
    <x v="31"/>
    <n v="0"/>
    <x v="2"/>
    <x v="5"/>
    <s v="CAD"/>
    <n v="1413760783"/>
    <x v="1147"/>
    <n v="1408576783"/>
    <d v="2014-08-20T23:19:43"/>
    <b v="0"/>
    <n v="0"/>
    <b v="0"/>
    <s v="food/food trucks"/>
    <n v="0"/>
    <e v="#DIV/0!"/>
    <x v="7"/>
    <x v="19"/>
  </r>
  <r>
    <n v="1148"/>
    <x v="1148"/>
    <s v="New local (Louisville, KY.) food truck with a refreshing spin on rolling kitchens."/>
    <x v="36"/>
    <n v="73"/>
    <x v="2"/>
    <x v="0"/>
    <s v="USD"/>
    <n v="1480568781"/>
    <x v="1148"/>
    <n v="1477973181"/>
    <d v="2016-11-01T04:06:21"/>
    <b v="0"/>
    <n v="3"/>
    <b v="0"/>
    <s v="food/food trucks"/>
    <n v="4.8666666666666667E-3"/>
    <n v="24.333333333333332"/>
    <x v="7"/>
    <x v="19"/>
  </r>
  <r>
    <n v="1149"/>
    <x v="1149"/>
    <s v="Bringing culturally diverse Floridian cuisine to the people!"/>
    <x v="63"/>
    <n v="75"/>
    <x v="2"/>
    <x v="0"/>
    <s v="USD"/>
    <n v="1466096566"/>
    <x v="1149"/>
    <n v="1463504566"/>
    <d v="2016-05-17T17:02:46"/>
    <b v="0"/>
    <n v="2"/>
    <b v="0"/>
    <s v="food/food trucks"/>
    <n v="1.5E-3"/>
    <n v="37.5"/>
    <x v="7"/>
    <x v="19"/>
  </r>
  <r>
    <n v="1150"/>
    <x v="1150"/>
    <s v="Bringing delicious authentic and fusion Taiwanese Food to the West Coast."/>
    <x v="30"/>
    <n v="252"/>
    <x v="2"/>
    <x v="0"/>
    <s v="USD"/>
    <n v="1452293675"/>
    <x v="1150"/>
    <n v="1447109675"/>
    <d v="2015-11-09T22:54:35"/>
    <b v="0"/>
    <n v="6"/>
    <b v="0"/>
    <s v="food/food trucks"/>
    <n v="0.1008"/>
    <n v="42"/>
    <x v="7"/>
    <x v="19"/>
  </r>
  <r>
    <n v="1151"/>
    <x v="1151"/>
    <s v="Basically home style foods as huge sandwiches, burgers, and apps. Limitited to NOTHING. Irish,Mexican, cajÃ£n, southern bqq even veggies"/>
    <x v="31"/>
    <n v="0"/>
    <x v="2"/>
    <x v="0"/>
    <s v="USD"/>
    <n v="1441592863"/>
    <x v="1151"/>
    <n v="1439000863"/>
    <d v="2015-08-08T02:27:43"/>
    <b v="0"/>
    <n v="0"/>
    <b v="0"/>
    <s v="food/food trucks"/>
    <n v="0"/>
    <e v="#DIV/0!"/>
    <x v="7"/>
    <x v="19"/>
  </r>
  <r>
    <n v="1152"/>
    <x v="1152"/>
    <s v="Peruvian food truck with an LA twist."/>
    <x v="194"/>
    <n v="911"/>
    <x v="2"/>
    <x v="0"/>
    <s v="USD"/>
    <n v="1431709312"/>
    <x v="1152"/>
    <n v="1429117312"/>
    <d v="2015-04-15T17:01:52"/>
    <b v="0"/>
    <n v="15"/>
    <b v="0"/>
    <s v="food/food trucks"/>
    <n v="5.6937500000000002E-2"/>
    <n v="60.733333333333334"/>
    <x v="7"/>
    <x v="19"/>
  </r>
  <r>
    <n v="1153"/>
    <x v="1153"/>
    <s v="A mobile concession trailer for snow cones, ice cream, smoothies and more"/>
    <x v="6"/>
    <n v="50"/>
    <x v="2"/>
    <x v="0"/>
    <s v="USD"/>
    <n v="1434647305"/>
    <x v="1153"/>
    <n v="1432055305"/>
    <d v="2015-05-19T17:08:25"/>
    <b v="0"/>
    <n v="1"/>
    <b v="0"/>
    <s v="food/food trucks"/>
    <n v="6.2500000000000003E-3"/>
    <n v="50"/>
    <x v="7"/>
    <x v="19"/>
  </r>
  <r>
    <n v="1154"/>
    <x v="1154"/>
    <s v="We're about to launch our first ever food truck to share our amazing food and we need your help! Be a part of our truck!"/>
    <x v="10"/>
    <n v="325"/>
    <x v="2"/>
    <x v="0"/>
    <s v="USD"/>
    <n v="1441507006"/>
    <x v="1154"/>
    <n v="1438915006"/>
    <d v="2015-08-07T02:36:46"/>
    <b v="0"/>
    <n v="3"/>
    <b v="0"/>
    <s v="food/food trucks"/>
    <n v="6.5000000000000002E-2"/>
    <n v="108.33333333333333"/>
    <x v="7"/>
    <x v="19"/>
  </r>
  <r>
    <n v="1155"/>
    <x v="1155"/>
    <s v="I am on a mission to offer as many people as I can a great healthy coffee, tea, and snacks by using healthy products and ingredients."/>
    <x v="31"/>
    <n v="188"/>
    <x v="2"/>
    <x v="0"/>
    <s v="USD"/>
    <n v="1408040408"/>
    <x v="1155"/>
    <n v="1405448408"/>
    <d v="2014-07-15T18:20:08"/>
    <b v="0"/>
    <n v="8"/>
    <b v="0"/>
    <s v="food/food trucks"/>
    <n v="7.5199999999999998E-3"/>
    <n v="23.5"/>
    <x v="7"/>
    <x v="19"/>
  </r>
  <r>
    <n v="1156"/>
    <x v="1156"/>
    <s v="A Food Truck featuring Deep Fried Natural Casing Beef/Pork mix Hot Dogs, New York Style Rippers. Also serving Fresh Cut Fries."/>
    <x v="115"/>
    <n v="0"/>
    <x v="2"/>
    <x v="0"/>
    <s v="USD"/>
    <n v="1424742162"/>
    <x v="1156"/>
    <n v="1422150162"/>
    <d v="2015-01-25T01:42:42"/>
    <b v="0"/>
    <n v="0"/>
    <b v="0"/>
    <s v="food/food trucks"/>
    <n v="0"/>
    <e v="#DIV/0!"/>
    <x v="7"/>
    <x v="19"/>
  </r>
  <r>
    <n v="1157"/>
    <x v="1157"/>
    <s v="When the smoke clears, folks in Albany are going to experience the best barbeque they'll ever have! Got the flavor, need some funding."/>
    <x v="3"/>
    <n v="151"/>
    <x v="2"/>
    <x v="0"/>
    <s v="USD"/>
    <n v="1417795480"/>
    <x v="1157"/>
    <n v="1412607880"/>
    <d v="2014-10-06T15:04:40"/>
    <b v="0"/>
    <n v="3"/>
    <b v="0"/>
    <s v="food/food trucks"/>
    <n v="1.5100000000000001E-2"/>
    <n v="50.333333333333336"/>
    <x v="7"/>
    <x v="19"/>
  </r>
  <r>
    <n v="1158"/>
    <x v="1158"/>
    <s v="It's been my dream to start my own cupcake bakery and it's now or never. Help me take the first steps toward building my dream."/>
    <x v="51"/>
    <n v="35"/>
    <x v="2"/>
    <x v="0"/>
    <s v="USD"/>
    <n v="1418091128"/>
    <x v="1158"/>
    <n v="1415499128"/>
    <d v="2014-11-09T02:12:08"/>
    <b v="0"/>
    <n v="3"/>
    <b v="0"/>
    <s v="food/food trucks"/>
    <n v="4.6666666666666671E-3"/>
    <n v="11.666666666666666"/>
    <x v="7"/>
    <x v="19"/>
  </r>
  <r>
    <n v="1159"/>
    <x v="1159"/>
    <s v="Skewed Up food truck is my dream and need help getting it started, presenting some to the bank for my loan, spice up logo, etc."/>
    <x v="220"/>
    <n v="0"/>
    <x v="2"/>
    <x v="0"/>
    <s v="USD"/>
    <n v="1435679100"/>
    <x v="1159"/>
    <n v="1433006765"/>
    <d v="2015-05-30T17:26:05"/>
    <b v="0"/>
    <n v="0"/>
    <b v="0"/>
    <s v="food/food trucks"/>
    <n v="0"/>
    <e v="#DIV/0!"/>
    <x v="7"/>
    <x v="19"/>
  </r>
  <r>
    <n v="1160"/>
    <x v="1160"/>
    <s v="Food is a lifestyle...the art, the challenge, and the happiness is the wealth I seek....join me on my journey to success."/>
    <x v="11"/>
    <n v="1155"/>
    <x v="2"/>
    <x v="0"/>
    <s v="USD"/>
    <n v="1427510586"/>
    <x v="1160"/>
    <n v="1424922186"/>
    <d v="2015-02-26T03:43:06"/>
    <b v="0"/>
    <n v="19"/>
    <b v="0"/>
    <s v="food/food trucks"/>
    <n v="3.85E-2"/>
    <n v="60.789473684210527"/>
    <x v="7"/>
    <x v="19"/>
  </r>
  <r>
    <n v="1161"/>
    <x v="1161"/>
    <s v="Amazing delicious pizza a real hit a true niche that has not been explored ground floor opportunity in food trucks done by a real chef"/>
    <x v="102"/>
    <n v="0"/>
    <x v="2"/>
    <x v="0"/>
    <s v="USD"/>
    <n v="1432047989"/>
    <x v="1161"/>
    <n v="1430233589"/>
    <d v="2015-04-28T15:06:29"/>
    <b v="0"/>
    <n v="0"/>
    <b v="0"/>
    <s v="food/food trucks"/>
    <n v="0"/>
    <e v="#DIV/0!"/>
    <x v="7"/>
    <x v="19"/>
  </r>
  <r>
    <n v="1162"/>
    <x v="1162"/>
    <s v="Solar Powered, Recycled Fryer Oil for Truck Fuel, Locally Grown Organic &amp; Hormone Free Foods, Pop-up Bands, Private Party and Functions"/>
    <x v="127"/>
    <n v="35"/>
    <x v="2"/>
    <x v="0"/>
    <s v="USD"/>
    <n v="1411662264"/>
    <x v="1162"/>
    <n v="1408983864"/>
    <d v="2014-08-25T16:24:24"/>
    <b v="0"/>
    <n v="2"/>
    <b v="0"/>
    <s v="food/food trucks"/>
    <n v="5.8333333333333338E-4"/>
    <n v="17.5"/>
    <x v="7"/>
    <x v="19"/>
  </r>
  <r>
    <n v="1163"/>
    <x v="1163"/>
    <s v="Cooking is my passion.Lets take my passion to another level,by sending me to a culinary school, I WILL be one of the best chefs ever!"/>
    <x v="221"/>
    <n v="0"/>
    <x v="2"/>
    <x v="0"/>
    <s v="USD"/>
    <n v="1407604920"/>
    <x v="1163"/>
    <n v="1405012920"/>
    <d v="2014-07-10T17:22:00"/>
    <b v="0"/>
    <n v="0"/>
    <b v="0"/>
    <s v="food/food trucks"/>
    <n v="0"/>
    <e v="#DIV/0!"/>
    <x v="7"/>
    <x v="19"/>
  </r>
  <r>
    <n v="1164"/>
    <x v="1164"/>
    <s v="Bayou Classic BBQ will be  Mansura,LA _x000a_newest and best mobile food truck_x000a_serving delicious BBQ Georgia style slow_x000a_smoke BBQ!"/>
    <x v="3"/>
    <n v="0"/>
    <x v="2"/>
    <x v="0"/>
    <s v="USD"/>
    <n v="1466270582"/>
    <x v="1164"/>
    <n v="1463678582"/>
    <d v="2016-05-19T17:23:02"/>
    <b v="0"/>
    <n v="0"/>
    <b v="0"/>
    <s v="food/food trucks"/>
    <n v="0"/>
    <e v="#DIV/0!"/>
    <x v="7"/>
    <x v="19"/>
  </r>
  <r>
    <n v="1165"/>
    <x v="1165"/>
    <s v="Join us in transforming Dreamy Creations truck into a food truck so we can bring you the most delicious cupcakes to your neighborhood!"/>
    <x v="3"/>
    <n v="2070.5"/>
    <x v="2"/>
    <x v="0"/>
    <s v="USD"/>
    <n v="1404623330"/>
    <x v="1165"/>
    <n v="1401685730"/>
    <d v="2014-06-02T05:08:50"/>
    <b v="0"/>
    <n v="25"/>
    <b v="0"/>
    <s v="food/food trucks"/>
    <n v="0.20705000000000001"/>
    <n v="82.82"/>
    <x v="7"/>
    <x v="19"/>
  </r>
  <r>
    <n v="1166"/>
    <x v="1166"/>
    <s v="Making delicious healthy food affordable &amp; accessible to ALL Cincinnati neighborhoods. Locally sourced, seasonally-inspired menu"/>
    <x v="36"/>
    <n v="2871"/>
    <x v="2"/>
    <x v="0"/>
    <s v="USD"/>
    <n v="1435291200"/>
    <x v="1166"/>
    <n v="1432640342"/>
    <d v="2015-05-26T11:39:02"/>
    <b v="0"/>
    <n v="8"/>
    <b v="0"/>
    <s v="food/food trucks"/>
    <n v="0.19139999999999999"/>
    <n v="358.875"/>
    <x v="7"/>
    <x v="19"/>
  </r>
  <r>
    <n v="1167"/>
    <x v="1167"/>
    <s v="A mobile food truck serving up a Latino-inspired fusion cuisine using fresh, local, &amp; organic ingredients!"/>
    <x v="127"/>
    <n v="979"/>
    <x v="2"/>
    <x v="0"/>
    <s v="USD"/>
    <n v="1410543495"/>
    <x v="1167"/>
    <n v="1407865095"/>
    <d v="2014-08-12T17:38:15"/>
    <b v="0"/>
    <n v="16"/>
    <b v="0"/>
    <s v="food/food trucks"/>
    <n v="1.6316666666666667E-2"/>
    <n v="61.1875"/>
    <x v="7"/>
    <x v="19"/>
  </r>
  <r>
    <n v="1168"/>
    <x v="1168"/>
    <s v="Simply fresh farm to table on wheels working close with local farms to ensure the highest of quality of product ."/>
    <x v="102"/>
    <n v="1020"/>
    <x v="2"/>
    <x v="0"/>
    <s v="USD"/>
    <n v="1474507065"/>
    <x v="1168"/>
    <n v="1471915065"/>
    <d v="2016-08-23T01:17:45"/>
    <b v="0"/>
    <n v="3"/>
    <b v="0"/>
    <s v="food/food trucks"/>
    <n v="5.6666666666666664E-2"/>
    <n v="340"/>
    <x v="7"/>
    <x v="19"/>
  </r>
  <r>
    <n v="1169"/>
    <x v="1169"/>
    <s v="Our service provides door-to-door shuttle transportation in Downtown Los Angeles. FREE to passengers - driver tip appreciated."/>
    <x v="3"/>
    <n v="17"/>
    <x v="2"/>
    <x v="0"/>
    <s v="USD"/>
    <n v="1424593763"/>
    <x v="1169"/>
    <n v="1422001763"/>
    <d v="2015-01-23T08:29:23"/>
    <b v="0"/>
    <n v="3"/>
    <b v="0"/>
    <s v="food/food trucks"/>
    <n v="1.6999999999999999E-3"/>
    <n v="5.666666666666667"/>
    <x v="7"/>
    <x v="19"/>
  </r>
  <r>
    <n v="1170"/>
    <x v="1170"/>
    <s v="They are sweet, sticky and incredibly addictive. People are left with a huge smile and a full stomach but still ask for more!!!"/>
    <x v="31"/>
    <n v="100"/>
    <x v="2"/>
    <x v="1"/>
    <s v="GBP"/>
    <n v="1433021171"/>
    <x v="1170"/>
    <n v="1430429171"/>
    <d v="2015-04-30T21:26:11"/>
    <b v="0"/>
    <n v="2"/>
    <b v="0"/>
    <s v="food/food trucks"/>
    <n v="4.0000000000000001E-3"/>
    <n v="50"/>
    <x v="7"/>
    <x v="19"/>
  </r>
  <r>
    <n v="1171"/>
    <x v="1171"/>
    <s v="Tulsa's first true biodiesel, alternative energy powered food truck! Oh yeah, and delicious food!"/>
    <x v="31"/>
    <n v="25"/>
    <x v="2"/>
    <x v="0"/>
    <s v="USD"/>
    <n v="1415909927"/>
    <x v="1171"/>
    <n v="1414351127"/>
    <d v="2014-10-26T19:18:47"/>
    <b v="0"/>
    <n v="1"/>
    <b v="0"/>
    <s v="food/food trucks"/>
    <n v="1E-3"/>
    <n v="25"/>
    <x v="7"/>
    <x v="19"/>
  </r>
  <r>
    <n v="1172"/>
    <x v="1172"/>
    <s v="Bringing YOUR favorite dog recipes to the streets."/>
    <x v="7"/>
    <n v="0"/>
    <x v="2"/>
    <x v="0"/>
    <s v="USD"/>
    <n v="1408551752"/>
    <x v="1172"/>
    <n v="1405959752"/>
    <d v="2014-07-21T16:22:32"/>
    <b v="0"/>
    <n v="0"/>
    <b v="0"/>
    <s v="food/food trucks"/>
    <n v="0"/>
    <e v="#DIV/0!"/>
    <x v="7"/>
    <x v="19"/>
  </r>
  <r>
    <n v="1173"/>
    <x v="1173"/>
    <s v="Chef David J Alvarez worked for Guy Fieri &amp; Anthony Bourdain. Chef David wants to bring his food to the Streets &amp; assault your senses!"/>
    <x v="152"/>
    <n v="30"/>
    <x v="2"/>
    <x v="0"/>
    <s v="USD"/>
    <n v="1438576057"/>
    <x v="1173"/>
    <n v="1435552057"/>
    <d v="2015-06-29T04:27:37"/>
    <b v="0"/>
    <n v="1"/>
    <b v="0"/>
    <s v="food/food trucks"/>
    <n v="2.4000000000000001E-4"/>
    <n v="30"/>
    <x v="7"/>
    <x v="19"/>
  </r>
  <r>
    <n v="1174"/>
    <x v="1174"/>
    <s v="Help me purchase a parking space to be the Burro's permanant home, I need your help to raise $15,000!"/>
    <x v="36"/>
    <n v="886"/>
    <x v="2"/>
    <x v="0"/>
    <s v="USD"/>
    <n v="1462738327"/>
    <x v="1174"/>
    <n v="1460146327"/>
    <d v="2016-04-08T20:12:07"/>
    <b v="0"/>
    <n v="19"/>
    <b v="0"/>
    <s v="food/food trucks"/>
    <n v="5.906666666666667E-2"/>
    <n v="46.631578947368418"/>
    <x v="7"/>
    <x v="19"/>
  </r>
  <r>
    <n v="1175"/>
    <x v="1175"/>
    <s v="&quot;Create-Your-Cone&quot;. Freshly made waffle cones stuffed with your choice of yummy ingredients, or frozen yogurt!"/>
    <x v="22"/>
    <n v="585"/>
    <x v="2"/>
    <x v="0"/>
    <s v="USD"/>
    <n v="1436981339"/>
    <x v="1175"/>
    <n v="1434389339"/>
    <d v="2015-06-15T17:28:59"/>
    <b v="0"/>
    <n v="9"/>
    <b v="0"/>
    <s v="food/food trucks"/>
    <n v="2.9250000000000002E-2"/>
    <n v="65"/>
    <x v="7"/>
    <x v="19"/>
  </r>
  <r>
    <n v="1176"/>
    <x v="1176"/>
    <s v="Mirlins Sushi!_x000a_Find us on Facebook!_x000a_(Gives backers a voice, and a direct link to us! No kickstarter disappearing act here!)"/>
    <x v="164"/>
    <n v="10"/>
    <x v="2"/>
    <x v="2"/>
    <s v="AUD"/>
    <n v="1488805200"/>
    <x v="1176"/>
    <n v="1484094498"/>
    <d v="2017-01-11T00:28:18"/>
    <b v="0"/>
    <n v="1"/>
    <b v="0"/>
    <s v="food/food trucks"/>
    <n v="5.7142857142857142E-5"/>
    <n v="10"/>
    <x v="7"/>
    <x v="19"/>
  </r>
  <r>
    <n v="1177"/>
    <x v="1177"/>
    <s v="Its CRAZY the UK is still in the dark about funnel cakes! We want to convert a trailer and show the country what they've been missing!"/>
    <x v="12"/>
    <n v="0"/>
    <x v="2"/>
    <x v="1"/>
    <s v="GBP"/>
    <n v="1413388296"/>
    <x v="1177"/>
    <n v="1410796296"/>
    <d v="2014-09-15T15:51:36"/>
    <b v="0"/>
    <n v="0"/>
    <b v="0"/>
    <s v="food/food trucks"/>
    <n v="0"/>
    <e v="#DIV/0!"/>
    <x v="7"/>
    <x v="19"/>
  </r>
  <r>
    <n v="1178"/>
    <x v="1178"/>
    <s v="Hi, Thella's is an idea of a local inexpensive burrito truck, where we want take the delicious burritos and tacos to whole new level"/>
    <x v="96"/>
    <n v="5"/>
    <x v="2"/>
    <x v="0"/>
    <s v="USD"/>
    <n v="1408225452"/>
    <x v="1178"/>
    <n v="1405633452"/>
    <d v="2014-07-17T21:44:12"/>
    <b v="0"/>
    <n v="1"/>
    <b v="0"/>
    <s v="food/food trucks"/>
    <n v="6.666666666666667E-5"/>
    <n v="5"/>
    <x v="7"/>
    <x v="19"/>
  </r>
  <r>
    <n v="1179"/>
    <x v="1179"/>
    <s v="Mexican Style Food Truck, run by a Red Seal Chef, in a town with NO MEXICAN FOOD! That is a culinary emergency situation!"/>
    <x v="127"/>
    <n v="3200"/>
    <x v="2"/>
    <x v="5"/>
    <s v="CAD"/>
    <n v="1446052627"/>
    <x v="1179"/>
    <n v="1443460627"/>
    <d v="2015-09-28T17:17:07"/>
    <b v="0"/>
    <n v="5"/>
    <b v="0"/>
    <s v="food/food trucks"/>
    <n v="5.3333333333333337E-2"/>
    <n v="640"/>
    <x v="7"/>
    <x v="19"/>
  </r>
  <r>
    <n v="1180"/>
    <x v="1180"/>
    <s v="We would like to start a military-themed food truck to serve the Battle Creek/Kalamazoo area."/>
    <x v="63"/>
    <n v="5875"/>
    <x v="2"/>
    <x v="0"/>
    <s v="USD"/>
    <n v="1403983314"/>
    <x v="1180"/>
    <n v="1400786514"/>
    <d v="2014-05-22T19:21:54"/>
    <b v="0"/>
    <n v="85"/>
    <b v="0"/>
    <s v="food/food trucks"/>
    <n v="0.11749999999999999"/>
    <n v="69.117647058823536"/>
    <x v="7"/>
    <x v="19"/>
  </r>
  <r>
    <n v="1181"/>
    <x v="1181"/>
    <s v="Bringing the best tacos to the streets of Chicago!"/>
    <x v="63"/>
    <n v="4"/>
    <x v="2"/>
    <x v="0"/>
    <s v="USD"/>
    <n v="1425197321"/>
    <x v="1181"/>
    <n v="1422605321"/>
    <d v="2015-01-30T08:08:41"/>
    <b v="0"/>
    <n v="3"/>
    <b v="0"/>
    <s v="food/food trucks"/>
    <n v="8.0000000000000007E-5"/>
    <n v="1.3333333333333333"/>
    <x v="7"/>
    <x v="19"/>
  </r>
  <r>
    <n v="1182"/>
    <x v="1182"/>
    <s v="Two  years ago this business was started to help a local non-profit.  We have since expanded and provide jobs in our small community."/>
    <x v="28"/>
    <n v="42"/>
    <x v="2"/>
    <x v="0"/>
    <s v="USD"/>
    <n v="1484239320"/>
    <x v="1182"/>
    <n v="1482609088"/>
    <d v="2016-12-24T19:51:28"/>
    <b v="0"/>
    <n v="4"/>
    <b v="0"/>
    <s v="food/food trucks"/>
    <n v="4.2000000000000003E-2"/>
    <n v="10.5"/>
    <x v="7"/>
    <x v="19"/>
  </r>
  <r>
    <n v="1183"/>
    <x v="1183"/>
    <s v="Help Freshie keep her dream alive by pledging to get a donut truck! She will be able to do events as well as cater to the community"/>
    <x v="30"/>
    <n v="100"/>
    <x v="2"/>
    <x v="0"/>
    <s v="USD"/>
    <n v="1478059140"/>
    <x v="1183"/>
    <n v="1476391223"/>
    <d v="2016-10-13T20:40:23"/>
    <b v="0"/>
    <n v="3"/>
    <b v="0"/>
    <s v="food/food trucks"/>
    <n v="0.04"/>
    <n v="33.333333333333336"/>
    <x v="7"/>
    <x v="19"/>
  </r>
  <r>
    <n v="1184"/>
    <x v="1184"/>
    <s v="This coffee table album is the chronicle of the 2016/2017 cyclocross season, the latest edition of the renowned cyclephotos books."/>
    <x v="29"/>
    <n v="23086"/>
    <x v="0"/>
    <x v="1"/>
    <s v="GBP"/>
    <n v="1486391011"/>
    <x v="1184"/>
    <n v="1483712611"/>
    <d v="2017-01-06T14:23:31"/>
    <b v="0"/>
    <n v="375"/>
    <b v="1"/>
    <s v="photography/photobooks"/>
    <n v="1.0493636363636363"/>
    <n v="61.562666666666665"/>
    <x v="8"/>
    <x v="20"/>
  </r>
  <r>
    <n v="1185"/>
    <x v="1185"/>
    <s v="A photo exhibition and book showcasing images and stories of our time in New Orleans, commemorating Katrinaâ€™s ten year anniversary."/>
    <x v="78"/>
    <n v="13180"/>
    <x v="0"/>
    <x v="0"/>
    <s v="USD"/>
    <n v="1433736000"/>
    <x v="1185"/>
    <n v="1430945149"/>
    <d v="2015-05-06T20:45:49"/>
    <b v="0"/>
    <n v="111"/>
    <b v="1"/>
    <s v="photography/photobooks"/>
    <n v="1.0544"/>
    <n v="118.73873873873873"/>
    <x v="8"/>
    <x v="20"/>
  </r>
  <r>
    <n v="1186"/>
    <x v="1186"/>
    <s v="Children of Zanskar - a stunning photography book, will raise funds for the local school and children of Lingshed valley, Himalayas."/>
    <x v="51"/>
    <n v="8005"/>
    <x v="0"/>
    <x v="1"/>
    <s v="GBP"/>
    <n v="1433198520"/>
    <x v="1186"/>
    <n v="1430340195"/>
    <d v="2015-04-29T20:43:15"/>
    <b v="0"/>
    <n v="123"/>
    <b v="1"/>
    <s v="photography/photobooks"/>
    <n v="1.0673333333333332"/>
    <n v="65.081300813008127"/>
    <x v="8"/>
    <x v="20"/>
  </r>
  <r>
    <n v="1187"/>
    <x v="1187"/>
    <s v="A gorgeous monograph of sensual imagery featuring the men of Utah, shot against the incredible expanses of land they call their own."/>
    <x v="222"/>
    <n v="9111"/>
    <x v="0"/>
    <x v="0"/>
    <s v="USD"/>
    <n v="1431885600"/>
    <x v="1187"/>
    <n v="1429133323"/>
    <d v="2015-04-15T21:28:43"/>
    <b v="0"/>
    <n v="70"/>
    <b v="1"/>
    <s v="photography/photobooks"/>
    <n v="1.0412571428571429"/>
    <n v="130.15714285714284"/>
    <x v="8"/>
    <x v="20"/>
  </r>
  <r>
    <n v="1188"/>
    <x v="1188"/>
    <s v="A photobook of young dancers and their inspiring stories, photographed in beautiful and unique locations."/>
    <x v="13"/>
    <n v="3211"/>
    <x v="0"/>
    <x v="5"/>
    <s v="CAD"/>
    <n v="1482943740"/>
    <x v="1188"/>
    <n v="1481129340"/>
    <d v="2016-12-07T16:49:00"/>
    <b v="0"/>
    <n v="85"/>
    <b v="1"/>
    <s v="photography/photobooks"/>
    <n v="1.6054999999999999"/>
    <n v="37.776470588235291"/>
    <x v="8"/>
    <x v="20"/>
  </r>
  <r>
    <n v="1189"/>
    <x v="1189"/>
    <s v="A couple of experienced road trippers setting out for the big one. Six months traveling in a converted bus with a book at the end."/>
    <x v="7"/>
    <n v="9700"/>
    <x v="0"/>
    <x v="0"/>
    <s v="USD"/>
    <n v="1467242995"/>
    <x v="1189"/>
    <n v="1465428595"/>
    <d v="2016-06-08T23:29:55"/>
    <b v="0"/>
    <n v="86"/>
    <b v="1"/>
    <s v="photography/photobooks"/>
    <n v="1.0777777777777777"/>
    <n v="112.79069767441861"/>
    <x v="8"/>
    <x v="20"/>
  </r>
  <r>
    <n v="1190"/>
    <x v="1190"/>
    <s v="A pairing of self portraiture and writing to shed light on the reality of life with chronic illness."/>
    <x v="2"/>
    <n v="675"/>
    <x v="0"/>
    <x v="0"/>
    <s v="USD"/>
    <n v="1409500725"/>
    <x v="1190"/>
    <n v="1406908725"/>
    <d v="2014-08-01T15:58:45"/>
    <b v="0"/>
    <n v="13"/>
    <b v="1"/>
    <s v="photography/photobooks"/>
    <n v="1.35"/>
    <n v="51.92307692307692"/>
    <x v="8"/>
    <x v="20"/>
  </r>
  <r>
    <n v="1191"/>
    <x v="1191"/>
    <s v="A photo journal capturing 30 days of sweetness in Kyoto, Tokyo, and more. Join me to see the cutest &amp; prettiest images of Japan :)"/>
    <x v="200"/>
    <n v="2945"/>
    <x v="0"/>
    <x v="0"/>
    <s v="USD"/>
    <n v="1458480560"/>
    <x v="1191"/>
    <n v="1455892160"/>
    <d v="2016-02-19T14:29:20"/>
    <b v="0"/>
    <n v="33"/>
    <b v="1"/>
    <s v="photography/photobooks"/>
    <n v="1.0907407407407408"/>
    <n v="89.242424242424249"/>
    <x v="8"/>
    <x v="20"/>
  </r>
  <r>
    <n v="1192"/>
    <x v="1192"/>
    <s v="A macro landscape photography art book &amp; limited edition prints. A Make 100 project."/>
    <x v="213"/>
    <n v="290"/>
    <x v="0"/>
    <x v="1"/>
    <s v="GBP"/>
    <n v="1486814978"/>
    <x v="1192"/>
    <n v="1484222978"/>
    <d v="2017-01-12T12:09:38"/>
    <b v="0"/>
    <n v="15"/>
    <b v="1"/>
    <s v="photography/photobooks"/>
    <n v="2.9"/>
    <n v="19.333333333333332"/>
    <x v="8"/>
    <x v="20"/>
  </r>
  <r>
    <n v="1193"/>
    <x v="1193"/>
    <s v="Images &amp; the stories behind them from a professional photographers 1st 16 years shooting assignments for major magazines &amp; ad agencies."/>
    <x v="223"/>
    <n v="21831"/>
    <x v="0"/>
    <x v="0"/>
    <s v="USD"/>
    <n v="1460223453"/>
    <x v="1193"/>
    <n v="1455043053"/>
    <d v="2016-02-09T18:37:33"/>
    <b v="0"/>
    <n v="273"/>
    <b v="1"/>
    <s v="photography/photobooks"/>
    <n v="1.0395714285714286"/>
    <n v="79.967032967032964"/>
    <x v="8"/>
    <x v="20"/>
  </r>
  <r>
    <n v="1194"/>
    <x v="1194"/>
    <s v="A beautifully presented hardcover book of aerial photographs that show the west coast of Ireland as it's never been seen before."/>
    <x v="78"/>
    <n v="40280"/>
    <x v="0"/>
    <x v="17"/>
    <s v="EUR"/>
    <n v="1428493379"/>
    <x v="1194"/>
    <n v="1425901379"/>
    <d v="2015-03-09T11:42:59"/>
    <b v="0"/>
    <n v="714"/>
    <b v="1"/>
    <s v="photography/photobooks"/>
    <n v="3.2223999999999999"/>
    <n v="56.414565826330531"/>
    <x v="8"/>
    <x v="20"/>
  </r>
  <r>
    <n v="1195"/>
    <x v="1195"/>
    <s v="CALAMITA/Ã€ is a tool for investigating the contemporary Vajont and the topic of catastrophes in general._x000a_Â«CHE IDDIO CE LA MANDI BUONAÂ»"/>
    <x v="3"/>
    <n v="13500"/>
    <x v="0"/>
    <x v="13"/>
    <s v="EUR"/>
    <n v="1450602000"/>
    <x v="1195"/>
    <n v="1445415653"/>
    <d v="2015-10-21T08:20:53"/>
    <b v="0"/>
    <n v="170"/>
    <b v="1"/>
    <s v="photography/photobooks"/>
    <n v="1.35"/>
    <n v="79.411764705882348"/>
    <x v="8"/>
    <x v="20"/>
  </r>
  <r>
    <n v="1196"/>
    <x v="1196"/>
    <s v="A book of male nudes photographed on location in Ibiza over the last 4 years."/>
    <x v="107"/>
    <n v="39137"/>
    <x v="0"/>
    <x v="1"/>
    <s v="GBP"/>
    <n v="1450467539"/>
    <x v="1196"/>
    <n v="1447875539"/>
    <d v="2015-11-18T19:38:59"/>
    <b v="0"/>
    <n v="512"/>
    <b v="1"/>
    <s v="photography/photobooks"/>
    <n v="2.6991034482758622"/>
    <n v="76.439453125"/>
    <x v="8"/>
    <x v="20"/>
  </r>
  <r>
    <n v="1197"/>
    <x v="1197"/>
    <s v="A coffee table book celebrating Colorado brewery culture; exploring the passion and personality of local breweries through photographs."/>
    <x v="36"/>
    <n v="37994"/>
    <x v="0"/>
    <x v="0"/>
    <s v="USD"/>
    <n v="1465797540"/>
    <x v="1197"/>
    <n v="1463155034"/>
    <d v="2016-05-13T15:57:14"/>
    <b v="0"/>
    <n v="314"/>
    <b v="1"/>
    <s v="photography/photobooks"/>
    <n v="2.5329333333333333"/>
    <n v="121"/>
    <x v="8"/>
    <x v="20"/>
  </r>
  <r>
    <n v="1198"/>
    <x v="1198"/>
    <s v="The White Desert is a photo project, documenting the fragility and beauty of the planet, from the Arctic to Antarctic regions!"/>
    <x v="8"/>
    <n v="9121"/>
    <x v="0"/>
    <x v="0"/>
    <s v="USD"/>
    <n v="1451530800"/>
    <x v="1198"/>
    <n v="1448463086"/>
    <d v="2015-11-25T14:51:26"/>
    <b v="0"/>
    <n v="167"/>
    <b v="1"/>
    <s v="photography/photobooks"/>
    <n v="2.6059999999999999"/>
    <n v="54.616766467065865"/>
    <x v="8"/>
    <x v="20"/>
  </r>
  <r>
    <n v="1199"/>
    <x v="1199"/>
    <s v="There are over 627.295 Syrian refugees in Jordan due to the war. Let me tell you some of their stories with the help of a photobook!"/>
    <x v="224"/>
    <n v="2693"/>
    <x v="0"/>
    <x v="1"/>
    <s v="GBP"/>
    <n v="1436380200"/>
    <x v="1199"/>
    <n v="1433615400"/>
    <d v="2015-06-06T18:30:00"/>
    <b v="0"/>
    <n v="9"/>
    <b v="1"/>
    <s v="photography/photobooks"/>
    <n v="1.0131677953348381"/>
    <n v="299.22222222222223"/>
    <x v="8"/>
    <x v="20"/>
  </r>
  <r>
    <n v="1200"/>
    <x v="1200"/>
    <s v="Modern Nomads Journal is an 88 page magazine style publication containing photo stories about Somalis in the Horn of Africa."/>
    <x v="225"/>
    <n v="6029"/>
    <x v="0"/>
    <x v="0"/>
    <s v="USD"/>
    <n v="1429183656"/>
    <x v="1200"/>
    <n v="1427369256"/>
    <d v="2015-03-26T11:27:36"/>
    <b v="0"/>
    <n v="103"/>
    <b v="1"/>
    <s v="photography/photobooks"/>
    <n v="1.2560416666666667"/>
    <n v="58.533980582524272"/>
    <x v="8"/>
    <x v="20"/>
  </r>
  <r>
    <n v="1201"/>
    <x v="1201"/>
    <s v="Documentary book about the lives of disabled people and Chernobyl victims living in governmental institutions called Internats"/>
    <x v="12"/>
    <n v="6146.27"/>
    <x v="0"/>
    <x v="1"/>
    <s v="GBP"/>
    <n v="1468593246"/>
    <x v="1201"/>
    <n v="1466001246"/>
    <d v="2016-06-15T14:34:06"/>
    <b v="0"/>
    <n v="111"/>
    <b v="1"/>
    <s v="photography/photobooks"/>
    <n v="1.0243783333333334"/>
    <n v="55.371801801801809"/>
    <x v="8"/>
    <x v="20"/>
  </r>
  <r>
    <n v="1202"/>
    <x v="1202"/>
    <s v="This coffee table book features Melbourne as never seen before through the eyes of an artist now 93 years old. Melbourne from 1968-1971"/>
    <x v="31"/>
    <n v="49811"/>
    <x v="0"/>
    <x v="2"/>
    <s v="AUD"/>
    <n v="1435388154"/>
    <x v="1202"/>
    <n v="1432796154"/>
    <d v="2015-05-28T06:55:54"/>
    <b v="0"/>
    <n v="271"/>
    <b v="1"/>
    <s v="photography/photobooks"/>
    <n v="1.99244"/>
    <n v="183.80442804428046"/>
    <x v="8"/>
    <x v="20"/>
  </r>
  <r>
    <n v="1203"/>
    <x v="1203"/>
    <s v="reAPPEARANCES is a series of photographs shot with a digital toy camera, a visual and cultural journey through appearances."/>
    <x v="226"/>
    <n v="16700"/>
    <x v="0"/>
    <x v="0"/>
    <s v="USD"/>
    <n v="1433083527"/>
    <x v="1203"/>
    <n v="1430491527"/>
    <d v="2015-05-01T14:45:27"/>
    <b v="0"/>
    <n v="101"/>
    <b v="1"/>
    <s v="photography/photobooks"/>
    <n v="1.0245398773006136"/>
    <n v="165.34653465346534"/>
    <x v="8"/>
    <x v="20"/>
  </r>
  <r>
    <n v="1204"/>
    <x v="1204"/>
    <s v="A fine art book capturing the beauty of nature in the Western United States by landscape photographer Cheyne Walls."/>
    <x v="93"/>
    <n v="13383"/>
    <x v="0"/>
    <x v="0"/>
    <s v="USD"/>
    <n v="1449205200"/>
    <x v="1204"/>
    <n v="1445363833"/>
    <d v="2015-10-20T17:57:13"/>
    <b v="0"/>
    <n v="57"/>
    <b v="1"/>
    <s v="photography/photobooks"/>
    <n v="1.0294615384615384"/>
    <n v="234.78947368421052"/>
    <x v="8"/>
    <x v="20"/>
  </r>
  <r>
    <n v="1205"/>
    <x v="1205"/>
    <s v="A photo book by photographer Mahdi Ehsaei depicting the little known minority of Afro-Iranians in South Iran in fascinating portraits."/>
    <x v="93"/>
    <n v="13112"/>
    <x v="0"/>
    <x v="12"/>
    <s v="EUR"/>
    <n v="1434197351"/>
    <x v="1205"/>
    <n v="1431605351"/>
    <d v="2015-05-14T12:09:11"/>
    <b v="0"/>
    <n v="62"/>
    <b v="1"/>
    <s v="photography/photobooks"/>
    <n v="1.0086153846153847"/>
    <n v="211.48387096774192"/>
    <x v="8"/>
    <x v="20"/>
  </r>
  <r>
    <n v="1206"/>
    <x v="1206"/>
    <s v="Limited edition zine by photographic artist Esthaem, signed and hand-numbered including a screen printed banderole. Edition of 100."/>
    <x v="42"/>
    <n v="1035"/>
    <x v="0"/>
    <x v="15"/>
    <s v="EUR"/>
    <n v="1489238940"/>
    <x v="1206"/>
    <n v="1486406253"/>
    <d v="2017-02-06T18:37:33"/>
    <b v="0"/>
    <n v="32"/>
    <b v="1"/>
    <s v="photography/photobooks"/>
    <n v="1.1499999999999999"/>
    <n v="32.34375"/>
    <x v="8"/>
    <x v="20"/>
  </r>
  <r>
    <n v="1207"/>
    <x v="1207"/>
    <s v="A humanistic photo book about ancestral &amp; post-modern Italy."/>
    <x v="227"/>
    <n v="17396"/>
    <x v="0"/>
    <x v="13"/>
    <s v="EUR"/>
    <n v="1459418400"/>
    <x v="1207"/>
    <n v="1456827573"/>
    <d v="2016-03-01T10:19:33"/>
    <b v="0"/>
    <n v="141"/>
    <b v="1"/>
    <s v="photography/photobooks"/>
    <n v="1.0416766467065868"/>
    <n v="123.37588652482269"/>
    <x v="8"/>
    <x v="20"/>
  </r>
  <r>
    <n v="1208"/>
    <x v="1208"/>
    <s v="Help me complete the photography and publish a fine art book on White Sands National Monument, a uniquely significant place."/>
    <x v="3"/>
    <n v="15530"/>
    <x v="0"/>
    <x v="0"/>
    <s v="USD"/>
    <n v="1458835264"/>
    <x v="1208"/>
    <n v="1456246864"/>
    <d v="2016-02-23T17:01:04"/>
    <b v="0"/>
    <n v="75"/>
    <b v="1"/>
    <s v="photography/photobooks"/>
    <n v="1.5529999999999999"/>
    <n v="207.06666666666666"/>
    <x v="8"/>
    <x v="20"/>
  </r>
  <r>
    <n v="1209"/>
    <x v="1209"/>
    <s v="This 80 page book displays 75 beautiful images of the Holy Land, site descriptions, scripture and thought provoking comments."/>
    <x v="12"/>
    <n v="6360"/>
    <x v="0"/>
    <x v="0"/>
    <s v="USD"/>
    <n v="1488053905"/>
    <x v="1209"/>
    <n v="1485461905"/>
    <d v="2017-01-26T20:18:25"/>
    <b v="0"/>
    <n v="46"/>
    <b v="1"/>
    <s v="photography/photobooks"/>
    <n v="1.06"/>
    <n v="138.2608695652174"/>
    <x v="8"/>
    <x v="20"/>
  </r>
  <r>
    <n v="1210"/>
    <x v="1210"/>
    <s v="En fotobok om livet i det enda andra GÃ¶teborg i vÃ¤rlden"/>
    <x v="22"/>
    <n v="50863"/>
    <x v="0"/>
    <x v="11"/>
    <s v="SEK"/>
    <n v="1433106000"/>
    <x v="1210"/>
    <n v="1431124572"/>
    <d v="2015-05-08T22:36:12"/>
    <b v="0"/>
    <n v="103"/>
    <b v="1"/>
    <s v="photography/photobooks"/>
    <n v="2.5431499999999998"/>
    <n v="493.81553398058253"/>
    <x v="8"/>
    <x v="20"/>
  </r>
  <r>
    <n v="1211"/>
    <x v="1211"/>
    <s v="From 2010 to 2015, I took over 15 000 photos in Japan. Here's 500 of them. Landscape, city view, people and so much more!"/>
    <x v="28"/>
    <n v="1011"/>
    <x v="0"/>
    <x v="5"/>
    <s v="CAD"/>
    <n v="1465505261"/>
    <x v="1211"/>
    <n v="1464209261"/>
    <d v="2016-05-25T20:47:41"/>
    <b v="0"/>
    <n v="6"/>
    <b v="1"/>
    <s v="photography/photobooks"/>
    <n v="1.0109999999999999"/>
    <n v="168.5"/>
    <x v="8"/>
    <x v="20"/>
  </r>
  <r>
    <n v="1212"/>
    <x v="1212"/>
    <s v="Faces of Yoga is a series of uncomfortable photos of people in strange positions. The photo book will be ready for the holiday season!"/>
    <x v="30"/>
    <n v="3226"/>
    <x v="0"/>
    <x v="0"/>
    <s v="USD"/>
    <n v="1448586000"/>
    <x v="1212"/>
    <n v="1447195695"/>
    <d v="2015-11-10T22:48:15"/>
    <b v="0"/>
    <n v="83"/>
    <b v="1"/>
    <s v="photography/photobooks"/>
    <n v="1.2904"/>
    <n v="38.867469879518069"/>
    <x v="8"/>
    <x v="20"/>
  </r>
  <r>
    <n v="1213"/>
    <x v="1213"/>
    <s v="A collection of 97 colour photographs showcasing Iceland's spectacular scenery, beautifully presented in 128 page hardcover book."/>
    <x v="115"/>
    <n v="6645"/>
    <x v="0"/>
    <x v="1"/>
    <s v="GBP"/>
    <n v="1485886100"/>
    <x v="1213"/>
    <n v="1482862100"/>
    <d v="2016-12-27T18:08:20"/>
    <b v="0"/>
    <n v="108"/>
    <b v="1"/>
    <s v="photography/photobooks"/>
    <n v="1.0223076923076924"/>
    <n v="61.527777777777779"/>
    <x v="8"/>
    <x v="20"/>
  </r>
  <r>
    <n v="1214"/>
    <x v="1214"/>
    <s v="A coffee table book with photographs of nature's splendor from the mystical valley of Lachen in the Eastern recesses of the Himalaya."/>
    <x v="13"/>
    <n v="2636"/>
    <x v="0"/>
    <x v="0"/>
    <s v="USD"/>
    <n v="1433880605"/>
    <x v="1214"/>
    <n v="1428696605"/>
    <d v="2015-04-10T20:10:05"/>
    <b v="0"/>
    <n v="25"/>
    <b v="1"/>
    <s v="photography/photobooks"/>
    <n v="1.3180000000000001"/>
    <n v="105.44"/>
    <x v="8"/>
    <x v="20"/>
  </r>
  <r>
    <n v="1215"/>
    <x v="1215"/>
    <s v="A photography book that brings you on a journey through Tokyo and beyond.   This is a collection of my best images from ShootTokyo."/>
    <x v="10"/>
    <n v="39304.01"/>
    <x v="0"/>
    <x v="0"/>
    <s v="USD"/>
    <n v="1401487756"/>
    <x v="1215"/>
    <n v="1398895756"/>
    <d v="2014-04-30T22:09:16"/>
    <b v="0"/>
    <n v="549"/>
    <b v="1"/>
    <s v="photography/photobooks"/>
    <n v="7.8608020000000005"/>
    <n v="71.592003642987251"/>
    <x v="8"/>
    <x v="20"/>
  </r>
  <r>
    <n v="1216"/>
    <x v="1216"/>
    <s v="A fine art photography book taking a new look at the art of bonsai."/>
    <x v="32"/>
    <n v="20398"/>
    <x v="0"/>
    <x v="0"/>
    <s v="USD"/>
    <n v="1443826980"/>
    <x v="1216"/>
    <n v="1441032457"/>
    <d v="2015-08-31T14:47:37"/>
    <b v="0"/>
    <n v="222"/>
    <b v="1"/>
    <s v="photography/photobooks"/>
    <n v="1.4570000000000001"/>
    <n v="91.882882882882882"/>
    <x v="8"/>
    <x v="20"/>
  </r>
  <r>
    <n v="1217"/>
    <x v="1217"/>
    <s v="&quot;Either Limits Or Contradictions&quot; is a Photo Book about the pace of life, death and time passing. A Daylight Books Publication."/>
    <x v="228"/>
    <n v="27189"/>
    <x v="0"/>
    <x v="0"/>
    <s v="USD"/>
    <n v="1468524340"/>
    <x v="1217"/>
    <n v="1465932340"/>
    <d v="2016-06-14T19:25:40"/>
    <b v="0"/>
    <n v="183"/>
    <b v="1"/>
    <s v="photography/photobooks"/>
    <n v="1.026"/>
    <n v="148.57377049180329"/>
    <x v="8"/>
    <x v="20"/>
  </r>
  <r>
    <n v="1218"/>
    <x v="1218"/>
    <s v="The Mountaineers Books and I, Carl Battreall, have teamed up to create the first photography book of the legendary Alaska Range."/>
    <x v="7"/>
    <n v="15505"/>
    <x v="0"/>
    <x v="0"/>
    <s v="USD"/>
    <n v="1446346800"/>
    <x v="1218"/>
    <n v="1443714800"/>
    <d v="2015-10-01T15:53:20"/>
    <b v="0"/>
    <n v="89"/>
    <b v="1"/>
    <s v="photography/photobooks"/>
    <n v="1.7227777777777777"/>
    <n v="174.2134831460674"/>
    <x v="8"/>
    <x v="20"/>
  </r>
  <r>
    <n v="1219"/>
    <x v="1219"/>
    <s v="The Box is a fine art book of Ron Amato's innovative and seductive photography project."/>
    <x v="229"/>
    <n v="26024"/>
    <x v="0"/>
    <x v="0"/>
    <s v="USD"/>
    <n v="1476961513"/>
    <x v="1219"/>
    <n v="1474369513"/>
    <d v="2016-09-20T11:05:13"/>
    <b v="0"/>
    <n v="253"/>
    <b v="1"/>
    <s v="photography/photobooks"/>
    <n v="1.5916819571865444"/>
    <n v="102.86166007905139"/>
    <x v="8"/>
    <x v="20"/>
  </r>
  <r>
    <n v="1220"/>
    <x v="1220"/>
    <s v="A beautiful photo art book of portraits and conversations with people that may expand your idea of gender."/>
    <x v="36"/>
    <n v="15565"/>
    <x v="0"/>
    <x v="12"/>
    <s v="EUR"/>
    <n v="1440515112"/>
    <x v="1220"/>
    <n v="1437923112"/>
    <d v="2015-07-26T15:05:12"/>
    <b v="0"/>
    <n v="140"/>
    <b v="1"/>
    <s v="photography/photobooks"/>
    <n v="1.0376666666666667"/>
    <n v="111.17857142857143"/>
    <x v="8"/>
    <x v="20"/>
  </r>
  <r>
    <n v="1221"/>
    <x v="1221"/>
    <s v="Photography book exploring the community of Oldham Athletic Football Club, their relation to the town and the theatre of football."/>
    <x v="41"/>
    <n v="2451.0100000000002"/>
    <x v="0"/>
    <x v="1"/>
    <s v="GBP"/>
    <n v="1480809600"/>
    <x v="1221"/>
    <n v="1478431488"/>
    <d v="2016-11-06T11:24:48"/>
    <b v="0"/>
    <n v="103"/>
    <b v="1"/>
    <s v="photography/photobooks"/>
    <n v="1.1140954545454547"/>
    <n v="23.796213592233013"/>
    <x v="8"/>
    <x v="20"/>
  </r>
  <r>
    <n v="1222"/>
    <x v="1222"/>
    <s v="Project Pilgrim is my effort to work towards normalizing mental health."/>
    <x v="23"/>
    <n v="11215"/>
    <x v="0"/>
    <x v="5"/>
    <s v="CAD"/>
    <n v="1459483200"/>
    <x v="1222"/>
    <n v="1456852647"/>
    <d v="2016-03-01T17:17:27"/>
    <b v="0"/>
    <n v="138"/>
    <b v="1"/>
    <s v="photography/photobooks"/>
    <n v="2.80375"/>
    <n v="81.268115942028984"/>
    <x v="8"/>
    <x v="20"/>
  </r>
  <r>
    <n v="1223"/>
    <x v="1223"/>
    <s v="A photography book focusing on the people rather than the nature at Yosemite National Park."/>
    <x v="230"/>
    <n v="22197"/>
    <x v="0"/>
    <x v="0"/>
    <s v="USD"/>
    <n v="1478754909"/>
    <x v="1223"/>
    <n v="1476159309"/>
    <d v="2016-10-11T04:15:09"/>
    <b v="0"/>
    <n v="191"/>
    <b v="1"/>
    <s v="photography/photobooks"/>
    <n v="1.1210606060606061"/>
    <n v="116.21465968586388"/>
    <x v="8"/>
    <x v="20"/>
  </r>
  <r>
    <n v="1224"/>
    <x v="1224"/>
    <s v="Modern Celtic influenced CD.  Help me finish what I started before the stroke."/>
    <x v="36"/>
    <n v="1060"/>
    <x v="1"/>
    <x v="0"/>
    <s v="USD"/>
    <n v="1402060302"/>
    <x v="1224"/>
    <n v="1396876302"/>
    <d v="2014-04-07T13:11:42"/>
    <b v="0"/>
    <n v="18"/>
    <b v="0"/>
    <s v="music/world music"/>
    <n v="7.0666666666666669E-2"/>
    <n v="58.888888888888886"/>
    <x v="4"/>
    <x v="21"/>
  </r>
  <r>
    <n v="1225"/>
    <x v="1225"/>
    <s v="My first music album is a collection of 9 songs honoring Mexico's prolific composer, Jose Alfredo Jimenez with my artistic vision."/>
    <x v="9"/>
    <n v="132"/>
    <x v="1"/>
    <x v="0"/>
    <s v="USD"/>
    <n v="1382478278"/>
    <x v="1225"/>
    <n v="1377294278"/>
    <d v="2013-08-23T21:44:38"/>
    <b v="0"/>
    <n v="3"/>
    <b v="0"/>
    <s v="music/world music"/>
    <n v="4.3999999999999997E-2"/>
    <n v="44"/>
    <x v="4"/>
    <x v="21"/>
  </r>
  <r>
    <n v="1226"/>
    <x v="1226"/>
    <s v="Pavlo will be independently filming his second full length PBS Special and DVD in May with director George Veras"/>
    <x v="63"/>
    <n v="1937"/>
    <x v="1"/>
    <x v="0"/>
    <s v="USD"/>
    <n v="1398042000"/>
    <x v="1226"/>
    <n v="1395089981"/>
    <d v="2014-03-17T20:59:41"/>
    <b v="0"/>
    <n v="40"/>
    <b v="0"/>
    <s v="music/world music"/>
    <n v="3.8739999999999997E-2"/>
    <n v="48.424999999999997"/>
    <x v="4"/>
    <x v="21"/>
  </r>
  <r>
    <n v="1227"/>
    <x v="1227"/>
    <s v="After winning the iStandard Phoenix Producer Showcase (6/25/14)  I have been invited to Beast of the Beats VIII in New York Nov. 6-9"/>
    <x v="13"/>
    <n v="0"/>
    <x v="1"/>
    <x v="0"/>
    <s v="USD"/>
    <n v="1407394800"/>
    <x v="1227"/>
    <n v="1404770616"/>
    <d v="2014-07-07T22:03:36"/>
    <b v="0"/>
    <n v="0"/>
    <b v="0"/>
    <s v="music/world music"/>
    <n v="0"/>
    <e v="#DIV/0!"/>
    <x v="4"/>
    <x v="21"/>
  </r>
  <r>
    <n v="1228"/>
    <x v="1228"/>
    <s v="Kat is partnering with Kickstarter to raise the funds to complete her first solo World music CD &quot;Gypsy&quot;!"/>
    <x v="10"/>
    <n v="1465"/>
    <x v="1"/>
    <x v="0"/>
    <s v="USD"/>
    <n v="1317231008"/>
    <x v="1228"/>
    <n v="1312047008"/>
    <d v="2011-07-30T17:30:08"/>
    <b v="0"/>
    <n v="24"/>
    <b v="0"/>
    <s v="music/world music"/>
    <n v="0.29299999999999998"/>
    <n v="61.041666666666664"/>
    <x v="4"/>
    <x v="21"/>
  </r>
  <r>
    <n v="1229"/>
    <x v="1229"/>
    <s v="Bollywood composer Vanraj Bhatia, age 86, has written an opera based on a myth from the epic Mahabhatata. Presented in Queens May 11&amp;12"/>
    <x v="181"/>
    <n v="25"/>
    <x v="1"/>
    <x v="0"/>
    <s v="USD"/>
    <n v="1334592000"/>
    <x v="1229"/>
    <n v="1331982127"/>
    <d v="2012-03-17T11:02:07"/>
    <b v="0"/>
    <n v="1"/>
    <b v="0"/>
    <s v="music/world music"/>
    <n v="9.0909090909090905E-3"/>
    <n v="25"/>
    <x v="4"/>
    <x v="21"/>
  </r>
  <r>
    <n v="1230"/>
    <x v="1230"/>
    <s v="It has been close to a decade since DC Talk began their &quot;Intermission&quot;.  It is time for A Live Concert Tribute &amp; DVD Movie!"/>
    <x v="69"/>
    <n v="0"/>
    <x v="1"/>
    <x v="0"/>
    <s v="USD"/>
    <n v="1298589630"/>
    <x v="1230"/>
    <n v="1295997630"/>
    <d v="2011-01-25T23:20:30"/>
    <b v="0"/>
    <n v="0"/>
    <b v="0"/>
    <s v="music/world music"/>
    <n v="0"/>
    <e v="#DIV/0!"/>
    <x v="4"/>
    <x v="21"/>
  </r>
  <r>
    <n v="1231"/>
    <x v="1231"/>
    <s v="a non-profit, free, all-day, all-ages music &amp; arts festival dedicated to promoting non-violent spaces for community engagement"/>
    <x v="10"/>
    <n v="0"/>
    <x v="1"/>
    <x v="0"/>
    <s v="USD"/>
    <n v="1440723600"/>
    <x v="1231"/>
    <n v="1436394968"/>
    <d v="2015-07-08T22:36:08"/>
    <b v="0"/>
    <n v="0"/>
    <b v="0"/>
    <s v="music/world music"/>
    <n v="0"/>
    <e v="#DIV/0!"/>
    <x v="4"/>
    <x v="21"/>
  </r>
  <r>
    <n v="1232"/>
    <x v="1232"/>
    <s v="CD-Book w/ 26 original songs + illustrations + activities that WORK developing full literacy skills (language &amp; math) of preschoolers."/>
    <x v="10"/>
    <n v="40"/>
    <x v="1"/>
    <x v="0"/>
    <s v="USD"/>
    <n v="1381090870"/>
    <x v="1232"/>
    <n v="1377030070"/>
    <d v="2013-08-20T20:21:10"/>
    <b v="0"/>
    <n v="1"/>
    <b v="0"/>
    <s v="music/world music"/>
    <n v="8.0000000000000002E-3"/>
    <n v="40"/>
    <x v="4"/>
    <x v="21"/>
  </r>
  <r>
    <n v="1233"/>
    <x v="1233"/>
    <s v="A Shakulute mouthpiece will allow me to play my silver alto flute vertically  like my Japanese shakuhachis but with Western fingerings."/>
    <x v="28"/>
    <n v="116"/>
    <x v="1"/>
    <x v="0"/>
    <s v="USD"/>
    <n v="1329864374"/>
    <x v="1233"/>
    <n v="1328049974"/>
    <d v="2012-01-31T22:46:14"/>
    <b v="0"/>
    <n v="6"/>
    <b v="0"/>
    <s v="music/world music"/>
    <n v="0.11600000000000001"/>
    <n v="19.333333333333332"/>
    <x v="4"/>
    <x v="21"/>
  </r>
  <r>
    <n v="1234"/>
    <x v="1234"/>
    <s v="We have been offered shows all over the world, to reach places and people with our music, for the experience of just doing it!"/>
    <x v="63"/>
    <n v="0"/>
    <x v="1"/>
    <x v="1"/>
    <s v="GBP"/>
    <n v="1422903342"/>
    <x v="1234"/>
    <n v="1420311342"/>
    <d v="2015-01-03T18:55:42"/>
    <b v="0"/>
    <n v="0"/>
    <b v="0"/>
    <s v="music/world music"/>
    <n v="0"/>
    <e v="#DIV/0!"/>
    <x v="4"/>
    <x v="21"/>
  </r>
  <r>
    <n v="1235"/>
    <x v="1235"/>
    <s v="We plan to make studio recordings for a CD that highlights six new works composed for our Shakuhachi and Koto Music concert series."/>
    <x v="231"/>
    <n v="210"/>
    <x v="1"/>
    <x v="0"/>
    <s v="USD"/>
    <n v="1387077299"/>
    <x v="1235"/>
    <n v="1383621299"/>
    <d v="2013-11-05T03:14:59"/>
    <b v="0"/>
    <n v="6"/>
    <b v="0"/>
    <s v="music/world music"/>
    <n v="2.787363950092912E-2"/>
    <n v="35"/>
    <x v="4"/>
    <x v="21"/>
  </r>
  <r>
    <n v="1236"/>
    <x v="1236"/>
    <s v="Raising money to give the musicians their due."/>
    <x v="30"/>
    <n v="0"/>
    <x v="1"/>
    <x v="0"/>
    <s v="USD"/>
    <n v="1343491200"/>
    <x v="1236"/>
    <n v="1342801164"/>
    <d v="2012-07-20T16:19:24"/>
    <b v="0"/>
    <n v="0"/>
    <b v="0"/>
    <s v="music/world music"/>
    <n v="0"/>
    <e v="#DIV/0!"/>
    <x v="4"/>
    <x v="21"/>
  </r>
  <r>
    <n v="1237"/>
    <x v="1237"/>
    <s v="We have the songs, concept, need to add songs and mix/package for shows in Hawaii, book dates outside of Maui and advance his message"/>
    <x v="31"/>
    <n v="0"/>
    <x v="1"/>
    <x v="0"/>
    <s v="USD"/>
    <n v="1345790865"/>
    <x v="1237"/>
    <n v="1344062865"/>
    <d v="2012-08-04T06:47:45"/>
    <b v="0"/>
    <n v="0"/>
    <b v="0"/>
    <s v="music/world music"/>
    <n v="0"/>
    <e v="#DIV/0!"/>
    <x v="4"/>
    <x v="21"/>
  </r>
  <r>
    <n v="1238"/>
    <x v="1238"/>
    <s v="The purpose of the album is to pull from many differenet genres but to express life circumstances to reach everyday people through song"/>
    <x v="28"/>
    <n v="178"/>
    <x v="1"/>
    <x v="0"/>
    <s v="USD"/>
    <n v="1312641536"/>
    <x v="1238"/>
    <n v="1310049536"/>
    <d v="2011-07-07T14:38:56"/>
    <b v="0"/>
    <n v="3"/>
    <b v="0"/>
    <s v="music/world music"/>
    <n v="0.17799999999999999"/>
    <n v="59.333333333333336"/>
    <x v="4"/>
    <x v="21"/>
  </r>
  <r>
    <n v="1239"/>
    <x v="1239"/>
    <s v="Please consider helping us with our new CD and Riverdance Tour"/>
    <x v="30"/>
    <n v="0"/>
    <x v="1"/>
    <x v="0"/>
    <s v="USD"/>
    <n v="1325804767"/>
    <x v="1239"/>
    <n v="1323212767"/>
    <d v="2011-12-06T23:06:07"/>
    <b v="0"/>
    <n v="0"/>
    <b v="0"/>
    <s v="music/world music"/>
    <n v="0"/>
    <e v="#DIV/0!"/>
    <x v="4"/>
    <x v="21"/>
  </r>
  <r>
    <n v="1240"/>
    <x v="1240"/>
    <s v="Sharing positive vibes of Peace, Love &amp; Unity with the World through conscious Reggae Music!"/>
    <x v="6"/>
    <n v="241"/>
    <x v="1"/>
    <x v="0"/>
    <s v="USD"/>
    <n v="1373665860"/>
    <x v="1240"/>
    <n v="1368579457"/>
    <d v="2013-05-15T00:57:37"/>
    <b v="0"/>
    <n v="8"/>
    <b v="0"/>
    <s v="music/world music"/>
    <n v="3.0124999999999999E-2"/>
    <n v="30.125"/>
    <x v="4"/>
    <x v="21"/>
  </r>
  <r>
    <n v="1241"/>
    <x v="1241"/>
    <s v="We are non-profit founders creating a forest retreat for the inner city students to record\learn music in an inspirational sanctuary."/>
    <x v="10"/>
    <n v="2537"/>
    <x v="1"/>
    <x v="0"/>
    <s v="USD"/>
    <n v="1414994340"/>
    <x v="1241"/>
    <n v="1413057980"/>
    <d v="2014-10-11T20:06:20"/>
    <b v="0"/>
    <n v="34"/>
    <b v="0"/>
    <s v="music/world music"/>
    <n v="0.50739999999999996"/>
    <n v="74.617647058823536"/>
    <x v="4"/>
    <x v="21"/>
  </r>
  <r>
    <n v="1242"/>
    <x v="1242"/>
    <s v="Cellphonia 9/11 (http://cellphonia.org/911/) is one of the performance pieces in the Music After marathon concert on 9.11.11"/>
    <x v="232"/>
    <n v="5"/>
    <x v="1"/>
    <x v="0"/>
    <s v="USD"/>
    <n v="1315747080"/>
    <x v="1242"/>
    <n v="1314417502"/>
    <d v="2011-08-27T03:58:22"/>
    <b v="0"/>
    <n v="1"/>
    <b v="0"/>
    <s v="music/world music"/>
    <n v="5.4884742041712408E-3"/>
    <n v="5"/>
    <x v="4"/>
    <x v="21"/>
  </r>
  <r>
    <n v="1243"/>
    <x v="1243"/>
    <s v="California's premier Latino cultural festival - music, theatre, film, workshops, visual arts, cuisine and more!"/>
    <x v="14"/>
    <n v="1691"/>
    <x v="1"/>
    <x v="0"/>
    <s v="USD"/>
    <n v="1310158800"/>
    <x v="1243"/>
    <n v="1304888771"/>
    <d v="2011-05-08T21:06:11"/>
    <b v="0"/>
    <n v="38"/>
    <b v="0"/>
    <s v="music/world music"/>
    <n v="0.14091666666666666"/>
    <n v="44.5"/>
    <x v="4"/>
    <x v="21"/>
  </r>
  <r>
    <n v="1244"/>
    <x v="1244"/>
    <s v="THEATRUM MUNDI releases DEBUT ALBUM! Pre-order &quot;The Eyes of the Realm&quot; and help make it happen!"/>
    <x v="13"/>
    <n v="2076"/>
    <x v="0"/>
    <x v="0"/>
    <s v="USD"/>
    <n v="1366664400"/>
    <x v="1244"/>
    <n v="1363981723"/>
    <d v="2013-03-22T19:48:43"/>
    <b v="1"/>
    <n v="45"/>
    <b v="1"/>
    <s v="music/rock"/>
    <n v="1.038"/>
    <n v="46.133333333333333"/>
    <x v="4"/>
    <x v="11"/>
  </r>
  <r>
    <n v="1245"/>
    <x v="1245"/>
    <s v="Smokey Folk is a folk rock band with a vaudeville twist! We have 18 original songs and want to record an album. Help us out!"/>
    <x v="13"/>
    <n v="2405"/>
    <x v="0"/>
    <x v="0"/>
    <s v="USD"/>
    <n v="1402755834"/>
    <x v="1245"/>
    <n v="1400163834"/>
    <d v="2014-05-15T14:23:54"/>
    <b v="1"/>
    <n v="17"/>
    <b v="1"/>
    <s v="music/rock"/>
    <n v="1.2024999999999999"/>
    <n v="141.47058823529412"/>
    <x v="4"/>
    <x v="11"/>
  </r>
  <r>
    <n v="1246"/>
    <x v="1246"/>
    <s v="Candy Warpop, Las Vegas' female-fronted alt-punk rock monster, is raising money to fund the production of their first music video."/>
    <x v="13"/>
    <n v="2340"/>
    <x v="0"/>
    <x v="0"/>
    <s v="USD"/>
    <n v="1323136949"/>
    <x v="1246"/>
    <n v="1319245349"/>
    <d v="2011-10-22T01:02:29"/>
    <b v="1"/>
    <n v="31"/>
    <b v="1"/>
    <s v="music/rock"/>
    <n v="1.17"/>
    <n v="75.483870967741936"/>
    <x v="4"/>
    <x v="11"/>
  </r>
  <r>
    <n v="1247"/>
    <x v="1247"/>
    <s v="BRAIN DEAD is going to record their debut EP and they need your help, Bozos!"/>
    <x v="8"/>
    <n v="4275"/>
    <x v="0"/>
    <x v="0"/>
    <s v="USD"/>
    <n v="1367823655"/>
    <x v="1247"/>
    <n v="1365231655"/>
    <d v="2013-04-06T07:00:55"/>
    <b v="1"/>
    <n v="50"/>
    <b v="1"/>
    <s v="music/rock"/>
    <n v="1.2214285714285715"/>
    <n v="85.5"/>
    <x v="4"/>
    <x v="11"/>
  </r>
  <r>
    <n v="1248"/>
    <x v="1248"/>
    <s v="The Vandies make pop rock in glorious Portland, Oregon. Help us fund our first full length album!"/>
    <x v="30"/>
    <n v="3791"/>
    <x v="0"/>
    <x v="0"/>
    <s v="USD"/>
    <n v="1402642740"/>
    <x v="1248"/>
    <n v="1399563953"/>
    <d v="2014-05-08T15:45:53"/>
    <b v="1"/>
    <n v="59"/>
    <b v="1"/>
    <s v="music/rock"/>
    <n v="1.5164"/>
    <n v="64.254237288135599"/>
    <x v="4"/>
    <x v="11"/>
  </r>
  <r>
    <n v="1249"/>
    <x v="1249"/>
    <s v="&quot;Let's Brighten It Up&quot; will be a seven song EP of originals heavily inspired by music from the 50s and 60s"/>
    <x v="10"/>
    <n v="5222"/>
    <x v="0"/>
    <x v="0"/>
    <s v="USD"/>
    <n v="1341683211"/>
    <x v="1249"/>
    <n v="1339091211"/>
    <d v="2012-06-07T17:46:51"/>
    <b v="1"/>
    <n v="81"/>
    <b v="1"/>
    <s v="music/rock"/>
    <n v="1.0444"/>
    <n v="64.46913580246914"/>
    <x v="4"/>
    <x v="11"/>
  </r>
  <r>
    <n v="1250"/>
    <x v="1250"/>
    <s v="My new disc Human Kindness is some of the strongest &amp; most ambitious music Iâ€™ve made. Join me in giving it a solid push into the world."/>
    <x v="11"/>
    <n v="60046"/>
    <x v="0"/>
    <x v="0"/>
    <s v="USD"/>
    <n v="1410017131"/>
    <x v="1250"/>
    <n v="1406129131"/>
    <d v="2014-07-23T15:25:31"/>
    <b v="1"/>
    <n v="508"/>
    <b v="1"/>
    <s v="music/rock"/>
    <n v="2.0015333333333332"/>
    <n v="118.2007874015748"/>
    <x v="4"/>
    <x v="11"/>
  </r>
  <r>
    <n v="1251"/>
    <x v="1251"/>
    <s v="A tour of europe with 3 memphis artist, Jack Oblivian, Harlan T Bobo and Shawn Cripps."/>
    <x v="12"/>
    <n v="6108"/>
    <x v="0"/>
    <x v="0"/>
    <s v="USD"/>
    <n v="1316979167"/>
    <x v="1251"/>
    <n v="1311795167"/>
    <d v="2011-07-27T19:32:47"/>
    <b v="1"/>
    <n v="74"/>
    <b v="1"/>
    <s v="music/rock"/>
    <n v="1.018"/>
    <n v="82.540540540540547"/>
    <x v="4"/>
    <x v="11"/>
  </r>
  <r>
    <n v="1252"/>
    <x v="1252"/>
    <s v="Our hope is to re-release this 2007 Kiss Kiss cult classic &quot;Reality vs the Optimist&quot; on vinyl as was always our intention."/>
    <x v="8"/>
    <n v="4818"/>
    <x v="0"/>
    <x v="0"/>
    <s v="USD"/>
    <n v="1382658169"/>
    <x v="1252"/>
    <n v="1380238969"/>
    <d v="2013-09-26T23:42:49"/>
    <b v="1"/>
    <n v="141"/>
    <b v="1"/>
    <s v="music/rock"/>
    <n v="1.3765714285714286"/>
    <n v="34.170212765957444"/>
    <x v="4"/>
    <x v="11"/>
  </r>
  <r>
    <n v="1253"/>
    <x v="1253"/>
    <s v="Suburban Legends are working on the most important album EVER, but they are in need of your help and about 10 bucks... probably more!"/>
    <x v="185"/>
    <n v="30383.32"/>
    <x v="0"/>
    <x v="0"/>
    <s v="USD"/>
    <n v="1409770107"/>
    <x v="1253"/>
    <n v="1407178107"/>
    <d v="2014-08-04T18:48:27"/>
    <b v="1"/>
    <n v="711"/>
    <b v="1"/>
    <s v="music/rock"/>
    <n v="3038.3319999999999"/>
    <n v="42.73322081575246"/>
    <x v="4"/>
    <x v="11"/>
  </r>
  <r>
    <n v="1254"/>
    <x v="1254"/>
    <s v="Fresh off the heels of, &quot;Let the Waves Come in Threes,&quot; (#6 National Folk Chart) we're making a new record. Huge thanks for your help!"/>
    <x v="233"/>
    <n v="13323"/>
    <x v="0"/>
    <x v="0"/>
    <s v="USD"/>
    <n v="1293857940"/>
    <x v="1254"/>
    <n v="1288968886"/>
    <d v="2010-11-05T14:54:46"/>
    <b v="1"/>
    <n v="141"/>
    <b v="1"/>
    <s v="music/rock"/>
    <n v="1.9885074626865671"/>
    <n v="94.489361702127653"/>
    <x v="4"/>
    <x v="11"/>
  </r>
  <r>
    <n v="1255"/>
    <x v="1255"/>
    <s v="Let the Space Bards abduct you on a quirky musical journey about two aliens struggling to fit in on planet Earth."/>
    <x v="9"/>
    <n v="6071"/>
    <x v="0"/>
    <x v="0"/>
    <s v="USD"/>
    <n v="1385932652"/>
    <x v="1255"/>
    <n v="1383337052"/>
    <d v="2013-11-01T20:17:32"/>
    <b v="1"/>
    <n v="109"/>
    <b v="1"/>
    <s v="music/rock"/>
    <n v="2.0236666666666667"/>
    <n v="55.697247706422019"/>
    <x v="4"/>
    <x v="11"/>
  </r>
  <r>
    <n v="1256"/>
    <x v="1256"/>
    <s v="Dylan Carlson of earth,major solo project lp/cd/dvd/book &quot;Falling with a Thousand Stars and Other Wonders from the House of Albion&quot;"/>
    <x v="11"/>
    <n v="35389.129999999997"/>
    <x v="0"/>
    <x v="0"/>
    <s v="USD"/>
    <n v="1329084231"/>
    <x v="1256"/>
    <n v="1326492231"/>
    <d v="2012-01-13T22:03:51"/>
    <b v="1"/>
    <n v="361"/>
    <b v="1"/>
    <s v="music/rock"/>
    <n v="1.1796376666666666"/>
    <n v="98.030831024930734"/>
    <x v="4"/>
    <x v="11"/>
  </r>
  <r>
    <n v="1257"/>
    <x v="1257"/>
    <s v="Three Lobed, a boutique psychedelic label focused on small run releases, is celebrating its 10th anniversary with a lush 4xLP set."/>
    <x v="62"/>
    <n v="16210"/>
    <x v="0"/>
    <x v="0"/>
    <s v="USD"/>
    <n v="1301792590"/>
    <x v="1257"/>
    <n v="1297562590"/>
    <d v="2011-02-13T02:03:10"/>
    <b v="1"/>
    <n v="176"/>
    <b v="1"/>
    <s v="music/rock"/>
    <n v="2.9472727272727273"/>
    <n v="92.102272727272734"/>
    <x v="4"/>
    <x v="11"/>
  </r>
  <r>
    <n v="1258"/>
    <x v="1258"/>
    <s v="Mustard Plug needs help funding their new record.  Please help the Grand Rapids, MI band put out their 7th record!"/>
    <x v="14"/>
    <n v="25577.56"/>
    <x v="0"/>
    <x v="0"/>
    <s v="USD"/>
    <n v="1377960012"/>
    <x v="1258"/>
    <n v="1375368012"/>
    <d v="2013-08-01T14:40:12"/>
    <b v="1"/>
    <n v="670"/>
    <b v="1"/>
    <s v="music/rock"/>
    <n v="2.1314633333333335"/>
    <n v="38.175462686567165"/>
    <x v="4"/>
    <x v="11"/>
  </r>
  <r>
    <n v="1259"/>
    <x v="1259"/>
    <s v="Falling From One is currently in the studio recording their first CD and they need your help!"/>
    <x v="30"/>
    <n v="2606"/>
    <x v="0"/>
    <x v="0"/>
    <s v="USD"/>
    <n v="1402286340"/>
    <x v="1259"/>
    <n v="1399504664"/>
    <d v="2014-05-07T23:17:44"/>
    <b v="1"/>
    <n v="96"/>
    <b v="1"/>
    <s v="music/rock"/>
    <n v="1.0424"/>
    <n v="27.145833333333332"/>
    <x v="4"/>
    <x v="11"/>
  </r>
  <r>
    <n v="1260"/>
    <x v="1260"/>
    <s v="Cub Country is mastering our final 10 song recording and pressing it to 12&quot; vinyl with beautiful full-color original artwork."/>
    <x v="126"/>
    <n v="3751"/>
    <x v="0"/>
    <x v="0"/>
    <s v="USD"/>
    <n v="1393445620"/>
    <x v="1260"/>
    <n v="1390853620"/>
    <d v="2014-01-27T20:13:40"/>
    <b v="1"/>
    <n v="74"/>
    <b v="1"/>
    <s v="music/rock"/>
    <n v="1.1366666666666667"/>
    <n v="50.689189189189186"/>
    <x v="4"/>
    <x v="11"/>
  </r>
  <r>
    <n v="1261"/>
    <x v="1261"/>
    <s v="We just recorded a stellar EP and we're trying to put it out on vinyl.  Can you help these punx out?"/>
    <x v="13"/>
    <n v="2025"/>
    <x v="0"/>
    <x v="0"/>
    <s v="USD"/>
    <n v="1390983227"/>
    <x v="1261"/>
    <n v="1388391227"/>
    <d v="2013-12-30T08:13:47"/>
    <b v="1"/>
    <n v="52"/>
    <b v="1"/>
    <s v="music/rock"/>
    <n v="1.0125"/>
    <n v="38.942307692307693"/>
    <x v="4"/>
    <x v="11"/>
  </r>
  <r>
    <n v="1262"/>
    <x v="1262"/>
    <s v="A soon to be husband and wife bringing hope to the music industry._x000a_You will fall in love with their sound and story."/>
    <x v="115"/>
    <n v="8152"/>
    <x v="0"/>
    <x v="5"/>
    <s v="CAD"/>
    <n v="1392574692"/>
    <x v="1262"/>
    <n v="1389982692"/>
    <d v="2014-01-17T18:18:12"/>
    <b v="1"/>
    <n v="105"/>
    <b v="1"/>
    <s v="music/rock"/>
    <n v="1.2541538461538462"/>
    <n v="77.638095238095232"/>
    <x v="4"/>
    <x v="11"/>
  </r>
  <r>
    <n v="1263"/>
    <x v="1263"/>
    <s v="A fresh batch of chaos from Toledo, Ohio's reggae-rockers, Tropic Bombs!"/>
    <x v="15"/>
    <n v="1785"/>
    <x v="0"/>
    <x v="0"/>
    <s v="USD"/>
    <n v="1396054800"/>
    <x v="1263"/>
    <n v="1393034470"/>
    <d v="2014-02-22T02:01:10"/>
    <b v="1"/>
    <n v="41"/>
    <b v="1"/>
    <s v="music/rock"/>
    <n v="1.19"/>
    <n v="43.536585365853661"/>
    <x v="4"/>
    <x v="11"/>
  </r>
  <r>
    <n v="1264"/>
    <x v="1264"/>
    <s v="We are a four piece from Golden, CO, and have our hearts on getting into the studio this fall to get music from our heads to your ears."/>
    <x v="81"/>
    <n v="1082"/>
    <x v="0"/>
    <x v="0"/>
    <s v="USD"/>
    <n v="1383062083"/>
    <x v="1264"/>
    <n v="1380556483"/>
    <d v="2013-09-30T15:54:43"/>
    <b v="1"/>
    <n v="34"/>
    <b v="1"/>
    <s v="music/rock"/>
    <n v="1.6646153846153846"/>
    <n v="31.823529411764707"/>
    <x v="4"/>
    <x v="11"/>
  </r>
  <r>
    <n v="1265"/>
    <x v="1265"/>
    <s v="Our [NEW ALBUM]  is 95% complete, what we need now is the funds to be able to tour and promote it nationwide. Better Than The Beatles Not Quite Disney"/>
    <x v="8"/>
    <n v="4170.17"/>
    <x v="0"/>
    <x v="0"/>
    <s v="USD"/>
    <n v="1291131815"/>
    <x v="1265"/>
    <n v="1287071015"/>
    <d v="2010-10-14T15:43:35"/>
    <b v="1"/>
    <n v="66"/>
    <b v="1"/>
    <s v="music/rock"/>
    <n v="1.1914771428571429"/>
    <n v="63.184393939393942"/>
    <x v="4"/>
    <x v="11"/>
  </r>
  <r>
    <n v="1266"/>
    <x v="1266"/>
    <s v="We are looking to record our first EP produced by Aaron Harris (ISIS/Palms) at Studio West."/>
    <x v="196"/>
    <n v="9545"/>
    <x v="0"/>
    <x v="0"/>
    <s v="USD"/>
    <n v="1389474145"/>
    <x v="1266"/>
    <n v="1386882145"/>
    <d v="2013-12-12T21:02:25"/>
    <b v="1"/>
    <n v="50"/>
    <b v="1"/>
    <s v="music/rock"/>
    <n v="1.0047368421052632"/>
    <n v="190.9"/>
    <x v="4"/>
    <x v="11"/>
  </r>
  <r>
    <n v="1267"/>
    <x v="1267"/>
    <s v="A Rock 'n Roll album with plenty of indie guitar swagger. Fresh tunes that are a continuation of my early '90s shoegaze daze."/>
    <x v="29"/>
    <n v="22396"/>
    <x v="0"/>
    <x v="0"/>
    <s v="USD"/>
    <n v="1374674558"/>
    <x v="1267"/>
    <n v="1372082558"/>
    <d v="2013-06-24T14:02:38"/>
    <b v="1"/>
    <n v="159"/>
    <b v="1"/>
    <s v="music/rock"/>
    <n v="1.018"/>
    <n v="140.85534591194968"/>
    <x v="4"/>
    <x v="11"/>
  </r>
  <r>
    <n v="1268"/>
    <x v="1268"/>
    <s v="Full Devil Jacket Is releasing their first record in over 12 yrs and we want you to be a part of it!"/>
    <x v="14"/>
    <n v="14000"/>
    <x v="0"/>
    <x v="0"/>
    <s v="USD"/>
    <n v="1379708247"/>
    <x v="1268"/>
    <n v="1377116247"/>
    <d v="2013-08-21T20:17:27"/>
    <b v="1"/>
    <n v="182"/>
    <b v="1"/>
    <s v="music/rock"/>
    <n v="1.1666666666666667"/>
    <n v="76.92307692307692"/>
    <x v="4"/>
    <x v="11"/>
  </r>
  <r>
    <n v="1269"/>
    <x v="1269"/>
    <s v="Schooltree's new art rock opera is a symphonic odyssey through a dystopian dreamworld. Help fund the double album and illustrated book!"/>
    <x v="234"/>
    <n v="20426"/>
    <x v="0"/>
    <x v="0"/>
    <s v="USD"/>
    <n v="1460764800"/>
    <x v="1269"/>
    <n v="1458157512"/>
    <d v="2016-03-16T19:45:12"/>
    <b v="1"/>
    <n v="206"/>
    <b v="1"/>
    <s v="music/rock"/>
    <n v="1.0864893617021276"/>
    <n v="99.15533980582525"/>
    <x v="4"/>
    <x v="11"/>
  </r>
  <r>
    <n v="1270"/>
    <x v="1270"/>
    <s v="We make awake metal using violins in place of guitars and want to record a full length album."/>
    <x v="3"/>
    <n v="11472"/>
    <x v="0"/>
    <x v="0"/>
    <s v="USD"/>
    <n v="1332704042"/>
    <x v="1270"/>
    <n v="1327523642"/>
    <d v="2012-01-25T20:34:02"/>
    <b v="1"/>
    <n v="169"/>
    <b v="1"/>
    <s v="music/rock"/>
    <n v="1.1472"/>
    <n v="67.881656804733723"/>
    <x v="4"/>
    <x v="11"/>
  </r>
  <r>
    <n v="1271"/>
    <x v="1271"/>
    <s v="Flav Martin's 30-year overnight success project pretty much says it all. Dedicated to parenting, she's off to school, back to La musica"/>
    <x v="51"/>
    <n v="7635"/>
    <x v="0"/>
    <x v="0"/>
    <s v="USD"/>
    <n v="1384363459"/>
    <x v="1271"/>
    <n v="1381767859"/>
    <d v="2013-10-14T16:24:19"/>
    <b v="1"/>
    <n v="31"/>
    <b v="1"/>
    <s v="music/rock"/>
    <n v="1.018"/>
    <n v="246.29032258064515"/>
    <x v="4"/>
    <x v="11"/>
  </r>
  <r>
    <n v="1272"/>
    <x v="1272"/>
    <s v="We're going back into the studio this spring to record a new album.  You've heard some of the new material at recent shows.  Be a part of the process!"/>
    <x v="10"/>
    <n v="5300"/>
    <x v="0"/>
    <x v="0"/>
    <s v="USD"/>
    <n v="1276574400"/>
    <x v="1272"/>
    <n v="1270576379"/>
    <d v="2010-04-06T17:52:59"/>
    <b v="1"/>
    <n v="28"/>
    <b v="1"/>
    <s v="music/rock"/>
    <n v="1.06"/>
    <n v="189.28571428571428"/>
    <x v="4"/>
    <x v="11"/>
  </r>
  <r>
    <n v="1273"/>
    <x v="1273"/>
    <s v="Run Coyote is raising funds to produce their debut album - &quot;Youth Haunts&quot; - on vinyl LP and CD"/>
    <x v="23"/>
    <n v="4140"/>
    <x v="0"/>
    <x v="5"/>
    <s v="CAD"/>
    <n v="1409506291"/>
    <x v="1273"/>
    <n v="1406914291"/>
    <d v="2014-08-01T17:31:31"/>
    <b v="1"/>
    <n v="54"/>
    <b v="1"/>
    <s v="music/rock"/>
    <n v="1.0349999999999999"/>
    <n v="76.666666666666671"/>
    <x v="4"/>
    <x v="11"/>
  </r>
  <r>
    <n v="1274"/>
    <x v="1274"/>
    <s v="Sun Shot is the working title of Assembly of Dust's new studio release.  It features 9 brand new songs and 4 never recorded"/>
    <x v="31"/>
    <n v="38743.839999999997"/>
    <x v="0"/>
    <x v="0"/>
    <s v="USD"/>
    <n v="1346344425"/>
    <x v="1274"/>
    <n v="1343320425"/>
    <d v="2012-07-26T16:33:45"/>
    <b v="1"/>
    <n v="467"/>
    <b v="1"/>
    <s v="music/rock"/>
    <n v="1.5497535999999998"/>
    <n v="82.963254817987149"/>
    <x v="4"/>
    <x v="11"/>
  </r>
  <r>
    <n v="1275"/>
    <x v="1275"/>
    <s v="ONLY A FEW HOURS LEFT TO GET YOUR ADVANCE COPY OF &quot;DANGEROUSLY CLOSE&quot; and to check out our other cool rewards!"/>
    <x v="36"/>
    <n v="24321.1"/>
    <x v="0"/>
    <x v="0"/>
    <s v="USD"/>
    <n v="1375908587"/>
    <x v="1275"/>
    <n v="1372884587"/>
    <d v="2013-07-03T20:49:47"/>
    <b v="1"/>
    <n v="389"/>
    <b v="1"/>
    <s v="music/rock"/>
    <n v="1.6214066666666667"/>
    <n v="62.522107969151669"/>
    <x v="4"/>
    <x v="11"/>
  </r>
  <r>
    <n v="1276"/>
    <x v="1276"/>
    <s v="Sponsor this Brooklyn punk band's debut seven-inch, MR. DREAM GOES TO JAIL."/>
    <x v="9"/>
    <n v="3132.63"/>
    <x v="0"/>
    <x v="0"/>
    <s v="USD"/>
    <n v="1251777600"/>
    <x v="1276"/>
    <n v="1247504047"/>
    <d v="2009-07-13T16:54:07"/>
    <b v="1"/>
    <n v="68"/>
    <b v="1"/>
    <s v="music/rock"/>
    <n v="1.0442100000000001"/>
    <n v="46.06808823529412"/>
    <x v="4"/>
    <x v="11"/>
  </r>
  <r>
    <n v="1277"/>
    <x v="1277"/>
    <s v="My name is Nate Henry. I sang in a band called Sherwood for almost 10 years. Now I'm hoping to make another album of brand new music."/>
    <x v="36"/>
    <n v="15918.65"/>
    <x v="0"/>
    <x v="0"/>
    <s v="USD"/>
    <n v="1346765347"/>
    <x v="1277"/>
    <n v="1343741347"/>
    <d v="2012-07-31T13:29:07"/>
    <b v="1"/>
    <n v="413"/>
    <b v="1"/>
    <s v="music/rock"/>
    <n v="1.0612433333333333"/>
    <n v="38.543946731234868"/>
    <x v="4"/>
    <x v="11"/>
  </r>
  <r>
    <n v="1278"/>
    <x v="1278"/>
    <s v="The Bitter Suite is a 5 song rock medley to be released as a limited edition 180 gram vinyl record with custom etching on the B side."/>
    <x v="115"/>
    <n v="10071"/>
    <x v="0"/>
    <x v="0"/>
    <s v="USD"/>
    <n v="1403661600"/>
    <x v="1278"/>
    <n v="1401196766"/>
    <d v="2014-05-27T13:19:26"/>
    <b v="1"/>
    <n v="190"/>
    <b v="1"/>
    <s v="music/rock"/>
    <n v="1.5493846153846154"/>
    <n v="53.005263157894738"/>
    <x v="4"/>
    <x v="11"/>
  </r>
  <r>
    <n v="1279"/>
    <x v="1279"/>
    <s v="The Traveling Suitcase is a 3-piece rock outfit from Oshkosh, WI. We have released 2 albums since 2010 and we are ready to record!"/>
    <x v="235"/>
    <n v="13864.17"/>
    <x v="0"/>
    <x v="0"/>
    <s v="USD"/>
    <n v="1395624170"/>
    <x v="1279"/>
    <n v="1392171770"/>
    <d v="2014-02-12T02:22:50"/>
    <b v="1"/>
    <n v="189"/>
    <b v="1"/>
    <s v="music/rock"/>
    <n v="1.1077157238734421"/>
    <n v="73.355396825396824"/>
    <x v="4"/>
    <x v="11"/>
  </r>
  <r>
    <n v="1280"/>
    <x v="1280"/>
    <s v="Nothing More is recording their forthcoming record and needs to join forces with you to make this album HUGE! "/>
    <x v="36"/>
    <n v="16636.78"/>
    <x v="0"/>
    <x v="0"/>
    <s v="USD"/>
    <n v="1299003054"/>
    <x v="1280"/>
    <n v="1291227054"/>
    <d v="2010-12-01T18:10:54"/>
    <b v="1"/>
    <n v="130"/>
    <b v="1"/>
    <s v="music/rock"/>
    <n v="1.1091186666666666"/>
    <n v="127.97523076923076"/>
    <x v="4"/>
    <x v="11"/>
  </r>
  <r>
    <n v="1281"/>
    <x v="1281"/>
    <s v="Cure for the Common pulls the trigger on their 2nd full-length LP, &quot;Laser Beretta,&quot; printed on high-quality 15 gram polycarbonate CDs"/>
    <x v="39"/>
    <n v="7750"/>
    <x v="0"/>
    <x v="0"/>
    <s v="USD"/>
    <n v="1375033836"/>
    <x v="1281"/>
    <n v="1373305836"/>
    <d v="2013-07-08T17:50:36"/>
    <b v="1"/>
    <n v="74"/>
    <b v="1"/>
    <s v="music/rock"/>
    <n v="1.1071428571428572"/>
    <n v="104.72972972972973"/>
    <x v="4"/>
    <x v="11"/>
  </r>
  <r>
    <n v="1282"/>
    <x v="1282"/>
    <s v="Natalie York is releasing her new album, &quot;PROMISES.&quot; Get involved by pre-ordering your copy of the record and other goodies here!"/>
    <x v="36"/>
    <n v="18542"/>
    <x v="0"/>
    <x v="0"/>
    <s v="USD"/>
    <n v="1386565140"/>
    <x v="1282"/>
    <n v="1383909855"/>
    <d v="2013-11-08T11:24:15"/>
    <b v="1"/>
    <n v="274"/>
    <b v="1"/>
    <s v="music/rock"/>
    <n v="1.2361333333333333"/>
    <n v="67.671532846715323"/>
    <x v="4"/>
    <x v="11"/>
  </r>
  <r>
    <n v="1283"/>
    <x v="1283"/>
    <s v="Our 3rd album is halfway complete, but we need your help to record, mix and master the final product!"/>
    <x v="28"/>
    <n v="2110.5"/>
    <x v="0"/>
    <x v="0"/>
    <s v="USD"/>
    <n v="1362974400"/>
    <x v="1283"/>
    <n v="1360948389"/>
    <d v="2013-02-15T17:13:09"/>
    <b v="1"/>
    <n v="22"/>
    <b v="1"/>
    <s v="music/rock"/>
    <n v="2.1105"/>
    <n v="95.931818181818187"/>
    <x v="4"/>
    <x v="11"/>
  </r>
  <r>
    <n v="1284"/>
    <x v="1284"/>
    <s v="â€œFree Jujube Brownâ€ by Psalmayene 24 is coming home to NYC and we need YOUR support of this moving and inspiring piece"/>
    <x v="13"/>
    <n v="2020"/>
    <x v="0"/>
    <x v="0"/>
    <s v="USD"/>
    <n v="1483203540"/>
    <x v="1284"/>
    <n v="1481175482"/>
    <d v="2016-12-08T05:38:02"/>
    <b v="0"/>
    <n v="31"/>
    <b v="1"/>
    <s v="theater/plays"/>
    <n v="1.01"/>
    <n v="65.161290322580641"/>
    <x v="1"/>
    <x v="6"/>
  </r>
  <r>
    <n v="1285"/>
    <x v="1285"/>
    <s v="The world premiere of hysterically funny and heartbreaking story about family, unconditional love and facing the unfaceable"/>
    <x v="13"/>
    <n v="2033"/>
    <x v="0"/>
    <x v="1"/>
    <s v="GBP"/>
    <n v="1434808775"/>
    <x v="1285"/>
    <n v="1433512775"/>
    <d v="2015-06-05T13:59:35"/>
    <b v="0"/>
    <n v="63"/>
    <b v="1"/>
    <s v="theater/plays"/>
    <n v="1.0165"/>
    <n v="32.269841269841272"/>
    <x v="1"/>
    <x v="6"/>
  </r>
  <r>
    <n v="1286"/>
    <x v="1286"/>
    <s v="A touring production of FRED's modern adaptation of the classic Victorian comic novel, reaching out to new audiences."/>
    <x v="15"/>
    <n v="1625"/>
    <x v="0"/>
    <x v="1"/>
    <s v="GBP"/>
    <n v="1424181600"/>
    <x v="1286"/>
    <n v="1423041227"/>
    <d v="2015-02-04T09:13:47"/>
    <b v="0"/>
    <n v="20"/>
    <b v="1"/>
    <s v="theater/plays"/>
    <n v="1.0833333333333333"/>
    <n v="81.25"/>
    <x v="1"/>
    <x v="6"/>
  </r>
  <r>
    <n v="1287"/>
    <x v="1287"/>
    <s v="PantoSoc are taking Sweeney Todd to the Fringe!_x000a__x000a_We will be performing in Edinburgh for two weeks, and we need your help to get there!"/>
    <x v="49"/>
    <n v="605"/>
    <x v="0"/>
    <x v="1"/>
    <s v="GBP"/>
    <n v="1434120856"/>
    <x v="1287"/>
    <n v="1428936856"/>
    <d v="2015-04-13T14:54:16"/>
    <b v="0"/>
    <n v="25"/>
    <b v="1"/>
    <s v="theater/plays"/>
    <n v="2.42"/>
    <n v="24.2"/>
    <x v="1"/>
    <x v="6"/>
  </r>
  <r>
    <n v="1288"/>
    <x v="1288"/>
    <s v="EggSalad presents an unflinching new work mapping the mental landscape of addiction and recovery. Premiering in NY Aug 26-27 &amp; Sept 2!"/>
    <x v="23"/>
    <n v="4018"/>
    <x v="0"/>
    <x v="0"/>
    <s v="USD"/>
    <n v="1470801600"/>
    <x v="1288"/>
    <n v="1468122163"/>
    <d v="2016-07-10T03:42:43"/>
    <b v="0"/>
    <n v="61"/>
    <b v="1"/>
    <s v="theater/plays"/>
    <n v="1.0044999999999999"/>
    <n v="65.868852459016395"/>
    <x v="1"/>
    <x v="6"/>
  </r>
  <r>
    <n v="1289"/>
    <x v="1289"/>
    <s v="A chilling original Edwardian Comedy of errors and foolishness made for the Patrick Henry College stage."/>
    <x v="15"/>
    <n v="1876"/>
    <x v="0"/>
    <x v="0"/>
    <s v="USD"/>
    <n v="1483499645"/>
    <x v="1289"/>
    <n v="1480907645"/>
    <d v="2016-12-05T03:14:05"/>
    <b v="0"/>
    <n v="52"/>
    <b v="1"/>
    <s v="theater/plays"/>
    <n v="1.2506666666666666"/>
    <n v="36.07692307692308"/>
    <x v="1"/>
    <x v="6"/>
  </r>
  <r>
    <n v="1290"/>
    <x v="1290"/>
    <s v="Sometimes your Heart has to STOP for your Life to START."/>
    <x v="8"/>
    <n v="3800"/>
    <x v="0"/>
    <x v="0"/>
    <s v="USD"/>
    <n v="1429772340"/>
    <x v="1290"/>
    <n v="1427121931"/>
    <d v="2015-03-23T14:45:31"/>
    <b v="0"/>
    <n v="86"/>
    <b v="1"/>
    <s v="theater/plays"/>
    <n v="1.0857142857142856"/>
    <n v="44.186046511627907"/>
    <x v="1"/>
    <x v="6"/>
  </r>
  <r>
    <n v="1291"/>
    <x v="1291"/>
    <s v="Perception. Impulse. Love. The Enso Theatre Ensemble presents Jane Austen's &quot;Pride &amp; Prejudice&quot; like you've never seen it before."/>
    <x v="9"/>
    <n v="4371"/>
    <x v="0"/>
    <x v="0"/>
    <s v="USD"/>
    <n v="1428390000"/>
    <x v="1291"/>
    <n v="1425224391"/>
    <d v="2015-03-01T15:39:51"/>
    <b v="0"/>
    <n v="42"/>
    <b v="1"/>
    <s v="theater/plays"/>
    <n v="1.4570000000000001"/>
    <n v="104.07142857142857"/>
    <x v="1"/>
    <x v="6"/>
  </r>
  <r>
    <n v="1292"/>
    <x v="1292"/>
    <s v="Empty Deck presents the most exciting unknown contemporary Scandinavian plays in co-production with The Other Room Theatre, Cardiff."/>
    <x v="180"/>
    <n v="1870"/>
    <x v="0"/>
    <x v="1"/>
    <s v="GBP"/>
    <n v="1444172340"/>
    <x v="1292"/>
    <n v="1441822828"/>
    <d v="2015-09-09T18:20:28"/>
    <b v="0"/>
    <n v="52"/>
    <b v="1"/>
    <s v="theater/plays"/>
    <n v="1.1000000000000001"/>
    <n v="35.96153846153846"/>
    <x v="1"/>
    <x v="6"/>
  </r>
  <r>
    <n v="1293"/>
    <x v="1293"/>
    <s v="Invest in the world premiere of WORSE THAN TIGERS at ACT, and in the future of Seattle's newest, female-led theatre company: RED STAGE."/>
    <x v="36"/>
    <n v="15335"/>
    <x v="0"/>
    <x v="0"/>
    <s v="USD"/>
    <n v="1447523371"/>
    <x v="1293"/>
    <n v="1444927771"/>
    <d v="2015-10-15T16:49:31"/>
    <b v="0"/>
    <n v="120"/>
    <b v="1"/>
    <s v="theater/plays"/>
    <n v="1.0223333333333333"/>
    <n v="127.79166666666667"/>
    <x v="1"/>
    <x v="6"/>
  </r>
  <r>
    <n v="1294"/>
    <x v="1294"/>
    <s v="We have an award-winning Danish play, now we just need a bathroom set to perform it in. Spend a penny to help us build the set!"/>
    <x v="2"/>
    <n v="610"/>
    <x v="0"/>
    <x v="1"/>
    <s v="GBP"/>
    <n v="1445252400"/>
    <x v="1294"/>
    <n v="1443696797"/>
    <d v="2015-10-01T10:53:17"/>
    <b v="0"/>
    <n v="22"/>
    <b v="1"/>
    <s v="theater/plays"/>
    <n v="1.22"/>
    <n v="27.727272727272727"/>
    <x v="1"/>
    <x v="6"/>
  </r>
  <r>
    <n v="1295"/>
    <x v="1295"/>
    <s v="We had everything sorted for the Fringe, but now our accommodation and Edinburgh angel have fallen through. We're needing vital help."/>
    <x v="30"/>
    <n v="2549"/>
    <x v="0"/>
    <x v="1"/>
    <s v="GBP"/>
    <n v="1438189200"/>
    <x v="1295"/>
    <n v="1435585497"/>
    <d v="2015-06-29T13:44:57"/>
    <b v="0"/>
    <n v="64"/>
    <b v="1"/>
    <s v="theater/plays"/>
    <n v="1.0196000000000001"/>
    <n v="39.828125"/>
    <x v="1"/>
    <x v="6"/>
  </r>
  <r>
    <n v="1296"/>
    <x v="1296"/>
    <s v="Creating outstanding performance experiences with young actors from all economic backgrounds. Making great theatre accessible to all!"/>
    <x v="16"/>
    <n v="1200"/>
    <x v="0"/>
    <x v="1"/>
    <s v="GBP"/>
    <n v="1457914373"/>
    <x v="1296"/>
    <n v="1456189973"/>
    <d v="2016-02-23T01:12:53"/>
    <b v="0"/>
    <n v="23"/>
    <b v="1"/>
    <s v="theater/plays"/>
    <n v="1.411764705882353"/>
    <n v="52.173913043478258"/>
    <x v="1"/>
    <x v="6"/>
  </r>
  <r>
    <n v="1297"/>
    <x v="1297"/>
    <s v="We will bring you the world of Tennessee Williams right to the front door of your home, school, church, theatre and community."/>
    <x v="22"/>
    <n v="21905"/>
    <x v="0"/>
    <x v="0"/>
    <s v="USD"/>
    <n v="1462125358"/>
    <x v="1297"/>
    <n v="1459533358"/>
    <d v="2016-04-01T17:55:58"/>
    <b v="0"/>
    <n v="238"/>
    <b v="1"/>
    <s v="theater/plays"/>
    <n v="1.0952500000000001"/>
    <n v="92.037815126050418"/>
    <x v="1"/>
    <x v="6"/>
  </r>
  <r>
    <n v="1298"/>
    <x v="1298"/>
    <s v="A play that raises awareness for mental health and explores the psychological effects childhood abuse can have on an adult."/>
    <x v="13"/>
    <n v="2093"/>
    <x v="0"/>
    <x v="1"/>
    <s v="GBP"/>
    <n v="1461860432"/>
    <x v="1298"/>
    <n v="1459268432"/>
    <d v="2016-03-29T16:20:32"/>
    <b v="0"/>
    <n v="33"/>
    <b v="1"/>
    <s v="theater/plays"/>
    <n v="1.0465"/>
    <n v="63.424242424242422"/>
    <x v="1"/>
    <x v="6"/>
  </r>
  <r>
    <n v="1299"/>
    <x v="1299"/>
    <s v="A new work inspired by the classic novel and created by Dallas teens under the direction of professional artists."/>
    <x v="8"/>
    <n v="4340"/>
    <x v="0"/>
    <x v="0"/>
    <s v="USD"/>
    <n v="1436902359"/>
    <x v="1299"/>
    <n v="1434310359"/>
    <d v="2015-06-14T19:32:39"/>
    <b v="0"/>
    <n v="32"/>
    <b v="1"/>
    <s v="theater/plays"/>
    <n v="1.24"/>
    <n v="135.625"/>
    <x v="1"/>
    <x v="6"/>
  </r>
  <r>
    <n v="1300"/>
    <x v="1300"/>
    <s v="What would you do with the time ticking and the pressure building to make a choice?! Find out what happens in this hilarious new play!!"/>
    <x v="9"/>
    <n v="4050"/>
    <x v="0"/>
    <x v="0"/>
    <s v="USD"/>
    <n v="1464807420"/>
    <x v="1300"/>
    <n v="1461427938"/>
    <d v="2016-04-23T16:12:18"/>
    <b v="0"/>
    <n v="24"/>
    <b v="1"/>
    <s v="theater/plays"/>
    <n v="1.35"/>
    <n v="168.75"/>
    <x v="1"/>
    <x v="6"/>
  </r>
  <r>
    <n v="1301"/>
    <x v="1301"/>
    <s v="The Attic Theater Company presents John Patrick Shanley's THE DREAMER EXAMINES HIS PILLOW, the first official revival since 1986"/>
    <x v="13"/>
    <n v="2055"/>
    <x v="0"/>
    <x v="0"/>
    <s v="USD"/>
    <n v="1437447600"/>
    <x v="1301"/>
    <n v="1436551178"/>
    <d v="2015-07-10T17:59:38"/>
    <b v="0"/>
    <n v="29"/>
    <b v="1"/>
    <s v="theater/plays"/>
    <n v="1.0275000000000001"/>
    <n v="70.862068965517238"/>
    <x v="1"/>
    <x v="6"/>
  </r>
  <r>
    <n v="1302"/>
    <x v="1302"/>
    <s v="Boys of a Certain Age is a unique and special show that we're trying to remount in New York City in 2017."/>
    <x v="30"/>
    <n v="2500"/>
    <x v="0"/>
    <x v="0"/>
    <s v="USD"/>
    <n v="1480559011"/>
    <x v="1302"/>
    <n v="1477963411"/>
    <d v="2016-11-01T01:23:31"/>
    <b v="0"/>
    <n v="50"/>
    <b v="1"/>
    <s v="theater/plays"/>
    <n v="1"/>
    <n v="50"/>
    <x v="1"/>
    <x v="6"/>
  </r>
  <r>
    <n v="1303"/>
    <x v="1303"/>
    <s v="Groundbreaking queer theatre."/>
    <x v="8"/>
    <n v="4559.13"/>
    <x v="0"/>
    <x v="1"/>
    <s v="GBP"/>
    <n v="1469962800"/>
    <x v="1303"/>
    <n v="1468578920"/>
    <d v="2016-07-15T10:35:20"/>
    <b v="0"/>
    <n v="108"/>
    <b v="1"/>
    <s v="theater/plays"/>
    <n v="1.3026085714285716"/>
    <n v="42.214166666666671"/>
    <x v="1"/>
    <x v="6"/>
  </r>
  <r>
    <n v="1304"/>
    <x v="1304"/>
    <s v="Deal with the cold like a boss with battery-powered heating device that will heat you up in the most extreme environment."/>
    <x v="79"/>
    <n v="15851"/>
    <x v="1"/>
    <x v="1"/>
    <s v="GBP"/>
    <n v="1489376405"/>
    <x v="1304"/>
    <n v="1484196005"/>
    <d v="2017-01-12T04:40:05"/>
    <b v="0"/>
    <n v="104"/>
    <b v="0"/>
    <s v="technology/wearables"/>
    <n v="0.39627499999999999"/>
    <n v="152.41346153846155"/>
    <x v="2"/>
    <x v="8"/>
  </r>
  <r>
    <n v="1305"/>
    <x v="1305"/>
    <s v="Instantly alert and show friends and family where you are during an assault or an emergency with a ring that fits on your finger"/>
    <x v="11"/>
    <n v="7793"/>
    <x v="1"/>
    <x v="0"/>
    <s v="USD"/>
    <n v="1469122200"/>
    <x v="1305"/>
    <n v="1466611108"/>
    <d v="2016-06-22T15:58:28"/>
    <b v="0"/>
    <n v="86"/>
    <b v="0"/>
    <s v="technology/wearables"/>
    <n v="0.25976666666666665"/>
    <n v="90.616279069767444"/>
    <x v="2"/>
    <x v="8"/>
  </r>
  <r>
    <n v="1306"/>
    <x v="1306"/>
    <s v="Buhel SOUNDglassâ„¢SG05 Sunglasses &amp; headphones with BCTâ„¢ (Bone Conduction), high impact lenses (Z87.1+) &amp; exclusive patented technology"/>
    <x v="74"/>
    <n v="71771"/>
    <x v="1"/>
    <x v="0"/>
    <s v="USD"/>
    <n v="1417690734"/>
    <x v="1306"/>
    <n v="1415098734"/>
    <d v="2014-11-04T10:58:54"/>
    <b v="0"/>
    <n v="356"/>
    <b v="0"/>
    <s v="technology/wearables"/>
    <n v="0.65246363636363636"/>
    <n v="201.60393258426967"/>
    <x v="2"/>
    <x v="8"/>
  </r>
  <r>
    <n v="1307"/>
    <x v="1307"/>
    <s v="Get VR to Everyone with Mailable, Ready to Use Viewers"/>
    <x v="63"/>
    <n v="5757"/>
    <x v="1"/>
    <x v="0"/>
    <s v="USD"/>
    <n v="1455710679"/>
    <x v="1307"/>
    <n v="1453118679"/>
    <d v="2016-01-18T12:04:39"/>
    <b v="0"/>
    <n v="45"/>
    <b v="0"/>
    <s v="technology/wearables"/>
    <n v="0.11514000000000001"/>
    <n v="127.93333333333334"/>
    <x v="2"/>
    <x v="8"/>
  </r>
  <r>
    <n v="1308"/>
    <x v="1308"/>
    <s v="Boost Band, a wristband that charges any device"/>
    <x v="3"/>
    <n v="1136"/>
    <x v="1"/>
    <x v="0"/>
    <s v="USD"/>
    <n v="1475937812"/>
    <x v="1308"/>
    <n v="1472481812"/>
    <d v="2016-08-29T14:43:32"/>
    <b v="0"/>
    <n v="38"/>
    <b v="0"/>
    <s v="technology/wearables"/>
    <n v="0.11360000000000001"/>
    <n v="29.894736842105264"/>
    <x v="2"/>
    <x v="8"/>
  </r>
  <r>
    <n v="1309"/>
    <x v="1309"/>
    <s v="Wicked fun and built for excitement, CORE is the safest and most versatile speaker you've ever worn."/>
    <x v="236"/>
    <n v="12879"/>
    <x v="1"/>
    <x v="0"/>
    <s v="USD"/>
    <n v="1444943468"/>
    <x v="1309"/>
    <n v="1441919468"/>
    <d v="2015-09-10T21:11:08"/>
    <b v="0"/>
    <n v="35"/>
    <b v="0"/>
    <s v="technology/wearables"/>
    <n v="1.1199130434782609"/>
    <n v="367.97142857142859"/>
    <x v="2"/>
    <x v="8"/>
  </r>
  <r>
    <n v="1310"/>
    <x v="1310"/>
    <s v="An essential hoodie that holds all sized smart phones and keep your headphone wires tangle free."/>
    <x v="22"/>
    <n v="3100"/>
    <x v="1"/>
    <x v="0"/>
    <s v="USD"/>
    <n v="1471622450"/>
    <x v="1310"/>
    <n v="1467734450"/>
    <d v="2016-07-05T16:00:50"/>
    <b v="0"/>
    <n v="24"/>
    <b v="0"/>
    <s v="technology/wearables"/>
    <n v="0.155"/>
    <n v="129.16666666666666"/>
    <x v="2"/>
    <x v="8"/>
  </r>
  <r>
    <n v="1311"/>
    <x v="1311"/>
    <s v="Control Dreams: Design Adventures, Improve Waking Performance, Explore Spirituality, Recall Dreams and Awaken Refreshed with Aladdin."/>
    <x v="65"/>
    <n v="80070"/>
    <x v="1"/>
    <x v="0"/>
    <s v="USD"/>
    <n v="1480536919"/>
    <x v="1311"/>
    <n v="1477509319"/>
    <d v="2016-10-26T19:15:19"/>
    <b v="0"/>
    <n v="100"/>
    <b v="0"/>
    <s v="technology/wearables"/>
    <n v="0.32028000000000001"/>
    <n v="800.7"/>
    <x v="2"/>
    <x v="8"/>
  </r>
  <r>
    <n v="1312"/>
    <x v="1312"/>
    <s v="People loved the original Black and Gray GoSolo hats and asked for more. So we received sample for 3 more colors!"/>
    <x v="210"/>
    <n v="28"/>
    <x v="1"/>
    <x v="0"/>
    <s v="USD"/>
    <n v="1429375922"/>
    <x v="1312"/>
    <n v="1426783922"/>
    <d v="2015-03-19T16:52:02"/>
    <b v="0"/>
    <n v="1"/>
    <b v="0"/>
    <s v="technology/wearables"/>
    <n v="6.0869565217391303E-3"/>
    <n v="28"/>
    <x v="2"/>
    <x v="8"/>
  </r>
  <r>
    <n v="1313"/>
    <x v="1313"/>
    <s v="Clip on owner recognition for any bag with 100db+ deterrence of others from opening or moving it. Plus forget-me-not notifications."/>
    <x v="79"/>
    <n v="12446"/>
    <x v="1"/>
    <x v="0"/>
    <s v="USD"/>
    <n v="1457024514"/>
    <x v="1313"/>
    <n v="1454432514"/>
    <d v="2016-02-02T17:01:54"/>
    <b v="0"/>
    <n v="122"/>
    <b v="0"/>
    <s v="technology/wearables"/>
    <n v="0.31114999999999998"/>
    <n v="102.01639344262296"/>
    <x v="2"/>
    <x v="8"/>
  </r>
  <r>
    <n v="1314"/>
    <x v="1314"/>
    <s v="CulBox is an Open Source wrist watch for Arduino with built in Bluetooth and bunch of Hi-Tech sensors and tons of features for Makers"/>
    <x v="237"/>
    <n v="2028"/>
    <x v="1"/>
    <x v="0"/>
    <s v="USD"/>
    <n v="1477065860"/>
    <x v="1314"/>
    <n v="1471881860"/>
    <d v="2016-08-22T16:04:20"/>
    <b v="0"/>
    <n v="11"/>
    <b v="0"/>
    <s v="technology/wearables"/>
    <n v="1.1266666666666666E-2"/>
    <n v="184.36363636363637"/>
    <x v="2"/>
    <x v="8"/>
  </r>
  <r>
    <n v="1315"/>
    <x v="1315"/>
    <s v="Zoom will happen - THANK YOU! Received outside funding due amazing early success!"/>
    <x v="57"/>
    <n v="40404"/>
    <x v="1"/>
    <x v="0"/>
    <s v="USD"/>
    <n v="1446771600"/>
    <x v="1315"/>
    <n v="1443700648"/>
    <d v="2015-10-01T11:57:28"/>
    <b v="0"/>
    <n v="248"/>
    <b v="0"/>
    <s v="technology/wearables"/>
    <n v="0.40404000000000001"/>
    <n v="162.91935483870967"/>
    <x v="2"/>
    <x v="8"/>
  </r>
  <r>
    <n v="1316"/>
    <x v="1316"/>
    <s v="Future Belt comes in just 3 sizes, but yet, is designed to fit waists ranging from 25-55 inches. No batteries, no gimmicks."/>
    <x v="96"/>
    <n v="1"/>
    <x v="1"/>
    <x v="0"/>
    <s v="USD"/>
    <n v="1456700709"/>
    <x v="1316"/>
    <n v="1453676709"/>
    <d v="2016-01-24T23:05:09"/>
    <b v="0"/>
    <n v="1"/>
    <b v="0"/>
    <s v="technology/wearables"/>
    <n v="1.3333333333333333E-5"/>
    <n v="1"/>
    <x v="2"/>
    <x v="8"/>
  </r>
  <r>
    <n v="1317"/>
    <x v="1317"/>
    <s v="Lorem ipsum dolor sit amet, consectetuer adipiscing elit. Aenean commodo ligula eget dolor. Aenean massa. Cum sociis natoque penatibus."/>
    <x v="61"/>
    <n v="11467"/>
    <x v="1"/>
    <x v="8"/>
    <s v="DKK"/>
    <n v="1469109600"/>
    <x v="1317"/>
    <n v="1464586746"/>
    <d v="2016-05-30T05:39:06"/>
    <b v="0"/>
    <n v="19"/>
    <b v="0"/>
    <s v="technology/wearables"/>
    <n v="5.7334999999999997E-2"/>
    <n v="603.52631578947364"/>
    <x v="2"/>
    <x v="8"/>
  </r>
  <r>
    <n v="1318"/>
    <x v="1318"/>
    <s v="Your Dog's Best Friend._x000a_Revolutionize the way you care about your pups and brings you peace of mind."/>
    <x v="79"/>
    <n v="6130"/>
    <x v="1"/>
    <x v="0"/>
    <s v="USD"/>
    <n v="1420938172"/>
    <x v="1318"/>
    <n v="1418346172"/>
    <d v="2014-12-12T01:02:52"/>
    <b v="0"/>
    <n v="135"/>
    <b v="0"/>
    <s v="technology/wearables"/>
    <n v="0.15325"/>
    <n v="45.407407407407405"/>
    <x v="2"/>
    <x v="8"/>
  </r>
  <r>
    <n v="1319"/>
    <x v="1319"/>
    <s v="Stand out at festivals, get people talking and support our latest campaign to augment your style with the latest LED technology."/>
    <x v="238"/>
    <n v="876"/>
    <x v="1"/>
    <x v="1"/>
    <s v="GBP"/>
    <n v="1405094400"/>
    <x v="1319"/>
    <n v="1403810965"/>
    <d v="2014-06-26T19:29:25"/>
    <b v="0"/>
    <n v="9"/>
    <b v="0"/>
    <s v="technology/wearables"/>
    <n v="0.15103448275862069"/>
    <n v="97.333333333333329"/>
    <x v="2"/>
    <x v="8"/>
  </r>
  <r>
    <n v="1320"/>
    <x v="1320"/>
    <s v="Falls are the main cause of injury to elderly. Our wearable detects falls, sends notifications and streams health data in real time."/>
    <x v="57"/>
    <n v="503"/>
    <x v="1"/>
    <x v="9"/>
    <s v="EUR"/>
    <n v="1483138800"/>
    <x v="1320"/>
    <n v="1480610046"/>
    <d v="2016-12-01T16:34:06"/>
    <b v="0"/>
    <n v="3"/>
    <b v="0"/>
    <s v="technology/wearables"/>
    <n v="5.0299999999999997E-3"/>
    <n v="167.66666666666666"/>
    <x v="2"/>
    <x v="8"/>
  </r>
  <r>
    <n v="1321"/>
    <x v="1321"/>
    <s v="Experience true sound quality and a membership platform that puts you in control of future headphones, features, design and prices."/>
    <x v="239"/>
    <n v="6019"/>
    <x v="1"/>
    <x v="11"/>
    <s v="SEK"/>
    <n v="1482515937"/>
    <x v="1321"/>
    <n v="1479923937"/>
    <d v="2016-11-23T17:58:57"/>
    <b v="0"/>
    <n v="7"/>
    <b v="0"/>
    <s v="technology/wearables"/>
    <n v="1.3028138528138528E-2"/>
    <n v="859.85714285714289"/>
    <x v="2"/>
    <x v="8"/>
  </r>
  <r>
    <n v="1322"/>
    <x v="1322"/>
    <s v="Invisible Reins - A Bluetooth innovation that links your child to your smart phone via an app. A safe zone can be set from 1-30 metres."/>
    <x v="19"/>
    <n v="106"/>
    <x v="1"/>
    <x v="1"/>
    <s v="GBP"/>
    <n v="1432223125"/>
    <x v="1322"/>
    <n v="1429631125"/>
    <d v="2015-04-21T15:45:25"/>
    <b v="0"/>
    <n v="4"/>
    <b v="0"/>
    <s v="technology/wearables"/>
    <n v="3.0285714285714286E-3"/>
    <n v="26.5"/>
    <x v="2"/>
    <x v="8"/>
  </r>
  <r>
    <n v="1323"/>
    <x v="1323"/>
    <s v="High quality earbuds with a built-in splitter. Share with more than one friend. Music, movies, conversations. Any audio, any device!"/>
    <x v="36"/>
    <n v="1332"/>
    <x v="1"/>
    <x v="0"/>
    <s v="USD"/>
    <n v="1461653700"/>
    <x v="1323"/>
    <n v="1458665146"/>
    <d v="2016-03-22T16:45:46"/>
    <b v="0"/>
    <n v="44"/>
    <b v="0"/>
    <s v="technology/wearables"/>
    <n v="8.8800000000000004E-2"/>
    <n v="30.272727272727273"/>
    <x v="2"/>
    <x v="8"/>
  </r>
  <r>
    <n v="1324"/>
    <x v="1324"/>
    <s v="Monitor your actual UV exposure in real time and get notified when it's time to get out of the sun or when to reapply your sunscreen"/>
    <x v="63"/>
    <n v="4920"/>
    <x v="1"/>
    <x v="0"/>
    <s v="USD"/>
    <n v="1476371552"/>
    <x v="1324"/>
    <n v="1473779552"/>
    <d v="2016-09-13T15:12:32"/>
    <b v="0"/>
    <n v="90"/>
    <b v="0"/>
    <s v="technology/wearables"/>
    <n v="9.8400000000000001E-2"/>
    <n v="54.666666666666664"/>
    <x v="2"/>
    <x v="8"/>
  </r>
  <r>
    <n v="1325"/>
    <x v="1325"/>
    <s v="The PowerCap is a device able to charge most mobile devices, and contains a battery for situations when the sun just isn't enough."/>
    <x v="22"/>
    <n v="486"/>
    <x v="1"/>
    <x v="0"/>
    <s v="USD"/>
    <n v="1483063435"/>
    <x v="1325"/>
    <n v="1480471435"/>
    <d v="2016-11-30T02:03:55"/>
    <b v="0"/>
    <n v="8"/>
    <b v="0"/>
    <s v="technology/wearables"/>
    <n v="2.4299999999999999E-2"/>
    <n v="60.75"/>
    <x v="2"/>
    <x v="8"/>
  </r>
  <r>
    <n v="1326"/>
    <x v="1326"/>
    <s v="StrikeTec will revolutionize both the boxing scene and fitness industry by allowing you to track the progress of hand speed and force."/>
    <x v="57"/>
    <n v="1130"/>
    <x v="1"/>
    <x v="0"/>
    <s v="USD"/>
    <n v="1421348428"/>
    <x v="1326"/>
    <n v="1417460428"/>
    <d v="2014-12-01T19:00:28"/>
    <b v="0"/>
    <n v="11"/>
    <b v="0"/>
    <s v="technology/wearables"/>
    <n v="1.1299999999999999E-2"/>
    <n v="102.72727272727273"/>
    <x v="2"/>
    <x v="8"/>
  </r>
  <r>
    <n v="1327"/>
    <x v="1327"/>
    <s v="CyClip is a way to mount the Apple Watch to your handlebars; ideal for navigation, notifications, and music control on the fly."/>
    <x v="240"/>
    <n v="1705"/>
    <x v="1"/>
    <x v="0"/>
    <s v="USD"/>
    <n v="1432916235"/>
    <x v="1327"/>
    <n v="1430324235"/>
    <d v="2015-04-29T16:17:15"/>
    <b v="0"/>
    <n v="41"/>
    <b v="0"/>
    <s v="technology/wearables"/>
    <n v="3.5520833333333335E-2"/>
    <n v="41.585365853658537"/>
    <x v="2"/>
    <x v="8"/>
  </r>
  <r>
    <n v="1328"/>
    <x v="1328"/>
    <s v="Hydrate Edge is the first wearable that provides real-time, continuous hydration feedback. This is the new hydration gold standard."/>
    <x v="96"/>
    <n v="1748"/>
    <x v="1"/>
    <x v="0"/>
    <s v="USD"/>
    <n v="1476458734"/>
    <x v="1328"/>
    <n v="1472570734"/>
    <d v="2016-08-30T15:25:34"/>
    <b v="0"/>
    <n v="15"/>
    <b v="0"/>
    <s v="technology/wearables"/>
    <n v="2.3306666666666667E-2"/>
    <n v="116.53333333333333"/>
    <x v="2"/>
    <x v="8"/>
  </r>
  <r>
    <n v="1329"/>
    <x v="1329"/>
    <s v="Xtnd is a hands free multifunctional device for your tablet, cell phone, &amp; camera. It's also a convenient backpack for storage."/>
    <x v="63"/>
    <n v="408"/>
    <x v="1"/>
    <x v="0"/>
    <s v="USD"/>
    <n v="1417501145"/>
    <x v="1329"/>
    <n v="1414041545"/>
    <d v="2014-10-23T05:19:05"/>
    <b v="0"/>
    <n v="9"/>
    <b v="0"/>
    <s v="technology/wearables"/>
    <n v="8.1600000000000006E-3"/>
    <n v="45.333333333333336"/>
    <x v="2"/>
    <x v="8"/>
  </r>
  <r>
    <n v="1330"/>
    <x v="1330"/>
    <s v="Outdoor play is essential. Wanderwatch helps to make it fun and safe! Fun for kids, great for parents. Time to Play!"/>
    <x v="19"/>
    <n v="7873"/>
    <x v="1"/>
    <x v="0"/>
    <s v="USD"/>
    <n v="1467432000"/>
    <x v="1330"/>
    <n v="1464763109"/>
    <d v="2016-06-01T06:38:29"/>
    <b v="0"/>
    <n v="50"/>
    <b v="0"/>
    <s v="technology/wearables"/>
    <n v="0.22494285714285714"/>
    <n v="157.46"/>
    <x v="2"/>
    <x v="8"/>
  </r>
  <r>
    <n v="1331"/>
    <x v="1331"/>
    <s v="The World's First Wearable Battery Backup - wireless, modular, flexible, and ultra-lightweight! Click, charge, go!!!"/>
    <x v="65"/>
    <n v="3417"/>
    <x v="1"/>
    <x v="0"/>
    <s v="USD"/>
    <n v="1471435554"/>
    <x v="1331"/>
    <n v="1468843554"/>
    <d v="2016-07-18T12:05:54"/>
    <b v="0"/>
    <n v="34"/>
    <b v="0"/>
    <s v="technology/wearables"/>
    <n v="1.3668E-2"/>
    <n v="100.5"/>
    <x v="2"/>
    <x v="8"/>
  </r>
  <r>
    <n v="1332"/>
    <x v="1332"/>
    <s v="Long bus queue and no seats around? This light weight seating device can be worn anywhere and at anytime! Belt that converts into seat."/>
    <x v="241"/>
    <n v="0"/>
    <x v="1"/>
    <x v="16"/>
    <s v="CHF"/>
    <n v="1485480408"/>
    <x v="1332"/>
    <n v="1482888408"/>
    <d v="2016-12-28T01:26:48"/>
    <b v="0"/>
    <n v="0"/>
    <b v="0"/>
    <s v="technology/wearables"/>
    <n v="0"/>
    <e v="#DIV/0!"/>
    <x v="2"/>
    <x v="8"/>
  </r>
  <r>
    <n v="1333"/>
    <x v="1333"/>
    <s v="Im in the process of creating a biohazard suit that can be worn like an extra layer, unlike these bulky units that are currently in use"/>
    <x v="30"/>
    <n v="0"/>
    <x v="1"/>
    <x v="2"/>
    <s v="AUD"/>
    <n v="1405478025"/>
    <x v="1333"/>
    <n v="1402886025"/>
    <d v="2014-06-16T02:33:45"/>
    <b v="0"/>
    <n v="0"/>
    <b v="0"/>
    <s v="technology/wearables"/>
    <n v="0"/>
    <e v="#DIV/0!"/>
    <x v="2"/>
    <x v="8"/>
  </r>
  <r>
    <n v="1334"/>
    <x v="1334"/>
    <s v="A wearable device that allows you to dock and operate your phone hands-free anywhere and everywhere!"/>
    <x v="242"/>
    <n v="14303"/>
    <x v="1"/>
    <x v="0"/>
    <s v="USD"/>
    <n v="1457721287"/>
    <x v="1334"/>
    <n v="1455129287"/>
    <d v="2016-02-10T18:34:47"/>
    <b v="0"/>
    <n v="276"/>
    <b v="0"/>
    <s v="technology/wearables"/>
    <n v="0.10754135338345865"/>
    <n v="51.822463768115945"/>
    <x v="2"/>
    <x v="8"/>
  </r>
  <r>
    <n v="1335"/>
    <x v="1335"/>
    <s v="Dial up your performance with UB Fit: 1st wearable resistance technology that allows you to tone muscles while doing a cardio workout"/>
    <x v="31"/>
    <n v="4940"/>
    <x v="1"/>
    <x v="0"/>
    <s v="USD"/>
    <n v="1449354502"/>
    <x v="1335"/>
    <n v="1446762502"/>
    <d v="2015-11-05T22:28:22"/>
    <b v="0"/>
    <n v="16"/>
    <b v="0"/>
    <s v="technology/wearables"/>
    <n v="0.1976"/>
    <n v="308.75"/>
    <x v="2"/>
    <x v="8"/>
  </r>
  <r>
    <n v="1336"/>
    <x v="1336"/>
    <s v="JUMPY, a cool smart watch with open platform SDK brings limitless edutainment to kids' wrist and encourages parent-child interaction."/>
    <x v="57"/>
    <n v="84947"/>
    <x v="1"/>
    <x v="0"/>
    <s v="USD"/>
    <n v="1418849028"/>
    <x v="1336"/>
    <n v="1415825028"/>
    <d v="2014-11-12T20:43:48"/>
    <b v="0"/>
    <n v="224"/>
    <b v="0"/>
    <s v="technology/wearables"/>
    <n v="0.84946999999999995"/>
    <n v="379.22767857142856"/>
    <x v="2"/>
    <x v="8"/>
  </r>
  <r>
    <n v="1337"/>
    <x v="1337"/>
    <s v="Discreet safety device connects you to a dedicated 24/7 monitoring team, keeping you safe anywhere in the United States"/>
    <x v="63"/>
    <n v="24691"/>
    <x v="1"/>
    <x v="0"/>
    <s v="USD"/>
    <n v="1488549079"/>
    <x v="1337"/>
    <n v="1485957079"/>
    <d v="2017-02-01T13:51:19"/>
    <b v="0"/>
    <n v="140"/>
    <b v="0"/>
    <s v="technology/wearables"/>
    <n v="0.49381999999999998"/>
    <n v="176.36428571428573"/>
    <x v="2"/>
    <x v="8"/>
  </r>
  <r>
    <n v="1338"/>
    <x v="1338"/>
    <s v="HandL makes your phone feel like an organic extension of your hand. Elastic and brace system supports your device with just two fingers"/>
    <x v="11"/>
    <n v="991"/>
    <x v="1"/>
    <x v="0"/>
    <s v="USD"/>
    <n v="1438543033"/>
    <x v="1338"/>
    <n v="1435951033"/>
    <d v="2015-07-03T19:17:13"/>
    <b v="0"/>
    <n v="15"/>
    <b v="0"/>
    <s v="technology/wearables"/>
    <n v="3.3033333333333331E-2"/>
    <n v="66.066666666666663"/>
    <x v="2"/>
    <x v="8"/>
  </r>
  <r>
    <n v="1339"/>
    <x v="1339"/>
    <s v="World's Smallest customizable Phone &amp; GPS Watch for kids !"/>
    <x v="63"/>
    <n v="3317"/>
    <x v="1"/>
    <x v="0"/>
    <s v="USD"/>
    <n v="1418056315"/>
    <x v="1339"/>
    <n v="1414164715"/>
    <d v="2014-10-24T15:31:55"/>
    <b v="0"/>
    <n v="37"/>
    <b v="0"/>
    <s v="technology/wearables"/>
    <n v="6.6339999999999996E-2"/>
    <n v="89.648648648648646"/>
    <x v="2"/>
    <x v="8"/>
  </r>
  <r>
    <n v="1340"/>
    <x v="1340"/>
    <s v="I would like to make nicer, more stylish looking frames for the Google Glass using 3D printing technology."/>
    <x v="243"/>
    <n v="0"/>
    <x v="1"/>
    <x v="0"/>
    <s v="USD"/>
    <n v="1408112253"/>
    <x v="1340"/>
    <n v="1405520253"/>
    <d v="2014-07-16T14:17:33"/>
    <b v="0"/>
    <n v="0"/>
    <b v="0"/>
    <s v="technology/wearables"/>
    <n v="0"/>
    <e v="#DIV/0!"/>
    <x v="2"/>
    <x v="8"/>
  </r>
  <r>
    <n v="1341"/>
    <x v="1341"/>
    <s v="BRILLAR: Your Kids Ultimate Wearable Companion. Educates, Rewards, Entertains, Calls, Motivates, Messages + Tracks Location &amp; Steps."/>
    <x v="31"/>
    <n v="17590"/>
    <x v="1"/>
    <x v="1"/>
    <s v="GBP"/>
    <n v="1475333917"/>
    <x v="1341"/>
    <n v="1472569117"/>
    <d v="2016-08-30T14:58:37"/>
    <b v="0"/>
    <n v="46"/>
    <b v="0"/>
    <s v="technology/wearables"/>
    <n v="0.7036"/>
    <n v="382.39130434782606"/>
    <x v="2"/>
    <x v="8"/>
  </r>
  <r>
    <n v="1342"/>
    <x v="1342"/>
    <s v="Method50 aims to prototype a revolutionary true heads up display to create a new way of living in, playing in, and viewing the world."/>
    <x v="63"/>
    <n v="100"/>
    <x v="1"/>
    <x v="0"/>
    <s v="USD"/>
    <n v="1437161739"/>
    <x v="1342"/>
    <n v="1434569739"/>
    <d v="2015-06-17T19:35:39"/>
    <b v="0"/>
    <n v="1"/>
    <b v="0"/>
    <s v="technology/wearables"/>
    <n v="2E-3"/>
    <n v="100"/>
    <x v="2"/>
    <x v="8"/>
  </r>
  <r>
    <n v="1343"/>
    <x v="1343"/>
    <s v="Sleepman is a bio-signal monitoring wristwatch featuring smart alarm with the unique sleep enhancement and fatigue detection options!"/>
    <x v="63"/>
    <n v="51149"/>
    <x v="1"/>
    <x v="0"/>
    <s v="USD"/>
    <n v="1471579140"/>
    <x v="1343"/>
    <n v="1466512683"/>
    <d v="2016-06-21T12:38:03"/>
    <b v="0"/>
    <n v="323"/>
    <b v="0"/>
    <s v="technology/wearables"/>
    <n v="1.02298"/>
    <n v="158.35603715170279"/>
    <x v="2"/>
    <x v="8"/>
  </r>
  <r>
    <n v="1344"/>
    <x v="1344"/>
    <s v="The is the ultimate guide to applied Eastern philosophy, martial arts, and the path of the warrior from a scientific perspective."/>
    <x v="15"/>
    <n v="5666"/>
    <x v="0"/>
    <x v="5"/>
    <s v="CAD"/>
    <n v="1467313039"/>
    <x v="1344"/>
    <n v="1464807439"/>
    <d v="2016-06-01T18:57:19"/>
    <b v="0"/>
    <n v="139"/>
    <b v="1"/>
    <s v="publishing/nonfiction"/>
    <n v="3.7773333333333334"/>
    <n v="40.762589928057551"/>
    <x v="3"/>
    <x v="9"/>
  </r>
  <r>
    <n v="1345"/>
    <x v="1345"/>
    <s v="Peacefully taking you through my journey of being raised as a Muslim then becoming Christian, and sharing the truths I unveiled."/>
    <x v="43"/>
    <n v="375"/>
    <x v="0"/>
    <x v="0"/>
    <s v="USD"/>
    <n v="1405366359"/>
    <x v="1345"/>
    <n v="1402342359"/>
    <d v="2014-06-09T19:32:39"/>
    <b v="0"/>
    <n v="7"/>
    <b v="1"/>
    <s v="publishing/nonfiction"/>
    <n v="1.25"/>
    <n v="53.571428571428569"/>
    <x v="3"/>
    <x v="9"/>
  </r>
  <r>
    <n v="1346"/>
    <x v="1346"/>
    <s v="An anthology of nonfiction stories written by Nepal's Lesbian, Gay, Bisexual, and Transgender (LGBT) community."/>
    <x v="244"/>
    <n v="7219"/>
    <x v="0"/>
    <x v="0"/>
    <s v="USD"/>
    <n v="1372297751"/>
    <x v="1346"/>
    <n v="1369705751"/>
    <d v="2013-05-28T01:49:11"/>
    <b v="0"/>
    <n v="149"/>
    <b v="1"/>
    <s v="publishing/nonfiction"/>
    <n v="1.473265306122449"/>
    <n v="48.449664429530202"/>
    <x v="3"/>
    <x v="9"/>
  </r>
  <r>
    <n v="1347"/>
    <x v="1347"/>
    <s v="Must raise $2,500+ to republish &amp; spread the word about a guide Oprah's Magazine calls &quot;a go-to book for any start-up food company.&quot;"/>
    <x v="30"/>
    <n v="2555"/>
    <x v="0"/>
    <x v="0"/>
    <s v="USD"/>
    <n v="1425741525"/>
    <x v="1347"/>
    <n v="1423149525"/>
    <d v="2015-02-05T15:18:45"/>
    <b v="0"/>
    <n v="31"/>
    <b v="1"/>
    <s v="publishing/nonfiction"/>
    <n v="1.022"/>
    <n v="82.41935483870968"/>
    <x v="3"/>
    <x v="9"/>
  </r>
  <r>
    <n v="1348"/>
    <x v="1348"/>
    <s v="South Florida. Honest &amp; dramatic &amp; engaging journal of overcoming serious illness. This book will keep you reading &amp; laughing. Really!"/>
    <x v="245"/>
    <n v="5985"/>
    <x v="0"/>
    <x v="0"/>
    <s v="USD"/>
    <n v="1418904533"/>
    <x v="1348"/>
    <n v="1416485333"/>
    <d v="2014-11-20T12:08:53"/>
    <b v="0"/>
    <n v="26"/>
    <b v="1"/>
    <s v="publishing/nonfiction"/>
    <n v="1.018723404255319"/>
    <n v="230.19230769230768"/>
    <x v="3"/>
    <x v="9"/>
  </r>
  <r>
    <n v="1349"/>
    <x v="1349"/>
    <s v="The first modern Jasper guidebook including over five hundred rock routes from alpine to bouldering, sport to trad multipitch and more."/>
    <x v="10"/>
    <n v="10210"/>
    <x v="0"/>
    <x v="5"/>
    <s v="CAD"/>
    <n v="1450249140"/>
    <x v="1349"/>
    <n v="1447055935"/>
    <d v="2015-11-09T07:58:55"/>
    <b v="0"/>
    <n v="172"/>
    <b v="1"/>
    <s v="publishing/nonfiction"/>
    <n v="2.0419999999999998"/>
    <n v="59.360465116279073"/>
    <x v="3"/>
    <x v="9"/>
  </r>
  <r>
    <n v="1350"/>
    <x v="1350"/>
    <s v="Illustrated historical book of impregnable Dunbar Castle and rise and fall of its powerful Scottish Earls of Dunbar from 1072-1435AD"/>
    <x v="10"/>
    <n v="5202.5"/>
    <x v="0"/>
    <x v="0"/>
    <s v="USD"/>
    <n v="1451089134"/>
    <x v="1350"/>
    <n v="1448497134"/>
    <d v="2015-11-26T00:18:54"/>
    <b v="0"/>
    <n v="78"/>
    <b v="1"/>
    <s v="publishing/nonfiction"/>
    <n v="1.0405"/>
    <n v="66.698717948717942"/>
    <x v="3"/>
    <x v="9"/>
  </r>
  <r>
    <n v="1351"/>
    <x v="1351"/>
    <s v="Discover your purpose, live a more fulfilling life, leave a positive footprint on society."/>
    <x v="22"/>
    <n v="20253"/>
    <x v="0"/>
    <x v="0"/>
    <s v="USD"/>
    <n v="1455299144"/>
    <x v="1351"/>
    <n v="1452707144"/>
    <d v="2016-01-13T17:45:44"/>
    <b v="0"/>
    <n v="120"/>
    <b v="1"/>
    <s v="publishing/nonfiction"/>
    <n v="1.0126500000000001"/>
    <n v="168.77500000000001"/>
    <x v="3"/>
    <x v="9"/>
  </r>
  <r>
    <n v="1352"/>
    <x v="1352"/>
    <s v="An important book, based on research, to make you and your learners smile again. Better smile sheets, better feedback, better learning!"/>
    <x v="3"/>
    <n v="13614"/>
    <x v="0"/>
    <x v="0"/>
    <s v="USD"/>
    <n v="1441425540"/>
    <x v="1352"/>
    <n v="1436968366"/>
    <d v="2015-07-15T13:52:46"/>
    <b v="0"/>
    <n v="227"/>
    <b v="1"/>
    <s v="publishing/nonfiction"/>
    <n v="1.3613999999999999"/>
    <n v="59.973568281938327"/>
    <x v="3"/>
    <x v="9"/>
  </r>
  <r>
    <n v="1353"/>
    <x v="1353"/>
    <s v="A book that teaches aspiring writers how to get from a basic idea to a fully rewritten screenplay."/>
    <x v="28"/>
    <n v="1336"/>
    <x v="0"/>
    <x v="0"/>
    <s v="USD"/>
    <n v="1362960000"/>
    <x v="1353"/>
    <n v="1359946188"/>
    <d v="2013-02-04T02:49:48"/>
    <b v="0"/>
    <n v="42"/>
    <b v="1"/>
    <s v="publishing/nonfiction"/>
    <n v="1.3360000000000001"/>
    <n v="31.80952380952381"/>
    <x v="3"/>
    <x v="9"/>
  </r>
  <r>
    <n v="1354"/>
    <x v="1354"/>
    <s v="Raising awareness of childhood cancer by publishing my diary of Andrew's diagnosis and his journey to remission 1235 days later."/>
    <x v="38"/>
    <n v="1563"/>
    <x v="0"/>
    <x v="1"/>
    <s v="GBP"/>
    <n v="1465672979"/>
    <x v="1354"/>
    <n v="1463080979"/>
    <d v="2016-05-12T19:22:59"/>
    <b v="0"/>
    <n v="64"/>
    <b v="1"/>
    <s v="publishing/nonfiction"/>
    <n v="1.3025"/>
    <n v="24.421875"/>
    <x v="3"/>
    <x v="9"/>
  </r>
  <r>
    <n v="1355"/>
    <x v="1355"/>
    <s v="Sherlock's Home was the most important Sherlock Holmes book of 2012 - about Undershaw - this project is to release language versions."/>
    <x v="30"/>
    <n v="3067"/>
    <x v="0"/>
    <x v="1"/>
    <s v="GBP"/>
    <n v="1354269600"/>
    <x v="1355"/>
    <n v="1351663605"/>
    <d v="2012-10-31T06:06:45"/>
    <b v="0"/>
    <n v="121"/>
    <b v="1"/>
    <s v="publishing/nonfiction"/>
    <n v="1.2267999999999999"/>
    <n v="25.347107438016529"/>
    <x v="3"/>
    <x v="9"/>
  </r>
  <r>
    <n v="1356"/>
    <x v="1356"/>
    <s v="At age 30, my husband Dan died from cancer. Left to recreate my life, I drew a line in my heart; became a nomad. This is a love story."/>
    <x v="104"/>
    <n v="6215.56"/>
    <x v="0"/>
    <x v="0"/>
    <s v="USD"/>
    <n v="1372985760"/>
    <x v="1356"/>
    <n v="1370393760"/>
    <d v="2013-06-05T00:56:00"/>
    <b v="0"/>
    <n v="87"/>
    <b v="1"/>
    <s v="publishing/nonfiction"/>
    <n v="1.8281058823529412"/>
    <n v="71.443218390804603"/>
    <x v="3"/>
    <x v="9"/>
  </r>
  <r>
    <n v="1357"/>
    <x v="1357"/>
    <s v="The search for identity leads one young woman to Mexico, where she follows her grandfather's journey back to America."/>
    <x v="13"/>
    <n v="2506"/>
    <x v="0"/>
    <x v="0"/>
    <s v="USD"/>
    <n v="1362117540"/>
    <x v="1357"/>
    <n v="1359587137"/>
    <d v="2013-01-30T23:05:37"/>
    <b v="0"/>
    <n v="65"/>
    <b v="1"/>
    <s v="publishing/nonfiction"/>
    <n v="1.2529999999999999"/>
    <n v="38.553846153846152"/>
    <x v="3"/>
    <x v="9"/>
  </r>
  <r>
    <n v="1358"/>
    <x v="1358"/>
    <s v="I am working on a book about what people do when they visit Masada, an ancient fortress in the Judean desert."/>
    <x v="9"/>
    <n v="3350"/>
    <x v="0"/>
    <x v="0"/>
    <s v="USD"/>
    <n v="1309009323"/>
    <x v="1358"/>
    <n v="1306417323"/>
    <d v="2011-05-26T13:42:03"/>
    <b v="0"/>
    <n v="49"/>
    <b v="1"/>
    <s v="publishing/nonfiction"/>
    <n v="1.1166666666666667"/>
    <n v="68.367346938775512"/>
    <x v="3"/>
    <x v="9"/>
  </r>
  <r>
    <n v="1359"/>
    <x v="1359"/>
    <s v="Funding for a 2011 trip to Worldcon for research for &quot;UnConventional,&quot; a book on the history of the American fan convention."/>
    <x v="246"/>
    <n v="764"/>
    <x v="0"/>
    <x v="0"/>
    <s v="USD"/>
    <n v="1309980790"/>
    <x v="1359"/>
    <n v="1304623990"/>
    <d v="2011-05-05T19:33:10"/>
    <b v="0"/>
    <n v="19"/>
    <b v="1"/>
    <s v="publishing/nonfiction"/>
    <n v="1.1575757575757575"/>
    <n v="40.210526315789473"/>
    <x v="3"/>
    <x v="9"/>
  </r>
  <r>
    <n v="1360"/>
    <x v="1360"/>
    <s v="So Bad, It's Good! is a guide to finding the best films for your bad movie night."/>
    <x v="15"/>
    <n v="2598"/>
    <x v="0"/>
    <x v="0"/>
    <s v="USD"/>
    <n v="1343943420"/>
    <x v="1360"/>
    <n v="1341524220"/>
    <d v="2012-07-05T21:37:00"/>
    <b v="0"/>
    <n v="81"/>
    <b v="1"/>
    <s v="publishing/nonfiction"/>
    <n v="1.732"/>
    <n v="32.074074074074076"/>
    <x v="3"/>
    <x v="9"/>
  </r>
  <r>
    <n v="1361"/>
    <x v="1361"/>
    <s v="The forbidden dark art of roped soloing, for climbers who need to know in order to make the ultimate climb come true!"/>
    <x v="12"/>
    <n v="7559"/>
    <x v="0"/>
    <x v="1"/>
    <s v="GBP"/>
    <n v="1403370772"/>
    <x v="1361"/>
    <n v="1400778772"/>
    <d v="2014-05-22T17:12:52"/>
    <b v="0"/>
    <n v="264"/>
    <b v="1"/>
    <s v="publishing/nonfiction"/>
    <n v="1.2598333333333334"/>
    <n v="28.632575757575758"/>
    <x v="3"/>
    <x v="9"/>
  </r>
  <r>
    <n v="1362"/>
    <x v="1362"/>
    <s v="The never-before-told story of Karl Barth's (first and only) journey to the United States in 1962."/>
    <x v="28"/>
    <n v="1091"/>
    <x v="0"/>
    <x v="0"/>
    <s v="USD"/>
    <n v="1378592731"/>
    <x v="1362"/>
    <n v="1373408731"/>
    <d v="2013-07-09T22:25:31"/>
    <b v="0"/>
    <n v="25"/>
    <b v="1"/>
    <s v="publishing/nonfiction"/>
    <n v="1.091"/>
    <n v="43.64"/>
    <x v="3"/>
    <x v="9"/>
  </r>
  <r>
    <n v="1363"/>
    <x v="1363"/>
    <s v="Identifying cancer and disease products we use everyday and are totally unaware of. Then substituting them with healthy alternatives"/>
    <x v="48"/>
    <n v="200"/>
    <x v="0"/>
    <x v="0"/>
    <s v="USD"/>
    <n v="1455523140"/>
    <x v="1363"/>
    <n v="1453925727"/>
    <d v="2016-01-27T20:15:27"/>
    <b v="0"/>
    <n v="5"/>
    <b v="1"/>
    <s v="publishing/nonfiction"/>
    <n v="1"/>
    <n v="40"/>
    <x v="3"/>
    <x v="9"/>
  </r>
  <r>
    <n v="1364"/>
    <x v="1364"/>
    <s v="Help us Make Rock History with this Epic J.S.Fuck Extremerock Album written by Sune &quot;KÃ¸ter&quot; KÃ¸lster and produced by Flemming Rasmussen."/>
    <x v="247"/>
    <n v="49830"/>
    <x v="0"/>
    <x v="8"/>
    <s v="DKK"/>
    <n v="1420648906"/>
    <x v="1364"/>
    <n v="1415464906"/>
    <d v="2014-11-08T16:41:46"/>
    <b v="0"/>
    <n v="144"/>
    <b v="1"/>
    <s v="music/rock"/>
    <n v="1.1864285714285714"/>
    <n v="346.04166666666669"/>
    <x v="4"/>
    <x v="11"/>
  </r>
  <r>
    <n v="1365"/>
    <x v="1365"/>
    <s v="Our first professional studio album &quot;See The Light&quot; will be released this spring! Help us record, mix, master, and release the album!"/>
    <x v="51"/>
    <n v="7520"/>
    <x v="0"/>
    <x v="0"/>
    <s v="USD"/>
    <n v="1426523752"/>
    <x v="1365"/>
    <n v="1423935352"/>
    <d v="2015-02-14T17:35:52"/>
    <b v="0"/>
    <n v="92"/>
    <b v="1"/>
    <s v="music/rock"/>
    <n v="1.0026666666666666"/>
    <n v="81.739130434782609"/>
    <x v="4"/>
    <x v="11"/>
  </r>
  <r>
    <n v="1366"/>
    <x v="1366"/>
    <s v="A musical memorial for Alexi Petersen."/>
    <x v="51"/>
    <n v="9486.69"/>
    <x v="0"/>
    <x v="0"/>
    <s v="USD"/>
    <n v="1417049663"/>
    <x v="1366"/>
    <n v="1413158063"/>
    <d v="2014-10-12T23:54:23"/>
    <b v="0"/>
    <n v="147"/>
    <b v="1"/>
    <s v="music/rock"/>
    <n v="1.2648920000000001"/>
    <n v="64.535306122448986"/>
    <x v="4"/>
    <x v="11"/>
  </r>
  <r>
    <n v="1367"/>
    <x v="1367"/>
    <s v="House of Rabbits are recording our full-length, debut album! Support independent music, receive great rewards!"/>
    <x v="10"/>
    <n v="5713"/>
    <x v="0"/>
    <x v="0"/>
    <s v="USD"/>
    <n v="1447463050"/>
    <x v="1367"/>
    <n v="1444867450"/>
    <d v="2015-10-15T00:04:10"/>
    <b v="0"/>
    <n v="90"/>
    <b v="1"/>
    <s v="music/rock"/>
    <n v="1.1426000000000001"/>
    <n v="63.477777777777774"/>
    <x v="4"/>
    <x v="11"/>
  </r>
  <r>
    <n v="1368"/>
    <x v="1368"/>
    <s v="We are in the final stages of the creation of our 4th record, The Separation Effect. our most passionate record to date."/>
    <x v="10"/>
    <n v="5535"/>
    <x v="0"/>
    <x v="0"/>
    <s v="USD"/>
    <n v="1434342894"/>
    <x v="1368"/>
    <n v="1432269294"/>
    <d v="2015-05-22T04:34:54"/>
    <b v="0"/>
    <n v="87"/>
    <b v="1"/>
    <s v="music/rock"/>
    <n v="1.107"/>
    <n v="63.620689655172413"/>
    <x v="4"/>
    <x v="11"/>
  </r>
  <r>
    <n v="1369"/>
    <x v="1369"/>
    <s v="Fawcett's FEEL BETTER is an album of love unrequited, realized, and rued, with echoes of Petty, Springsteen, Neil Young &amp; Coldplay."/>
    <x v="248"/>
    <n v="34090.629999999997"/>
    <x v="0"/>
    <x v="0"/>
    <s v="USD"/>
    <n v="1397225746"/>
    <x v="1369"/>
    <n v="1394633746"/>
    <d v="2014-03-12T14:15:46"/>
    <b v="0"/>
    <n v="406"/>
    <b v="1"/>
    <s v="music/rock"/>
    <n v="1.0534805315203954"/>
    <n v="83.967068965517228"/>
    <x v="4"/>
    <x v="11"/>
  </r>
  <r>
    <n v="1370"/>
    <x v="1370"/>
    <s v="Songs about the first year of parenthood, often inappropriate for children"/>
    <x v="15"/>
    <n v="1555"/>
    <x v="0"/>
    <x v="0"/>
    <s v="USD"/>
    <n v="1381881890"/>
    <x v="1370"/>
    <n v="1380585890"/>
    <d v="2013-10-01T00:04:50"/>
    <b v="0"/>
    <n v="20"/>
    <b v="1"/>
    <s v="music/rock"/>
    <n v="1.0366666666666666"/>
    <n v="77.75"/>
    <x v="4"/>
    <x v="11"/>
  </r>
  <r>
    <n v="1371"/>
    <x v="1371"/>
    <s v="The Defiant Tour Documentary is a never before examination of the finances of a touring band and what it takes to go on the road."/>
    <x v="249"/>
    <n v="7495"/>
    <x v="0"/>
    <x v="0"/>
    <s v="USD"/>
    <n v="1431022342"/>
    <x v="1371"/>
    <n v="1428430342"/>
    <d v="2015-04-07T18:12:22"/>
    <b v="0"/>
    <n v="70"/>
    <b v="1"/>
    <s v="music/rock"/>
    <n v="1.0708672667523933"/>
    <n v="107.07142857142857"/>
    <x v="4"/>
    <x v="11"/>
  </r>
  <r>
    <n v="1372"/>
    <x v="1372"/>
    <s v="Please help us raise funds to press our new CD!"/>
    <x v="2"/>
    <n v="620"/>
    <x v="0"/>
    <x v="0"/>
    <s v="USD"/>
    <n v="1342115132"/>
    <x v="1372"/>
    <n v="1339523132"/>
    <d v="2012-06-12T17:45:32"/>
    <b v="0"/>
    <n v="16"/>
    <b v="1"/>
    <s v="music/rock"/>
    <n v="1.24"/>
    <n v="38.75"/>
    <x v="4"/>
    <x v="11"/>
  </r>
  <r>
    <n v="1373"/>
    <x v="1373"/>
    <s v="Help Broccoli Samurai raise money to get a new van and continue bringing you the jams!"/>
    <x v="3"/>
    <n v="10501"/>
    <x v="0"/>
    <x v="0"/>
    <s v="USD"/>
    <n v="1483138233"/>
    <x v="1373"/>
    <n v="1480546233"/>
    <d v="2016-11-30T22:50:33"/>
    <b v="0"/>
    <n v="52"/>
    <b v="1"/>
    <s v="music/rock"/>
    <n v="1.0501"/>
    <n v="201.94230769230768"/>
    <x v="4"/>
    <x v="11"/>
  </r>
  <r>
    <n v="1374"/>
    <x v="1374"/>
    <s v="After two successful EPs, Sisters of Murphy is back in the studio to release our first full-length album. We want YOU to be part of it!"/>
    <x v="15"/>
    <n v="2842"/>
    <x v="0"/>
    <x v="0"/>
    <s v="USD"/>
    <n v="1458874388"/>
    <x v="1374"/>
    <n v="1456285988"/>
    <d v="2016-02-24T03:53:08"/>
    <b v="0"/>
    <n v="66"/>
    <b v="1"/>
    <s v="music/rock"/>
    <n v="1.8946666666666667"/>
    <n v="43.060606060606062"/>
    <x v="4"/>
    <x v="11"/>
  </r>
  <r>
    <n v="1375"/>
    <x v="1375"/>
    <s v="Pampa Folks, l'album aux couleurs de dÃ©serts. Le quatuor, crÃ©Ã© en 2015  livre une Ã©nergie brute et prÃ©pare son premier album"/>
    <x v="23"/>
    <n v="6853"/>
    <x v="0"/>
    <x v="6"/>
    <s v="EUR"/>
    <n v="1484444119"/>
    <x v="1375"/>
    <n v="1481852119"/>
    <d v="2016-12-16T01:35:19"/>
    <b v="0"/>
    <n v="109"/>
    <b v="1"/>
    <s v="music/rock"/>
    <n v="1.7132499999999999"/>
    <n v="62.871559633027523"/>
    <x v="4"/>
    <x v="11"/>
  </r>
  <r>
    <n v="1376"/>
    <x v="1376"/>
    <s v="Dead Pirates are planning a second pressing of HIGHMARE LP, who wants one ?"/>
    <x v="250"/>
    <n v="9342"/>
    <x v="0"/>
    <x v="1"/>
    <s v="GBP"/>
    <n v="1480784606"/>
    <x v="1376"/>
    <n v="1478189006"/>
    <d v="2016-11-03T16:03:26"/>
    <b v="0"/>
    <n v="168"/>
    <b v="1"/>
    <s v="music/rock"/>
    <n v="2.5248648648648651"/>
    <n v="55.607142857142854"/>
    <x v="4"/>
    <x v="11"/>
  </r>
  <r>
    <n v="1377"/>
    <x v="1377"/>
    <s v="Stereo Jo is set to release a 5 song EP. Your donation will directly help w/ recording, design, production, &amp; duplication. Thank You :)"/>
    <x v="46"/>
    <n v="1510"/>
    <x v="0"/>
    <x v="0"/>
    <s v="USD"/>
    <n v="1486095060"/>
    <x v="1377"/>
    <n v="1484198170"/>
    <d v="2017-01-12T05:16:10"/>
    <b v="0"/>
    <n v="31"/>
    <b v="1"/>
    <s v="music/rock"/>
    <n v="1.1615384615384616"/>
    <n v="48.70967741935484"/>
    <x v="4"/>
    <x v="11"/>
  </r>
  <r>
    <n v="1378"/>
    <x v="1378"/>
    <s v="A psychedelic post rock masterpiece!"/>
    <x v="13"/>
    <n v="4067"/>
    <x v="0"/>
    <x v="1"/>
    <s v="GBP"/>
    <n v="1470075210"/>
    <x v="1378"/>
    <n v="1468779210"/>
    <d v="2016-07-17T18:13:30"/>
    <b v="0"/>
    <n v="133"/>
    <b v="1"/>
    <s v="music/rock"/>
    <n v="2.0335000000000001"/>
    <n v="30.578947368421051"/>
    <x v="4"/>
    <x v="11"/>
  </r>
  <r>
    <n v="1379"/>
    <x v="1379"/>
    <s v="---------The long-awaited debut full-length from Justin Ruddy--------"/>
    <x v="3"/>
    <n v="11160"/>
    <x v="0"/>
    <x v="0"/>
    <s v="USD"/>
    <n v="1433504876"/>
    <x v="1379"/>
    <n v="1430912876"/>
    <d v="2015-05-06T11:47:56"/>
    <b v="0"/>
    <n v="151"/>
    <b v="1"/>
    <s v="music/rock"/>
    <n v="1.1160000000000001"/>
    <n v="73.907284768211923"/>
    <x v="4"/>
    <x v="11"/>
  </r>
  <r>
    <n v="1380"/>
    <x v="1380"/>
    <s v="A DIY MUSIC FESTIVAL FROM ST. LOUIS MO! Bands make their own festival, help make it legit!"/>
    <x v="251"/>
    <n v="106"/>
    <x v="0"/>
    <x v="0"/>
    <s v="USD"/>
    <n v="1433815200"/>
    <x v="1380"/>
    <n v="1431886706"/>
    <d v="2015-05-17T18:18:26"/>
    <b v="0"/>
    <n v="5"/>
    <b v="1"/>
    <s v="music/rock"/>
    <n v="4.24"/>
    <n v="21.2"/>
    <x v="4"/>
    <x v="11"/>
  </r>
  <r>
    <n v="1381"/>
    <x v="1381"/>
    <s v="&quot;Me &amp; Eugene&quot; is a five song original EP blending reggae roots, rock, and soul. We canâ€™t wait for you to hear what weâ€™ve created."/>
    <x v="10"/>
    <n v="5355"/>
    <x v="0"/>
    <x v="0"/>
    <s v="USD"/>
    <n v="1482988125"/>
    <x v="1381"/>
    <n v="1480396125"/>
    <d v="2016-11-29T05:08:45"/>
    <b v="0"/>
    <n v="73"/>
    <b v="1"/>
    <s v="music/rock"/>
    <n v="1.071"/>
    <n v="73.356164383561648"/>
    <x v="4"/>
    <x v="11"/>
  </r>
  <r>
    <n v="1382"/>
    <x v="1382"/>
    <s v="We're making a new record -- independently! We've got some great new songs we're really excited to bring to you!"/>
    <x v="6"/>
    <n v="8349"/>
    <x v="0"/>
    <x v="0"/>
    <s v="USD"/>
    <n v="1367867536"/>
    <x v="1382"/>
    <n v="1365275536"/>
    <d v="2013-04-06T19:12:16"/>
    <b v="0"/>
    <n v="148"/>
    <b v="1"/>
    <s v="music/rock"/>
    <n v="1.043625"/>
    <n v="56.412162162162161"/>
    <x v="4"/>
    <x v="11"/>
  </r>
  <r>
    <n v="1383"/>
    <x v="1383"/>
    <s v="Instrumental Post-Rock meets Progressive Rock &amp; Cinematic atmospheres. Get your dose of blissful guitar tones, grooves &amp; live strings!"/>
    <x v="41"/>
    <n v="4673"/>
    <x v="0"/>
    <x v="5"/>
    <s v="CAD"/>
    <n v="1482457678"/>
    <x v="1383"/>
    <n v="1480729678"/>
    <d v="2016-12-03T01:47:58"/>
    <b v="0"/>
    <n v="93"/>
    <b v="1"/>
    <s v="music/rock"/>
    <n v="2.124090909090909"/>
    <n v="50.247311827956992"/>
    <x v="4"/>
    <x v="11"/>
  </r>
  <r>
    <n v="1384"/>
    <x v="1384"/>
    <s v="Outland Warrior is my first solo musical project, featuring songs written by me and recorded at my home studio."/>
    <x v="8"/>
    <n v="4343"/>
    <x v="0"/>
    <x v="0"/>
    <s v="USD"/>
    <n v="1436117922"/>
    <x v="1384"/>
    <n v="1433525922"/>
    <d v="2015-06-05T17:38:42"/>
    <b v="0"/>
    <n v="63"/>
    <b v="1"/>
    <s v="music/rock"/>
    <n v="1.2408571428571429"/>
    <n v="68.936507936507937"/>
    <x v="4"/>
    <x v="11"/>
  </r>
  <r>
    <n v="1385"/>
    <x v="1385"/>
    <s v="Musicians, singers &amp; songwriters from all over the world collaborate via YouTube in order to create an amazing album!"/>
    <x v="6"/>
    <n v="8832.49"/>
    <x v="0"/>
    <x v="12"/>
    <s v="EUR"/>
    <n v="1461931860"/>
    <x v="1385"/>
    <n v="1457109121"/>
    <d v="2016-03-04T16:32:01"/>
    <b v="0"/>
    <n v="134"/>
    <b v="1"/>
    <s v="music/rock"/>
    <n v="1.10406125"/>
    <n v="65.914104477611943"/>
    <x v="4"/>
    <x v="11"/>
  </r>
  <r>
    <n v="1386"/>
    <x v="1386"/>
    <s v="We are a classic hard rock/heavy metal band just trying to keep rock alive!"/>
    <x v="44"/>
    <n v="875"/>
    <x v="0"/>
    <x v="0"/>
    <s v="USD"/>
    <n v="1438183889"/>
    <x v="1386"/>
    <n v="1435591889"/>
    <d v="2015-06-29T15:31:29"/>
    <b v="0"/>
    <n v="14"/>
    <b v="1"/>
    <s v="music/rock"/>
    <n v="2.1875"/>
    <n v="62.5"/>
    <x v="4"/>
    <x v="11"/>
  </r>
  <r>
    <n v="1387"/>
    <x v="1387"/>
    <s v="Less than one week to PLEDGE YOUR SUPPORT for THE FAMILY BUSINESS as the band raises funds for the next full length rock album."/>
    <x v="23"/>
    <n v="5465"/>
    <x v="0"/>
    <x v="0"/>
    <s v="USD"/>
    <n v="1433305800"/>
    <x v="1387"/>
    <n v="1430604395"/>
    <d v="2015-05-02T22:06:35"/>
    <b v="0"/>
    <n v="78"/>
    <b v="1"/>
    <s v="music/rock"/>
    <n v="1.36625"/>
    <n v="70.064102564102569"/>
    <x v="4"/>
    <x v="11"/>
  </r>
  <r>
    <n v="1388"/>
    <x v="1388"/>
    <s v="&quot;The Great Bright Horses&quot; is finished and ready for release! Help us put on the finishing touches and share it with the universe."/>
    <x v="10"/>
    <n v="6740.37"/>
    <x v="0"/>
    <x v="0"/>
    <s v="USD"/>
    <n v="1476720840"/>
    <x v="1388"/>
    <n v="1474469117"/>
    <d v="2016-09-21T14:45:17"/>
    <b v="0"/>
    <n v="112"/>
    <b v="1"/>
    <s v="music/rock"/>
    <n v="1.348074"/>
    <n v="60.181874999999998"/>
    <x v="4"/>
    <x v="11"/>
  </r>
  <r>
    <n v="1389"/>
    <x v="1389"/>
    <s v="Help fund the pressing of DANCEHALL's first record by pre-ordering it in advance!!!"/>
    <x v="2"/>
    <n v="727"/>
    <x v="0"/>
    <x v="1"/>
    <s v="GBP"/>
    <n v="1471087957"/>
    <x v="1389"/>
    <n v="1468495957"/>
    <d v="2016-07-14T11:32:37"/>
    <b v="0"/>
    <n v="34"/>
    <b v="1"/>
    <s v="music/rock"/>
    <n v="1.454"/>
    <n v="21.382352941176471"/>
    <x v="4"/>
    <x v="11"/>
  </r>
  <r>
    <n v="1390"/>
    <x v="1390"/>
    <s v="Breakout Artist Management will be working with us on a brand new music video and we need your help!"/>
    <x v="70"/>
    <n v="3055"/>
    <x v="0"/>
    <x v="0"/>
    <s v="USD"/>
    <n v="1430154720"/>
    <x v="1390"/>
    <n v="1427224606"/>
    <d v="2015-03-24T19:16:46"/>
    <b v="0"/>
    <n v="19"/>
    <b v="1"/>
    <s v="music/rock"/>
    <n v="1.0910714285714285"/>
    <n v="160.78947368421052"/>
    <x v="4"/>
    <x v="11"/>
  </r>
  <r>
    <n v="1391"/>
    <x v="1391"/>
    <s v="With the money donated through this project we intend on investing in sound equipment for live shows"/>
    <x v="2"/>
    <n v="551"/>
    <x v="0"/>
    <x v="0"/>
    <s v="USD"/>
    <n v="1440219540"/>
    <x v="1391"/>
    <n v="1436369818"/>
    <d v="2015-07-08T15:36:58"/>
    <b v="0"/>
    <n v="13"/>
    <b v="1"/>
    <s v="music/rock"/>
    <n v="1.1020000000000001"/>
    <n v="42.384615384615387"/>
    <x v="4"/>
    <x v="11"/>
  </r>
  <r>
    <n v="1392"/>
    <x v="1392"/>
    <s v="Telesomniac is a rock band from Provo, UT releasing their debut album Thirty-One Flashes in the Dark."/>
    <x v="30"/>
    <n v="2841"/>
    <x v="0"/>
    <x v="0"/>
    <s v="USD"/>
    <n v="1456976586"/>
    <x v="1392"/>
    <n v="1454298186"/>
    <d v="2016-02-01T03:43:06"/>
    <b v="0"/>
    <n v="104"/>
    <b v="1"/>
    <s v="music/rock"/>
    <n v="1.1364000000000001"/>
    <n v="27.317307692307693"/>
    <x v="4"/>
    <x v="11"/>
  </r>
  <r>
    <n v="1393"/>
    <x v="1393"/>
    <s v="Rock n' Roll tales of our times"/>
    <x v="3"/>
    <n v="10235"/>
    <x v="0"/>
    <x v="0"/>
    <s v="USD"/>
    <n v="1470068523"/>
    <x v="1393"/>
    <n v="1467476523"/>
    <d v="2016-07-02T16:22:03"/>
    <b v="0"/>
    <n v="52"/>
    <b v="1"/>
    <s v="music/rock"/>
    <n v="1.0235000000000001"/>
    <n v="196.82692307692307"/>
    <x v="4"/>
    <x v="11"/>
  </r>
  <r>
    <n v="1394"/>
    <x v="1394"/>
    <s v="We've finally finished recording our first full length album! We're getting together all the merch to go along with the release."/>
    <x v="47"/>
    <n v="916"/>
    <x v="0"/>
    <x v="0"/>
    <s v="USD"/>
    <n v="1488337200"/>
    <x v="1394"/>
    <n v="1484623726"/>
    <d v="2017-01-17T03:28:46"/>
    <b v="0"/>
    <n v="17"/>
    <b v="1"/>
    <s v="music/rock"/>
    <n v="1.2213333333333334"/>
    <n v="53.882352941176471"/>
    <x v="4"/>
    <x v="11"/>
  </r>
  <r>
    <n v="1395"/>
    <x v="1395"/>
    <s v="Help Quiet Oaks record their debut album!!!"/>
    <x v="8"/>
    <n v="3916"/>
    <x v="0"/>
    <x v="0"/>
    <s v="USD"/>
    <n v="1484430481"/>
    <x v="1395"/>
    <n v="1481838481"/>
    <d v="2016-12-15T21:48:01"/>
    <b v="0"/>
    <n v="82"/>
    <b v="1"/>
    <s v="music/rock"/>
    <n v="1.1188571428571428"/>
    <n v="47.756097560975611"/>
    <x v="4"/>
    <x v="11"/>
  </r>
  <r>
    <n v="1396"/>
    <x v="1396"/>
    <s v="Bret Coats with producers Nick Jay &amp; Robert Coats resulting in an epic rock &amp; roll experience that has the makings of a true classic."/>
    <x v="12"/>
    <n v="6438"/>
    <x v="0"/>
    <x v="0"/>
    <s v="USD"/>
    <n v="1423871882"/>
    <x v="1396"/>
    <n v="1421279882"/>
    <d v="2015-01-14T23:58:02"/>
    <b v="0"/>
    <n v="73"/>
    <b v="1"/>
    <s v="music/rock"/>
    <n v="1.073"/>
    <n v="88.191780821917803"/>
    <x v="4"/>
    <x v="11"/>
  </r>
  <r>
    <n v="1397"/>
    <x v="1397"/>
    <s v="HALLS OF THE MACHINE needs your support for the final production and release of their latest work titled, ALL TRIBAL DIGNITARIES."/>
    <x v="3"/>
    <n v="11385"/>
    <x v="0"/>
    <x v="0"/>
    <s v="USD"/>
    <n v="1477603140"/>
    <x v="1397"/>
    <n v="1475013710"/>
    <d v="2016-09-27T22:01:50"/>
    <b v="0"/>
    <n v="158"/>
    <b v="1"/>
    <s v="music/rock"/>
    <n v="1.1385000000000001"/>
    <n v="72.056962025316452"/>
    <x v="4"/>
    <x v="11"/>
  </r>
  <r>
    <n v="1398"/>
    <x v="1398"/>
    <s v="'StonyCold', a Kansas-based 80's Rock Band, is recording their first all-cover tunes CD, 'Back To the 80's With StonyCold!'"/>
    <x v="85"/>
    <n v="4826"/>
    <x v="0"/>
    <x v="0"/>
    <s v="USD"/>
    <n v="1467752334"/>
    <x v="1398"/>
    <n v="1465160334"/>
    <d v="2016-06-05T20:58:54"/>
    <b v="0"/>
    <n v="65"/>
    <b v="1"/>
    <s v="music/rock"/>
    <n v="1.0968181818181819"/>
    <n v="74.246153846153845"/>
    <x v="4"/>
    <x v="11"/>
  </r>
  <r>
    <n v="1399"/>
    <x v="1399"/>
    <s v="20 years of Rocket &amp; a Bomb live DVD and download + a brand new Michael Knott EP released on 7&quot; vinyl, Cd, and download!"/>
    <x v="7"/>
    <n v="11353"/>
    <x v="0"/>
    <x v="0"/>
    <s v="USD"/>
    <n v="1412640373"/>
    <x v="1399"/>
    <n v="1410048373"/>
    <d v="2014-09-07T00:06:13"/>
    <b v="0"/>
    <n v="184"/>
    <b v="1"/>
    <s v="music/rock"/>
    <n v="1.2614444444444444"/>
    <n v="61.701086956521742"/>
    <x v="4"/>
    <x v="11"/>
  </r>
  <r>
    <n v="1400"/>
    <x v="1400"/>
    <s v="We're looking to our fans to help partially fund the new album. It's 12 tracks in length &amp; will be a musical trip like no other!"/>
    <x v="18"/>
    <n v="586"/>
    <x v="0"/>
    <x v="1"/>
    <s v="GBP"/>
    <n v="1465709400"/>
    <x v="1400"/>
    <n v="1462695073"/>
    <d v="2016-05-08T08:11:13"/>
    <b v="0"/>
    <n v="34"/>
    <b v="1"/>
    <s v="music/rock"/>
    <n v="1.6742857142857144"/>
    <n v="17.235294117647058"/>
    <x v="4"/>
    <x v="11"/>
  </r>
  <r>
    <n v="1401"/>
    <x v="1401"/>
    <s v="Based on the success of the â€œVagabondâ€ Michale is releasing a very limited edition version of the Album entitled â€œVagabond Acousticâ€"/>
    <x v="30"/>
    <n v="12413"/>
    <x v="0"/>
    <x v="0"/>
    <s v="USD"/>
    <n v="1369612474"/>
    <x v="1401"/>
    <n v="1367798074"/>
    <d v="2013-05-05T23:54:34"/>
    <b v="0"/>
    <n v="240"/>
    <b v="1"/>
    <s v="music/rock"/>
    <n v="4.9652000000000003"/>
    <n v="51.720833333333331"/>
    <x v="4"/>
    <x v="11"/>
  </r>
  <r>
    <n v="1402"/>
    <x v="1402"/>
    <s v="Help us fund our latest project - a 5 track EP: fast-paced, hard-hitting, female-fronted rock with catchy choruses and lyrics to match!"/>
    <x v="30"/>
    <n v="2729"/>
    <x v="0"/>
    <x v="1"/>
    <s v="GBP"/>
    <n v="1430439411"/>
    <x v="1402"/>
    <n v="1425259011"/>
    <d v="2015-03-02T01:16:51"/>
    <b v="0"/>
    <n v="113"/>
    <b v="1"/>
    <s v="music/rock"/>
    <n v="1.0915999999999999"/>
    <n v="24.150442477876105"/>
    <x v="4"/>
    <x v="11"/>
  </r>
  <r>
    <n v="1403"/>
    <x v="1403"/>
    <s v="Gregorian Rock merges Gregorian chant with modern music. It is serene, yet pummeling. It's not for everyone, but it might be for you."/>
    <x v="23"/>
    <n v="4103"/>
    <x v="0"/>
    <x v="0"/>
    <s v="USD"/>
    <n v="1374802235"/>
    <x v="1403"/>
    <n v="1372210235"/>
    <d v="2013-06-26T01:30:35"/>
    <b v="0"/>
    <n v="66"/>
    <b v="1"/>
    <s v="music/rock"/>
    <n v="1.0257499999999999"/>
    <n v="62.166666666666664"/>
    <x v="4"/>
    <x v="11"/>
  </r>
  <r>
    <n v="1404"/>
    <x v="1404"/>
    <s v="Translation &amp; publication of possibly the most famous piece of English literature - Act II Scene II of Romeo and Juliet into txt-speak."/>
    <x v="107"/>
    <n v="241"/>
    <x v="2"/>
    <x v="1"/>
    <s v="GBP"/>
    <n v="1424607285"/>
    <x v="1404"/>
    <n v="1422447285"/>
    <d v="2015-01-28T12:14:45"/>
    <b v="1"/>
    <n v="5"/>
    <b v="0"/>
    <s v="publishing/translations"/>
    <n v="1.6620689655172414E-2"/>
    <n v="48.2"/>
    <x v="3"/>
    <x v="22"/>
  </r>
  <r>
    <n v="1405"/>
    <x v="1405"/>
    <s v="Will more people read the Bible if it were translated into Emoticons?"/>
    <x v="31"/>
    <n v="105"/>
    <x v="2"/>
    <x v="0"/>
    <s v="USD"/>
    <n v="1417195201"/>
    <x v="1405"/>
    <n v="1414599601"/>
    <d v="2014-10-29T16:20:01"/>
    <b v="1"/>
    <n v="17"/>
    <b v="0"/>
    <s v="publishing/translations"/>
    <n v="4.1999999999999997E-3"/>
    <n v="6.1764705882352944"/>
    <x v="3"/>
    <x v="22"/>
  </r>
  <r>
    <n v="1406"/>
    <x v="1406"/>
    <s v="The White coat and the battle dress uniform"/>
    <x v="14"/>
    <n v="15"/>
    <x v="2"/>
    <x v="13"/>
    <s v="EUR"/>
    <n v="1449914400"/>
    <x v="1406"/>
    <n v="1445336607"/>
    <d v="2015-10-20T10:23:27"/>
    <b v="0"/>
    <n v="3"/>
    <b v="0"/>
    <s v="publishing/translations"/>
    <n v="1.25E-3"/>
    <n v="5"/>
    <x v="3"/>
    <x v="22"/>
  </r>
  <r>
    <n v="1407"/>
    <x v="1407"/>
    <s v="I traveled, I took pictures, I met people, I ate. Then I wrote a travel journal that needs editing, translation, and publishing."/>
    <x v="9"/>
    <n v="15"/>
    <x v="2"/>
    <x v="0"/>
    <s v="USD"/>
    <n v="1407847978"/>
    <x v="1407"/>
    <n v="1405687978"/>
    <d v="2014-07-18T12:52:58"/>
    <b v="0"/>
    <n v="2"/>
    <b v="0"/>
    <s v="publishing/translations"/>
    <n v="5.0000000000000001E-3"/>
    <n v="7.5"/>
    <x v="3"/>
    <x v="22"/>
  </r>
  <r>
    <n v="1408"/>
    <x v="1408"/>
    <s v="A translation of the legendary series of chess books &quot;General Treatise on Chess&quot; by R. Grau. A complete chess course for all levels."/>
    <x v="28"/>
    <n v="72"/>
    <x v="2"/>
    <x v="1"/>
    <s v="GBP"/>
    <n v="1447451756"/>
    <x v="1408"/>
    <n v="1444856156"/>
    <d v="2015-10-14T20:55:56"/>
    <b v="0"/>
    <n v="6"/>
    <b v="0"/>
    <s v="publishing/translations"/>
    <n v="7.1999999999999995E-2"/>
    <n v="12"/>
    <x v="3"/>
    <x v="22"/>
  </r>
  <r>
    <n v="1409"/>
    <x v="1409"/>
    <s v="Modern Literal Translation of the 1st Book of the Torah in English and Russian with sub-linear and interlinear layout."/>
    <x v="23"/>
    <n v="0"/>
    <x v="2"/>
    <x v="0"/>
    <s v="USD"/>
    <n v="1420085535"/>
    <x v="1409"/>
    <n v="1414897935"/>
    <d v="2014-11-02T03:12:15"/>
    <b v="0"/>
    <n v="0"/>
    <b v="0"/>
    <s v="publishing/translations"/>
    <n v="0"/>
    <e v="#DIV/0!"/>
    <x v="3"/>
    <x v="22"/>
  </r>
  <r>
    <n v="1410"/>
    <x v="1410"/>
    <s v="Let's translate this book! A fundamental guide to existential workspaces: how to recover efficiency generating environmental well-being"/>
    <x v="12"/>
    <n v="1"/>
    <x v="2"/>
    <x v="13"/>
    <s v="EUR"/>
    <n v="1464939520"/>
    <x v="1410"/>
    <n v="1461051520"/>
    <d v="2016-04-19T07:38:40"/>
    <b v="0"/>
    <n v="1"/>
    <b v="0"/>
    <s v="publishing/translations"/>
    <n v="1.6666666666666666E-4"/>
    <n v="1"/>
    <x v="3"/>
    <x v="22"/>
  </r>
  <r>
    <n v="1411"/>
    <x v="1411"/>
    <s v="There have been an exorbident number of translations of this most beautiful poem though none have ever been done by a nineteen year old"/>
    <x v="9"/>
    <n v="7"/>
    <x v="2"/>
    <x v="1"/>
    <s v="GBP"/>
    <n v="1423185900"/>
    <x v="1411"/>
    <n v="1420766700"/>
    <d v="2015-01-09T01:25:00"/>
    <b v="0"/>
    <n v="3"/>
    <b v="0"/>
    <s v="publishing/translations"/>
    <n v="2.3333333333333335E-3"/>
    <n v="2.3333333333333335"/>
    <x v="3"/>
    <x v="22"/>
  </r>
  <r>
    <n v="1412"/>
    <x v="1412"/>
    <s v="â€œClimbing Silver!â€- An English translation of the Young Adult Shogi novella"/>
    <x v="39"/>
    <n v="320"/>
    <x v="2"/>
    <x v="0"/>
    <s v="USD"/>
    <n v="1417656699"/>
    <x v="1412"/>
    <n v="1415064699"/>
    <d v="2014-11-04T01:31:39"/>
    <b v="0"/>
    <n v="13"/>
    <b v="0"/>
    <s v="publishing/translations"/>
    <n v="4.5714285714285714E-2"/>
    <n v="24.615384615384617"/>
    <x v="3"/>
    <x v="22"/>
  </r>
  <r>
    <n v="1413"/>
    <x v="1413"/>
    <s v="I need funds to publish a book based on a selection of sentences from the Gospel demonstrating that Christianity is a strong religion."/>
    <x v="13"/>
    <n v="100"/>
    <x v="2"/>
    <x v="13"/>
    <s v="EUR"/>
    <n v="1455964170"/>
    <x v="1413"/>
    <n v="1450780170"/>
    <d v="2015-12-22T10:29:30"/>
    <b v="0"/>
    <n v="1"/>
    <b v="0"/>
    <s v="publishing/translations"/>
    <n v="0.05"/>
    <n v="100"/>
    <x v="3"/>
    <x v="22"/>
  </r>
  <r>
    <n v="1414"/>
    <x v="1414"/>
    <s v="Create an open source &quot;interlinear&quot; translation fo the Greek New Testament in re-publishable and open source database format."/>
    <x v="2"/>
    <n v="1"/>
    <x v="2"/>
    <x v="0"/>
    <s v="USD"/>
    <n v="1483423467"/>
    <x v="1414"/>
    <n v="1480831467"/>
    <d v="2016-12-04T06:04:27"/>
    <b v="0"/>
    <n v="1"/>
    <b v="0"/>
    <s v="publishing/translations"/>
    <n v="2E-3"/>
    <n v="1"/>
    <x v="3"/>
    <x v="22"/>
  </r>
  <r>
    <n v="1415"/>
    <x v="1415"/>
    <s v="This is a Series of 6 Books on Blessed Oscar A. Romero`s Writings. This Project will help to pay the translation costs of Volume 2."/>
    <x v="85"/>
    <n v="800"/>
    <x v="2"/>
    <x v="0"/>
    <s v="USD"/>
    <n v="1439741591"/>
    <x v="1415"/>
    <n v="1436285591"/>
    <d v="2015-07-07T16:13:11"/>
    <b v="0"/>
    <n v="9"/>
    <b v="0"/>
    <s v="publishing/translations"/>
    <n v="0.18181818181818182"/>
    <n v="88.888888888888886"/>
    <x v="3"/>
    <x v="22"/>
  </r>
  <r>
    <n v="1416"/>
    <x v="1416"/>
    <s v="glenn's  book of quotes is designed to give the readers a thought for the day , lighten the mood  and put a smile  on their faces."/>
    <x v="63"/>
    <n v="0"/>
    <x v="2"/>
    <x v="0"/>
    <s v="USD"/>
    <n v="1448147619"/>
    <x v="1416"/>
    <n v="1445552019"/>
    <d v="2015-10-22T22:13:39"/>
    <b v="0"/>
    <n v="0"/>
    <b v="0"/>
    <s v="publishing/translations"/>
    <n v="0"/>
    <e v="#DIV/0!"/>
    <x v="3"/>
    <x v="22"/>
  </r>
  <r>
    <n v="1417"/>
    <x v="1417"/>
    <s v="Digitization of 8 rare Siddha Yoga books written by a Yogi - coming in the lineage of Sri Sri Sri Sadhasiva Brahmendra himself!"/>
    <x v="37"/>
    <n v="55"/>
    <x v="2"/>
    <x v="0"/>
    <s v="USD"/>
    <n v="1442315460"/>
    <x v="1417"/>
    <n v="1439696174"/>
    <d v="2015-08-16T03:36:14"/>
    <b v="0"/>
    <n v="2"/>
    <b v="0"/>
    <s v="publishing/translations"/>
    <n v="1.2222222222222223E-2"/>
    <n v="27.5"/>
    <x v="3"/>
    <x v="22"/>
  </r>
  <r>
    <n v="1418"/>
    <x v="1418"/>
    <s v="Â¿Y si hubiera una camino intermedio entre ciencia y religion?_x000a_Descubre la respuesta ayudando a publicar y traducir este libro."/>
    <x v="9"/>
    <n v="6"/>
    <x v="2"/>
    <x v="3"/>
    <s v="EUR"/>
    <n v="1456397834"/>
    <x v="1418"/>
    <n v="1453805834"/>
    <d v="2016-01-26T10:57:14"/>
    <b v="0"/>
    <n v="1"/>
    <b v="0"/>
    <s v="publishing/translations"/>
    <n v="2E-3"/>
    <n v="6"/>
    <x v="3"/>
    <x v="22"/>
  </r>
  <r>
    <n v="1419"/>
    <x v="1419"/>
    <s v="Argentinian Author Seeks to Tour America to Educate on Womenâ€™s Sexuality in Latin America / Autora Argentina Busca Gira en EEUU"/>
    <x v="84"/>
    <n v="445"/>
    <x v="2"/>
    <x v="0"/>
    <s v="USD"/>
    <n v="1476010619"/>
    <x v="1419"/>
    <n v="1473418619"/>
    <d v="2016-09-09T10:56:59"/>
    <b v="0"/>
    <n v="10"/>
    <b v="0"/>
    <s v="publishing/translations"/>
    <n v="7.0634920634920634E-2"/>
    <n v="44.5"/>
    <x v="3"/>
    <x v="22"/>
  </r>
  <r>
    <n v="1420"/>
    <x v="1420"/>
    <s v="Help me butcher Shakespeare in a satirical fashion."/>
    <x v="252"/>
    <n v="3"/>
    <x v="2"/>
    <x v="0"/>
    <s v="USD"/>
    <n v="1467129686"/>
    <x v="1420"/>
    <n v="1464969686"/>
    <d v="2016-06-03T16:01:26"/>
    <b v="0"/>
    <n v="3"/>
    <b v="0"/>
    <s v="publishing/translations"/>
    <n v="2.7272727272727271E-2"/>
    <n v="1"/>
    <x v="3"/>
    <x v="22"/>
  </r>
  <r>
    <n v="1421"/>
    <x v="1421"/>
    <s v="English translation of &quot;The Escape to Myanmar&quot;, a fictive novel about people from Sweden who arrive in Myanmar/Burma as war refugees."/>
    <x v="61"/>
    <n v="200"/>
    <x v="2"/>
    <x v="11"/>
    <s v="SEK"/>
    <n v="1423432709"/>
    <x v="1421"/>
    <n v="1420840709"/>
    <d v="2015-01-09T21:58:29"/>
    <b v="0"/>
    <n v="2"/>
    <b v="0"/>
    <s v="publishing/translations"/>
    <n v="1E-3"/>
    <n v="100"/>
    <x v="3"/>
    <x v="22"/>
  </r>
  <r>
    <n v="1422"/>
    <x v="1422"/>
    <s v="Protecting children from sexual abuse through the medium of story telling; accessing 20% of the world's population through translation."/>
    <x v="31"/>
    <n v="26"/>
    <x v="2"/>
    <x v="4"/>
    <s v="NZD"/>
    <n v="1474436704"/>
    <x v="1422"/>
    <n v="1471844704"/>
    <d v="2016-08-22T05:45:04"/>
    <b v="0"/>
    <n v="2"/>
    <b v="0"/>
    <s v="publishing/translations"/>
    <n v="1.0399999999999999E-3"/>
    <n v="13"/>
    <x v="3"/>
    <x v="22"/>
  </r>
  <r>
    <n v="1423"/>
    <x v="1423"/>
    <s v="Help fund me to destroy the monopoly Rupert Murdoch has over the publication of modern bibles. I have a new one to rival the NKJV."/>
    <x v="11"/>
    <n v="100"/>
    <x v="2"/>
    <x v="2"/>
    <s v="AUD"/>
    <n v="1451637531"/>
    <x v="1423"/>
    <n v="1449045531"/>
    <d v="2015-12-02T08:38:51"/>
    <b v="0"/>
    <n v="1"/>
    <b v="0"/>
    <s v="publishing/translations"/>
    <n v="3.3333333333333335E-3"/>
    <n v="100"/>
    <x v="3"/>
    <x v="22"/>
  </r>
  <r>
    <n v="1424"/>
    <x v="1424"/>
    <s v="A short book of practical mantras that can be used every day of the week. Mantras are cogwheels of universal engines."/>
    <x v="51"/>
    <n v="1527"/>
    <x v="2"/>
    <x v="0"/>
    <s v="USD"/>
    <n v="1479233602"/>
    <x v="1424"/>
    <n v="1478106802"/>
    <d v="2016-11-02T17:13:22"/>
    <b v="0"/>
    <n v="14"/>
    <b v="0"/>
    <s v="publishing/translations"/>
    <n v="0.2036"/>
    <n v="109.07142857142857"/>
    <x v="3"/>
    <x v="22"/>
  </r>
  <r>
    <n v="1425"/>
    <x v="1425"/>
    <s v="Translation  Thai language to English and other languages of the story (written by me) about&quot; Promote Travel &amp; Business in America&quot;"/>
    <x v="93"/>
    <n v="0"/>
    <x v="2"/>
    <x v="0"/>
    <s v="USD"/>
    <n v="1430276959"/>
    <x v="1425"/>
    <n v="1427684959"/>
    <d v="2015-03-30T03:09:19"/>
    <b v="0"/>
    <n v="0"/>
    <b v="0"/>
    <s v="publishing/translations"/>
    <n v="0"/>
    <e v="#DIV/0!"/>
    <x v="3"/>
    <x v="22"/>
  </r>
  <r>
    <n v="1426"/>
    <x v="1426"/>
    <s v="The World of Sharks is an interactive eBook for the iPad and Mac. It shall be translated into english to make it available worldwide."/>
    <x v="28"/>
    <n v="0"/>
    <x v="2"/>
    <x v="12"/>
    <s v="EUR"/>
    <n v="1440408120"/>
    <x v="1426"/>
    <n v="1435224120"/>
    <d v="2015-06-25T09:22:00"/>
    <b v="0"/>
    <n v="0"/>
    <b v="0"/>
    <s v="publishing/translations"/>
    <n v="0"/>
    <e v="#DIV/0!"/>
    <x v="3"/>
    <x v="22"/>
  </r>
  <r>
    <n v="1427"/>
    <x v="1427"/>
    <s v="The book with advices that can save many lives._x000a_You will find here many case studies, extreme situations and solutions."/>
    <x v="10"/>
    <n v="419"/>
    <x v="2"/>
    <x v="12"/>
    <s v="EUR"/>
    <n v="1474230385"/>
    <x v="1427"/>
    <n v="1471638385"/>
    <d v="2016-08-19T20:26:25"/>
    <b v="0"/>
    <n v="4"/>
    <b v="0"/>
    <s v="publishing/translations"/>
    <n v="8.3799999999999999E-2"/>
    <n v="104.75"/>
    <x v="3"/>
    <x v="22"/>
  </r>
  <r>
    <n v="1428"/>
    <x v="1428"/>
    <s v="My father wrote a book about raising a blind child. I, as a professional translator, am going to write it in English for everyone."/>
    <x v="28"/>
    <n v="45"/>
    <x v="2"/>
    <x v="3"/>
    <s v="EUR"/>
    <n v="1459584417"/>
    <x v="1428"/>
    <n v="1456996017"/>
    <d v="2016-03-03T09:06:57"/>
    <b v="0"/>
    <n v="3"/>
    <b v="0"/>
    <s v="publishing/translations"/>
    <n v="4.4999999999999998E-2"/>
    <n v="15"/>
    <x v="3"/>
    <x v="22"/>
  </r>
  <r>
    <n v="1429"/>
    <x v="1429"/>
    <s v="A guy in his 30's tries to live his &quot;American Dream&quot;, but quickly it turns into a nightmare. (A Novel)"/>
    <x v="3"/>
    <n v="0"/>
    <x v="2"/>
    <x v="0"/>
    <s v="USD"/>
    <n v="1428629242"/>
    <x v="1429"/>
    <n v="1426037242"/>
    <d v="2015-03-11T01:27:22"/>
    <b v="0"/>
    <n v="0"/>
    <b v="0"/>
    <s v="publishing/translations"/>
    <n v="0"/>
    <e v="#DIV/0!"/>
    <x v="3"/>
    <x v="22"/>
  </r>
  <r>
    <n v="1430"/>
    <x v="1430"/>
    <s v="Profesional translation and publishing of the book on unique synthesis of project management and meditation"/>
    <x v="10"/>
    <n v="403"/>
    <x v="2"/>
    <x v="0"/>
    <s v="USD"/>
    <n v="1419017488"/>
    <x v="1430"/>
    <n v="1416339088"/>
    <d v="2014-11-18T19:31:28"/>
    <b v="0"/>
    <n v="5"/>
    <b v="0"/>
    <s v="publishing/translations"/>
    <n v="8.0600000000000005E-2"/>
    <n v="80.599999999999994"/>
    <x v="3"/>
    <x v="22"/>
  </r>
  <r>
    <n v="1431"/>
    <x v="1431"/>
    <s v="Iran does not adhere to International Copyright Laws. Please help me publish a Persian translation before it is illegally translated."/>
    <x v="73"/>
    <n v="5431"/>
    <x v="2"/>
    <x v="0"/>
    <s v="USD"/>
    <n v="1448517816"/>
    <x v="1431"/>
    <n v="1445922216"/>
    <d v="2015-10-27T05:03:36"/>
    <b v="0"/>
    <n v="47"/>
    <b v="0"/>
    <s v="publishing/translations"/>
    <n v="0.31947058823529412"/>
    <n v="115.55319148936171"/>
    <x v="3"/>
    <x v="22"/>
  </r>
  <r>
    <n v="1432"/>
    <x v="1432"/>
    <s v="THE HOLY BIB-EL Translated By Leon Cook. The Creation: CHAPTER 1.  1* In the beginning Gods created The Heavens and The Planet Earth."/>
    <x v="79"/>
    <n v="0"/>
    <x v="2"/>
    <x v="0"/>
    <s v="USD"/>
    <n v="1437417828"/>
    <x v="1432"/>
    <n v="1434825828"/>
    <d v="2015-06-20T18:43:48"/>
    <b v="0"/>
    <n v="0"/>
    <b v="0"/>
    <s v="publishing/translations"/>
    <n v="0"/>
    <e v="#DIV/0!"/>
    <x v="3"/>
    <x v="22"/>
  </r>
  <r>
    <n v="1433"/>
    <x v="1433"/>
    <s v="Publish my book on the Gayatri Mantra in English for the benefit of the readers and the children at the orphanage in Jhansi, India"/>
    <x v="14"/>
    <n v="805"/>
    <x v="2"/>
    <x v="13"/>
    <s v="EUR"/>
    <n v="1481367600"/>
    <x v="1433"/>
    <n v="1477839675"/>
    <d v="2016-10-30T15:01:15"/>
    <b v="0"/>
    <n v="10"/>
    <b v="0"/>
    <s v="publishing/translations"/>
    <n v="6.7083333333333328E-2"/>
    <n v="80.5"/>
    <x v="3"/>
    <x v="22"/>
  </r>
  <r>
    <n v="1434"/>
    <x v="1434"/>
    <s v="Interest from abroad to publish my book SOCIALCAPITALISM. Need translation to English master. Help appreciated."/>
    <x v="253"/>
    <n v="8190"/>
    <x v="2"/>
    <x v="8"/>
    <s v="DKK"/>
    <n v="1433775600"/>
    <x v="1434"/>
    <n v="1431973478"/>
    <d v="2015-05-18T18:24:38"/>
    <b v="0"/>
    <n v="11"/>
    <b v="0"/>
    <s v="publishing/translations"/>
    <n v="9.987804878048781E-2"/>
    <n v="744.5454545454545"/>
    <x v="3"/>
    <x v="22"/>
  </r>
  <r>
    <n v="1435"/>
    <x v="1435"/>
    <s v="English translation of the first book from a sword and sorcery Fantasy trilogy, by Paolo Parente"/>
    <x v="36"/>
    <n v="15"/>
    <x v="2"/>
    <x v="13"/>
    <s v="EUR"/>
    <n v="1444589020"/>
    <x v="1435"/>
    <n v="1441997020"/>
    <d v="2015-09-11T18:43:40"/>
    <b v="0"/>
    <n v="2"/>
    <b v="0"/>
    <s v="publishing/translations"/>
    <n v="1E-3"/>
    <n v="7.5"/>
    <x v="3"/>
    <x v="22"/>
  </r>
  <r>
    <n v="1436"/>
    <x v="1436"/>
    <s v="Help us to get www.mySurgery.de, an interactive eLearning-Website for general and visceral surgery, translated to english language."/>
    <x v="3"/>
    <n v="77"/>
    <x v="2"/>
    <x v="12"/>
    <s v="EUR"/>
    <n v="1456043057"/>
    <x v="1436"/>
    <n v="1453451057"/>
    <d v="2016-01-22T08:24:17"/>
    <b v="0"/>
    <n v="2"/>
    <b v="0"/>
    <s v="publishing/translations"/>
    <n v="7.7000000000000002E-3"/>
    <n v="38.5"/>
    <x v="3"/>
    <x v="22"/>
  </r>
  <r>
    <n v="1437"/>
    <x v="1437"/>
    <s v="Introducing A True Story That Bridges Borders: Join Us As We Translate THE BACHELOR CHAPTERS: A THINKING WOMAN'S ROMANCE Into Spanish!"/>
    <x v="9"/>
    <n v="807"/>
    <x v="2"/>
    <x v="0"/>
    <s v="USD"/>
    <n v="1405227540"/>
    <x v="1437"/>
    <n v="1402058739"/>
    <d v="2014-06-06T12:45:39"/>
    <b v="0"/>
    <n v="22"/>
    <b v="0"/>
    <s v="publishing/translations"/>
    <n v="0.26900000000000002"/>
    <n v="36.68181818181818"/>
    <x v="3"/>
    <x v="22"/>
  </r>
  <r>
    <n v="1438"/>
    <x v="1438"/>
    <s v="Feltmaking is an acient yet modern craft using wool in creative ways. Our thorough guides should be for people all over the world."/>
    <x v="22"/>
    <n v="600"/>
    <x v="2"/>
    <x v="8"/>
    <s v="DKK"/>
    <n v="1461765300"/>
    <x v="1438"/>
    <n v="1459198499"/>
    <d v="2016-03-28T20:54:59"/>
    <b v="0"/>
    <n v="8"/>
    <b v="0"/>
    <s v="publishing/translations"/>
    <n v="0.03"/>
    <n v="75"/>
    <x v="3"/>
    <x v="22"/>
  </r>
  <r>
    <n v="1439"/>
    <x v="1439"/>
    <s v="My English  novel has received excellent reviews. To address the great interest from Germany I want to translate it into German."/>
    <x v="254"/>
    <n v="180"/>
    <x v="2"/>
    <x v="5"/>
    <s v="CAD"/>
    <n v="1425758101"/>
    <x v="1439"/>
    <n v="1423166101"/>
    <d v="2015-02-05T19:55:01"/>
    <b v="0"/>
    <n v="6"/>
    <b v="0"/>
    <s v="publishing/translations"/>
    <n v="6.6055045871559637E-2"/>
    <n v="30"/>
    <x v="3"/>
    <x v="22"/>
  </r>
  <r>
    <n v="1440"/>
    <x v="1440"/>
    <s v="The Museum of Perfume in Milan has been publishing its own magazine since 1998 in Italian. We would like to translate it English."/>
    <x v="93"/>
    <n v="1"/>
    <x v="2"/>
    <x v="13"/>
    <s v="EUR"/>
    <n v="1464285463"/>
    <x v="1440"/>
    <n v="1461693463"/>
    <d v="2016-04-26T17:57:43"/>
    <b v="0"/>
    <n v="1"/>
    <b v="0"/>
    <s v="publishing/translations"/>
    <n v="7.6923076923076926E-5"/>
    <n v="1"/>
    <x v="3"/>
    <x v="22"/>
  </r>
  <r>
    <n v="1441"/>
    <x v="1441"/>
    <s v="Guru Granth Sahib; User Friendly. A book which captures the essence of the Guru Granth Sahib in modern English and also made digital."/>
    <x v="237"/>
    <n v="2020"/>
    <x v="2"/>
    <x v="1"/>
    <s v="GBP"/>
    <n v="1441995769"/>
    <x v="1441"/>
    <n v="1436811769"/>
    <d v="2015-07-13T18:22:49"/>
    <b v="0"/>
    <n v="3"/>
    <b v="0"/>
    <s v="publishing/translations"/>
    <n v="1.1222222222222222E-2"/>
    <n v="673.33333333333337"/>
    <x v="3"/>
    <x v="22"/>
  </r>
  <r>
    <n v="1442"/>
    <x v="1442"/>
    <s v="If people contribute on Kickstarter, I will be able to give this 159-page e-book anthology away free to libraries and e-bookreaders.  I"/>
    <x v="15"/>
    <n v="0"/>
    <x v="2"/>
    <x v="0"/>
    <s v="USD"/>
    <n v="1464190158"/>
    <x v="1442"/>
    <n v="1461598158"/>
    <d v="2016-04-25T15:29:18"/>
    <b v="0"/>
    <n v="0"/>
    <b v="0"/>
    <s v="publishing/translations"/>
    <n v="0"/>
    <e v="#DIV/0!"/>
    <x v="3"/>
    <x v="22"/>
  </r>
  <r>
    <n v="1443"/>
    <x v="1443"/>
    <s v="Hello everyone !_x000a_I need your help for translate my saga Fantasy : Icarus at the school of the gods - Book 1&quot;."/>
    <x v="93"/>
    <n v="0"/>
    <x v="2"/>
    <x v="6"/>
    <s v="EUR"/>
    <n v="1483395209"/>
    <x v="1443"/>
    <n v="1480803209"/>
    <d v="2016-12-03T22:13:29"/>
    <b v="0"/>
    <n v="0"/>
    <b v="0"/>
    <s v="publishing/translations"/>
    <n v="0"/>
    <e v="#DIV/0!"/>
    <x v="3"/>
    <x v="22"/>
  </r>
  <r>
    <n v="1444"/>
    <x v="1444"/>
    <s v="We as a successfull german stock market newsletter publisher want expand in the US market!"/>
    <x v="255"/>
    <n v="0"/>
    <x v="2"/>
    <x v="12"/>
    <s v="EUR"/>
    <n v="1442091462"/>
    <x v="1444"/>
    <n v="1436907462"/>
    <d v="2015-07-14T20:57:42"/>
    <b v="0"/>
    <n v="0"/>
    <b v="0"/>
    <s v="publishing/translations"/>
    <n v="0"/>
    <e v="#DIV/0!"/>
    <x v="3"/>
    <x v="22"/>
  </r>
  <r>
    <n v="1445"/>
    <x v="1445"/>
    <s v="Erstellung einer deutschen Ãœbersetzung ( Lesbarmachung ) des Buches Finnegans Wake von James Joyce. Die Umsetzung erfolgt 1 zu 1."/>
    <x v="64"/>
    <n v="0"/>
    <x v="2"/>
    <x v="12"/>
    <s v="EUR"/>
    <n v="1434286855"/>
    <x v="1445"/>
    <n v="1431694855"/>
    <d v="2015-05-15T13:00:55"/>
    <b v="0"/>
    <n v="0"/>
    <b v="0"/>
    <s v="publishing/translations"/>
    <n v="0"/>
    <e v="#DIV/0!"/>
    <x v="3"/>
    <x v="22"/>
  </r>
  <r>
    <n v="1446"/>
    <x v="1446"/>
    <s v="All backers can help us with 1â‚¬ to create the 1st Italian Manual Kickstarter - Per chi vuole finanziare le proprie idee con successo"/>
    <x v="42"/>
    <n v="0"/>
    <x v="2"/>
    <x v="13"/>
    <s v="EUR"/>
    <n v="1461235478"/>
    <x v="1446"/>
    <n v="1459507478"/>
    <d v="2016-04-01T10:44:38"/>
    <b v="0"/>
    <n v="0"/>
    <b v="0"/>
    <s v="publishing/translations"/>
    <n v="0"/>
    <e v="#DIV/0!"/>
    <x v="3"/>
    <x v="22"/>
  </r>
  <r>
    <n v="1447"/>
    <x v="1447"/>
    <s v="I'm creating a dictionary of multiple Indian languages."/>
    <x v="69"/>
    <n v="75"/>
    <x v="2"/>
    <x v="0"/>
    <s v="USD"/>
    <n v="1467999134"/>
    <x v="1447"/>
    <n v="1465407134"/>
    <d v="2016-06-08T17:32:14"/>
    <b v="0"/>
    <n v="3"/>
    <b v="0"/>
    <s v="publishing/translations"/>
    <n v="1.4999999999999999E-4"/>
    <n v="25"/>
    <x v="3"/>
    <x v="22"/>
  </r>
  <r>
    <n v="1448"/>
    <x v="1448"/>
    <s v="For people in schools to the retired._x000a_Aim is to get in to schools,gyms,work places and to travel all over the world doing talks on it."/>
    <x v="61"/>
    <n v="0"/>
    <x v="2"/>
    <x v="2"/>
    <s v="AUD"/>
    <n v="1432272300"/>
    <x v="1448"/>
    <n v="1429655318"/>
    <d v="2015-04-21T22:28:38"/>
    <b v="0"/>
    <n v="0"/>
    <b v="0"/>
    <s v="publishing/translations"/>
    <n v="0"/>
    <e v="#DIV/0!"/>
    <x v="3"/>
    <x v="22"/>
  </r>
  <r>
    <n v="1449"/>
    <x v="1449"/>
    <s v="Calling out Backers throughout the world. We are here to provide an intermediate channel to offer U.S. products worldwide. PLEASE READ!"/>
    <x v="129"/>
    <n v="0"/>
    <x v="2"/>
    <x v="0"/>
    <s v="USD"/>
    <n v="1431286105"/>
    <x v="1449"/>
    <n v="1427138905"/>
    <d v="2015-03-23T19:28:25"/>
    <b v="0"/>
    <n v="0"/>
    <b v="0"/>
    <s v="publishing/translations"/>
    <n v="0"/>
    <e v="#DIV/0!"/>
    <x v="3"/>
    <x v="22"/>
  </r>
  <r>
    <n v="1450"/>
    <x v="1450"/>
    <s v="A book of pickle recipes narrated by a mama grizzly speaking in incomplete and run-on sentences and her orangutan friend. #Artofthedill"/>
    <x v="57"/>
    <n v="1"/>
    <x v="2"/>
    <x v="0"/>
    <s v="USD"/>
    <n v="1455941197"/>
    <x v="1450"/>
    <n v="1453349197"/>
    <d v="2016-01-21T04:06:37"/>
    <b v="0"/>
    <n v="1"/>
    <b v="0"/>
    <s v="publishing/translations"/>
    <n v="1.0000000000000001E-5"/>
    <n v="1"/>
    <x v="3"/>
    <x v="22"/>
  </r>
  <r>
    <n v="1451"/>
    <x v="1451"/>
    <s v="Modern Literal Translation of the Torah in English and Russian with sub-linear and interlinear layout."/>
    <x v="256"/>
    <n v="2"/>
    <x v="1"/>
    <x v="0"/>
    <s v="USD"/>
    <n v="1416355259"/>
    <x v="1451"/>
    <n v="1413759659"/>
    <d v="2014-10-19T23:00:59"/>
    <b v="0"/>
    <n v="2"/>
    <b v="0"/>
    <s v="publishing/translations"/>
    <n v="1.0554089709762533E-4"/>
    <n v="1"/>
    <x v="3"/>
    <x v="22"/>
  </r>
  <r>
    <n v="1452"/>
    <x v="1452"/>
    <s v="I am gathering rare, out-of-print Judo books for preservation, translation and sharing."/>
    <x v="32"/>
    <n v="0"/>
    <x v="1"/>
    <x v="0"/>
    <s v="USD"/>
    <n v="1406566363"/>
    <x v="1452"/>
    <n v="1403974363"/>
    <d v="2014-06-28T16:52:43"/>
    <b v="0"/>
    <n v="0"/>
    <b v="0"/>
    <s v="publishing/translations"/>
    <n v="0"/>
    <e v="#DIV/0!"/>
    <x v="3"/>
    <x v="22"/>
  </r>
  <r>
    <n v="1453"/>
    <x v="1453"/>
    <s v="The ambitious translation of one of the most important books in the history of medicine by Charles Estienne, the classmate of Vesalius"/>
    <x v="31"/>
    <n v="0"/>
    <x v="1"/>
    <x v="6"/>
    <s v="EUR"/>
    <n v="1492270947"/>
    <x v="1453"/>
    <n v="1488386547"/>
    <d v="2017-03-01T16:42:27"/>
    <b v="0"/>
    <n v="0"/>
    <b v="0"/>
    <s v="publishing/translations"/>
    <n v="0"/>
    <e v="#DIV/0!"/>
    <x v="3"/>
    <x v="22"/>
  </r>
  <r>
    <n v="1454"/>
    <x v="1454"/>
    <s v="Our Beginner's Guide to Fibromyalgia is to be translated into English. Endorsed by leading Rheumatology &amp; Psychology Societies in Spain"/>
    <x v="257"/>
    <n v="15"/>
    <x v="1"/>
    <x v="3"/>
    <s v="EUR"/>
    <n v="1461535140"/>
    <x v="1454"/>
    <n v="1459716480"/>
    <d v="2016-04-03T20:48:00"/>
    <b v="0"/>
    <n v="1"/>
    <b v="0"/>
    <s v="publishing/translations"/>
    <n v="8.5714285714285719E-3"/>
    <n v="15"/>
    <x v="3"/>
    <x v="22"/>
  </r>
  <r>
    <n v="1455"/>
    <x v="1455"/>
    <s v="The teachings of Tulku Sanjay Tsering, the body, speech and mind emanation of the esteemed 20th century Dzogchen Master Khenpo Ngaga"/>
    <x v="36"/>
    <n v="1575"/>
    <x v="1"/>
    <x v="0"/>
    <s v="USD"/>
    <n v="1409924340"/>
    <x v="1455"/>
    <n v="1405181320"/>
    <d v="2014-07-12T16:08:40"/>
    <b v="0"/>
    <n v="7"/>
    <b v="0"/>
    <s v="publishing/translations"/>
    <n v="0.105"/>
    <n v="225"/>
    <x v="3"/>
    <x v="22"/>
  </r>
  <r>
    <n v="1456"/>
    <x v="1456"/>
    <s v="English Version of my auto-published novel"/>
    <x v="10"/>
    <n v="145"/>
    <x v="1"/>
    <x v="13"/>
    <s v="EUR"/>
    <n v="1483459365"/>
    <x v="1456"/>
    <n v="1480867365"/>
    <d v="2016-12-04T16:02:45"/>
    <b v="0"/>
    <n v="3"/>
    <b v="0"/>
    <s v="publishing/translations"/>
    <n v="2.9000000000000001E-2"/>
    <n v="48.333333333333336"/>
    <x v="3"/>
    <x v="22"/>
  </r>
  <r>
    <n v="1457"/>
    <x v="1457"/>
    <s v="Age is more than just a number, I hope your younger than you feel."/>
    <x v="12"/>
    <n v="0"/>
    <x v="1"/>
    <x v="0"/>
    <s v="USD"/>
    <n v="1447281044"/>
    <x v="1457"/>
    <n v="1444685444"/>
    <d v="2015-10-12T21:30:44"/>
    <b v="0"/>
    <n v="0"/>
    <b v="0"/>
    <s v="publishing/translations"/>
    <n v="0"/>
    <e v="#DIV/0!"/>
    <x v="3"/>
    <x v="22"/>
  </r>
  <r>
    <n v="1458"/>
    <x v="1458"/>
    <s v="I decided to get help. I respect AA and recognize the value of it's methods but the overwhelming religious language is a big hurdle. ."/>
    <x v="10"/>
    <n v="0"/>
    <x v="1"/>
    <x v="0"/>
    <s v="USD"/>
    <n v="1407729600"/>
    <x v="1458"/>
    <n v="1405097760"/>
    <d v="2014-07-11T16:56:00"/>
    <b v="0"/>
    <n v="0"/>
    <b v="0"/>
    <s v="publishing/translations"/>
    <n v="0"/>
    <e v="#DIV/0!"/>
    <x v="3"/>
    <x v="22"/>
  </r>
  <r>
    <n v="1459"/>
    <x v="1459"/>
    <s v="What if you suddenly found out, that your life wasnÂ´t the life you thought you had? What if you were like all the others!"/>
    <x v="258"/>
    <n v="0"/>
    <x v="1"/>
    <x v="8"/>
    <s v="DKK"/>
    <n v="1449077100"/>
    <x v="1459"/>
    <n v="1446612896"/>
    <d v="2015-11-04T04:54:56"/>
    <b v="0"/>
    <n v="0"/>
    <b v="0"/>
    <s v="publishing/translations"/>
    <n v="0"/>
    <e v="#DIV/0!"/>
    <x v="3"/>
    <x v="22"/>
  </r>
  <r>
    <n v="1460"/>
    <x v="1460"/>
    <s v="KJV2015 Easier to understand for our kids and family not leaving out one verse or changing a meaning one bit."/>
    <x v="259"/>
    <n v="0"/>
    <x v="1"/>
    <x v="0"/>
    <s v="USD"/>
    <n v="1417391100"/>
    <x v="1460"/>
    <n v="1412371898"/>
    <d v="2014-10-03T21:31:38"/>
    <b v="0"/>
    <n v="0"/>
    <b v="0"/>
    <s v="publishing/translations"/>
    <n v="0"/>
    <e v="#DIV/0!"/>
    <x v="3"/>
    <x v="22"/>
  </r>
  <r>
    <n v="1461"/>
    <x v="1461"/>
    <s v="Series 2 of Relatively Prime, a podcast of stories from the Mathematical Domain"/>
    <x v="36"/>
    <n v="15186.69"/>
    <x v="0"/>
    <x v="0"/>
    <s v="USD"/>
    <n v="1413849600"/>
    <x v="1461"/>
    <n v="1410967754"/>
    <d v="2014-09-17T15:29:14"/>
    <b v="1"/>
    <n v="340"/>
    <b v="1"/>
    <s v="publishing/radio &amp; podcasts"/>
    <n v="1.012446"/>
    <n v="44.66673529411765"/>
    <x v="3"/>
    <x v="23"/>
  </r>
  <r>
    <n v="1462"/>
    <x v="1462"/>
    <s v="A new radio show focused on short fiction produced by Louisville Public Media"/>
    <x v="23"/>
    <n v="4340.7"/>
    <x v="0"/>
    <x v="0"/>
    <s v="USD"/>
    <n v="1365609271"/>
    <x v="1462"/>
    <n v="1363017271"/>
    <d v="2013-03-11T15:54:31"/>
    <b v="1"/>
    <n v="150"/>
    <b v="1"/>
    <s v="publishing/radio &amp; podcasts"/>
    <n v="1.085175"/>
    <n v="28.937999999999999"/>
    <x v="3"/>
    <x v="23"/>
  </r>
  <r>
    <n v="1463"/>
    <x v="1463"/>
    <s v="The River Runs Through Us is a six-part, yearlong radio series exploring the meaning and metaphor of the Connecticut River."/>
    <x v="20"/>
    <n v="886"/>
    <x v="0"/>
    <x v="0"/>
    <s v="USD"/>
    <n v="1365367938"/>
    <x v="1463"/>
    <n v="1361483538"/>
    <d v="2013-02-21T21:52:18"/>
    <b v="1"/>
    <n v="25"/>
    <b v="1"/>
    <s v="publishing/radio &amp; podcasts"/>
    <n v="1.4766666666666666"/>
    <n v="35.44"/>
    <x v="3"/>
    <x v="23"/>
  </r>
  <r>
    <n v="1464"/>
    <x v="1464"/>
    <s v="The Best Science Media on the Web"/>
    <x v="10"/>
    <n v="8160"/>
    <x v="0"/>
    <x v="0"/>
    <s v="USD"/>
    <n v="1361029958"/>
    <x v="1464"/>
    <n v="1358437958"/>
    <d v="2013-01-17T15:52:38"/>
    <b v="1"/>
    <n v="234"/>
    <b v="1"/>
    <s v="publishing/radio &amp; podcasts"/>
    <n v="1.6319999999999999"/>
    <n v="34.871794871794869"/>
    <x v="3"/>
    <x v="23"/>
  </r>
  <r>
    <n v="1465"/>
    <x v="1465"/>
    <s v="Idle Thumbs was a podcast that ran for two years. People liked it, and we liked doing it. We want to bring it back, better than before."/>
    <x v="11"/>
    <n v="136924.35"/>
    <x v="0"/>
    <x v="0"/>
    <s v="USD"/>
    <n v="1332385200"/>
    <x v="1465"/>
    <n v="1329759452"/>
    <d v="2012-02-20T17:37:32"/>
    <b v="1"/>
    <n v="2602"/>
    <b v="1"/>
    <s v="publishing/radio &amp; podcasts"/>
    <n v="4.5641449999999999"/>
    <n v="52.622732513451197"/>
    <x v="3"/>
    <x v="23"/>
  </r>
  <r>
    <n v="1466"/>
    <x v="1466"/>
    <s v="WAYO needs your financial support to operate in 2016. Help keep the creativity and ideas of the Rochester community on the radio!"/>
    <x v="194"/>
    <n v="17260.37"/>
    <x v="0"/>
    <x v="0"/>
    <s v="USD"/>
    <n v="1452574800"/>
    <x v="1466"/>
    <n v="1449029266"/>
    <d v="2015-12-02T04:07:46"/>
    <b v="1"/>
    <n v="248"/>
    <b v="1"/>
    <s v="publishing/radio &amp; podcasts"/>
    <n v="1.0787731249999999"/>
    <n v="69.598266129032254"/>
    <x v="3"/>
    <x v="23"/>
  </r>
  <r>
    <n v="1467"/>
    <x v="1467"/>
    <s v="We are a new Spanish language podcast telling uniquely Latin American stories."/>
    <x v="79"/>
    <n v="46032"/>
    <x v="0"/>
    <x v="0"/>
    <s v="USD"/>
    <n v="1332699285"/>
    <x v="1467"/>
    <n v="1327518885"/>
    <d v="2012-01-25T19:14:45"/>
    <b v="1"/>
    <n v="600"/>
    <b v="1"/>
    <s v="publishing/radio &amp; podcasts"/>
    <n v="1.1508"/>
    <n v="76.72"/>
    <x v="3"/>
    <x v="23"/>
  </r>
  <r>
    <n v="1468"/>
    <x v="1468"/>
    <s v="Destination DIY is a radio show &amp; podcast showcasing all kinds of creativity. Please help us make a new season of shows for your ears!"/>
    <x v="196"/>
    <n v="9725"/>
    <x v="0"/>
    <x v="0"/>
    <s v="USD"/>
    <n v="1307838049"/>
    <x v="1468"/>
    <n v="1302654049"/>
    <d v="2011-04-13T00:20:49"/>
    <b v="1"/>
    <n v="293"/>
    <b v="1"/>
    <s v="publishing/radio &amp; podcasts"/>
    <n v="1.0236842105263158"/>
    <n v="33.191126279863482"/>
    <x v="3"/>
    <x v="23"/>
  </r>
  <r>
    <n v="1469"/>
    <x v="1469"/>
    <s v="Get the inside edge on the stories that connect Americans to the world -- in your ear every week."/>
    <x v="260"/>
    <n v="47978"/>
    <x v="0"/>
    <x v="0"/>
    <s v="USD"/>
    <n v="1360938109"/>
    <x v="1469"/>
    <n v="1358346109"/>
    <d v="2013-01-16T14:21:49"/>
    <b v="1"/>
    <n v="321"/>
    <b v="1"/>
    <s v="publishing/radio &amp; podcasts"/>
    <n v="1.0842485875706214"/>
    <n v="149.46417445482865"/>
    <x v="3"/>
    <x v="23"/>
  </r>
  <r>
    <n v="1470"/>
    <x v="1470"/>
    <s v="Carlos Mena presents the CASAMENA Radio Hour Vol 1, a  2-CD Mix and Compilation featuring new and unreleased Deep and Afro house."/>
    <x v="15"/>
    <n v="1877"/>
    <x v="0"/>
    <x v="0"/>
    <s v="USD"/>
    <n v="1356724263"/>
    <x v="1470"/>
    <n v="1354909863"/>
    <d v="2012-12-07T19:51:03"/>
    <b v="1"/>
    <n v="81"/>
    <b v="1"/>
    <s v="publishing/radio &amp; podcasts"/>
    <n v="1.2513333333333334"/>
    <n v="23.172839506172838"/>
    <x v="3"/>
    <x v="23"/>
  </r>
  <r>
    <n v="1471"/>
    <x v="1471"/>
    <s v="Help improve the equipment, signal, and reach of 93.5 KNCE True Taos Radio, a new experiment in grassroots community media."/>
    <x v="261"/>
    <n v="33229"/>
    <x v="0"/>
    <x v="0"/>
    <s v="USD"/>
    <n v="1428620334"/>
    <x v="1471"/>
    <n v="1426028334"/>
    <d v="2015-03-10T22:58:54"/>
    <b v="1"/>
    <n v="343"/>
    <b v="1"/>
    <s v="publishing/radio &amp; podcasts"/>
    <n v="1.03840625"/>
    <n v="96.877551020408163"/>
    <x v="3"/>
    <x v="23"/>
  </r>
  <r>
    <n v="1472"/>
    <x v="1472"/>
    <s v="A podcast about surprising struggles in early parenthood, created and hosted by award-winning author and radio producer Hillary Frank."/>
    <x v="31"/>
    <n v="34676"/>
    <x v="0"/>
    <x v="0"/>
    <s v="USD"/>
    <n v="1381928503"/>
    <x v="1472"/>
    <n v="1379336503"/>
    <d v="2013-09-16T13:01:43"/>
    <b v="1"/>
    <n v="336"/>
    <b v="1"/>
    <s v="publishing/radio &amp; podcasts"/>
    <n v="1.3870400000000001"/>
    <n v="103.20238095238095"/>
    <x v="3"/>
    <x v="23"/>
  </r>
  <r>
    <n v="1473"/>
    <x v="1473"/>
    <s v="Public Radio Project"/>
    <x v="15"/>
    <n v="1807.74"/>
    <x v="0"/>
    <x v="0"/>
    <s v="USD"/>
    <n v="1330644639"/>
    <x v="1473"/>
    <n v="1328052639"/>
    <d v="2012-01-31T23:30:39"/>
    <b v="1"/>
    <n v="47"/>
    <b v="1"/>
    <s v="publishing/radio &amp; podcasts"/>
    <n v="1.20516"/>
    <n v="38.462553191489363"/>
    <x v="3"/>
    <x v="23"/>
  </r>
  <r>
    <n v="1474"/>
    <x v="1474"/>
    <s v="We ended the Seattle Geekly podcast back in mid 2011, We've been thinking of bringing it back but we need help monetarily."/>
    <x v="9"/>
    <n v="3368"/>
    <x v="0"/>
    <x v="0"/>
    <s v="USD"/>
    <n v="1379093292"/>
    <x v="1474"/>
    <n v="1376501292"/>
    <d v="2013-08-14T17:28:12"/>
    <b v="1"/>
    <n v="76"/>
    <b v="1"/>
    <s v="publishing/radio &amp; podcasts"/>
    <n v="1.1226666666666667"/>
    <n v="44.315789473684212"/>
    <x v="3"/>
    <x v="23"/>
  </r>
  <r>
    <n v="1475"/>
    <x v="1475"/>
    <s v="We're raising money to create a 30-hour comedy marathon and an upcoming tour to celebrate our 10-year podcast anniversary."/>
    <x v="36"/>
    <n v="28300.45"/>
    <x v="0"/>
    <x v="0"/>
    <s v="USD"/>
    <n v="1419051540"/>
    <x v="1475"/>
    <n v="1416244863"/>
    <d v="2014-11-17T17:21:03"/>
    <b v="1"/>
    <n v="441"/>
    <b v="1"/>
    <s v="publishing/radio &amp; podcasts"/>
    <n v="1.8866966666666667"/>
    <n v="64.173356009070289"/>
    <x v="3"/>
    <x v="23"/>
  </r>
  <r>
    <n v="1476"/>
    <x v="1476"/>
    <s v="The Comedy Button is a brand new nerd pop culture podcast with weekly video sketches."/>
    <x v="12"/>
    <n v="39693.279999999999"/>
    <x v="0"/>
    <x v="0"/>
    <s v="USD"/>
    <n v="1315616422"/>
    <x v="1476"/>
    <n v="1313024422"/>
    <d v="2011-08-11T01:00:22"/>
    <b v="1"/>
    <n v="916"/>
    <b v="1"/>
    <s v="publishing/radio &amp; podcasts"/>
    <n v="6.6155466666666669"/>
    <n v="43.333275109170302"/>
    <x v="3"/>
    <x v="23"/>
  </r>
  <r>
    <n v="1477"/>
    <x v="1477"/>
    <s v="WMSE, a community-funded radio station in Milwaukee, WI needs to replace its in-house digital studio to keep live music on the air."/>
    <x v="11"/>
    <n v="33393"/>
    <x v="0"/>
    <x v="0"/>
    <s v="USD"/>
    <n v="1324609200"/>
    <x v="1477"/>
    <n v="1319467604"/>
    <d v="2011-10-24T14:46:44"/>
    <b v="1"/>
    <n v="369"/>
    <b v="1"/>
    <s v="publishing/radio &amp; podcasts"/>
    <n v="1.1131"/>
    <n v="90.495934959349597"/>
    <x v="3"/>
    <x v="23"/>
  </r>
  <r>
    <n v="1478"/>
    <x v="1478"/>
    <s v="We are a team of multimedia reporters covering the global economy. We are going to make a t-shirt and tell the story of its creation."/>
    <x v="63"/>
    <n v="590807.11"/>
    <x v="0"/>
    <x v="0"/>
    <s v="USD"/>
    <n v="1368564913"/>
    <x v="1478"/>
    <n v="1367355313"/>
    <d v="2013-04-30T20:55:13"/>
    <b v="1"/>
    <n v="20242"/>
    <b v="1"/>
    <s v="publishing/radio &amp; podcasts"/>
    <n v="11.8161422"/>
    <n v="29.187190495010373"/>
    <x v="3"/>
    <x v="23"/>
  </r>
  <r>
    <n v="1479"/>
    <x v="1479"/>
    <s v="A former intelligence analyst/government transparency advocate talks to his colleagues about the past year's NSA revelations."/>
    <x v="183"/>
    <n v="2198"/>
    <x v="0"/>
    <x v="0"/>
    <s v="USD"/>
    <n v="1399694340"/>
    <x v="1479"/>
    <n v="1398448389"/>
    <d v="2014-04-25T17:53:09"/>
    <b v="1"/>
    <n v="71"/>
    <b v="1"/>
    <s v="publishing/radio &amp; podcasts"/>
    <n v="1.37375"/>
    <n v="30.95774647887324"/>
    <x v="3"/>
    <x v="23"/>
  </r>
  <r>
    <n v="1480"/>
    <x v="1480"/>
    <s v="The Stage at KDHX will be a beacon for artistic independence in the heart of the country, showcasing new artists and old favorites."/>
    <x v="63"/>
    <n v="58520.2"/>
    <x v="0"/>
    <x v="0"/>
    <s v="USD"/>
    <n v="1374858000"/>
    <x v="1480"/>
    <n v="1373408699"/>
    <d v="2013-07-09T22:24:59"/>
    <b v="1"/>
    <n v="635"/>
    <b v="1"/>
    <s v="publishing/radio &amp; podcasts"/>
    <n v="1.170404"/>
    <n v="92.157795275590544"/>
    <x v="3"/>
    <x v="23"/>
  </r>
  <r>
    <n v="1481"/>
    <x v="1481"/>
    <s v="This will be my first collection of short stories, written from ideas and scraps of ideas that I've had since I was a young child."/>
    <x v="10"/>
    <n v="105"/>
    <x v="2"/>
    <x v="5"/>
    <s v="CAD"/>
    <n v="1383430145"/>
    <x v="1481"/>
    <n v="1380838145"/>
    <d v="2013-10-03T22:09:05"/>
    <b v="0"/>
    <n v="6"/>
    <b v="0"/>
    <s v="publishing/fiction"/>
    <n v="2.1000000000000001E-2"/>
    <n v="17.5"/>
    <x v="3"/>
    <x v="10"/>
  </r>
  <r>
    <n v="1482"/>
    <x v="1482"/>
    <s v="Those who believe, call them Gods._x000a_Those who don't believe, call them aliens._x000a_Either way, you can't stop the war."/>
    <x v="10"/>
    <n v="5"/>
    <x v="2"/>
    <x v="0"/>
    <s v="USD"/>
    <n v="1347004260"/>
    <x v="1482"/>
    <n v="1345062936"/>
    <d v="2012-08-15T20:35:36"/>
    <b v="0"/>
    <n v="1"/>
    <b v="0"/>
    <s v="publishing/fiction"/>
    <n v="1E-3"/>
    <n v="5"/>
    <x v="3"/>
    <x v="10"/>
  </r>
  <r>
    <n v="1483"/>
    <x v="1483"/>
    <s v="When three social outcasts discover that Fictional characters are invading their world, they must form a team to stop this evil force."/>
    <x v="39"/>
    <n v="50"/>
    <x v="2"/>
    <x v="0"/>
    <s v="USD"/>
    <n v="1469162275"/>
    <x v="1483"/>
    <n v="1467002275"/>
    <d v="2016-06-27T04:37:55"/>
    <b v="0"/>
    <n v="2"/>
    <b v="0"/>
    <s v="publishing/fiction"/>
    <n v="7.1428571428571426E-3"/>
    <n v="25"/>
    <x v="3"/>
    <x v="10"/>
  </r>
  <r>
    <n v="1484"/>
    <x v="1484"/>
    <s v="The mussings of an old wizard"/>
    <x v="13"/>
    <n v="0"/>
    <x v="2"/>
    <x v="0"/>
    <s v="USD"/>
    <n v="1342882260"/>
    <x v="1484"/>
    <n v="1337834963"/>
    <d v="2012-05-24T04:49:23"/>
    <b v="0"/>
    <n v="0"/>
    <b v="0"/>
    <s v="publishing/fiction"/>
    <n v="0"/>
    <e v="#DIV/0!"/>
    <x v="3"/>
    <x v="10"/>
  </r>
  <r>
    <n v="1485"/>
    <x v="1485"/>
    <s v="Covenant Kept is a unique story that follows an ordinary woman through an extraordinary spiritual journey. Please help fund me."/>
    <x v="233"/>
    <n v="150"/>
    <x v="2"/>
    <x v="0"/>
    <s v="USD"/>
    <n v="1434827173"/>
    <x v="1485"/>
    <n v="1430939173"/>
    <d v="2015-05-06T19:06:13"/>
    <b v="0"/>
    <n v="3"/>
    <b v="0"/>
    <s v="publishing/fiction"/>
    <n v="2.2388059701492536E-2"/>
    <n v="50"/>
    <x v="3"/>
    <x v="10"/>
  </r>
  <r>
    <n v="1486"/>
    <x v="1486"/>
    <s v="Follow the intimate and intense journey of a young woman's last moments of her unexpected death and journey to the continuance of life."/>
    <x v="22"/>
    <n v="48"/>
    <x v="2"/>
    <x v="0"/>
    <s v="USD"/>
    <n v="1425009761"/>
    <x v="1486"/>
    <n v="1422417761"/>
    <d v="2015-01-28T04:02:41"/>
    <b v="0"/>
    <n v="3"/>
    <b v="0"/>
    <s v="publishing/fiction"/>
    <n v="2.3999999999999998E-3"/>
    <n v="16"/>
    <x v="3"/>
    <x v="10"/>
  </r>
  <r>
    <n v="1487"/>
    <x v="1487"/>
    <s v="A lover becomes an enemy when a line has been crossed. Torn between memories and reality, his mask of sanity is slipping."/>
    <x v="3"/>
    <n v="0"/>
    <x v="2"/>
    <x v="0"/>
    <s v="USD"/>
    <n v="1470175271"/>
    <x v="1487"/>
    <n v="1467583271"/>
    <d v="2016-07-03T22:01:11"/>
    <b v="0"/>
    <n v="0"/>
    <b v="0"/>
    <s v="publishing/fiction"/>
    <n v="0"/>
    <e v="#DIV/0!"/>
    <x v="3"/>
    <x v="10"/>
  </r>
  <r>
    <n v="1488"/>
    <x v="1488"/>
    <s v="A blockbuster sci-fi adventure. What would you do if one day your life changed to beyond the imaginable?"/>
    <x v="36"/>
    <n v="360"/>
    <x v="2"/>
    <x v="2"/>
    <s v="AUD"/>
    <n v="1388928660"/>
    <x v="1488"/>
    <n v="1386336660"/>
    <d v="2013-12-06T13:31:00"/>
    <b v="0"/>
    <n v="6"/>
    <b v="0"/>
    <s v="publishing/fiction"/>
    <n v="2.4E-2"/>
    <n v="60"/>
    <x v="3"/>
    <x v="10"/>
  </r>
  <r>
    <n v="1489"/>
    <x v="1489"/>
    <s v="My project is a novel, QUIET ENJOYMENT. It is a funny and serious story of one friend helping another deal with AIDS."/>
    <x v="10"/>
    <n v="0"/>
    <x v="2"/>
    <x v="0"/>
    <s v="USD"/>
    <n v="1352994052"/>
    <x v="1489"/>
    <n v="1350398452"/>
    <d v="2012-10-16T14:40:52"/>
    <b v="0"/>
    <n v="0"/>
    <b v="0"/>
    <s v="publishing/fiction"/>
    <n v="0"/>
    <e v="#DIV/0!"/>
    <x v="3"/>
    <x v="10"/>
  </r>
  <r>
    <n v="1490"/>
    <x v="1490"/>
    <s v="Book ll of The Merlin Chronicles is ready to publish- just need that great cover art like Book l has: Kickstarter Book Cover Project"/>
    <x v="193"/>
    <n v="895"/>
    <x v="2"/>
    <x v="0"/>
    <s v="USD"/>
    <n v="1380720474"/>
    <x v="1490"/>
    <n v="1378214874"/>
    <d v="2013-09-03T13:27:54"/>
    <b v="0"/>
    <n v="19"/>
    <b v="0"/>
    <s v="publishing/fiction"/>
    <n v="0.30862068965517242"/>
    <n v="47.10526315789474"/>
    <x v="3"/>
    <x v="10"/>
  </r>
  <r>
    <n v="1491"/>
    <x v="1491"/>
    <s v="What do you get when you take outlaws, guns, gold and and old beagle in the old west? Adventure!"/>
    <x v="38"/>
    <n v="100"/>
    <x v="2"/>
    <x v="0"/>
    <s v="USD"/>
    <n v="1424014680"/>
    <x v="1491"/>
    <n v="1418922443"/>
    <d v="2014-12-18T17:07:23"/>
    <b v="0"/>
    <n v="1"/>
    <b v="0"/>
    <s v="publishing/fiction"/>
    <n v="8.3333333333333329E-2"/>
    <n v="100"/>
    <x v="3"/>
    <x v="10"/>
  </r>
  <r>
    <n v="1492"/>
    <x v="1492"/>
    <s v="The Grym Brothers is a series about two brothers who are grim reapers, hunting down souls that canâ€™t or wonâ€™t move on the afterlife."/>
    <x v="23"/>
    <n v="30"/>
    <x v="2"/>
    <x v="0"/>
    <s v="USD"/>
    <n v="1308431646"/>
    <x v="1492"/>
    <n v="1305839646"/>
    <d v="2011-05-19T21:14:06"/>
    <b v="0"/>
    <n v="2"/>
    <b v="0"/>
    <s v="publishing/fiction"/>
    <n v="7.4999999999999997E-3"/>
    <n v="15"/>
    <x v="3"/>
    <x v="10"/>
  </r>
  <r>
    <n v="1493"/>
    <x v="1493"/>
    <s v="Help illustrate the sequel to the bestselling _x000a_The Transylvania Flying Squad of Detectives"/>
    <x v="262"/>
    <n v="0"/>
    <x v="2"/>
    <x v="0"/>
    <s v="USD"/>
    <n v="1371415675"/>
    <x v="1493"/>
    <n v="1368823675"/>
    <d v="2013-05-17T20:47:55"/>
    <b v="0"/>
    <n v="0"/>
    <b v="0"/>
    <s v="publishing/fiction"/>
    <n v="0"/>
    <e v="#DIV/0!"/>
    <x v="3"/>
    <x v="10"/>
  </r>
  <r>
    <n v="1494"/>
    <x v="1494"/>
    <s v="Help this story of the 1862 Confederate invasion of Maryland be published! It is to Sharpsburg as The Killer Angels is to Gettysburg."/>
    <x v="10"/>
    <n v="445"/>
    <x v="2"/>
    <x v="0"/>
    <s v="USD"/>
    <n v="1428075480"/>
    <x v="1494"/>
    <n v="1425489613"/>
    <d v="2015-03-04T17:20:13"/>
    <b v="0"/>
    <n v="11"/>
    <b v="0"/>
    <s v="publishing/fiction"/>
    <n v="8.8999999999999996E-2"/>
    <n v="40.454545454545453"/>
    <x v="3"/>
    <x v="10"/>
  </r>
  <r>
    <n v="1495"/>
    <x v="1495"/>
    <s v="The Adventures of Penelope Hawthorne. Part One: The Spellbook of Dracone."/>
    <x v="13"/>
    <n v="0"/>
    <x v="2"/>
    <x v="0"/>
    <s v="USD"/>
    <n v="1314471431"/>
    <x v="1495"/>
    <n v="1311879431"/>
    <d v="2011-07-28T18:57:11"/>
    <b v="0"/>
    <n v="0"/>
    <b v="0"/>
    <s v="publishing/fiction"/>
    <n v="0"/>
    <e v="#DIV/0!"/>
    <x v="3"/>
    <x v="10"/>
  </r>
  <r>
    <n v="1496"/>
    <x v="1496"/>
    <s v="Capturing the awe-inspiring magic of the likes of LoTR, Tainted Steel tells the story of one mans' struggle against Destiny."/>
    <x v="15"/>
    <n v="0"/>
    <x v="2"/>
    <x v="0"/>
    <s v="USD"/>
    <n v="1410866659"/>
    <x v="1496"/>
    <n v="1405682659"/>
    <d v="2014-07-18T11:24:19"/>
    <b v="0"/>
    <n v="0"/>
    <b v="0"/>
    <s v="publishing/fiction"/>
    <n v="0"/>
    <e v="#DIV/0!"/>
    <x v="3"/>
    <x v="10"/>
  </r>
  <r>
    <n v="1497"/>
    <x v="1497"/>
    <s v="After 25 years apart, a father and son's reunion is less magical and more explosive as the revelations come out and the gloves come off"/>
    <x v="36"/>
    <n v="1"/>
    <x v="2"/>
    <x v="0"/>
    <s v="USD"/>
    <n v="1375299780"/>
    <x v="1497"/>
    <n v="1371655522"/>
    <d v="2013-06-19T15:25:22"/>
    <b v="0"/>
    <n v="1"/>
    <b v="0"/>
    <s v="publishing/fiction"/>
    <n v="6.666666666666667E-5"/>
    <n v="1"/>
    <x v="3"/>
    <x v="10"/>
  </r>
  <r>
    <n v="1498"/>
    <x v="1498"/>
    <s v="Is a dead body in her bar enough to make this cop return to the force? She tried to retire . . but can she? A page-turning crime novel."/>
    <x v="9"/>
    <n v="57"/>
    <x v="2"/>
    <x v="0"/>
    <s v="USD"/>
    <n v="1409787378"/>
    <x v="1498"/>
    <n v="1405899378"/>
    <d v="2014-07-20T23:36:18"/>
    <b v="0"/>
    <n v="3"/>
    <b v="0"/>
    <s v="publishing/fiction"/>
    <n v="1.9E-2"/>
    <n v="19"/>
    <x v="3"/>
    <x v="10"/>
  </r>
  <r>
    <n v="1499"/>
    <x v="1499"/>
    <s v="Coming soon, a new science fiction novel about human evolution and sorcery. In the near future, you are either forced to adapt or die"/>
    <x v="13"/>
    <n v="5"/>
    <x v="2"/>
    <x v="0"/>
    <s v="USD"/>
    <n v="1470355833"/>
    <x v="1499"/>
    <n v="1465171833"/>
    <d v="2016-06-06T00:10:33"/>
    <b v="0"/>
    <n v="1"/>
    <b v="0"/>
    <s v="publishing/fiction"/>
    <n v="2.5000000000000001E-3"/>
    <n v="5"/>
    <x v="3"/>
    <x v="10"/>
  </r>
  <r>
    <n v="1500"/>
    <x v="1500"/>
    <s v="A young hero, sword play, epic tales, swamp monsters, a gang of thieves, and romance and betrayal. Forging your own destiny ain't easy."/>
    <x v="70"/>
    <n v="701"/>
    <x v="2"/>
    <x v="0"/>
    <s v="USD"/>
    <n v="1367444557"/>
    <x v="1500"/>
    <n v="1364852557"/>
    <d v="2013-04-01T21:42:37"/>
    <b v="0"/>
    <n v="15"/>
    <b v="0"/>
    <s v="publishing/fiction"/>
    <n v="0.25035714285714283"/>
    <n v="46.733333333333334"/>
    <x v="3"/>
    <x v="10"/>
  </r>
  <r>
    <n v="1501"/>
    <x v="1501"/>
    <s v="A hardcover book of surf, outdoor and nature photos from the British Columbia coast."/>
    <x v="263"/>
    <n v="86492"/>
    <x v="0"/>
    <x v="5"/>
    <s v="CAD"/>
    <n v="1436364023"/>
    <x v="1501"/>
    <n v="1433772023"/>
    <d v="2015-06-08T14:00:23"/>
    <b v="1"/>
    <n v="885"/>
    <b v="1"/>
    <s v="photography/photobooks"/>
    <n v="1.6633076923076924"/>
    <n v="97.731073446327684"/>
    <x v="8"/>
    <x v="20"/>
  </r>
  <r>
    <n v="1502"/>
    <x v="1502"/>
    <s v="Cosmic Surgery is a photo book, set in the not too distant future where the world of cosmetic surgery is about to be transformed"/>
    <x v="29"/>
    <n v="22318"/>
    <x v="0"/>
    <x v="1"/>
    <s v="GBP"/>
    <n v="1458943200"/>
    <x v="1502"/>
    <n v="1456491680"/>
    <d v="2016-02-26T13:01:20"/>
    <b v="1"/>
    <n v="329"/>
    <b v="1"/>
    <s v="photography/photobooks"/>
    <n v="1.0144545454545455"/>
    <n v="67.835866261398181"/>
    <x v="8"/>
    <x v="20"/>
  </r>
  <r>
    <n v="1503"/>
    <x v="1503"/>
    <s v="A self-published photobook starring the Puffin and the Gannet and the islands they live on; Skokholm Island (Wales) and Helgoland."/>
    <x v="192"/>
    <n v="4045.93"/>
    <x v="0"/>
    <x v="18"/>
    <s v="EUR"/>
    <n v="1477210801"/>
    <x v="1503"/>
    <n v="1472026801"/>
    <d v="2016-08-24T08:20:01"/>
    <b v="1"/>
    <n v="71"/>
    <b v="1"/>
    <s v="photography/photobooks"/>
    <n v="1.0789146666666667"/>
    <n v="56.98492957746479"/>
    <x v="8"/>
    <x v="20"/>
  </r>
  <r>
    <n v="1504"/>
    <x v="1504"/>
    <s v="A football photography book like no other about the 2014 World Cup in Brazil, by Ryu Voelkel."/>
    <x v="115"/>
    <n v="18066"/>
    <x v="0"/>
    <x v="1"/>
    <s v="GBP"/>
    <n v="1402389180"/>
    <x v="1504"/>
    <n v="1399996024"/>
    <d v="2014-05-13T15:47:04"/>
    <b v="1"/>
    <n v="269"/>
    <b v="1"/>
    <s v="photography/photobooks"/>
    <n v="2.7793846153846156"/>
    <n v="67.159851301115239"/>
    <x v="8"/>
    <x v="20"/>
  </r>
  <r>
    <n v="1505"/>
    <x v="1505"/>
    <s v="Michal Iwanowskiâ€™s photobook documents a 2,200 km solitary journey that echoes his grandfatherâ€™s daring escape from a PoW camp."/>
    <x v="194"/>
    <n v="16573"/>
    <x v="0"/>
    <x v="12"/>
    <s v="EUR"/>
    <n v="1458676860"/>
    <x v="1505"/>
    <n v="1455446303"/>
    <d v="2016-02-14T10:38:23"/>
    <b v="1"/>
    <n v="345"/>
    <b v="1"/>
    <s v="photography/photobooks"/>
    <n v="1.0358125"/>
    <n v="48.037681159420288"/>
    <x v="8"/>
    <x v="20"/>
  </r>
  <r>
    <n v="1506"/>
    <x v="1506"/>
    <s v="A photographic book consisting of 36 colour photographs that explore Holden Lane High School in its final state."/>
    <x v="15"/>
    <n v="1671"/>
    <x v="0"/>
    <x v="1"/>
    <s v="GBP"/>
    <n v="1406227904"/>
    <x v="1506"/>
    <n v="1403635904"/>
    <d v="2014-06-24T18:51:44"/>
    <b v="1"/>
    <n v="43"/>
    <b v="1"/>
    <s v="photography/photobooks"/>
    <n v="1.1140000000000001"/>
    <n v="38.860465116279073"/>
    <x v="8"/>
    <x v="20"/>
  </r>
  <r>
    <n v="1507"/>
    <x v="1507"/>
    <s v="This project is for the production of a photobook at the culmination of a photo documentary that is known as &quot;It's Better In The Wind.&quot;"/>
    <x v="38"/>
    <n v="2580"/>
    <x v="0"/>
    <x v="0"/>
    <s v="USD"/>
    <n v="1273911000"/>
    <x v="1507"/>
    <n v="1268822909"/>
    <d v="2010-03-17T10:48:29"/>
    <b v="1"/>
    <n v="33"/>
    <b v="1"/>
    <s v="photography/photobooks"/>
    <n v="2.15"/>
    <n v="78.181818181818187"/>
    <x v="8"/>
    <x v="20"/>
  </r>
  <r>
    <n v="1508"/>
    <x v="1508"/>
    <s v="Destino tells the story of Central American migrants on the arduous trek across Mexico in pursuit of the American Dream."/>
    <x v="17"/>
    <n v="20491"/>
    <x v="0"/>
    <x v="0"/>
    <s v="USD"/>
    <n v="1403880281"/>
    <x v="1508"/>
    <n v="1401201881"/>
    <d v="2014-05-27T14:44:41"/>
    <b v="1"/>
    <n v="211"/>
    <b v="1"/>
    <s v="photography/photobooks"/>
    <n v="1.1076216216216217"/>
    <n v="97.113744075829388"/>
    <x v="8"/>
    <x v="20"/>
  </r>
  <r>
    <n v="1509"/>
    <x v="1509"/>
    <s v="A photobook about climate change, natural catastrophes, and to what extent disaster management became part of our landscape."/>
    <x v="178"/>
    <n v="21637.22"/>
    <x v="0"/>
    <x v="12"/>
    <s v="EUR"/>
    <n v="1487113140"/>
    <x v="1509"/>
    <n v="1484570885"/>
    <d v="2017-01-16T12:48:05"/>
    <b v="1"/>
    <n v="196"/>
    <b v="1"/>
    <s v="photography/photobooks"/>
    <n v="1.2364125714285714"/>
    <n v="110.39397959183674"/>
    <x v="8"/>
    <x v="20"/>
  </r>
  <r>
    <n v="1510"/>
    <x v="1510"/>
    <s v="A unique insider 10-year photo-diary of rave culture-people-places. 1st edition sold out; new edition available in the USA &amp; Europe."/>
    <x v="194"/>
    <n v="16165.6"/>
    <x v="0"/>
    <x v="1"/>
    <s v="GBP"/>
    <n v="1405761278"/>
    <x v="1510"/>
    <n v="1403169278"/>
    <d v="2014-06-19T09:14:38"/>
    <b v="1"/>
    <n v="405"/>
    <b v="1"/>
    <s v="photography/photobooks"/>
    <n v="1.0103500000000001"/>
    <n v="39.91506172839506"/>
    <x v="8"/>
    <x v="20"/>
  </r>
  <r>
    <n v="1511"/>
    <x v="1511"/>
    <s v="A book that presents an account of my daughterâ€™s adoption through an examination of 19th-century &quot;hidden mother&quot; photographs"/>
    <x v="32"/>
    <n v="15651"/>
    <x v="0"/>
    <x v="0"/>
    <s v="USD"/>
    <n v="1447858804"/>
    <x v="1511"/>
    <n v="1445263204"/>
    <d v="2015-10-19T14:00:04"/>
    <b v="1"/>
    <n v="206"/>
    <b v="1"/>
    <s v="photography/photobooks"/>
    <n v="1.1179285714285714"/>
    <n v="75.975728155339809"/>
    <x v="8"/>
    <x v="20"/>
  </r>
  <r>
    <n v="1512"/>
    <x v="1512"/>
    <s v="DC's top street photographers document the inauguration of Donald J. Trump -- 3 days that will rock a nation and change the world."/>
    <x v="8"/>
    <n v="19557"/>
    <x v="0"/>
    <x v="0"/>
    <s v="USD"/>
    <n v="1486311939"/>
    <x v="1512"/>
    <n v="1483719939"/>
    <d v="2017-01-06T16:25:39"/>
    <b v="1"/>
    <n v="335"/>
    <b v="1"/>
    <s v="photography/photobooks"/>
    <n v="5.5877142857142861"/>
    <n v="58.379104477611939"/>
    <x v="8"/>
    <x v="20"/>
  </r>
  <r>
    <n v="1513"/>
    <x v="1513"/>
    <s v="An intimate portrait of Russian women in their private spaces by late photographer Andy Rocchelli published by Cesura."/>
    <x v="6"/>
    <n v="12001.5"/>
    <x v="0"/>
    <x v="1"/>
    <s v="GBP"/>
    <n v="1405523866"/>
    <x v="1513"/>
    <n v="1402931866"/>
    <d v="2014-06-16T15:17:46"/>
    <b v="1"/>
    <n v="215"/>
    <b v="1"/>
    <s v="photography/photobooks"/>
    <n v="1.5001875"/>
    <n v="55.82093023255814"/>
    <x v="8"/>
    <x v="20"/>
  </r>
  <r>
    <n v="1514"/>
    <x v="1514"/>
    <s v="Racing Age is a documentary photography book about masters track &amp; field athletes of retirement age and older."/>
    <x v="31"/>
    <n v="26619"/>
    <x v="0"/>
    <x v="0"/>
    <s v="USD"/>
    <n v="1443363640"/>
    <x v="1514"/>
    <n v="1439907640"/>
    <d v="2015-08-18T14:20:40"/>
    <b v="1"/>
    <n v="176"/>
    <b v="1"/>
    <s v="photography/photobooks"/>
    <n v="1.0647599999999999"/>
    <n v="151.24431818181819"/>
    <x v="8"/>
    <x v="20"/>
  </r>
  <r>
    <n v="1515"/>
    <x v="1515"/>
    <s v="Eyes as Big as Plates - The book! Featuring over 50 portraits, field notes and behind the scenes stories from seniors around the world."/>
    <x v="82"/>
    <n v="471567"/>
    <x v="0"/>
    <x v="10"/>
    <s v="NOK"/>
    <n v="1458104697"/>
    <x v="1515"/>
    <n v="1455516297"/>
    <d v="2016-02-15T06:04:57"/>
    <b v="1"/>
    <n v="555"/>
    <b v="1"/>
    <s v="photography/photobooks"/>
    <n v="1.57189"/>
    <n v="849.67027027027029"/>
    <x v="8"/>
    <x v="20"/>
  </r>
  <r>
    <n v="1516"/>
    <x v="1516"/>
    <s v="'Everything flows' - Heraclitus   // A visual poem on lifeâ€™s transitory nature, told through the lens of a contemporary nomad."/>
    <x v="73"/>
    <n v="18472"/>
    <x v="0"/>
    <x v="0"/>
    <s v="USD"/>
    <n v="1475762400"/>
    <x v="1516"/>
    <n v="1473160292"/>
    <d v="2016-09-06T11:11:32"/>
    <b v="1"/>
    <n v="116"/>
    <b v="1"/>
    <s v="photography/photobooks"/>
    <n v="1.0865882352941176"/>
    <n v="159.24137931034483"/>
    <x v="8"/>
    <x v="20"/>
  </r>
  <r>
    <n v="1517"/>
    <x v="1517"/>
    <s v="THE WATCHERS is the first book of photos by Haley Morris-Cafiero.  It will contain the images from Wait Watchers and new photos."/>
    <x v="36"/>
    <n v="24297"/>
    <x v="0"/>
    <x v="0"/>
    <s v="USD"/>
    <n v="1417845600"/>
    <x v="1517"/>
    <n v="1415194553"/>
    <d v="2014-11-05T13:35:53"/>
    <b v="1"/>
    <n v="615"/>
    <b v="1"/>
    <s v="photography/photobooks"/>
    <n v="1.6197999999999999"/>
    <n v="39.507317073170732"/>
    <x v="8"/>
    <x v="20"/>
  </r>
  <r>
    <n v="1518"/>
    <x v="1518"/>
    <s v="A photobook of Robin Schwartz's ongoing series with her daughter Amelia."/>
    <x v="36"/>
    <n v="30805"/>
    <x v="0"/>
    <x v="0"/>
    <s v="USD"/>
    <n v="1401565252"/>
    <x v="1518"/>
    <n v="1398973252"/>
    <d v="2014-05-01T19:40:52"/>
    <b v="1"/>
    <n v="236"/>
    <b v="1"/>
    <s v="photography/photobooks"/>
    <n v="2.0536666666666665"/>
    <n v="130.52966101694915"/>
    <x v="8"/>
    <x v="20"/>
  </r>
  <r>
    <n v="1519"/>
    <x v="1519"/>
    <s v="A documentary photobook that captures the late 70s in evangelical America seen thru the eyes of a closeted and religious young man."/>
    <x v="7"/>
    <n v="9302.75"/>
    <x v="0"/>
    <x v="0"/>
    <s v="USD"/>
    <n v="1403301540"/>
    <x v="1519"/>
    <n v="1400867283"/>
    <d v="2014-05-23T17:48:03"/>
    <b v="1"/>
    <n v="145"/>
    <b v="1"/>
    <s v="photography/photobooks"/>
    <n v="1.033638888888889"/>
    <n v="64.156896551724131"/>
    <x v="8"/>
    <x v="20"/>
  </r>
  <r>
    <n v="1520"/>
    <x v="1520"/>
    <s v="A self-published photography book by Andrew Miksys from his new series about Belarus"/>
    <x v="102"/>
    <n v="18625"/>
    <x v="0"/>
    <x v="0"/>
    <s v="USD"/>
    <n v="1418961600"/>
    <x v="1520"/>
    <n v="1415824513"/>
    <d v="2014-11-12T20:35:13"/>
    <b v="1"/>
    <n v="167"/>
    <b v="1"/>
    <s v="photography/photobooks"/>
    <n v="1.0347222222222223"/>
    <n v="111.52694610778443"/>
    <x v="8"/>
    <x v="20"/>
  </r>
  <r>
    <n v="1521"/>
    <x v="1521"/>
    <s v="STREET, a hard-bound book 9 1/2&quot;x 11&quot; 106 black and white photographs shot in New York City from 1975 through 1998."/>
    <x v="264"/>
    <n v="40055"/>
    <x v="0"/>
    <x v="0"/>
    <s v="USD"/>
    <n v="1465272091"/>
    <x v="1521"/>
    <n v="1462248091"/>
    <d v="2016-05-03T04:01:31"/>
    <b v="1"/>
    <n v="235"/>
    <b v="1"/>
    <s v="photography/photobooks"/>
    <n v="1.0681333333333334"/>
    <n v="170.44680851063831"/>
    <x v="8"/>
    <x v="20"/>
  </r>
  <r>
    <n v="1522"/>
    <x v="1522"/>
    <s v="A stunning Smartphone enabled coffee table book based on Robyn Davidsonâ€™s legendary 1,700 mile camel trek across the Australian Outback"/>
    <x v="265"/>
    <n v="60450.1"/>
    <x v="0"/>
    <x v="0"/>
    <s v="USD"/>
    <n v="1413575739"/>
    <x v="1522"/>
    <n v="1410983739"/>
    <d v="2014-09-17T19:55:39"/>
    <b v="1"/>
    <n v="452"/>
    <b v="1"/>
    <s v="photography/photobooks"/>
    <n v="1.3896574712643677"/>
    <n v="133.7391592920354"/>
    <x v="8"/>
    <x v="20"/>
  </r>
  <r>
    <n v="1523"/>
    <x v="1523"/>
    <s v="Monograph featuring PDX photographer Jake Shivery's 8x10 contact portraits; 1/2 plates and 1/2 extensive essay.  Approx. 9x12, 108 pgs."/>
    <x v="17"/>
    <n v="23096"/>
    <x v="0"/>
    <x v="0"/>
    <s v="USD"/>
    <n v="1419292800"/>
    <x v="1523"/>
    <n v="1416592916"/>
    <d v="2014-11-21T18:01:56"/>
    <b v="1"/>
    <n v="241"/>
    <b v="1"/>
    <s v="photography/photobooks"/>
    <n v="1.2484324324324325"/>
    <n v="95.834024896265561"/>
    <x v="8"/>
    <x v="20"/>
  </r>
  <r>
    <n v="1524"/>
    <x v="1524"/>
    <s v="Limited edition split zine by photographers AdeY and Kersti K. 100 signed and hand numbered copies!"/>
    <x v="9"/>
    <n v="6210"/>
    <x v="0"/>
    <x v="11"/>
    <s v="SEK"/>
    <n v="1487592090"/>
    <x v="1524"/>
    <n v="1485000090"/>
    <d v="2017-01-21T12:01:30"/>
    <b v="1"/>
    <n v="28"/>
    <b v="1"/>
    <s v="photography/photobooks"/>
    <n v="2.0699999999999998"/>
    <n v="221.78571428571428"/>
    <x v="8"/>
    <x v="20"/>
  </r>
  <r>
    <n v="1525"/>
    <x v="1525"/>
    <s v="With content created in Iceland, Silver Hour is a book of photographs, journal entries, and drawings about light and the landscape."/>
    <x v="27"/>
    <n v="4524.1499999999996"/>
    <x v="0"/>
    <x v="0"/>
    <s v="USD"/>
    <n v="1471539138"/>
    <x v="1525"/>
    <n v="1468947138"/>
    <d v="2016-07-19T16:52:18"/>
    <b v="1"/>
    <n v="140"/>
    <b v="1"/>
    <s v="photography/photobooks"/>
    <n v="1.7400576923076922"/>
    <n v="32.315357142857138"/>
    <x v="8"/>
    <x v="20"/>
  </r>
  <r>
    <n v="1526"/>
    <x v="1526"/>
    <s v="Landscapes &amp; human bodies; striking images from Jean-Paul Bourdier. What you see is real; no digital altering; all analog photography."/>
    <x v="165"/>
    <n v="27675"/>
    <x v="0"/>
    <x v="0"/>
    <s v="USD"/>
    <n v="1453185447"/>
    <x v="1526"/>
    <n v="1448951847"/>
    <d v="2015-12-01T06:37:27"/>
    <b v="1"/>
    <n v="280"/>
    <b v="1"/>
    <s v="photography/photobooks"/>
    <n v="1.2032608695652174"/>
    <n v="98.839285714285708"/>
    <x v="8"/>
    <x v="20"/>
  </r>
  <r>
    <n v="1527"/>
    <x v="1527"/>
    <s v="Eight creatives visited Japan. This is a unique photo-book of their separate but collected experiences."/>
    <x v="8"/>
    <n v="3865.55"/>
    <x v="0"/>
    <x v="0"/>
    <s v="USD"/>
    <n v="1489497886"/>
    <x v="1527"/>
    <n v="1487082286"/>
    <d v="2017-02-14T14:24:46"/>
    <b v="1"/>
    <n v="70"/>
    <b v="1"/>
    <s v="photography/photobooks"/>
    <n v="1.1044428571428573"/>
    <n v="55.222142857142863"/>
    <x v="8"/>
    <x v="20"/>
  </r>
  <r>
    <n v="1528"/>
    <x v="1528"/>
    <s v="A book of street photos from around Shibuya that I've made between 2011-2016."/>
    <x v="9"/>
    <n v="8447"/>
    <x v="0"/>
    <x v="0"/>
    <s v="USD"/>
    <n v="1485907200"/>
    <x v="1528"/>
    <n v="1483292122"/>
    <d v="2017-01-01T17:35:22"/>
    <b v="1"/>
    <n v="160"/>
    <b v="1"/>
    <s v="photography/photobooks"/>
    <n v="2.8156666666666665"/>
    <n v="52.793750000000003"/>
    <x v="8"/>
    <x v="20"/>
  </r>
  <r>
    <n v="1529"/>
    <x v="1529"/>
    <s v="An empowering photo book that transforms hurtful experiences into strength and solidarity."/>
    <x v="266"/>
    <n v="19129"/>
    <x v="0"/>
    <x v="0"/>
    <s v="USD"/>
    <n v="1426773920"/>
    <x v="1529"/>
    <n v="1424185520"/>
    <d v="2015-02-17T15:05:20"/>
    <b v="1"/>
    <n v="141"/>
    <b v="1"/>
    <s v="photography/photobooks"/>
    <n v="1.0067894736842105"/>
    <n v="135.66666666666666"/>
    <x v="8"/>
    <x v="20"/>
  </r>
  <r>
    <n v="1530"/>
    <x v="1530"/>
    <s v="A photobook made by 4-year-old Hawkeye Huey: National Geographic's youngest photographer and Rolling Stone's top 100 on Instagram"/>
    <x v="19"/>
    <n v="47189"/>
    <x v="0"/>
    <x v="0"/>
    <s v="USD"/>
    <n v="1445624695"/>
    <x v="1530"/>
    <n v="1443464695"/>
    <d v="2015-09-28T18:24:55"/>
    <b v="1"/>
    <n v="874"/>
    <b v="1"/>
    <s v="photography/photobooks"/>
    <n v="1.3482571428571428"/>
    <n v="53.991990846681922"/>
    <x v="8"/>
    <x v="20"/>
  </r>
  <r>
    <n v="1531"/>
    <x v="1531"/>
    <s v="A street level, film, photographic representation of the character of the City of Roses, from a native Portlander's honest perspective."/>
    <x v="267"/>
    <n v="4135"/>
    <x v="0"/>
    <x v="0"/>
    <s v="USD"/>
    <n v="1417402800"/>
    <x v="1531"/>
    <n v="1414610126"/>
    <d v="2014-10-29T19:15:26"/>
    <b v="1"/>
    <n v="73"/>
    <b v="1"/>
    <s v="photography/photobooks"/>
    <n v="1.7595744680851064"/>
    <n v="56.643835616438359"/>
    <x v="8"/>
    <x v="20"/>
  </r>
  <r>
    <n v="1532"/>
    <x v="1532"/>
    <s v="Award winning photography celebrating the artistry of geiko and maiko and the exquisite traditions of their Kyoto communities."/>
    <x v="10"/>
    <n v="24201"/>
    <x v="0"/>
    <x v="2"/>
    <s v="AUD"/>
    <n v="1455548400"/>
    <x v="1532"/>
    <n v="1453461865"/>
    <d v="2016-01-22T11:24:25"/>
    <b v="1"/>
    <n v="294"/>
    <b v="1"/>
    <s v="photography/photobooks"/>
    <n v="4.8402000000000003"/>
    <n v="82.316326530612244"/>
    <x v="8"/>
    <x v="20"/>
  </r>
  <r>
    <n v="1533"/>
    <x v="1533"/>
    <s v="This is an intimate story about a family, focusing on their love and strength in the face of mortality."/>
    <x v="101"/>
    <n v="65313"/>
    <x v="0"/>
    <x v="0"/>
    <s v="USD"/>
    <n v="1462161540"/>
    <x v="1533"/>
    <n v="1457913777"/>
    <d v="2016-03-14T00:02:57"/>
    <b v="1"/>
    <n v="740"/>
    <b v="1"/>
    <s v="photography/photobooks"/>
    <n v="1.4514"/>
    <n v="88.26081081081081"/>
    <x v="8"/>
    <x v="20"/>
  </r>
  <r>
    <n v="1534"/>
    <x v="1534"/>
    <s v="The Art of Abandonment is an award winning photographic series that explores the beauty and history of our modern ruins."/>
    <x v="51"/>
    <n v="31330"/>
    <x v="0"/>
    <x v="0"/>
    <s v="USD"/>
    <n v="1441383062"/>
    <x v="1534"/>
    <n v="1438791062"/>
    <d v="2015-08-05T16:11:02"/>
    <b v="1"/>
    <n v="369"/>
    <b v="1"/>
    <s v="photography/photobooks"/>
    <n v="4.1773333333333333"/>
    <n v="84.905149051490511"/>
    <x v="8"/>
    <x v="20"/>
  </r>
  <r>
    <n v="1535"/>
    <x v="1535"/>
    <s v="&quot;Small Steps are Giant Leaps&quot; is about reminding parents that to our kids this is a new and exciting world just waiting to be explored."/>
    <x v="23"/>
    <n v="5297"/>
    <x v="0"/>
    <x v="0"/>
    <s v="USD"/>
    <n v="1464040800"/>
    <x v="1535"/>
    <n v="1461527631"/>
    <d v="2016-04-24T19:53:51"/>
    <b v="1"/>
    <n v="110"/>
    <b v="1"/>
    <s v="photography/photobooks"/>
    <n v="1.3242499999999999"/>
    <n v="48.154545454545456"/>
    <x v="8"/>
    <x v="20"/>
  </r>
  <r>
    <n v="1536"/>
    <x v="1536"/>
    <s v="Travel around the world on a backpacking trip 3 years in the making through a book with amazing photos and stories to over 60 countries"/>
    <x v="14"/>
    <n v="30037.01"/>
    <x v="0"/>
    <x v="0"/>
    <s v="USD"/>
    <n v="1440702910"/>
    <x v="1536"/>
    <n v="1438110910"/>
    <d v="2015-07-28T19:15:10"/>
    <b v="1"/>
    <n v="455"/>
    <b v="1"/>
    <s v="photography/photobooks"/>
    <n v="2.5030841666666666"/>
    <n v="66.015406593406595"/>
    <x v="8"/>
    <x v="20"/>
  </r>
  <r>
    <n v="1537"/>
    <x v="1537"/>
    <s v="A Photobook about one of the most fascinating places on earth -     the sacred Mount Kailash in Tibet."/>
    <x v="14"/>
    <n v="21588"/>
    <x v="0"/>
    <x v="12"/>
    <s v="EUR"/>
    <n v="1470506400"/>
    <x v="1537"/>
    <n v="1467358427"/>
    <d v="2016-07-01T07:33:47"/>
    <b v="1"/>
    <n v="224"/>
    <b v="1"/>
    <s v="photography/photobooks"/>
    <n v="1.7989999999999999"/>
    <n v="96.375"/>
    <x v="8"/>
    <x v="20"/>
  </r>
  <r>
    <n v="1538"/>
    <x v="1538"/>
    <s v="I want to travel through the National Parks to take pictures of the little things, the &quot;missed&quot; things, that people overlook."/>
    <x v="39"/>
    <n v="7184"/>
    <x v="0"/>
    <x v="0"/>
    <s v="USD"/>
    <n v="1421952370"/>
    <x v="1538"/>
    <n v="1418064370"/>
    <d v="2014-12-08T18:46:10"/>
    <b v="1"/>
    <n v="46"/>
    <b v="1"/>
    <s v="photography/photobooks"/>
    <n v="1.0262857142857142"/>
    <n v="156.17391304347825"/>
    <x v="8"/>
    <x v="20"/>
  </r>
  <r>
    <n v="1539"/>
    <x v="1539"/>
    <s v="Stunning hardcover coffee table book spanning over 25 years of music photography and stories in Marin County, CA by Bob Minkin"/>
    <x v="22"/>
    <n v="27197.22"/>
    <x v="0"/>
    <x v="0"/>
    <s v="USD"/>
    <n v="1483481019"/>
    <x v="1539"/>
    <n v="1480629819"/>
    <d v="2016-12-01T22:03:39"/>
    <b v="0"/>
    <n v="284"/>
    <b v="1"/>
    <s v="photography/photobooks"/>
    <n v="1.359861"/>
    <n v="95.764859154929582"/>
    <x v="8"/>
    <x v="20"/>
  </r>
  <r>
    <n v="1540"/>
    <x v="1540"/>
    <s v="A series of large format film &amp; Polaroid images created to produce a hardcover book. All profits donated to Rain Forest Action Network."/>
    <x v="36"/>
    <n v="17680"/>
    <x v="0"/>
    <x v="0"/>
    <s v="USD"/>
    <n v="1416964500"/>
    <x v="1540"/>
    <n v="1414368616"/>
    <d v="2014-10-27T00:10:16"/>
    <b v="1"/>
    <n v="98"/>
    <b v="1"/>
    <s v="photography/photobooks"/>
    <n v="1.1786666666666668"/>
    <n v="180.40816326530611"/>
    <x v="8"/>
    <x v="20"/>
  </r>
  <r>
    <n v="1541"/>
    <x v="1541"/>
    <s v="My Goal is to travel across Panama with my team and capture the beauty and wildlife throughout the canal."/>
    <x v="102"/>
    <n v="6"/>
    <x v="2"/>
    <x v="0"/>
    <s v="USD"/>
    <n v="1420045538"/>
    <x v="1541"/>
    <n v="1417453538"/>
    <d v="2014-12-01T17:05:38"/>
    <b v="0"/>
    <n v="2"/>
    <b v="0"/>
    <s v="photography/nature"/>
    <n v="3.3333333333333332E-4"/>
    <n v="3"/>
    <x v="8"/>
    <x v="24"/>
  </r>
  <r>
    <n v="1542"/>
    <x v="1542"/>
    <s v="The photography project aims to show challenges &amp; successes of a  student attempting to continue his family beekeeping heritage."/>
    <x v="2"/>
    <n v="20"/>
    <x v="2"/>
    <x v="5"/>
    <s v="CAD"/>
    <n v="1435708500"/>
    <x v="1542"/>
    <n v="1434412500"/>
    <d v="2015-06-15T23:55:00"/>
    <b v="0"/>
    <n v="1"/>
    <b v="0"/>
    <s v="photography/nature"/>
    <n v="0.04"/>
    <n v="20"/>
    <x v="8"/>
    <x v="24"/>
  </r>
  <r>
    <n v="1543"/>
    <x v="1543"/>
    <s v="I plan to take pictures of the sunrise in the MidWest every day in 2015 and compile them in a slide show for distribution."/>
    <x v="268"/>
    <n v="10"/>
    <x v="2"/>
    <x v="0"/>
    <s v="USD"/>
    <n v="1416662034"/>
    <x v="1543"/>
    <n v="1414066434"/>
    <d v="2014-10-23T12:13:54"/>
    <b v="0"/>
    <n v="1"/>
    <b v="0"/>
    <s v="photography/nature"/>
    <n v="4.4444444444444444E-3"/>
    <n v="10"/>
    <x v="8"/>
    <x v="24"/>
  </r>
  <r>
    <n v="1544"/>
    <x v="1544"/>
    <s v="My name is Travis LaFee, I live in beautiful McCall, Idaho. I wish to display the beauty of valley county by taking pics outdoors."/>
    <x v="28"/>
    <n v="0"/>
    <x v="2"/>
    <x v="0"/>
    <s v="USD"/>
    <n v="1427847480"/>
    <x v="1544"/>
    <n v="1424222024"/>
    <d v="2015-02-18T01:13:44"/>
    <b v="0"/>
    <n v="0"/>
    <b v="0"/>
    <s v="photography/nature"/>
    <n v="0"/>
    <e v="#DIV/0!"/>
    <x v="8"/>
    <x v="24"/>
  </r>
  <r>
    <n v="1545"/>
    <x v="1545"/>
    <s v="&quot;He will not be a wise man who does not study human hearts!&quot;_x000a_Hope in natural art, creation!"/>
    <x v="9"/>
    <n v="1"/>
    <x v="2"/>
    <x v="0"/>
    <s v="USD"/>
    <n v="1425330960"/>
    <x v="1545"/>
    <n v="1422393234"/>
    <d v="2015-01-27T21:13:54"/>
    <b v="0"/>
    <n v="1"/>
    <b v="0"/>
    <s v="photography/nature"/>
    <n v="3.3333333333333332E-4"/>
    <n v="1"/>
    <x v="8"/>
    <x v="24"/>
  </r>
  <r>
    <n v="1546"/>
    <x v="1546"/>
    <s v="Buy and maintain 6 acres of land in West Ireland as a Wildlife Refuge for an endangered species of native Raptor called the Hen Harrier"/>
    <x v="28"/>
    <n v="289"/>
    <x v="2"/>
    <x v="1"/>
    <s v="GBP"/>
    <n v="1410930399"/>
    <x v="1546"/>
    <n v="1405746399"/>
    <d v="2014-07-19T05:06:39"/>
    <b v="0"/>
    <n v="11"/>
    <b v="0"/>
    <s v="photography/nature"/>
    <n v="0.28899999999999998"/>
    <n v="26.272727272727273"/>
    <x v="8"/>
    <x v="24"/>
  </r>
  <r>
    <n v="1547"/>
    <x v="1547"/>
    <s v="I have produced a limited number (100) of five 8x10 prints of mixed photography I would like to share with you."/>
    <x v="269"/>
    <n v="0"/>
    <x v="2"/>
    <x v="0"/>
    <s v="USD"/>
    <n v="1487844882"/>
    <x v="1547"/>
    <n v="1487240082"/>
    <d v="2017-02-16T10:14:42"/>
    <b v="0"/>
    <n v="0"/>
    <b v="0"/>
    <s v="photography/nature"/>
    <n v="0"/>
    <e v="#DIV/0!"/>
    <x v="8"/>
    <x v="24"/>
  </r>
  <r>
    <n v="1548"/>
    <x v="1548"/>
    <s v="Beauty is in the eye of the beholder and I want to inspire conservation through color."/>
    <x v="176"/>
    <n v="60"/>
    <x v="2"/>
    <x v="0"/>
    <s v="USD"/>
    <n v="1447020620"/>
    <x v="1548"/>
    <n v="1444425020"/>
    <d v="2015-10-09T21:10:20"/>
    <b v="0"/>
    <n v="1"/>
    <b v="0"/>
    <s v="photography/nature"/>
    <n v="8.5714285714285715E-2"/>
    <n v="60"/>
    <x v="8"/>
    <x v="24"/>
  </r>
  <r>
    <n v="1549"/>
    <x v="1549"/>
    <s v="A 2016 calendar collection of landscape and wildlife photographs from award winning photographer, Steve Marler."/>
    <x v="2"/>
    <n v="170"/>
    <x v="2"/>
    <x v="0"/>
    <s v="USD"/>
    <n v="1446524159"/>
    <x v="1549"/>
    <n v="1443928559"/>
    <d v="2015-10-04T03:15:59"/>
    <b v="0"/>
    <n v="6"/>
    <b v="0"/>
    <s v="photography/nature"/>
    <n v="0.34"/>
    <n v="28.333333333333332"/>
    <x v="8"/>
    <x v="24"/>
  </r>
  <r>
    <n v="1550"/>
    <x v="1550"/>
    <s v="A photographic journal of a Costa Rican frog survey: recording the effects of habitat fragmentation on these charismatic amphibians."/>
    <x v="47"/>
    <n v="101"/>
    <x v="2"/>
    <x v="1"/>
    <s v="GBP"/>
    <n v="1463050034"/>
    <x v="1550"/>
    <n v="1460458034"/>
    <d v="2016-04-12T10:47:14"/>
    <b v="0"/>
    <n v="7"/>
    <b v="0"/>
    <s v="photography/nature"/>
    <n v="0.13466666666666666"/>
    <n v="14.428571428571429"/>
    <x v="8"/>
    <x v="24"/>
  </r>
  <r>
    <n v="1551"/>
    <x v="1551"/>
    <s v="I can do it but help can't hurt. Sweet Montana photos like never seen before. Be a part of Randy Hoffman Photography and our activities"/>
    <x v="8"/>
    <n v="0"/>
    <x v="2"/>
    <x v="0"/>
    <s v="USD"/>
    <n v="1432756039"/>
    <x v="1551"/>
    <n v="1430164039"/>
    <d v="2015-04-27T19:47:19"/>
    <b v="0"/>
    <n v="0"/>
    <b v="0"/>
    <s v="photography/nature"/>
    <n v="0"/>
    <e v="#DIV/0!"/>
    <x v="8"/>
    <x v="24"/>
  </r>
  <r>
    <n v="1552"/>
    <x v="1552"/>
    <s v="Help me spend this fall capturing autumnâ€™s spectacular season in detail so I can create high quality images for home dÃ©cor."/>
    <x v="270"/>
    <n v="2115"/>
    <x v="2"/>
    <x v="0"/>
    <s v="USD"/>
    <n v="1412135940"/>
    <x v="341"/>
    <n v="1410366708"/>
    <d v="2014-09-10T16:31:48"/>
    <b v="0"/>
    <n v="16"/>
    <b v="0"/>
    <s v="photography/nature"/>
    <n v="0.49186046511627907"/>
    <n v="132.1875"/>
    <x v="8"/>
    <x v="24"/>
  </r>
  <r>
    <n v="1553"/>
    <x v="1553"/>
    <s v="This project is about exhibiting the raw beauty of the elements through highlining, surfing, fire spinning and rock climbing."/>
    <x v="12"/>
    <n v="0"/>
    <x v="2"/>
    <x v="0"/>
    <s v="USD"/>
    <n v="1441176447"/>
    <x v="1552"/>
    <n v="1438584447"/>
    <d v="2015-08-03T06:47:27"/>
    <b v="0"/>
    <n v="0"/>
    <b v="0"/>
    <s v="photography/nature"/>
    <n v="0"/>
    <e v="#DIV/0!"/>
    <x v="8"/>
    <x v="24"/>
  </r>
  <r>
    <n v="1554"/>
    <x v="1554"/>
    <s v="I create art by photographing flowers/seeds i would love to buy my own camera/computer/Photoshop and restore my old shed into my studio"/>
    <x v="22"/>
    <n v="0"/>
    <x v="2"/>
    <x v="2"/>
    <s v="AUD"/>
    <n v="1438495390"/>
    <x v="1553"/>
    <n v="1435903390"/>
    <d v="2015-07-03T06:03:10"/>
    <b v="0"/>
    <n v="0"/>
    <b v="0"/>
    <s v="photography/nature"/>
    <n v="0"/>
    <e v="#DIV/0!"/>
    <x v="8"/>
    <x v="24"/>
  </r>
  <r>
    <n v="1555"/>
    <x v="1555"/>
    <s v="I am traveling the coastline of Maine and will be taking pictures of all the scenery and lighthouses in the area."/>
    <x v="47"/>
    <n v="0"/>
    <x v="2"/>
    <x v="0"/>
    <s v="USD"/>
    <n v="1442509200"/>
    <x v="1554"/>
    <n v="1440513832"/>
    <d v="2015-08-25T14:43:52"/>
    <b v="0"/>
    <n v="0"/>
    <b v="0"/>
    <s v="photography/nature"/>
    <n v="0"/>
    <e v="#DIV/0!"/>
    <x v="8"/>
    <x v="24"/>
  </r>
  <r>
    <n v="1556"/>
    <x v="1556"/>
    <s v="To gather a collection of photographs for a coffee table book that displays the beauty of Canada's west."/>
    <x v="15"/>
    <n v="677"/>
    <x v="2"/>
    <x v="5"/>
    <s v="CAD"/>
    <n v="1467603624"/>
    <x v="1555"/>
    <n v="1465011624"/>
    <d v="2016-06-04T03:40:24"/>
    <b v="0"/>
    <n v="12"/>
    <b v="0"/>
    <s v="photography/nature"/>
    <n v="0.45133333333333331"/>
    <n v="56.416666666666664"/>
    <x v="8"/>
    <x v="24"/>
  </r>
  <r>
    <n v="1557"/>
    <x v="1557"/>
    <s v="I have always been captivated by photography, Now I am trying to set up my own company and publish my pictures."/>
    <x v="30"/>
    <n v="100"/>
    <x v="2"/>
    <x v="0"/>
    <s v="USD"/>
    <n v="1411227633"/>
    <x v="1556"/>
    <n v="1408549233"/>
    <d v="2014-08-20T15:40:33"/>
    <b v="0"/>
    <n v="1"/>
    <b v="0"/>
    <s v="photography/nature"/>
    <n v="0.04"/>
    <n v="100"/>
    <x v="8"/>
    <x v="24"/>
  </r>
  <r>
    <n v="1558"/>
    <x v="1558"/>
    <s v="A large 2016 wall-calendar (A3 when open) featuring 12 stunning photographs by Lucy Wood."/>
    <x v="47"/>
    <n v="35"/>
    <x v="2"/>
    <x v="1"/>
    <s v="GBP"/>
    <n v="1440763920"/>
    <x v="1557"/>
    <n v="1435656759"/>
    <d v="2015-06-30T09:32:39"/>
    <b v="0"/>
    <n v="3"/>
    <b v="0"/>
    <s v="photography/nature"/>
    <n v="4.6666666666666669E-2"/>
    <n v="11.666666666666666"/>
    <x v="8"/>
    <x v="24"/>
  </r>
  <r>
    <n v="1559"/>
    <x v="1559"/>
    <s v="The goal of this project is to provide scientific evidence of bigfoot in the North Cascades."/>
    <x v="36"/>
    <n v="50"/>
    <x v="2"/>
    <x v="0"/>
    <s v="USD"/>
    <n v="1430270199"/>
    <x v="1558"/>
    <n v="1428974199"/>
    <d v="2015-04-14T01:16:39"/>
    <b v="0"/>
    <n v="1"/>
    <b v="0"/>
    <s v="photography/nature"/>
    <n v="3.3333333333333335E-3"/>
    <n v="50"/>
    <x v="8"/>
    <x v="24"/>
  </r>
  <r>
    <n v="1560"/>
    <x v="1560"/>
    <s v="I would like to share my landscape photographic travels of 2014 with more than just family an friends. 12 months of images."/>
    <x v="30"/>
    <n v="94"/>
    <x v="2"/>
    <x v="0"/>
    <s v="USD"/>
    <n v="1415842193"/>
    <x v="1559"/>
    <n v="1414110593"/>
    <d v="2014-10-24T00:29:53"/>
    <b v="0"/>
    <n v="4"/>
    <b v="0"/>
    <s v="photography/nature"/>
    <n v="3.7600000000000001E-2"/>
    <n v="23.5"/>
    <x v="8"/>
    <x v="24"/>
  </r>
  <r>
    <n v="1561"/>
    <x v="1561"/>
    <s v="An illustrated retrospective of the journey from African to African American using a collection of fine art engravings &amp; photographs."/>
    <x v="3"/>
    <n v="67"/>
    <x v="1"/>
    <x v="0"/>
    <s v="USD"/>
    <n v="1383789603"/>
    <x v="1560"/>
    <n v="1381194003"/>
    <d v="2013-10-08T01:00:03"/>
    <b v="0"/>
    <n v="1"/>
    <b v="0"/>
    <s v="publishing/art books"/>
    <n v="6.7000000000000002E-3"/>
    <n v="67"/>
    <x v="3"/>
    <x v="25"/>
  </r>
  <r>
    <n v="1562"/>
    <x v="1562"/>
    <s v="My project is writing and illustrating a childrens book using my little Red Vespa to be able to obtain..yes a red scooter. The world calls to me!!"/>
    <x v="23"/>
    <n v="0"/>
    <x v="1"/>
    <x v="0"/>
    <s v="USD"/>
    <n v="1259715000"/>
    <x v="1561"/>
    <n v="1253712916"/>
    <d v="2009-09-23T13:35:16"/>
    <b v="0"/>
    <n v="0"/>
    <b v="0"/>
    <s v="publishing/art books"/>
    <n v="0"/>
    <e v="#DIV/0!"/>
    <x v="3"/>
    <x v="25"/>
  </r>
  <r>
    <n v="1563"/>
    <x v="1563"/>
    <s v="Unique book revealing my discoveries in the Empty Quarter of Oman. Collection of travel writing, poetry, artwork and science!"/>
    <x v="12"/>
    <n v="85"/>
    <x v="1"/>
    <x v="1"/>
    <s v="GBP"/>
    <n v="1394815751"/>
    <x v="1562"/>
    <n v="1389635351"/>
    <d v="2014-01-13T17:49:11"/>
    <b v="0"/>
    <n v="2"/>
    <b v="0"/>
    <s v="publishing/art books"/>
    <n v="1.4166666666666666E-2"/>
    <n v="42.5"/>
    <x v="3"/>
    <x v="25"/>
  </r>
  <r>
    <n v="1564"/>
    <x v="1564"/>
    <s v="This is a book of art and poetry that highlights the highs and lows of a young 20 something coming to terms with her bipolar."/>
    <x v="3"/>
    <n v="10"/>
    <x v="1"/>
    <x v="0"/>
    <s v="USD"/>
    <n v="1432843500"/>
    <x v="1563"/>
    <n v="1430124509"/>
    <d v="2015-04-27T08:48:29"/>
    <b v="0"/>
    <n v="1"/>
    <b v="0"/>
    <s v="publishing/art books"/>
    <n v="1E-3"/>
    <n v="10"/>
    <x v="3"/>
    <x v="25"/>
  </r>
  <r>
    <n v="1565"/>
    <x v="1565"/>
    <s v="Award-winning artists compete to have their art featured in the National Forests Passport Book depicting 9 Forest Regions of the US."/>
    <x v="23"/>
    <n v="100"/>
    <x v="1"/>
    <x v="0"/>
    <s v="USD"/>
    <n v="1307554261"/>
    <x v="1564"/>
    <n v="1304962261"/>
    <d v="2011-05-09T17:31:01"/>
    <b v="0"/>
    <n v="1"/>
    <b v="0"/>
    <s v="publishing/art books"/>
    <n v="2.5000000000000001E-2"/>
    <n v="100"/>
    <x v="3"/>
    <x v="25"/>
  </r>
  <r>
    <n v="1566"/>
    <x v="1566"/>
    <s v="Joe DeVito's first Art Book and original King Kong novellas available in both Limited and Deluxe Editions."/>
    <x v="11"/>
    <n v="6375"/>
    <x v="1"/>
    <x v="0"/>
    <s v="USD"/>
    <n v="1469656800"/>
    <x v="1565"/>
    <n v="1467151204"/>
    <d v="2016-06-28T22:00:04"/>
    <b v="0"/>
    <n v="59"/>
    <b v="0"/>
    <s v="publishing/art books"/>
    <n v="0.21249999999999999"/>
    <n v="108.05084745762711"/>
    <x v="3"/>
    <x v="25"/>
  </r>
  <r>
    <n v="1567"/>
    <x v="1567"/>
    <s v="Traveling to create a book of my photography! Help support my trip and buy a book! Also limited edition t-shirts and prints for sale!"/>
    <x v="0"/>
    <n v="350"/>
    <x v="1"/>
    <x v="0"/>
    <s v="USD"/>
    <n v="1392595200"/>
    <x v="1566"/>
    <n v="1391293745"/>
    <d v="2014-02-01T22:29:05"/>
    <b v="0"/>
    <n v="13"/>
    <b v="0"/>
    <s v="publishing/art books"/>
    <n v="4.1176470588235294E-2"/>
    <n v="26.923076923076923"/>
    <x v="3"/>
    <x v="25"/>
  </r>
  <r>
    <n v="1568"/>
    <x v="1568"/>
    <s v="A world adventure to seek culture and inspiration through art. Putting a visual documentation of our journey into a book."/>
    <x v="31"/>
    <n v="3410"/>
    <x v="1"/>
    <x v="0"/>
    <s v="USD"/>
    <n v="1419384585"/>
    <x v="1567"/>
    <n v="1416360585"/>
    <d v="2014-11-19T01:29:45"/>
    <b v="0"/>
    <n v="22"/>
    <b v="0"/>
    <s v="publishing/art books"/>
    <n v="0.13639999999999999"/>
    <n v="155"/>
    <x v="3"/>
    <x v="25"/>
  </r>
  <r>
    <n v="1569"/>
    <x v="1569"/>
    <s v="to be removed"/>
    <x v="11"/>
    <n v="0"/>
    <x v="1"/>
    <x v="0"/>
    <s v="USD"/>
    <n v="1369498714"/>
    <x v="1568"/>
    <n v="1366906714"/>
    <d v="2013-04-25T16:18:34"/>
    <b v="0"/>
    <n v="0"/>
    <b v="0"/>
    <s v="publishing/art books"/>
    <n v="0"/>
    <e v="#DIV/0!"/>
    <x v="3"/>
    <x v="25"/>
  </r>
  <r>
    <n v="1570"/>
    <x v="1570"/>
    <s v="A Coloring Book of Breathtaking Beauties_x000a_To Calm the Heart and Soul"/>
    <x v="12"/>
    <n v="2484"/>
    <x v="1"/>
    <x v="0"/>
    <s v="USD"/>
    <n v="1460140282"/>
    <x v="1569"/>
    <n v="1457551882"/>
    <d v="2016-03-09T19:31:22"/>
    <b v="0"/>
    <n v="52"/>
    <b v="0"/>
    <s v="publishing/art books"/>
    <n v="0.41399999999999998"/>
    <n v="47.769230769230766"/>
    <x v="3"/>
    <x v="25"/>
  </r>
  <r>
    <n v="1571"/>
    <x v="1571"/>
    <s v="An inspiring photo book about an unique Caucasus Expedition by two backpackers - Erna Gaspar (photographer) &amp; Adrian Lorincz (writer)."/>
    <x v="271"/>
    <n v="80"/>
    <x v="1"/>
    <x v="1"/>
    <s v="GBP"/>
    <n v="1434738483"/>
    <x v="1570"/>
    <n v="1432146483"/>
    <d v="2015-05-20T18:28:03"/>
    <b v="0"/>
    <n v="4"/>
    <b v="0"/>
    <s v="publishing/art books"/>
    <n v="6.6115702479338841E-3"/>
    <n v="20"/>
    <x v="3"/>
    <x v="25"/>
  </r>
  <r>
    <n v="1572"/>
    <x v="1572"/>
    <s v="So many brides want a country wedding, but where to start? Whether you want a barn or a tipi, this guide can help you plan your day."/>
    <x v="30"/>
    <n v="125"/>
    <x v="1"/>
    <x v="1"/>
    <s v="GBP"/>
    <n v="1456703940"/>
    <x v="1571"/>
    <n v="1454546859"/>
    <d v="2016-02-04T00:47:39"/>
    <b v="0"/>
    <n v="3"/>
    <b v="0"/>
    <s v="publishing/art books"/>
    <n v="0.05"/>
    <n v="41.666666666666664"/>
    <x v="3"/>
    <x v="25"/>
  </r>
  <r>
    <n v="1573"/>
    <x v="1573"/>
    <s v="This is a first-of-its-kind 12&quot;x12&quot; trading card coffee table book featuring over 100 cards celebrating the awesomeness of Canada"/>
    <x v="7"/>
    <n v="223"/>
    <x v="1"/>
    <x v="5"/>
    <s v="CAD"/>
    <n v="1491019140"/>
    <x v="1572"/>
    <n v="1487548802"/>
    <d v="2017-02-20T00:00:02"/>
    <b v="0"/>
    <n v="3"/>
    <b v="0"/>
    <s v="publishing/art books"/>
    <n v="2.4777777777777777E-2"/>
    <n v="74.333333333333329"/>
    <x v="3"/>
    <x v="25"/>
  </r>
  <r>
    <n v="1574"/>
    <x v="1574"/>
    <s v="BLK/MTL's Illustrated Works 100's of Hi-Res Pics ft. Custom Artist Carmine Diaz's popular Paintings packed into 1 Coffee table Art Book"/>
    <x v="3"/>
    <n v="506"/>
    <x v="1"/>
    <x v="0"/>
    <s v="USD"/>
    <n v="1424211329"/>
    <x v="1573"/>
    <n v="1421187329"/>
    <d v="2015-01-13T22:15:29"/>
    <b v="0"/>
    <n v="6"/>
    <b v="0"/>
    <s v="publishing/art books"/>
    <n v="5.0599999999999999E-2"/>
    <n v="84.333333333333329"/>
    <x v="3"/>
    <x v="25"/>
  </r>
  <r>
    <n v="1575"/>
    <x v="1575"/>
    <s v="A stunning, limited-edition photography book displaying the colorful and exotic marine life in the waters along the Channel Islands"/>
    <x v="3"/>
    <n v="2291"/>
    <x v="1"/>
    <x v="0"/>
    <s v="USD"/>
    <n v="1404909296"/>
    <x v="1574"/>
    <n v="1402317296"/>
    <d v="2014-06-09T12:34:56"/>
    <b v="0"/>
    <n v="35"/>
    <b v="0"/>
    <s v="publishing/art books"/>
    <n v="0.2291"/>
    <n v="65.457142857142856"/>
    <x v="3"/>
    <x v="25"/>
  </r>
  <r>
    <n v="1576"/>
    <x v="1576"/>
    <s v="For the publication of my first 3 books: an Art book, a graphic novel, and a coloring book"/>
    <x v="10"/>
    <n v="650"/>
    <x v="1"/>
    <x v="0"/>
    <s v="USD"/>
    <n v="1435698368"/>
    <x v="1575"/>
    <n v="1431810368"/>
    <d v="2015-05-16T21:06:08"/>
    <b v="0"/>
    <n v="10"/>
    <b v="0"/>
    <s v="publishing/art books"/>
    <n v="0.13"/>
    <n v="65"/>
    <x v="3"/>
    <x v="25"/>
  </r>
  <r>
    <n v="1577"/>
    <x v="1577"/>
    <s v="I've been putting together a portfolio of fine abstract photography of the highest quality, color, and design. A vision of beauty!"/>
    <x v="3"/>
    <n v="55"/>
    <x v="1"/>
    <x v="0"/>
    <s v="USD"/>
    <n v="1343161248"/>
    <x v="1576"/>
    <n v="1337977248"/>
    <d v="2012-05-25T20:20:48"/>
    <b v="0"/>
    <n v="2"/>
    <b v="0"/>
    <s v="publishing/art books"/>
    <n v="5.4999999999999997E-3"/>
    <n v="27.5"/>
    <x v="3"/>
    <x v="25"/>
  </r>
  <r>
    <n v="1578"/>
    <x v="1578"/>
    <s v="2 artists, 1 month, 1 laptop, minimum wage, plenty of coffee proving a transmedia production worth noticing doesn't need a million dollar budget."/>
    <x v="272"/>
    <n v="205"/>
    <x v="1"/>
    <x v="0"/>
    <s v="USD"/>
    <n v="1283392800"/>
    <x v="1577"/>
    <n v="1281317691"/>
    <d v="2010-08-09T01:34:51"/>
    <b v="0"/>
    <n v="4"/>
    <b v="0"/>
    <s v="publishing/art books"/>
    <n v="0.10806536636794939"/>
    <n v="51.25"/>
    <x v="3"/>
    <x v="25"/>
  </r>
  <r>
    <n v="1579"/>
    <x v="1579"/>
    <s v="'Compilation of visual and literary art through fine art photography, graphic art, and poetry."/>
    <x v="273"/>
    <n v="28"/>
    <x v="1"/>
    <x v="0"/>
    <s v="USD"/>
    <n v="1377734091"/>
    <x v="1578"/>
    <n v="1374882891"/>
    <d v="2013-07-26T23:54:51"/>
    <b v="0"/>
    <n v="2"/>
    <b v="0"/>
    <s v="publishing/art books"/>
    <n v="8.4008400840084006E-3"/>
    <n v="14"/>
    <x v="3"/>
    <x v="25"/>
  </r>
  <r>
    <n v="1580"/>
    <x v="1580"/>
    <s v="Creating my 2nd book depicting the people and places in Brevard County w/current images + traveling to obtain new ones."/>
    <x v="257"/>
    <n v="0"/>
    <x v="1"/>
    <x v="0"/>
    <s v="USD"/>
    <n v="1337562726"/>
    <x v="1579"/>
    <n v="1332378726"/>
    <d v="2012-03-22T01:12:06"/>
    <b v="0"/>
    <n v="0"/>
    <b v="0"/>
    <s v="publishing/art books"/>
    <n v="0"/>
    <e v="#DIV/0!"/>
    <x v="3"/>
    <x v="25"/>
  </r>
  <r>
    <n v="1581"/>
    <x v="1581"/>
    <s v="Photographic canvas prints depicting different scenes from around the globe, including local images taken in Sussex England."/>
    <x v="28"/>
    <n v="5"/>
    <x v="2"/>
    <x v="1"/>
    <s v="GBP"/>
    <n v="1450521990"/>
    <x v="1580"/>
    <n v="1447757190"/>
    <d v="2015-11-17T10:46:30"/>
    <b v="0"/>
    <n v="1"/>
    <b v="0"/>
    <s v="photography/places"/>
    <n v="5.0000000000000001E-3"/>
    <n v="5"/>
    <x v="8"/>
    <x v="26"/>
  </r>
  <r>
    <n v="1582"/>
    <x v="1582"/>
    <s v="I create canvas prints of images from in and around New Orleans"/>
    <x v="28"/>
    <n v="93"/>
    <x v="2"/>
    <x v="0"/>
    <s v="USD"/>
    <n v="1445894400"/>
    <x v="1581"/>
    <n v="1440961053"/>
    <d v="2015-08-30T18:57:33"/>
    <b v="0"/>
    <n v="3"/>
    <b v="0"/>
    <s v="photography/places"/>
    <n v="9.2999999999999999E-2"/>
    <n v="31"/>
    <x v="8"/>
    <x v="26"/>
  </r>
  <r>
    <n v="1583"/>
    <x v="1583"/>
    <s v="I am a photographer who is inspired by the original Jules Verne story. I will make a thousands of photo and video materials for You."/>
    <x v="22"/>
    <n v="15"/>
    <x v="2"/>
    <x v="1"/>
    <s v="GBP"/>
    <n v="1411681391"/>
    <x v="1582"/>
    <n v="1409089391"/>
    <d v="2014-08-26T21:43:11"/>
    <b v="0"/>
    <n v="1"/>
    <b v="0"/>
    <s v="photography/places"/>
    <n v="7.5000000000000002E-4"/>
    <n v="15"/>
    <x v="8"/>
    <x v="26"/>
  </r>
  <r>
    <n v="1584"/>
    <x v="1584"/>
    <s v="25 Kansas State Parks in the next year. What a great adventure to take together. Join me. Together we can photo this beautiful state."/>
    <x v="38"/>
    <n v="0"/>
    <x v="2"/>
    <x v="0"/>
    <s v="USD"/>
    <n v="1401464101"/>
    <x v="1583"/>
    <n v="1400600101"/>
    <d v="2014-05-20T15:35:01"/>
    <b v="0"/>
    <n v="0"/>
    <b v="0"/>
    <s v="photography/places"/>
    <n v="0"/>
    <e v="#DIV/0!"/>
    <x v="8"/>
    <x v="26"/>
  </r>
  <r>
    <n v="1585"/>
    <x v="1585"/>
    <s v="We've explored some of the most amazing places in New Zealand and can't think of a better way to share our experiences than a photo :)"/>
    <x v="13"/>
    <n v="1580"/>
    <x v="2"/>
    <x v="5"/>
    <s v="CAD"/>
    <n v="1482663600"/>
    <x v="1584"/>
    <n v="1480800568"/>
    <d v="2016-12-03T21:29:28"/>
    <b v="0"/>
    <n v="12"/>
    <b v="0"/>
    <s v="photography/places"/>
    <n v="0.79"/>
    <n v="131.66666666666666"/>
    <x v="8"/>
    <x v="26"/>
  </r>
  <r>
    <n v="1586"/>
    <x v="1586"/>
    <s v="Show the world the beauty that is in all of our back yards!"/>
    <x v="15"/>
    <n v="0"/>
    <x v="2"/>
    <x v="0"/>
    <s v="USD"/>
    <n v="1428197422"/>
    <x v="1585"/>
    <n v="1425609022"/>
    <d v="2015-03-06T02:30:22"/>
    <b v="0"/>
    <n v="0"/>
    <b v="0"/>
    <s v="photography/places"/>
    <n v="0"/>
    <e v="#DIV/0!"/>
    <x v="8"/>
    <x v="26"/>
  </r>
  <r>
    <n v="1587"/>
    <x v="1587"/>
    <s v="Aerial Photographs of Historical Structures and Landmarks across the US. Experience the Antique structures from the most Unique Angles!"/>
    <x v="51"/>
    <n v="1"/>
    <x v="2"/>
    <x v="0"/>
    <s v="USD"/>
    <n v="1418510965"/>
    <x v="1586"/>
    <n v="1415918965"/>
    <d v="2014-11-13T22:49:25"/>
    <b v="0"/>
    <n v="1"/>
    <b v="0"/>
    <s v="photography/places"/>
    <n v="1.3333333333333334E-4"/>
    <n v="1"/>
    <x v="8"/>
    <x v="26"/>
  </r>
  <r>
    <n v="1588"/>
    <x v="1588"/>
    <s v="Southeast Texas as seen through the lens of a cell phone camera"/>
    <x v="274"/>
    <n v="0"/>
    <x v="2"/>
    <x v="0"/>
    <s v="USD"/>
    <n v="1422735120"/>
    <x v="1587"/>
    <n v="1420091999"/>
    <d v="2015-01-01T05:59:59"/>
    <b v="0"/>
    <n v="0"/>
    <b v="0"/>
    <s v="photography/places"/>
    <n v="0"/>
    <e v="#DIV/0!"/>
    <x v="8"/>
    <x v="26"/>
  </r>
  <r>
    <n v="1589"/>
    <x v="1589"/>
    <s v="I want to be able to have my own photography inside a canvas and have it be displayed everywhere."/>
    <x v="38"/>
    <n v="0"/>
    <x v="2"/>
    <x v="0"/>
    <s v="USD"/>
    <n v="1444433886"/>
    <x v="1588"/>
    <n v="1441841886"/>
    <d v="2015-09-09T23:38:06"/>
    <b v="0"/>
    <n v="0"/>
    <b v="0"/>
    <s v="photography/places"/>
    <n v="0"/>
    <e v="#DIV/0!"/>
    <x v="8"/>
    <x v="26"/>
  </r>
  <r>
    <n v="1590"/>
    <x v="1590"/>
    <s v="Discover Italy through photography."/>
    <x v="127"/>
    <n v="1020"/>
    <x v="2"/>
    <x v="13"/>
    <s v="EUR"/>
    <n v="1443040464"/>
    <x v="1589"/>
    <n v="1440448464"/>
    <d v="2015-08-24T20:34:24"/>
    <b v="0"/>
    <n v="2"/>
    <b v="0"/>
    <s v="photography/places"/>
    <n v="1.7000000000000001E-2"/>
    <n v="510"/>
    <x v="8"/>
    <x v="26"/>
  </r>
  <r>
    <n v="1591"/>
    <x v="1591"/>
    <s v="Hi, my name is CiarÃ¡n May &amp; i'm a photographer from Co Fermanagh, Ireland. With your support  we can bring this wonderful book to life."/>
    <x v="32"/>
    <n v="4092"/>
    <x v="2"/>
    <x v="1"/>
    <s v="GBP"/>
    <n v="1459700741"/>
    <x v="1590"/>
    <n v="1457112341"/>
    <d v="2016-03-04T17:25:41"/>
    <b v="0"/>
    <n v="92"/>
    <b v="0"/>
    <s v="photography/places"/>
    <n v="0.29228571428571426"/>
    <n v="44.478260869565219"/>
    <x v="8"/>
    <x v="26"/>
  </r>
  <r>
    <n v="1592"/>
    <x v="1592"/>
    <s v="A portfolio collage of beautiful pictures of authentic Pittsburgh locations and scenery."/>
    <x v="251"/>
    <n v="0"/>
    <x v="2"/>
    <x v="0"/>
    <s v="USD"/>
    <n v="1427503485"/>
    <x v="1591"/>
    <n v="1423619085"/>
    <d v="2015-02-11T01:44:45"/>
    <b v="0"/>
    <n v="0"/>
    <b v="0"/>
    <s v="photography/places"/>
    <n v="0"/>
    <e v="#DIV/0!"/>
    <x v="8"/>
    <x v="26"/>
  </r>
  <r>
    <n v="1593"/>
    <x v="1593"/>
    <s v="A trip to fulfill a dream of capturing the wonders and history of ancient Italy in person."/>
    <x v="29"/>
    <n v="3"/>
    <x v="2"/>
    <x v="0"/>
    <s v="USD"/>
    <n v="1425154655"/>
    <x v="1592"/>
    <n v="1422562655"/>
    <d v="2015-01-29T20:17:35"/>
    <b v="0"/>
    <n v="3"/>
    <b v="0"/>
    <s v="photography/places"/>
    <n v="1.3636363636363637E-4"/>
    <n v="1"/>
    <x v="8"/>
    <x v="26"/>
  </r>
  <r>
    <n v="1594"/>
    <x v="1594"/>
    <s v="I photograph my love of New Orleans, create canvases and share those memories with you."/>
    <x v="28"/>
    <n v="205"/>
    <x v="2"/>
    <x v="0"/>
    <s v="USD"/>
    <n v="1463329260"/>
    <x v="1593"/>
    <n v="1458147982"/>
    <d v="2016-03-16T17:06:22"/>
    <b v="0"/>
    <n v="10"/>
    <b v="0"/>
    <s v="photography/places"/>
    <n v="0.20499999999999999"/>
    <n v="20.5"/>
    <x v="8"/>
    <x v="26"/>
  </r>
  <r>
    <n v="1595"/>
    <x v="1595"/>
    <s v="To make a coffee table book,  displaying civil war battlefields and forts,  taken at the same time of year the battles were fought."/>
    <x v="57"/>
    <n v="280"/>
    <x v="2"/>
    <x v="0"/>
    <s v="USD"/>
    <n v="1403122380"/>
    <x v="1594"/>
    <n v="1400634728"/>
    <d v="2014-05-21T01:12:08"/>
    <b v="0"/>
    <n v="7"/>
    <b v="0"/>
    <s v="photography/places"/>
    <n v="2.8E-3"/>
    <n v="40"/>
    <x v="8"/>
    <x v="26"/>
  </r>
  <r>
    <n v="1596"/>
    <x v="1596"/>
    <s v="London is beautiful. I want to create a book of stunning images from in and around our great city"/>
    <x v="53"/>
    <n v="75"/>
    <x v="2"/>
    <x v="1"/>
    <s v="GBP"/>
    <n v="1418469569"/>
    <x v="1595"/>
    <n v="1414577969"/>
    <d v="2014-10-29T10:19:29"/>
    <b v="0"/>
    <n v="3"/>
    <b v="0"/>
    <s v="photography/places"/>
    <n v="2.3076923076923078E-2"/>
    <n v="25"/>
    <x v="8"/>
    <x v="26"/>
  </r>
  <r>
    <n v="1597"/>
    <x v="1597"/>
    <s v="We're starting up a new an improved way to do vacation rental management, but we need some funding to kick start it!"/>
    <x v="36"/>
    <n v="0"/>
    <x v="2"/>
    <x v="0"/>
    <s v="USD"/>
    <n v="1474360197"/>
    <x v="1596"/>
    <n v="1471768197"/>
    <d v="2016-08-21T08:29:57"/>
    <b v="0"/>
    <n v="0"/>
    <b v="0"/>
    <s v="photography/places"/>
    <n v="0"/>
    <e v="#DIV/0!"/>
    <x v="8"/>
    <x v="26"/>
  </r>
  <r>
    <n v="1598"/>
    <x v="1598"/>
    <s v="I want to get our there and expand my photography skills and take a trip to Tornado alley to get more shots of storms and hopefully to"/>
    <x v="134"/>
    <n v="1"/>
    <x v="2"/>
    <x v="0"/>
    <s v="USD"/>
    <n v="1437926458"/>
    <x v="1597"/>
    <n v="1432742458"/>
    <d v="2015-05-27T16:00:58"/>
    <b v="0"/>
    <n v="1"/>
    <b v="0"/>
    <s v="photography/places"/>
    <n v="1.25E-3"/>
    <n v="1"/>
    <x v="8"/>
    <x v="26"/>
  </r>
  <r>
    <n v="1599"/>
    <x v="1599"/>
    <s v="A London photographer trekking 5,895m up Africa's Mount Kilimanjaro to pursue and enrich a career."/>
    <x v="2"/>
    <n v="0"/>
    <x v="2"/>
    <x v="1"/>
    <s v="GBP"/>
    <n v="1460116576"/>
    <x v="1598"/>
    <n v="1457528176"/>
    <d v="2016-03-09T12:56:16"/>
    <b v="0"/>
    <n v="0"/>
    <b v="0"/>
    <s v="photography/places"/>
    <n v="0"/>
    <e v="#DIV/0!"/>
    <x v="8"/>
    <x v="26"/>
  </r>
  <r>
    <n v="1600"/>
    <x v="1600"/>
    <s v="I plan to document volunteer work on an organic farm in rural India, and photograph the people and places I encounter during the trip."/>
    <x v="10"/>
    <n v="367"/>
    <x v="2"/>
    <x v="0"/>
    <s v="USD"/>
    <n v="1405401060"/>
    <x v="1599"/>
    <n v="1401585752"/>
    <d v="2014-06-01T01:22:32"/>
    <b v="0"/>
    <n v="9"/>
    <b v="0"/>
    <s v="photography/places"/>
    <n v="7.3400000000000007E-2"/>
    <n v="40.777777777777779"/>
    <x v="8"/>
    <x v="26"/>
  </r>
  <r>
    <n v="1601"/>
    <x v="1601"/>
    <s v="We're so close to releasing our long-awaited debut album! A little help will go a long way... let's do this!"/>
    <x v="30"/>
    <n v="2706.23"/>
    <x v="0"/>
    <x v="0"/>
    <s v="USD"/>
    <n v="1304561633"/>
    <x v="1600"/>
    <n v="1301969633"/>
    <d v="2011-04-05T02:13:53"/>
    <b v="0"/>
    <n v="56"/>
    <b v="1"/>
    <s v="music/rock"/>
    <n v="1.082492"/>
    <n v="48.325535714285714"/>
    <x v="4"/>
    <x v="11"/>
  </r>
  <r>
    <n v="1602"/>
    <x v="1602"/>
    <s v="We need the help of fans of both music and film alike to help us create our collective vision for this song."/>
    <x v="15"/>
    <n v="1502.5"/>
    <x v="0"/>
    <x v="0"/>
    <s v="USD"/>
    <n v="1318633200"/>
    <x v="1601"/>
    <n v="1314947317"/>
    <d v="2011-09-02T07:08:37"/>
    <b v="0"/>
    <n v="32"/>
    <b v="1"/>
    <s v="music/rock"/>
    <n v="1.0016666666666667"/>
    <n v="46.953125"/>
    <x v="4"/>
    <x v="11"/>
  </r>
  <r>
    <n v="1603"/>
    <x v="1603"/>
    <s v="An exercise in the wild and dangerous world of solo musicianship by Maxwell D Feinstein."/>
    <x v="13"/>
    <n v="2000.66"/>
    <x v="0"/>
    <x v="0"/>
    <s v="USD"/>
    <n v="1327723459"/>
    <x v="1602"/>
    <n v="1322539459"/>
    <d v="2011-11-29T04:04:19"/>
    <b v="0"/>
    <n v="30"/>
    <b v="1"/>
    <s v="music/rock"/>
    <n v="1.0003299999999999"/>
    <n v="66.688666666666663"/>
    <x v="4"/>
    <x v="11"/>
  </r>
  <r>
    <n v="1604"/>
    <x v="1604"/>
    <s v="Kentucky Knife Fight is making a music video for the release of their new song, &quot;Love the Lonely.&quot; Raising money for production costs."/>
    <x v="70"/>
    <n v="3419"/>
    <x v="0"/>
    <x v="0"/>
    <s v="USD"/>
    <n v="1332011835"/>
    <x v="1603"/>
    <n v="1328559435"/>
    <d v="2012-02-06T20:17:15"/>
    <b v="0"/>
    <n v="70"/>
    <b v="1"/>
    <s v="music/rock"/>
    <n v="1.2210714285714286"/>
    <n v="48.842857142857142"/>
    <x v="4"/>
    <x v="11"/>
  </r>
  <r>
    <n v="1605"/>
    <x v="1605"/>
    <s v="A Band of Orcs needs gas, tires &amp; tags to get to GenCon Indy for the debut of their 28 mm gaming miniatures and historic live concert!"/>
    <x v="12"/>
    <n v="6041.6"/>
    <x v="0"/>
    <x v="0"/>
    <s v="USD"/>
    <n v="1312182000"/>
    <x v="1604"/>
    <n v="1311380313"/>
    <d v="2011-07-23T00:18:33"/>
    <b v="0"/>
    <n v="44"/>
    <b v="1"/>
    <s v="music/rock"/>
    <n v="1.0069333333333335"/>
    <n v="137.30909090909091"/>
    <x v="4"/>
    <x v="11"/>
  </r>
  <r>
    <n v="1606"/>
    <x v="1606"/>
    <s v="The Scurvies, an independent punk rock 'n' roll band are recording a new album to be released on vinyl and CD, on their very own label."/>
    <x v="6"/>
    <n v="8080.33"/>
    <x v="0"/>
    <x v="0"/>
    <s v="USD"/>
    <n v="1300930838"/>
    <x v="1605"/>
    <n v="1293158438"/>
    <d v="2010-12-24T02:40:38"/>
    <b v="0"/>
    <n v="92"/>
    <b v="1"/>
    <s v="music/rock"/>
    <n v="1.01004125"/>
    <n v="87.829673913043479"/>
    <x v="4"/>
    <x v="11"/>
  </r>
  <r>
    <n v="1607"/>
    <x v="1607"/>
    <s v="The world's only all-Asian American dance rock band, The Slants, needs a bus to tour cons, shows, and festivals."/>
    <x v="3"/>
    <n v="14511"/>
    <x v="0"/>
    <x v="0"/>
    <s v="USD"/>
    <n v="1339701851"/>
    <x v="1606"/>
    <n v="1337887451"/>
    <d v="2012-05-24T19:24:11"/>
    <b v="0"/>
    <n v="205"/>
    <b v="1"/>
    <s v="music/rock"/>
    <n v="1.4511000000000001"/>
    <n v="70.785365853658533"/>
    <x v="4"/>
    <x v="11"/>
  </r>
  <r>
    <n v="1608"/>
    <x v="1608"/>
    <s v="The Devil &amp; Me's Debut album, &quot;...It's Not A Dream&quot;, featuring 9 original, Hard Rock songs."/>
    <x v="38"/>
    <n v="1215"/>
    <x v="0"/>
    <x v="0"/>
    <s v="USD"/>
    <n v="1388553960"/>
    <x v="1607"/>
    <n v="1385754986"/>
    <d v="2013-11-29T19:56:26"/>
    <b v="0"/>
    <n v="23"/>
    <b v="1"/>
    <s v="music/rock"/>
    <n v="1.0125"/>
    <n v="52.826086956521742"/>
    <x v="4"/>
    <x v="11"/>
  </r>
  <r>
    <n v="1609"/>
    <x v="1609"/>
    <s v="Still the Sky's Limit is finishing their first full length album and going on a full US tour, and WE NEED YOUR HELP!"/>
    <x v="15"/>
    <n v="1775"/>
    <x v="0"/>
    <x v="0"/>
    <s v="USD"/>
    <n v="1320220800"/>
    <x v="1608"/>
    <n v="1315612909"/>
    <d v="2011-09-10T00:01:49"/>
    <b v="0"/>
    <n v="4"/>
    <b v="1"/>
    <s v="music/rock"/>
    <n v="1.1833333333333333"/>
    <n v="443.75"/>
    <x v="4"/>
    <x v="11"/>
  </r>
  <r>
    <n v="1610"/>
    <x v="1610"/>
    <s v="So The Story Goes is the upcoming album from &quot;Just Joe&quot; Altier."/>
    <x v="13"/>
    <n v="5437"/>
    <x v="0"/>
    <x v="0"/>
    <s v="USD"/>
    <n v="1355609510"/>
    <x v="1609"/>
    <n v="1353017510"/>
    <d v="2012-11-15T22:11:50"/>
    <b v="0"/>
    <n v="112"/>
    <b v="1"/>
    <s v="music/rock"/>
    <n v="2.7185000000000001"/>
    <n v="48.544642857142854"/>
    <x v="4"/>
    <x v="11"/>
  </r>
  <r>
    <n v="1611"/>
    <x v="1611"/>
    <s v="Skelton-Luns CD/7&quot; No Big Deal."/>
    <x v="134"/>
    <n v="1001"/>
    <x v="0"/>
    <x v="0"/>
    <s v="USD"/>
    <n v="1370390432"/>
    <x v="1610"/>
    <n v="1368576032"/>
    <d v="2013-05-15T00:00:32"/>
    <b v="0"/>
    <n v="27"/>
    <b v="1"/>
    <s v="music/rock"/>
    <n v="1.25125"/>
    <n v="37.074074074074076"/>
    <x v="4"/>
    <x v="11"/>
  </r>
  <r>
    <n v="1612"/>
    <x v="1612"/>
    <s v="Help us achieve our goal to get our van repaired, gassed up, and road-ready for our winter tour!"/>
    <x v="2"/>
    <n v="550"/>
    <x v="0"/>
    <x v="0"/>
    <s v="USD"/>
    <n v="1357160384"/>
    <x v="1611"/>
    <n v="1354568384"/>
    <d v="2012-12-03T20:59:44"/>
    <b v="0"/>
    <n v="11"/>
    <b v="1"/>
    <s v="music/rock"/>
    <n v="1.1000000000000001"/>
    <n v="50"/>
    <x v="4"/>
    <x v="11"/>
  </r>
  <r>
    <n v="1613"/>
    <x v="1613"/>
    <s v="Ghosts and Paper Hearts are getting ready to release their new EP and we want it to be sent everywhere. Help us out PLEASE!!!!!"/>
    <x v="28"/>
    <n v="1015"/>
    <x v="0"/>
    <x v="0"/>
    <s v="USD"/>
    <n v="1342921202"/>
    <x v="1612"/>
    <n v="1340329202"/>
    <d v="2012-06-22T01:40:02"/>
    <b v="0"/>
    <n v="26"/>
    <b v="1"/>
    <s v="music/rock"/>
    <n v="1.0149999999999999"/>
    <n v="39.03846153846154"/>
    <x v="4"/>
    <x v="11"/>
  </r>
  <r>
    <n v="1614"/>
    <x v="1614"/>
    <s v="We are going into the studio this June/July to begin our New Album. Pre-order the CD &amp; join us as we present The Greatest Show Alive."/>
    <x v="10"/>
    <n v="5135"/>
    <x v="0"/>
    <x v="0"/>
    <s v="USD"/>
    <n v="1407085200"/>
    <x v="1613"/>
    <n v="1401924769"/>
    <d v="2014-06-04T23:32:49"/>
    <b v="0"/>
    <n v="77"/>
    <b v="1"/>
    <s v="music/rock"/>
    <n v="1.0269999999999999"/>
    <n v="66.688311688311686"/>
    <x v="4"/>
    <x v="11"/>
  </r>
  <r>
    <n v="1615"/>
    <x v="1615"/>
    <s v="We are Reno Divorce!! Here is a taste of our upcoming release and we invite you to be a part of it."/>
    <x v="6"/>
    <n v="9130"/>
    <x v="0"/>
    <x v="0"/>
    <s v="USD"/>
    <n v="1323742396"/>
    <x v="1614"/>
    <n v="1319850796"/>
    <d v="2011-10-29T01:13:16"/>
    <b v="0"/>
    <n v="136"/>
    <b v="1"/>
    <s v="music/rock"/>
    <n v="1.1412500000000001"/>
    <n v="67.132352941176464"/>
    <x v="4"/>
    <x v="11"/>
  </r>
  <r>
    <n v="1616"/>
    <x v="1616"/>
    <s v="HELP! We don't have much time.....Join Aly Jados in making her new EP a reality before the world ends!!!!"/>
    <x v="3"/>
    <n v="10420"/>
    <x v="0"/>
    <x v="0"/>
    <s v="USD"/>
    <n v="1353621600"/>
    <x v="1615"/>
    <n v="1350061821"/>
    <d v="2012-10-12T17:10:21"/>
    <b v="0"/>
    <n v="157"/>
    <b v="1"/>
    <s v="music/rock"/>
    <n v="1.042"/>
    <n v="66.369426751592357"/>
    <x v="4"/>
    <x v="11"/>
  </r>
  <r>
    <n v="1617"/>
    <x v="1617"/>
    <s v="The Coffis Brothers &amp;The Mountain Men are recording a brand new full length record."/>
    <x v="39"/>
    <n v="10210"/>
    <x v="0"/>
    <x v="0"/>
    <s v="USD"/>
    <n v="1383332400"/>
    <x v="1616"/>
    <n v="1380470188"/>
    <d v="2013-09-29T15:56:28"/>
    <b v="0"/>
    <n v="158"/>
    <b v="1"/>
    <s v="music/rock"/>
    <n v="1.4585714285714286"/>
    <n v="64.620253164556956"/>
    <x v="4"/>
    <x v="11"/>
  </r>
  <r>
    <n v="1618"/>
    <x v="1618"/>
    <s v="Janus Word combines hard rock with melodic acoustic music for a unique and awesome sound."/>
    <x v="15"/>
    <n v="1576"/>
    <x v="0"/>
    <x v="0"/>
    <s v="USD"/>
    <n v="1362757335"/>
    <x v="1617"/>
    <n v="1359301335"/>
    <d v="2013-01-27T15:42:15"/>
    <b v="0"/>
    <n v="27"/>
    <b v="1"/>
    <s v="music/rock"/>
    <n v="1.0506666666666666"/>
    <n v="58.370370370370374"/>
    <x v="4"/>
    <x v="11"/>
  </r>
  <r>
    <n v="1619"/>
    <x v="1619"/>
    <s v="Creating a live show experience that does justice to the musicianship and time spent rehearsing.  Help us weave this sonic tapestry!"/>
    <x v="15"/>
    <n v="2000"/>
    <x v="0"/>
    <x v="0"/>
    <s v="USD"/>
    <n v="1410755286"/>
    <x v="1618"/>
    <n v="1408940886"/>
    <d v="2014-08-25T04:28:06"/>
    <b v="0"/>
    <n v="23"/>
    <b v="1"/>
    <s v="music/rock"/>
    <n v="1.3333333333333333"/>
    <n v="86.956521739130437"/>
    <x v="4"/>
    <x v="11"/>
  </r>
  <r>
    <n v="1620"/>
    <x v="1620"/>
    <s v="Kickstarting my music career with 300 hard copy CDs of my first release."/>
    <x v="28"/>
    <n v="1130"/>
    <x v="0"/>
    <x v="0"/>
    <s v="USD"/>
    <n v="1361606940"/>
    <x v="1619"/>
    <n v="1361002140"/>
    <d v="2013-02-16T08:09:00"/>
    <b v="0"/>
    <n v="17"/>
    <b v="1"/>
    <s v="music/rock"/>
    <n v="1.1299999999999999"/>
    <n v="66.470588235294116"/>
    <x v="4"/>
    <x v="11"/>
  </r>
  <r>
    <n v="1621"/>
    <x v="1621"/>
    <s v="Its long over due! Help us fund our debut album! We need all our friends and fans support on this! Lets make it happen!"/>
    <x v="10"/>
    <n v="6060"/>
    <x v="0"/>
    <x v="0"/>
    <s v="USD"/>
    <n v="1338177540"/>
    <x v="1620"/>
    <n v="1333550015"/>
    <d v="2012-04-04T14:33:35"/>
    <b v="0"/>
    <n v="37"/>
    <b v="1"/>
    <s v="music/rock"/>
    <n v="1.212"/>
    <n v="163.78378378378378"/>
    <x v="4"/>
    <x v="11"/>
  </r>
  <r>
    <n v="1622"/>
    <x v="1622"/>
    <s v="Join in PrincessFrank's conquest of the Rock&amp;Roll kingdom! Pledge your support and help him claim the throne of Rock!"/>
    <x v="275"/>
    <n v="7019"/>
    <x v="0"/>
    <x v="0"/>
    <s v="USD"/>
    <n v="1418803140"/>
    <x v="1621"/>
    <n v="1415343874"/>
    <d v="2014-11-07T07:04:34"/>
    <b v="0"/>
    <n v="65"/>
    <b v="1"/>
    <s v="music/rock"/>
    <n v="1.0172463768115942"/>
    <n v="107.98461538461538"/>
    <x v="4"/>
    <x v="11"/>
  </r>
  <r>
    <n v="1623"/>
    <x v="1623"/>
    <s v="We play covers of mod and ska classics to enthusiastic crowds. Now we want to leave our own original mark on mod musical history."/>
    <x v="47"/>
    <n v="758"/>
    <x v="0"/>
    <x v="1"/>
    <s v="GBP"/>
    <n v="1377621089"/>
    <x v="1622"/>
    <n v="1372437089"/>
    <d v="2013-06-28T16:31:29"/>
    <b v="0"/>
    <n v="18"/>
    <b v="1"/>
    <s v="music/rock"/>
    <n v="1.0106666666666666"/>
    <n v="42.111111111111114"/>
    <x v="4"/>
    <x v="11"/>
  </r>
  <r>
    <n v="1624"/>
    <x v="1624"/>
    <s v="Joey De Noble is raising money to help record his latest music, and he wants YOU to be a part of it!"/>
    <x v="28"/>
    <n v="1180"/>
    <x v="0"/>
    <x v="0"/>
    <s v="USD"/>
    <n v="1357721335"/>
    <x v="1623"/>
    <n v="1354265335"/>
    <d v="2012-11-30T08:48:55"/>
    <b v="0"/>
    <n v="25"/>
    <b v="1"/>
    <s v="music/rock"/>
    <n v="1.18"/>
    <n v="47.2"/>
    <x v="4"/>
    <x v="11"/>
  </r>
  <r>
    <n v="1625"/>
    <x v="1625"/>
    <s v="Progressive metal band Redemption is preparing to film its second live DVD at the Progpower festival in Atlanta, GA in September, 2012."/>
    <x v="51"/>
    <n v="11650"/>
    <x v="0"/>
    <x v="0"/>
    <s v="USD"/>
    <n v="1347382053"/>
    <x v="1624"/>
    <n v="1344962853"/>
    <d v="2012-08-14T16:47:33"/>
    <b v="0"/>
    <n v="104"/>
    <b v="1"/>
    <s v="music/rock"/>
    <n v="1.5533333333333332"/>
    <n v="112.01923076923077"/>
    <x v="4"/>
    <x v="11"/>
  </r>
  <r>
    <n v="1626"/>
    <x v="1626"/>
    <s v="Help Christian Rock Band &quot;The Protest&quot; fund their new album and further their mission of positively impacting lives."/>
    <x v="6"/>
    <n v="8095"/>
    <x v="0"/>
    <x v="0"/>
    <s v="USD"/>
    <n v="1385932867"/>
    <x v="1625"/>
    <n v="1383337267"/>
    <d v="2013-11-01T20:21:07"/>
    <b v="0"/>
    <n v="108"/>
    <b v="1"/>
    <s v="music/rock"/>
    <n v="1.0118750000000001"/>
    <n v="74.953703703703709"/>
    <x v="4"/>
    <x v="11"/>
  </r>
  <r>
    <n v="1627"/>
    <x v="1627"/>
    <s v="River of Thorns is a recording duo based in southeast Michigan.  We're releasing a great sounding cd recorded in a tiny home studio!"/>
    <x v="13"/>
    <n v="2340"/>
    <x v="0"/>
    <x v="0"/>
    <s v="USD"/>
    <n v="1353905940"/>
    <x v="1626"/>
    <n v="1351011489"/>
    <d v="2012-10-23T16:58:09"/>
    <b v="0"/>
    <n v="38"/>
    <b v="1"/>
    <s v="music/rock"/>
    <n v="1.17"/>
    <n v="61.578947368421055"/>
    <x v="4"/>
    <x v="11"/>
  </r>
  <r>
    <n v="1628"/>
    <x v="1628"/>
    <s v="Original Jewish rock music on human relationships and identity"/>
    <x v="23"/>
    <n v="4037"/>
    <x v="0"/>
    <x v="0"/>
    <s v="USD"/>
    <n v="1403026882"/>
    <x v="1627"/>
    <n v="1400175682"/>
    <d v="2014-05-15T17:41:22"/>
    <b v="0"/>
    <n v="88"/>
    <b v="1"/>
    <s v="music/rock"/>
    <n v="1.00925"/>
    <n v="45.875"/>
    <x v="4"/>
    <x v="11"/>
  </r>
  <r>
    <n v="1629"/>
    <x v="1629"/>
    <s v="Help Off The Turnpike release new music, and set fire to everything!"/>
    <x v="12"/>
    <n v="6220"/>
    <x v="0"/>
    <x v="0"/>
    <s v="USD"/>
    <n v="1392929333"/>
    <x v="1628"/>
    <n v="1389041333"/>
    <d v="2014-01-06T20:48:53"/>
    <b v="0"/>
    <n v="82"/>
    <b v="1"/>
    <s v="music/rock"/>
    <n v="1.0366666666666666"/>
    <n v="75.853658536585371"/>
    <x v="4"/>
    <x v="11"/>
  </r>
  <r>
    <n v="1630"/>
    <x v="1630"/>
    <s v="Inspired by the legacy of Tex Tucker, Golden Grenade is setting out to record their first CD with heavy hearts and intense purpose."/>
    <x v="23"/>
    <n v="10610"/>
    <x v="0"/>
    <x v="0"/>
    <s v="USD"/>
    <n v="1330671540"/>
    <x v="1629"/>
    <n v="1328040375"/>
    <d v="2012-01-31T20:06:15"/>
    <b v="0"/>
    <n v="126"/>
    <b v="1"/>
    <s v="music/rock"/>
    <n v="2.6524999999999999"/>
    <n v="84.206349206349202"/>
    <x v="4"/>
    <x v="11"/>
  </r>
  <r>
    <n v="1631"/>
    <x v="1631"/>
    <s v="We're putting together our next studio album, and we want you to be a part of it. Check out the video for some clips from the studio."/>
    <x v="3"/>
    <n v="15591"/>
    <x v="0"/>
    <x v="0"/>
    <s v="USD"/>
    <n v="1350074261"/>
    <x v="1630"/>
    <n v="1347482261"/>
    <d v="2012-09-12T20:37:41"/>
    <b v="0"/>
    <n v="133"/>
    <b v="1"/>
    <s v="music/rock"/>
    <n v="1.5590999999999999"/>
    <n v="117.22556390977444"/>
    <x v="4"/>
    <x v="11"/>
  </r>
  <r>
    <n v="1632"/>
    <x v="1632"/>
    <s v="Hey everyone! If you don't already know, we're Culprit, a 4-piece rock band from Los Angeles &amp; we are in dire need of a new tour van!"/>
    <x v="23"/>
    <n v="4065"/>
    <x v="0"/>
    <x v="0"/>
    <s v="USD"/>
    <n v="1316851854"/>
    <x v="1631"/>
    <n v="1311667854"/>
    <d v="2011-07-26T08:10:54"/>
    <b v="0"/>
    <n v="47"/>
    <b v="1"/>
    <s v="music/rock"/>
    <n v="1.0162500000000001"/>
    <n v="86.489361702127653"/>
    <x v="4"/>
    <x v="11"/>
  </r>
  <r>
    <n v="1633"/>
    <x v="1633"/>
    <s v="We are a four piece rock band that has played shows in and around NYC including Mercury Lounge.  Two of our members are now in LA."/>
    <x v="3"/>
    <n v="10000"/>
    <x v="0"/>
    <x v="0"/>
    <s v="USD"/>
    <n v="1326690000"/>
    <x v="1632"/>
    <n v="1324329156"/>
    <d v="2011-12-19T21:12:36"/>
    <b v="0"/>
    <n v="58"/>
    <b v="1"/>
    <s v="music/rock"/>
    <n v="1"/>
    <n v="172.41379310344828"/>
    <x v="4"/>
    <x v="11"/>
  </r>
  <r>
    <n v="1634"/>
    <x v="1634"/>
    <s v="Recording Debut  Album w/ Producer Ikey Owens from Free Moral Agents/ The Mars Volta"/>
    <x v="13"/>
    <n v="2010"/>
    <x v="0"/>
    <x v="0"/>
    <s v="USD"/>
    <n v="1306994340"/>
    <x v="1633"/>
    <n v="1303706001"/>
    <d v="2011-04-25T04:33:21"/>
    <b v="0"/>
    <n v="32"/>
    <b v="1"/>
    <s v="music/rock"/>
    <n v="1.0049999999999999"/>
    <n v="62.8125"/>
    <x v="4"/>
    <x v="11"/>
  </r>
  <r>
    <n v="1635"/>
    <x v="1635"/>
    <s v="TWO will be recording their next album, MOUNTAINS, in July and need your help to make their vision a reality. Many perks are available!"/>
    <x v="13"/>
    <n v="2506"/>
    <x v="0"/>
    <x v="0"/>
    <s v="USD"/>
    <n v="1468270261"/>
    <x v="1634"/>
    <n v="1463086261"/>
    <d v="2016-05-12T20:51:01"/>
    <b v="0"/>
    <n v="37"/>
    <b v="1"/>
    <s v="music/rock"/>
    <n v="1.2529999999999999"/>
    <n v="67.729729729729726"/>
    <x v="4"/>
    <x v="11"/>
  </r>
  <r>
    <n v="1636"/>
    <x v="1636"/>
    <s v="Butch County is a hard rockin bunch of girls and boy-girls from Austin.  Help us show San Francisco  Pride how we do it in Texas!"/>
    <x v="37"/>
    <n v="4660"/>
    <x v="0"/>
    <x v="0"/>
    <s v="USD"/>
    <n v="1307851200"/>
    <x v="1635"/>
    <n v="1304129088"/>
    <d v="2011-04-30T02:04:48"/>
    <b v="0"/>
    <n v="87"/>
    <b v="1"/>
    <s v="music/rock"/>
    <n v="1.0355555555555556"/>
    <n v="53.5632183908046"/>
    <x v="4"/>
    <x v="11"/>
  </r>
  <r>
    <n v="1637"/>
    <x v="1637"/>
    <s v="We (the band Sunset) has been invited to play in Philadelphia.   Help us get there and you will receive special prizes."/>
    <x v="2"/>
    <n v="519"/>
    <x v="0"/>
    <x v="0"/>
    <s v="USD"/>
    <n v="1262302740"/>
    <x v="1636"/>
    <n v="1257444140"/>
    <d v="2009-11-05T18:02:20"/>
    <b v="0"/>
    <n v="15"/>
    <b v="1"/>
    <s v="music/rock"/>
    <n v="1.038"/>
    <n v="34.6"/>
    <x v="4"/>
    <x v="11"/>
  </r>
  <r>
    <n v="1638"/>
    <x v="1638"/>
    <s v="Avenues will be going in to the studio to record a new EP with Matt Allison!"/>
    <x v="28"/>
    <n v="1050"/>
    <x v="0"/>
    <x v="0"/>
    <s v="USD"/>
    <n v="1362086700"/>
    <x v="1637"/>
    <n v="1358180968"/>
    <d v="2013-01-14T16:29:28"/>
    <b v="0"/>
    <n v="27"/>
    <b v="1"/>
    <s v="music/rock"/>
    <n v="1.05"/>
    <n v="38.888888888888886"/>
    <x v="4"/>
    <x v="11"/>
  </r>
  <r>
    <n v="1639"/>
    <x v="1639"/>
    <s v="We've written the music and now it's time to record. We're excited to work with Nic at Different Fur studios but we need your help!"/>
    <x v="40"/>
    <n v="1800"/>
    <x v="0"/>
    <x v="0"/>
    <s v="USD"/>
    <n v="1330789165"/>
    <x v="1638"/>
    <n v="1328197165"/>
    <d v="2012-02-02T15:39:25"/>
    <b v="0"/>
    <n v="19"/>
    <b v="1"/>
    <s v="music/rock"/>
    <n v="1"/>
    <n v="94.736842105263165"/>
    <x v="4"/>
    <x v="11"/>
  </r>
  <r>
    <n v="1640"/>
    <x v="1640"/>
    <s v="We are a friendly neighborhood electronic pop duo from Los Angeles. We want to shoot a music video for a song from our debut album."/>
    <x v="44"/>
    <n v="679.44"/>
    <x v="0"/>
    <x v="0"/>
    <s v="USD"/>
    <n v="1280800740"/>
    <x v="1639"/>
    <n v="1279603955"/>
    <d v="2010-07-20T05:32:35"/>
    <b v="0"/>
    <n v="17"/>
    <b v="1"/>
    <s v="music/rock"/>
    <n v="1.6986000000000001"/>
    <n v="39.967058823529413"/>
    <x v="4"/>
    <x v="11"/>
  </r>
  <r>
    <n v="1641"/>
    <x v="1641"/>
    <s v="Music Video For Upbeat and Inspiring Song - Run For Your Life"/>
    <x v="30"/>
    <n v="2535"/>
    <x v="0"/>
    <x v="0"/>
    <s v="USD"/>
    <n v="1418998744"/>
    <x v="1640"/>
    <n v="1416406744"/>
    <d v="2014-11-19T14:19:04"/>
    <b v="0"/>
    <n v="26"/>
    <b v="1"/>
    <s v="music/pop"/>
    <n v="1.014"/>
    <n v="97.5"/>
    <x v="4"/>
    <x v="27"/>
  </r>
  <r>
    <n v="1642"/>
    <x v="1642"/>
    <s v="Pop Garden Radio Presents: The Rock on the Road Tour Season 2 CD. 23 great Pop tracks from independent Pop artists."/>
    <x v="38"/>
    <n v="1200"/>
    <x v="0"/>
    <x v="0"/>
    <s v="USD"/>
    <n v="1308011727"/>
    <x v="1641"/>
    <n v="1306283727"/>
    <d v="2011-05-25T00:35:27"/>
    <b v="0"/>
    <n v="28"/>
    <b v="1"/>
    <s v="music/pop"/>
    <n v="1"/>
    <n v="42.857142857142854"/>
    <x v="4"/>
    <x v="27"/>
  </r>
  <r>
    <n v="1643"/>
    <x v="1643"/>
    <s v="This Is All Now is putting out a brand new record, and we need YOUR help to do it!"/>
    <x v="10"/>
    <n v="6235"/>
    <x v="0"/>
    <x v="0"/>
    <s v="USD"/>
    <n v="1348516012"/>
    <x v="1642"/>
    <n v="1345924012"/>
    <d v="2012-08-25T19:46:52"/>
    <b v="0"/>
    <n v="37"/>
    <b v="1"/>
    <s v="music/pop"/>
    <n v="1.2470000000000001"/>
    <n v="168.51351351351352"/>
    <x v="4"/>
    <x v="27"/>
  </r>
  <r>
    <n v="1644"/>
    <x v="1644"/>
    <s v="Be a part of helping Singer/Songwriter Kevin Wood bring his 3rd Album &quot;Out Among The Wolves&quot; from the studio to you!"/>
    <x v="3"/>
    <n v="10950"/>
    <x v="0"/>
    <x v="0"/>
    <s v="USD"/>
    <n v="1353551160"/>
    <x v="1643"/>
    <n v="1348363560"/>
    <d v="2012-09-23T01:26:00"/>
    <b v="0"/>
    <n v="128"/>
    <b v="1"/>
    <s v="music/pop"/>
    <n v="1.095"/>
    <n v="85.546875"/>
    <x v="4"/>
    <x v="27"/>
  </r>
  <r>
    <n v="1645"/>
    <x v="1645"/>
    <s v="&quot;All I Have is filled with soaring pianos and bright guitars; heartfelt songs coupled with intuitive melodic compositions&quot;"/>
    <x v="10"/>
    <n v="5540"/>
    <x v="0"/>
    <x v="0"/>
    <s v="USD"/>
    <n v="1379515740"/>
    <x v="1644"/>
    <n v="1378306140"/>
    <d v="2013-09-04T14:49:00"/>
    <b v="0"/>
    <n v="10"/>
    <b v="1"/>
    <s v="music/pop"/>
    <n v="1.1080000000000001"/>
    <n v="554"/>
    <x v="4"/>
    <x v="27"/>
  </r>
  <r>
    <n v="1646"/>
    <x v="1646"/>
    <s v="Album 3 funds.We have 13 amazing songs ready to go . a fantastic engineer to mix them, James Aparicio(Depeche Mode/Liars.We need you xx"/>
    <x v="13"/>
    <n v="2204"/>
    <x v="0"/>
    <x v="1"/>
    <s v="GBP"/>
    <n v="1408039860"/>
    <x v="1645"/>
    <n v="1405248503"/>
    <d v="2014-07-13T10:48:23"/>
    <b v="0"/>
    <n v="83"/>
    <b v="1"/>
    <s v="music/pop"/>
    <n v="1.1020000000000001"/>
    <n v="26.554216867469879"/>
    <x v="4"/>
    <x v="27"/>
  </r>
  <r>
    <n v="1647"/>
    <x v="1647"/>
    <s v="Grammy Pop Soul Artist Jaysin is raising funds to make the most EPIC Music Video ever and he wants to PUT YOU IN IT!"/>
    <x v="10"/>
    <n v="5236"/>
    <x v="0"/>
    <x v="0"/>
    <s v="USD"/>
    <n v="1339235377"/>
    <x v="1646"/>
    <n v="1336643377"/>
    <d v="2012-05-10T09:49:37"/>
    <b v="0"/>
    <n v="46"/>
    <b v="1"/>
    <s v="music/pop"/>
    <n v="1.0471999999999999"/>
    <n v="113.82608695652173"/>
    <x v="4"/>
    <x v="27"/>
  </r>
  <r>
    <n v="1648"/>
    <x v="1648"/>
    <s v="We've finished recording our debut LP &quot;Wide Awake&quot; and would love to have it pressed on vinyl, but we need your help"/>
    <x v="98"/>
    <n v="2881"/>
    <x v="0"/>
    <x v="0"/>
    <s v="USD"/>
    <n v="1300636482"/>
    <x v="1647"/>
    <n v="1298048082"/>
    <d v="2011-02-18T16:54:42"/>
    <b v="0"/>
    <n v="90"/>
    <b v="1"/>
    <s v="music/pop"/>
    <n v="1.2526086956521738"/>
    <n v="32.011111111111113"/>
    <x v="4"/>
    <x v="27"/>
  </r>
  <r>
    <n v="1649"/>
    <x v="1649"/>
    <s v="This is it! The new Sam Lyons album #3. Help me make it happen by pledging today - pre-order the CD and other cool stuff right here."/>
    <x v="276"/>
    <n v="3822.33"/>
    <x v="0"/>
    <x v="0"/>
    <s v="USD"/>
    <n v="1400862355"/>
    <x v="1648"/>
    <n v="1396974355"/>
    <d v="2014-04-08T16:25:55"/>
    <b v="0"/>
    <n v="81"/>
    <b v="1"/>
    <s v="music/pop"/>
    <n v="1.0058763157894737"/>
    <n v="47.189259259259259"/>
    <x v="4"/>
    <x v="27"/>
  </r>
  <r>
    <n v="1650"/>
    <x v="1650"/>
    <s v="Help me record a CD that uses pop styling to give a fresh sound to ancient wisdom from scripture!"/>
    <x v="13"/>
    <n v="2831"/>
    <x v="0"/>
    <x v="0"/>
    <s v="USD"/>
    <n v="1381314437"/>
    <x v="1649"/>
    <n v="1378722437"/>
    <d v="2013-09-09T10:27:17"/>
    <b v="0"/>
    <n v="32"/>
    <b v="1"/>
    <s v="music/pop"/>
    <n v="1.4155"/>
    <n v="88.46875"/>
    <x v="4"/>
    <x v="27"/>
  </r>
  <r>
    <n v="1651"/>
    <x v="1651"/>
    <s v="Pop/Alternative/Classical/Electronic artist Dakota Lillie is making a music video for the opening track on his album &quot;The Dream&quot;"/>
    <x v="13"/>
    <n v="2015"/>
    <x v="0"/>
    <x v="0"/>
    <s v="USD"/>
    <n v="1303801140"/>
    <x v="1650"/>
    <n v="1300916220"/>
    <d v="2011-03-23T21:37:00"/>
    <b v="0"/>
    <n v="20"/>
    <b v="1"/>
    <s v="music/pop"/>
    <n v="1.0075000000000001"/>
    <n v="100.75"/>
    <x v="4"/>
    <x v="27"/>
  </r>
  <r>
    <n v="1652"/>
    <x v="1652"/>
    <s v="A stunning musical story, telling of the triumphs and struggles we experience through our relationships with life, friends and lovers."/>
    <x v="37"/>
    <n v="4530"/>
    <x v="0"/>
    <x v="0"/>
    <s v="USD"/>
    <n v="1385297393"/>
    <x v="1651"/>
    <n v="1382701793"/>
    <d v="2013-10-25T11:49:53"/>
    <b v="0"/>
    <n v="70"/>
    <b v="1"/>
    <s v="music/pop"/>
    <n v="1.0066666666666666"/>
    <n v="64.714285714285708"/>
    <x v="4"/>
    <x v="27"/>
  </r>
  <r>
    <n v="1653"/>
    <x v="1653"/>
    <s v="On 4/26, The Narrative will head out on their 1st full US tour with Eisley and aim to raise $7,500 to cover tour expenses. "/>
    <x v="10"/>
    <n v="8711.52"/>
    <x v="0"/>
    <x v="0"/>
    <s v="USD"/>
    <n v="1303675296"/>
    <x v="1652"/>
    <n v="1300996896"/>
    <d v="2011-03-24T20:01:36"/>
    <b v="0"/>
    <n v="168"/>
    <b v="1"/>
    <s v="music/pop"/>
    <n v="1.7423040000000001"/>
    <n v="51.854285714285716"/>
    <x v="4"/>
    <x v="27"/>
  </r>
  <r>
    <n v="1654"/>
    <x v="1654"/>
    <s v="i have 3 new, killer songs that i must record immediately. i can certify the lethal-ness of the songs. these may be my best songs yet!"/>
    <x v="184"/>
    <n v="1319"/>
    <x v="0"/>
    <x v="0"/>
    <s v="USD"/>
    <n v="1334784160"/>
    <x v="1653"/>
    <n v="1332192160"/>
    <d v="2012-03-19T21:22:40"/>
    <b v="0"/>
    <n v="34"/>
    <b v="1"/>
    <s v="music/pop"/>
    <n v="1.199090909090909"/>
    <n v="38.794117647058826"/>
    <x v="4"/>
    <x v="27"/>
  </r>
  <r>
    <n v="1655"/>
    <x v="1655"/>
    <s v="Berklee College of Music student, Meg Porter needs YOUR help to fund her very first EP!"/>
    <x v="15"/>
    <n v="2143"/>
    <x v="0"/>
    <x v="0"/>
    <s v="USD"/>
    <n v="1333648820"/>
    <x v="1654"/>
    <n v="1331060420"/>
    <d v="2012-03-06T19:00:20"/>
    <b v="0"/>
    <n v="48"/>
    <b v="1"/>
    <s v="music/pop"/>
    <n v="1.4286666666666668"/>
    <n v="44.645833333333336"/>
    <x v="4"/>
    <x v="27"/>
  </r>
  <r>
    <n v="1656"/>
    <x v="1656"/>
    <s v="The making of a quality, full length album journeying through a pop/folk/rock/americana sound_x000a_noisetrade.com/jaredmitchellmusic"/>
    <x v="51"/>
    <n v="7525.12"/>
    <x v="0"/>
    <x v="0"/>
    <s v="USD"/>
    <n v="1355437052"/>
    <x v="1655"/>
    <n v="1352845052"/>
    <d v="2012-11-13T22:17:32"/>
    <b v="0"/>
    <n v="48"/>
    <b v="1"/>
    <s v="music/pop"/>
    <n v="1.0033493333333334"/>
    <n v="156.77333333333334"/>
    <x v="4"/>
    <x v="27"/>
  </r>
  <r>
    <n v="1657"/>
    <x v="1657"/>
    <s v="The long anticipated debut album from singer/songwriter Lynette will be recorded this June in Nashville! You can help make it happen!"/>
    <x v="31"/>
    <n v="26233.45"/>
    <x v="0"/>
    <x v="0"/>
    <s v="USD"/>
    <n v="1337885168"/>
    <x v="1656"/>
    <n v="1335293168"/>
    <d v="2012-04-24T18:46:08"/>
    <b v="0"/>
    <n v="221"/>
    <b v="1"/>
    <s v="music/pop"/>
    <n v="1.0493380000000001"/>
    <n v="118.70339366515837"/>
    <x v="4"/>
    <x v="27"/>
  </r>
  <r>
    <n v="1658"/>
    <x v="1658"/>
    <s v="I've had numerous song ideas spinning around in my head for years now, please help me get them out- into a studio and into your homes!"/>
    <x v="12"/>
    <n v="7934"/>
    <x v="0"/>
    <x v="0"/>
    <s v="USD"/>
    <n v="1355840400"/>
    <x v="1657"/>
    <n v="1352524767"/>
    <d v="2012-11-10T05:19:27"/>
    <b v="0"/>
    <n v="107"/>
    <b v="1"/>
    <s v="music/pop"/>
    <n v="1.3223333333333334"/>
    <n v="74.149532710280369"/>
    <x v="4"/>
    <x v="27"/>
  </r>
  <r>
    <n v="1659"/>
    <x v="1659"/>
    <s v="The long awaited Christmas EP is in session! We need your help to get it professionally mixed, produced and manufactured."/>
    <x v="2"/>
    <n v="564"/>
    <x v="0"/>
    <x v="1"/>
    <s v="GBP"/>
    <n v="1387281600"/>
    <x v="1658"/>
    <n v="1384811721"/>
    <d v="2013-11-18T21:55:21"/>
    <b v="0"/>
    <n v="45"/>
    <b v="1"/>
    <s v="music/pop"/>
    <n v="1.1279999999999999"/>
    <n v="12.533333333333333"/>
    <x v="4"/>
    <x v="27"/>
  </r>
  <r>
    <n v="1660"/>
    <x v="1660"/>
    <s v="Vogliamo realizzare un risotto fragole e champagne e condividerlo con i nostri fan. Faremo il risotto durante un concerto casalingo."/>
    <x v="277"/>
    <n v="1003"/>
    <x v="0"/>
    <x v="13"/>
    <s v="EUR"/>
    <n v="1462053540"/>
    <x v="1659"/>
    <n v="1459355950"/>
    <d v="2016-03-30T16:39:10"/>
    <b v="0"/>
    <n v="36"/>
    <b v="1"/>
    <s v="music/pop"/>
    <n v="12.5375"/>
    <n v="27.861111111111111"/>
    <x v="4"/>
    <x v="27"/>
  </r>
  <r>
    <n v="1661"/>
    <x v="1661"/>
    <s v="I am excited to present my debut pop project Kyana!_x000a_Piano and vocal sounds embedded in sophisticated, bold arrangements &amp; brisk beats"/>
    <x v="278"/>
    <n v="8098"/>
    <x v="0"/>
    <x v="15"/>
    <s v="EUR"/>
    <n v="1453064400"/>
    <x v="1660"/>
    <n v="1449359831"/>
    <d v="2015-12-05T23:57:11"/>
    <b v="0"/>
    <n v="101"/>
    <b v="1"/>
    <s v="music/pop"/>
    <n v="1.0250632911392406"/>
    <n v="80.178217821782184"/>
    <x v="4"/>
    <x v="27"/>
  </r>
  <r>
    <n v="1662"/>
    <x v="1662"/>
    <s v="I am a singer/songwriter from Miami Beach working on my first fully produced album entitled &quot;Illusion&quot;. Support independent music!!"/>
    <x v="6"/>
    <n v="8211"/>
    <x v="0"/>
    <x v="0"/>
    <s v="USD"/>
    <n v="1325310336"/>
    <x v="1661"/>
    <n v="1320122736"/>
    <d v="2011-11-01T04:45:36"/>
    <b v="0"/>
    <n v="62"/>
    <b v="1"/>
    <s v="music/pop"/>
    <n v="1.026375"/>
    <n v="132.43548387096774"/>
    <x v="4"/>
    <x v="27"/>
  </r>
  <r>
    <n v="1663"/>
    <x v="1663"/>
    <s v="music is as important to the eyes as it is to the ears. help bring ghost to life in front of your eyes."/>
    <x v="28"/>
    <n v="1080"/>
    <x v="0"/>
    <x v="0"/>
    <s v="USD"/>
    <n v="1422750707"/>
    <x v="1662"/>
    <n v="1420158707"/>
    <d v="2015-01-02T00:31:47"/>
    <b v="0"/>
    <n v="32"/>
    <b v="1"/>
    <s v="music/pop"/>
    <n v="1.08"/>
    <n v="33.75"/>
    <x v="4"/>
    <x v="27"/>
  </r>
  <r>
    <n v="1664"/>
    <x v="1664"/>
    <s v="Korean-American Soprano Grace's Debut Album - coming up in June 2012. Come and be part of this exciting project!"/>
    <x v="30"/>
    <n v="3060.22"/>
    <x v="0"/>
    <x v="0"/>
    <s v="USD"/>
    <n v="1331870340"/>
    <x v="1663"/>
    <n v="1328033818"/>
    <d v="2012-01-31T18:16:58"/>
    <b v="0"/>
    <n v="89"/>
    <b v="1"/>
    <s v="music/pop"/>
    <n v="1.2240879999999998"/>
    <n v="34.384494382022467"/>
    <x v="4"/>
    <x v="27"/>
  </r>
  <r>
    <n v="1665"/>
    <x v="1665"/>
    <s v="Simply Put is recording our debut album and needs to raise funds for studio time, printing and possibly the start of a sound system.  "/>
    <x v="8"/>
    <n v="4181"/>
    <x v="0"/>
    <x v="0"/>
    <s v="USD"/>
    <n v="1298343600"/>
    <x v="1664"/>
    <n v="1295624113"/>
    <d v="2011-01-21T15:35:13"/>
    <b v="0"/>
    <n v="93"/>
    <b v="1"/>
    <s v="music/pop"/>
    <n v="1.1945714285714286"/>
    <n v="44.956989247311824"/>
    <x v="4"/>
    <x v="27"/>
  </r>
  <r>
    <n v="1666"/>
    <x v="1666"/>
    <s v="Play a KEY role in Venus On Fire's success - Working with a World Class Producer to make a memorable EP."/>
    <x v="30"/>
    <n v="4022"/>
    <x v="0"/>
    <x v="0"/>
    <s v="USD"/>
    <n v="1364447073"/>
    <x v="1665"/>
    <n v="1361858673"/>
    <d v="2013-02-26T06:04:33"/>
    <b v="0"/>
    <n v="98"/>
    <b v="1"/>
    <s v="music/pop"/>
    <n v="1.6088"/>
    <n v="41.04081632653061"/>
    <x v="4"/>
    <x v="27"/>
  </r>
  <r>
    <n v="1667"/>
    <x v="1667"/>
    <s v="I am so excited to be recording my debut EP called &quot;A Sign of Weakness&quot; as well as shooting a music video for the title track!"/>
    <x v="104"/>
    <n v="4313"/>
    <x v="0"/>
    <x v="0"/>
    <s v="USD"/>
    <n v="1394521140"/>
    <x v="1666"/>
    <n v="1392169298"/>
    <d v="2014-02-12T01:41:38"/>
    <b v="0"/>
    <n v="82"/>
    <b v="1"/>
    <s v="music/pop"/>
    <n v="1.2685294117647059"/>
    <n v="52.597560975609753"/>
    <x v="4"/>
    <x v="27"/>
  </r>
  <r>
    <n v="1668"/>
    <x v="1668"/>
    <s v="Making my debut EP &quot;Words Left In My Mind&quot; with the help of Kickstarter and all you awesome people! Thanks for the support!!"/>
    <x v="6"/>
    <n v="8211"/>
    <x v="0"/>
    <x v="0"/>
    <s v="USD"/>
    <n v="1322454939"/>
    <x v="1667"/>
    <n v="1319859339"/>
    <d v="2011-10-29T03:35:39"/>
    <b v="0"/>
    <n v="116"/>
    <b v="1"/>
    <s v="music/pop"/>
    <n v="1.026375"/>
    <n v="70.784482758620683"/>
    <x v="4"/>
    <x v="27"/>
  </r>
  <r>
    <n v="1669"/>
    <x v="1669"/>
    <s v="Hi guys! I'll be recording a 6-7 song EP this summer and I need your help to make it happen! _x000a_Any support is appreciated!"/>
    <x v="13"/>
    <n v="2795"/>
    <x v="0"/>
    <x v="0"/>
    <s v="USD"/>
    <n v="1464729276"/>
    <x v="1668"/>
    <n v="1459545276"/>
    <d v="2016-04-01T21:14:36"/>
    <b v="0"/>
    <n v="52"/>
    <b v="1"/>
    <s v="music/pop"/>
    <n v="1.3975"/>
    <n v="53.75"/>
    <x v="4"/>
    <x v="27"/>
  </r>
  <r>
    <n v="1670"/>
    <x v="1670"/>
    <s v="We are ready to record our first album, but we need your help to make it a reality. Be an active part in producing this record and you'll be rewarded!"/>
    <x v="28"/>
    <n v="1026"/>
    <x v="0"/>
    <x v="0"/>
    <s v="USD"/>
    <n v="1278302400"/>
    <x v="1669"/>
    <n v="1273961999"/>
    <d v="2010-05-15T22:19:59"/>
    <b v="0"/>
    <n v="23"/>
    <b v="1"/>
    <s v="music/pop"/>
    <n v="1.026"/>
    <n v="44.608695652173914"/>
    <x v="4"/>
    <x v="27"/>
  </r>
  <r>
    <n v="1671"/>
    <x v="1671"/>
    <s v="I am seeking funding in order to help take my music from a hobby to a career."/>
    <x v="13"/>
    <n v="2013.47"/>
    <x v="0"/>
    <x v="0"/>
    <s v="USD"/>
    <n v="1470056614"/>
    <x v="1670"/>
    <n v="1467464614"/>
    <d v="2016-07-02T13:03:34"/>
    <b v="0"/>
    <n v="77"/>
    <b v="1"/>
    <s v="music/pop"/>
    <n v="1.0067349999999999"/>
    <n v="26.148961038961041"/>
    <x v="4"/>
    <x v="27"/>
  </r>
  <r>
    <n v="1672"/>
    <x v="1672"/>
    <s v="Sweet, sweet harmonies from Portland Oregon's premiere high school women's a cappella group."/>
    <x v="180"/>
    <n v="1920"/>
    <x v="0"/>
    <x v="0"/>
    <s v="USD"/>
    <n v="1338824730"/>
    <x v="1671"/>
    <n v="1336232730"/>
    <d v="2012-05-05T15:45:30"/>
    <b v="0"/>
    <n v="49"/>
    <b v="1"/>
    <s v="music/pop"/>
    <n v="1.1294117647058823"/>
    <n v="39.183673469387756"/>
    <x v="4"/>
    <x v="27"/>
  </r>
  <r>
    <n v="1673"/>
    <x v="1673"/>
    <s v="After our exciting mixing session at the Wilco loft, we're ready to master and press vinyl for The Astronomer's newest record!"/>
    <x v="190"/>
    <n v="2690"/>
    <x v="0"/>
    <x v="0"/>
    <s v="USD"/>
    <n v="1425675892"/>
    <x v="1672"/>
    <n v="1423083892"/>
    <d v="2015-02-04T21:04:52"/>
    <b v="0"/>
    <n v="59"/>
    <b v="1"/>
    <s v="music/pop"/>
    <n v="1.2809523809523808"/>
    <n v="45.593220338983052"/>
    <x v="4"/>
    <x v="27"/>
  </r>
  <r>
    <n v="1674"/>
    <x v="1674"/>
    <s v="This is my biggest project YET! The songs are recorded &amp; I need your help to package &amp; promote this music. Let's finish this together!"/>
    <x v="10"/>
    <n v="10085"/>
    <x v="0"/>
    <x v="0"/>
    <s v="USD"/>
    <n v="1471503540"/>
    <x v="1673"/>
    <n v="1468852306"/>
    <d v="2016-07-18T14:31:46"/>
    <b v="0"/>
    <n v="113"/>
    <b v="1"/>
    <s v="music/pop"/>
    <n v="2.0169999999999999"/>
    <n v="89.247787610619469"/>
    <x v="4"/>
    <x v="27"/>
  </r>
  <r>
    <n v="1675"/>
    <x v="1675"/>
    <s v="The Great Party is releasing their debut album. Here's your chance to be a part of it!"/>
    <x v="28"/>
    <n v="1374.16"/>
    <x v="0"/>
    <x v="0"/>
    <s v="USD"/>
    <n v="1318802580"/>
    <x v="1674"/>
    <n v="1316194540"/>
    <d v="2011-09-16T17:35:40"/>
    <b v="0"/>
    <n v="34"/>
    <b v="1"/>
    <s v="music/pop"/>
    <n v="1.37416"/>
    <n v="40.416470588235299"/>
    <x v="4"/>
    <x v="27"/>
  </r>
  <r>
    <n v="1676"/>
    <x v="1676"/>
    <s v="Help fund Bridge 19's tour in support of their first duo record, to be released in May 2012."/>
    <x v="9"/>
    <n v="3460"/>
    <x v="0"/>
    <x v="0"/>
    <s v="USD"/>
    <n v="1334980740"/>
    <x v="1675"/>
    <n v="1330968347"/>
    <d v="2012-03-05T17:25:47"/>
    <b v="0"/>
    <n v="42"/>
    <b v="1"/>
    <s v="music/pop"/>
    <n v="1.1533333333333333"/>
    <n v="82.38095238095238"/>
    <x v="4"/>
    <x v="27"/>
  </r>
  <r>
    <n v="1677"/>
    <x v="1677"/>
    <s v="It's time to record my new album. Studio, musicians and arranger are ready, are you coming on this journey with me?"/>
    <x v="12"/>
    <n v="6700"/>
    <x v="0"/>
    <x v="3"/>
    <s v="EUR"/>
    <n v="1460786340"/>
    <x v="1676"/>
    <n v="1455615976"/>
    <d v="2016-02-16T09:46:16"/>
    <b v="0"/>
    <n v="42"/>
    <b v="1"/>
    <s v="music/pop"/>
    <n v="1.1166666666666667"/>
    <n v="159.52380952380952"/>
    <x v="4"/>
    <x v="27"/>
  </r>
  <r>
    <n v="1678"/>
    <x v="1678"/>
    <s v="Help me make an amazing music video so that I can take my music to the next level and get a manager!"/>
    <x v="15"/>
    <n v="1776"/>
    <x v="0"/>
    <x v="0"/>
    <s v="USD"/>
    <n v="1391718671"/>
    <x v="1677"/>
    <n v="1390509071"/>
    <d v="2014-01-23T20:31:11"/>
    <b v="0"/>
    <n v="49"/>
    <b v="1"/>
    <s v="music/pop"/>
    <n v="1.1839999999999999"/>
    <n v="36.244897959183675"/>
    <x v="4"/>
    <x v="27"/>
  </r>
  <r>
    <n v="1679"/>
    <x v="1679"/>
    <s v="Your ticket for an adventure in STEREOPHONIC, INTERSTELLAR  HI-FIDELITY_x000a_w/ your crooning Star-Captain, Jody Mulgrew. Pre-Order Today."/>
    <x v="13"/>
    <n v="3500"/>
    <x v="0"/>
    <x v="0"/>
    <s v="USD"/>
    <n v="1311298745"/>
    <x v="1678"/>
    <n v="1309311545"/>
    <d v="2011-06-29T01:39:05"/>
    <b v="0"/>
    <n v="56"/>
    <b v="1"/>
    <s v="music/pop"/>
    <n v="1.75"/>
    <n v="62.5"/>
    <x v="4"/>
    <x v="27"/>
  </r>
  <r>
    <n v="1680"/>
    <x v="1680"/>
    <s v="Working Musician dilemma #164: how the taxman put Kick the Record 2.0 on hold"/>
    <x v="28"/>
    <n v="1175"/>
    <x v="0"/>
    <x v="0"/>
    <s v="USD"/>
    <n v="1405188667"/>
    <x v="1679"/>
    <n v="1402596667"/>
    <d v="2014-06-12T18:11:07"/>
    <b v="0"/>
    <n v="25"/>
    <b v="1"/>
    <s v="music/pop"/>
    <n v="1.175"/>
    <n v="47"/>
    <x v="4"/>
    <x v="27"/>
  </r>
  <r>
    <n v="1681"/>
    <x v="1681"/>
    <s v="Slugs &amp; Bugs is making TWO NEW Sing the Bible CDs in 2017, with Scripture songs all about Jesus - His words, His life, and His mission."/>
    <x v="99"/>
    <n v="65924.38"/>
    <x v="3"/>
    <x v="0"/>
    <s v="USD"/>
    <n v="1490752800"/>
    <x v="1680"/>
    <n v="1486522484"/>
    <d v="2017-02-08T02:54:44"/>
    <b v="0"/>
    <n v="884"/>
    <b v="0"/>
    <s v="music/faith"/>
    <n v="1.0142212307692309"/>
    <n v="74.575090497737563"/>
    <x v="4"/>
    <x v="28"/>
  </r>
  <r>
    <n v="1682"/>
    <x v="1682"/>
    <s v="Christian singer-wongerwriter searching for funding to record CD of original Christian music."/>
    <x v="12"/>
    <n v="0"/>
    <x v="3"/>
    <x v="0"/>
    <s v="USD"/>
    <n v="1492142860"/>
    <x v="1681"/>
    <n v="1486962460"/>
    <d v="2017-02-13T05:07:40"/>
    <b v="0"/>
    <n v="0"/>
    <b v="0"/>
    <s v="music/faith"/>
    <n v="0"/>
    <e v="#DIV/0!"/>
    <x v="4"/>
    <x v="28"/>
  </r>
  <r>
    <n v="1683"/>
    <x v="1683"/>
    <s v="Rendre tÃ©moignage de ce que Dieu fait chaque jour pour moi et venir en  aide  aux autres, c'est  mon but."/>
    <x v="8"/>
    <n v="760"/>
    <x v="3"/>
    <x v="6"/>
    <s v="EUR"/>
    <n v="1491590738"/>
    <x v="1682"/>
    <n v="1489517138"/>
    <d v="2017-03-14T18:45:38"/>
    <b v="0"/>
    <n v="10"/>
    <b v="0"/>
    <s v="music/faith"/>
    <n v="0.21714285714285714"/>
    <n v="76"/>
    <x v="4"/>
    <x v="28"/>
  </r>
  <r>
    <n v="1684"/>
    <x v="1684"/>
    <s v="New Music from Marty Mikles!  A new EP all about God's Goodness &amp; Mercy."/>
    <x v="6"/>
    <n v="8730"/>
    <x v="3"/>
    <x v="0"/>
    <s v="USD"/>
    <n v="1489775641"/>
    <x v="1683"/>
    <n v="1487360041"/>
    <d v="2017-02-17T19:34:01"/>
    <b v="0"/>
    <n v="101"/>
    <b v="0"/>
    <s v="music/faith"/>
    <n v="1.0912500000000001"/>
    <n v="86.43564356435644"/>
    <x v="4"/>
    <x v="28"/>
  </r>
  <r>
    <n v="1685"/>
    <x v="1685"/>
    <s v="My name is Brad Dassey.  I've been composing and making music for 18 years now.  I want to get my music out there even further."/>
    <x v="18"/>
    <n v="360"/>
    <x v="3"/>
    <x v="0"/>
    <s v="USD"/>
    <n v="1490331623"/>
    <x v="1684"/>
    <n v="1487743223"/>
    <d v="2017-02-22T06:00:23"/>
    <b v="0"/>
    <n v="15"/>
    <b v="0"/>
    <s v="music/faith"/>
    <n v="1.0285714285714285"/>
    <n v="24"/>
    <x v="4"/>
    <x v="28"/>
  </r>
  <r>
    <n v="1686"/>
    <x v="1686"/>
    <s v="I will transcribe, into Western musical notation and Romanized transliteration, the complete Torah as sung in the Ashkenazic tradition."/>
    <x v="10"/>
    <n v="18"/>
    <x v="3"/>
    <x v="5"/>
    <s v="CAD"/>
    <n v="1493320519"/>
    <x v="1685"/>
    <n v="1488140119"/>
    <d v="2017-02-26T20:15:19"/>
    <b v="0"/>
    <n v="1"/>
    <b v="0"/>
    <s v="music/faith"/>
    <n v="3.5999999999999999E-3"/>
    <n v="18"/>
    <x v="4"/>
    <x v="28"/>
  </r>
  <r>
    <n v="1687"/>
    <x v="1687"/>
    <s v="Be a part of bringing &quot;YOU SAY SPEAK WE SAY MOVE&quot; into existence with FIKE. This is our first album since moving back to Baton Rouge!"/>
    <x v="3"/>
    <n v="3125"/>
    <x v="3"/>
    <x v="0"/>
    <s v="USD"/>
    <n v="1491855300"/>
    <x v="1686"/>
    <n v="1488935245"/>
    <d v="2017-03-08T01:07:25"/>
    <b v="0"/>
    <n v="39"/>
    <b v="0"/>
    <s v="music/faith"/>
    <n v="0.3125"/>
    <n v="80.128205128205124"/>
    <x v="4"/>
    <x v="28"/>
  </r>
  <r>
    <n v="1688"/>
    <x v="1688"/>
    <s v="Professionally recording a worship and contemporary Christian music album that connects to people and connects their heart to God."/>
    <x v="23"/>
    <n v="1772"/>
    <x v="3"/>
    <x v="0"/>
    <s v="USD"/>
    <n v="1491738594"/>
    <x v="1687"/>
    <n v="1489150194"/>
    <d v="2017-03-10T12:49:54"/>
    <b v="0"/>
    <n v="7"/>
    <b v="0"/>
    <s v="music/faith"/>
    <n v="0.443"/>
    <n v="253.14285714285714"/>
    <x v="4"/>
    <x v="28"/>
  </r>
  <r>
    <n v="1689"/>
    <x v="1689"/>
    <s v="Praising the Living God in the second half of life."/>
    <x v="262"/>
    <n v="2400"/>
    <x v="3"/>
    <x v="0"/>
    <s v="USD"/>
    <n v="1489700230"/>
    <x v="1688"/>
    <n v="1487111830"/>
    <d v="2017-02-14T22:37:10"/>
    <b v="0"/>
    <n v="14"/>
    <b v="0"/>
    <s v="music/faith"/>
    <n v="1"/>
    <n v="171.42857142857142"/>
    <x v="4"/>
    <x v="28"/>
  </r>
  <r>
    <n v="1690"/>
    <x v="1690"/>
    <s v="Our newest project! We are hard at it trying to bring music that uplifts the spirit, and tells a story of life-changing love."/>
    <x v="30"/>
    <n v="635"/>
    <x v="3"/>
    <x v="0"/>
    <s v="USD"/>
    <n v="1491470442"/>
    <x v="1689"/>
    <n v="1488882042"/>
    <d v="2017-03-07T10:20:42"/>
    <b v="0"/>
    <n v="11"/>
    <b v="0"/>
    <s v="music/faith"/>
    <n v="0.254"/>
    <n v="57.727272727272727"/>
    <x v="4"/>
    <x v="28"/>
  </r>
  <r>
    <n v="1691"/>
    <x v="1691"/>
    <s v="TUV Online is making highly effective vocal training available &amp; affordable to churches, worship leaders and singers around the world!"/>
    <x v="11"/>
    <n v="10042"/>
    <x v="3"/>
    <x v="0"/>
    <s v="USD"/>
    <n v="1491181200"/>
    <x v="1690"/>
    <n v="1488387008"/>
    <d v="2017-03-01T16:50:08"/>
    <b v="0"/>
    <n v="38"/>
    <b v="0"/>
    <s v="music/faith"/>
    <n v="0.33473333333333333"/>
    <n v="264.26315789473682"/>
    <x v="4"/>
    <x v="28"/>
  </r>
  <r>
    <n v="1692"/>
    <x v="1692"/>
    <s v="After 3 years.....It's time for some new music! Album #2 is in motion and I can't wait to share it with all of you!"/>
    <x v="10"/>
    <n v="2390"/>
    <x v="3"/>
    <x v="0"/>
    <s v="USD"/>
    <n v="1490572740"/>
    <x v="1691"/>
    <n v="1487734667"/>
    <d v="2017-02-22T03:37:47"/>
    <b v="0"/>
    <n v="15"/>
    <b v="0"/>
    <s v="music/faith"/>
    <n v="0.47799999999999998"/>
    <n v="159.33333333333334"/>
    <x v="4"/>
    <x v="28"/>
  </r>
  <r>
    <n v="1693"/>
    <x v="1693"/>
    <s v="Creating and playing music is what i love. I long to produce &amp; release fresh, raw and relevant songs that come straight from the heart."/>
    <x v="9"/>
    <n v="280"/>
    <x v="3"/>
    <x v="1"/>
    <s v="GBP"/>
    <n v="1491768000"/>
    <x v="1692"/>
    <n v="1489097112"/>
    <d v="2017-03-09T22:05:12"/>
    <b v="0"/>
    <n v="8"/>
    <b v="0"/>
    <s v="music/faith"/>
    <n v="9.3333333333333338E-2"/>
    <n v="35"/>
    <x v="4"/>
    <x v="28"/>
  </r>
  <r>
    <n v="1694"/>
    <x v="1694"/>
    <s v="Hey all I'm building out my Christian Recording studio in a new building. I have the building but lack the funds to build it out!!!"/>
    <x v="3"/>
    <n v="5"/>
    <x v="3"/>
    <x v="0"/>
    <s v="USD"/>
    <n v="1490589360"/>
    <x v="1693"/>
    <n v="1488038674"/>
    <d v="2017-02-25T16:04:34"/>
    <b v="0"/>
    <n v="1"/>
    <b v="0"/>
    <s v="music/faith"/>
    <n v="5.0000000000000001E-4"/>
    <n v="5"/>
    <x v="4"/>
    <x v="28"/>
  </r>
  <r>
    <n v="1695"/>
    <x v="1695"/>
    <s v="We are the Preacher's Daughters &amp; recording a HYMNS CD with our unique vocal duo &amp; interwoven Cello. Hymns in a fresh, beautiful way."/>
    <x v="14"/>
    <n v="1405"/>
    <x v="3"/>
    <x v="0"/>
    <s v="USD"/>
    <n v="1491786000"/>
    <x v="1694"/>
    <n v="1488847514"/>
    <d v="2017-03-07T00:45:14"/>
    <b v="0"/>
    <n v="23"/>
    <b v="0"/>
    <s v="music/faith"/>
    <n v="0.11708333333333333"/>
    <n v="61.086956521739133"/>
    <x v="4"/>
    <x v="28"/>
  </r>
  <r>
    <n v="1696"/>
    <x v="1696"/>
    <s v="I was dying. No will to live. Angel spoke to me. Changed my life. Help me to Share the message with the world. My life changing story."/>
    <x v="82"/>
    <n v="0"/>
    <x v="3"/>
    <x v="0"/>
    <s v="USD"/>
    <n v="1491007211"/>
    <x v="1695"/>
    <n v="1488418811"/>
    <d v="2017-03-02T01:40:11"/>
    <b v="0"/>
    <n v="0"/>
    <b v="0"/>
    <s v="music/faith"/>
    <n v="0"/>
    <e v="#DIV/0!"/>
    <x v="4"/>
    <x v="28"/>
  </r>
  <r>
    <n v="1697"/>
    <x v="1697"/>
    <s v="You can help create an awesome new worship album and in return get exclusive rewards ONLY for backers of this project."/>
    <x v="78"/>
    <n v="2526"/>
    <x v="3"/>
    <x v="0"/>
    <s v="USD"/>
    <n v="1491781648"/>
    <x v="1696"/>
    <n v="1489193248"/>
    <d v="2017-03-11T00:47:28"/>
    <b v="0"/>
    <n v="22"/>
    <b v="0"/>
    <s v="music/faith"/>
    <n v="0.20208000000000001"/>
    <n v="114.81818181818181"/>
    <x v="4"/>
    <x v="28"/>
  </r>
  <r>
    <n v="1698"/>
    <x v="1698"/>
    <s v="This Music is a Powerful Tool / Ministry to the mindset_x000a_of Global Christianity in an Artistic &amp; innovative Musical_x000a_Format_ Album &amp; Tour"/>
    <x v="152"/>
    <n v="0"/>
    <x v="3"/>
    <x v="0"/>
    <s v="USD"/>
    <n v="1490499180"/>
    <x v="1697"/>
    <n v="1488430760"/>
    <d v="2017-03-02T04:59:20"/>
    <b v="0"/>
    <n v="0"/>
    <b v="0"/>
    <s v="music/faith"/>
    <n v="0"/>
    <e v="#DIV/0!"/>
    <x v="4"/>
    <x v="28"/>
  </r>
  <r>
    <n v="1699"/>
    <x v="1699"/>
    <s v="Friends! Will you help me create a new worship album??! I want this album to give God the worship he deserves and draw people to Him."/>
    <x v="279"/>
    <n v="216"/>
    <x v="3"/>
    <x v="0"/>
    <s v="USD"/>
    <n v="1491943445"/>
    <x v="1698"/>
    <n v="1489351445"/>
    <d v="2017-03-12T20:44:05"/>
    <b v="0"/>
    <n v="4"/>
    <b v="0"/>
    <s v="music/faith"/>
    <n v="4.2311459353574929E-2"/>
    <n v="54"/>
    <x v="4"/>
    <x v="28"/>
  </r>
  <r>
    <n v="1700"/>
    <x v="1700"/>
    <s v="My debut full-length album. This album will be a new direction as we hope to capture the worship that happens when you're at camp."/>
    <x v="22"/>
    <n v="5212"/>
    <x v="3"/>
    <x v="0"/>
    <s v="USD"/>
    <n v="1491019200"/>
    <x v="1699"/>
    <n v="1488418990"/>
    <d v="2017-03-02T01:43:10"/>
    <b v="0"/>
    <n v="79"/>
    <b v="0"/>
    <s v="music/faith"/>
    <n v="0.2606"/>
    <n v="65.974683544303801"/>
    <x v="4"/>
    <x v="28"/>
  </r>
  <r>
    <n v="1701"/>
    <x v="1701"/>
    <s v="The passion I have for music is intense, super natural and uniquely divine.The encompassing vibe of a great song dressed in great beat"/>
    <x v="280"/>
    <n v="10"/>
    <x v="2"/>
    <x v="0"/>
    <s v="USD"/>
    <n v="1421337405"/>
    <x v="1700"/>
    <n v="1418745405"/>
    <d v="2014-12-16T15:56:45"/>
    <b v="0"/>
    <n v="2"/>
    <b v="0"/>
    <s v="music/faith"/>
    <n v="1.9801980198019802E-3"/>
    <n v="5"/>
    <x v="4"/>
    <x v="28"/>
  </r>
  <r>
    <n v="1702"/>
    <x v="1702"/>
    <s v="I can do all things through christ jesus"/>
    <x v="281"/>
    <n v="1"/>
    <x v="2"/>
    <x v="0"/>
    <s v="USD"/>
    <n v="1427745150"/>
    <x v="1701"/>
    <n v="1425156750"/>
    <d v="2015-02-28T20:52:30"/>
    <b v="0"/>
    <n v="1"/>
    <b v="0"/>
    <s v="music/faith"/>
    <n v="6.0606060606060605E-5"/>
    <n v="1"/>
    <x v="4"/>
    <x v="28"/>
  </r>
  <r>
    <n v="1703"/>
    <x v="1703"/>
    <s v="I would love for you to be a part of helping me raise money for music and video production to launch my first Worship album!"/>
    <x v="10"/>
    <n v="51"/>
    <x v="2"/>
    <x v="0"/>
    <s v="USD"/>
    <n v="1441003537"/>
    <x v="1702"/>
    <n v="1435819537"/>
    <d v="2015-07-02T06:45:37"/>
    <b v="0"/>
    <n v="2"/>
    <b v="0"/>
    <s v="music/faith"/>
    <n v="1.0200000000000001E-2"/>
    <n v="25.5"/>
    <x v="4"/>
    <x v="28"/>
  </r>
  <r>
    <n v="1704"/>
    <x v="1704"/>
    <s v="We want to record an album of popular praise &amp; worship songs with our own influence and style."/>
    <x v="13"/>
    <n v="1302"/>
    <x v="2"/>
    <x v="0"/>
    <s v="USD"/>
    <n v="1424056873"/>
    <x v="1703"/>
    <n v="1421464873"/>
    <d v="2015-01-17T03:21:13"/>
    <b v="0"/>
    <n v="11"/>
    <b v="0"/>
    <s v="music/faith"/>
    <n v="0.65100000000000002"/>
    <n v="118.36363636363636"/>
    <x v="4"/>
    <x v="28"/>
  </r>
  <r>
    <n v="1705"/>
    <x v="1705"/>
    <s v="An instrumental album that ranges from hymns to contemporary music. All the music is recorded by myself."/>
    <x v="13"/>
    <n v="0"/>
    <x v="2"/>
    <x v="0"/>
    <s v="USD"/>
    <n v="1441814400"/>
    <x v="1704"/>
    <n v="1440807846"/>
    <d v="2015-08-29T00:24:06"/>
    <b v="0"/>
    <n v="0"/>
    <b v="0"/>
    <s v="music/faith"/>
    <n v="0"/>
    <e v="#DIV/0!"/>
    <x v="4"/>
    <x v="28"/>
  </r>
  <r>
    <n v="1706"/>
    <x v="1706"/>
    <s v="Unsere &quot;Aufgabe&quot; ist es, fÃ¼r Christen da zu sein die keiner Gemeinde angehÃ¶ren. Zudem spielt Lobpreis eine Zentrale Rolle."/>
    <x v="62"/>
    <n v="0"/>
    <x v="2"/>
    <x v="12"/>
    <s v="EUR"/>
    <n v="1440314472"/>
    <x v="1705"/>
    <n v="1435130472"/>
    <d v="2015-06-24T07:21:12"/>
    <b v="0"/>
    <n v="0"/>
    <b v="0"/>
    <s v="music/faith"/>
    <n v="0"/>
    <e v="#DIV/0!"/>
    <x v="4"/>
    <x v="28"/>
  </r>
  <r>
    <n v="1707"/>
    <x v="1707"/>
    <s v="We exist to proclaim the love of Christ through music! Partner with our ministry and help us spread God's love with a new studio album!"/>
    <x v="10"/>
    <n v="487"/>
    <x v="2"/>
    <x v="0"/>
    <s v="USD"/>
    <n v="1459181895"/>
    <x v="1706"/>
    <n v="1456593495"/>
    <d v="2016-02-27T17:18:15"/>
    <b v="0"/>
    <n v="9"/>
    <b v="0"/>
    <s v="music/faith"/>
    <n v="9.74E-2"/>
    <n v="54.111111111111114"/>
    <x v="4"/>
    <x v="28"/>
  </r>
  <r>
    <n v="1708"/>
    <x v="1708"/>
    <s v="A debut album for the New Gate Church's praise team; making a cd filled with original songs from a team of misfits with 1 goal in mind"/>
    <x v="39"/>
    <n v="0"/>
    <x v="2"/>
    <x v="0"/>
    <s v="USD"/>
    <n v="1462135706"/>
    <x v="1707"/>
    <n v="1458679706"/>
    <d v="2016-03-22T20:48:26"/>
    <b v="0"/>
    <n v="0"/>
    <b v="0"/>
    <s v="music/faith"/>
    <n v="0"/>
    <e v="#DIV/0!"/>
    <x v="4"/>
    <x v="28"/>
  </r>
  <r>
    <n v="1709"/>
    <x v="1709"/>
    <s v="A project to set psalms to music. The psalms are taken from the English Standard Version (ESV) of the Bible."/>
    <x v="257"/>
    <n v="85"/>
    <x v="2"/>
    <x v="0"/>
    <s v="USD"/>
    <n v="1409513940"/>
    <x v="1708"/>
    <n v="1405949514"/>
    <d v="2014-07-21T13:31:54"/>
    <b v="0"/>
    <n v="4"/>
    <b v="0"/>
    <s v="music/faith"/>
    <n v="4.8571428571428571E-2"/>
    <n v="21.25"/>
    <x v="4"/>
    <x v="28"/>
  </r>
  <r>
    <n v="1710"/>
    <x v="1710"/>
    <s v="We want to create a gospel live album which has never been produced before."/>
    <x v="10"/>
    <n v="34"/>
    <x v="2"/>
    <x v="12"/>
    <s v="EUR"/>
    <n v="1453122000"/>
    <x v="1709"/>
    <n v="1449151888"/>
    <d v="2015-12-03T14:11:28"/>
    <b v="0"/>
    <n v="1"/>
    <b v="0"/>
    <s v="music/faith"/>
    <n v="6.7999999999999996E-3"/>
    <n v="34"/>
    <x v="4"/>
    <x v="28"/>
  </r>
  <r>
    <n v="1711"/>
    <x v="1711"/>
    <s v="&quot;Redemption&quot; is a multi-cultural worship album aimed at giving you an 'around-the-world' experience of Jesus-focused worship."/>
    <x v="3"/>
    <n v="1050"/>
    <x v="2"/>
    <x v="0"/>
    <s v="USD"/>
    <n v="1409585434"/>
    <x v="1710"/>
    <n v="1406907034"/>
    <d v="2014-08-01T15:30:34"/>
    <b v="0"/>
    <n v="2"/>
    <b v="0"/>
    <s v="music/faith"/>
    <n v="0.105"/>
    <n v="525"/>
    <x v="4"/>
    <x v="28"/>
  </r>
  <r>
    <n v="1712"/>
    <x v="1712"/>
    <s v="Recording/equipment for MCM - a team of musicians who will help your local musicians to hold your own Cowboy Church with Gospel Music"/>
    <x v="10"/>
    <n v="0"/>
    <x v="2"/>
    <x v="0"/>
    <s v="USD"/>
    <n v="1435701353"/>
    <x v="1711"/>
    <n v="1430517353"/>
    <d v="2015-05-01T21:55:53"/>
    <b v="0"/>
    <n v="0"/>
    <b v="0"/>
    <s v="music/faith"/>
    <n v="0"/>
    <e v="#DIV/0!"/>
    <x v="4"/>
    <x v="28"/>
  </r>
  <r>
    <n v="1713"/>
    <x v="1713"/>
    <s v="This music project is a compilation to my up-coming book UNCOVERED ME, I need your support to help me go to New York and complete it."/>
    <x v="9"/>
    <n v="50"/>
    <x v="2"/>
    <x v="0"/>
    <s v="USD"/>
    <n v="1412536412"/>
    <x v="1712"/>
    <n v="1409944412"/>
    <d v="2014-09-05T19:13:32"/>
    <b v="0"/>
    <n v="1"/>
    <b v="0"/>
    <s v="music/faith"/>
    <n v="1.6666666666666666E-2"/>
    <n v="50"/>
    <x v="4"/>
    <x v="28"/>
  </r>
  <r>
    <n v="1714"/>
    <x v="1714"/>
    <s v="Change the world. Music should be more fun, positive, and compassionate. What goes into your ears is important- same for your kids."/>
    <x v="31"/>
    <n v="1967"/>
    <x v="2"/>
    <x v="0"/>
    <s v="USD"/>
    <n v="1430517761"/>
    <x v="1713"/>
    <n v="1427925761"/>
    <d v="2015-04-01T22:02:41"/>
    <b v="0"/>
    <n v="17"/>
    <b v="0"/>
    <s v="music/faith"/>
    <n v="7.868E-2"/>
    <n v="115.70588235294117"/>
    <x v="4"/>
    <x v="28"/>
  </r>
  <r>
    <n v="1715"/>
    <x v="1715"/>
    <s v="Kimberly Stokes the daughter of Elder Baby Stokes Jr, of Bibleway C.O.G.I.C, is currently working on a EP. She is sharing her heart"/>
    <x v="10"/>
    <n v="11"/>
    <x v="2"/>
    <x v="0"/>
    <s v="USD"/>
    <n v="1427772120"/>
    <x v="1714"/>
    <n v="1425186785"/>
    <d v="2015-03-01T05:13:05"/>
    <b v="0"/>
    <n v="2"/>
    <b v="0"/>
    <s v="music/faith"/>
    <n v="2.2000000000000001E-3"/>
    <n v="5.5"/>
    <x v="4"/>
    <x v="28"/>
  </r>
  <r>
    <n v="1716"/>
    <x v="1716"/>
    <s v="New Twin Cities based Gospel Chorus and music ministry. Join us as we grow and support this exciting mission with our launch Feb 11th!!"/>
    <x v="13"/>
    <n v="150"/>
    <x v="2"/>
    <x v="0"/>
    <s v="USD"/>
    <n v="1481295099"/>
    <x v="1715"/>
    <n v="1477835499"/>
    <d v="2016-10-30T13:51:39"/>
    <b v="0"/>
    <n v="3"/>
    <b v="0"/>
    <s v="music/faith"/>
    <n v="7.4999999999999997E-2"/>
    <n v="50"/>
    <x v="4"/>
    <x v="28"/>
  </r>
  <r>
    <n v="1717"/>
    <x v="1717"/>
    <s v="Our first record created to reach, inspire, and ultimately express the love of Jesus to our generation."/>
    <x v="282"/>
    <n v="1395"/>
    <x v="2"/>
    <x v="0"/>
    <s v="USD"/>
    <n v="1461211200"/>
    <x v="1716"/>
    <n v="1459467238"/>
    <d v="2016-03-31T23:33:58"/>
    <b v="0"/>
    <n v="41"/>
    <b v="0"/>
    <s v="music/faith"/>
    <n v="0.42725880551301687"/>
    <n v="34.024390243902438"/>
    <x v="4"/>
    <x v="28"/>
  </r>
  <r>
    <n v="1718"/>
    <x v="1718"/>
    <s v="A melody for the galaxy."/>
    <x v="19"/>
    <n v="75"/>
    <x v="2"/>
    <x v="0"/>
    <s v="USD"/>
    <n v="1463201940"/>
    <x v="1717"/>
    <n v="1459435149"/>
    <d v="2016-03-31T14:39:09"/>
    <b v="0"/>
    <n v="2"/>
    <b v="0"/>
    <s v="music/faith"/>
    <n v="2.142857142857143E-3"/>
    <n v="37.5"/>
    <x v="4"/>
    <x v="28"/>
  </r>
  <r>
    <n v="1719"/>
    <x v="1719"/>
    <s v="Building the foundation for a great work! Join us on our journey to bring a fresh approach to ministry through song and testimony!"/>
    <x v="23"/>
    <n v="35"/>
    <x v="2"/>
    <x v="0"/>
    <s v="USD"/>
    <n v="1410958191"/>
    <x v="1718"/>
    <n v="1408366191"/>
    <d v="2014-08-18T12:49:51"/>
    <b v="0"/>
    <n v="3"/>
    <b v="0"/>
    <s v="music/faith"/>
    <n v="8.7500000000000008E-3"/>
    <n v="11.666666666666666"/>
    <x v="4"/>
    <x v="28"/>
  </r>
  <r>
    <n v="1720"/>
    <x v="1720"/>
    <s v="Justin and Elly Heckel just finished recording their Debut Album and need your help to release it to the rest of the World!"/>
    <x v="23"/>
    <n v="225"/>
    <x v="2"/>
    <x v="0"/>
    <s v="USD"/>
    <n v="1415562471"/>
    <x v="1719"/>
    <n v="1412966871"/>
    <d v="2014-10-10T18:47:51"/>
    <b v="0"/>
    <n v="8"/>
    <b v="0"/>
    <s v="music/faith"/>
    <n v="5.6250000000000001E-2"/>
    <n v="28.125"/>
    <x v="4"/>
    <x v="28"/>
  </r>
  <r>
    <n v="1721"/>
    <x v="1721"/>
    <s v="Heavens calling is an album for people all over the world in need of a healing for the soul, positive mindset and total prosperity"/>
    <x v="10"/>
    <n v="0"/>
    <x v="2"/>
    <x v="0"/>
    <s v="USD"/>
    <n v="1449831863"/>
    <x v="1720"/>
    <n v="1447239863"/>
    <d v="2015-11-11T11:04:23"/>
    <b v="0"/>
    <n v="0"/>
    <b v="0"/>
    <s v="music/faith"/>
    <n v="0"/>
    <e v="#DIV/0!"/>
    <x v="4"/>
    <x v="28"/>
  </r>
  <r>
    <n v="1722"/>
    <x v="1722"/>
    <s v="I am raising money to leave a legacy for the DC Gospel Stars and preserve this art form for music lovers of this style."/>
    <x v="283"/>
    <n v="1"/>
    <x v="2"/>
    <x v="0"/>
    <s v="USD"/>
    <n v="1459642200"/>
    <x v="1721"/>
    <n v="1456441429"/>
    <d v="2016-02-25T23:03:49"/>
    <b v="0"/>
    <n v="1"/>
    <b v="0"/>
    <s v="music/faith"/>
    <n v="3.4722222222222224E-4"/>
    <n v="1"/>
    <x v="4"/>
    <x v="28"/>
  </r>
  <r>
    <n v="1723"/>
    <x v="1723"/>
    <s v="We are a vocal group from the Northwest looking to create a gospel, jazz, a cappella ablum and would love the support of music lovers."/>
    <x v="3"/>
    <n v="650"/>
    <x v="2"/>
    <x v="0"/>
    <s v="USD"/>
    <n v="1435730400"/>
    <x v="1722"/>
    <n v="1430855315"/>
    <d v="2015-05-05T19:48:35"/>
    <b v="0"/>
    <n v="3"/>
    <b v="0"/>
    <s v="music/faith"/>
    <n v="6.5000000000000002E-2"/>
    <n v="216.66666666666666"/>
    <x v="4"/>
    <x v="28"/>
  </r>
  <r>
    <n v="1724"/>
    <x v="1724"/>
    <s v="We are just some guys who Love the Lord and want to share our personal experiences of what GOD has done for us through our music."/>
    <x v="12"/>
    <n v="35"/>
    <x v="2"/>
    <x v="0"/>
    <s v="USD"/>
    <n v="1414707762"/>
    <x v="1723"/>
    <n v="1412115762"/>
    <d v="2014-09-30T22:22:42"/>
    <b v="0"/>
    <n v="4"/>
    <b v="0"/>
    <s v="music/faith"/>
    <n v="5.8333333333333336E-3"/>
    <n v="8.75"/>
    <x v="4"/>
    <x v="28"/>
  </r>
  <r>
    <n v="1725"/>
    <x v="1725"/>
    <s v="Christian band signed to VECA Records to release their debut album in Spring 2015.  This ministry is relying on faith-based donations."/>
    <x v="62"/>
    <n v="560"/>
    <x v="2"/>
    <x v="0"/>
    <s v="USD"/>
    <n v="1408922049"/>
    <x v="1724"/>
    <n v="1406330049"/>
    <d v="2014-07-25T23:14:09"/>
    <b v="0"/>
    <n v="9"/>
    <b v="0"/>
    <s v="music/faith"/>
    <n v="0.10181818181818182"/>
    <n v="62.222222222222221"/>
    <x v="4"/>
    <x v="28"/>
  </r>
  <r>
    <n v="1726"/>
    <x v="1726"/>
    <s v="Amanda Joy Hall's sophomore album, &quot;Every Day&quot;. Release expected July 2014"/>
    <x v="115"/>
    <n v="2196"/>
    <x v="2"/>
    <x v="0"/>
    <s v="USD"/>
    <n v="1403906664"/>
    <x v="1725"/>
    <n v="1401401064"/>
    <d v="2014-05-29T22:04:24"/>
    <b v="0"/>
    <n v="16"/>
    <b v="0"/>
    <s v="music/faith"/>
    <n v="0.33784615384615385"/>
    <n v="137.25"/>
    <x v="4"/>
    <x v="28"/>
  </r>
  <r>
    <n v="1727"/>
    <x v="1727"/>
    <s v="Please help fund my second Prophetic Guitar album. Be a part of a pioneering and groundbreaking sound released from Heaven."/>
    <x v="9"/>
    <n v="1"/>
    <x v="2"/>
    <x v="1"/>
    <s v="GBP"/>
    <n v="1428231600"/>
    <x v="1726"/>
    <n v="1423520177"/>
    <d v="2015-02-09T22:16:17"/>
    <b v="0"/>
    <n v="1"/>
    <b v="0"/>
    <s v="music/faith"/>
    <n v="3.3333333333333332E-4"/>
    <n v="1"/>
    <x v="4"/>
    <x v="28"/>
  </r>
  <r>
    <n v="1728"/>
    <x v="1728"/>
    <s v="Be in God's presence through instrumental covers of hymns. Help me build a home studio to freely distribute this album."/>
    <x v="21"/>
    <n v="855"/>
    <x v="2"/>
    <x v="0"/>
    <s v="USD"/>
    <n v="1445439674"/>
    <x v="1727"/>
    <n v="1442847674"/>
    <d v="2015-09-21T15:01:14"/>
    <b v="0"/>
    <n v="7"/>
    <b v="0"/>
    <s v="music/faith"/>
    <n v="0.68400000000000005"/>
    <n v="122.14285714285714"/>
    <x v="4"/>
    <x v="28"/>
  </r>
  <r>
    <n v="1729"/>
    <x v="1729"/>
    <s v="A few years back, I was inspired to write some songs, turned out the messages are real but a little scary, I need help to produce."/>
    <x v="3"/>
    <n v="0"/>
    <x v="2"/>
    <x v="0"/>
    <s v="USD"/>
    <n v="1465521306"/>
    <x v="1728"/>
    <n v="1460337306"/>
    <d v="2016-04-11T01:15:06"/>
    <b v="0"/>
    <n v="0"/>
    <b v="0"/>
    <s v="music/faith"/>
    <n v="0"/>
    <e v="#DIV/0!"/>
    <x v="4"/>
    <x v="28"/>
  </r>
  <r>
    <n v="1730"/>
    <x v="1730"/>
    <s v="Hello, I am raising money to fund my first solo Album.  This project is my testimony that God is truly our shelter in the storm."/>
    <x v="9"/>
    <n v="0"/>
    <x v="2"/>
    <x v="0"/>
    <s v="USD"/>
    <n v="1445738783"/>
    <x v="1729"/>
    <n v="1443146783"/>
    <d v="2015-09-25T02:06:23"/>
    <b v="0"/>
    <n v="0"/>
    <b v="0"/>
    <s v="music/faith"/>
    <n v="0"/>
    <e v="#DIV/0!"/>
    <x v="4"/>
    <x v="28"/>
  </r>
  <r>
    <n v="1731"/>
    <x v="1731"/>
    <s v="We are a Christin Worship band looking to midwest tour. God Bless!"/>
    <x v="28"/>
    <n v="0"/>
    <x v="2"/>
    <x v="0"/>
    <s v="USD"/>
    <n v="1434034800"/>
    <x v="1730"/>
    <n v="1432849552"/>
    <d v="2015-05-28T21:45:52"/>
    <b v="0"/>
    <n v="0"/>
    <b v="0"/>
    <s v="music/faith"/>
    <n v="0"/>
    <e v="#DIV/0!"/>
    <x v="4"/>
    <x v="28"/>
  </r>
  <r>
    <n v="1732"/>
    <x v="1732"/>
    <s v="This event will be free to the public with approximately 20 Christian vocalist and choirs from several genres. Rock,Blue Grass,Hip Hop."/>
    <x v="23"/>
    <n v="0"/>
    <x v="2"/>
    <x v="0"/>
    <s v="USD"/>
    <n v="1452920400"/>
    <x v="1731"/>
    <n v="1447777481"/>
    <d v="2015-11-17T16:24:41"/>
    <b v="0"/>
    <n v="0"/>
    <b v="0"/>
    <s v="music/faith"/>
    <n v="0"/>
    <e v="#DIV/0!"/>
    <x v="4"/>
    <x v="28"/>
  </r>
  <r>
    <n v="1733"/>
    <x v="1733"/>
    <s v="I am trying to share the music I am blessed to have written. https://www.johncox4.com or https://reverbnation.com/johncox4"/>
    <x v="3"/>
    <n v="0"/>
    <x v="2"/>
    <x v="0"/>
    <s v="USD"/>
    <n v="1473802200"/>
    <x v="1732"/>
    <n v="1472746374"/>
    <d v="2016-09-01T16:12:54"/>
    <b v="0"/>
    <n v="0"/>
    <b v="0"/>
    <s v="music/faith"/>
    <n v="0"/>
    <e v="#DIV/0!"/>
    <x v="4"/>
    <x v="28"/>
  </r>
  <r>
    <n v="1734"/>
    <x v="1734"/>
    <s v="This is a double venture project. I have finished a new manuscript and currently working on creating a Christian rap CD."/>
    <x v="37"/>
    <n v="1"/>
    <x v="2"/>
    <x v="0"/>
    <s v="USD"/>
    <n v="1431046356"/>
    <x v="1733"/>
    <n v="1428454356"/>
    <d v="2015-04-08T00:52:36"/>
    <b v="0"/>
    <n v="1"/>
    <b v="0"/>
    <s v="music/faith"/>
    <n v="2.2222222222222223E-4"/>
    <n v="1"/>
    <x v="4"/>
    <x v="28"/>
  </r>
  <r>
    <n v="1735"/>
    <x v="1735"/>
    <s v="RainSong is letting my buy a discounted guitar. I will use this to offer my talents to the ministry programs I'm a part of."/>
    <x v="28"/>
    <n v="110"/>
    <x v="2"/>
    <x v="0"/>
    <s v="USD"/>
    <n v="1470598345"/>
    <x v="1734"/>
    <n v="1468006345"/>
    <d v="2016-07-08T19:32:25"/>
    <b v="0"/>
    <n v="2"/>
    <b v="0"/>
    <s v="music/faith"/>
    <n v="0.11"/>
    <n v="55"/>
    <x v="4"/>
    <x v="28"/>
  </r>
  <r>
    <n v="1736"/>
    <x v="1736"/>
    <s v="A unique meditative album reflecting on the life of Christ, inviting Him into your presence"/>
    <x v="9"/>
    <n v="22"/>
    <x v="2"/>
    <x v="0"/>
    <s v="USD"/>
    <n v="1447018833"/>
    <x v="1735"/>
    <n v="1444423233"/>
    <d v="2015-10-09T20:40:33"/>
    <b v="0"/>
    <n v="1"/>
    <b v="0"/>
    <s v="music/faith"/>
    <n v="7.3333333333333332E-3"/>
    <n v="22"/>
    <x v="4"/>
    <x v="28"/>
  </r>
  <r>
    <n v="1737"/>
    <x v="1737"/>
    <s v="An instrumental project in which all songs are incorporated around the healing power of our God. Used for times of prayer &amp; devotion"/>
    <x v="23"/>
    <n v="850"/>
    <x v="2"/>
    <x v="0"/>
    <s v="USD"/>
    <n v="1437432392"/>
    <x v="1736"/>
    <n v="1434840392"/>
    <d v="2015-06-20T22:46:32"/>
    <b v="0"/>
    <n v="15"/>
    <b v="0"/>
    <s v="music/faith"/>
    <n v="0.21249999999999999"/>
    <n v="56.666666666666664"/>
    <x v="4"/>
    <x v="28"/>
  </r>
  <r>
    <n v="1738"/>
    <x v="1738"/>
    <s v="Music that inspires and gives hope for overcoming and change. And it is good music."/>
    <x v="10"/>
    <n v="20"/>
    <x v="2"/>
    <x v="0"/>
    <s v="USD"/>
    <n v="1412283542"/>
    <x v="1737"/>
    <n v="1409691542"/>
    <d v="2014-09-02T20:59:02"/>
    <b v="0"/>
    <n v="1"/>
    <b v="0"/>
    <s v="music/faith"/>
    <n v="4.0000000000000001E-3"/>
    <n v="20"/>
    <x v="4"/>
    <x v="28"/>
  </r>
  <r>
    <n v="1739"/>
    <x v="1739"/>
    <s v="HELP US RECORD -- SWEET LOVE -- Listen to this sped up ROUGH version and be sure and check out the unique REWARDS ---"/>
    <x v="28"/>
    <n v="1"/>
    <x v="2"/>
    <x v="0"/>
    <s v="USD"/>
    <n v="1462391932"/>
    <x v="1738"/>
    <n v="1457297932"/>
    <d v="2016-03-06T20:58:52"/>
    <b v="0"/>
    <n v="1"/>
    <b v="0"/>
    <s v="music/faith"/>
    <n v="1E-3"/>
    <n v="1"/>
    <x v="4"/>
    <x v="28"/>
  </r>
  <r>
    <n v="1740"/>
    <x v="1740"/>
    <s v="I recently recorded a new single. With your help I can return to the studio. Would you like to be part of my next worship project?"/>
    <x v="9"/>
    <n v="0"/>
    <x v="2"/>
    <x v="0"/>
    <s v="USD"/>
    <n v="1437075422"/>
    <x v="1739"/>
    <n v="1434483422"/>
    <d v="2015-06-16T19:37:02"/>
    <b v="0"/>
    <n v="0"/>
    <b v="0"/>
    <s v="music/faith"/>
    <n v="0"/>
    <e v="#DIV/0!"/>
    <x v="4"/>
    <x v="28"/>
  </r>
  <r>
    <n v="1741"/>
    <x v="1741"/>
    <s v="A photo journal documenting my experiences and travels across New Zealand"/>
    <x v="38"/>
    <n v="1330"/>
    <x v="0"/>
    <x v="1"/>
    <s v="GBP"/>
    <n v="1433948671"/>
    <x v="1740"/>
    <n v="1430060671"/>
    <d v="2015-04-26T15:04:31"/>
    <b v="0"/>
    <n v="52"/>
    <b v="1"/>
    <s v="photography/photobooks"/>
    <n v="1.1083333333333334"/>
    <n v="25.576923076923077"/>
    <x v="8"/>
    <x v="20"/>
  </r>
  <r>
    <n v="1742"/>
    <x v="1742"/>
    <s v="Clark &amp; Addison: A Wrigley Field Photography Book that would be the perfect addition to your sports collection, office or coffee table!"/>
    <x v="13"/>
    <n v="2175"/>
    <x v="0"/>
    <x v="0"/>
    <s v="USD"/>
    <n v="1483822800"/>
    <x v="1741"/>
    <n v="1481058170"/>
    <d v="2016-12-06T21:02:50"/>
    <b v="0"/>
    <n v="34"/>
    <b v="1"/>
    <s v="photography/photobooks"/>
    <n v="1.0874999999999999"/>
    <n v="63.970588235294116"/>
    <x v="8"/>
    <x v="20"/>
  </r>
  <r>
    <n v="1743"/>
    <x v="1743"/>
    <s v="Visual documentation of the endangered IÃ±upiat language, captured in the form of a printed photography book."/>
    <x v="12"/>
    <n v="6025"/>
    <x v="0"/>
    <x v="0"/>
    <s v="USD"/>
    <n v="1472270340"/>
    <x v="1742"/>
    <n v="1470348775"/>
    <d v="2016-08-04T22:12:55"/>
    <b v="0"/>
    <n v="67"/>
    <b v="1"/>
    <s v="photography/photobooks"/>
    <n v="1.0041666666666667"/>
    <n v="89.925373134328353"/>
    <x v="8"/>
    <x v="20"/>
  </r>
  <r>
    <n v="1744"/>
    <x v="1744"/>
    <s v="This book is the embodiment of my passion for water &amp; photography, which I hope will inspire you to pick up your camera and explore."/>
    <x v="62"/>
    <n v="6515"/>
    <x v="0"/>
    <x v="1"/>
    <s v="GBP"/>
    <n v="1425821477"/>
    <x v="1743"/>
    <n v="1421937077"/>
    <d v="2015-01-22T14:31:17"/>
    <b v="0"/>
    <n v="70"/>
    <b v="1"/>
    <s v="photography/photobooks"/>
    <n v="1.1845454545454546"/>
    <n v="93.071428571428569"/>
    <x v="8"/>
    <x v="20"/>
  </r>
  <r>
    <n v="1745"/>
    <x v="1745"/>
    <s v="A Guidebook to the Coolest Places and Things About Detroit by The Nain Rouge, or Red Gnome, Detroit's oldest and coolest resident."/>
    <x v="39"/>
    <n v="7981"/>
    <x v="0"/>
    <x v="0"/>
    <s v="USD"/>
    <n v="1482372000"/>
    <x v="1744"/>
    <n v="1479276838"/>
    <d v="2016-11-16T06:13:58"/>
    <b v="0"/>
    <n v="89"/>
    <b v="1"/>
    <s v="photography/photobooks"/>
    <n v="1.1401428571428571"/>
    <n v="89.674157303370791"/>
    <x v="8"/>
    <x v="20"/>
  </r>
  <r>
    <n v="1746"/>
    <x v="1746"/>
    <s v="Photo-documenting the refugees of France. Witnessing their humanity. Exploring the common threads of what it means to live at the Edge."/>
    <x v="36"/>
    <n v="22215"/>
    <x v="0"/>
    <x v="0"/>
    <s v="USD"/>
    <n v="1479952800"/>
    <x v="1745"/>
    <n v="1477368867"/>
    <d v="2016-10-25T04:14:27"/>
    <b v="0"/>
    <n v="107"/>
    <b v="1"/>
    <s v="photography/photobooks"/>
    <n v="1.4810000000000001"/>
    <n v="207.61682242990653"/>
    <x v="8"/>
    <x v="20"/>
  </r>
  <r>
    <n v="1747"/>
    <x v="1747"/>
    <s v="A beautiful, limited edition, photobook about the story of the last year of my mother's life, to be published by Dewi Lewis."/>
    <x v="7"/>
    <n v="9446"/>
    <x v="0"/>
    <x v="1"/>
    <s v="GBP"/>
    <n v="1447426800"/>
    <x v="1746"/>
    <n v="1444904830"/>
    <d v="2015-10-15T10:27:10"/>
    <b v="0"/>
    <n v="159"/>
    <b v="1"/>
    <s v="photography/photobooks"/>
    <n v="1.0495555555555556"/>
    <n v="59.408805031446541"/>
    <x v="8"/>
    <x v="20"/>
  </r>
  <r>
    <n v="1748"/>
    <x v="1748"/>
    <s v="Telling the story of the city through remarkable people who live in Vancouver today."/>
    <x v="63"/>
    <n v="64974"/>
    <x v="0"/>
    <x v="5"/>
    <s v="CAD"/>
    <n v="1441234143"/>
    <x v="1747"/>
    <n v="1438642143"/>
    <d v="2015-08-03T22:49:03"/>
    <b v="0"/>
    <n v="181"/>
    <b v="1"/>
    <s v="photography/photobooks"/>
    <n v="1.29948"/>
    <n v="358.97237569060775"/>
    <x v="8"/>
    <x v="20"/>
  </r>
  <r>
    <n v="1749"/>
    <x v="1749"/>
    <s v="Help me fund the production run of my first book by local Photographer Sandro Ortolani."/>
    <x v="284"/>
    <n v="12410.5"/>
    <x v="0"/>
    <x v="19"/>
    <s v="EUR"/>
    <n v="1488394800"/>
    <x v="1748"/>
    <n v="1485213921"/>
    <d v="2017-01-23T23:25:21"/>
    <b v="0"/>
    <n v="131"/>
    <b v="1"/>
    <s v="photography/photobooks"/>
    <n v="1.2348756218905472"/>
    <n v="94.736641221374043"/>
    <x v="8"/>
    <x v="20"/>
  </r>
  <r>
    <n v="1750"/>
    <x v="1750"/>
    <s v="A book of portraits and histories making LGBT (Lesbian, Gay, Transgender, Bisexual) loving relationships visible, normal, and accepted."/>
    <x v="10"/>
    <n v="10081"/>
    <x v="0"/>
    <x v="0"/>
    <s v="USD"/>
    <n v="1461096304"/>
    <x v="1749"/>
    <n v="1458936304"/>
    <d v="2016-03-25T20:05:04"/>
    <b v="0"/>
    <n v="125"/>
    <b v="1"/>
    <s v="photography/photobooks"/>
    <n v="2.0162"/>
    <n v="80.647999999999996"/>
    <x v="8"/>
    <x v="20"/>
  </r>
  <r>
    <n v="1751"/>
    <x v="1751"/>
    <s v="Photographs and stories culled from 10 years of road trips through rural Greece"/>
    <x v="3"/>
    <n v="10290"/>
    <x v="0"/>
    <x v="0"/>
    <s v="USD"/>
    <n v="1426787123"/>
    <x v="1750"/>
    <n v="1424198723"/>
    <d v="2015-02-17T18:45:23"/>
    <b v="0"/>
    <n v="61"/>
    <b v="1"/>
    <s v="photography/photobooks"/>
    <n v="1.0289999999999999"/>
    <n v="168.68852459016392"/>
    <x v="8"/>
    <x v="20"/>
  </r>
  <r>
    <n v="1752"/>
    <x v="1752"/>
    <s v="A little book of calm, in picture form, that will soothe the soul and un-furrow the brow."/>
    <x v="38"/>
    <n v="3122"/>
    <x v="0"/>
    <x v="1"/>
    <s v="GBP"/>
    <n v="1476425082"/>
    <x v="1751"/>
    <n v="1473833082"/>
    <d v="2016-09-14T06:04:42"/>
    <b v="0"/>
    <n v="90"/>
    <b v="1"/>
    <s v="photography/photobooks"/>
    <n v="2.6016666666666666"/>
    <n v="34.68888888888889"/>
    <x v="8"/>
    <x v="20"/>
  </r>
  <r>
    <n v="1753"/>
    <x v="1753"/>
    <s v="A friend or fiend? To me he is both, this is his story - in his words, out of his mind, in my photos and straight in to your hearts!"/>
    <x v="36"/>
    <n v="16200"/>
    <x v="0"/>
    <x v="8"/>
    <s v="DKK"/>
    <n v="1458579568"/>
    <x v="1752"/>
    <n v="1455991168"/>
    <d v="2016-02-20T17:59:28"/>
    <b v="0"/>
    <n v="35"/>
    <b v="1"/>
    <s v="photography/photobooks"/>
    <n v="1.08"/>
    <n v="462.85714285714283"/>
    <x v="8"/>
    <x v="20"/>
  </r>
  <r>
    <n v="1754"/>
    <x v="1754"/>
    <s v="A photography publication that looks behind the myths, clichÃ©s and fairytales that surround Ottawa, the capital of Canada."/>
    <x v="0"/>
    <n v="9395"/>
    <x v="0"/>
    <x v="5"/>
    <s v="CAD"/>
    <n v="1428091353"/>
    <x v="1753"/>
    <n v="1425502953"/>
    <d v="2015-03-04T21:02:33"/>
    <b v="0"/>
    <n v="90"/>
    <b v="1"/>
    <s v="photography/photobooks"/>
    <n v="1.1052941176470588"/>
    <n v="104.38888888888889"/>
    <x v="8"/>
    <x v="20"/>
  </r>
  <r>
    <n v="1755"/>
    <x v="1755"/>
    <s v="For about a year I've been taking pictures while walking around the block with my dog. Want to publish a ebook of what I captured."/>
    <x v="251"/>
    <n v="30"/>
    <x v="0"/>
    <x v="0"/>
    <s v="USD"/>
    <n v="1444071361"/>
    <x v="1754"/>
    <n v="1441479361"/>
    <d v="2015-09-05T18:56:01"/>
    <b v="0"/>
    <n v="4"/>
    <b v="1"/>
    <s v="photography/photobooks"/>
    <n v="1.2"/>
    <n v="7.5"/>
    <x v="8"/>
    <x v="20"/>
  </r>
  <r>
    <n v="1756"/>
    <x v="1756"/>
    <s v="214 is a photobook about the local hip hop culture in Dallas, Texas between 2012 and 2014 by photographer, Mariah Tyler."/>
    <x v="62"/>
    <n v="5655.6"/>
    <x v="0"/>
    <x v="0"/>
    <s v="USD"/>
    <n v="1472443269"/>
    <x v="1755"/>
    <n v="1468987269"/>
    <d v="2016-07-20T04:01:09"/>
    <b v="0"/>
    <n v="120"/>
    <b v="1"/>
    <s v="photography/photobooks"/>
    <n v="1.0282909090909091"/>
    <n v="47.13"/>
    <x v="8"/>
    <x v="20"/>
  </r>
  <r>
    <n v="1757"/>
    <x v="1757"/>
    <s v="I want to create a self published photo art book on the topic of the resurgence of femininity."/>
    <x v="10"/>
    <n v="5800"/>
    <x v="0"/>
    <x v="0"/>
    <s v="USD"/>
    <n v="1485631740"/>
    <x v="1756"/>
    <n v="1483041083"/>
    <d v="2016-12-29T19:51:23"/>
    <b v="0"/>
    <n v="14"/>
    <b v="1"/>
    <s v="photography/photobooks"/>
    <n v="1.1599999999999999"/>
    <n v="414.28571428571428"/>
    <x v="8"/>
    <x v="20"/>
  </r>
  <r>
    <n v="1758"/>
    <x v="1758"/>
    <s v="Yashica TLRs (Twin Lens Reflex) history cards are a cool way to present Yashica TLR collections in a fun way: by playing cards. Enjoy!"/>
    <x v="28"/>
    <n v="1147"/>
    <x v="0"/>
    <x v="0"/>
    <s v="USD"/>
    <n v="1468536992"/>
    <x v="1757"/>
    <n v="1463352992"/>
    <d v="2016-05-15T22:56:32"/>
    <b v="0"/>
    <n v="27"/>
    <b v="1"/>
    <s v="photography/photobooks"/>
    <n v="1.147"/>
    <n v="42.481481481481481"/>
    <x v="8"/>
    <x v="20"/>
  </r>
  <r>
    <n v="1759"/>
    <x v="1759"/>
    <s v="Death Valley will be the first photo book of Andi State"/>
    <x v="10"/>
    <n v="5330"/>
    <x v="0"/>
    <x v="0"/>
    <s v="USD"/>
    <n v="1427309629"/>
    <x v="1758"/>
    <n v="1425585229"/>
    <d v="2015-03-05T19:53:49"/>
    <b v="0"/>
    <n v="49"/>
    <b v="1"/>
    <s v="photography/photobooks"/>
    <n v="1.0660000000000001"/>
    <n v="108.77551020408163"/>
    <x v="8"/>
    <x v="20"/>
  </r>
  <r>
    <n v="1760"/>
    <x v="1760"/>
    <s v="Thank you all so much for your pledges! We reached the goal! To continue supporting or for any questions email arisjerome@gmail.com"/>
    <x v="10"/>
    <n v="8272"/>
    <x v="0"/>
    <x v="0"/>
    <s v="USD"/>
    <n v="1456416513"/>
    <x v="1759"/>
    <n v="1454688513"/>
    <d v="2016-02-05T16:08:33"/>
    <b v="0"/>
    <n v="102"/>
    <b v="1"/>
    <s v="photography/photobooks"/>
    <n v="1.6544000000000001"/>
    <n v="81.098039215686271"/>
    <x v="8"/>
    <x v="20"/>
  </r>
  <r>
    <n v="1761"/>
    <x v="1761"/>
    <s v="A hardcover photobook telling the naked truth of a young photographers journey."/>
    <x v="213"/>
    <n v="155"/>
    <x v="0"/>
    <x v="1"/>
    <s v="GBP"/>
    <n v="1442065060"/>
    <x v="1760"/>
    <n v="1437745060"/>
    <d v="2015-07-24T13:37:40"/>
    <b v="0"/>
    <n v="3"/>
    <b v="1"/>
    <s v="photography/photobooks"/>
    <n v="1.55"/>
    <n v="51.666666666666664"/>
    <x v="8"/>
    <x v="20"/>
  </r>
  <r>
    <n v="1762"/>
    <x v="1762"/>
    <s v="Project rewards $25 gets you 190+ digital images"/>
    <x v="213"/>
    <n v="885"/>
    <x v="0"/>
    <x v="0"/>
    <s v="USD"/>
    <n v="1457739245"/>
    <x v="1761"/>
    <n v="1455147245"/>
    <d v="2016-02-10T23:34:05"/>
    <b v="0"/>
    <n v="25"/>
    <b v="1"/>
    <s v="photography/photobooks"/>
    <n v="8.85"/>
    <n v="35.4"/>
    <x v="8"/>
    <x v="20"/>
  </r>
  <r>
    <n v="1763"/>
    <x v="1763"/>
    <s v="Hardcover photo book featuring bold, beautiful, confident models and coffee tables in outrageous juxtaposition with the backgrounds."/>
    <x v="14"/>
    <n v="12229"/>
    <x v="0"/>
    <x v="0"/>
    <s v="USD"/>
    <n v="1477255840"/>
    <x v="1762"/>
    <n v="1474663840"/>
    <d v="2016-09-23T20:50:40"/>
    <b v="0"/>
    <n v="118"/>
    <b v="1"/>
    <s v="photography/photobooks"/>
    <n v="1.0190833333333333"/>
    <n v="103.63559322033899"/>
    <x v="8"/>
    <x v="20"/>
  </r>
  <r>
    <n v="1764"/>
    <x v="1764"/>
    <s v="Individual sportspeople are masters of their own destiny. This book is a gritty behind the scenes look at boxers striving for success"/>
    <x v="34"/>
    <n v="2156"/>
    <x v="2"/>
    <x v="1"/>
    <s v="GBP"/>
    <n v="1407065979"/>
    <x v="1763"/>
    <n v="1404560379"/>
    <d v="2014-07-05T11:39:39"/>
    <b v="1"/>
    <n v="39"/>
    <b v="0"/>
    <s v="photography/photobooks"/>
    <n v="0.19600000000000001"/>
    <n v="55.282051282051285"/>
    <x v="8"/>
    <x v="20"/>
  </r>
  <r>
    <n v="1765"/>
    <x v="1765"/>
    <s v="Everyday I meet new people and everyday I learn a new story. These are the most popular of those stories from the first year of OTWISI."/>
    <x v="78"/>
    <n v="7433.48"/>
    <x v="2"/>
    <x v="0"/>
    <s v="USD"/>
    <n v="1407972712"/>
    <x v="1764"/>
    <n v="1405380712"/>
    <d v="2014-07-14T23:31:52"/>
    <b v="1"/>
    <n v="103"/>
    <b v="0"/>
    <s v="photography/photobooks"/>
    <n v="0.59467839999999994"/>
    <n v="72.16970873786407"/>
    <x v="8"/>
    <x v="20"/>
  </r>
  <r>
    <n v="1766"/>
    <x v="1766"/>
    <s v="I want to create a beautiful book which documents the Melbourne music scene."/>
    <x v="15"/>
    <n v="0"/>
    <x v="2"/>
    <x v="2"/>
    <s v="AUD"/>
    <n v="1408999088"/>
    <x v="1765"/>
    <n v="1407184688"/>
    <d v="2014-08-04T20:38:08"/>
    <b v="1"/>
    <n v="0"/>
    <b v="0"/>
    <s v="photography/photobooks"/>
    <n v="0"/>
    <e v="#DIV/0!"/>
    <x v="8"/>
    <x v="20"/>
  </r>
  <r>
    <n v="1767"/>
    <x v="1767"/>
    <s v="A photographic search for the true meaning of pride for ones country during the World Cup"/>
    <x v="10"/>
    <n v="2286"/>
    <x v="2"/>
    <x v="0"/>
    <s v="USD"/>
    <n v="1407080884"/>
    <x v="1766"/>
    <n v="1404488884"/>
    <d v="2014-07-04T15:48:04"/>
    <b v="1"/>
    <n v="39"/>
    <b v="0"/>
    <s v="photography/photobooks"/>
    <n v="0.4572"/>
    <n v="58.615384615384613"/>
    <x v="8"/>
    <x v="20"/>
  </r>
  <r>
    <n v="1768"/>
    <x v="1768"/>
    <s v="My goal is to create a catalog of farm-to-table recipes with stunning images from restaurants and farms in the southwest."/>
    <x v="10"/>
    <n v="187"/>
    <x v="2"/>
    <x v="0"/>
    <s v="USD"/>
    <n v="1411824444"/>
    <x v="1767"/>
    <n v="1406640444"/>
    <d v="2014-07-29T13:27:24"/>
    <b v="1"/>
    <n v="15"/>
    <b v="0"/>
    <s v="photography/photobooks"/>
    <n v="3.7400000000000003E-2"/>
    <n v="12.466666666666667"/>
    <x v="8"/>
    <x v="20"/>
  </r>
  <r>
    <n v="1769"/>
    <x v="1769"/>
    <s v="To create a publication, and exhibition documenting the collection of Jamie Ross, longtime collector of Navajo Textiles"/>
    <x v="79"/>
    <n v="1081"/>
    <x v="2"/>
    <x v="0"/>
    <s v="USD"/>
    <n v="1421177959"/>
    <x v="1768"/>
    <n v="1418585959"/>
    <d v="2014-12-14T19:39:19"/>
    <b v="1"/>
    <n v="22"/>
    <b v="0"/>
    <s v="photography/photobooks"/>
    <n v="2.7025E-2"/>
    <n v="49.136363636363633"/>
    <x v="8"/>
    <x v="20"/>
  </r>
  <r>
    <n v="1770"/>
    <x v="1770"/>
    <s v="Auto-Archives non-profit library will publish a book of previously unseen 60s and 70s motor racing images by photographer Peter Darley."/>
    <x v="142"/>
    <n v="13846"/>
    <x v="2"/>
    <x v="0"/>
    <s v="USD"/>
    <n v="1413312194"/>
    <x v="1769"/>
    <n v="1410288194"/>
    <d v="2014-09-09T18:43:14"/>
    <b v="1"/>
    <n v="92"/>
    <b v="0"/>
    <s v="photography/photobooks"/>
    <n v="0.56514285714285717"/>
    <n v="150.5"/>
    <x v="8"/>
    <x v="20"/>
  </r>
  <r>
    <n v="1771"/>
    <x v="1771"/>
    <s v="Photographic book on the historic oil region of Pennsylvania where Edwin Drake drilled the well that started the modern oil industry."/>
    <x v="285"/>
    <n v="895"/>
    <x v="2"/>
    <x v="1"/>
    <s v="GBP"/>
    <n v="1414107040"/>
    <x v="1770"/>
    <n v="1411515040"/>
    <d v="2014-09-23T23:30:40"/>
    <b v="1"/>
    <n v="25"/>
    <b v="0"/>
    <s v="photography/photobooks"/>
    <n v="0.21309523809523809"/>
    <n v="35.799999999999997"/>
    <x v="8"/>
    <x v="20"/>
  </r>
  <r>
    <n v="1772"/>
    <x v="1772"/>
    <s v="A photobook and a short documentary film telling the story of Holocaust in Northwestern Lithuania"/>
    <x v="62"/>
    <n v="858"/>
    <x v="2"/>
    <x v="1"/>
    <s v="GBP"/>
    <n v="1404666836"/>
    <x v="1771"/>
    <n v="1399482836"/>
    <d v="2014-05-07T17:13:56"/>
    <b v="1"/>
    <n v="19"/>
    <b v="0"/>
    <s v="photography/photobooks"/>
    <n v="0.156"/>
    <n v="45.157894736842103"/>
    <x v="8"/>
    <x v="20"/>
  </r>
  <r>
    <n v="1773"/>
    <x v="1773"/>
    <s v="True Faith is a book about the true story of Ed Stilley and his promise to God to make instruments and give them to children for free."/>
    <x v="11"/>
    <n v="1877"/>
    <x v="2"/>
    <x v="0"/>
    <s v="USD"/>
    <n v="1421691298"/>
    <x v="1772"/>
    <n v="1417803298"/>
    <d v="2014-12-05T18:14:58"/>
    <b v="1"/>
    <n v="19"/>
    <b v="0"/>
    <s v="photography/photobooks"/>
    <n v="6.2566666666666673E-2"/>
    <n v="98.78947368421052"/>
    <x v="8"/>
    <x v="20"/>
  </r>
  <r>
    <n v="1774"/>
    <x v="1774"/>
    <s v="A photo book of the artist's present and future portraits from 2013 to 2015, including actor and human rights activist George Takei."/>
    <x v="30"/>
    <n v="1148"/>
    <x v="2"/>
    <x v="0"/>
    <s v="USD"/>
    <n v="1417273140"/>
    <x v="1773"/>
    <n v="1413609292"/>
    <d v="2014-10-18T05:14:52"/>
    <b v="1"/>
    <n v="13"/>
    <b v="0"/>
    <s v="photography/photobooks"/>
    <n v="0.4592"/>
    <n v="88.307692307692307"/>
    <x v="8"/>
    <x v="20"/>
  </r>
  <r>
    <n v="1775"/>
    <x v="1775"/>
    <s v="Rarely seen images of Muhammad Ali in his prime as he trained in Miami Beach at the famous 5th Street Gym in the early 70s"/>
    <x v="286"/>
    <n v="21158"/>
    <x v="2"/>
    <x v="0"/>
    <s v="USD"/>
    <n v="1414193160"/>
    <x v="1774"/>
    <n v="1410305160"/>
    <d v="2014-09-09T23:26:00"/>
    <b v="1"/>
    <n v="124"/>
    <b v="0"/>
    <s v="photography/photobooks"/>
    <n v="0.65101538461538466"/>
    <n v="170.62903225806451"/>
    <x v="8"/>
    <x v="20"/>
  </r>
  <r>
    <n v="1776"/>
    <x v="1776"/>
    <s v="A documentation of the implications of hedonistic architectural ventures in Dubai, the fastest growing city on the planet."/>
    <x v="10"/>
    <n v="335"/>
    <x v="2"/>
    <x v="1"/>
    <s v="GBP"/>
    <n v="1414623471"/>
    <x v="1775"/>
    <n v="1411513071"/>
    <d v="2014-09-23T22:57:51"/>
    <b v="1"/>
    <n v="4"/>
    <b v="0"/>
    <s v="photography/photobooks"/>
    <n v="6.7000000000000004E-2"/>
    <n v="83.75"/>
    <x v="8"/>
    <x v="20"/>
  </r>
  <r>
    <n v="1777"/>
    <x v="1777"/>
    <s v="Photobook â€˜All along the Control Towerâ€™ by Theo and Frans Barten. Photos of more than 50 disused WW2 Control Towers in the UK."/>
    <x v="225"/>
    <n v="651"/>
    <x v="2"/>
    <x v="9"/>
    <s v="EUR"/>
    <n v="1424421253"/>
    <x v="1776"/>
    <n v="1421829253"/>
    <d v="2015-01-21T08:34:13"/>
    <b v="1"/>
    <n v="10"/>
    <b v="0"/>
    <s v="photography/photobooks"/>
    <n v="0.135625"/>
    <n v="65.099999999999994"/>
    <x v="8"/>
    <x v="20"/>
  </r>
  <r>
    <n v="1778"/>
    <x v="1778"/>
    <s v="This book combines portraits of Cuban life and and society with quotes from a diverse group of Cubans that live in Cuba now."/>
    <x v="63"/>
    <n v="995"/>
    <x v="2"/>
    <x v="0"/>
    <s v="USD"/>
    <n v="1427485395"/>
    <x v="1777"/>
    <n v="1423600995"/>
    <d v="2015-02-10T20:43:15"/>
    <b v="1"/>
    <n v="15"/>
    <b v="0"/>
    <s v="photography/photobooks"/>
    <n v="1.9900000000000001E-2"/>
    <n v="66.333333333333329"/>
    <x v="8"/>
    <x v="20"/>
  </r>
  <r>
    <n v="1779"/>
    <x v="1779"/>
    <s v="Publication of an award-winning photographic series that explores the endless and beautiful dance between creation and destruction."/>
    <x v="34"/>
    <n v="3986"/>
    <x v="2"/>
    <x v="0"/>
    <s v="USD"/>
    <n v="1472834180"/>
    <x v="1778"/>
    <n v="1470242180"/>
    <d v="2016-08-03T16:36:20"/>
    <b v="1"/>
    <n v="38"/>
    <b v="0"/>
    <s v="photography/photobooks"/>
    <n v="0.36236363636363639"/>
    <n v="104.89473684210526"/>
    <x v="8"/>
    <x v="20"/>
  </r>
  <r>
    <n v="1780"/>
    <x v="1780"/>
    <s v="It is time to recognize and give to the indigenus groups the credit they deserve. It is time to understand where we come from."/>
    <x v="11"/>
    <n v="11923"/>
    <x v="2"/>
    <x v="0"/>
    <s v="USD"/>
    <n v="1467469510"/>
    <x v="1779"/>
    <n v="1462285510"/>
    <d v="2016-05-03T14:25:10"/>
    <b v="1"/>
    <n v="152"/>
    <b v="0"/>
    <s v="photography/photobooks"/>
    <n v="0.39743333333333336"/>
    <n v="78.440789473684205"/>
    <x v="8"/>
    <x v="20"/>
  </r>
  <r>
    <n v="1781"/>
    <x v="1781"/>
    <s v="A photobook of the US presidential election from a citizen's point of view, showing the major conventions, rallies, and election day."/>
    <x v="62"/>
    <n v="1417"/>
    <x v="2"/>
    <x v="0"/>
    <s v="USD"/>
    <n v="1473950945"/>
    <x v="1780"/>
    <n v="1471272545"/>
    <d v="2016-08-15T14:49:05"/>
    <b v="1"/>
    <n v="24"/>
    <b v="0"/>
    <s v="photography/photobooks"/>
    <n v="0.25763636363636366"/>
    <n v="59.041666666666664"/>
    <x v="8"/>
    <x v="20"/>
  </r>
  <r>
    <n v="1782"/>
    <x v="1782"/>
    <s v="I am traveling across the entire USA documenting cocktail culture to publish a stunning hard cover photo book of the resulting work."/>
    <x v="19"/>
    <n v="5422"/>
    <x v="2"/>
    <x v="0"/>
    <s v="USD"/>
    <n v="1456062489"/>
    <x v="1781"/>
    <n v="1453211289"/>
    <d v="2016-01-19T13:48:09"/>
    <b v="1"/>
    <n v="76"/>
    <b v="0"/>
    <s v="photography/photobooks"/>
    <n v="0.15491428571428573"/>
    <n v="71.34210526315789"/>
    <x v="8"/>
    <x v="20"/>
  </r>
  <r>
    <n v="1783"/>
    <x v="1783"/>
    <s v="My Buddy Spirit and I, Ara, camping full time camera on hand for a bit over nine years. &quot;Hue of my Vision&quot; is our Photo Book."/>
    <x v="79"/>
    <n v="9477"/>
    <x v="2"/>
    <x v="0"/>
    <s v="USD"/>
    <n v="1432248478"/>
    <x v="1782"/>
    <n v="1429656478"/>
    <d v="2015-04-21T22:47:58"/>
    <b v="1"/>
    <n v="185"/>
    <b v="0"/>
    <s v="photography/photobooks"/>
    <n v="0.236925"/>
    <n v="51.227027027027027"/>
    <x v="8"/>
    <x v="20"/>
  </r>
  <r>
    <n v="1784"/>
    <x v="1784"/>
    <s v="I want to publish my first photo book and make prints based on a series of rooftop cityscapes I took in 2014 of the city that I love."/>
    <x v="10"/>
    <n v="1988"/>
    <x v="2"/>
    <x v="0"/>
    <s v="USD"/>
    <n v="1422674700"/>
    <x v="1783"/>
    <n v="1419954240"/>
    <d v="2014-12-30T15:44:00"/>
    <b v="1"/>
    <n v="33"/>
    <b v="0"/>
    <s v="photography/photobooks"/>
    <n v="0.39760000000000001"/>
    <n v="60.242424242424242"/>
    <x v="8"/>
    <x v="20"/>
  </r>
  <r>
    <n v="1785"/>
    <x v="1785"/>
    <s v="A book about a school bus converted into a living space, and the adventure shared by friends on its maiden voyage."/>
    <x v="95"/>
    <n v="4853"/>
    <x v="2"/>
    <x v="0"/>
    <s v="USD"/>
    <n v="1413417600"/>
    <x v="1784"/>
    <n v="1410750855"/>
    <d v="2014-09-15T03:14:15"/>
    <b v="1"/>
    <n v="108"/>
    <b v="0"/>
    <s v="photography/photobooks"/>
    <n v="0.20220833333333332"/>
    <n v="44.935185185185183"/>
    <x v="8"/>
    <x v="20"/>
  </r>
  <r>
    <n v="1786"/>
    <x v="1786"/>
    <s v="A photo book that shows a timeless trip from Portugal to Sri Lanka in a subjective point of view through an old Hasselblad objective."/>
    <x v="168"/>
    <n v="905"/>
    <x v="2"/>
    <x v="9"/>
    <s v="EUR"/>
    <n v="1418649177"/>
    <x v="1785"/>
    <n v="1416057177"/>
    <d v="2014-11-15T13:12:57"/>
    <b v="1"/>
    <n v="29"/>
    <b v="0"/>
    <s v="photography/photobooks"/>
    <n v="0.47631578947368419"/>
    <n v="31.206896551724139"/>
    <x v="8"/>
    <x v="20"/>
  </r>
  <r>
    <n v="1787"/>
    <x v="1787"/>
    <s v="Raising awareness to the effects of global warming through photographs of the high mountains of Peru."/>
    <x v="3"/>
    <n v="1533"/>
    <x v="2"/>
    <x v="0"/>
    <s v="USD"/>
    <n v="1428158637"/>
    <x v="1786"/>
    <n v="1425570237"/>
    <d v="2015-03-05T15:43:57"/>
    <b v="1"/>
    <n v="24"/>
    <b v="0"/>
    <s v="photography/photobooks"/>
    <n v="0.15329999999999999"/>
    <n v="63.875"/>
    <x v="8"/>
    <x v="20"/>
  </r>
  <r>
    <n v="1788"/>
    <x v="1788"/>
    <s v="A photo book celebrating Goths, exploring their lives and giving an insight into what Goth is for them."/>
    <x v="62"/>
    <n v="76"/>
    <x v="2"/>
    <x v="1"/>
    <s v="GBP"/>
    <n v="1414795542"/>
    <x v="1787"/>
    <n v="1412203542"/>
    <d v="2014-10-01T22:45:42"/>
    <b v="1"/>
    <n v="4"/>
    <b v="0"/>
    <s v="photography/photobooks"/>
    <n v="1.3818181818181818E-2"/>
    <n v="19"/>
    <x v="8"/>
    <x v="20"/>
  </r>
  <r>
    <n v="1789"/>
    <x v="1789"/>
    <s v="I want to create a portfolio to show all the aspects of the adrenaline filled game of paintball. Focusing on tournament players"/>
    <x v="6"/>
    <n v="40"/>
    <x v="2"/>
    <x v="0"/>
    <s v="USD"/>
    <n v="1421042403"/>
    <x v="1788"/>
    <n v="1415858403"/>
    <d v="2014-11-13T06:00:03"/>
    <b v="1"/>
    <n v="4"/>
    <b v="0"/>
    <s v="photography/photobooks"/>
    <n v="5.0000000000000001E-3"/>
    <n v="10"/>
    <x v="8"/>
    <x v="20"/>
  </r>
  <r>
    <n v="1790"/>
    <x v="1790"/>
    <s v="70 years of incredible photography sits patiently in old film sheet boxes, waiting for a return to relevance."/>
    <x v="287"/>
    <n v="1636"/>
    <x v="2"/>
    <x v="0"/>
    <s v="USD"/>
    <n v="1423152678"/>
    <x v="1789"/>
    <n v="1420560678"/>
    <d v="2015-01-06T16:11:18"/>
    <b v="1"/>
    <n v="15"/>
    <b v="0"/>
    <s v="photography/photobooks"/>
    <n v="4.9575757575757579E-2"/>
    <n v="109.06666666666666"/>
    <x v="8"/>
    <x v="20"/>
  </r>
  <r>
    <n v="1791"/>
    <x v="1791"/>
    <s v="For the love of street photography and the beauty of traditional cultures in southern Italy."/>
    <x v="9"/>
    <n v="107"/>
    <x v="2"/>
    <x v="1"/>
    <s v="GBP"/>
    <n v="1422553565"/>
    <x v="1790"/>
    <n v="1417369565"/>
    <d v="2014-11-30T17:46:05"/>
    <b v="1"/>
    <n v="4"/>
    <b v="0"/>
    <s v="photography/photobooks"/>
    <n v="3.5666666666666666E-2"/>
    <n v="26.75"/>
    <x v="8"/>
    <x v="20"/>
  </r>
  <r>
    <n v="1792"/>
    <x v="1792"/>
    <s v="In 1970 Helaine Garren shot a series of images at Bensingerâ€™s Pool Hall in Chicago, Illinois."/>
    <x v="31"/>
    <n v="15281"/>
    <x v="2"/>
    <x v="0"/>
    <s v="USD"/>
    <n v="1439189940"/>
    <x v="1791"/>
    <n v="1435970682"/>
    <d v="2015-07-04T00:44:42"/>
    <b v="1"/>
    <n v="139"/>
    <b v="0"/>
    <s v="photography/photobooks"/>
    <n v="0.61124000000000001"/>
    <n v="109.93525179856115"/>
    <x v="8"/>
    <x v="20"/>
  </r>
  <r>
    <n v="1793"/>
    <x v="1793"/>
    <s v="The beginning of a long term project to document life of the Karen ethnic group on the border of Thailand and Burma."/>
    <x v="9"/>
    <n v="40"/>
    <x v="2"/>
    <x v="2"/>
    <s v="AUD"/>
    <n v="1417127040"/>
    <x v="1792"/>
    <n v="1414531440"/>
    <d v="2014-10-28T21:24:00"/>
    <b v="1"/>
    <n v="2"/>
    <b v="0"/>
    <s v="photography/photobooks"/>
    <n v="1.3333333333333334E-2"/>
    <n v="20"/>
    <x v="8"/>
    <x v="20"/>
  </r>
  <r>
    <n v="1794"/>
    <x v="1794"/>
    <s v="&quot;Venus as Menâ€ is a book about beauty of masculine nude. Is a reflection about men as a sensitive and sensual being and gender equity."/>
    <x v="7"/>
    <n v="997"/>
    <x v="2"/>
    <x v="0"/>
    <s v="USD"/>
    <n v="1423660422"/>
    <x v="1793"/>
    <n v="1420636422"/>
    <d v="2015-01-07T13:13:42"/>
    <b v="1"/>
    <n v="18"/>
    <b v="0"/>
    <s v="photography/photobooks"/>
    <n v="0.11077777777777778"/>
    <n v="55.388888888888886"/>
    <x v="8"/>
    <x v="20"/>
  </r>
  <r>
    <n v="1795"/>
    <x v="1795"/>
    <s v="A photography book documenting the impact of the ISAF mission on the Afghan people of Mazar-e Sharif."/>
    <x v="89"/>
    <n v="10846"/>
    <x v="2"/>
    <x v="12"/>
    <s v="EUR"/>
    <n v="1476460800"/>
    <x v="1794"/>
    <n v="1473922541"/>
    <d v="2016-09-15T06:55:41"/>
    <b v="1"/>
    <n v="81"/>
    <b v="0"/>
    <s v="photography/photobooks"/>
    <n v="0.38735714285714284"/>
    <n v="133.90123456790124"/>
    <x v="8"/>
    <x v="20"/>
  </r>
  <r>
    <n v="1796"/>
    <x v="1796"/>
    <s v="Kenema is a stunning portrait photography book by British Photographer, Peter Dibdin, capturing community life in Kenema, Sierra Leone."/>
    <x v="266"/>
    <n v="4190"/>
    <x v="2"/>
    <x v="1"/>
    <s v="GBP"/>
    <n v="1469356366"/>
    <x v="1795"/>
    <n v="1464172366"/>
    <d v="2016-05-25T10:32:46"/>
    <b v="1"/>
    <n v="86"/>
    <b v="0"/>
    <s v="photography/photobooks"/>
    <n v="0.22052631578947368"/>
    <n v="48.720930232558139"/>
    <x v="8"/>
    <x v="20"/>
  </r>
  <r>
    <n v="1797"/>
    <x v="1797"/>
    <s v="A photography book that serves as a call to action for Congress to stand up for survivors of domestic and sexual assault."/>
    <x v="3"/>
    <n v="6755"/>
    <x v="2"/>
    <x v="0"/>
    <s v="USD"/>
    <n v="1481809189"/>
    <x v="1796"/>
    <n v="1479217189"/>
    <d v="2016-11-15T13:39:49"/>
    <b v="1"/>
    <n v="140"/>
    <b v="0"/>
    <s v="photography/photobooks"/>
    <n v="0.67549999999999999"/>
    <n v="48.25"/>
    <x v="8"/>
    <x v="20"/>
  </r>
  <r>
    <n v="1798"/>
    <x v="1798"/>
    <s v="A photographic series on Mexican cowboys that I want to have published as a fine art book that will also include cowboy poetry."/>
    <x v="194"/>
    <n v="2182"/>
    <x v="2"/>
    <x v="0"/>
    <s v="USD"/>
    <n v="1454572233"/>
    <x v="1797"/>
    <n v="1449388233"/>
    <d v="2015-12-06T07:50:33"/>
    <b v="1"/>
    <n v="37"/>
    <b v="0"/>
    <s v="photography/photobooks"/>
    <n v="0.136375"/>
    <n v="58.972972972972975"/>
    <x v="8"/>
    <x v="20"/>
  </r>
  <r>
    <n v="1799"/>
    <x v="1799"/>
    <s v="The UnDiscovered Image, a monthly publication dedicated to photographers."/>
    <x v="23"/>
    <n v="69.83"/>
    <x v="2"/>
    <x v="1"/>
    <s v="GBP"/>
    <n v="1415740408"/>
    <x v="1798"/>
    <n v="1414008808"/>
    <d v="2014-10-22T20:13:28"/>
    <b v="1"/>
    <n v="6"/>
    <b v="0"/>
    <s v="photography/photobooks"/>
    <n v="1.7457500000000001E-2"/>
    <n v="11.638333333333334"/>
    <x v="8"/>
    <x v="20"/>
  </r>
  <r>
    <n v="1800"/>
    <x v="1800"/>
    <s v="Shot over 3 years in the U.K &amp; U.S, and featured in press worldwide, we need your help to back the highly anticipated Sikh Project book"/>
    <x v="288"/>
    <n v="9460"/>
    <x v="2"/>
    <x v="1"/>
    <s v="GBP"/>
    <n v="1476109970"/>
    <x v="1799"/>
    <n v="1473517970"/>
    <d v="2016-09-10T14:32:50"/>
    <b v="1"/>
    <n v="113"/>
    <b v="0"/>
    <s v="photography/photobooks"/>
    <n v="0.20449632511889321"/>
    <n v="83.716814159292042"/>
    <x v="8"/>
    <x v="20"/>
  </r>
  <r>
    <n v="1801"/>
    <x v="1801"/>
    <s v="Get involved in Come, Bring, Punish, a new photo book by Ewen Spencer, documenting the European Ballroom scene and the life around it"/>
    <x v="73"/>
    <n v="2355"/>
    <x v="2"/>
    <x v="1"/>
    <s v="GBP"/>
    <n v="1450181400"/>
    <x v="1800"/>
    <n v="1447429868"/>
    <d v="2015-11-13T15:51:08"/>
    <b v="1"/>
    <n v="37"/>
    <b v="0"/>
    <s v="photography/photobooks"/>
    <n v="0.13852941176470587"/>
    <n v="63.648648648648646"/>
    <x v="8"/>
    <x v="20"/>
  </r>
  <r>
    <n v="1802"/>
    <x v="1802"/>
    <s v="Inner Darkness turned into a photobook. Personal work i shot during my recovery...in Berlin."/>
    <x v="8"/>
    <n v="1697"/>
    <x v="2"/>
    <x v="12"/>
    <s v="EUR"/>
    <n v="1435442340"/>
    <x v="1801"/>
    <n v="1433416830"/>
    <d v="2015-06-04T11:20:30"/>
    <b v="1"/>
    <n v="18"/>
    <b v="0"/>
    <s v="photography/photobooks"/>
    <n v="0.48485714285714288"/>
    <n v="94.277777777777771"/>
    <x v="8"/>
    <x v="20"/>
  </r>
  <r>
    <n v="1803"/>
    <x v="1803"/>
    <s v="Photographs capture fleeting experiences, where childhood is our past and adulthood is our future. In between. On the verge."/>
    <x v="178"/>
    <n v="5390"/>
    <x v="2"/>
    <x v="0"/>
    <s v="USD"/>
    <n v="1423878182"/>
    <x v="1802"/>
    <n v="1421199782"/>
    <d v="2015-01-14T01:43:02"/>
    <b v="1"/>
    <n v="75"/>
    <b v="0"/>
    <s v="photography/photobooks"/>
    <n v="0.308"/>
    <n v="71.86666666666666"/>
    <x v="8"/>
    <x v="20"/>
  </r>
  <r>
    <n v="1804"/>
    <x v="1804"/>
    <s v="A beautiful book of Polaroid photographs which celebrates the beauty, diversity, and distinctive character of Colombia"/>
    <x v="289"/>
    <n v="5452"/>
    <x v="2"/>
    <x v="0"/>
    <s v="USD"/>
    <n v="1447521404"/>
    <x v="1803"/>
    <n v="1444061804"/>
    <d v="2015-10-05T16:16:44"/>
    <b v="1"/>
    <n v="52"/>
    <b v="0"/>
    <s v="photography/photobooks"/>
    <n v="0.35174193548387095"/>
    <n v="104.84615384615384"/>
    <x v="8"/>
    <x v="20"/>
  </r>
  <r>
    <n v="1805"/>
    <x v="1805"/>
    <s v="The production of the book about my long term project &quot;The Travellers&quot;, Ireland`s biggest minority group with a nomadic origin."/>
    <x v="290"/>
    <n v="8191"/>
    <x v="2"/>
    <x v="12"/>
    <s v="EUR"/>
    <n v="1443808800"/>
    <x v="1804"/>
    <n v="1441048658"/>
    <d v="2015-08-31T19:17:38"/>
    <b v="1"/>
    <n v="122"/>
    <b v="0"/>
    <s v="photography/photobooks"/>
    <n v="0.36404444444444445"/>
    <n v="67.139344262295083"/>
    <x v="8"/>
    <x v="20"/>
  </r>
  <r>
    <n v="1806"/>
    <x v="1806"/>
    <s v="Join me in publishing an amazing and unprecedented book with full frontal photopraphs of 8 American Presidents Naked"/>
    <x v="22"/>
    <n v="591"/>
    <x v="2"/>
    <x v="1"/>
    <s v="GBP"/>
    <n v="1412090349"/>
    <x v="1805"/>
    <n v="1409066349"/>
    <d v="2014-08-26T15:19:09"/>
    <b v="1"/>
    <n v="8"/>
    <b v="0"/>
    <s v="photography/photobooks"/>
    <n v="2.955E-2"/>
    <n v="73.875"/>
    <x v="8"/>
    <x v="20"/>
  </r>
  <r>
    <n v="1807"/>
    <x v="1807"/>
    <s v="I want to explore alternative cultures and lifestyles in America."/>
    <x v="10"/>
    <n v="553"/>
    <x v="2"/>
    <x v="0"/>
    <s v="USD"/>
    <n v="1411868313"/>
    <x v="1806"/>
    <n v="1409276313"/>
    <d v="2014-08-29T01:38:33"/>
    <b v="1"/>
    <n v="8"/>
    <b v="0"/>
    <s v="photography/photobooks"/>
    <n v="0.1106"/>
    <n v="69.125"/>
    <x v="8"/>
    <x v="20"/>
  </r>
  <r>
    <n v="1808"/>
    <x v="1808"/>
    <s v="An Iranian Journey exposes the duality of life in modern Iran where youth navigate a thicket of Islamic laws and customs to live freely"/>
    <x v="89"/>
    <n v="11594"/>
    <x v="2"/>
    <x v="0"/>
    <s v="USD"/>
    <n v="1486830030"/>
    <x v="1807"/>
    <n v="1483806030"/>
    <d v="2017-01-07T16:20:30"/>
    <b v="1"/>
    <n v="96"/>
    <b v="0"/>
    <s v="photography/photobooks"/>
    <n v="0.41407142857142859"/>
    <n v="120.77083333333333"/>
    <x v="8"/>
    <x v="20"/>
  </r>
  <r>
    <n v="1809"/>
    <x v="1809"/>
    <s v="A stunning photo book highlighting the visual diversity of the City of Hamilton and showcasing it in a new light."/>
    <x v="8"/>
    <n v="380"/>
    <x v="2"/>
    <x v="5"/>
    <s v="CAD"/>
    <n v="1425246439"/>
    <x v="1808"/>
    <n v="1422222439"/>
    <d v="2015-01-25T21:47:19"/>
    <b v="1"/>
    <n v="9"/>
    <b v="0"/>
    <s v="photography/photobooks"/>
    <n v="0.10857142857142857"/>
    <n v="42.222222222222221"/>
    <x v="8"/>
    <x v="20"/>
  </r>
  <r>
    <n v="1810"/>
    <x v="1810"/>
    <s v="Film Speed is a series of Zines focusing on architecture shot completely on 35 and 120mm film."/>
    <x v="52"/>
    <n v="15"/>
    <x v="2"/>
    <x v="0"/>
    <s v="USD"/>
    <n v="1408657826"/>
    <x v="1809"/>
    <n v="1407621026"/>
    <d v="2014-08-09T21:50:26"/>
    <b v="0"/>
    <n v="2"/>
    <b v="0"/>
    <s v="photography/photobooks"/>
    <n v="3.3333333333333333E-2"/>
    <n v="7.5"/>
    <x v="8"/>
    <x v="20"/>
  </r>
  <r>
    <n v="1811"/>
    <x v="1811"/>
    <s v="A collection of 365 color photographs of sunsets in 2014, beautifully presented in a hardcover book."/>
    <x v="214"/>
    <n v="40"/>
    <x v="2"/>
    <x v="0"/>
    <s v="USD"/>
    <n v="1414123200"/>
    <x v="1810"/>
    <n v="1408962270"/>
    <d v="2014-08-25T10:24:30"/>
    <b v="0"/>
    <n v="26"/>
    <b v="0"/>
    <s v="photography/photobooks"/>
    <n v="7.407407407407407E-4"/>
    <n v="1.5384615384615385"/>
    <x v="8"/>
    <x v="20"/>
  </r>
  <r>
    <n v="1812"/>
    <x v="1812"/>
    <s v="Run Rwanda - 211 miles, 100 photos:  An intimate visual documentation  of the inspiring and innovative reality of modern day Rwanda"/>
    <x v="115"/>
    <n v="865"/>
    <x v="2"/>
    <x v="1"/>
    <s v="GBP"/>
    <n v="1467531536"/>
    <x v="1811"/>
    <n v="1464939536"/>
    <d v="2016-06-03T07:38:56"/>
    <b v="0"/>
    <n v="23"/>
    <b v="0"/>
    <s v="photography/photobooks"/>
    <n v="0.13307692307692306"/>
    <n v="37.608695652173914"/>
    <x v="8"/>
    <x v="20"/>
  </r>
  <r>
    <n v="1813"/>
    <x v="1813"/>
    <s v="This project aims to document, Libyan photographic history; through both print and artisan mediums ."/>
    <x v="222"/>
    <n v="0"/>
    <x v="2"/>
    <x v="1"/>
    <s v="GBP"/>
    <n v="1407532812"/>
    <x v="1812"/>
    <n v="1404940812"/>
    <d v="2014-07-09T21:20:12"/>
    <b v="0"/>
    <n v="0"/>
    <b v="0"/>
    <s v="photography/photobooks"/>
    <n v="0"/>
    <e v="#DIV/0!"/>
    <x v="8"/>
    <x v="20"/>
  </r>
  <r>
    <n v="1814"/>
    <x v="1814"/>
    <s v="A self published photo book documenting the overwhelming presence of the colour pink, in young girls lives here in the UK."/>
    <x v="14"/>
    <n v="5902"/>
    <x v="2"/>
    <x v="1"/>
    <s v="GBP"/>
    <n v="1425108736"/>
    <x v="1813"/>
    <n v="1422516736"/>
    <d v="2015-01-29T07:32:16"/>
    <b v="0"/>
    <n v="140"/>
    <b v="0"/>
    <s v="photography/photobooks"/>
    <n v="0.49183333333333334"/>
    <n v="42.157142857142858"/>
    <x v="8"/>
    <x v="20"/>
  </r>
  <r>
    <n v="1815"/>
    <x v="1815"/>
    <s v="Photographic roadtrip from Dallas/Ft Worth, Texas to Florida's beaches. A summer photography roadtrip project to include 5 states."/>
    <x v="9"/>
    <n v="0"/>
    <x v="2"/>
    <x v="0"/>
    <s v="USD"/>
    <n v="1435787137"/>
    <x v="1814"/>
    <n v="1434577537"/>
    <d v="2015-06-17T21:45:37"/>
    <b v="0"/>
    <n v="0"/>
    <b v="0"/>
    <s v="photography/photobooks"/>
    <n v="0"/>
    <e v="#DIV/0!"/>
    <x v="8"/>
    <x v="20"/>
  </r>
  <r>
    <n v="1816"/>
    <x v="1816"/>
    <s v="A unique Photographic Book Project about the Passionate Moments and Strong Emotions that lie within Karate"/>
    <x v="31"/>
    <n v="509"/>
    <x v="2"/>
    <x v="16"/>
    <s v="CHF"/>
    <n v="1469473200"/>
    <x v="1815"/>
    <n v="1467061303"/>
    <d v="2016-06-27T21:01:43"/>
    <b v="0"/>
    <n v="6"/>
    <b v="0"/>
    <s v="photography/photobooks"/>
    <n v="2.036E-2"/>
    <n v="84.833333333333329"/>
    <x v="8"/>
    <x v="20"/>
  </r>
  <r>
    <n v="1817"/>
    <x v="1817"/>
    <s v="Hundreds of breathtaking rodeo photographs collected in a beautiful coffee table book."/>
    <x v="102"/>
    <n v="9419"/>
    <x v="2"/>
    <x v="0"/>
    <s v="USD"/>
    <n v="1485759540"/>
    <x v="1816"/>
    <n v="1480607607"/>
    <d v="2016-12-01T15:53:27"/>
    <b v="0"/>
    <n v="100"/>
    <b v="0"/>
    <s v="photography/photobooks"/>
    <n v="0.52327777777777773"/>
    <n v="94.19"/>
    <x v="8"/>
    <x v="20"/>
  </r>
  <r>
    <n v="1818"/>
    <x v="1818"/>
    <s v="We are all different, this is a way to honor and celebrate the authenticity in being different."/>
    <x v="36"/>
    <n v="0"/>
    <x v="2"/>
    <x v="0"/>
    <s v="USD"/>
    <n v="1428035850"/>
    <x v="1817"/>
    <n v="1425447450"/>
    <d v="2015-03-04T05:37:30"/>
    <b v="0"/>
    <n v="0"/>
    <b v="0"/>
    <s v="photography/photobooks"/>
    <n v="0"/>
    <e v="#DIV/0!"/>
    <x v="8"/>
    <x v="20"/>
  </r>
  <r>
    <n v="1819"/>
    <x v="1819"/>
    <s v="Reach the ends of the earth! Claim a piece of alaskan wilderness- your name in a glacier and receive photo book our Denali Expedition"/>
    <x v="38"/>
    <n v="25"/>
    <x v="2"/>
    <x v="0"/>
    <s v="USD"/>
    <n v="1406743396"/>
    <x v="1818"/>
    <n v="1404151396"/>
    <d v="2014-06-30T18:03:16"/>
    <b v="0"/>
    <n v="4"/>
    <b v="0"/>
    <s v="photography/photobooks"/>
    <n v="2.0833333333333332E-2"/>
    <n v="6.25"/>
    <x v="8"/>
    <x v="20"/>
  </r>
  <r>
    <n v="1820"/>
    <x v="1820"/>
    <s v="An Iconic look at one of California's oldest beach communities, photographed in Monochrome, on a c1947 medium format 6x6cm Box Camera."/>
    <x v="91"/>
    <n v="1707"/>
    <x v="2"/>
    <x v="0"/>
    <s v="USD"/>
    <n v="1427850090"/>
    <x v="1819"/>
    <n v="1425261690"/>
    <d v="2015-03-02T02:01:30"/>
    <b v="0"/>
    <n v="8"/>
    <b v="0"/>
    <s v="photography/photobooks"/>
    <n v="6.565384615384616E-2"/>
    <n v="213.375"/>
    <x v="8"/>
    <x v="20"/>
  </r>
  <r>
    <n v="1821"/>
    <x v="1821"/>
    <s v="Glass Cloud tour dates are already beginning to pile up. They are turning to YOU to help get them from town to town."/>
    <x v="30"/>
    <n v="3372.25"/>
    <x v="0"/>
    <x v="0"/>
    <s v="USD"/>
    <n v="1330760367"/>
    <x v="1820"/>
    <n v="1326872367"/>
    <d v="2012-01-18T07:39:27"/>
    <b v="0"/>
    <n v="57"/>
    <b v="1"/>
    <s v="music/rock"/>
    <n v="1.3489"/>
    <n v="59.162280701754383"/>
    <x v="4"/>
    <x v="11"/>
  </r>
  <r>
    <n v="1822"/>
    <x v="1822"/>
    <s v="Wood Butcher needs your help to make this happen. Buy a CD, support local music!"/>
    <x v="43"/>
    <n v="300"/>
    <x v="0"/>
    <x v="5"/>
    <s v="CAD"/>
    <n v="1391194860"/>
    <x v="1821"/>
    <n v="1388084862"/>
    <d v="2013-12-26T19:07:42"/>
    <b v="0"/>
    <n v="11"/>
    <b v="1"/>
    <s v="music/rock"/>
    <n v="1"/>
    <n v="27.272727272727273"/>
    <x v="4"/>
    <x v="11"/>
  </r>
  <r>
    <n v="1823"/>
    <x v="1823"/>
    <s v="Just as we are getting prepared to tour we find out our van has serious damage and can't run. We unfortunately don't have enough."/>
    <x v="176"/>
    <n v="811"/>
    <x v="0"/>
    <x v="0"/>
    <s v="USD"/>
    <n v="1351095976"/>
    <x v="1822"/>
    <n v="1348503976"/>
    <d v="2012-09-24T16:26:16"/>
    <b v="0"/>
    <n v="33"/>
    <b v="1"/>
    <s v="music/rock"/>
    <n v="1.1585714285714286"/>
    <n v="24.575757575757574"/>
    <x v="4"/>
    <x v="11"/>
  </r>
  <r>
    <n v="1824"/>
    <x v="1824"/>
    <s v="cd fund raiser"/>
    <x v="9"/>
    <n v="3002"/>
    <x v="0"/>
    <x v="0"/>
    <s v="USD"/>
    <n v="1389146880"/>
    <x v="1823"/>
    <n v="1387403967"/>
    <d v="2013-12-18T21:59:27"/>
    <b v="0"/>
    <n v="40"/>
    <b v="1"/>
    <s v="music/rock"/>
    <n v="1.0006666666666666"/>
    <n v="75.05"/>
    <x v="4"/>
    <x v="11"/>
  </r>
  <r>
    <n v="1825"/>
    <x v="1825"/>
    <s v="Eurisko is trying to release our full length entitled &quot;Wild Animal!&quot; Money raised will go towards studio time, mixing, and mastering."/>
    <x v="13"/>
    <n v="2101"/>
    <x v="0"/>
    <x v="0"/>
    <s v="USD"/>
    <n v="1373572903"/>
    <x v="1824"/>
    <n v="1371585703"/>
    <d v="2013-06-18T20:01:43"/>
    <b v="0"/>
    <n v="50"/>
    <b v="1"/>
    <s v="music/rock"/>
    <n v="1.0505"/>
    <n v="42.02"/>
    <x v="4"/>
    <x v="11"/>
  </r>
  <r>
    <n v="1826"/>
    <x v="1826"/>
    <s v="Hear your favorite Bear Ghost in eargasmic quality!"/>
    <x v="13"/>
    <n v="2020"/>
    <x v="0"/>
    <x v="0"/>
    <s v="USD"/>
    <n v="1392675017"/>
    <x v="1825"/>
    <n v="1390083017"/>
    <d v="2014-01-18T22:10:17"/>
    <b v="0"/>
    <n v="38"/>
    <b v="1"/>
    <s v="music/rock"/>
    <n v="1.01"/>
    <n v="53.157894736842103"/>
    <x v="4"/>
    <x v="11"/>
  </r>
  <r>
    <n v="1827"/>
    <x v="1827"/>
    <s v="I have been a lot of places &amp; written a lot of songs. It's finally time to make my debut album &quot;Homeward Bound&quot; and I need your help!"/>
    <x v="6"/>
    <n v="8053"/>
    <x v="0"/>
    <x v="0"/>
    <s v="USD"/>
    <n v="1299138561"/>
    <x v="1826"/>
    <n v="1294818561"/>
    <d v="2011-01-12T07:49:21"/>
    <b v="0"/>
    <n v="96"/>
    <b v="1"/>
    <s v="music/rock"/>
    <n v="1.0066250000000001"/>
    <n v="83.885416666666671"/>
    <x v="4"/>
    <x v="11"/>
  </r>
  <r>
    <n v="1828"/>
    <x v="1828"/>
    <s v="Sam Sliva's new EP, &quot;Drained,&quot; will combine Rock, Reggae and Country stylings to make one definitive sound...BUT ONLY WITH YOUR HELP!!"/>
    <x v="22"/>
    <n v="20032"/>
    <x v="0"/>
    <x v="0"/>
    <s v="USD"/>
    <n v="1399672800"/>
    <x v="1827"/>
    <n v="1396906530"/>
    <d v="2014-04-07T21:35:30"/>
    <b v="0"/>
    <n v="48"/>
    <b v="1"/>
    <s v="music/rock"/>
    <n v="1.0016"/>
    <n v="417.33333333333331"/>
    <x v="4"/>
    <x v="11"/>
  </r>
  <r>
    <n v="1829"/>
    <x v="1829"/>
    <s v="Everything is set to record are EP except for our finances. Please donate if you can! Any amount is appreciated. "/>
    <x v="15"/>
    <n v="2500.25"/>
    <x v="0"/>
    <x v="0"/>
    <s v="USD"/>
    <n v="1295647200"/>
    <x v="1828"/>
    <n v="1291428371"/>
    <d v="2010-12-04T02:06:11"/>
    <b v="0"/>
    <n v="33"/>
    <b v="1"/>
    <s v="music/rock"/>
    <n v="1.6668333333333334"/>
    <n v="75.765151515151516"/>
    <x v="4"/>
    <x v="11"/>
  </r>
  <r>
    <n v="1830"/>
    <x v="1830"/>
    <s v="We have come a long way on our new record, but now we need your help.  Help us, and together we can make magic!"/>
    <x v="36"/>
    <n v="15230"/>
    <x v="0"/>
    <x v="0"/>
    <s v="USD"/>
    <n v="1393259107"/>
    <x v="1829"/>
    <n v="1390667107"/>
    <d v="2014-01-25T16:25:07"/>
    <b v="0"/>
    <n v="226"/>
    <b v="1"/>
    <s v="music/rock"/>
    <n v="1.0153333333333334"/>
    <n v="67.389380530973455"/>
    <x v="4"/>
    <x v="11"/>
  </r>
  <r>
    <n v="1831"/>
    <x v="1831"/>
    <s v="After a 2 year Odyssey, Darling Waste's trailer is still not home! We need $3,500 to get it through U.S. Customs!"/>
    <x v="28"/>
    <n v="1030"/>
    <x v="0"/>
    <x v="0"/>
    <s v="USD"/>
    <n v="1336866863"/>
    <x v="1830"/>
    <n v="1335570863"/>
    <d v="2012-04-27T23:54:23"/>
    <b v="0"/>
    <n v="14"/>
    <b v="1"/>
    <s v="music/rock"/>
    <n v="1.03"/>
    <n v="73.571428571428569"/>
    <x v="4"/>
    <x v="11"/>
  </r>
  <r>
    <n v="1832"/>
    <x v="1832"/>
    <s v="Hi! We're the music duo Black Swan Theories and our project is to manufacture our debut CD of 10 already-completed songs.  "/>
    <x v="18"/>
    <n v="500"/>
    <x v="0"/>
    <x v="0"/>
    <s v="USD"/>
    <n v="1299243427"/>
    <x v="1831"/>
    <n v="1296651427"/>
    <d v="2011-02-02T12:57:07"/>
    <b v="0"/>
    <n v="20"/>
    <b v="1"/>
    <s v="music/rock"/>
    <n v="1.4285714285714286"/>
    <n v="25"/>
    <x v="4"/>
    <x v="11"/>
  </r>
  <r>
    <n v="1833"/>
    <x v="1833"/>
    <s v="I am writing the second volume in a series of hair band encyclopedias, however I lack the means to afford the costs of the photos."/>
    <x v="44"/>
    <n v="1050"/>
    <x v="0"/>
    <x v="0"/>
    <s v="USD"/>
    <n v="1362211140"/>
    <x v="1832"/>
    <n v="1359421403"/>
    <d v="2013-01-29T01:03:23"/>
    <b v="0"/>
    <n v="25"/>
    <b v="1"/>
    <s v="music/rock"/>
    <n v="2.625"/>
    <n v="42"/>
    <x v="4"/>
    <x v="11"/>
  </r>
  <r>
    <n v="1834"/>
    <x v="1834"/>
    <s v="Help us fund our first tour and promote our new EP!"/>
    <x v="3"/>
    <n v="11805"/>
    <x v="0"/>
    <x v="0"/>
    <s v="USD"/>
    <n v="1422140895"/>
    <x v="1833"/>
    <n v="1418684895"/>
    <d v="2014-12-15T23:08:15"/>
    <b v="0"/>
    <n v="90"/>
    <b v="1"/>
    <s v="music/rock"/>
    <n v="1.1805000000000001"/>
    <n v="131.16666666666666"/>
    <x v="4"/>
    <x v="11"/>
  </r>
  <r>
    <n v="1835"/>
    <x v="1835"/>
    <s v="WE ARE A HARD ROCK/PUNK BAND SEEKING FUNDS TO RECORD A NEW EP. _x000a__x000a_https://www.reverbnation.com/dirtylittlerebel"/>
    <x v="2"/>
    <n v="520"/>
    <x v="0"/>
    <x v="1"/>
    <s v="GBP"/>
    <n v="1459439471"/>
    <x v="1834"/>
    <n v="1456851071"/>
    <d v="2016-03-01T16:51:11"/>
    <b v="0"/>
    <n v="11"/>
    <b v="1"/>
    <s v="music/rock"/>
    <n v="1.04"/>
    <n v="47.272727272727273"/>
    <x v="4"/>
    <x v="11"/>
  </r>
  <r>
    <n v="1836"/>
    <x v="1836"/>
    <s v="Help fund our 2013 Sound &amp; Lighting Touring rig!"/>
    <x v="10"/>
    <n v="10017"/>
    <x v="0"/>
    <x v="0"/>
    <s v="USD"/>
    <n v="1361129129"/>
    <x v="1835"/>
    <n v="1359660329"/>
    <d v="2013-01-31T19:25:29"/>
    <b v="0"/>
    <n v="55"/>
    <b v="1"/>
    <s v="music/rock"/>
    <n v="2.0034000000000001"/>
    <n v="182.12727272727273"/>
    <x v="4"/>
    <x v="11"/>
  </r>
  <r>
    <n v="1837"/>
    <x v="1837"/>
    <s v="Shady Grady &amp; The Nobodies is a band from Chicago, IL that fuse James Brown, Pink Floyd &amp; Jimi Hendrix into 1 - www.shadygradymusic.com"/>
    <x v="20"/>
    <n v="1841"/>
    <x v="0"/>
    <x v="0"/>
    <s v="USD"/>
    <n v="1332029335"/>
    <x v="1836"/>
    <n v="1326848935"/>
    <d v="2012-01-18T01:08:55"/>
    <b v="0"/>
    <n v="30"/>
    <b v="1"/>
    <s v="music/rock"/>
    <n v="3.0683333333333334"/>
    <n v="61.366666666666667"/>
    <x v="4"/>
    <x v="11"/>
  </r>
  <r>
    <n v="1838"/>
    <x v="1838"/>
    <s v="Paul Haasch is producing his first music video! With awesome people involved and a great vision, it is sure to be an amazing piece."/>
    <x v="28"/>
    <n v="1001.49"/>
    <x v="0"/>
    <x v="0"/>
    <s v="USD"/>
    <n v="1317438000"/>
    <x v="1837"/>
    <n v="1314989557"/>
    <d v="2011-09-02T18:52:37"/>
    <b v="0"/>
    <n v="28"/>
    <b v="1"/>
    <s v="music/rock"/>
    <n v="1.00149"/>
    <n v="35.767499999999998"/>
    <x v="4"/>
    <x v="11"/>
  </r>
  <r>
    <n v="1839"/>
    <x v="1839"/>
    <s v="The King of Mars, a Chicago rock band, needs your help funding their first EP! Visit us at thekingofmars.com for more."/>
    <x v="28"/>
    <n v="2053"/>
    <x v="0"/>
    <x v="0"/>
    <s v="USD"/>
    <n v="1475342382"/>
    <x v="1838"/>
    <n v="1472750382"/>
    <d v="2016-09-01T17:19:42"/>
    <b v="0"/>
    <n v="45"/>
    <b v="1"/>
    <s v="music/rock"/>
    <n v="2.0529999999999999"/>
    <n v="45.62222222222222"/>
    <x v="4"/>
    <x v="11"/>
  </r>
  <r>
    <n v="1840"/>
    <x v="1840"/>
    <s v="St. Paul five-piece band City of the Weak hits the road May 9th, heading for Ft. Lauderdale to attend the Driven Music Conference!"/>
    <x v="42"/>
    <n v="980"/>
    <x v="0"/>
    <x v="0"/>
    <s v="USD"/>
    <n v="1367902740"/>
    <x v="1839"/>
    <n v="1366251510"/>
    <d v="2013-04-18T02:18:30"/>
    <b v="0"/>
    <n v="13"/>
    <b v="1"/>
    <s v="music/rock"/>
    <n v="1.0888888888888888"/>
    <n v="75.384615384615387"/>
    <x v="4"/>
    <x v="11"/>
  </r>
  <r>
    <n v="1841"/>
    <x v="1841"/>
    <s v="Hard Rock with a Positive Message. Help us fund, release and promote our debut EP!"/>
    <x v="13"/>
    <n v="2035"/>
    <x v="0"/>
    <x v="0"/>
    <s v="USD"/>
    <n v="1400561940"/>
    <x v="1840"/>
    <n v="1397679445"/>
    <d v="2014-04-16T20:17:25"/>
    <b v="0"/>
    <n v="40"/>
    <b v="1"/>
    <s v="music/rock"/>
    <n v="1.0175000000000001"/>
    <n v="50.875"/>
    <x v="4"/>
    <x v="11"/>
  </r>
  <r>
    <n v="1842"/>
    <x v="1842"/>
    <s v="Every time we sit down to rehearse, thoughts of recording a CD excite us! We are ready to do this!  It's time, so read on..."/>
    <x v="13"/>
    <n v="2505"/>
    <x v="0"/>
    <x v="0"/>
    <s v="USD"/>
    <n v="1425275940"/>
    <x v="1841"/>
    <n v="1422371381"/>
    <d v="2015-01-27T15:09:41"/>
    <b v="0"/>
    <n v="21"/>
    <b v="1"/>
    <s v="music/rock"/>
    <n v="1.2524999999999999"/>
    <n v="119.28571428571429"/>
    <x v="4"/>
    <x v="11"/>
  </r>
  <r>
    <n v="1843"/>
    <x v="1843"/>
    <s v="Support Jeremy Buck &amp; The Bang as they finish and release their Brand New Album, â€œYou Are a Starâ€, as well as shoot 2 New Music Videos"/>
    <x v="3"/>
    <n v="12400.61"/>
    <x v="0"/>
    <x v="0"/>
    <s v="USD"/>
    <n v="1298245954"/>
    <x v="1842"/>
    <n v="1295653954"/>
    <d v="2011-01-21T23:52:34"/>
    <b v="0"/>
    <n v="134"/>
    <b v="1"/>
    <s v="music/rock"/>
    <n v="1.2400610000000001"/>
    <n v="92.541865671641801"/>
    <x v="4"/>
    <x v="11"/>
  </r>
  <r>
    <n v="1844"/>
    <x v="1844"/>
    <s v="We are working hard to get into the recording studio and finally release a full-length album...but we need your help getting there!"/>
    <x v="15"/>
    <n v="1521"/>
    <x v="0"/>
    <x v="0"/>
    <s v="USD"/>
    <n v="1307761200"/>
    <x v="1843"/>
    <n v="1304464914"/>
    <d v="2011-05-03T23:21:54"/>
    <b v="0"/>
    <n v="20"/>
    <b v="1"/>
    <s v="music/rock"/>
    <n v="1.014"/>
    <n v="76.05"/>
    <x v="4"/>
    <x v="11"/>
  </r>
  <r>
    <n v="1845"/>
    <x v="1845"/>
    <s v="OH MY JOSH! _x000a__x000a_Our Kickstarter Supporters get FIRST DIBS!_x000a__x000a_Here's our latest single release and a package deal you cannot ignore!"/>
    <x v="28"/>
    <n v="1000"/>
    <x v="0"/>
    <x v="0"/>
    <s v="USD"/>
    <n v="1466139300"/>
    <x v="1844"/>
    <n v="1464854398"/>
    <d v="2016-06-02T07:59:58"/>
    <b v="0"/>
    <n v="19"/>
    <b v="1"/>
    <s v="music/rock"/>
    <n v="1"/>
    <n v="52.631578947368418"/>
    <x v="4"/>
    <x v="11"/>
  </r>
  <r>
    <n v="1846"/>
    <x v="1846"/>
    <s v="This album of all original music has been in the making for several years and I am excited to make my fans a part of this experience."/>
    <x v="36"/>
    <n v="20689"/>
    <x v="0"/>
    <x v="0"/>
    <s v="USD"/>
    <n v="1355585777"/>
    <x v="1845"/>
    <n v="1352993777"/>
    <d v="2012-11-15T15:36:17"/>
    <b v="0"/>
    <n v="209"/>
    <b v="1"/>
    <s v="music/rock"/>
    <n v="1.3792666666666666"/>
    <n v="98.990430622009569"/>
    <x v="4"/>
    <x v="11"/>
  </r>
  <r>
    <n v="1847"/>
    <x v="1847"/>
    <s v="Deathtrap America is touring the country this spring.  Your pledge will help us across the country with Faster Pussycat and QueensrÃ¿che"/>
    <x v="30"/>
    <n v="3022"/>
    <x v="0"/>
    <x v="0"/>
    <s v="USD"/>
    <n v="1429594832"/>
    <x v="1846"/>
    <n v="1427780432"/>
    <d v="2015-03-31T05:40:32"/>
    <b v="0"/>
    <n v="38"/>
    <b v="1"/>
    <s v="music/rock"/>
    <n v="1.2088000000000001"/>
    <n v="79.526315789473685"/>
    <x v="4"/>
    <x v="11"/>
  </r>
  <r>
    <n v="1848"/>
    <x v="1848"/>
    <s v="Hopeless Jack &amp; the Handsome Devil's first American tour. Help us bring our dirty brand of &quot;Roots &amp; Roll&quot; across the country!"/>
    <x v="9"/>
    <n v="3221"/>
    <x v="0"/>
    <x v="0"/>
    <s v="USD"/>
    <n v="1312095540"/>
    <x v="1847"/>
    <n v="1306608888"/>
    <d v="2011-05-28T18:54:48"/>
    <b v="0"/>
    <n v="24"/>
    <b v="1"/>
    <s v="music/rock"/>
    <n v="1.0736666666666668"/>
    <n v="134.20833333333334"/>
    <x v="4"/>
    <x v="11"/>
  </r>
  <r>
    <n v="1849"/>
    <x v="1849"/>
    <s v="Release the Skylines is a small, local Cleveland metal band looking to record an album."/>
    <x v="43"/>
    <n v="301"/>
    <x v="0"/>
    <x v="0"/>
    <s v="USD"/>
    <n v="1350505059"/>
    <x v="1848"/>
    <n v="1347913059"/>
    <d v="2012-09-17T20:17:39"/>
    <b v="0"/>
    <n v="8"/>
    <b v="1"/>
    <s v="music/rock"/>
    <n v="1.0033333333333334"/>
    <n v="37.625"/>
    <x v="4"/>
    <x v="11"/>
  </r>
  <r>
    <n v="1850"/>
    <x v="1850"/>
    <s v="WILKES is the solo venture of HighFlightSociety singer / Disciple bassist, Jason Wilkes. This project is to fund the debut 6 song EP."/>
    <x v="7"/>
    <n v="9137"/>
    <x v="0"/>
    <x v="0"/>
    <s v="USD"/>
    <n v="1405033300"/>
    <x v="1849"/>
    <n v="1402441300"/>
    <d v="2014-06-10T23:01:40"/>
    <b v="0"/>
    <n v="179"/>
    <b v="1"/>
    <s v="music/rock"/>
    <n v="1.0152222222222222"/>
    <n v="51.044692737430168"/>
    <x v="4"/>
    <x v="11"/>
  </r>
  <r>
    <n v="1851"/>
    <x v="1851"/>
    <s v="I have recorded 3 solo blues/rock/surf albums of original music, but they're only digitally released - I want there to be real CD's!"/>
    <x v="46"/>
    <n v="1301"/>
    <x v="0"/>
    <x v="0"/>
    <s v="USD"/>
    <n v="1406509200"/>
    <x v="1850"/>
    <n v="1404769538"/>
    <d v="2014-07-07T21:45:38"/>
    <b v="0"/>
    <n v="26"/>
    <b v="1"/>
    <s v="music/rock"/>
    <n v="1.0007692307692309"/>
    <n v="50.03846153846154"/>
    <x v="4"/>
    <x v="11"/>
  </r>
  <r>
    <n v="1852"/>
    <x v="1852"/>
    <s v="Athens, GA-based rock &amp; roll/soul band Radiolucent is kickstarting funds to mix, master, &amp; release their 2nd record, Electric City."/>
    <x v="36"/>
    <n v="17545"/>
    <x v="0"/>
    <x v="0"/>
    <s v="USD"/>
    <n v="1429920000"/>
    <x v="1851"/>
    <n v="1426703452"/>
    <d v="2015-03-18T18:30:52"/>
    <b v="0"/>
    <n v="131"/>
    <b v="1"/>
    <s v="music/rock"/>
    <n v="1.1696666666666666"/>
    <n v="133.93129770992365"/>
    <x v="4"/>
    <x v="11"/>
  </r>
  <r>
    <n v="1853"/>
    <x v="1853"/>
    <s v="The money will go towards our debut EP being Recorded mixed by Andrew Baylis and mastered by Drew Fulk of Think Sound Studios."/>
    <x v="134"/>
    <n v="815"/>
    <x v="0"/>
    <x v="0"/>
    <s v="USD"/>
    <n v="1352860017"/>
    <x v="1852"/>
    <n v="1348536417"/>
    <d v="2012-09-25T01:26:57"/>
    <b v="0"/>
    <n v="14"/>
    <b v="1"/>
    <s v="music/rock"/>
    <n v="1.01875"/>
    <n v="58.214285714285715"/>
    <x v="4"/>
    <x v="11"/>
  </r>
  <r>
    <n v="1854"/>
    <x v="1854"/>
    <s v="After much anticipation, I'm finally releasing my first album, &quot;In Technicolor&quot;! Let's join forces and get it done right!"/>
    <x v="36"/>
    <n v="15318.55"/>
    <x v="0"/>
    <x v="0"/>
    <s v="USD"/>
    <n v="1369355437"/>
    <x v="1853"/>
    <n v="1366763437"/>
    <d v="2013-04-24T00:30:37"/>
    <b v="0"/>
    <n v="174"/>
    <b v="1"/>
    <s v="music/rock"/>
    <n v="1.0212366666666666"/>
    <n v="88.037643678160919"/>
    <x v="4"/>
    <x v="11"/>
  </r>
  <r>
    <n v="1855"/>
    <x v="1855"/>
    <s v="11 year old Sara &amp; Motion Device want rock &amp; metal fans all over the world to unite and join the ROCK REVOLUTION!!!"/>
    <x v="222"/>
    <n v="13480.16"/>
    <x v="0"/>
    <x v="5"/>
    <s v="CAD"/>
    <n v="1389012940"/>
    <x v="1854"/>
    <n v="1385124940"/>
    <d v="2013-11-22T12:55:40"/>
    <b v="0"/>
    <n v="191"/>
    <b v="1"/>
    <s v="music/rock"/>
    <n v="1.5405897142857143"/>
    <n v="70.576753926701571"/>
    <x v="4"/>
    <x v="11"/>
  </r>
  <r>
    <n v="1856"/>
    <x v="1856"/>
    <s v="We are an independent band who needs your help for the production of our new album, so we can share our music with you lovely people :)"/>
    <x v="13"/>
    <n v="2025"/>
    <x v="0"/>
    <x v="0"/>
    <s v="USD"/>
    <n v="1405715472"/>
    <x v="1855"/>
    <n v="1403901072"/>
    <d v="2014-06-27T20:31:12"/>
    <b v="0"/>
    <n v="38"/>
    <b v="1"/>
    <s v="music/rock"/>
    <n v="1.0125"/>
    <n v="53.289473684210527"/>
    <x v="4"/>
    <x v="11"/>
  </r>
  <r>
    <n v="1857"/>
    <x v="1857"/>
    <s v="We need to get back to Nashville to record our second record, a full LP this time.  It ain't cheap and we need your help!"/>
    <x v="9"/>
    <n v="3000"/>
    <x v="0"/>
    <x v="0"/>
    <s v="USD"/>
    <n v="1410546413"/>
    <x v="1856"/>
    <n v="1407954413"/>
    <d v="2014-08-13T18:26:53"/>
    <b v="0"/>
    <n v="22"/>
    <b v="1"/>
    <s v="music/rock"/>
    <n v="1"/>
    <n v="136.36363636363637"/>
    <x v="4"/>
    <x v="11"/>
  </r>
  <r>
    <n v="1858"/>
    <x v="1858"/>
    <s v="I write songs to teach with at two Chicago schools.  The enthusiastic response from my students &amp; colleagues inspired me to do do this!"/>
    <x v="291"/>
    <n v="6041.55"/>
    <x v="0"/>
    <x v="0"/>
    <s v="USD"/>
    <n v="1324014521"/>
    <x v="1857"/>
    <n v="1318826921"/>
    <d v="2011-10-17T04:48:41"/>
    <b v="0"/>
    <n v="149"/>
    <b v="1"/>
    <s v="music/rock"/>
    <n v="1.0874800874800874"/>
    <n v="40.547315436241611"/>
    <x v="4"/>
    <x v="11"/>
  </r>
  <r>
    <n v="1859"/>
    <x v="1859"/>
    <s v="Queen Kwong is going ON TOUR to London and Paris!"/>
    <x v="9"/>
    <n v="3955"/>
    <x v="0"/>
    <x v="0"/>
    <s v="USD"/>
    <n v="1316716129"/>
    <x v="1858"/>
    <n v="1314124129"/>
    <d v="2011-08-23T18:28:49"/>
    <b v="0"/>
    <n v="56"/>
    <b v="1"/>
    <s v="music/rock"/>
    <n v="1.3183333333333334"/>
    <n v="70.625"/>
    <x v="4"/>
    <x v="11"/>
  </r>
  <r>
    <n v="1860"/>
    <x v="1860"/>
    <s v="ASC had a one-of-a-kind CD release party in 2013, and we want to share it with the world - in DVD format!"/>
    <x v="47"/>
    <n v="1001"/>
    <x v="0"/>
    <x v="0"/>
    <s v="USD"/>
    <n v="1391706084"/>
    <x v="1859"/>
    <n v="1389891684"/>
    <d v="2014-01-16T17:01:24"/>
    <b v="0"/>
    <n v="19"/>
    <b v="1"/>
    <s v="music/rock"/>
    <n v="1.3346666666666667"/>
    <n v="52.684210526315788"/>
    <x v="4"/>
    <x v="11"/>
  </r>
  <r>
    <n v="1861"/>
    <x v="1861"/>
    <s v="A game for Apple &amp; Android devices that sees you get your own spacecraft, take on the competition, mine asteroids &amp; fight to survive."/>
    <x v="65"/>
    <n v="0"/>
    <x v="2"/>
    <x v="1"/>
    <s v="GBP"/>
    <n v="1422256341"/>
    <x v="1860"/>
    <n v="1419664341"/>
    <d v="2014-12-27T07:12:21"/>
    <b v="0"/>
    <n v="0"/>
    <b v="0"/>
    <s v="games/mobile games"/>
    <n v="0"/>
    <e v="#DIV/0!"/>
    <x v="6"/>
    <x v="18"/>
  </r>
  <r>
    <n v="1862"/>
    <x v="1862"/>
    <s v="Purple Fishing is an online game and social media platform for Trump Supporters and Critics to have fun finding common ground."/>
    <x v="102"/>
    <n v="1455"/>
    <x v="2"/>
    <x v="0"/>
    <s v="USD"/>
    <n v="1488958200"/>
    <x v="1861"/>
    <n v="1484912974"/>
    <d v="2017-01-20T11:49:34"/>
    <b v="0"/>
    <n v="16"/>
    <b v="0"/>
    <s v="games/mobile games"/>
    <n v="8.0833333333333326E-2"/>
    <n v="90.9375"/>
    <x v="6"/>
    <x v="18"/>
  </r>
  <r>
    <n v="1863"/>
    <x v="1863"/>
    <s v="This is an Android game where you take control of the zombies and try to eat your way to world domination!"/>
    <x v="30"/>
    <n v="10"/>
    <x v="2"/>
    <x v="0"/>
    <s v="USD"/>
    <n v="1402600085"/>
    <x v="1862"/>
    <n v="1400008085"/>
    <d v="2014-05-13T19:08:05"/>
    <b v="0"/>
    <n v="2"/>
    <b v="0"/>
    <s v="games/mobile games"/>
    <n v="4.0000000000000001E-3"/>
    <n v="5"/>
    <x v="6"/>
    <x v="18"/>
  </r>
  <r>
    <n v="1864"/>
    <x v="1864"/>
    <s v="Cannons, Power Gloves, and PUNCHING STUFF!  Help Fat Cheeks collect Acorns for upgrades and customize his gear in this Endless Runner"/>
    <x v="115"/>
    <n v="2788"/>
    <x v="2"/>
    <x v="0"/>
    <s v="USD"/>
    <n v="1399223500"/>
    <x v="1863"/>
    <n v="1396631500"/>
    <d v="2014-04-04T17:11:40"/>
    <b v="0"/>
    <n v="48"/>
    <b v="0"/>
    <s v="games/mobile games"/>
    <n v="0.42892307692307691"/>
    <n v="58.083333333333336"/>
    <x v="6"/>
    <x v="18"/>
  </r>
  <r>
    <n v="1865"/>
    <x v="1865"/>
    <s v="This game is an alternative to the boring morning jogs This game will make you excited to workout Following elite footballer movements!"/>
    <x v="74"/>
    <n v="4"/>
    <x v="2"/>
    <x v="1"/>
    <s v="GBP"/>
    <n v="1478425747"/>
    <x v="1864"/>
    <n v="1475398147"/>
    <d v="2016-10-02T08:49:07"/>
    <b v="0"/>
    <n v="2"/>
    <b v="0"/>
    <s v="games/mobile games"/>
    <n v="3.6363636363636364E-5"/>
    <n v="2"/>
    <x v="6"/>
    <x v="18"/>
  </r>
  <r>
    <n v="1866"/>
    <x v="1866"/>
    <s v="A mobile application that will allow math learners to practice math operations and improve critical thinking. Ideal for ages 7 to 12."/>
    <x v="31"/>
    <n v="125"/>
    <x v="2"/>
    <x v="0"/>
    <s v="USD"/>
    <n v="1488340800"/>
    <x v="1865"/>
    <n v="1483768497"/>
    <d v="2017-01-07T05:54:57"/>
    <b v="0"/>
    <n v="2"/>
    <b v="0"/>
    <s v="games/mobile games"/>
    <n v="5.0000000000000001E-3"/>
    <n v="62.5"/>
    <x v="6"/>
    <x v="18"/>
  </r>
  <r>
    <n v="1867"/>
    <x v="1867"/>
    <s v="A mix of PokemonGo, Game of War- Fire Age, DragonSoul, &amp; Throwdown. Join a clan, collect meme, upgrade features, fight, &amp; compete."/>
    <x v="22"/>
    <n v="10"/>
    <x v="2"/>
    <x v="0"/>
    <s v="USD"/>
    <n v="1478383912"/>
    <x v="1866"/>
    <n v="1475791912"/>
    <d v="2016-10-06T22:11:52"/>
    <b v="0"/>
    <n v="1"/>
    <b v="0"/>
    <s v="games/mobile games"/>
    <n v="5.0000000000000001E-4"/>
    <n v="10"/>
    <x v="6"/>
    <x v="18"/>
  </r>
  <r>
    <n v="1868"/>
    <x v="1868"/>
    <s v="PaperChase is a popular endless flying game conceived by a 15 year old and loved by millions worldwide.  Help us build version 3!"/>
    <x v="31"/>
    <n v="1217"/>
    <x v="2"/>
    <x v="0"/>
    <s v="USD"/>
    <n v="1450166340"/>
    <x v="1867"/>
    <n v="1448044925"/>
    <d v="2015-11-20T18:42:05"/>
    <b v="0"/>
    <n v="17"/>
    <b v="0"/>
    <s v="games/mobile games"/>
    <n v="4.8680000000000001E-2"/>
    <n v="71.588235294117652"/>
    <x v="6"/>
    <x v="18"/>
  </r>
  <r>
    <n v="1869"/>
    <x v="1869"/>
    <s v="CCRPG will be a 2D Pixel Art Game based on similar elements to the SNES game &quot;Zelda: A Link to the Past&quot; with RPG elements added in."/>
    <x v="3"/>
    <n v="0"/>
    <x v="2"/>
    <x v="0"/>
    <s v="USD"/>
    <n v="1483488249"/>
    <x v="1868"/>
    <n v="1480896249"/>
    <d v="2016-12-05T00:04:09"/>
    <b v="0"/>
    <n v="0"/>
    <b v="0"/>
    <s v="games/mobile games"/>
    <n v="0"/>
    <e v="#DIV/0!"/>
    <x v="6"/>
    <x v="18"/>
  </r>
  <r>
    <n v="1870"/>
    <x v="1870"/>
    <s v="Conflict of Van Helsing &amp; Dracula (C.O.V.D.) is a board game available as an App based on the story: Dracula. Can you survive?"/>
    <x v="8"/>
    <n v="361"/>
    <x v="2"/>
    <x v="0"/>
    <s v="USD"/>
    <n v="1454213820"/>
    <x v="1869"/>
    <n v="1451723535"/>
    <d v="2016-01-02T08:32:15"/>
    <b v="0"/>
    <n v="11"/>
    <b v="0"/>
    <s v="games/mobile games"/>
    <n v="0.10314285714285715"/>
    <n v="32.81818181818182"/>
    <x v="6"/>
    <x v="18"/>
  </r>
  <r>
    <n v="1871"/>
    <x v="1871"/>
    <s v="Journey with Bible Bear through each of the books of the Bible, exploring stories while learning verses, songs, and preschool concepts!"/>
    <x v="115"/>
    <n v="4666"/>
    <x v="2"/>
    <x v="0"/>
    <s v="USD"/>
    <n v="1416512901"/>
    <x v="1870"/>
    <n v="1413053301"/>
    <d v="2014-10-11T18:48:21"/>
    <b v="0"/>
    <n v="95"/>
    <b v="0"/>
    <s v="games/mobile games"/>
    <n v="0.7178461538461538"/>
    <n v="49.11578947368421"/>
    <x v="6"/>
    <x v="18"/>
  </r>
  <r>
    <n v="1872"/>
    <x v="1872"/>
    <s v="A Top-View Action game where you play as Bob, the FIRST zombie to rise from the grave. Bring chaos to town, feast and don't die again."/>
    <x v="22"/>
    <n v="212"/>
    <x v="2"/>
    <x v="0"/>
    <s v="USD"/>
    <n v="1435633602"/>
    <x v="1871"/>
    <n v="1433041602"/>
    <d v="2015-05-31T03:06:42"/>
    <b v="0"/>
    <n v="13"/>
    <b v="0"/>
    <s v="games/mobile games"/>
    <n v="1.06E-2"/>
    <n v="16.307692307692307"/>
    <x v="6"/>
    <x v="18"/>
  </r>
  <r>
    <n v="1873"/>
    <x v="1873"/>
    <s v="It's time for The Red Card Blue Card Game to be available everywhere! Help save the sanity of ALL parent's! Help make it an App!!"/>
    <x v="6"/>
    <n v="36"/>
    <x v="2"/>
    <x v="5"/>
    <s v="CAD"/>
    <n v="1436373900"/>
    <x v="1872"/>
    <n v="1433861210"/>
    <d v="2015-06-09T14:46:50"/>
    <b v="0"/>
    <n v="2"/>
    <b v="0"/>
    <s v="games/mobile games"/>
    <n v="4.4999999999999997E-3"/>
    <n v="18"/>
    <x v="6"/>
    <x v="18"/>
  </r>
  <r>
    <n v="1874"/>
    <x v="1874"/>
    <s v="PATH to Reading (PATH) is a patented break-through technology  that dramatically and permanently improves attention, reading, memory"/>
    <x v="292"/>
    <n v="26"/>
    <x v="2"/>
    <x v="0"/>
    <s v="USD"/>
    <n v="1467155733"/>
    <x v="1873"/>
    <n v="1465427733"/>
    <d v="2016-06-08T23:15:33"/>
    <b v="0"/>
    <n v="2"/>
    <b v="0"/>
    <s v="games/mobile games"/>
    <n v="1.6249999999999999E-4"/>
    <n v="13"/>
    <x v="6"/>
    <x v="18"/>
  </r>
  <r>
    <n v="1875"/>
    <x v="1875"/>
    <s v="Sea opposition of Crab's family and angry fishes. Who is going to win, and who is going to loose ?!"/>
    <x v="3"/>
    <n v="51"/>
    <x v="2"/>
    <x v="0"/>
    <s v="USD"/>
    <n v="1470519308"/>
    <x v="1874"/>
    <n v="1465335308"/>
    <d v="2016-06-07T21:35:08"/>
    <b v="0"/>
    <n v="3"/>
    <b v="0"/>
    <s v="games/mobile games"/>
    <n v="5.1000000000000004E-3"/>
    <n v="17"/>
    <x v="6"/>
    <x v="18"/>
  </r>
  <r>
    <n v="1876"/>
    <x v="1876"/>
    <s v="An arcade styled side scroller. Help Bob the pilot steer his plane through hordes of migrating birds strapped with explosives."/>
    <x v="293"/>
    <n v="0"/>
    <x v="2"/>
    <x v="2"/>
    <s v="AUD"/>
    <n v="1402901405"/>
    <x v="1875"/>
    <n v="1400309405"/>
    <d v="2014-05-17T06:50:05"/>
    <b v="0"/>
    <n v="0"/>
    <b v="0"/>
    <s v="games/mobile games"/>
    <n v="0"/>
    <e v="#DIV/0!"/>
    <x v="6"/>
    <x v="18"/>
  </r>
  <r>
    <n v="1877"/>
    <x v="1877"/>
    <s v="It's obvious you won't survive by your wits alone. Unfortunately that's all you've got, Chip. Run!"/>
    <x v="294"/>
    <n v="0"/>
    <x v="2"/>
    <x v="0"/>
    <s v="USD"/>
    <n v="1425170525"/>
    <x v="1876"/>
    <n v="1422664925"/>
    <d v="2015-01-31T00:42:05"/>
    <b v="0"/>
    <n v="0"/>
    <b v="0"/>
    <s v="games/mobile games"/>
    <n v="0"/>
    <e v="#DIV/0!"/>
    <x v="6"/>
    <x v="18"/>
  </r>
  <r>
    <n v="1878"/>
    <x v="1878"/>
    <s v="Action game now playable on Android/iOS platforms and PC browsers. Easy gameplay even for starters yet hard to be skilled. Multi-player"/>
    <x v="6"/>
    <n v="0"/>
    <x v="2"/>
    <x v="2"/>
    <s v="AUD"/>
    <n v="1402618355"/>
    <x v="1877"/>
    <n v="1400026355"/>
    <d v="2014-05-14T00:12:35"/>
    <b v="0"/>
    <n v="0"/>
    <b v="0"/>
    <s v="games/mobile games"/>
    <n v="0"/>
    <e v="#DIV/0!"/>
    <x v="6"/>
    <x v="18"/>
  </r>
  <r>
    <n v="1879"/>
    <x v="1879"/>
    <s v="Juego de plataformas con 20 personajes. Cada personaje tiene cuatro habilidades distintas al resto de personajes y sus propias voces."/>
    <x v="10"/>
    <n v="6"/>
    <x v="2"/>
    <x v="3"/>
    <s v="EUR"/>
    <n v="1457966129"/>
    <x v="1878"/>
    <n v="1455377729"/>
    <d v="2016-02-13T15:35:29"/>
    <b v="0"/>
    <n v="2"/>
    <b v="0"/>
    <s v="games/mobile games"/>
    <n v="1.1999999999999999E-3"/>
    <n v="3"/>
    <x v="6"/>
    <x v="18"/>
  </r>
  <r>
    <n v="1880"/>
    <x v="1880"/>
    <s v="Sim Betting Football is the only football (soccer) betting simulation  game."/>
    <x v="10"/>
    <n v="1004"/>
    <x v="2"/>
    <x v="1"/>
    <s v="GBP"/>
    <n v="1459341380"/>
    <x v="1879"/>
    <n v="1456839380"/>
    <d v="2016-03-01T13:36:20"/>
    <b v="0"/>
    <n v="24"/>
    <b v="0"/>
    <s v="games/mobile games"/>
    <n v="0.20080000000000001"/>
    <n v="41.833333333333336"/>
    <x v="6"/>
    <x v="18"/>
  </r>
  <r>
    <n v="1881"/>
    <x v="1881"/>
    <s v="We're now raising money to produce a music video. Those who donate get a vote in deciding which song!"/>
    <x v="13"/>
    <n v="3453.69"/>
    <x v="0"/>
    <x v="0"/>
    <s v="USD"/>
    <n v="1425955189"/>
    <x v="1880"/>
    <n v="1423366789"/>
    <d v="2015-02-08T03:39:49"/>
    <b v="0"/>
    <n v="70"/>
    <b v="1"/>
    <s v="music/indie rock"/>
    <n v="1.726845"/>
    <n v="49.338428571428572"/>
    <x v="4"/>
    <x v="14"/>
  </r>
  <r>
    <n v="1882"/>
    <x v="1882"/>
    <s v="New songs have been popping out of Mark Donato for years now and he's got a large, squirming litter of them in need of triage.  Help!"/>
    <x v="295"/>
    <n v="3380"/>
    <x v="0"/>
    <x v="0"/>
    <s v="USD"/>
    <n v="1341964080"/>
    <x v="1881"/>
    <n v="1339109212"/>
    <d v="2012-06-07T22:46:52"/>
    <b v="0"/>
    <n v="81"/>
    <b v="1"/>
    <s v="music/indie rock"/>
    <n v="1.008955223880597"/>
    <n v="41.728395061728392"/>
    <x v="4"/>
    <x v="14"/>
  </r>
  <r>
    <n v="1883"/>
    <x v="1883"/>
    <s v="Afraid Of Figs is a high energy pop/rock band, with off-the-wall humor, catchy hooks, and wild interactive live shows."/>
    <x v="117"/>
    <n v="1047"/>
    <x v="0"/>
    <x v="0"/>
    <s v="USD"/>
    <n v="1333921508"/>
    <x v="1882"/>
    <n v="1331333108"/>
    <d v="2012-03-09T22:45:08"/>
    <b v="0"/>
    <n v="32"/>
    <b v="1"/>
    <s v="music/indie rock"/>
    <n v="1.0480480480480481"/>
    <n v="32.71875"/>
    <x v="4"/>
    <x v="14"/>
  </r>
  <r>
    <n v="1884"/>
    <x v="1884"/>
    <s v="Glad Hearts Latest Album, Twenty Two, Pressed In A Very Limited Edition On Beautiful Vinyl With Accompanying Digital Download"/>
    <x v="28"/>
    <n v="1351"/>
    <x v="0"/>
    <x v="0"/>
    <s v="USD"/>
    <n v="1354017600"/>
    <x v="1883"/>
    <n v="1350967535"/>
    <d v="2012-10-23T04:45:35"/>
    <b v="0"/>
    <n v="26"/>
    <b v="1"/>
    <s v="music/indie rock"/>
    <n v="1.351"/>
    <n v="51.96153846153846"/>
    <x v="4"/>
    <x v="14"/>
  </r>
  <r>
    <n v="1885"/>
    <x v="1885"/>
    <s v="KATA's debut album 'The Rising' is ready for your ears, now all we need to do is press the vinyl. That's where you come in!"/>
    <x v="296"/>
    <n v="5322"/>
    <x v="0"/>
    <x v="0"/>
    <s v="USD"/>
    <n v="1344636000"/>
    <x v="1884"/>
    <n v="1341800110"/>
    <d v="2012-07-09T02:15:10"/>
    <b v="0"/>
    <n v="105"/>
    <b v="1"/>
    <s v="music/indie rock"/>
    <n v="1.1632786885245903"/>
    <n v="50.685714285714283"/>
    <x v="4"/>
    <x v="14"/>
  </r>
  <r>
    <n v="1886"/>
    <x v="1886"/>
    <s v="Help the New York - based independent prog-rock band Invisible House create their new album called &quot;a history of the world&quot;"/>
    <x v="38"/>
    <n v="1225"/>
    <x v="0"/>
    <x v="0"/>
    <s v="USD"/>
    <n v="1415832338"/>
    <x v="1885"/>
    <n v="1413236738"/>
    <d v="2014-10-13T21:45:38"/>
    <b v="0"/>
    <n v="29"/>
    <b v="1"/>
    <s v="music/indie rock"/>
    <n v="1.0208333333333333"/>
    <n v="42.241379310344826"/>
    <x v="4"/>
    <x v="14"/>
  </r>
  <r>
    <n v="1887"/>
    <x v="1887"/>
    <s v="Our dream of recording our second single in London and making it big in the UK is closer than ever! Do you want to be a part of it?"/>
    <x v="9"/>
    <n v="3335"/>
    <x v="0"/>
    <x v="3"/>
    <s v="EUR"/>
    <n v="1449178200"/>
    <x v="1886"/>
    <n v="1447614732"/>
    <d v="2015-11-15T19:12:12"/>
    <b v="0"/>
    <n v="8"/>
    <b v="1"/>
    <s v="music/indie rock"/>
    <n v="1.1116666666666666"/>
    <n v="416.875"/>
    <x v="4"/>
    <x v="14"/>
  </r>
  <r>
    <n v="1888"/>
    <x v="1888"/>
    <s v="Hey there! I have new music recorded for my 3rd CD but  need to raise a few more bucks to finish the artwork &amp; pressing. I'm so close I can taste it!"/>
    <x v="30"/>
    <n v="4152"/>
    <x v="0"/>
    <x v="0"/>
    <s v="USD"/>
    <n v="1275368340"/>
    <x v="1887"/>
    <n v="1272692732"/>
    <d v="2010-05-01T05:45:32"/>
    <b v="0"/>
    <n v="89"/>
    <b v="1"/>
    <s v="music/indie rock"/>
    <n v="1.6608000000000001"/>
    <n v="46.651685393258425"/>
    <x v="4"/>
    <x v="14"/>
  </r>
  <r>
    <n v="1889"/>
    <x v="1889"/>
    <s v="Sweeping epic melodies. I want to incorporate all my influences into one album I have been writing for 90 days now and ready to record!"/>
    <x v="13"/>
    <n v="2132"/>
    <x v="0"/>
    <x v="0"/>
    <s v="USD"/>
    <n v="1363024946"/>
    <x v="1888"/>
    <n v="1359140546"/>
    <d v="2013-01-25T19:02:26"/>
    <b v="0"/>
    <n v="44"/>
    <b v="1"/>
    <s v="music/indie rock"/>
    <n v="1.0660000000000001"/>
    <n v="48.454545454545453"/>
    <x v="4"/>
    <x v="14"/>
  </r>
  <r>
    <n v="1890"/>
    <x v="1890"/>
    <s v="We want to record a live album at this year's annual Boxing Day show at the Arden Gild Hall - we need your help to do it!"/>
    <x v="14"/>
    <n v="17350.13"/>
    <x v="0"/>
    <x v="0"/>
    <s v="USD"/>
    <n v="1355597528"/>
    <x v="1889"/>
    <n v="1353005528"/>
    <d v="2012-11-15T18:52:08"/>
    <b v="0"/>
    <n v="246"/>
    <b v="1"/>
    <s v="music/indie rock"/>
    <n v="1.4458441666666668"/>
    <n v="70.5289837398374"/>
    <x v="4"/>
    <x v="14"/>
  </r>
  <r>
    <n v="1891"/>
    <x v="1891"/>
    <s v="Help promote Lindsey Ray's debut full-length album &amp; get loads of great giveaways in return! Can you say free music and prizes?! You know you wanna..."/>
    <x v="3"/>
    <n v="10555"/>
    <x v="0"/>
    <x v="0"/>
    <s v="USD"/>
    <n v="1279778400"/>
    <x v="1890"/>
    <n v="1275851354"/>
    <d v="2010-06-06T19:09:14"/>
    <b v="0"/>
    <n v="120"/>
    <b v="1"/>
    <s v="music/indie rock"/>
    <n v="1.0555000000000001"/>
    <n v="87.958333333333329"/>
    <x v="4"/>
    <x v="14"/>
  </r>
  <r>
    <n v="1892"/>
    <x v="1892"/>
    <s v="Nemes has just recorded a new album and is raising $500 to get it mixed and mastered professionally."/>
    <x v="2"/>
    <n v="683"/>
    <x v="0"/>
    <x v="0"/>
    <s v="USD"/>
    <n v="1307459881"/>
    <x v="1891"/>
    <n v="1304867881"/>
    <d v="2011-05-08T15:18:01"/>
    <b v="0"/>
    <n v="26"/>
    <b v="1"/>
    <s v="music/indie rock"/>
    <n v="1.3660000000000001"/>
    <n v="26.26923076923077"/>
    <x v="4"/>
    <x v="14"/>
  </r>
  <r>
    <n v="1893"/>
    <x v="1893"/>
    <s v="Archeology is looking to gain support to release their 7&quot; vinyl single &quot;Hunger&quot; as well as the b-side, &quot;Kings canyon."/>
    <x v="30"/>
    <n v="2600"/>
    <x v="0"/>
    <x v="0"/>
    <s v="USD"/>
    <n v="1302926340"/>
    <x v="1892"/>
    <n v="1301524585"/>
    <d v="2011-03-30T22:36:25"/>
    <b v="0"/>
    <n v="45"/>
    <b v="1"/>
    <s v="music/indie rock"/>
    <n v="1.04"/>
    <n v="57.777777777777779"/>
    <x v="4"/>
    <x v="14"/>
  </r>
  <r>
    <n v="1894"/>
    <x v="1894"/>
    <s v="Im trying to raise $1000 for a 3 song EP in a studio!"/>
    <x v="28"/>
    <n v="1145"/>
    <x v="0"/>
    <x v="0"/>
    <s v="USD"/>
    <n v="1329082983"/>
    <x v="1893"/>
    <n v="1326404583"/>
    <d v="2012-01-12T21:43:03"/>
    <b v="0"/>
    <n v="20"/>
    <b v="1"/>
    <s v="music/indie rock"/>
    <n v="1.145"/>
    <n v="57.25"/>
    <x v="4"/>
    <x v="14"/>
  </r>
  <r>
    <n v="1895"/>
    <x v="1895"/>
    <s v="HERESTOFIGHTIN is a folk rock band from Colorado fighting for change in our world through rock and roll. Be the change you want to see."/>
    <x v="297"/>
    <n v="9228"/>
    <x v="0"/>
    <x v="0"/>
    <s v="USD"/>
    <n v="1445363722"/>
    <x v="1894"/>
    <n v="1442771722"/>
    <d v="2015-09-20T17:55:22"/>
    <b v="0"/>
    <n v="47"/>
    <b v="1"/>
    <s v="music/indie rock"/>
    <n v="1.0171957671957672"/>
    <n v="196.34042553191489"/>
    <x v="4"/>
    <x v="14"/>
  </r>
  <r>
    <n v="1896"/>
    <x v="1896"/>
    <s v="My barely anticipated second album of self produced songs is ready to go.  Just need a little help to cover mastering, artwork etc."/>
    <x v="298"/>
    <n v="559"/>
    <x v="0"/>
    <x v="0"/>
    <s v="USD"/>
    <n v="1334250165"/>
    <x v="1895"/>
    <n v="1331658165"/>
    <d v="2012-03-13T17:02:45"/>
    <b v="0"/>
    <n v="13"/>
    <b v="1"/>
    <s v="music/indie rock"/>
    <n v="1.2394678492239468"/>
    <n v="43"/>
    <x v="4"/>
    <x v="14"/>
  </r>
  <r>
    <n v="1897"/>
    <x v="1897"/>
    <s v="My new album produced by Paul Curreri is one of the most unique musical projects I have done. Let's finish it before the baby comes!"/>
    <x v="299"/>
    <n v="6506"/>
    <x v="0"/>
    <x v="0"/>
    <s v="USD"/>
    <n v="1393966800"/>
    <x v="1896"/>
    <n v="1392040806"/>
    <d v="2014-02-10T14:00:06"/>
    <b v="0"/>
    <n v="183"/>
    <b v="1"/>
    <s v="music/indie rock"/>
    <n v="1.0245669291338582"/>
    <n v="35.551912568306008"/>
    <x v="4"/>
    <x v="14"/>
  </r>
  <r>
    <n v="1898"/>
    <x v="1898"/>
    <s v="We are heading into the studio to create the most soulfully orchestrated Indie Pop masterpiece mankind has ever witnessed."/>
    <x v="28"/>
    <n v="1445"/>
    <x v="0"/>
    <x v="0"/>
    <s v="USD"/>
    <n v="1454349600"/>
    <x v="1897"/>
    <n v="1451277473"/>
    <d v="2015-12-28T04:37:53"/>
    <b v="0"/>
    <n v="21"/>
    <b v="1"/>
    <s v="music/indie rock"/>
    <n v="1.4450000000000001"/>
    <n v="68.80952380952381"/>
    <x v="4"/>
    <x v="14"/>
  </r>
  <r>
    <n v="1899"/>
    <x v="1899"/>
    <s v="Ukulele Songs from the Zombie Apocalypse, a concept album where boy meets girl, boy loses girl to Zombie King, boy gets girl back. Fun!"/>
    <x v="42"/>
    <n v="1200"/>
    <x v="0"/>
    <x v="0"/>
    <s v="USD"/>
    <n v="1427319366"/>
    <x v="1898"/>
    <n v="1424730966"/>
    <d v="2015-02-23T22:36:06"/>
    <b v="0"/>
    <n v="42"/>
    <b v="1"/>
    <s v="music/indie rock"/>
    <n v="1.3333333333333333"/>
    <n v="28.571428571428573"/>
    <x v="4"/>
    <x v="14"/>
  </r>
  <r>
    <n v="1900"/>
    <x v="1900"/>
    <s v="Angieâ€™s Curse, an Indie Goth/Dark Rock band &amp; local favorite from Ventura, are ready to record a professional CD of all original songs."/>
    <x v="30"/>
    <n v="2734.11"/>
    <x v="0"/>
    <x v="0"/>
    <s v="USD"/>
    <n v="1349517540"/>
    <x v="1899"/>
    <n v="1347137731"/>
    <d v="2012-09-08T20:55:31"/>
    <b v="0"/>
    <n v="54"/>
    <b v="1"/>
    <s v="music/indie rock"/>
    <n v="1.0936440000000001"/>
    <n v="50.631666666666668"/>
    <x v="4"/>
    <x v="14"/>
  </r>
  <r>
    <n v="1901"/>
    <x v="1901"/>
    <s v="KiddieRail is a height adjustable hand rail of the right size for little children to help them manage the stairs more safely at home."/>
    <x v="300"/>
    <n v="2670"/>
    <x v="2"/>
    <x v="1"/>
    <s v="GBP"/>
    <n v="1432299600"/>
    <x v="1900"/>
    <n v="1429707729"/>
    <d v="2015-04-22T13:02:09"/>
    <b v="0"/>
    <n v="25"/>
    <b v="0"/>
    <s v="technology/gadgets"/>
    <n v="2.696969696969697E-2"/>
    <n v="106.8"/>
    <x v="2"/>
    <x v="29"/>
  </r>
  <r>
    <n v="1902"/>
    <x v="1902"/>
    <s v="Virtual reality is expensive, here is the solution. I've created a VR device out of cardboard. I present: World's cheapest VR Device."/>
    <x v="28"/>
    <n v="12"/>
    <x v="2"/>
    <x v="9"/>
    <s v="EUR"/>
    <n v="1425495447"/>
    <x v="1901"/>
    <n v="1422903447"/>
    <d v="2015-02-02T18:57:27"/>
    <b v="0"/>
    <n v="3"/>
    <b v="0"/>
    <s v="technology/gadgets"/>
    <n v="1.2E-2"/>
    <n v="4"/>
    <x v="2"/>
    <x v="29"/>
  </r>
  <r>
    <n v="1903"/>
    <x v="1903"/>
    <s v="A cool smart laser pointer for presenting professionals. Unique by design, widest functional coverage for both IOS and Android."/>
    <x v="9"/>
    <n v="1398"/>
    <x v="2"/>
    <x v="0"/>
    <s v="USD"/>
    <n v="1485541791"/>
    <x v="1902"/>
    <n v="1480357791"/>
    <d v="2016-11-28T18:29:51"/>
    <b v="0"/>
    <n v="41"/>
    <b v="0"/>
    <s v="technology/gadgets"/>
    <n v="0.46600000000000003"/>
    <n v="34.097560975609753"/>
    <x v="2"/>
    <x v="29"/>
  </r>
  <r>
    <n v="1904"/>
    <x v="1904"/>
    <s v="Animals knocking over your waste wheeler making a mess on trash day? The S.A.D.L. will help prevent that from happening!"/>
    <x v="63"/>
    <n v="50"/>
    <x v="2"/>
    <x v="0"/>
    <s v="USD"/>
    <n v="1451752021"/>
    <x v="1903"/>
    <n v="1447864021"/>
    <d v="2015-11-18T16:27:01"/>
    <b v="0"/>
    <n v="2"/>
    <b v="0"/>
    <s v="technology/gadgets"/>
    <n v="1E-3"/>
    <n v="25"/>
    <x v="2"/>
    <x v="29"/>
  </r>
  <r>
    <n v="1905"/>
    <x v="1905"/>
    <s v="Before Dick Armstrong passed away unexpectedly in 2003, he invented an AxleCrutch device to help his customers-his idea lives on today."/>
    <x v="31"/>
    <n v="42"/>
    <x v="2"/>
    <x v="0"/>
    <s v="USD"/>
    <n v="1410127994"/>
    <x v="1904"/>
    <n v="1407535994"/>
    <d v="2014-08-08T22:13:14"/>
    <b v="0"/>
    <n v="4"/>
    <b v="0"/>
    <s v="technology/gadgets"/>
    <n v="1.6800000000000001E-3"/>
    <n v="10.5"/>
    <x v="2"/>
    <x v="29"/>
  </r>
  <r>
    <n v="1906"/>
    <x v="1906"/>
    <s v="Max 5Tb storage, Wired lan, Additional USB ports and Hi-res DAC, 10000mAh battery, Real portable docking station"/>
    <x v="63"/>
    <n v="21380"/>
    <x v="2"/>
    <x v="0"/>
    <s v="USD"/>
    <n v="1466697983"/>
    <x v="1905"/>
    <n v="1464105983"/>
    <d v="2016-05-24T16:06:23"/>
    <b v="0"/>
    <n v="99"/>
    <b v="0"/>
    <s v="technology/gadgets"/>
    <n v="0.42759999999999998"/>
    <n v="215.95959595959596"/>
    <x v="2"/>
    <x v="29"/>
  </r>
  <r>
    <n v="1907"/>
    <x v="1907"/>
    <s v="Litter-Buddy is great economical alternative to leading pet waste disposal systems with cartridge bag elements."/>
    <x v="11"/>
    <n v="85"/>
    <x v="2"/>
    <x v="0"/>
    <s v="USD"/>
    <n v="1400853925"/>
    <x v="1906"/>
    <n v="1399557925"/>
    <d v="2014-05-08T14:05:25"/>
    <b v="0"/>
    <n v="4"/>
    <b v="0"/>
    <s v="technology/gadgets"/>
    <n v="2.8333333333333335E-3"/>
    <n v="21.25"/>
    <x v="2"/>
    <x v="29"/>
  </r>
  <r>
    <n v="1908"/>
    <x v="1908"/>
    <s v="Our device eliminates WiFi range issues with your connected devices by allowing you to locate our device where you will use your WiFi."/>
    <x v="31"/>
    <n v="433"/>
    <x v="2"/>
    <x v="0"/>
    <s v="USD"/>
    <n v="1483048900"/>
    <x v="1907"/>
    <n v="1480456900"/>
    <d v="2016-11-29T22:01:40"/>
    <b v="0"/>
    <n v="4"/>
    <b v="0"/>
    <s v="technology/gadgets"/>
    <n v="1.7319999999999999E-2"/>
    <n v="108.25"/>
    <x v="2"/>
    <x v="29"/>
  </r>
  <r>
    <n v="1909"/>
    <x v="1909"/>
    <s v="Use Little Occhio to see and share the hidden secrets of nature. Capture, share awesome photos, works with iPhone/Android/tablets."/>
    <x v="19"/>
    <n v="4939"/>
    <x v="2"/>
    <x v="0"/>
    <s v="USD"/>
    <n v="1414059479"/>
    <x v="1908"/>
    <n v="1411467479"/>
    <d v="2014-09-23T10:17:59"/>
    <b v="0"/>
    <n v="38"/>
    <b v="0"/>
    <s v="technology/gadgets"/>
    <n v="0.14111428571428572"/>
    <n v="129.97368421052633"/>
    <x v="2"/>
    <x v="29"/>
  </r>
  <r>
    <n v="1910"/>
    <x v="1910"/>
    <s v="Thinking Cleaner is an add-on for your iRobotÂ® RoombaÂ® 700/800 that makes it smarter and aware of its owner."/>
    <x v="94"/>
    <n v="33486"/>
    <x v="2"/>
    <x v="9"/>
    <s v="EUR"/>
    <n v="1446331500"/>
    <x v="1909"/>
    <n v="1442531217"/>
    <d v="2015-09-17T23:06:57"/>
    <b v="0"/>
    <n v="285"/>
    <b v="0"/>
    <s v="technology/gadgets"/>
    <n v="0.39395294117647056"/>
    <n v="117.49473684210527"/>
    <x v="2"/>
    <x v="29"/>
  </r>
  <r>
    <n v="1911"/>
    <x v="1911"/>
    <s v="Charge furniture, making it simple and comfortable to charge your USB devices without leaving the comfort of your couch or armchair"/>
    <x v="301"/>
    <n v="10"/>
    <x v="2"/>
    <x v="4"/>
    <s v="NZD"/>
    <n v="1407545334"/>
    <x v="1910"/>
    <n v="1404953334"/>
    <d v="2014-07-10T00:48:54"/>
    <b v="0"/>
    <n v="1"/>
    <b v="0"/>
    <s v="technology/gadgets"/>
    <n v="2.3529411764705883E-4"/>
    <n v="10"/>
    <x v="2"/>
    <x v="29"/>
  </r>
  <r>
    <n v="1912"/>
    <x v="1912"/>
    <s v="Finally! Electrical Wiring Testing Made Easy...  Designed by a Professional for Professionals, Homeowners and DIYs, Too!"/>
    <x v="10"/>
    <n v="2965"/>
    <x v="2"/>
    <x v="0"/>
    <s v="USD"/>
    <n v="1433395560"/>
    <x v="1911"/>
    <n v="1430803560"/>
    <d v="2015-05-05T05:26:00"/>
    <b v="0"/>
    <n v="42"/>
    <b v="0"/>
    <s v="technology/gadgets"/>
    <n v="0.59299999999999997"/>
    <n v="70.595238095238102"/>
    <x v="2"/>
    <x v="29"/>
  </r>
  <r>
    <n v="1913"/>
    <x v="1913"/>
    <s v="Tibio is a revolutionary new product designed to solve an age old problem."/>
    <x v="240"/>
    <n v="637"/>
    <x v="2"/>
    <x v="1"/>
    <s v="GBP"/>
    <n v="1412770578"/>
    <x v="1912"/>
    <n v="1410178578"/>
    <d v="2014-09-08T12:16:18"/>
    <b v="0"/>
    <n v="26"/>
    <b v="0"/>
    <s v="technology/gadgets"/>
    <n v="1.3270833333333334E-2"/>
    <n v="24.5"/>
    <x v="2"/>
    <x v="29"/>
  </r>
  <r>
    <n v="1914"/>
    <x v="1914"/>
    <s v="The &quot;ZoZo Skeleton Hand Planchette&quot; is a fully functional &quot;ouija board&quot; planchette (pointer) but is significantly more hair-raising."/>
    <x v="302"/>
    <n v="60"/>
    <x v="2"/>
    <x v="0"/>
    <s v="USD"/>
    <n v="1414814340"/>
    <x v="1913"/>
    <n v="1413519073"/>
    <d v="2014-10-17T04:11:13"/>
    <b v="0"/>
    <n v="2"/>
    <b v="0"/>
    <s v="technology/gadgets"/>
    <n v="9.0090090090090086E-2"/>
    <n v="30"/>
    <x v="2"/>
    <x v="29"/>
  </r>
  <r>
    <n v="1915"/>
    <x v="1915"/>
    <s v="The picture above is of our current prototype for the cat bath - we hope to move beyond a simple bin and create a cat bath revolution!"/>
    <x v="2"/>
    <n v="8"/>
    <x v="2"/>
    <x v="0"/>
    <s v="USD"/>
    <n v="1409620222"/>
    <x v="1914"/>
    <n v="1407892222"/>
    <d v="2014-08-13T01:10:22"/>
    <b v="0"/>
    <n v="4"/>
    <b v="0"/>
    <s v="technology/gadgets"/>
    <n v="1.6E-2"/>
    <n v="2"/>
    <x v="2"/>
    <x v="29"/>
  </r>
  <r>
    <n v="1916"/>
    <x v="1916"/>
    <s v="The Paint Can Holder Makes Painting Easier and Safer on Extension Ladders."/>
    <x v="22"/>
    <n v="102"/>
    <x v="2"/>
    <x v="0"/>
    <s v="USD"/>
    <n v="1478542375"/>
    <x v="1915"/>
    <n v="1476378775"/>
    <d v="2016-10-13T17:12:55"/>
    <b v="0"/>
    <n v="6"/>
    <b v="0"/>
    <s v="technology/gadgets"/>
    <n v="5.1000000000000004E-3"/>
    <n v="17"/>
    <x v="2"/>
    <x v="29"/>
  </r>
  <r>
    <n v="1917"/>
    <x v="1917"/>
    <s v="Let's build a legendary brand altogether"/>
    <x v="303"/>
    <n v="205025"/>
    <x v="2"/>
    <x v="7"/>
    <s v="HKD"/>
    <n v="1486708133"/>
    <x v="1916"/>
    <n v="1484116133"/>
    <d v="2017-01-11T06:28:53"/>
    <b v="0"/>
    <n v="70"/>
    <b v="0"/>
    <s v="technology/gadgets"/>
    <n v="0.52570512820512816"/>
    <n v="2928.9285714285716"/>
    <x v="2"/>
    <x v="29"/>
  </r>
  <r>
    <n v="1918"/>
    <x v="1918"/>
    <s v="Repel Japanese beetles and garden pests. Grow organic fruit and vegetables to help the environment, one plant at a time."/>
    <x v="31"/>
    <n v="260"/>
    <x v="2"/>
    <x v="0"/>
    <s v="USD"/>
    <n v="1407869851"/>
    <x v="1917"/>
    <n v="1404845851"/>
    <d v="2014-07-08T18:57:31"/>
    <b v="0"/>
    <n v="9"/>
    <b v="0"/>
    <s v="technology/gadgets"/>
    <n v="1.04E-2"/>
    <n v="28.888888888888889"/>
    <x v="2"/>
    <x v="29"/>
  </r>
  <r>
    <n v="1919"/>
    <x v="1919"/>
    <s v="Use preprogrammed firmware or program your own with AVR-ISP or Arduino ISP.  Device is based on the Atmel ATtiny13A microcontroller."/>
    <x v="2"/>
    <n v="237"/>
    <x v="2"/>
    <x v="0"/>
    <s v="USD"/>
    <n v="1432069249"/>
    <x v="1918"/>
    <n v="1429477249"/>
    <d v="2015-04-19T21:00:49"/>
    <b v="0"/>
    <n v="8"/>
    <b v="0"/>
    <s v="technology/gadgets"/>
    <n v="0.47399999999999998"/>
    <n v="29.625"/>
    <x v="2"/>
    <x v="29"/>
  </r>
  <r>
    <n v="1920"/>
    <x v="1920"/>
    <s v="A new concept in bike light safety, protecting cyclists from being hit in the side. Bright, amber sideways."/>
    <x v="3"/>
    <n v="4303"/>
    <x v="2"/>
    <x v="1"/>
    <s v="GBP"/>
    <n v="1445468400"/>
    <x v="1919"/>
    <n v="1443042061"/>
    <d v="2015-09-23T21:01:01"/>
    <b v="0"/>
    <n v="105"/>
    <b v="0"/>
    <s v="technology/gadgets"/>
    <n v="0.43030000000000002"/>
    <n v="40.980952380952381"/>
    <x v="2"/>
    <x v="29"/>
  </r>
  <r>
    <n v="1921"/>
    <x v="1921"/>
    <s v="The Fine Spirits are making an album, but we need your help!"/>
    <x v="15"/>
    <n v="2052"/>
    <x v="0"/>
    <x v="0"/>
    <s v="USD"/>
    <n v="1342243143"/>
    <x v="1920"/>
    <n v="1339651143"/>
    <d v="2012-06-14T05:19:03"/>
    <b v="0"/>
    <n v="38"/>
    <b v="1"/>
    <s v="music/indie rock"/>
    <n v="1.3680000000000001"/>
    <n v="54"/>
    <x v="4"/>
    <x v="14"/>
  </r>
  <r>
    <n v="1922"/>
    <x v="1922"/>
    <s v="Low Weather's debut album is halfway finished.  With your help and your help alone we can record the rest!"/>
    <x v="13"/>
    <n v="2311"/>
    <x v="0"/>
    <x v="0"/>
    <s v="USD"/>
    <n v="1386828507"/>
    <x v="1921"/>
    <n v="1384236507"/>
    <d v="2013-11-12T06:08:27"/>
    <b v="0"/>
    <n v="64"/>
    <b v="1"/>
    <s v="music/indie rock"/>
    <n v="1.1555"/>
    <n v="36.109375"/>
    <x v="4"/>
    <x v="14"/>
  </r>
  <r>
    <n v="1923"/>
    <x v="1923"/>
    <s v="We just finished recording our first album! All we need is a little extra help to be able to get it printed!"/>
    <x v="304"/>
    <n v="301"/>
    <x v="0"/>
    <x v="0"/>
    <s v="USD"/>
    <n v="1317099540"/>
    <x v="1922"/>
    <n v="1313612532"/>
    <d v="2011-08-17T20:22:12"/>
    <b v="0"/>
    <n v="13"/>
    <b v="1"/>
    <s v="music/indie rock"/>
    <n v="2.4079999999999999"/>
    <n v="23.153846153846153"/>
    <x v="4"/>
    <x v="14"/>
  </r>
  <r>
    <n v="1924"/>
    <x v="1924"/>
    <s v="We are recording a cd of Songs- About life and love_x000a_from the perspective a conscious country girl_x000a_living in the city."/>
    <x v="9"/>
    <n v="3432"/>
    <x v="0"/>
    <x v="0"/>
    <s v="USD"/>
    <n v="1389814380"/>
    <x v="1923"/>
    <n v="1387390555"/>
    <d v="2013-12-18T18:15:55"/>
    <b v="0"/>
    <n v="33"/>
    <b v="1"/>
    <s v="music/indie rock"/>
    <n v="1.1439999999999999"/>
    <n v="104"/>
    <x v="4"/>
    <x v="14"/>
  </r>
  <r>
    <n v="1925"/>
    <x v="1925"/>
    <s v="The Freakniks are making their psychedelic freak-folk debut studio album and they need your help."/>
    <x v="15"/>
    <n v="1655"/>
    <x v="0"/>
    <x v="0"/>
    <s v="USD"/>
    <n v="1381449600"/>
    <x v="1924"/>
    <n v="1379540288"/>
    <d v="2013-09-18T21:38:08"/>
    <b v="0"/>
    <n v="52"/>
    <b v="1"/>
    <s v="music/indie rock"/>
    <n v="1.1033333333333333"/>
    <n v="31.826923076923077"/>
    <x v="4"/>
    <x v="14"/>
  </r>
  <r>
    <n v="1926"/>
    <x v="1926"/>
    <s v="Invisible Allies is a collaboration between well known West Coast downtempo aficionado Bluetech and Philadelphia electronic mastermind KiloWatts.  "/>
    <x v="15"/>
    <n v="2930.69"/>
    <x v="0"/>
    <x v="0"/>
    <s v="USD"/>
    <n v="1288657560"/>
    <x v="1925"/>
    <n v="1286319256"/>
    <d v="2010-10-05T22:54:16"/>
    <b v="0"/>
    <n v="107"/>
    <b v="1"/>
    <s v="music/indie rock"/>
    <n v="1.9537933333333333"/>
    <n v="27.3896261682243"/>
    <x v="4"/>
    <x v="14"/>
  </r>
  <r>
    <n v="1927"/>
    <x v="1927"/>
    <s v="Hampshire is headed to GBS Detroit."/>
    <x v="20"/>
    <n v="620"/>
    <x v="0"/>
    <x v="0"/>
    <s v="USD"/>
    <n v="1331182740"/>
    <x v="1926"/>
    <n v="1329856839"/>
    <d v="2012-02-21T20:40:39"/>
    <b v="0"/>
    <n v="11"/>
    <b v="1"/>
    <s v="music/indie rock"/>
    <n v="1.0333333333333334"/>
    <n v="56.363636363636367"/>
    <x v="4"/>
    <x v="14"/>
  </r>
  <r>
    <n v="1928"/>
    <x v="1928"/>
    <s v="Help us master and release our debut album &quot;The Kaleidoscope Dawn&quot;"/>
    <x v="305"/>
    <n v="2630"/>
    <x v="0"/>
    <x v="0"/>
    <s v="USD"/>
    <n v="1367940794"/>
    <x v="1927"/>
    <n v="1365348794"/>
    <d v="2013-04-07T15:33:14"/>
    <b v="0"/>
    <n v="34"/>
    <b v="1"/>
    <s v="music/indie rock"/>
    <n v="1.031372549019608"/>
    <n v="77.352941176470594"/>
    <x v="4"/>
    <x v="14"/>
  </r>
  <r>
    <n v="1929"/>
    <x v="1929"/>
    <s v="Trying to raise funds to release a full-length album on LP and CD by my post-punk studio project, Surplus 1980."/>
    <x v="50"/>
    <n v="3210"/>
    <x v="0"/>
    <x v="0"/>
    <s v="USD"/>
    <n v="1309825866"/>
    <x v="1928"/>
    <n v="1306197066"/>
    <d v="2011-05-24T00:31:06"/>
    <b v="0"/>
    <n v="75"/>
    <b v="1"/>
    <s v="music/indie rock"/>
    <n v="1.003125"/>
    <n v="42.8"/>
    <x v="4"/>
    <x v="14"/>
  </r>
  <r>
    <n v="1930"/>
    <x v="1930"/>
    <s v="We're nearly done recording, but we're out of money! Help us release the record!!!"/>
    <x v="28"/>
    <n v="1270"/>
    <x v="0"/>
    <x v="0"/>
    <s v="USD"/>
    <n v="1373203482"/>
    <x v="1929"/>
    <n v="1368019482"/>
    <d v="2013-05-08T13:24:42"/>
    <b v="0"/>
    <n v="26"/>
    <b v="1"/>
    <s v="music/indie rock"/>
    <n v="1.27"/>
    <n v="48.846153846153847"/>
    <x v="4"/>
    <x v="14"/>
  </r>
  <r>
    <n v="1931"/>
    <x v="1931"/>
    <s v="We're an indie rock band from Clearwater, FL headed back into the studio to finish our latest EP."/>
    <x v="13"/>
    <n v="2412.02"/>
    <x v="0"/>
    <x v="0"/>
    <s v="USD"/>
    <n v="1337657400"/>
    <x v="1930"/>
    <n v="1336512309"/>
    <d v="2012-05-08T21:25:09"/>
    <b v="0"/>
    <n v="50"/>
    <b v="1"/>
    <s v="music/indie rock"/>
    <n v="1.20601"/>
    <n v="48.240400000000001"/>
    <x v="4"/>
    <x v="14"/>
  </r>
  <r>
    <n v="1932"/>
    <x v="1932"/>
    <s v="Lee Malone has been chosen by Converse Rubber Tracks! Help get us to the Rubber Tracks recording studio in Brooklyn &amp; cut a 7&quot; EP."/>
    <x v="26"/>
    <n v="5617"/>
    <x v="0"/>
    <x v="0"/>
    <s v="USD"/>
    <n v="1327433173"/>
    <x v="1931"/>
    <n v="1325618773"/>
    <d v="2012-01-03T19:26:13"/>
    <b v="0"/>
    <n v="80"/>
    <b v="1"/>
    <s v="music/indie rock"/>
    <n v="1.0699047619047619"/>
    <n v="70.212500000000006"/>
    <x v="4"/>
    <x v="14"/>
  </r>
  <r>
    <n v="1933"/>
    <x v="1933"/>
    <s v="After years of preparation and planning, Magic Punches are going to record their debut LP at Type Foundry Studios with John Askew."/>
    <x v="12"/>
    <n v="10346"/>
    <x v="0"/>
    <x v="0"/>
    <s v="USD"/>
    <n v="1411787307"/>
    <x v="1932"/>
    <n v="1409195307"/>
    <d v="2014-08-28T03:08:27"/>
    <b v="0"/>
    <n v="110"/>
    <b v="1"/>
    <s v="music/indie rock"/>
    <n v="1.7243333333333333"/>
    <n v="94.054545454545448"/>
    <x v="4"/>
    <x v="14"/>
  </r>
  <r>
    <n v="1934"/>
    <x v="1934"/>
    <s v="We are a band in need of a vehicle. We just released our new CD and have played almost every venue in town, now it's time to expand."/>
    <x v="10"/>
    <n v="6181"/>
    <x v="0"/>
    <x v="0"/>
    <s v="USD"/>
    <n v="1324789200"/>
    <x v="1933"/>
    <n v="1321649321"/>
    <d v="2011-11-18T20:48:41"/>
    <b v="0"/>
    <n v="77"/>
    <b v="1"/>
    <s v="music/indie rock"/>
    <n v="1.2362"/>
    <n v="80.272727272727266"/>
    <x v="4"/>
    <x v="14"/>
  </r>
  <r>
    <n v="1935"/>
    <x v="1935"/>
    <s v="AM/PM is a 20 song dual-disk album that we're trying to record with your help! AM is a pop album and PM is an ambient/intense album!"/>
    <x v="30"/>
    <n v="2710"/>
    <x v="0"/>
    <x v="0"/>
    <s v="USD"/>
    <n v="1403326740"/>
    <x v="1934"/>
    <n v="1400106171"/>
    <d v="2014-05-14T22:22:51"/>
    <b v="0"/>
    <n v="50"/>
    <b v="1"/>
    <s v="music/indie rock"/>
    <n v="1.0840000000000001"/>
    <n v="54.2"/>
    <x v="4"/>
    <x v="14"/>
  </r>
  <r>
    <n v="1936"/>
    <x v="1936"/>
    <s v="Hey, we're Grandkids! We have enough songs to record an LP, and we need your help! We're going to make you proud, promise!"/>
    <x v="51"/>
    <n v="8739.01"/>
    <x v="0"/>
    <x v="0"/>
    <s v="USD"/>
    <n v="1323151140"/>
    <x v="1935"/>
    <n v="1320528070"/>
    <d v="2011-11-05T21:21:10"/>
    <b v="0"/>
    <n v="145"/>
    <b v="1"/>
    <s v="music/indie rock"/>
    <n v="1.1652013333333333"/>
    <n v="60.26903448275862"/>
    <x v="4"/>
    <x v="14"/>
  </r>
  <r>
    <n v="1937"/>
    <x v="1937"/>
    <s v="My Pal Val is headed to Groovebox Studios in Detroit, Michigan on June 15th to record and film a live GBS Detroit EP."/>
    <x v="20"/>
    <n v="1123.47"/>
    <x v="0"/>
    <x v="0"/>
    <s v="USD"/>
    <n v="1339732740"/>
    <x v="1936"/>
    <n v="1338346281"/>
    <d v="2012-05-30T02:51:21"/>
    <b v="0"/>
    <n v="29"/>
    <b v="1"/>
    <s v="music/indie rock"/>
    <n v="1.8724499999999999"/>
    <n v="38.740344827586206"/>
    <x v="4"/>
    <x v="14"/>
  </r>
  <r>
    <n v="1938"/>
    <x v="1938"/>
    <s v="A live worship album + short film: Telling the story of a worshipping community adapting and thriving in a post-Christian context."/>
    <x v="36"/>
    <n v="17390"/>
    <x v="0"/>
    <x v="0"/>
    <s v="USD"/>
    <n v="1372741200"/>
    <x v="1937"/>
    <n v="1370067231"/>
    <d v="2013-06-01T06:13:51"/>
    <b v="0"/>
    <n v="114"/>
    <b v="1"/>
    <s v="music/indie rock"/>
    <n v="1.1593333333333333"/>
    <n v="152.54385964912279"/>
    <x v="4"/>
    <x v="14"/>
  </r>
  <r>
    <n v="1939"/>
    <x v="1939"/>
    <s v="Partner with the ministry of I Am Clay by helping them fund their new album! This enables them to release it for FREE as a gift to all!"/>
    <x v="3"/>
    <n v="11070"/>
    <x v="0"/>
    <x v="0"/>
    <s v="USD"/>
    <n v="1362955108"/>
    <x v="1938"/>
    <n v="1360366708"/>
    <d v="2013-02-08T23:38:28"/>
    <b v="0"/>
    <n v="96"/>
    <b v="1"/>
    <s v="music/indie rock"/>
    <n v="1.107"/>
    <n v="115.3125"/>
    <x v="4"/>
    <x v="14"/>
  </r>
  <r>
    <n v="1940"/>
    <x v="1940"/>
    <s v="K. is about *this* close to finishing up our third record, History Grows.  Now we just need to master it and release it!"/>
    <x v="81"/>
    <n v="1111"/>
    <x v="0"/>
    <x v="0"/>
    <s v="USD"/>
    <n v="1308110340"/>
    <x v="1939"/>
    <n v="1304770233"/>
    <d v="2011-05-07T12:10:33"/>
    <b v="0"/>
    <n v="31"/>
    <b v="1"/>
    <s v="music/indie rock"/>
    <n v="1.7092307692307693"/>
    <n v="35.838709677419352"/>
    <x v="4"/>
    <x v="14"/>
  </r>
  <r>
    <n v="1941"/>
    <x v="1941"/>
    <s v="Gramofon streams cloud music to your sound system. A modern jukebox: smartphones are the remotes + WiFi brings everyone together."/>
    <x v="65"/>
    <n v="315295.89"/>
    <x v="0"/>
    <x v="0"/>
    <s v="USD"/>
    <n v="1400137131"/>
    <x v="1940"/>
    <n v="1397545131"/>
    <d v="2014-04-15T06:58:51"/>
    <b v="1"/>
    <n v="4883"/>
    <b v="1"/>
    <s v="technology/hardware"/>
    <n v="1.2611835600000001"/>
    <n v="64.570118779438872"/>
    <x v="2"/>
    <x v="30"/>
  </r>
  <r>
    <n v="1942"/>
    <x v="1942"/>
    <s v="Getting a revolutionary new toy design into open source production, and using the design to create the worlds longest marble run."/>
    <x v="12"/>
    <n v="8306.42"/>
    <x v="0"/>
    <x v="0"/>
    <s v="USD"/>
    <n v="1309809140"/>
    <x v="1941"/>
    <n v="1302033140"/>
    <d v="2011-04-05T19:52:20"/>
    <b v="1"/>
    <n v="95"/>
    <b v="1"/>
    <s v="technology/hardware"/>
    <n v="1.3844033333333334"/>
    <n v="87.436000000000007"/>
    <x v="2"/>
    <x v="30"/>
  </r>
  <r>
    <n v="1943"/>
    <x v="1943"/>
    <s v="Next-gen 100% open-source sensor beacon platform designed especially for makers, developers and IoT companies."/>
    <x v="3"/>
    <n v="170525"/>
    <x v="0"/>
    <x v="0"/>
    <s v="USD"/>
    <n v="1470896916"/>
    <x v="1942"/>
    <n v="1467008916"/>
    <d v="2016-06-27T06:28:36"/>
    <b v="1"/>
    <n v="2478"/>
    <b v="1"/>
    <s v="technology/hardware"/>
    <n v="17.052499999999998"/>
    <n v="68.815577078288939"/>
    <x v="2"/>
    <x v="30"/>
  </r>
  <r>
    <n v="1944"/>
    <x v="1944"/>
    <s v="The Big Turtle ShellÂ® is a rugged wireless Bluetooth speaker built for a life of action. Water resistant and durable with a huge sound."/>
    <x v="79"/>
    <n v="315222.2"/>
    <x v="0"/>
    <x v="0"/>
    <s v="USD"/>
    <n v="1398952890"/>
    <x v="1943"/>
    <n v="1396360890"/>
    <d v="2014-04-01T14:01:30"/>
    <b v="1"/>
    <n v="1789"/>
    <b v="1"/>
    <s v="technology/hardware"/>
    <n v="7.8805550000000002"/>
    <n v="176.200223588597"/>
    <x v="2"/>
    <x v="30"/>
  </r>
  <r>
    <n v="1945"/>
    <x v="1945"/>
    <s v="A new electronic musical instrument which allows you to play, learn and perform music using any sound you can imagine."/>
    <x v="57"/>
    <n v="348018"/>
    <x v="0"/>
    <x v="3"/>
    <s v="EUR"/>
    <n v="1436680958"/>
    <x v="1944"/>
    <n v="1433224958"/>
    <d v="2015-06-02T06:02:38"/>
    <b v="1"/>
    <n v="680"/>
    <b v="1"/>
    <s v="technology/hardware"/>
    <n v="3.4801799999999998"/>
    <n v="511.79117647058825"/>
    <x v="2"/>
    <x v="30"/>
  </r>
  <r>
    <n v="1946"/>
    <x v="1946"/>
    <s v="A smart technology that allows your instrument to transform movement, orientation and momentum into audio &amp; visual effects."/>
    <x v="51"/>
    <n v="11231"/>
    <x v="0"/>
    <x v="0"/>
    <s v="USD"/>
    <n v="1397961361"/>
    <x v="1945"/>
    <n v="1392780961"/>
    <d v="2014-02-19T03:36:01"/>
    <b v="1"/>
    <n v="70"/>
    <b v="1"/>
    <s v="technology/hardware"/>
    <n v="1.4974666666666667"/>
    <n v="160.44285714285715"/>
    <x v="2"/>
    <x v="30"/>
  </r>
  <r>
    <n v="1947"/>
    <x v="1947"/>
    <s v="You may be thinking: &quot;a fusion reactor? Thatâ€™s not very exciting, I see fusion every day.&quot; But. How often do you see fusion inside of a Bubblegum..."/>
    <x v="134"/>
    <n v="805.07"/>
    <x v="0"/>
    <x v="0"/>
    <s v="USD"/>
    <n v="1258955940"/>
    <x v="1946"/>
    <n v="1255730520"/>
    <d v="2009-10-16T22:02:00"/>
    <b v="1"/>
    <n v="23"/>
    <b v="1"/>
    <s v="technology/hardware"/>
    <n v="1.0063375000000001"/>
    <n v="35.003043478260871"/>
    <x v="2"/>
    <x v="30"/>
  </r>
  <r>
    <n v="1948"/>
    <x v="1948"/>
    <s v="10 times more powerful than Raspberry Pi 3, x86 64-bit architecture"/>
    <x v="57"/>
    <n v="800211"/>
    <x v="0"/>
    <x v="0"/>
    <s v="USD"/>
    <n v="1465232520"/>
    <x v="1947"/>
    <n v="1460557809"/>
    <d v="2016-04-13T14:30:09"/>
    <b v="1"/>
    <n v="4245"/>
    <b v="1"/>
    <s v="technology/hardware"/>
    <n v="8.0021100000000001"/>
    <n v="188.50671378091872"/>
    <x v="2"/>
    <x v="30"/>
  </r>
  <r>
    <n v="1949"/>
    <x v="1949"/>
    <s v="#ShakeYourPower brings clean energy to places in the world without electricity through the power of music."/>
    <x v="63"/>
    <n v="53001.3"/>
    <x v="0"/>
    <x v="1"/>
    <s v="GBP"/>
    <n v="1404986951"/>
    <x v="1948"/>
    <n v="1402394951"/>
    <d v="2014-06-10T10:09:11"/>
    <b v="1"/>
    <n v="943"/>
    <b v="1"/>
    <s v="technology/hardware"/>
    <n v="1.0600260000000001"/>
    <n v="56.204984093319197"/>
    <x v="2"/>
    <x v="30"/>
  </r>
  <r>
    <n v="1950"/>
    <x v="1950"/>
    <s v="We're building snap-together model trebuchets that are perfect for office warfare or annoying your roommate!"/>
    <x v="240"/>
    <n v="96248.960000000006"/>
    <x v="0"/>
    <x v="0"/>
    <s v="USD"/>
    <n v="1303446073"/>
    <x v="1949"/>
    <n v="1300767673"/>
    <d v="2011-03-22T04:21:13"/>
    <b v="1"/>
    <n v="1876"/>
    <b v="1"/>
    <s v="technology/hardware"/>
    <n v="2.0051866666666669"/>
    <n v="51.3054157782516"/>
    <x v="2"/>
    <x v="30"/>
  </r>
  <r>
    <n v="1951"/>
    <x v="1951"/>
    <s v="Take learning and playing with LEGOÂ® to the next level with sensors! Build creations with SBrick Plus and make them interactive!"/>
    <x v="63"/>
    <n v="106222"/>
    <x v="0"/>
    <x v="0"/>
    <s v="USD"/>
    <n v="1478516737"/>
    <x v="1950"/>
    <n v="1475921137"/>
    <d v="2016-10-08T10:05:37"/>
    <b v="1"/>
    <n v="834"/>
    <b v="1"/>
    <s v="technology/hardware"/>
    <n v="2.1244399999999999"/>
    <n v="127.36450839328538"/>
    <x v="2"/>
    <x v="30"/>
  </r>
  <r>
    <n v="1952"/>
    <x v="1952"/>
    <s v="Nix is a breakthrough smartphone accessory. Just scan an object and instantly view the color on your iPhone, Android, PC, or Mac."/>
    <x v="19"/>
    <n v="69465.33"/>
    <x v="0"/>
    <x v="5"/>
    <s v="CAD"/>
    <n v="1381934015"/>
    <x v="1951"/>
    <n v="1378737215"/>
    <d v="2013-09-09T14:33:35"/>
    <b v="1"/>
    <n v="682"/>
    <b v="1"/>
    <s v="technology/hardware"/>
    <n v="1.9847237142857144"/>
    <n v="101.85532258064516"/>
    <x v="2"/>
    <x v="30"/>
  </r>
  <r>
    <n v="1953"/>
    <x v="1953"/>
    <s v="The NTH is an open source music synthesizer featuring instant fun, awesome sound, and a hackable design."/>
    <x v="36"/>
    <n v="33892"/>
    <x v="0"/>
    <x v="0"/>
    <s v="USD"/>
    <n v="1330657200"/>
    <x v="1952"/>
    <n v="1328158065"/>
    <d v="2012-02-02T04:47:45"/>
    <b v="1"/>
    <n v="147"/>
    <b v="1"/>
    <s v="technology/hardware"/>
    <n v="2.2594666666666665"/>
    <n v="230.55782312925169"/>
    <x v="2"/>
    <x v="30"/>
  </r>
  <r>
    <n v="1954"/>
    <x v="1954"/>
    <s v="The First Home Battery System You Simply Plug in to Install"/>
    <x v="63"/>
    <n v="349474"/>
    <x v="0"/>
    <x v="0"/>
    <s v="USD"/>
    <n v="1457758800"/>
    <x v="1953"/>
    <n v="1453730176"/>
    <d v="2016-01-25T13:56:16"/>
    <b v="1"/>
    <n v="415"/>
    <b v="1"/>
    <s v="technology/hardware"/>
    <n v="6.9894800000000004"/>
    <n v="842.10602409638557"/>
    <x v="2"/>
    <x v="30"/>
  </r>
  <r>
    <n v="1955"/>
    <x v="1955"/>
    <s v="An easy to build open source 3D object printer. For the newbie or experienced maker, there's a model for everyone! NEW $599 Model!"/>
    <x v="247"/>
    <n v="167410.01999999999"/>
    <x v="0"/>
    <x v="0"/>
    <s v="USD"/>
    <n v="1337799600"/>
    <x v="1954"/>
    <n v="1334989881"/>
    <d v="2012-04-21T06:31:21"/>
    <b v="1"/>
    <n v="290"/>
    <b v="1"/>
    <s v="technology/hardware"/>
    <n v="3.9859528571428569"/>
    <n v="577.27593103448271"/>
    <x v="2"/>
    <x v="30"/>
  </r>
  <r>
    <n v="1956"/>
    <x v="1956"/>
    <s v="Designed to be used at home, the Sparx Skate Sharpener gives hockey players an automated way to sharpen at the professional level"/>
    <x v="127"/>
    <n v="176420"/>
    <x v="0"/>
    <x v="0"/>
    <s v="USD"/>
    <n v="1429391405"/>
    <x v="1955"/>
    <n v="1425507005"/>
    <d v="2015-03-04T22:10:05"/>
    <b v="1"/>
    <n v="365"/>
    <b v="1"/>
    <s v="technology/hardware"/>
    <n v="2.9403333333333332"/>
    <n v="483.34246575342468"/>
    <x v="2"/>
    <x v="30"/>
  </r>
  <r>
    <n v="1957"/>
    <x v="1957"/>
    <s v="An open hardware platform for the best microcontroller in the world."/>
    <x v="11"/>
    <n v="50251.41"/>
    <x v="0"/>
    <x v="0"/>
    <s v="USD"/>
    <n v="1351304513"/>
    <x v="1956"/>
    <n v="1348712513"/>
    <d v="2012-09-27T02:21:53"/>
    <b v="1"/>
    <n v="660"/>
    <b v="1"/>
    <s v="technology/hardware"/>
    <n v="1.6750470000000002"/>
    <n v="76.138500000000008"/>
    <x v="2"/>
    <x v="30"/>
  </r>
  <r>
    <n v="1958"/>
    <x v="1958"/>
    <s v="The Mojo is an FPGA development board that is designed to be user friendly and a great introduction into digital design for anyone."/>
    <x v="39"/>
    <n v="100490.02"/>
    <x v="0"/>
    <x v="0"/>
    <s v="USD"/>
    <n v="1364078561"/>
    <x v="1957"/>
    <n v="1361490161"/>
    <d v="2013-02-21T23:42:41"/>
    <b v="1"/>
    <n v="1356"/>
    <b v="1"/>
    <s v="technology/hardware"/>
    <n v="14.355717142857143"/>
    <n v="74.107684365781708"/>
    <x v="2"/>
    <x v="30"/>
  </r>
  <r>
    <n v="1959"/>
    <x v="1959"/>
    <s v="A thermometer that connects to the internet to help New York City turn the heat on for thousands of tenants with no heat in the winter."/>
    <x v="3"/>
    <n v="15673.44"/>
    <x v="0"/>
    <x v="0"/>
    <s v="USD"/>
    <n v="1412121600"/>
    <x v="1958"/>
    <n v="1408565860"/>
    <d v="2014-08-20T20:17:40"/>
    <b v="1"/>
    <n v="424"/>
    <b v="1"/>
    <s v="technology/hardware"/>
    <n v="1.5673440000000001"/>
    <n v="36.965660377358489"/>
    <x v="2"/>
    <x v="30"/>
  </r>
  <r>
    <n v="1960"/>
    <x v="1960"/>
    <s v="Trekkayak is an ultralight, durable and inflatable boat to be carried in your backpack to cross a lake or paddle down a river."/>
    <x v="54"/>
    <n v="82532"/>
    <x v="0"/>
    <x v="11"/>
    <s v="SEK"/>
    <n v="1419151341"/>
    <x v="1959"/>
    <n v="1416559341"/>
    <d v="2014-11-21T08:42:21"/>
    <b v="1"/>
    <n v="33"/>
    <b v="1"/>
    <s v="technology/hardware"/>
    <n v="1.1790285714285715"/>
    <n v="2500.969696969697"/>
    <x v="2"/>
    <x v="30"/>
  </r>
  <r>
    <n v="1961"/>
    <x v="1961"/>
    <s v="This DIY kit helps analyze materials and contaminants. We need your help to build a library of open-source spectral data."/>
    <x v="3"/>
    <n v="110538.12"/>
    <x v="0"/>
    <x v="0"/>
    <s v="USD"/>
    <n v="1349495940"/>
    <x v="1960"/>
    <n v="1346042417"/>
    <d v="2012-08-27T04:40:17"/>
    <b v="1"/>
    <n v="1633"/>
    <b v="1"/>
    <s v="technology/hardware"/>
    <n v="11.053811999999999"/>
    <n v="67.690214329454989"/>
    <x v="2"/>
    <x v="30"/>
  </r>
  <r>
    <n v="1962"/>
    <x v="1962"/>
    <s v="It's like an Arduino on steroids â€“ built-in bluetooth, battery management, and floating-point coprocessor, in a small, simple package."/>
    <x v="3"/>
    <n v="19292.5"/>
    <x v="0"/>
    <x v="0"/>
    <s v="USD"/>
    <n v="1400006636"/>
    <x v="1961"/>
    <n v="1397414636"/>
    <d v="2014-04-13T18:43:56"/>
    <b v="1"/>
    <n v="306"/>
    <b v="1"/>
    <s v="technology/hardware"/>
    <n v="1.9292499999999999"/>
    <n v="63.04738562091503"/>
    <x v="2"/>
    <x v="30"/>
  </r>
  <r>
    <n v="1963"/>
    <x v="1963"/>
    <s v="First mobile green energy generator that you can carry camping with you! A 3D printed, foldable wind turbine boosting 300W of power!"/>
    <x v="266"/>
    <n v="24108"/>
    <x v="0"/>
    <x v="1"/>
    <s v="GBP"/>
    <n v="1410862734"/>
    <x v="1962"/>
    <n v="1407838734"/>
    <d v="2014-08-12T10:18:54"/>
    <b v="1"/>
    <n v="205"/>
    <b v="1"/>
    <s v="technology/hardware"/>
    <n v="1.268842105263158"/>
    <n v="117.6"/>
    <x v="2"/>
    <x v="30"/>
  </r>
  <r>
    <n v="1964"/>
    <x v="1964"/>
    <s v="Clairy combines the power of nature and technology with the beauty of design to eliminate indoor pollution and analyze it."/>
    <x v="306"/>
    <n v="231543.12"/>
    <x v="0"/>
    <x v="13"/>
    <s v="EUR"/>
    <n v="1461306772"/>
    <x v="1963"/>
    <n v="1458714772"/>
    <d v="2016-03-23T06:32:52"/>
    <b v="1"/>
    <n v="1281"/>
    <b v="1"/>
    <s v="technology/hardware"/>
    <n v="2.5957748878923765"/>
    <n v="180.75185011709601"/>
    <x v="2"/>
    <x v="30"/>
  </r>
  <r>
    <n v="1965"/>
    <x v="1965"/>
    <s v="BoardX is a collection of electronic circuit boards that stack on top of one another to share resources and communicate"/>
    <x v="10"/>
    <n v="13114"/>
    <x v="0"/>
    <x v="0"/>
    <s v="USD"/>
    <n v="1326330000"/>
    <x v="1964"/>
    <n v="1324433310"/>
    <d v="2011-12-21T02:08:30"/>
    <b v="1"/>
    <n v="103"/>
    <b v="1"/>
    <s v="technology/hardware"/>
    <n v="2.6227999999999998"/>
    <n v="127.32038834951456"/>
    <x v="2"/>
    <x v="30"/>
  </r>
  <r>
    <n v="1966"/>
    <x v="1966"/>
    <s v="InkCase Plus is an always on E Ink second screen; uses sports/fitness apps, an eBook reader, display Photo and receive notifications."/>
    <x v="57"/>
    <n v="206743.09"/>
    <x v="0"/>
    <x v="0"/>
    <s v="USD"/>
    <n v="1408021098"/>
    <x v="1965"/>
    <n v="1405429098"/>
    <d v="2014-07-15T12:58:18"/>
    <b v="1"/>
    <n v="1513"/>
    <b v="1"/>
    <s v="technology/hardware"/>
    <n v="2.0674309000000002"/>
    <n v="136.6444745538665"/>
    <x v="2"/>
    <x v="30"/>
  </r>
  <r>
    <n v="1967"/>
    <x v="1967"/>
    <s v="Ion is a light show for your desk, dorm room, or living room.  It responds to music, connects to your phone, and brightens your day!"/>
    <x v="22"/>
    <n v="74026"/>
    <x v="0"/>
    <x v="0"/>
    <s v="USD"/>
    <n v="1398959729"/>
    <x v="1966"/>
    <n v="1396367729"/>
    <d v="2014-04-01T15:55:29"/>
    <b v="1"/>
    <n v="405"/>
    <b v="1"/>
    <s v="technology/hardware"/>
    <n v="3.7012999999999998"/>
    <n v="182.78024691358024"/>
    <x v="2"/>
    <x v="30"/>
  </r>
  <r>
    <n v="1968"/>
    <x v="1968"/>
    <s v="Bringing the advantages of wireless smart shifting to every cyclist. FITS ANY BIKE"/>
    <x v="63"/>
    <n v="142483"/>
    <x v="0"/>
    <x v="0"/>
    <s v="USD"/>
    <n v="1480777515"/>
    <x v="1967"/>
    <n v="1478095515"/>
    <d v="2016-11-02T14:05:15"/>
    <b v="1"/>
    <n v="510"/>
    <b v="1"/>
    <s v="technology/hardware"/>
    <n v="2.8496600000000001"/>
    <n v="279.37843137254902"/>
    <x v="2"/>
    <x v="30"/>
  </r>
  <r>
    <n v="1969"/>
    <x v="1969"/>
    <s v="An Open Source JavaScript microcontroller you can program wirelessly - perfect for IoT! No software needed so get started in seconds."/>
    <x v="22"/>
    <n v="115816"/>
    <x v="0"/>
    <x v="1"/>
    <s v="GBP"/>
    <n v="1470423668"/>
    <x v="1968"/>
    <n v="1467831668"/>
    <d v="2016-07-06T19:01:08"/>
    <b v="1"/>
    <n v="1887"/>
    <b v="1"/>
    <s v="technology/hardware"/>
    <n v="5.7907999999999999"/>
    <n v="61.375728669846318"/>
    <x v="2"/>
    <x v="30"/>
  </r>
  <r>
    <n v="1970"/>
    <x v="1970"/>
    <s v="The APOC is a gamma particle detector that will help you learn about radiation and find radioactive things!"/>
    <x v="10"/>
    <n v="56590"/>
    <x v="0"/>
    <x v="0"/>
    <s v="USD"/>
    <n v="1366429101"/>
    <x v="1969"/>
    <n v="1361248701"/>
    <d v="2013-02-19T04:38:21"/>
    <b v="1"/>
    <n v="701"/>
    <b v="1"/>
    <s v="technology/hardware"/>
    <n v="11.318"/>
    <n v="80.727532097004286"/>
    <x v="2"/>
    <x v="30"/>
  </r>
  <r>
    <n v="1971"/>
    <x v="1971"/>
    <s v="castAR: bridging the physical world with the virtual worlds; 3D holographic like projections in AR, fully immersive environments in VR"/>
    <x v="307"/>
    <n v="1052110.8700000001"/>
    <x v="0"/>
    <x v="0"/>
    <s v="USD"/>
    <n v="1384488000"/>
    <x v="1970"/>
    <n v="1381752061"/>
    <d v="2013-10-14T12:01:01"/>
    <b v="1"/>
    <n v="3863"/>
    <b v="1"/>
    <s v="technology/hardware"/>
    <n v="2.6302771750000002"/>
    <n v="272.35590732591254"/>
    <x v="2"/>
    <x v="30"/>
  </r>
  <r>
    <n v="1972"/>
    <x v="1972"/>
    <s v="Jog It! Is an open source hand held controller designed to make running a program in Linux CNC (EMC2) and MACH3 a breeze."/>
    <x v="30"/>
    <n v="16862"/>
    <x v="0"/>
    <x v="0"/>
    <s v="USD"/>
    <n v="1353201444"/>
    <x v="1971"/>
    <n v="1350605844"/>
    <d v="2012-10-19T00:17:24"/>
    <b v="1"/>
    <n v="238"/>
    <b v="1"/>
    <s v="technology/hardware"/>
    <n v="6.7447999999999997"/>
    <n v="70.848739495798313"/>
    <x v="2"/>
    <x v="30"/>
  </r>
  <r>
    <n v="1973"/>
    <x v="1973"/>
    <s v="Smart lighting for your living room that improves movie and gaming experience drastically â€“ all while being easy on the eyes."/>
    <x v="308"/>
    <n v="508525.01"/>
    <x v="0"/>
    <x v="0"/>
    <s v="USD"/>
    <n v="1470466800"/>
    <x v="1972"/>
    <n v="1467134464"/>
    <d v="2016-06-28T17:21:04"/>
    <b v="1"/>
    <n v="2051"/>
    <b v="1"/>
    <s v="technology/hardware"/>
    <n v="2.5683081313131315"/>
    <n v="247.94003412969283"/>
    <x v="2"/>
    <x v="30"/>
  </r>
  <r>
    <n v="1974"/>
    <x v="1974"/>
    <s v="RAPIRO is a cute and affordable robot kit designed to work with a Raspberry Pi. It comes with a Arduino-compatible servo controller."/>
    <x v="22"/>
    <n v="75099.199999999997"/>
    <x v="0"/>
    <x v="1"/>
    <s v="GBP"/>
    <n v="1376899269"/>
    <x v="1973"/>
    <n v="1371715269"/>
    <d v="2013-06-20T08:01:09"/>
    <b v="1"/>
    <n v="402"/>
    <b v="1"/>
    <s v="technology/hardware"/>
    <n v="3.7549600000000001"/>
    <n v="186.81393034825871"/>
    <x v="2"/>
    <x v="30"/>
  </r>
  <r>
    <n v="1975"/>
    <x v="1975"/>
    <s v="The Bugle2 is a second generation DIY kit phono preamplifier for vinyl playback."/>
    <x v="194"/>
    <n v="33393.339999999997"/>
    <x v="0"/>
    <x v="0"/>
    <s v="USD"/>
    <n v="1362938851"/>
    <x v="1974"/>
    <n v="1360346851"/>
    <d v="2013-02-08T18:07:31"/>
    <b v="1"/>
    <n v="253"/>
    <b v="1"/>
    <s v="technology/hardware"/>
    <n v="2.0870837499999997"/>
    <n v="131.98948616600788"/>
    <x v="2"/>
    <x v="30"/>
  </r>
  <r>
    <n v="1976"/>
    <x v="1976"/>
    <s v="Can you help us make an ultra bright white one a reality?"/>
    <x v="23"/>
    <n v="13864"/>
    <x v="0"/>
    <x v="1"/>
    <s v="GBP"/>
    <n v="1373751325"/>
    <x v="1975"/>
    <n v="1371159325"/>
    <d v="2013-06-13T21:35:25"/>
    <b v="1"/>
    <n v="473"/>
    <b v="1"/>
    <s v="technology/hardware"/>
    <n v="3.4660000000000002"/>
    <n v="29.310782241014799"/>
    <x v="2"/>
    <x v="30"/>
  </r>
  <r>
    <n v="1977"/>
    <x v="1977"/>
    <s v="Ario learns about you, syncs your body clock, and keeps you healthy through natural lighting patterns."/>
    <x v="63"/>
    <n v="201165"/>
    <x v="0"/>
    <x v="0"/>
    <s v="USD"/>
    <n v="1450511940"/>
    <x v="1976"/>
    <n v="1446527540"/>
    <d v="2015-11-03T05:12:20"/>
    <b v="1"/>
    <n v="821"/>
    <b v="1"/>
    <s v="technology/hardware"/>
    <n v="4.0232999999999999"/>
    <n v="245.02436053593178"/>
    <x v="2"/>
    <x v="30"/>
  </r>
  <r>
    <n v="1978"/>
    <x v="1978"/>
    <s v="Please help us take DIY 3D Printing to the next level, support this open source photo-initiated polymer resin based 3D printing system!"/>
    <x v="63"/>
    <n v="513422.57"/>
    <x v="0"/>
    <x v="0"/>
    <s v="USD"/>
    <n v="1339484400"/>
    <x v="1977"/>
    <n v="1336627492"/>
    <d v="2012-05-10T05:24:52"/>
    <b v="1"/>
    <n v="388"/>
    <b v="1"/>
    <s v="technology/hardware"/>
    <n v="10.2684514"/>
    <n v="1323.2540463917526"/>
    <x v="2"/>
    <x v="30"/>
  </r>
  <r>
    <n v="1979"/>
    <x v="1979"/>
    <s v="Truly wireless premium earbuds with a battery-boosting smartphone case for charging and storage"/>
    <x v="61"/>
    <n v="229802.31"/>
    <x v="0"/>
    <x v="0"/>
    <s v="USD"/>
    <n v="1447909140"/>
    <x v="1978"/>
    <n v="1444734146"/>
    <d v="2015-10-13T11:02:26"/>
    <b v="1"/>
    <n v="813"/>
    <b v="1"/>
    <s v="technology/hardware"/>
    <n v="1.14901155"/>
    <n v="282.65966789667897"/>
    <x v="2"/>
    <x v="30"/>
  </r>
  <r>
    <n v="1980"/>
    <x v="1980"/>
    <s v="Multi-power charging that is smarter, stylish and designed for you."/>
    <x v="63"/>
    <n v="177412.01"/>
    <x v="0"/>
    <x v="12"/>
    <s v="EUR"/>
    <n v="1459684862"/>
    <x v="1979"/>
    <n v="1456232462"/>
    <d v="2016-02-23T13:01:02"/>
    <b v="1"/>
    <n v="1945"/>
    <b v="1"/>
    <s v="technology/hardware"/>
    <n v="3.5482402000000004"/>
    <n v="91.214401028277635"/>
    <x v="2"/>
    <x v="30"/>
  </r>
  <r>
    <n v="1981"/>
    <x v="1981"/>
    <s v="I would like to tell the story of a young man from Queens, New York and compare his life to a young Afghan man...to connect the dots."/>
    <x v="51"/>
    <n v="381"/>
    <x v="2"/>
    <x v="5"/>
    <s v="CAD"/>
    <n v="1404926665"/>
    <x v="1980"/>
    <n v="1402334665"/>
    <d v="2014-06-09T17:24:25"/>
    <b v="0"/>
    <n v="12"/>
    <b v="0"/>
    <s v="photography/people"/>
    <n v="5.0799999999999998E-2"/>
    <n v="31.75"/>
    <x v="8"/>
    <x v="31"/>
  </r>
  <r>
    <n v="1982"/>
    <x v="1982"/>
    <s v="Express a very dark place in my childhood. Release my emotions through photography in a form of Art."/>
    <x v="237"/>
    <n v="0"/>
    <x v="2"/>
    <x v="7"/>
    <s v="HKD"/>
    <n v="1480863887"/>
    <x v="1981"/>
    <n v="1478268287"/>
    <d v="2016-11-04T14:04:47"/>
    <b v="0"/>
    <n v="0"/>
    <b v="0"/>
    <s v="photography/people"/>
    <n v="0"/>
    <e v="#DIV/0!"/>
    <x v="8"/>
    <x v="31"/>
  </r>
  <r>
    <n v="1983"/>
    <x v="1983"/>
    <s v="A vegan photographer bringing Hawaii to the tipping point of plant pure wisdom, featuring the most influential early adopters."/>
    <x v="287"/>
    <n v="1419"/>
    <x v="2"/>
    <x v="0"/>
    <s v="USD"/>
    <n v="1472799600"/>
    <x v="1982"/>
    <n v="1470874618"/>
    <d v="2016-08-11T00:16:58"/>
    <b v="0"/>
    <n v="16"/>
    <b v="0"/>
    <s v="photography/people"/>
    <n v="4.2999999999999997E-2"/>
    <n v="88.6875"/>
    <x v="8"/>
    <x v="31"/>
  </r>
  <r>
    <n v="1984"/>
    <x v="1984"/>
    <s v="Does love lasts longer than &quot;Love Locks&quot; ?_x000a__x000a_A photographic journey into the lives of these 'love-locked' couples."/>
    <x v="36"/>
    <n v="3172"/>
    <x v="2"/>
    <x v="0"/>
    <s v="USD"/>
    <n v="1417377481"/>
    <x v="1983"/>
    <n v="1412189881"/>
    <d v="2014-10-01T18:58:01"/>
    <b v="0"/>
    <n v="7"/>
    <b v="0"/>
    <s v="photography/people"/>
    <n v="0.21146666666666666"/>
    <n v="453.14285714285717"/>
    <x v="8"/>
    <x v="31"/>
  </r>
  <r>
    <n v="1985"/>
    <x v="1985"/>
    <s v="A personal journey to document people on the worlds 10 largest metro systems. The end result being one truly epic photographic essay!"/>
    <x v="183"/>
    <n v="51"/>
    <x v="2"/>
    <x v="1"/>
    <s v="GBP"/>
    <n v="1470178800"/>
    <x v="1984"/>
    <n v="1467650771"/>
    <d v="2016-07-04T16:46:11"/>
    <b v="0"/>
    <n v="4"/>
    <b v="0"/>
    <s v="photography/people"/>
    <n v="3.1875000000000001E-2"/>
    <n v="12.75"/>
    <x v="8"/>
    <x v="31"/>
  </r>
  <r>
    <n v="1986"/>
    <x v="1986"/>
    <s v="We are a married couple who have started a child photography business from home. We need help to put together equipment to grow."/>
    <x v="13"/>
    <n v="1"/>
    <x v="2"/>
    <x v="1"/>
    <s v="GBP"/>
    <n v="1457947483"/>
    <x v="1985"/>
    <n v="1455359083"/>
    <d v="2016-02-13T10:24:43"/>
    <b v="0"/>
    <n v="1"/>
    <b v="0"/>
    <s v="photography/people"/>
    <n v="5.0000000000000001E-4"/>
    <n v="1"/>
    <x v="8"/>
    <x v="31"/>
  </r>
  <r>
    <n v="1987"/>
    <x v="1987"/>
    <s v="A collection of images that depicts the beauty and diversity within Ethiopia"/>
    <x v="62"/>
    <n v="2336"/>
    <x v="2"/>
    <x v="1"/>
    <s v="GBP"/>
    <n v="1425223276"/>
    <x v="1986"/>
    <n v="1422631276"/>
    <d v="2015-01-30T15:21:16"/>
    <b v="0"/>
    <n v="28"/>
    <b v="0"/>
    <s v="photography/people"/>
    <n v="0.42472727272727273"/>
    <n v="83.428571428571431"/>
    <x v="8"/>
    <x v="31"/>
  </r>
  <r>
    <n v="1988"/>
    <x v="1988"/>
    <s v="Expressing art in an image!"/>
    <x v="12"/>
    <n v="25"/>
    <x v="2"/>
    <x v="0"/>
    <s v="USD"/>
    <n v="1440094742"/>
    <x v="1987"/>
    <n v="1437502742"/>
    <d v="2015-07-21T18:19:02"/>
    <b v="0"/>
    <n v="1"/>
    <b v="0"/>
    <s v="photography/people"/>
    <n v="4.1666666666666666E-3"/>
    <n v="25"/>
    <x v="8"/>
    <x v="31"/>
  </r>
  <r>
    <n v="1989"/>
    <x v="1989"/>
    <s v="Creating an awareness for infertility through photographing families and showcasing the real faces of infertility."/>
    <x v="10"/>
    <n v="50"/>
    <x v="2"/>
    <x v="0"/>
    <s v="USD"/>
    <n v="1481473208"/>
    <x v="1988"/>
    <n v="1478881208"/>
    <d v="2016-11-11T16:20:08"/>
    <b v="0"/>
    <n v="1"/>
    <b v="0"/>
    <s v="photography/people"/>
    <n v="0.01"/>
    <n v="50"/>
    <x v="8"/>
    <x v="31"/>
  </r>
  <r>
    <n v="1990"/>
    <x v="1990"/>
    <s v="An art nude photography book that includes traditional black and white sepia nudes as well as experimiental color nudes."/>
    <x v="9"/>
    <n v="509"/>
    <x v="2"/>
    <x v="0"/>
    <s v="USD"/>
    <n v="1455338532"/>
    <x v="1989"/>
    <n v="1454042532"/>
    <d v="2016-01-29T04:42:12"/>
    <b v="0"/>
    <n v="5"/>
    <b v="0"/>
    <s v="photography/people"/>
    <n v="0.16966666666666666"/>
    <n v="101.8"/>
    <x v="8"/>
    <x v="31"/>
  </r>
  <r>
    <n v="1991"/>
    <x v="1991"/>
    <s v="Taking (and giving) professional portraits of survivors of human trafficking in Myanmar."/>
    <x v="13"/>
    <n v="140"/>
    <x v="2"/>
    <x v="0"/>
    <s v="USD"/>
    <n v="1435958786"/>
    <x v="1990"/>
    <n v="1434144386"/>
    <d v="2015-06-12T21:26:26"/>
    <b v="0"/>
    <n v="3"/>
    <b v="0"/>
    <s v="photography/people"/>
    <n v="7.0000000000000007E-2"/>
    <n v="46.666666666666664"/>
    <x v="8"/>
    <x v="31"/>
  </r>
  <r>
    <n v="1992"/>
    <x v="1992"/>
    <s v="A complete revamp of all the Disney Princes &amp; Princesses!"/>
    <x v="15"/>
    <n v="2"/>
    <x v="2"/>
    <x v="0"/>
    <s v="USD"/>
    <n v="1424229991"/>
    <x v="1991"/>
    <n v="1421637991"/>
    <d v="2015-01-19T03:26:31"/>
    <b v="0"/>
    <n v="2"/>
    <b v="0"/>
    <s v="photography/people"/>
    <n v="1.3333333333333333E-3"/>
    <n v="1"/>
    <x v="8"/>
    <x v="31"/>
  </r>
  <r>
    <n v="1993"/>
    <x v="1993"/>
    <s v="I am looking for help to open up an affordable photography studio in Cornwall for baby and family portraiture photography"/>
    <x v="13"/>
    <n v="0"/>
    <x v="2"/>
    <x v="1"/>
    <s v="GBP"/>
    <n v="1450706837"/>
    <x v="1992"/>
    <n v="1448114837"/>
    <d v="2015-11-21T14:07:17"/>
    <b v="0"/>
    <n v="0"/>
    <b v="0"/>
    <s v="photography/people"/>
    <n v="0"/>
    <e v="#DIV/0!"/>
    <x v="8"/>
    <x v="31"/>
  </r>
  <r>
    <n v="1994"/>
    <x v="1994"/>
    <s v="A program to preserve still imagery (photographs) and moving imagery captured on motion picture (film) stock, and videotape elements."/>
    <x v="50"/>
    <n v="0"/>
    <x v="2"/>
    <x v="0"/>
    <s v="USD"/>
    <n v="1481072942"/>
    <x v="1993"/>
    <n v="1475885342"/>
    <d v="2016-10-08T00:09:02"/>
    <b v="0"/>
    <n v="0"/>
    <b v="0"/>
    <s v="photography/people"/>
    <n v="0"/>
    <e v="#DIV/0!"/>
    <x v="8"/>
    <x v="31"/>
  </r>
  <r>
    <n v="1995"/>
    <x v="1995"/>
    <s v="I'm looking to pursue my dream of becoming a full time photographer, using my current creative experience as a graphic designer."/>
    <x v="28"/>
    <n v="78"/>
    <x v="2"/>
    <x v="5"/>
    <s v="CAD"/>
    <n v="1437082736"/>
    <x v="1994"/>
    <n v="1435354736"/>
    <d v="2015-06-26T21:38:56"/>
    <b v="0"/>
    <n v="3"/>
    <b v="0"/>
    <s v="photography/people"/>
    <n v="7.8E-2"/>
    <n v="26"/>
    <x v="8"/>
    <x v="31"/>
  </r>
  <r>
    <n v="1996"/>
    <x v="1996"/>
    <s v="I want to create a series of pictures of Life through the eyes - and capture some of the defining moments of our history now / to come."/>
    <x v="309"/>
    <n v="0"/>
    <x v="2"/>
    <x v="0"/>
    <s v="USD"/>
    <n v="1405021211"/>
    <x v="1995"/>
    <n v="1402429211"/>
    <d v="2014-06-10T19:40:11"/>
    <b v="0"/>
    <n v="0"/>
    <b v="0"/>
    <s v="photography/people"/>
    <n v="0"/>
    <e v="#DIV/0!"/>
    <x v="8"/>
    <x v="31"/>
  </r>
  <r>
    <n v="1997"/>
    <x v="1997"/>
    <s v="There is so many unseen places in the world, and I've made it my personal goal to show everyone through photography &amp; travel."/>
    <x v="115"/>
    <n v="0"/>
    <x v="2"/>
    <x v="0"/>
    <s v="USD"/>
    <n v="1409091612"/>
    <x v="1996"/>
    <n v="1406499612"/>
    <d v="2014-07-27T22:20:12"/>
    <b v="0"/>
    <n v="0"/>
    <b v="0"/>
    <s v="photography/people"/>
    <n v="0"/>
    <e v="#DIV/0!"/>
    <x v="8"/>
    <x v="31"/>
  </r>
  <r>
    <n v="1998"/>
    <x v="1998"/>
    <s v="I am moving to Guatemala to document and report on the growing community resistance movements across Central America and Mexico"/>
    <x v="30"/>
    <n v="655"/>
    <x v="2"/>
    <x v="0"/>
    <s v="USD"/>
    <n v="1406861438"/>
    <x v="1997"/>
    <n v="1402973438"/>
    <d v="2014-06-17T02:50:38"/>
    <b v="0"/>
    <n v="3"/>
    <b v="0"/>
    <s v="photography/people"/>
    <n v="0.26200000000000001"/>
    <n v="218.33333333333334"/>
    <x v="8"/>
    <x v="31"/>
  </r>
  <r>
    <n v="1999"/>
    <x v="1999"/>
    <s v="This is a portrait photo project aiming to inspire women to explore themselves and live their passion"/>
    <x v="310"/>
    <n v="236"/>
    <x v="2"/>
    <x v="1"/>
    <s v="GBP"/>
    <n v="1415882108"/>
    <x v="1998"/>
    <n v="1413286508"/>
    <d v="2014-10-14T11:35:08"/>
    <b v="0"/>
    <n v="7"/>
    <b v="0"/>
    <s v="photography/people"/>
    <n v="7.6129032258064515E-3"/>
    <n v="33.714285714285715"/>
    <x v="8"/>
    <x v="31"/>
  </r>
  <r>
    <n v="2000"/>
    <x v="2000"/>
    <s v="What do you get when you combine 2 of the hottest alt-models in North America with one Canadian photographer? Make a CALENDAR!!!"/>
    <x v="10"/>
    <n v="625"/>
    <x v="2"/>
    <x v="5"/>
    <s v="CAD"/>
    <n v="1452120613"/>
    <x v="1999"/>
    <n v="1449528613"/>
    <d v="2015-12-07T22:50:13"/>
    <b v="0"/>
    <n v="25"/>
    <b v="0"/>
    <s v="photography/people"/>
    <n v="0.125"/>
    <n v="25"/>
    <x v="8"/>
    <x v="31"/>
  </r>
  <r>
    <n v="2001"/>
    <x v="2001"/>
    <s v="Nuimo is a universal controller for the internet of things. Control your music, lights, locks and more."/>
    <x v="56"/>
    <n v="210171"/>
    <x v="0"/>
    <x v="12"/>
    <s v="EUR"/>
    <n v="1434139200"/>
    <x v="2000"/>
    <n v="1431406916"/>
    <d v="2015-05-12T05:01:56"/>
    <b v="1"/>
    <n v="1637"/>
    <b v="1"/>
    <s v="technology/hardware"/>
    <n v="3.8212909090909091"/>
    <n v="128.38790470372632"/>
    <x v="2"/>
    <x v="30"/>
  </r>
  <r>
    <n v="2002"/>
    <x v="2002"/>
    <s v="Open-source quad-core camera effortlessly adds powerful machine vision to all your PC/Arduino/Raspberry Pi projects"/>
    <x v="63"/>
    <n v="108397.11"/>
    <x v="0"/>
    <x v="0"/>
    <s v="USD"/>
    <n v="1485191143"/>
    <x v="2001"/>
    <n v="1482599143"/>
    <d v="2016-12-24T17:05:43"/>
    <b v="1"/>
    <n v="1375"/>
    <b v="1"/>
    <s v="technology/hardware"/>
    <n v="2.1679422000000002"/>
    <n v="78.834261818181815"/>
    <x v="2"/>
    <x v="30"/>
  </r>
  <r>
    <n v="2003"/>
    <x v="2003"/>
    <s v="velosynth is an open-source bicycle interaction synthesizer. it interprets the speed and acceleration of a bicycle into expressive audio feedback."/>
    <x v="2"/>
    <n v="1560"/>
    <x v="0"/>
    <x v="0"/>
    <s v="USD"/>
    <n v="1278111600"/>
    <x v="2002"/>
    <n v="1276830052"/>
    <d v="2010-06-18T03:00:52"/>
    <b v="1"/>
    <n v="17"/>
    <b v="1"/>
    <s v="technology/hardware"/>
    <n v="3.12"/>
    <n v="91.764705882352942"/>
    <x v="2"/>
    <x v="30"/>
  </r>
  <r>
    <n v="2004"/>
    <x v="2004"/>
    <s v="Design and 3D print your own creations using an iPad. A delightful 3D printing experience for children and K-12 education."/>
    <x v="63"/>
    <n v="117210.24000000001"/>
    <x v="0"/>
    <x v="0"/>
    <s v="USD"/>
    <n v="1405002663"/>
    <x v="2003"/>
    <n v="1402410663"/>
    <d v="2014-06-10T14:31:03"/>
    <b v="1"/>
    <n v="354"/>
    <b v="1"/>
    <s v="technology/hardware"/>
    <n v="2.3442048"/>
    <n v="331.10237288135596"/>
    <x v="2"/>
    <x v="30"/>
  </r>
  <r>
    <n v="2005"/>
    <x v="2005"/>
    <s v="The bassAware Holster is a new type of wearable audio technology that uses vibration to create a massive bass experience."/>
    <x v="11"/>
    <n v="37104.03"/>
    <x v="0"/>
    <x v="0"/>
    <s v="USD"/>
    <n v="1381895940"/>
    <x v="2004"/>
    <n v="1379532618"/>
    <d v="2013-09-18T19:30:18"/>
    <b v="1"/>
    <n v="191"/>
    <b v="1"/>
    <s v="technology/hardware"/>
    <n v="1.236801"/>
    <n v="194.26193717277485"/>
    <x v="2"/>
    <x v="30"/>
  </r>
  <r>
    <n v="2006"/>
    <x v="2006"/>
    <s v="MAID is a smart kitchen assistant &amp; a multifunctional oven. MAID knows what to cook and how to cook. Cooking is now easy,fun &amp; social."/>
    <x v="63"/>
    <n v="123920"/>
    <x v="0"/>
    <x v="0"/>
    <s v="USD"/>
    <n v="1417611645"/>
    <x v="2005"/>
    <n v="1414584045"/>
    <d v="2014-10-29T12:00:45"/>
    <b v="1"/>
    <n v="303"/>
    <b v="1"/>
    <s v="technology/hardware"/>
    <n v="2.4784000000000002"/>
    <n v="408.97689768976898"/>
    <x v="2"/>
    <x v="30"/>
  </r>
  <r>
    <n v="2007"/>
    <x v="2007"/>
    <s v="A biologist, an industrial designer, and an engineer team up and build a â€œHello, World!â€ kit to teach high schoolers how to invent with DNA."/>
    <x v="3"/>
    <n v="11570.92"/>
    <x v="0"/>
    <x v="0"/>
    <s v="USD"/>
    <n v="1282622400"/>
    <x v="2006"/>
    <n v="1276891586"/>
    <d v="2010-06-18T20:06:26"/>
    <b v="1"/>
    <n v="137"/>
    <b v="1"/>
    <s v="technology/hardware"/>
    <n v="1.157092"/>
    <n v="84.459270072992695"/>
    <x v="2"/>
    <x v="30"/>
  </r>
  <r>
    <n v="2008"/>
    <x v="2008"/>
    <s v="The smartCaster is an automatic roto-casting machine running off of open source electronics with plans that will be freely available."/>
    <x v="311"/>
    <n v="1839"/>
    <x v="0"/>
    <x v="0"/>
    <s v="USD"/>
    <n v="1316442622"/>
    <x v="2007"/>
    <n v="1312641022"/>
    <d v="2011-08-06T14:30:22"/>
    <b v="1"/>
    <n v="41"/>
    <b v="1"/>
    <s v="technology/hardware"/>
    <n v="1.1707484768810599"/>
    <n v="44.853658536585364"/>
    <x v="2"/>
    <x v="30"/>
  </r>
  <r>
    <n v="2009"/>
    <x v="2009"/>
    <s v="Licht 1: The smart pendant lamp that increases your well-being and productivity while saving 80% in running energy expenses."/>
    <x v="63"/>
    <n v="152579"/>
    <x v="0"/>
    <x v="12"/>
    <s v="EUR"/>
    <n v="1479890743"/>
    <x v="2008"/>
    <n v="1476776743"/>
    <d v="2016-10-18T07:45:43"/>
    <b v="1"/>
    <n v="398"/>
    <b v="1"/>
    <s v="technology/hardware"/>
    <n v="3.05158"/>
    <n v="383.3643216080402"/>
    <x v="2"/>
    <x v="30"/>
  </r>
  <r>
    <n v="2010"/>
    <x v="2010"/>
    <s v="Weighitz are miniature smart scales designed to weigh anything in the home."/>
    <x v="11"/>
    <n v="96015.9"/>
    <x v="0"/>
    <x v="0"/>
    <s v="USD"/>
    <n v="1471564491"/>
    <x v="2009"/>
    <n v="1468972491"/>
    <d v="2016-07-19T23:54:51"/>
    <b v="1"/>
    <n v="1737"/>
    <b v="1"/>
    <s v="technology/hardware"/>
    <n v="3.2005299999999997"/>
    <n v="55.276856649395505"/>
    <x v="2"/>
    <x v="30"/>
  </r>
  <r>
    <n v="2011"/>
    <x v="2011"/>
    <s v="FLUXO â€“ The first smart design lamp where you can move the light in any direction with app and sensor control."/>
    <x v="63"/>
    <n v="409782"/>
    <x v="0"/>
    <x v="15"/>
    <s v="EUR"/>
    <n v="1452553200"/>
    <x v="2010"/>
    <n v="1449650173"/>
    <d v="2015-12-09T08:36:13"/>
    <b v="1"/>
    <n v="971"/>
    <b v="1"/>
    <s v="technology/hardware"/>
    <n v="8.1956399999999991"/>
    <n v="422.02059732234807"/>
    <x v="2"/>
    <x v="30"/>
  </r>
  <r>
    <n v="2012"/>
    <x v="2012"/>
    <s v="FishBit is an app and connected device to monitor and control your aquariumâ€™s water composition to help your tank thrive."/>
    <x v="10"/>
    <n v="11745"/>
    <x v="0"/>
    <x v="0"/>
    <s v="USD"/>
    <n v="1423165441"/>
    <x v="2011"/>
    <n v="1420573441"/>
    <d v="2015-01-06T19:44:01"/>
    <b v="1"/>
    <n v="183"/>
    <b v="1"/>
    <s v="technology/hardware"/>
    <n v="2.3490000000000002"/>
    <n v="64.180327868852459"/>
    <x v="2"/>
    <x v="30"/>
  </r>
  <r>
    <n v="2013"/>
    <x v="2013"/>
    <s v="Crowds can slow WiFi to a crawl, but not Portal. Stream ultraHD videos without buffering and play Internet games without lagging."/>
    <x v="292"/>
    <n v="791862"/>
    <x v="0"/>
    <x v="0"/>
    <s v="USD"/>
    <n v="1468019014"/>
    <x v="2012"/>
    <n v="1462835014"/>
    <d v="2016-05-09T23:03:34"/>
    <b v="1"/>
    <n v="4562"/>
    <b v="1"/>
    <s v="technology/hardware"/>
    <n v="4.9491375"/>
    <n v="173.57781674704077"/>
    <x v="2"/>
    <x v="30"/>
  </r>
  <r>
    <n v="2014"/>
    <x v="2014"/>
    <s v="It's a pen that can draw in the air! 3Doodler is the 3D printing pen you can hold in your hand. Lift your imagination off the page!"/>
    <x v="11"/>
    <n v="2344134.67"/>
    <x v="0"/>
    <x v="0"/>
    <s v="USD"/>
    <n v="1364184539"/>
    <x v="2013"/>
    <n v="1361250539"/>
    <d v="2013-02-19T05:08:59"/>
    <b v="1"/>
    <n v="26457"/>
    <b v="1"/>
    <s v="technology/hardware"/>
    <n v="78.137822333333332"/>
    <n v="88.601680840609291"/>
    <x v="2"/>
    <x v="30"/>
  </r>
  <r>
    <n v="2015"/>
    <x v="2015"/>
    <s v="ExtraCore is a 1&quot; x 1&quot; 22 I/O pin Arduino Compatible. It's 1.7 grams and 16mhz of tiny Arduino style coolness."/>
    <x v="312"/>
    <n v="8136.01"/>
    <x v="0"/>
    <x v="0"/>
    <s v="USD"/>
    <n v="1315602163"/>
    <x v="2014"/>
    <n v="1313010163"/>
    <d v="2011-08-10T21:02:43"/>
    <b v="1"/>
    <n v="162"/>
    <b v="1"/>
    <s v="technology/hardware"/>
    <n v="1.1300013888888889"/>
    <n v="50.222283950617282"/>
    <x v="2"/>
    <x v="30"/>
  </r>
  <r>
    <n v="2016"/>
    <x v="2016"/>
    <s v="A smart, compact power supply designed to power anything, anywhere"/>
    <x v="3"/>
    <n v="92154.22"/>
    <x v="0"/>
    <x v="0"/>
    <s v="USD"/>
    <n v="1362863299"/>
    <x v="2015"/>
    <n v="1360271299"/>
    <d v="2013-02-07T21:08:19"/>
    <b v="1"/>
    <n v="479"/>
    <b v="1"/>
    <s v="technology/hardware"/>
    <n v="9.2154220000000002"/>
    <n v="192.38876826722338"/>
    <x v="2"/>
    <x v="30"/>
  </r>
  <r>
    <n v="2017"/>
    <x v="2017"/>
    <s v="A big red truck filled with cutting-edge maker tools that goes from school to school, bringing the joy of building back to kids."/>
    <x v="31"/>
    <n v="31275.599999999999"/>
    <x v="0"/>
    <x v="0"/>
    <s v="USD"/>
    <n v="1332561600"/>
    <x v="2016"/>
    <n v="1329873755"/>
    <d v="2012-02-22T01:22:35"/>
    <b v="1"/>
    <n v="426"/>
    <b v="1"/>
    <s v="technology/hardware"/>
    <n v="1.2510239999999999"/>
    <n v="73.416901408450698"/>
    <x v="2"/>
    <x v="30"/>
  </r>
  <r>
    <n v="2018"/>
    <x v="2018"/>
    <s v="Scriba puts creative control back in your hands. Its flexible body and dynamic squeeze motion responding beautifully to your touch."/>
    <x v="99"/>
    <n v="66458.23"/>
    <x v="0"/>
    <x v="17"/>
    <s v="EUR"/>
    <n v="1439455609"/>
    <x v="2017"/>
    <n v="1436863609"/>
    <d v="2015-07-14T08:46:49"/>
    <b v="1"/>
    <n v="450"/>
    <b v="1"/>
    <s v="technology/hardware"/>
    <n v="1.0224343076923077"/>
    <n v="147.68495555555555"/>
    <x v="2"/>
    <x v="30"/>
  </r>
  <r>
    <n v="2019"/>
    <x v="2019"/>
    <s v="Far-field voice control extension to your speakers, home &amp; office appliances. Touch Sensing with Arduino &amp; Linux for making projects."/>
    <x v="79"/>
    <n v="193963.9"/>
    <x v="0"/>
    <x v="0"/>
    <s v="USD"/>
    <n v="1474563621"/>
    <x v="2018"/>
    <n v="1471971621"/>
    <d v="2016-08-23T17:00:21"/>
    <b v="1"/>
    <n v="1780"/>
    <b v="1"/>
    <s v="technology/hardware"/>
    <n v="4.8490975000000001"/>
    <n v="108.96848314606741"/>
    <x v="2"/>
    <x v="30"/>
  </r>
  <r>
    <n v="2020"/>
    <x v="2020"/>
    <s v="Low Voltage Metal Sensor directly compatible with Arduino type computers for Robotics, &amp; Motor Control, WITHOUT USING MAGNETS!"/>
    <x v="15"/>
    <n v="2885"/>
    <x v="0"/>
    <x v="0"/>
    <s v="USD"/>
    <n v="1400108640"/>
    <x v="2019"/>
    <n v="1396923624"/>
    <d v="2014-04-08T02:20:24"/>
    <b v="1"/>
    <n v="122"/>
    <b v="1"/>
    <s v="technology/hardware"/>
    <n v="1.9233333333333333"/>
    <n v="23.647540983606557"/>
    <x v="2"/>
    <x v="30"/>
  </r>
  <r>
    <n v="2021"/>
    <x v="2021"/>
    <s v="The m!lTone is an open-source synth &amp; MIDI controller.Create music &amp; control video,lights &amp; sound w/ this refreshingly original device."/>
    <x v="10"/>
    <n v="14055"/>
    <x v="0"/>
    <x v="0"/>
    <s v="USD"/>
    <n v="1411522897"/>
    <x v="2020"/>
    <n v="1407634897"/>
    <d v="2014-08-10T01:41:37"/>
    <b v="1"/>
    <n v="95"/>
    <b v="1"/>
    <s v="technology/hardware"/>
    <n v="2.8109999999999999"/>
    <n v="147.94736842105263"/>
    <x v="2"/>
    <x v="30"/>
  </r>
  <r>
    <n v="2022"/>
    <x v="2022"/>
    <s v="Acanvas is a Wi-Fi connected and customizable art display that hangs on any wall, charges itself and streams art into your home"/>
    <x v="57"/>
    <n v="125137"/>
    <x v="0"/>
    <x v="0"/>
    <s v="USD"/>
    <n v="1465652372"/>
    <x v="2021"/>
    <n v="1463060372"/>
    <d v="2016-05-12T13:39:32"/>
    <b v="1"/>
    <n v="325"/>
    <b v="1"/>
    <s v="technology/hardware"/>
    <n v="1.2513700000000001"/>
    <n v="385.03692307692307"/>
    <x v="2"/>
    <x v="30"/>
  </r>
  <r>
    <n v="2023"/>
    <x v="2023"/>
    <s v="A digital window that opens to beautiful scenery from around the world with 4K-shot videos and sound. Place it anywhere, be anywhere."/>
    <x v="57"/>
    <n v="161459"/>
    <x v="0"/>
    <x v="0"/>
    <s v="USD"/>
    <n v="1434017153"/>
    <x v="2022"/>
    <n v="1431425153"/>
    <d v="2015-05-12T10:05:53"/>
    <b v="1"/>
    <n v="353"/>
    <b v="1"/>
    <s v="technology/hardware"/>
    <n v="1.61459"/>
    <n v="457.39093484419266"/>
    <x v="2"/>
    <x v="30"/>
  </r>
  <r>
    <n v="2024"/>
    <x v="2024"/>
    <s v="RA - 3D Printer board. This board can control 3 extruders, bed heaters, Elefu control panel, 4 temp monitors, lighting and more."/>
    <x v="23"/>
    <n v="23414"/>
    <x v="0"/>
    <x v="0"/>
    <s v="USD"/>
    <n v="1344826800"/>
    <x v="2023"/>
    <n v="1341875544"/>
    <d v="2012-07-09T23:12:24"/>
    <b v="1"/>
    <n v="105"/>
    <b v="1"/>
    <s v="technology/hardware"/>
    <n v="5.8535000000000004"/>
    <n v="222.99047619047619"/>
    <x v="2"/>
    <x v="30"/>
  </r>
  <r>
    <n v="2025"/>
    <x v="2025"/>
    <s v="A complete Home Security System in a single device: Flare protects you and your home all by itself. Secure, beautiful and affordable."/>
    <x v="58"/>
    <n v="160920"/>
    <x v="0"/>
    <x v="12"/>
    <s v="EUR"/>
    <n v="1433996746"/>
    <x v="2024"/>
    <n v="1431404746"/>
    <d v="2015-05-12T04:25:46"/>
    <b v="1"/>
    <n v="729"/>
    <b v="1"/>
    <s v="technology/hardware"/>
    <n v="2.0114999999999998"/>
    <n v="220.74074074074073"/>
    <x v="2"/>
    <x v="30"/>
  </r>
  <r>
    <n v="2026"/>
    <x v="2026"/>
    <s v="MIDI Sprout enables plants to play synthesizers in real time."/>
    <x v="31"/>
    <n v="33370.769999999997"/>
    <x v="0"/>
    <x v="0"/>
    <s v="USD"/>
    <n v="1398052740"/>
    <x v="2025"/>
    <n v="1394127585"/>
    <d v="2014-03-06T17:39:45"/>
    <b v="1"/>
    <n v="454"/>
    <b v="1"/>
    <s v="technology/hardware"/>
    <n v="1.3348307999999998"/>
    <n v="73.503898678414089"/>
    <x v="2"/>
    <x v="30"/>
  </r>
  <r>
    <n v="2027"/>
    <x v="2027"/>
    <s v="Modular smartphone-based headset with external sensors for 4&quot; - 5.7&quot; Android &amp; iOS phones, iPhone 6 Plus included!"/>
    <x v="57"/>
    <n v="120249"/>
    <x v="0"/>
    <x v="0"/>
    <s v="USD"/>
    <n v="1427740319"/>
    <x v="2026"/>
    <n v="1423855919"/>
    <d v="2015-02-13T19:31:59"/>
    <b v="1"/>
    <n v="539"/>
    <b v="1"/>
    <s v="technology/hardware"/>
    <n v="1.2024900000000001"/>
    <n v="223.09647495361781"/>
    <x v="2"/>
    <x v="30"/>
  </r>
  <r>
    <n v="2028"/>
    <x v="2028"/>
    <s v="Building an open source Bussard fusion reactor, aka the Polywell."/>
    <x v="9"/>
    <n v="3785"/>
    <x v="0"/>
    <x v="0"/>
    <s v="USD"/>
    <n v="1268690100"/>
    <x v="2027"/>
    <n v="1265493806"/>
    <d v="2010-02-06T22:03:26"/>
    <b v="1"/>
    <n v="79"/>
    <b v="1"/>
    <s v="technology/hardware"/>
    <n v="1.2616666666666667"/>
    <n v="47.911392405063289"/>
    <x v="2"/>
    <x v="30"/>
  </r>
  <r>
    <n v="2029"/>
    <x v="2029"/>
    <s v="Lumin8 Pro is a fun and easy to use light controller that makes light dance to your favorite music."/>
    <x v="30"/>
    <n v="9030"/>
    <x v="0"/>
    <x v="0"/>
    <s v="USD"/>
    <n v="1409099481"/>
    <x v="2028"/>
    <n v="1406507481"/>
    <d v="2014-07-28T00:31:21"/>
    <b v="1"/>
    <n v="94"/>
    <b v="1"/>
    <s v="technology/hardware"/>
    <n v="3.6120000000000001"/>
    <n v="96.063829787234042"/>
    <x v="2"/>
    <x v="30"/>
  </r>
  <r>
    <n v="2030"/>
    <x v="2030"/>
    <s v="A stylish, retro, and fun arcade cabinet for your Raspberry Pi, Mini-ITX, Pandaboard, or other mini PC from the makers of Pibow"/>
    <x v="313"/>
    <n v="74134"/>
    <x v="0"/>
    <x v="1"/>
    <s v="GBP"/>
    <n v="1354233296"/>
    <x v="2029"/>
    <n v="1351641296"/>
    <d v="2012-10-30T23:54:56"/>
    <b v="1"/>
    <n v="625"/>
    <b v="1"/>
    <s v="technology/hardware"/>
    <n v="2.26239013671875"/>
    <n v="118.6144"/>
    <x v="2"/>
    <x v="30"/>
  </r>
  <r>
    <n v="2031"/>
    <x v="2031"/>
    <s v="With Linkio you can use your smartphone to control every electronic you own- for only $100!"/>
    <x v="63"/>
    <n v="60175"/>
    <x v="0"/>
    <x v="9"/>
    <s v="EUR"/>
    <n v="1420765200"/>
    <x v="2030"/>
    <n v="1417506853"/>
    <d v="2014-12-02T07:54:13"/>
    <b v="1"/>
    <n v="508"/>
    <b v="1"/>
    <s v="technology/hardware"/>
    <n v="1.2035"/>
    <n v="118.45472440944881"/>
    <x v="2"/>
    <x v="30"/>
  </r>
  <r>
    <n v="2032"/>
    <x v="2032"/>
    <s v="PocketLab Voyager and PocketLab Weather are rugged science labs that you can take anywhere to explore the world around you."/>
    <x v="31"/>
    <n v="76047"/>
    <x v="0"/>
    <x v="0"/>
    <s v="USD"/>
    <n v="1481778000"/>
    <x v="2031"/>
    <n v="1479216874"/>
    <d v="2016-11-15T13:34:34"/>
    <b v="1"/>
    <n v="531"/>
    <b v="1"/>
    <s v="technology/hardware"/>
    <n v="3.0418799999999999"/>
    <n v="143.21468926553672"/>
    <x v="2"/>
    <x v="30"/>
  </r>
  <r>
    <n v="2033"/>
    <x v="2033"/>
    <s v="BrewNannyâ„¢ accurately measures the health and progress of your home brew and alerts you to problems immediately, wherever you are."/>
    <x v="31"/>
    <n v="44669"/>
    <x v="0"/>
    <x v="0"/>
    <s v="USD"/>
    <n v="1398477518"/>
    <x v="2032"/>
    <n v="1395885518"/>
    <d v="2014-03-27T01:58:38"/>
    <b v="1"/>
    <n v="158"/>
    <b v="1"/>
    <s v="technology/hardware"/>
    <n v="1.7867599999999999"/>
    <n v="282.71518987341773"/>
    <x v="2"/>
    <x v="30"/>
  </r>
  <r>
    <n v="2034"/>
    <x v="2034"/>
    <s v="A Wireless Virtual Reality HMD that's Fashionable &amp; Compact; Features 3D Gesture Input, Position Tracking, &amp; Augmented Reality Overlays"/>
    <x v="314"/>
    <n v="301719.59000000003"/>
    <x v="0"/>
    <x v="0"/>
    <s v="USD"/>
    <n v="1430981880"/>
    <x v="2033"/>
    <n v="1426216033"/>
    <d v="2015-03-13T03:07:13"/>
    <b v="1"/>
    <n v="508"/>
    <b v="1"/>
    <s v="technology/hardware"/>
    <n v="3.868199871794872"/>
    <n v="593.93620078740162"/>
    <x v="2"/>
    <x v="30"/>
  </r>
  <r>
    <n v="2035"/>
    <x v="2035"/>
    <s v="Announcing the GANGLION and the ULTRACORTEXâ€”a $99 biodata acquisition device and a 3D-printed, brain-sensing headset."/>
    <x v="58"/>
    <n v="168829.14"/>
    <x v="0"/>
    <x v="0"/>
    <s v="USD"/>
    <n v="1450486800"/>
    <x v="2034"/>
    <n v="1446562807"/>
    <d v="2015-11-03T15:00:07"/>
    <b v="1"/>
    <n v="644"/>
    <b v="1"/>
    <s v="technology/hardware"/>
    <n v="2.1103642500000004"/>
    <n v="262.15704968944101"/>
    <x v="2"/>
    <x v="30"/>
  </r>
  <r>
    <n v="2036"/>
    <x v="2036"/>
    <s v="A high-capacity portable charger with LED lights keeps your iPhone, iPad, smartphones, tablets and other devices juiced up on-the-go."/>
    <x v="11"/>
    <n v="39500.5"/>
    <x v="0"/>
    <x v="0"/>
    <s v="USD"/>
    <n v="1399668319"/>
    <x v="2035"/>
    <n v="1397076319"/>
    <d v="2014-04-09T20:45:19"/>
    <b v="1"/>
    <n v="848"/>
    <b v="1"/>
    <s v="technology/hardware"/>
    <n v="1.3166833333333334"/>
    <n v="46.580778301886795"/>
    <x v="2"/>
    <x v="30"/>
  </r>
  <r>
    <n v="2037"/>
    <x v="2037"/>
    <s v="With an efficiency of 97%, bicycle technology is nearly perfect. So why do we use it only for transportation?"/>
    <x v="3"/>
    <n v="30047.64"/>
    <x v="0"/>
    <x v="0"/>
    <s v="USD"/>
    <n v="1388383353"/>
    <x v="2036"/>
    <n v="1383195753"/>
    <d v="2013-10-31T05:02:33"/>
    <b v="1"/>
    <n v="429"/>
    <b v="1"/>
    <s v="technology/hardware"/>
    <n v="3.0047639999999998"/>
    <n v="70.041118881118877"/>
    <x v="2"/>
    <x v="30"/>
  </r>
  <r>
    <n v="2038"/>
    <x v="2038"/>
    <s v="The OWL is an open source, open hardware, reprogrammable effects pedal designed for musicians, coders, and hackers."/>
    <x v="6"/>
    <n v="33641"/>
    <x v="0"/>
    <x v="1"/>
    <s v="GBP"/>
    <n v="1372701600"/>
    <x v="2037"/>
    <n v="1369895421"/>
    <d v="2013-05-30T06:30:21"/>
    <b v="1"/>
    <n v="204"/>
    <b v="1"/>
    <s v="technology/hardware"/>
    <n v="4.2051249999999998"/>
    <n v="164.90686274509804"/>
    <x v="2"/>
    <x v="30"/>
  </r>
  <r>
    <n v="2039"/>
    <x v="2039"/>
    <s v="Open up your digital worlds with the most sophisticated, intuitive android smart projector."/>
    <x v="152"/>
    <n v="170271"/>
    <x v="0"/>
    <x v="0"/>
    <s v="USD"/>
    <n v="1480568340"/>
    <x v="2038"/>
    <n v="1477996325"/>
    <d v="2016-11-01T10:32:05"/>
    <b v="1"/>
    <n v="379"/>
    <b v="1"/>
    <s v="technology/hardware"/>
    <n v="1.362168"/>
    <n v="449.26385224274406"/>
    <x v="2"/>
    <x v="30"/>
  </r>
  <r>
    <n v="2040"/>
    <x v="2040"/>
    <s v="4.29 Billion+ Capacitor Combinations._x000a_No Coding Required."/>
    <x v="9"/>
    <n v="7445.14"/>
    <x v="0"/>
    <x v="0"/>
    <s v="USD"/>
    <n v="1384557303"/>
    <x v="2039"/>
    <n v="1383257703"/>
    <d v="2013-10-31T22:15:03"/>
    <b v="1"/>
    <n v="271"/>
    <b v="1"/>
    <s v="technology/hardware"/>
    <n v="2.4817133333333334"/>
    <n v="27.472841328413285"/>
    <x v="2"/>
    <x v="30"/>
  </r>
  <r>
    <n v="2041"/>
    <x v="2041"/>
    <s v="World's first LED decor grow light that turns your plants into show pieces. Adding beauty and foliage to your home like never before"/>
    <x v="196"/>
    <n v="17277"/>
    <x v="0"/>
    <x v="0"/>
    <s v="USD"/>
    <n v="1478785027"/>
    <x v="2040"/>
    <n v="1476189427"/>
    <d v="2016-10-11T12:37:07"/>
    <b v="0"/>
    <n v="120"/>
    <b v="1"/>
    <s v="technology/hardware"/>
    <n v="1.8186315789473684"/>
    <n v="143.97499999999999"/>
    <x v="2"/>
    <x v="30"/>
  </r>
  <r>
    <n v="2042"/>
    <x v="2042"/>
    <s v="The SoundBrake headphone attachment can be used with any audio player to alert you to important outside sounds."/>
    <x v="3"/>
    <n v="12353"/>
    <x v="0"/>
    <x v="0"/>
    <s v="USD"/>
    <n v="1453481974"/>
    <x v="2041"/>
    <n v="1448297974"/>
    <d v="2015-11-23T16:59:34"/>
    <b v="0"/>
    <n v="140"/>
    <b v="1"/>
    <s v="technology/hardware"/>
    <n v="1.2353000000000001"/>
    <n v="88.23571428571428"/>
    <x v="2"/>
    <x v="30"/>
  </r>
  <r>
    <n v="2043"/>
    <x v="2043"/>
    <s v="PS-1A is an adjustable switch mode DC-DC power supply. It is highly compact, breadboard friendly and requires no external components."/>
    <x v="315"/>
    <n v="7011"/>
    <x v="0"/>
    <x v="0"/>
    <s v="USD"/>
    <n v="1481432340"/>
    <x v="2042"/>
    <n v="1476764077"/>
    <d v="2016-10-18T04:14:37"/>
    <b v="0"/>
    <n v="193"/>
    <b v="1"/>
    <s v="technology/hardware"/>
    <n v="5.0620938628158845"/>
    <n v="36.326424870466319"/>
    <x v="2"/>
    <x v="30"/>
  </r>
  <r>
    <n v="2044"/>
    <x v="2044"/>
    <s v="The PiSoC is an open source development platform which gives each person a unique opportunity to create, regardless of skill level."/>
    <x v="36"/>
    <n v="16232"/>
    <x v="0"/>
    <x v="0"/>
    <s v="USD"/>
    <n v="1434212714"/>
    <x v="2043"/>
    <n v="1431620714"/>
    <d v="2015-05-14T16:25:14"/>
    <b v="0"/>
    <n v="180"/>
    <b v="1"/>
    <s v="technology/hardware"/>
    <n v="1.0821333333333334"/>
    <n v="90.177777777777777"/>
    <x v="2"/>
    <x v="30"/>
  </r>
  <r>
    <n v="2045"/>
    <x v="2045"/>
    <s v="Open Rail is a new open source universal linear rail system designed to be used with various T- Slot aluminum extrusion configurations."/>
    <x v="244"/>
    <n v="40140.01"/>
    <x v="0"/>
    <x v="0"/>
    <s v="USD"/>
    <n v="1341799647"/>
    <x v="2044"/>
    <n v="1339207647"/>
    <d v="2012-06-09T02:07:27"/>
    <b v="0"/>
    <n v="263"/>
    <b v="1"/>
    <s v="technology/hardware"/>
    <n v="8.1918387755102042"/>
    <n v="152.62361216730039"/>
    <x v="2"/>
    <x v="30"/>
  </r>
  <r>
    <n v="2046"/>
    <x v="2046"/>
    <s v="CoAction Hero: a powerful proto-board with a 120Mhz processor, 1MB filesystem, and built-in OS for tinkerers and engineers alike."/>
    <x v="3"/>
    <n v="12110"/>
    <x v="0"/>
    <x v="0"/>
    <s v="USD"/>
    <n v="1369282044"/>
    <x v="2045"/>
    <n v="1366690044"/>
    <d v="2013-04-23T04:07:24"/>
    <b v="0"/>
    <n v="217"/>
    <b v="1"/>
    <s v="technology/hardware"/>
    <n v="1.2110000000000001"/>
    <n v="55.806451612903224"/>
    <x v="2"/>
    <x v="30"/>
  </r>
  <r>
    <n v="2047"/>
    <x v="2047"/>
    <s v="Simple internet time-limits, usage analytics, app &amp; site blocking - across all devices in the home, controlled from your smartphone."/>
    <x v="316"/>
    <n v="100939"/>
    <x v="0"/>
    <x v="2"/>
    <s v="AUD"/>
    <n v="1429228800"/>
    <x v="2046"/>
    <n v="1426714870"/>
    <d v="2015-03-18T21:41:10"/>
    <b v="0"/>
    <n v="443"/>
    <b v="1"/>
    <s v="technology/hardware"/>
    <n v="1.0299897959183673"/>
    <n v="227.85327313769753"/>
    <x v="2"/>
    <x v="30"/>
  </r>
  <r>
    <n v="2048"/>
    <x v="2048"/>
    <s v="A lightweight generator to charge your phone, lights, and removable battery pack as you bicycle. Pedal power by you, for now or later."/>
    <x v="94"/>
    <n v="126082.45"/>
    <x v="0"/>
    <x v="0"/>
    <s v="USD"/>
    <n v="1369323491"/>
    <x v="2047"/>
    <n v="1366731491"/>
    <d v="2013-04-23T15:38:11"/>
    <b v="0"/>
    <n v="1373"/>
    <b v="1"/>
    <s v="technology/hardware"/>
    <n v="1.4833229411764706"/>
    <n v="91.82989803350327"/>
    <x v="2"/>
    <x v="30"/>
  </r>
  <r>
    <n v="2049"/>
    <x v="2049"/>
    <s v="Keyless. Alarm secured. GPS tracking."/>
    <x v="63"/>
    <n v="60095.35"/>
    <x v="0"/>
    <x v="1"/>
    <s v="GBP"/>
    <n v="1386025140"/>
    <x v="2048"/>
    <n v="1382963963"/>
    <d v="2013-10-28T12:39:23"/>
    <b v="0"/>
    <n v="742"/>
    <b v="1"/>
    <s v="technology/hardware"/>
    <n v="1.2019070000000001"/>
    <n v="80.991037735849048"/>
    <x v="2"/>
    <x v="30"/>
  </r>
  <r>
    <n v="2050"/>
    <x v="2050"/>
    <s v="Hubble is the first 100% open, affordable laser cutter suite â€” from replicable hardware to community driven software &amp; firmware."/>
    <x v="3"/>
    <n v="47327"/>
    <x v="0"/>
    <x v="0"/>
    <s v="USD"/>
    <n v="1433036578"/>
    <x v="2049"/>
    <n v="1429580578"/>
    <d v="2015-04-21T01:42:58"/>
    <b v="0"/>
    <n v="170"/>
    <b v="1"/>
    <s v="technology/hardware"/>
    <n v="4.7327000000000004"/>
    <n v="278.39411764705881"/>
    <x v="2"/>
    <x v="30"/>
  </r>
  <r>
    <n v="2051"/>
    <x v="2051"/>
    <s v="A collaborative effort between three generations who set out to provide a premium, top-quality yoyo at an affordable price."/>
    <x v="6"/>
    <n v="10429"/>
    <x v="0"/>
    <x v="0"/>
    <s v="USD"/>
    <n v="1388017937"/>
    <x v="2050"/>
    <n v="1385425937"/>
    <d v="2013-11-26T00:32:17"/>
    <b v="0"/>
    <n v="242"/>
    <b v="1"/>
    <s v="technology/hardware"/>
    <n v="1.303625"/>
    <n v="43.095041322314053"/>
    <x v="2"/>
    <x v="30"/>
  </r>
  <r>
    <n v="2052"/>
    <x v="2052"/>
    <s v="The World's Lightest &amp; Smartest E-Scooter: cool, small, portable, and can be easily folded into a backpack and bring it anywhere"/>
    <x v="63"/>
    <n v="176524"/>
    <x v="0"/>
    <x v="0"/>
    <s v="USD"/>
    <n v="1455933653"/>
    <x v="2051"/>
    <n v="1452045653"/>
    <d v="2016-01-06T02:00:53"/>
    <b v="0"/>
    <n v="541"/>
    <b v="1"/>
    <s v="technology/hardware"/>
    <n v="3.5304799999999998"/>
    <n v="326.29205175600737"/>
    <x v="2"/>
    <x v="30"/>
  </r>
  <r>
    <n v="2053"/>
    <x v="2053"/>
    <s v="Â· Exchange multiple hard drives (SSDs or HDDs) Â· Slick design Â· Highest data transfer rates Â· Robust (anodized aluminum)"/>
    <x v="10"/>
    <n v="5051"/>
    <x v="0"/>
    <x v="0"/>
    <s v="USD"/>
    <n v="1448466551"/>
    <x v="2052"/>
    <n v="1445870951"/>
    <d v="2015-10-26T14:49:11"/>
    <b v="0"/>
    <n v="121"/>
    <b v="1"/>
    <s v="technology/hardware"/>
    <n v="1.0102"/>
    <n v="41.743801652892564"/>
    <x v="2"/>
    <x v="30"/>
  </r>
  <r>
    <n v="2054"/>
    <x v="2054"/>
    <s v="SITU is the smart food nutrition scale anyone can use. It weighs your food in calories and nutrients in addition to grams and ounces."/>
    <x v="19"/>
    <n v="39757"/>
    <x v="0"/>
    <x v="1"/>
    <s v="GBP"/>
    <n v="1399033810"/>
    <x v="2053"/>
    <n v="1396441810"/>
    <d v="2014-04-02T12:30:10"/>
    <b v="0"/>
    <n v="621"/>
    <b v="1"/>
    <s v="technology/hardware"/>
    <n v="1.1359142857142857"/>
    <n v="64.020933977455712"/>
    <x v="2"/>
    <x v="30"/>
  </r>
  <r>
    <n v="2055"/>
    <x v="2055"/>
    <s v="An Arduino compatible shield matched with a web based tutorial system to teach you how to talk with I2C and SPI components."/>
    <x v="12"/>
    <n v="10045"/>
    <x v="0"/>
    <x v="0"/>
    <s v="USD"/>
    <n v="1417579200"/>
    <x v="2054"/>
    <n v="1415031043"/>
    <d v="2014-11-03T16:10:43"/>
    <b v="0"/>
    <n v="101"/>
    <b v="1"/>
    <s v="technology/hardware"/>
    <n v="1.6741666666666666"/>
    <n v="99.455445544554451"/>
    <x v="2"/>
    <x v="30"/>
  </r>
  <r>
    <n v="2056"/>
    <x v="2056"/>
    <s v="A lightweight backpack that can charge your smartphone 4 times or an iPad one full charge, and recharge via a USB port"/>
    <x v="63"/>
    <n v="76726"/>
    <x v="0"/>
    <x v="0"/>
    <s v="USD"/>
    <n v="1366222542"/>
    <x v="2055"/>
    <n v="1363630542"/>
    <d v="2013-03-18T18:15:42"/>
    <b v="0"/>
    <n v="554"/>
    <b v="1"/>
    <s v="technology/hardware"/>
    <n v="1.5345200000000001"/>
    <n v="138.49458483754512"/>
    <x v="2"/>
    <x v="30"/>
  </r>
  <r>
    <n v="2057"/>
    <x v="2057"/>
    <s v="CableKnife is the best solution for removing insulation from cables for the purpose of maximising the scrap metal value by up to 350%"/>
    <x v="36"/>
    <n v="30334.83"/>
    <x v="0"/>
    <x v="1"/>
    <s v="GBP"/>
    <n v="1456487532"/>
    <x v="2056"/>
    <n v="1453895532"/>
    <d v="2016-01-27T11:52:12"/>
    <b v="0"/>
    <n v="666"/>
    <b v="1"/>
    <s v="technology/hardware"/>
    <n v="2.022322"/>
    <n v="45.547792792792798"/>
    <x v="2"/>
    <x v="30"/>
  </r>
  <r>
    <n v="2058"/>
    <x v="2058"/>
    <s v="Making using the serial terminal on the Raspberry Pi as easy as Pi!"/>
    <x v="317"/>
    <n v="4308"/>
    <x v="0"/>
    <x v="1"/>
    <s v="GBP"/>
    <n v="1425326400"/>
    <x v="2057"/>
    <n v="1421916830"/>
    <d v="2015-01-22T08:53:50"/>
    <b v="0"/>
    <n v="410"/>
    <b v="1"/>
    <s v="technology/hardware"/>
    <n v="1.6828125"/>
    <n v="10.507317073170732"/>
    <x v="2"/>
    <x v="30"/>
  </r>
  <r>
    <n v="2059"/>
    <x v="2059"/>
    <s v="Simplify IoT development via the cloud. Plug-n-play, Arduino-compatible wireless network of sensors &amp; controllers. Open Source. Secure."/>
    <x v="11"/>
    <n v="43037"/>
    <x v="0"/>
    <x v="0"/>
    <s v="USD"/>
    <n v="1454277540"/>
    <x v="2058"/>
    <n v="1450880854"/>
    <d v="2015-12-23T14:27:34"/>
    <b v="0"/>
    <n v="375"/>
    <b v="1"/>
    <s v="technology/hardware"/>
    <n v="1.4345666666666668"/>
    <n v="114.76533333333333"/>
    <x v="2"/>
    <x v="30"/>
  </r>
  <r>
    <n v="2060"/>
    <x v="2060"/>
    <s v="Universal 4 ports USB charger for iPhone, iPad, Android and other USB devices. Intelligent device detection for optimal charging."/>
    <x v="31"/>
    <n v="49100"/>
    <x v="0"/>
    <x v="0"/>
    <s v="USD"/>
    <n v="1406129150"/>
    <x v="2059"/>
    <n v="1400945150"/>
    <d v="2014-05-24T15:25:50"/>
    <b v="0"/>
    <n v="1364"/>
    <b v="1"/>
    <s v="technology/hardware"/>
    <n v="1.964"/>
    <n v="35.997067448680355"/>
    <x v="2"/>
    <x v="30"/>
  </r>
  <r>
    <n v="2061"/>
    <x v="2061"/>
    <s v="Bibo Barmaid is a smart cocktail self-serve machine that creates expertly crafted mixed drinks at home with the touch of a button."/>
    <x v="10"/>
    <n v="5396"/>
    <x v="0"/>
    <x v="0"/>
    <s v="USD"/>
    <n v="1483208454"/>
    <x v="2060"/>
    <n v="1480616454"/>
    <d v="2016-12-01T18:20:54"/>
    <b v="0"/>
    <n v="35"/>
    <b v="1"/>
    <s v="technology/hardware"/>
    <n v="1.0791999999999999"/>
    <n v="154.17142857142858"/>
    <x v="2"/>
    <x v="30"/>
  </r>
  <r>
    <n v="2062"/>
    <x v="2062"/>
    <s v="4K HEVC Android TV Media Player with optional DIY electronics, ideal for app development, home control, software developement, learning"/>
    <x v="57"/>
    <n v="114977"/>
    <x v="0"/>
    <x v="8"/>
    <s v="DKK"/>
    <n v="1458807098"/>
    <x v="2061"/>
    <n v="1456218698"/>
    <d v="2016-02-23T09:11:38"/>
    <b v="0"/>
    <n v="203"/>
    <b v="1"/>
    <s v="technology/hardware"/>
    <n v="1.14977"/>
    <n v="566.38916256157631"/>
    <x v="2"/>
    <x v="30"/>
  </r>
  <r>
    <n v="2063"/>
    <x v="2063"/>
    <s v="Build a professional grade Linux CNC control with Beaglebone black and our CNC cape."/>
    <x v="23"/>
    <n v="5922"/>
    <x v="0"/>
    <x v="12"/>
    <s v="EUR"/>
    <n v="1463333701"/>
    <x v="2062"/>
    <n v="1460482501"/>
    <d v="2016-04-12T17:35:01"/>
    <b v="0"/>
    <n v="49"/>
    <b v="1"/>
    <s v="technology/hardware"/>
    <n v="1.4804999999999999"/>
    <n v="120.85714285714286"/>
    <x v="2"/>
    <x v="30"/>
  </r>
  <r>
    <n v="2064"/>
    <x v="2064"/>
    <s v="Open-source content-driven lighting system you can use with TV or PC, Mac, HTPC displays in movies, games and daily work"/>
    <x v="318"/>
    <n v="500784.27"/>
    <x v="0"/>
    <x v="0"/>
    <s v="USD"/>
    <n v="1370001600"/>
    <x v="2063"/>
    <n v="1366879523"/>
    <d v="2013-04-25T08:45:23"/>
    <b v="0"/>
    <n v="5812"/>
    <b v="1"/>
    <s v="technology/hardware"/>
    <n v="1.9116676082790633"/>
    <n v="86.163845492085343"/>
    <x v="2"/>
    <x v="30"/>
  </r>
  <r>
    <n v="2065"/>
    <x v="2065"/>
    <s v="Give your mobile device the ability to see &amp; capture the world in complete darkness while revealing items not visible to your naked eye"/>
    <x v="79"/>
    <n v="79686.05"/>
    <x v="0"/>
    <x v="1"/>
    <s v="GBP"/>
    <n v="1387958429"/>
    <x v="2064"/>
    <n v="1385366429"/>
    <d v="2013-11-25T08:00:29"/>
    <b v="0"/>
    <n v="1556"/>
    <b v="1"/>
    <s v="technology/hardware"/>
    <n v="1.99215125"/>
    <n v="51.212114395886893"/>
    <x v="2"/>
    <x v="30"/>
  </r>
  <r>
    <n v="2066"/>
    <x v="2066"/>
    <s v="Automatically opens your garage door when you come home. Open, close, and monitor your garage door from your phone."/>
    <x v="13"/>
    <n v="4372"/>
    <x v="0"/>
    <x v="0"/>
    <s v="USD"/>
    <n v="1408818683"/>
    <x v="2065"/>
    <n v="1406226683"/>
    <d v="2014-07-24T18:31:23"/>
    <b v="0"/>
    <n v="65"/>
    <b v="1"/>
    <s v="technology/hardware"/>
    <n v="2.1859999999999999"/>
    <n v="67.261538461538464"/>
    <x v="2"/>
    <x v="30"/>
  </r>
  <r>
    <n v="2067"/>
    <x v="2067"/>
    <s v="The next generation of premium quality LED lighting. Extreme power efficiency in a small package."/>
    <x v="319"/>
    <n v="628"/>
    <x v="0"/>
    <x v="1"/>
    <s v="GBP"/>
    <n v="1432499376"/>
    <x v="2066"/>
    <n v="1429648176"/>
    <d v="2015-04-21T20:29:36"/>
    <b v="0"/>
    <n v="10"/>
    <b v="1"/>
    <s v="technology/hardware"/>
    <n v="1.2686868686868686"/>
    <n v="62.8"/>
    <x v="2"/>
    <x v="30"/>
  </r>
  <r>
    <n v="2068"/>
    <x v="2068"/>
    <s v="Introducing Sprite, the cloud-based watering controller and Whisperer, the solar-powered plant sensor for effortless home irrigation"/>
    <x v="31"/>
    <n v="26305.97"/>
    <x v="0"/>
    <x v="0"/>
    <s v="USD"/>
    <n v="1476994315"/>
    <x v="2067"/>
    <n v="1474402315"/>
    <d v="2016-09-20T20:11:55"/>
    <b v="0"/>
    <n v="76"/>
    <b v="1"/>
    <s v="technology/hardware"/>
    <n v="1.0522388"/>
    <n v="346.13118421052633"/>
    <x v="2"/>
    <x v="30"/>
  </r>
  <r>
    <n v="2069"/>
    <x v="2069"/>
    <s v="RaceCapture brings motorsports to the connected car: Share track days, autocross, drift and drag racing with your friends in real time!"/>
    <x v="63"/>
    <n v="64203.33"/>
    <x v="0"/>
    <x v="0"/>
    <s v="USD"/>
    <n v="1451776791"/>
    <x v="2068"/>
    <n v="1449098391"/>
    <d v="2015-12-02T23:19:51"/>
    <b v="0"/>
    <n v="263"/>
    <b v="1"/>
    <s v="technology/hardware"/>
    <n v="1.2840666000000001"/>
    <n v="244.11912547528519"/>
    <x v="2"/>
    <x v="30"/>
  </r>
  <r>
    <n v="2070"/>
    <x v="2070"/>
    <s v="The A4-SFX is a project with the goal of creating the smallest case possible while still using high-end standardized components."/>
    <x v="152"/>
    <n v="396659"/>
    <x v="0"/>
    <x v="12"/>
    <s v="EUR"/>
    <n v="1467128723"/>
    <x v="2069"/>
    <n v="1464536723"/>
    <d v="2016-05-29T15:45:23"/>
    <b v="0"/>
    <n v="1530"/>
    <b v="1"/>
    <s v="technology/hardware"/>
    <n v="3.1732719999999999"/>
    <n v="259.25424836601309"/>
    <x v="2"/>
    <x v="30"/>
  </r>
  <r>
    <n v="2071"/>
    <x v="2071"/>
    <s v="Includes Wifi Camera for video chat, Amazon delivery, pet health analyzer, weight control, diet transition planning, and more."/>
    <x v="22"/>
    <n v="56146"/>
    <x v="0"/>
    <x v="0"/>
    <s v="USD"/>
    <n v="1475390484"/>
    <x v="2070"/>
    <n v="1471502484"/>
    <d v="2016-08-18T06:41:24"/>
    <b v="0"/>
    <n v="278"/>
    <b v="1"/>
    <s v="technology/hardware"/>
    <n v="2.8073000000000001"/>
    <n v="201.96402877697841"/>
    <x v="2"/>
    <x v="30"/>
  </r>
  <r>
    <n v="2072"/>
    <x v="2072"/>
    <s v="The Most Portable Windows 10 PC Less than 0.3 lb with Updated Resources-Cherry Trail CPU, 4G RAM, ~128G Storage, wifi ac, USB 3.0, HDMI"/>
    <x v="320"/>
    <n v="79173"/>
    <x v="0"/>
    <x v="0"/>
    <s v="USD"/>
    <n v="1462629432"/>
    <x v="2071"/>
    <n v="1460037432"/>
    <d v="2016-04-07T13:57:12"/>
    <b v="0"/>
    <n v="350"/>
    <b v="1"/>
    <s v="technology/hardware"/>
    <n v="1.1073146853146854"/>
    <n v="226.20857142857142"/>
    <x v="2"/>
    <x v="30"/>
  </r>
  <r>
    <n v="2073"/>
    <x v="2073"/>
    <s v="abode is a home security and automation company that offers a self-installed, professional-grade solution with no contracts."/>
    <x v="57"/>
    <n v="152604.29999999999"/>
    <x v="0"/>
    <x v="0"/>
    <s v="USD"/>
    <n v="1431100918"/>
    <x v="2072"/>
    <n v="1427212918"/>
    <d v="2015-03-24T16:01:58"/>
    <b v="0"/>
    <n v="470"/>
    <b v="1"/>
    <s v="technology/hardware"/>
    <n v="1.5260429999999998"/>
    <n v="324.69"/>
    <x v="2"/>
    <x v="30"/>
  </r>
  <r>
    <n v="2074"/>
    <x v="2074"/>
    <s v="Creating PC gaming controllers to bring your gaming experience to a new level."/>
    <x v="20"/>
    <n v="615"/>
    <x v="0"/>
    <x v="0"/>
    <s v="USD"/>
    <n v="1462564182"/>
    <x v="2073"/>
    <n v="1459972182"/>
    <d v="2016-04-06T19:49:42"/>
    <b v="0"/>
    <n v="3"/>
    <b v="1"/>
    <s v="technology/hardware"/>
    <n v="1.0249999999999999"/>
    <n v="205"/>
    <x v="2"/>
    <x v="30"/>
  </r>
  <r>
    <n v="2075"/>
    <x v="2075"/>
    <s v="The Practical Meter helps you charge your phone faster by solving a problem millions of people experience."/>
    <x v="204"/>
    <n v="167820.6"/>
    <x v="0"/>
    <x v="0"/>
    <s v="USD"/>
    <n v="1374769288"/>
    <x v="2074"/>
    <n v="1372177288"/>
    <d v="2013-06-25T16:21:28"/>
    <b v="0"/>
    <n v="8200"/>
    <b v="1"/>
    <s v="technology/hardware"/>
    <n v="16.783738373837384"/>
    <n v="20.465926829268295"/>
    <x v="2"/>
    <x v="30"/>
  </r>
  <r>
    <n v="2076"/>
    <x v="2076"/>
    <s v="Wireless earbuds filled with sound, yet so small they are almost invisible!"/>
    <x v="321"/>
    <n v="972594.99"/>
    <x v="0"/>
    <x v="1"/>
    <s v="GBP"/>
    <n v="1406149689"/>
    <x v="2075"/>
    <n v="1402693689"/>
    <d v="2014-06-13T21:08:09"/>
    <b v="0"/>
    <n v="8359"/>
    <b v="1"/>
    <s v="technology/hardware"/>
    <n v="5.4334915642458101"/>
    <n v="116.35303146309367"/>
    <x v="2"/>
    <x v="30"/>
  </r>
  <r>
    <n v="2077"/>
    <x v="2077"/>
    <s v="A Whole New Way to Get TV: Watch four live TV channels at once on your tablet, smartphone, or big screen TV!"/>
    <x v="63"/>
    <n v="57754"/>
    <x v="0"/>
    <x v="0"/>
    <s v="USD"/>
    <n v="1433538000"/>
    <x v="2076"/>
    <n v="1428541276"/>
    <d v="2015-04-09T01:01:16"/>
    <b v="0"/>
    <n v="188"/>
    <b v="1"/>
    <s v="technology/hardware"/>
    <n v="1.1550800000000001"/>
    <n v="307.20212765957444"/>
    <x v="2"/>
    <x v="30"/>
  </r>
  <r>
    <n v="2078"/>
    <x v="2078"/>
    <s v="With hoterway you won't wait anymore for hot water in the beginning of your shower. Save Water, Energy, Time and Money."/>
    <x v="22"/>
    <n v="26241"/>
    <x v="0"/>
    <x v="3"/>
    <s v="EUR"/>
    <n v="1482085857"/>
    <x v="2077"/>
    <n v="1479493857"/>
    <d v="2016-11-18T18:30:57"/>
    <b v="0"/>
    <n v="48"/>
    <b v="1"/>
    <s v="technology/hardware"/>
    <n v="1.3120499999999999"/>
    <n v="546.6875"/>
    <x v="2"/>
    <x v="30"/>
  </r>
  <r>
    <n v="2079"/>
    <x v="2079"/>
    <s v="A power over Ethernet (PoE) add on board (HAT) for your Raspberry Pi with power management. Reduce the clutter of cables with Pi PoE!"/>
    <x v="3"/>
    <n v="28817"/>
    <x v="0"/>
    <x v="1"/>
    <s v="GBP"/>
    <n v="1435258800"/>
    <x v="2078"/>
    <n v="1432659793"/>
    <d v="2015-05-26T17:03:13"/>
    <b v="0"/>
    <n v="607"/>
    <b v="1"/>
    <s v="technology/hardware"/>
    <n v="2.8816999999999999"/>
    <n v="47.474464579901152"/>
    <x v="2"/>
    <x v="30"/>
  </r>
  <r>
    <n v="2080"/>
    <x v="2080"/>
    <s v="Tinker Tie is a fully programmable, hackable Arduino-compatible RGB LED bow tie that can last over 20 hours on a single charge!"/>
    <x v="28"/>
    <n v="5078"/>
    <x v="0"/>
    <x v="0"/>
    <s v="USD"/>
    <n v="1447286300"/>
    <x v="2079"/>
    <n v="1444690700"/>
    <d v="2015-10-12T22:58:20"/>
    <b v="0"/>
    <n v="50"/>
    <b v="1"/>
    <s v="technology/hardware"/>
    <n v="5.0780000000000003"/>
    <n v="101.56"/>
    <x v="2"/>
    <x v="30"/>
  </r>
  <r>
    <n v="2081"/>
    <x v="2081"/>
    <s v="Embarking on a Summer Tour to spread their message of cherishing your unforgettable memories through nostalgic rock music."/>
    <x v="8"/>
    <n v="4010"/>
    <x v="0"/>
    <x v="0"/>
    <s v="USD"/>
    <n v="1337144340"/>
    <x v="2080"/>
    <n v="1333597555"/>
    <d v="2012-04-05T03:45:55"/>
    <b v="0"/>
    <n v="55"/>
    <b v="1"/>
    <s v="music/indie rock"/>
    <n v="1.1457142857142857"/>
    <n v="72.909090909090907"/>
    <x v="4"/>
    <x v="14"/>
  </r>
  <r>
    <n v="2082"/>
    <x v="2082"/>
    <s v="Local bay area band looking to share our vision with people, looking to create something we are proud of, no more bedroom recordings!"/>
    <x v="15"/>
    <n v="1661"/>
    <x v="0"/>
    <x v="0"/>
    <s v="USD"/>
    <n v="1322106796"/>
    <x v="2081"/>
    <n v="1316919196"/>
    <d v="2011-09-25T02:53:16"/>
    <b v="0"/>
    <n v="38"/>
    <b v="1"/>
    <s v="music/indie rock"/>
    <n v="1.1073333333333333"/>
    <n v="43.710526315789473"/>
    <x v="4"/>
    <x v="14"/>
  </r>
  <r>
    <n v="2083"/>
    <x v="2083"/>
    <s v="Autumn's Song is working on a debut album that brings accustic / singer-songwriter / piano rock to the central Florida music scene."/>
    <x v="47"/>
    <n v="850"/>
    <x v="0"/>
    <x v="0"/>
    <s v="USD"/>
    <n v="1338830395"/>
    <x v="2082"/>
    <n v="1336238395"/>
    <d v="2012-05-05T17:19:55"/>
    <b v="0"/>
    <n v="25"/>
    <b v="1"/>
    <s v="music/indie rock"/>
    <n v="1.1333333333333333"/>
    <n v="34"/>
    <x v="4"/>
    <x v="14"/>
  </r>
  <r>
    <n v="2084"/>
    <x v="2084"/>
    <s v="Los Angeles based Ballerina Black are on their way to tour the UK in May. Join our club &amp; help make it happen."/>
    <x v="9"/>
    <n v="3250"/>
    <x v="0"/>
    <x v="0"/>
    <s v="USD"/>
    <n v="1399186740"/>
    <x v="2083"/>
    <n v="1396468782"/>
    <d v="2014-04-02T19:59:42"/>
    <b v="0"/>
    <n v="46"/>
    <b v="1"/>
    <s v="music/indie rock"/>
    <n v="1.0833333333333333"/>
    <n v="70.652173913043484"/>
    <x v="4"/>
    <x v="14"/>
  </r>
  <r>
    <n v="2085"/>
    <x v="2085"/>
    <s v="Eikon worship leader Dustin Hecocks records his full length debut album this Summer, comprised of powerful music and worshipful lyrics."/>
    <x v="12"/>
    <n v="7412"/>
    <x v="0"/>
    <x v="0"/>
    <s v="USD"/>
    <n v="1342382587"/>
    <x v="2084"/>
    <n v="1339790587"/>
    <d v="2012-06-15T20:03:07"/>
    <b v="0"/>
    <n v="83"/>
    <b v="1"/>
    <s v="music/indie rock"/>
    <n v="1.2353333333333334"/>
    <n v="89.301204819277103"/>
    <x v="4"/>
    <x v="14"/>
  </r>
  <r>
    <n v="2086"/>
    <x v="2086"/>
    <s v="I am in the process of completing 4 new EPs to be released in Winter, Spring, Summer, and Fall of 2012."/>
    <x v="23"/>
    <n v="4028"/>
    <x v="0"/>
    <x v="0"/>
    <s v="USD"/>
    <n v="1323838740"/>
    <x v="2085"/>
    <n v="1321200332"/>
    <d v="2011-11-13T16:05:32"/>
    <b v="0"/>
    <n v="35"/>
    <b v="1"/>
    <s v="music/indie rock"/>
    <n v="1.0069999999999999"/>
    <n v="115.08571428571429"/>
    <x v="4"/>
    <x v="14"/>
  </r>
  <r>
    <n v="2087"/>
    <x v="2087"/>
    <s v="Support Joy Shannon and the Beauty Marks record their 4th studio album &quot;Out of My Dreams and Into My Arms&quot; and create a music video!"/>
    <x v="15"/>
    <n v="1553"/>
    <x v="0"/>
    <x v="0"/>
    <s v="USD"/>
    <n v="1315457658"/>
    <x v="2086"/>
    <n v="1312865658"/>
    <d v="2011-08-09T04:54:18"/>
    <b v="0"/>
    <n v="25"/>
    <b v="1"/>
    <s v="music/indie rock"/>
    <n v="1.0353333333333334"/>
    <n v="62.12"/>
    <x v="4"/>
    <x v="14"/>
  </r>
  <r>
    <n v="2088"/>
    <x v="2088"/>
    <s v="Indie Folk musician, Chris Dorman is releasing his second full length album.  Let's release this record worldwide - grassroots style!"/>
    <x v="9"/>
    <n v="3465.32"/>
    <x v="0"/>
    <x v="0"/>
    <s v="USD"/>
    <n v="1284177540"/>
    <x v="2087"/>
    <n v="1281028152"/>
    <d v="2010-08-05T17:09:12"/>
    <b v="0"/>
    <n v="75"/>
    <b v="1"/>
    <s v="music/indie rock"/>
    <n v="1.1551066666666667"/>
    <n v="46.204266666666669"/>
    <x v="4"/>
    <x v="14"/>
  </r>
  <r>
    <n v="2089"/>
    <x v="2089"/>
    <s v="Little Moses is trying to record their first EP, and we can't do it without your help!"/>
    <x v="30"/>
    <n v="3010.01"/>
    <x v="0"/>
    <x v="0"/>
    <s v="USD"/>
    <n v="1375408194"/>
    <x v="2088"/>
    <n v="1372384194"/>
    <d v="2013-06-28T01:49:54"/>
    <b v="0"/>
    <n v="62"/>
    <b v="1"/>
    <s v="music/indie rock"/>
    <n v="1.2040040000000001"/>
    <n v="48.54854838709678"/>
    <x v="4"/>
    <x v="14"/>
  </r>
  <r>
    <n v="2090"/>
    <x v="2090"/>
    <s v="Insect Surfers, Planet Earth's Longest-Running Modern Surf Band, come twanging back into 2013 with a new surfadelic musical release!"/>
    <x v="6"/>
    <n v="9203.23"/>
    <x v="0"/>
    <x v="0"/>
    <s v="USD"/>
    <n v="1361696955"/>
    <x v="2089"/>
    <n v="1359104955"/>
    <d v="2013-01-25T09:09:15"/>
    <b v="0"/>
    <n v="160"/>
    <b v="1"/>
    <s v="music/indie rock"/>
    <n v="1.1504037499999999"/>
    <n v="57.520187499999999"/>
    <x v="4"/>
    <x v="14"/>
  </r>
  <r>
    <n v="2091"/>
    <x v="2091"/>
    <s v="I'm an 18-year old singer/songwriter from California. I'd love your support to get my album of original songs professionally recorded."/>
    <x v="102"/>
    <n v="21684.2"/>
    <x v="0"/>
    <x v="0"/>
    <s v="USD"/>
    <n v="1299009600"/>
    <x v="2090"/>
    <n v="1294818278"/>
    <d v="2011-01-12T07:44:38"/>
    <b v="0"/>
    <n v="246"/>
    <b v="1"/>
    <s v="music/indie rock"/>
    <n v="1.2046777777777777"/>
    <n v="88.147154471544724"/>
    <x v="4"/>
    <x v="14"/>
  </r>
  <r>
    <n v="2092"/>
    <x v="2092"/>
    <s v="Amy Lingamfelter is making an album all about love and she's looking for backers. See see how you can share in the journey!"/>
    <x v="12"/>
    <n v="6077"/>
    <x v="0"/>
    <x v="0"/>
    <s v="USD"/>
    <n v="1318006732"/>
    <x v="2091"/>
    <n v="1312822732"/>
    <d v="2011-08-08T16:58:52"/>
    <b v="0"/>
    <n v="55"/>
    <b v="1"/>
    <s v="music/indie rock"/>
    <n v="1.0128333333333333"/>
    <n v="110.49090909090908"/>
    <x v="4"/>
    <x v="14"/>
  </r>
  <r>
    <n v="2093"/>
    <x v="2093"/>
    <s v="Help Lift The Decade record their debut full length album with with Ace Enders! (The Early November, I Can Make A Mess)"/>
    <x v="15"/>
    <n v="1537"/>
    <x v="0"/>
    <x v="0"/>
    <s v="USD"/>
    <n v="1356211832"/>
    <x v="2092"/>
    <n v="1351024232"/>
    <d v="2012-10-23T20:30:32"/>
    <b v="0"/>
    <n v="23"/>
    <b v="1"/>
    <s v="music/indie rock"/>
    <n v="1.0246666666666666"/>
    <n v="66.826086956521735"/>
    <x v="4"/>
    <x v="14"/>
  </r>
  <r>
    <n v="2094"/>
    <x v="2094"/>
    <s v="We've got a new record, Slick Machine._x000a_We want to release it and tour the US to support it, but we need your help to make it happen."/>
    <x v="8"/>
    <n v="4219"/>
    <x v="0"/>
    <x v="0"/>
    <s v="USD"/>
    <n v="1330916400"/>
    <x v="2093"/>
    <n v="1327969730"/>
    <d v="2012-01-31T00:28:50"/>
    <b v="0"/>
    <n v="72"/>
    <b v="1"/>
    <s v="music/indie rock"/>
    <n v="1.2054285714285715"/>
    <n v="58.597222222222221"/>
    <x v="4"/>
    <x v="14"/>
  </r>
  <r>
    <n v="2095"/>
    <x v="2095"/>
    <s v="This CD celebrates a journey beginning with the death of a father and culminating with the joyous victory expressed in music!"/>
    <x v="30"/>
    <n v="2500"/>
    <x v="0"/>
    <x v="0"/>
    <s v="USD"/>
    <n v="1317576973"/>
    <x v="2094"/>
    <n v="1312392973"/>
    <d v="2011-08-03T17:36:13"/>
    <b v="0"/>
    <n v="22"/>
    <b v="1"/>
    <s v="music/indie rock"/>
    <n v="1"/>
    <n v="113.63636363636364"/>
    <x v="4"/>
    <x v="14"/>
  </r>
  <r>
    <n v="2096"/>
    <x v="2096"/>
    <s v="Shone Nuisance is heading to GBS Detroit on Friday, October 26th to record and film their GBS Detroit EP and video."/>
    <x v="20"/>
    <n v="610"/>
    <x v="0"/>
    <x v="0"/>
    <s v="USD"/>
    <n v="1351223940"/>
    <x v="2095"/>
    <n v="1349892735"/>
    <d v="2012-10-10T18:12:15"/>
    <b v="0"/>
    <n v="14"/>
    <b v="1"/>
    <s v="music/indie rock"/>
    <n v="1.0166666666666666"/>
    <n v="43.571428571428569"/>
    <x v="4"/>
    <x v="14"/>
  </r>
  <r>
    <n v="2097"/>
    <x v="2097"/>
    <s v="Engine is ready to record our sophomore release. The songs are written, the musicians are ready. Help us bring this into existence!"/>
    <x v="9"/>
    <n v="3000"/>
    <x v="0"/>
    <x v="0"/>
    <s v="USD"/>
    <n v="1322751735"/>
    <x v="2096"/>
    <n v="1317564135"/>
    <d v="2011-10-02T14:02:15"/>
    <b v="0"/>
    <n v="38"/>
    <b v="1"/>
    <s v="music/indie rock"/>
    <n v="1"/>
    <n v="78.94736842105263"/>
    <x v="4"/>
    <x v="14"/>
  </r>
  <r>
    <n v="2098"/>
    <x v="2098"/>
    <s v="The Christopher Battles EP Project will fund professional recording, publicity, and release for this original singer-songwriter."/>
    <x v="12"/>
    <n v="6020"/>
    <x v="0"/>
    <x v="0"/>
    <s v="USD"/>
    <n v="1331174635"/>
    <x v="2097"/>
    <n v="1328582635"/>
    <d v="2012-02-07T02:43:55"/>
    <b v="0"/>
    <n v="32"/>
    <b v="1"/>
    <s v="music/indie rock"/>
    <n v="1.0033333333333334"/>
    <n v="188.125"/>
    <x v="4"/>
    <x v="14"/>
  </r>
  <r>
    <n v="2099"/>
    <x v="2099"/>
    <s v="Our tour van died, we need help!"/>
    <x v="9"/>
    <n v="3971"/>
    <x v="0"/>
    <x v="0"/>
    <s v="USD"/>
    <n v="1435808400"/>
    <x v="2098"/>
    <n v="1434650084"/>
    <d v="2015-06-18T17:54:44"/>
    <b v="0"/>
    <n v="63"/>
    <b v="1"/>
    <s v="music/indie rock"/>
    <n v="1.3236666666666668"/>
    <n v="63.031746031746032"/>
    <x v="4"/>
    <x v="14"/>
  </r>
  <r>
    <n v="2100"/>
    <x v="2100"/>
    <s v="The Skylit Letter is heading to Groovebox Studios in Detroit on Friday, June 29th to record and film a live GBS Detroit video and EP."/>
    <x v="20"/>
    <n v="820"/>
    <x v="0"/>
    <x v="0"/>
    <s v="USD"/>
    <n v="1341028740"/>
    <x v="2099"/>
    <n v="1339704141"/>
    <d v="2012-06-14T20:02:21"/>
    <b v="0"/>
    <n v="27"/>
    <b v="1"/>
    <s v="music/indie rock"/>
    <n v="1.3666666666666667"/>
    <n v="30.37037037037037"/>
    <x v="4"/>
    <x v="14"/>
  </r>
  <r>
    <n v="2101"/>
    <x v="2101"/>
    <s v="Hey everyone, we are back with our first full length release, &quot;The Bite And The Boogie&quot; and we need your help to get it printed!"/>
    <x v="13"/>
    <n v="2265"/>
    <x v="0"/>
    <x v="0"/>
    <s v="USD"/>
    <n v="1329104114"/>
    <x v="2100"/>
    <n v="1323920114"/>
    <d v="2011-12-15T03:35:14"/>
    <b v="0"/>
    <n v="44"/>
    <b v="1"/>
    <s v="music/indie rock"/>
    <n v="1.1325000000000001"/>
    <n v="51.477272727272727"/>
    <x v="4"/>
    <x v="14"/>
  </r>
  <r>
    <n v="2102"/>
    <x v="2102"/>
    <s v="The Guru is basement parties, lake swimming, a smile shared between reunited friends, and the doe-eyed innocence of youth."/>
    <x v="28"/>
    <n v="1360"/>
    <x v="0"/>
    <x v="0"/>
    <s v="USD"/>
    <n v="1304628648"/>
    <x v="2101"/>
    <n v="1302036648"/>
    <d v="2011-04-05T20:50:48"/>
    <b v="0"/>
    <n v="38"/>
    <b v="1"/>
    <s v="music/indie rock"/>
    <n v="1.36"/>
    <n v="35.789473684210527"/>
    <x v="4"/>
    <x v="14"/>
  </r>
  <r>
    <n v="2103"/>
    <x v="2103"/>
    <s v="Indie rocker, Matthew Moon, has something to share with you..."/>
    <x v="198"/>
    <n v="11364"/>
    <x v="0"/>
    <x v="0"/>
    <s v="USD"/>
    <n v="1352488027"/>
    <x v="2102"/>
    <n v="1349892427"/>
    <d v="2012-10-10T18:07:07"/>
    <b v="0"/>
    <n v="115"/>
    <b v="1"/>
    <s v="music/indie rock"/>
    <n v="1.4612318374694613"/>
    <n v="98.817391304347822"/>
    <x v="4"/>
    <x v="14"/>
  </r>
  <r>
    <n v="2104"/>
    <x v="2104"/>
    <s v="In the Raw is Seattle's the Ink &amp; the Echo's debut album.  It is honest, compelling, and speaks of raw human emotion."/>
    <x v="134"/>
    <n v="1036"/>
    <x v="0"/>
    <x v="0"/>
    <s v="USD"/>
    <n v="1369958400"/>
    <x v="2103"/>
    <n v="1367286434"/>
    <d v="2013-04-30T01:47:14"/>
    <b v="0"/>
    <n v="37"/>
    <b v="1"/>
    <s v="music/indie rock"/>
    <n v="1.2949999999999999"/>
    <n v="28"/>
    <x v="4"/>
    <x v="14"/>
  </r>
  <r>
    <n v="2105"/>
    <x v="2105"/>
    <s v="Help Layla the Wolf fund the printing and releasing of our first E.P. Release called &quot;Sugar&quot;."/>
    <x v="13"/>
    <n v="5080"/>
    <x v="0"/>
    <x v="0"/>
    <s v="USD"/>
    <n v="1416542400"/>
    <x v="2104"/>
    <n v="1415472953"/>
    <d v="2014-11-08T18:55:53"/>
    <b v="0"/>
    <n v="99"/>
    <b v="1"/>
    <s v="music/indie rock"/>
    <n v="2.54"/>
    <n v="51.313131313131315"/>
    <x v="4"/>
    <x v="14"/>
  </r>
  <r>
    <n v="2106"/>
    <x v="2106"/>
    <s v="We're recording a new full length album! So stoked for this project. We've been preparing for it for over a year. It's our best yet!"/>
    <x v="41"/>
    <n v="2355"/>
    <x v="0"/>
    <x v="0"/>
    <s v="USD"/>
    <n v="1359176974"/>
    <x v="2105"/>
    <n v="1356584974"/>
    <d v="2012-12-27T05:09:34"/>
    <b v="0"/>
    <n v="44"/>
    <b v="1"/>
    <s v="music/indie rock"/>
    <n v="1.0704545454545455"/>
    <n v="53.522727272727273"/>
    <x v="4"/>
    <x v="14"/>
  </r>
  <r>
    <n v="2107"/>
    <x v="2107"/>
    <s v="ACKER, an instrumental noise-rock band from Central Illinois, is raising funds to record a new album and release it on vinyl."/>
    <x v="13"/>
    <n v="2154.66"/>
    <x v="0"/>
    <x v="0"/>
    <s v="USD"/>
    <n v="1415815393"/>
    <x v="2106"/>
    <n v="1413997393"/>
    <d v="2014-10-22T17:03:13"/>
    <b v="0"/>
    <n v="58"/>
    <b v="1"/>
    <s v="music/indie rock"/>
    <n v="1.0773299999999999"/>
    <n v="37.149310344827583"/>
    <x v="4"/>
    <x v="14"/>
  </r>
  <r>
    <n v="2108"/>
    <x v="2108"/>
    <s v="A project to raise the funds for our early discography, pressed on vinyl the way we always envisioned it + help w/ future band plans."/>
    <x v="194"/>
    <n v="17170"/>
    <x v="0"/>
    <x v="0"/>
    <s v="USD"/>
    <n v="1347249300"/>
    <x v="2107"/>
    <n v="1344917580"/>
    <d v="2012-08-14T04:13:00"/>
    <b v="0"/>
    <n v="191"/>
    <b v="1"/>
    <s v="music/indie rock"/>
    <n v="1.0731250000000001"/>
    <n v="89.895287958115176"/>
    <x v="4"/>
    <x v="14"/>
  </r>
  <r>
    <n v="2109"/>
    <x v="2109"/>
    <s v="We are ready to make our first full-length album, and with your help, we can make it happen!"/>
    <x v="23"/>
    <n v="4261"/>
    <x v="0"/>
    <x v="0"/>
    <s v="USD"/>
    <n v="1436115617"/>
    <x v="2108"/>
    <n v="1433523617"/>
    <d v="2015-06-05T17:00:17"/>
    <b v="0"/>
    <n v="40"/>
    <b v="1"/>
    <s v="music/indie rock"/>
    <n v="1.06525"/>
    <n v="106.52500000000001"/>
    <x v="4"/>
    <x v="14"/>
  </r>
  <r>
    <n v="2110"/>
    <x v="2110"/>
    <s v="Brent Brown's breakout new album! Requires help from the record label... You!"/>
    <x v="13"/>
    <n v="2007"/>
    <x v="0"/>
    <x v="0"/>
    <s v="USD"/>
    <n v="1401253140"/>
    <x v="2109"/>
    <n v="1398873969"/>
    <d v="2014-04-30T16:06:09"/>
    <b v="0"/>
    <n v="38"/>
    <b v="1"/>
    <s v="music/indie rock"/>
    <n v="1.0035000000000001"/>
    <n v="52.815789473684212"/>
    <x v="4"/>
    <x v="14"/>
  </r>
  <r>
    <n v="2111"/>
    <x v="2111"/>
    <s v="We are a small community of people in Boston intending to make every moment a time to find love and give love.  We need your help!"/>
    <x v="13"/>
    <n v="2130"/>
    <x v="0"/>
    <x v="0"/>
    <s v="USD"/>
    <n v="1313370000"/>
    <x v="2110"/>
    <n v="1307594625"/>
    <d v="2011-06-09T04:43:45"/>
    <b v="0"/>
    <n v="39"/>
    <b v="1"/>
    <s v="music/indie rock"/>
    <n v="1.0649999999999999"/>
    <n v="54.615384615384613"/>
    <x v="4"/>
    <x v="14"/>
  </r>
  <r>
    <n v="2112"/>
    <x v="2112"/>
    <s v="BBB is going back into the studio to record and release &quot;Felix From Canada&quot; by popular demand.  We need your help!"/>
    <x v="43"/>
    <n v="300"/>
    <x v="0"/>
    <x v="0"/>
    <s v="USD"/>
    <n v="1366064193"/>
    <x v="2111"/>
    <n v="1364854593"/>
    <d v="2013-04-01T22:16:33"/>
    <b v="0"/>
    <n v="11"/>
    <b v="1"/>
    <s v="music/indie rock"/>
    <n v="1"/>
    <n v="27.272727272727273"/>
    <x v="4"/>
    <x v="14"/>
  </r>
  <r>
    <n v="2113"/>
    <x v="2113"/>
    <s v="Help us fund our second full-length album Honeycomb!"/>
    <x v="39"/>
    <n v="7340"/>
    <x v="0"/>
    <x v="0"/>
    <s v="USD"/>
    <n v="1411505176"/>
    <x v="2112"/>
    <n v="1408481176"/>
    <d v="2014-08-19T20:46:16"/>
    <b v="0"/>
    <n v="107"/>
    <b v="1"/>
    <s v="music/indie rock"/>
    <n v="1.0485714285714285"/>
    <n v="68.598130841121488"/>
    <x v="4"/>
    <x v="14"/>
  </r>
  <r>
    <n v="2114"/>
    <x v="2114"/>
    <s v="10 tracks of power pop, indie rock &amp; &quot;soaring sounds of hope from the edge.&quot; Help us polish &amp; release it by pre-ordering now!"/>
    <x v="10"/>
    <n v="5235"/>
    <x v="0"/>
    <x v="0"/>
    <s v="USD"/>
    <n v="1291870740"/>
    <x v="2113"/>
    <n v="1286480070"/>
    <d v="2010-10-07T19:34:30"/>
    <b v="0"/>
    <n v="147"/>
    <b v="1"/>
    <s v="music/indie rock"/>
    <n v="1.0469999999999999"/>
    <n v="35.612244897959187"/>
    <x v="4"/>
    <x v="14"/>
  </r>
  <r>
    <n v="2115"/>
    <x v="2115"/>
    <s v="The Violet Tone is heading to California but we need your help!  We've been at this for years and finally have a shot!"/>
    <x v="15"/>
    <n v="3385"/>
    <x v="0"/>
    <x v="0"/>
    <s v="USD"/>
    <n v="1298167001"/>
    <x v="2114"/>
    <n v="1295575001"/>
    <d v="2011-01-21T01:56:41"/>
    <b v="0"/>
    <n v="36"/>
    <b v="1"/>
    <s v="music/indie rock"/>
    <n v="2.2566666666666668"/>
    <n v="94.027777777777771"/>
    <x v="4"/>
    <x v="14"/>
  </r>
  <r>
    <n v="2116"/>
    <x v="2116"/>
    <s v="Launch Bitch's new project, BEACH.  Get a limited edition cassette EP, be on a song, or drive away in Bitch's tour bus/RV."/>
    <x v="240"/>
    <n v="48434"/>
    <x v="0"/>
    <x v="0"/>
    <s v="USD"/>
    <n v="1349203203"/>
    <x v="2115"/>
    <n v="1345056003"/>
    <d v="2012-08-15T18:40:03"/>
    <b v="0"/>
    <n v="92"/>
    <b v="1"/>
    <s v="music/indie rock"/>
    <n v="1.0090416666666666"/>
    <n v="526.45652173913038"/>
    <x v="4"/>
    <x v="14"/>
  </r>
  <r>
    <n v="2117"/>
    <x v="2117"/>
    <s v="Our next album is being mastered and we want your help to release it by putting your name down for a pre-sale copy and awesome merch!"/>
    <x v="38"/>
    <n v="1773"/>
    <x v="0"/>
    <x v="0"/>
    <s v="USD"/>
    <n v="1445921940"/>
    <x v="2116"/>
    <n v="1444699549"/>
    <d v="2015-10-13T01:25:49"/>
    <b v="0"/>
    <n v="35"/>
    <b v="1"/>
    <s v="music/indie rock"/>
    <n v="1.4775"/>
    <n v="50.657142857142858"/>
    <x v="4"/>
    <x v="14"/>
  </r>
  <r>
    <n v="2118"/>
    <x v="2118"/>
    <s v="PORCHES.  and Documentarians tour from New York to San Francisco and back."/>
    <x v="28"/>
    <n v="1346.11"/>
    <x v="0"/>
    <x v="0"/>
    <s v="USD"/>
    <n v="1311538136"/>
    <x v="2117"/>
    <n v="1308946136"/>
    <d v="2011-06-24T20:08:56"/>
    <b v="0"/>
    <n v="17"/>
    <b v="1"/>
    <s v="music/indie rock"/>
    <n v="1.3461099999999999"/>
    <n v="79.182941176470578"/>
    <x v="4"/>
    <x v="14"/>
  </r>
  <r>
    <n v="2119"/>
    <x v="2119"/>
    <s v="big long now is recording our debut album and we are looking for help mastering and pressing it to vinyl"/>
    <x v="13"/>
    <n v="2015"/>
    <x v="0"/>
    <x v="0"/>
    <s v="USD"/>
    <n v="1345086445"/>
    <x v="2118"/>
    <n v="1342494445"/>
    <d v="2012-07-17T03:07:25"/>
    <b v="0"/>
    <n v="22"/>
    <b v="1"/>
    <s v="music/indie rock"/>
    <n v="1.0075000000000001"/>
    <n v="91.590909090909093"/>
    <x v="4"/>
    <x v="14"/>
  </r>
  <r>
    <n v="2120"/>
    <x v="2120"/>
    <s v="&lt;3_x000a_Coming in from outer space. Help Hearty Har record their 1st album!!"/>
    <x v="6"/>
    <n v="8070.43"/>
    <x v="0"/>
    <x v="0"/>
    <s v="USD"/>
    <n v="1388617736"/>
    <x v="2119"/>
    <n v="1384384136"/>
    <d v="2013-11-13T23:08:56"/>
    <b v="0"/>
    <n v="69"/>
    <b v="1"/>
    <s v="music/indie rock"/>
    <n v="1.00880375"/>
    <n v="116.96275362318841"/>
    <x v="4"/>
    <x v="14"/>
  </r>
  <r>
    <n v="2121"/>
    <x v="2121"/>
    <s v="Join us on an epic journey to discover a millennia old secret which will change the world forever."/>
    <x v="63"/>
    <n v="284"/>
    <x v="2"/>
    <x v="16"/>
    <s v="CHF"/>
    <n v="1484156948"/>
    <x v="2120"/>
    <n v="1481564948"/>
    <d v="2016-12-12T17:49:08"/>
    <b v="0"/>
    <n v="10"/>
    <b v="0"/>
    <s v="games/video games"/>
    <n v="5.6800000000000002E-3"/>
    <n v="28.4"/>
    <x v="6"/>
    <x v="17"/>
  </r>
  <r>
    <n v="2122"/>
    <x v="2122"/>
    <s v="Captain Kalani it's a retro game full of nostalgia for the old gamers but interesting for the new ones"/>
    <x v="58"/>
    <n v="310"/>
    <x v="2"/>
    <x v="14"/>
    <s v="MXN"/>
    <n v="1483773169"/>
    <x v="2121"/>
    <n v="1481181169"/>
    <d v="2016-12-08T07:12:49"/>
    <b v="0"/>
    <n v="3"/>
    <b v="0"/>
    <s v="games/video games"/>
    <n v="3.875E-3"/>
    <n v="103.33333333333333"/>
    <x v="6"/>
    <x v="17"/>
  </r>
  <r>
    <n v="2123"/>
    <x v="2123"/>
    <s v="Indie developer boredom's products' Xbox 360 game about a Japanese-inspired hug-themed game show needs funding for animation and environmental models."/>
    <x v="2"/>
    <n v="50"/>
    <x v="2"/>
    <x v="0"/>
    <s v="USD"/>
    <n v="1268636340"/>
    <x v="2122"/>
    <n v="1263982307"/>
    <d v="2010-01-20T10:11:47"/>
    <b v="0"/>
    <n v="5"/>
    <b v="0"/>
    <s v="games/video games"/>
    <n v="0.1"/>
    <n v="10"/>
    <x v="6"/>
    <x v="17"/>
  </r>
  <r>
    <n v="2124"/>
    <x v="2124"/>
    <s v="AZAMAR is a Role Playing Game world involving fantasy and high magic, based on the popular OpenD6 OGL using the Cinema6 RPG Framework."/>
    <x v="184"/>
    <n v="115"/>
    <x v="2"/>
    <x v="0"/>
    <s v="USD"/>
    <n v="1291093200"/>
    <x v="2123"/>
    <n v="1286930435"/>
    <d v="2010-10-13T00:40:35"/>
    <b v="0"/>
    <n v="5"/>
    <b v="0"/>
    <s v="games/video games"/>
    <n v="0.10454545454545454"/>
    <n v="23"/>
    <x v="6"/>
    <x v="17"/>
  </r>
  <r>
    <n v="2125"/>
    <x v="2125"/>
    <s v="Becoming is a video game that aims to portray mental illness through a metaphysical and emotional story."/>
    <x v="127"/>
    <n v="852"/>
    <x v="2"/>
    <x v="0"/>
    <s v="USD"/>
    <n v="1438734833"/>
    <x v="2124"/>
    <n v="1436142833"/>
    <d v="2015-07-06T00:33:53"/>
    <b v="0"/>
    <n v="27"/>
    <b v="0"/>
    <s v="games/video games"/>
    <n v="1.4200000000000001E-2"/>
    <n v="31.555555555555557"/>
    <x v="6"/>
    <x v="17"/>
  </r>
  <r>
    <n v="2126"/>
    <x v="2126"/>
    <s v="Lead your team to victory in this fast-paced, action, sports game! Use Power-ups and avoid attacks as you fight for victory!"/>
    <x v="22"/>
    <n v="10"/>
    <x v="2"/>
    <x v="0"/>
    <s v="USD"/>
    <n v="1418080887"/>
    <x v="2125"/>
    <n v="1415488887"/>
    <d v="2014-11-08T23:21:27"/>
    <b v="0"/>
    <n v="2"/>
    <b v="0"/>
    <s v="games/video games"/>
    <n v="5.0000000000000001E-4"/>
    <n v="5"/>
    <x v="6"/>
    <x v="17"/>
  </r>
  <r>
    <n v="2127"/>
    <x v="2127"/>
    <s v="Three Monkeys is an audio adventure game for PC."/>
    <x v="89"/>
    <n v="8076"/>
    <x v="2"/>
    <x v="1"/>
    <s v="GBP"/>
    <n v="1426158463"/>
    <x v="2126"/>
    <n v="1423570063"/>
    <d v="2015-02-10T12:07:43"/>
    <b v="0"/>
    <n v="236"/>
    <b v="0"/>
    <s v="games/video games"/>
    <n v="0.28842857142857142"/>
    <n v="34.220338983050844"/>
    <x v="6"/>
    <x v="17"/>
  </r>
  <r>
    <n v="2128"/>
    <x v="2128"/>
    <s v="The Royal Snail has misdelivered all the invitations to the Royal Ball.  It's up to Makayla to set things right in the Fairy Forest"/>
    <x v="36"/>
    <n v="25"/>
    <x v="2"/>
    <x v="5"/>
    <s v="CAD"/>
    <n v="1411324369"/>
    <x v="2127"/>
    <n v="1406140369"/>
    <d v="2014-07-23T18:32:49"/>
    <b v="0"/>
    <n v="1"/>
    <b v="0"/>
    <s v="games/video games"/>
    <n v="1.6666666666666668E-3"/>
    <n v="25"/>
    <x v="6"/>
    <x v="17"/>
  </r>
  <r>
    <n v="2129"/>
    <x v="2129"/>
    <s v="PKF is a Cat-Tastic 2D side-scrolling shooter! Stand up to all the big meanies with the power of positivity and save the universe!"/>
    <x v="13"/>
    <n v="236"/>
    <x v="2"/>
    <x v="0"/>
    <s v="USD"/>
    <n v="1457570100"/>
    <x v="2128"/>
    <n v="1454978100"/>
    <d v="2016-02-09T00:35:00"/>
    <b v="0"/>
    <n v="12"/>
    <b v="0"/>
    <s v="games/video games"/>
    <n v="0.11799999999999999"/>
    <n v="19.666666666666668"/>
    <x v="6"/>
    <x v="17"/>
  </r>
  <r>
    <n v="2130"/>
    <x v="2130"/>
    <s v="You are the hero tasked to save your home from the villainous Sanword."/>
    <x v="247"/>
    <n v="85"/>
    <x v="2"/>
    <x v="0"/>
    <s v="USD"/>
    <n v="1408154663"/>
    <x v="2129"/>
    <n v="1405130663"/>
    <d v="2014-07-12T02:04:23"/>
    <b v="0"/>
    <n v="4"/>
    <b v="0"/>
    <s v="games/video games"/>
    <n v="2.0238095238095236E-3"/>
    <n v="21.25"/>
    <x v="6"/>
    <x v="17"/>
  </r>
  <r>
    <n v="2131"/>
    <x v="2131"/>
    <s v="From frightened girl to empowered woman, Scout's Honor is a tale about facing your fears and overcoming odds."/>
    <x v="2"/>
    <n v="25"/>
    <x v="2"/>
    <x v="0"/>
    <s v="USD"/>
    <n v="1436677091"/>
    <x v="2130"/>
    <n v="1434085091"/>
    <d v="2015-06-12T04:58:11"/>
    <b v="0"/>
    <n v="3"/>
    <b v="0"/>
    <s v="games/video games"/>
    <n v="0.05"/>
    <n v="8.3333333333333339"/>
    <x v="6"/>
    <x v="17"/>
  </r>
  <r>
    <n v="2132"/>
    <x v="2132"/>
    <s v="Fight your way to dominate the universe. Be the first to try our engaging cross-platform mmo-strategy and bring it closer to reality."/>
    <x v="57"/>
    <n v="2112.9899999999998"/>
    <x v="2"/>
    <x v="0"/>
    <s v="USD"/>
    <n v="1391427692"/>
    <x v="2131"/>
    <n v="1388835692"/>
    <d v="2014-01-04T11:41:32"/>
    <b v="0"/>
    <n v="99"/>
    <b v="0"/>
    <s v="games/video games"/>
    <n v="2.1129899999999997E-2"/>
    <n v="21.34333333333333"/>
    <x v="6"/>
    <x v="17"/>
  </r>
  <r>
    <n v="2133"/>
    <x v="2133"/>
    <s v="Waddle Slide is an iPhone/Android application. The app is based around a penguin, who's objective is to find his way back to his igloo."/>
    <x v="28"/>
    <n v="16"/>
    <x v="2"/>
    <x v="0"/>
    <s v="USD"/>
    <n v="1303628340"/>
    <x v="2132"/>
    <n v="1300328399"/>
    <d v="2011-03-17T02:19:59"/>
    <b v="0"/>
    <n v="3"/>
    <b v="0"/>
    <s v="games/video games"/>
    <n v="1.6E-2"/>
    <n v="5.333333333333333"/>
    <x v="6"/>
    <x v="17"/>
  </r>
  <r>
    <n v="2134"/>
    <x v="2134"/>
    <s v="1st person Action Survivalist Rpg game. You get sent to a deadly Island to die not knowing that your not alone on the island."/>
    <x v="12"/>
    <n v="104"/>
    <x v="2"/>
    <x v="0"/>
    <s v="USD"/>
    <n v="1367097391"/>
    <x v="2133"/>
    <n v="1364505391"/>
    <d v="2013-03-28T21:16:31"/>
    <b v="0"/>
    <n v="3"/>
    <b v="0"/>
    <s v="games/video games"/>
    <n v="1.7333333333333333E-2"/>
    <n v="34.666666666666664"/>
    <x v="6"/>
    <x v="17"/>
  </r>
  <r>
    <n v="2135"/>
    <x v="2135"/>
    <s v="Point-and-click adventure: The mysterious Nikola Tesla, a time traveling device, and an experiment gone wrong in Colorado Springs"/>
    <x v="10"/>
    <n v="478"/>
    <x v="2"/>
    <x v="0"/>
    <s v="USD"/>
    <n v="1349392033"/>
    <x v="2134"/>
    <n v="1346800033"/>
    <d v="2012-09-04T23:07:13"/>
    <b v="0"/>
    <n v="22"/>
    <b v="0"/>
    <s v="games/video games"/>
    <n v="9.5600000000000004E-2"/>
    <n v="21.727272727272727"/>
    <x v="6"/>
    <x v="17"/>
  </r>
  <r>
    <n v="2136"/>
    <x v="2136"/>
    <s v="A dark and twisted game with physiological madness and corruption as a man becomes the ultimate bio weapon."/>
    <x v="58"/>
    <n v="47.69"/>
    <x v="2"/>
    <x v="0"/>
    <s v="USD"/>
    <n v="1382184786"/>
    <x v="2135"/>
    <n v="1379592786"/>
    <d v="2013-09-19T12:13:06"/>
    <b v="0"/>
    <n v="4"/>
    <b v="0"/>
    <s v="games/video games"/>
    <n v="5.9612499999999998E-4"/>
    <n v="11.922499999999999"/>
    <x v="6"/>
    <x v="17"/>
  </r>
  <r>
    <n v="2137"/>
    <x v="2137"/>
    <s v="Arrest, interrogate, and uncover the truth as a local woman recruited by the KGB. For Windows, Mac &amp; Linux."/>
    <x v="63"/>
    <n v="14203"/>
    <x v="2"/>
    <x v="5"/>
    <s v="CAD"/>
    <n v="1417804229"/>
    <x v="2136"/>
    <n v="1415212229"/>
    <d v="2014-11-05T18:30:29"/>
    <b v="0"/>
    <n v="534"/>
    <b v="0"/>
    <s v="games/video games"/>
    <n v="0.28405999999999998"/>
    <n v="26.59737827715356"/>
    <x v="6"/>
    <x v="17"/>
  </r>
  <r>
    <n v="2138"/>
    <x v="2138"/>
    <s v="A game with a mixture of a few genres from RPG, Simulation and to adventure elements."/>
    <x v="28"/>
    <n v="128"/>
    <x v="2"/>
    <x v="1"/>
    <s v="GBP"/>
    <n v="1383959939"/>
    <x v="2137"/>
    <n v="1381364339"/>
    <d v="2013-10-10T00:18:59"/>
    <b v="0"/>
    <n v="12"/>
    <b v="0"/>
    <s v="games/video games"/>
    <n v="0.128"/>
    <n v="10.666666666666666"/>
    <x v="6"/>
    <x v="17"/>
  </r>
  <r>
    <n v="2139"/>
    <x v="2139"/>
    <s v="An adventuring RPG with ghosts, mysteries, and flexible gameplay paths, Manorkept is a game that promises an unforgettable experience."/>
    <x v="11"/>
    <n v="1626"/>
    <x v="2"/>
    <x v="0"/>
    <s v="USD"/>
    <n v="1478196008"/>
    <x v="2138"/>
    <n v="1475604008"/>
    <d v="2016-10-04T18:00:08"/>
    <b v="0"/>
    <n v="56"/>
    <b v="0"/>
    <s v="games/video games"/>
    <n v="5.4199999999999998E-2"/>
    <n v="29.035714285714285"/>
    <x v="6"/>
    <x v="17"/>
  </r>
  <r>
    <n v="2140"/>
    <x v="2140"/>
    <s v="COOKIN UP ONE HOT ENTREE! BobToons USA is gathering the ingredients to create a hot new video game &quot;The Sabroso Showdown&quot;"/>
    <x v="69"/>
    <n v="560"/>
    <x v="2"/>
    <x v="0"/>
    <s v="USD"/>
    <n v="1357934424"/>
    <x v="2139"/>
    <n v="1355342424"/>
    <d v="2012-12-12T20:00:24"/>
    <b v="0"/>
    <n v="11"/>
    <b v="0"/>
    <s v="games/video games"/>
    <n v="1.1199999999999999E-3"/>
    <n v="50.909090909090907"/>
    <x v="6"/>
    <x v="17"/>
  </r>
  <r>
    <n v="2141"/>
    <x v="2141"/>
    <s v="A place where people can test out the latest video games, for an hourly fee. It's cheaper than wasting money on a $60 game that sucked"/>
    <x v="36"/>
    <n v="0"/>
    <x v="2"/>
    <x v="0"/>
    <s v="USD"/>
    <n v="1415947159"/>
    <x v="2140"/>
    <n v="1413351559"/>
    <d v="2014-10-15T05:39:19"/>
    <b v="0"/>
    <n v="0"/>
    <b v="0"/>
    <s v="games/video games"/>
    <n v="0"/>
    <e v="#DIV/0!"/>
    <x v="6"/>
    <x v="17"/>
  </r>
  <r>
    <n v="2142"/>
    <x v="2142"/>
    <s v="a third-person exploration adventure game developed by yetanotherIndie will be released on August 2016 for PC, Linux and XBox one."/>
    <x v="124"/>
    <n v="601"/>
    <x v="2"/>
    <x v="12"/>
    <s v="EUR"/>
    <n v="1451494210"/>
    <x v="2141"/>
    <n v="1449075010"/>
    <d v="2015-12-02T16:50:10"/>
    <b v="0"/>
    <n v="12"/>
    <b v="0"/>
    <s v="games/video games"/>
    <n v="5.7238095238095241E-2"/>
    <n v="50.083333333333336"/>
    <x v="6"/>
    <x v="17"/>
  </r>
  <r>
    <n v="2143"/>
    <x v="2143"/>
    <s v="Head Cap will provide easy access to tables, dice rollers and record sheet management to streamline your tabletop Battletech games."/>
    <x v="13"/>
    <n v="225"/>
    <x v="2"/>
    <x v="0"/>
    <s v="USD"/>
    <n v="1279738800"/>
    <x v="2142"/>
    <n v="1275599812"/>
    <d v="2010-06-03T21:16:52"/>
    <b v="0"/>
    <n v="5"/>
    <b v="0"/>
    <s v="games/video games"/>
    <n v="0.1125"/>
    <n v="45"/>
    <x v="6"/>
    <x v="17"/>
  </r>
  <r>
    <n v="2144"/>
    <x v="2144"/>
    <s v="A thousand community-built sandbox games (and more!) with a fully-customizable game engine."/>
    <x v="322"/>
    <n v="607"/>
    <x v="2"/>
    <x v="0"/>
    <s v="USD"/>
    <n v="1379164040"/>
    <x v="2143"/>
    <n v="1376399240"/>
    <d v="2013-08-13T13:07:20"/>
    <b v="0"/>
    <n v="24"/>
    <b v="0"/>
    <s v="games/video games"/>
    <n v="1.7098591549295775E-2"/>
    <n v="25.291666666666668"/>
    <x v="6"/>
    <x v="17"/>
  </r>
  <r>
    <n v="2145"/>
    <x v="2145"/>
    <s v="When the gods of religions and days passed return to our modern world, humanity must fight for its survival and future."/>
    <x v="36"/>
    <n v="4565"/>
    <x v="2"/>
    <x v="0"/>
    <s v="USD"/>
    <n v="1385534514"/>
    <x v="2144"/>
    <n v="1382938914"/>
    <d v="2013-10-28T05:41:54"/>
    <b v="0"/>
    <n v="89"/>
    <b v="0"/>
    <s v="games/video games"/>
    <n v="0.30433333333333334"/>
    <n v="51.292134831460672"/>
    <x v="6"/>
    <x v="17"/>
  </r>
  <r>
    <n v="2146"/>
    <x v="2146"/>
    <s v="New professional gaming organization with a tournament winning Dota 2 team, &amp; divisions in all eSports games looking to re brand/expand"/>
    <x v="10"/>
    <n v="1"/>
    <x v="2"/>
    <x v="0"/>
    <s v="USD"/>
    <n v="1455207510"/>
    <x v="2145"/>
    <n v="1453997910"/>
    <d v="2016-01-28T16:18:30"/>
    <b v="0"/>
    <n v="1"/>
    <b v="0"/>
    <s v="games/video games"/>
    <n v="2.0000000000000001E-4"/>
    <n v="1"/>
    <x v="6"/>
    <x v="17"/>
  </r>
  <r>
    <n v="2147"/>
    <x v="2147"/>
    <s v="A Point and Click Adventure on Steroids."/>
    <x v="303"/>
    <n v="2716"/>
    <x v="2"/>
    <x v="0"/>
    <s v="USD"/>
    <n v="1416125148"/>
    <x v="2146"/>
    <n v="1413356748"/>
    <d v="2014-10-15T07:05:48"/>
    <b v="0"/>
    <n v="55"/>
    <b v="0"/>
    <s v="games/video games"/>
    <n v="6.9641025641025639E-3"/>
    <n v="49.381818181818183"/>
    <x v="6"/>
    <x v="17"/>
  </r>
  <r>
    <n v="2148"/>
    <x v="2148"/>
    <s v="zomblock's is a online zombie survival game where you can craft new weapons,find food and water to keep yourself alive."/>
    <x v="213"/>
    <n v="2"/>
    <x v="2"/>
    <x v="1"/>
    <s v="GBP"/>
    <n v="1427992582"/>
    <x v="2147"/>
    <n v="1425404182"/>
    <d v="2015-03-03T17:36:22"/>
    <b v="0"/>
    <n v="2"/>
    <b v="0"/>
    <s v="games/video games"/>
    <n v="0.02"/>
    <n v="1"/>
    <x v="6"/>
    <x v="17"/>
  </r>
  <r>
    <n v="2149"/>
    <x v="2149"/>
    <s v="Project Gert is a sequel to the Android game Project Gert, for Xbox Live.  One character embodying two personality's, and sets of abilities.  "/>
    <x v="13"/>
    <n v="0"/>
    <x v="2"/>
    <x v="0"/>
    <s v="USD"/>
    <n v="1280534400"/>
    <x v="2148"/>
    <n v="1277512556"/>
    <d v="2010-06-26T00:35:56"/>
    <b v="0"/>
    <n v="0"/>
    <b v="0"/>
    <s v="games/video games"/>
    <n v="0"/>
    <e v="#DIV/0!"/>
    <x v="6"/>
    <x v="17"/>
  </r>
  <r>
    <n v="2150"/>
    <x v="2150"/>
    <s v="A pixel styled open world detective game."/>
    <x v="63"/>
    <n v="405"/>
    <x v="2"/>
    <x v="10"/>
    <s v="NOK"/>
    <n v="1468392599"/>
    <x v="2149"/>
    <n v="1465800599"/>
    <d v="2016-06-13T06:49:59"/>
    <b v="0"/>
    <n v="4"/>
    <b v="0"/>
    <s v="games/video games"/>
    <n v="8.0999999999999996E-3"/>
    <n v="101.25"/>
    <x v="6"/>
    <x v="17"/>
  </r>
  <r>
    <n v="2151"/>
    <x v="2151"/>
    <s v="Crazy Artist makes gaming more comfortable and fun for Playstation 4 users. I really want to give you a Handee Job!"/>
    <x v="101"/>
    <n v="118"/>
    <x v="2"/>
    <x v="0"/>
    <s v="USD"/>
    <n v="1467231614"/>
    <x v="2150"/>
    <n v="1464639614"/>
    <d v="2016-05-30T20:20:14"/>
    <b v="0"/>
    <n v="6"/>
    <b v="0"/>
    <s v="games/video games"/>
    <n v="2.6222222222222224E-3"/>
    <n v="19.666666666666668"/>
    <x v="6"/>
    <x v="17"/>
  </r>
  <r>
    <n v="2152"/>
    <x v="2152"/>
    <s v="Our game is going to be a space shooter that has RPG elements with New Game+! It will be unlike any space shooter ever played."/>
    <x v="11"/>
    <n v="50"/>
    <x v="2"/>
    <x v="0"/>
    <s v="USD"/>
    <n v="1394909909"/>
    <x v="2151"/>
    <n v="1392321509"/>
    <d v="2014-02-13T19:58:29"/>
    <b v="0"/>
    <n v="4"/>
    <b v="0"/>
    <s v="games/video games"/>
    <n v="1.6666666666666668E-3"/>
    <n v="12.5"/>
    <x v="6"/>
    <x v="17"/>
  </r>
  <r>
    <n v="2153"/>
    <x v="2153"/>
    <s v="Crowdfunding the Gamers Way. An online game with real world consequences.Do you dare to play? Can you turn the world around?"/>
    <x v="323"/>
    <n v="34"/>
    <x v="2"/>
    <x v="0"/>
    <s v="USD"/>
    <n v="1420876740"/>
    <x v="2152"/>
    <n v="1417470718"/>
    <d v="2014-12-01T21:51:58"/>
    <b v="0"/>
    <n v="4"/>
    <b v="0"/>
    <s v="games/video games"/>
    <n v="9.1244548809124457E-5"/>
    <n v="8.5"/>
    <x v="6"/>
    <x v="17"/>
  </r>
  <r>
    <n v="2154"/>
    <x v="2154"/>
    <s v="A Real Time Strategy game based on Greek mythology in a fictional world."/>
    <x v="49"/>
    <n v="2"/>
    <x v="2"/>
    <x v="0"/>
    <s v="USD"/>
    <n v="1390921827"/>
    <x v="2153"/>
    <n v="1389193827"/>
    <d v="2014-01-08T15:10:27"/>
    <b v="0"/>
    <n v="2"/>
    <b v="0"/>
    <s v="games/video games"/>
    <n v="8.0000000000000002E-3"/>
    <n v="1"/>
    <x v="6"/>
    <x v="17"/>
  </r>
  <r>
    <n v="2155"/>
    <x v="2155"/>
    <s v="A Level Editor, Turned up to eleven. Infinite creativity in one package, solo or with up to 16 of your friends."/>
    <x v="10"/>
    <n v="115"/>
    <x v="2"/>
    <x v="1"/>
    <s v="GBP"/>
    <n v="1459443385"/>
    <x v="2154"/>
    <n v="1456854985"/>
    <d v="2016-03-01T17:56:25"/>
    <b v="0"/>
    <n v="5"/>
    <b v="0"/>
    <s v="games/video games"/>
    <n v="2.3E-2"/>
    <n v="23"/>
    <x v="6"/>
    <x v="17"/>
  </r>
  <r>
    <n v="2156"/>
    <x v="2156"/>
    <s v="Captain and manage your ship along with your crew in this deep space adventure! (PC/Linux/Mac)"/>
    <x v="324"/>
    <n v="1493"/>
    <x v="2"/>
    <x v="0"/>
    <s v="USD"/>
    <n v="1379363406"/>
    <x v="2155"/>
    <n v="1375475406"/>
    <d v="2013-08-02T20:30:06"/>
    <b v="0"/>
    <n v="83"/>
    <b v="0"/>
    <s v="games/video games"/>
    <n v="2.6660714285714284E-2"/>
    <n v="17.987951807228917"/>
    <x v="6"/>
    <x v="17"/>
  </r>
  <r>
    <n v="2157"/>
    <x v="2157"/>
    <s v="Gamers and 90's fans unite in this small tale of epic proportions!"/>
    <x v="96"/>
    <n v="21144"/>
    <x v="2"/>
    <x v="0"/>
    <s v="USD"/>
    <n v="1482479940"/>
    <x v="2156"/>
    <n v="1479684783"/>
    <d v="2016-11-20T23:33:03"/>
    <b v="0"/>
    <n v="57"/>
    <b v="0"/>
    <s v="games/video games"/>
    <n v="0.28192"/>
    <n v="370.94736842105266"/>
    <x v="6"/>
    <x v="17"/>
  </r>
  <r>
    <n v="2158"/>
    <x v="2158"/>
    <s v="A next generation golf game with a course designer and a massively multiplayer online tour. Join the fun and help us create it"/>
    <x v="82"/>
    <n v="19770.11"/>
    <x v="2"/>
    <x v="0"/>
    <s v="USD"/>
    <n v="1360009774"/>
    <x v="2157"/>
    <n v="1356121774"/>
    <d v="2012-12-21T20:29:34"/>
    <b v="0"/>
    <n v="311"/>
    <b v="0"/>
    <s v="games/video games"/>
    <n v="6.5900366666666668E-2"/>
    <n v="63.569485530546629"/>
    <x v="6"/>
    <x v="17"/>
  </r>
  <r>
    <n v="2159"/>
    <x v="2159"/>
    <s v="The world is dead, humans are nearly extinct._x000a_Vampires and Werewolves hunt the survivors. Zombies hunt us all._x000a_How will you survive?"/>
    <x v="172"/>
    <n v="26"/>
    <x v="2"/>
    <x v="0"/>
    <s v="USD"/>
    <n v="1310837574"/>
    <x v="2158"/>
    <n v="1308245574"/>
    <d v="2011-06-16T17:32:54"/>
    <b v="0"/>
    <n v="2"/>
    <b v="0"/>
    <s v="games/video games"/>
    <n v="7.2222222222222219E-3"/>
    <n v="13"/>
    <x v="6"/>
    <x v="17"/>
  </r>
  <r>
    <n v="2160"/>
    <x v="2160"/>
    <s v="An awesome side-scroller tower defense game.  Think &quot;Plants vs Zombies&quot; but from a side-on perspective."/>
    <x v="3"/>
    <n v="85"/>
    <x v="2"/>
    <x v="0"/>
    <s v="USD"/>
    <n v="1337447105"/>
    <x v="2159"/>
    <n v="1334855105"/>
    <d v="2012-04-19T17:05:05"/>
    <b v="0"/>
    <n v="16"/>
    <b v="0"/>
    <s v="games/video games"/>
    <n v="8.5000000000000006E-3"/>
    <n v="5.3125"/>
    <x v="6"/>
    <x v="17"/>
  </r>
  <r>
    <n v="2161"/>
    <x v="2161"/>
    <s v="We're trying to fund hard copies of our debut album!"/>
    <x v="44"/>
    <n v="463"/>
    <x v="0"/>
    <x v="0"/>
    <s v="USD"/>
    <n v="1443040059"/>
    <x v="2160"/>
    <n v="1440448059"/>
    <d v="2015-08-24T20:27:39"/>
    <b v="0"/>
    <n v="13"/>
    <b v="1"/>
    <s v="music/rock"/>
    <n v="1.1575"/>
    <n v="35.615384615384613"/>
    <x v="4"/>
    <x v="11"/>
  </r>
  <r>
    <n v="2162"/>
    <x v="2162"/>
    <s v="Then &amp; Now is the 1st Solo album from me Ian Stewart. To learn more about me, my music, and my life visit www.ianstewartlive.com"/>
    <x v="37"/>
    <n v="5052"/>
    <x v="0"/>
    <x v="0"/>
    <s v="USD"/>
    <n v="1406226191"/>
    <x v="2161"/>
    <n v="1403547791"/>
    <d v="2014-06-23T18:23:11"/>
    <b v="0"/>
    <n v="58"/>
    <b v="1"/>
    <s v="music/rock"/>
    <n v="1.1226666666666667"/>
    <n v="87.103448275862064"/>
    <x v="4"/>
    <x v="11"/>
  </r>
  <r>
    <n v="2163"/>
    <x v="2163"/>
    <s v="Mongrel is looking to hit the studio once again in June so we can bring you a new cd later this year and we need your help!"/>
    <x v="30"/>
    <n v="3305"/>
    <x v="0"/>
    <x v="0"/>
    <s v="USD"/>
    <n v="1433735400"/>
    <x v="2162"/>
    <n v="1429306520"/>
    <d v="2015-04-17T21:35:20"/>
    <b v="0"/>
    <n v="44"/>
    <b v="1"/>
    <s v="music/rock"/>
    <n v="1.3220000000000001"/>
    <n v="75.11363636363636"/>
    <x v="4"/>
    <x v="11"/>
  </r>
  <r>
    <n v="2164"/>
    <x v="2164"/>
    <s v="South Florida roots country/rock outfit's long awaited debut record"/>
    <x v="62"/>
    <n v="5645"/>
    <x v="0"/>
    <x v="0"/>
    <s v="USD"/>
    <n v="1466827140"/>
    <x v="2163"/>
    <n v="1464196414"/>
    <d v="2016-05-25T17:13:34"/>
    <b v="0"/>
    <n v="83"/>
    <b v="1"/>
    <s v="music/rock"/>
    <n v="1.0263636363636364"/>
    <n v="68.01204819277109"/>
    <x v="4"/>
    <x v="11"/>
  </r>
  <r>
    <n v="2165"/>
    <x v="2165"/>
    <s v="Vous aimez le rock fort ? Aidez les Beat Cheese Ã  produire leur premier album ! Do you like cheese? Help us produce our first album!"/>
    <x v="30"/>
    <n v="3466"/>
    <x v="0"/>
    <x v="6"/>
    <s v="EUR"/>
    <n v="1460127635"/>
    <x v="2164"/>
    <n v="1457539235"/>
    <d v="2016-03-09T16:00:35"/>
    <b v="0"/>
    <n v="117"/>
    <b v="1"/>
    <s v="music/rock"/>
    <n v="1.3864000000000001"/>
    <n v="29.623931623931625"/>
    <x v="4"/>
    <x v="11"/>
  </r>
  <r>
    <n v="2166"/>
    <x v="2166"/>
    <s v="Drummer John Roccesano (Johnny Rock) produces an album written and performed by friends, recorded and mixed on tape, pressed on vinyl."/>
    <x v="13"/>
    <n v="2932"/>
    <x v="0"/>
    <x v="0"/>
    <s v="USD"/>
    <n v="1417813618"/>
    <x v="2165"/>
    <n v="1413922018"/>
    <d v="2014-10-21T20:06:58"/>
    <b v="0"/>
    <n v="32"/>
    <b v="1"/>
    <s v="music/rock"/>
    <n v="1.466"/>
    <n v="91.625"/>
    <x v="4"/>
    <x v="11"/>
  </r>
  <r>
    <n v="2167"/>
    <x v="2167"/>
    <s v="We need YOUR HELP to take one more step to this make release sound amazing!"/>
    <x v="325"/>
    <n v="180"/>
    <x v="0"/>
    <x v="0"/>
    <s v="USD"/>
    <n v="1347672937"/>
    <x v="2166"/>
    <n v="1346463337"/>
    <d v="2012-09-01T01:35:37"/>
    <b v="0"/>
    <n v="8"/>
    <b v="1"/>
    <s v="music/rock"/>
    <n v="1.2"/>
    <n v="22.5"/>
    <x v="4"/>
    <x v="11"/>
  </r>
  <r>
    <n v="2168"/>
    <x v="2168"/>
    <s v="We're hitting the studio to record our next album, &quot;Pizazz&quot;!! Help us put the FUN in FUNK!!"/>
    <x v="102"/>
    <n v="21884.69"/>
    <x v="0"/>
    <x v="0"/>
    <s v="USD"/>
    <n v="1486702800"/>
    <x v="2167"/>
    <n v="1484058261"/>
    <d v="2017-01-10T14:24:21"/>
    <b v="0"/>
    <n v="340"/>
    <b v="1"/>
    <s v="music/rock"/>
    <n v="1.215816111111111"/>
    <n v="64.366735294117646"/>
    <x v="4"/>
    <x v="11"/>
  </r>
  <r>
    <n v="2169"/>
    <x v="2169"/>
    <s v="An innovative new YouTube series reviewing the HOT new music technology that people love. For Rockers, Jazzers, Rappers and everyone"/>
    <x v="326"/>
    <n v="153"/>
    <x v="0"/>
    <x v="0"/>
    <s v="USD"/>
    <n v="1488473351"/>
    <x v="2168"/>
    <n v="1488214151"/>
    <d v="2017-02-27T16:49:11"/>
    <b v="0"/>
    <n v="7"/>
    <b v="1"/>
    <s v="music/rock"/>
    <n v="1"/>
    <n v="21.857142857142858"/>
    <x v="4"/>
    <x v="11"/>
  </r>
  <r>
    <n v="2170"/>
    <x v="2170"/>
    <s v="We are a hard rock band from Northern California trying to raise $350 for our next EP. Be a part of our journey!"/>
    <x v="18"/>
    <n v="633"/>
    <x v="0"/>
    <x v="0"/>
    <s v="USD"/>
    <n v="1440266422"/>
    <x v="2169"/>
    <n v="1436810422"/>
    <d v="2015-07-13T18:00:22"/>
    <b v="0"/>
    <n v="19"/>
    <b v="1"/>
    <s v="music/rock"/>
    <n v="1.8085714285714285"/>
    <n v="33.315789473684212"/>
    <x v="4"/>
    <x v="11"/>
  </r>
  <r>
    <n v="2171"/>
    <x v="2171"/>
    <s v="Like records? We do, too! Help this Los Angeles based rock 'n' roll band get their new album out on vinyl!"/>
    <x v="23"/>
    <n v="4243"/>
    <x v="0"/>
    <x v="0"/>
    <s v="USD"/>
    <n v="1434949200"/>
    <x v="2170"/>
    <n v="1431903495"/>
    <d v="2015-05-17T22:58:15"/>
    <b v="0"/>
    <n v="47"/>
    <b v="1"/>
    <s v="music/rock"/>
    <n v="1.0607500000000001"/>
    <n v="90.276595744680847"/>
    <x v="4"/>
    <x v="11"/>
  </r>
  <r>
    <n v="2172"/>
    <x v="2172"/>
    <s v="hey friends. We are Hollow Point 9._x000a_We are calling on you to help us._x000a_In our journey to make our debut album."/>
    <x v="28"/>
    <n v="1000"/>
    <x v="0"/>
    <x v="0"/>
    <s v="USD"/>
    <n v="1429365320"/>
    <x v="2171"/>
    <n v="1426773320"/>
    <d v="2015-03-19T13:55:20"/>
    <b v="0"/>
    <n v="13"/>
    <b v="1"/>
    <s v="music/rock"/>
    <n v="1"/>
    <n v="76.92307692307692"/>
    <x v="4"/>
    <x v="11"/>
  </r>
  <r>
    <n v="2173"/>
    <x v="2173"/>
    <s v="Our first full length album, One Eyed King, is an overdriven roadtrip through the heart of darkness. Rocknroll with a reading problem."/>
    <x v="285"/>
    <n v="5331"/>
    <x v="0"/>
    <x v="0"/>
    <s v="USD"/>
    <n v="1378785540"/>
    <x v="2172"/>
    <n v="1376066243"/>
    <d v="2013-08-09T16:37:23"/>
    <b v="0"/>
    <n v="90"/>
    <b v="1"/>
    <s v="music/rock"/>
    <n v="1.2692857142857144"/>
    <n v="59.233333333333334"/>
    <x v="4"/>
    <x v="11"/>
  </r>
  <r>
    <n v="2174"/>
    <x v="2174"/>
    <s v="Chivo and his band of miscreants present their debut album _x000a_'Blind Energy' ...we think you are going to like it."/>
    <x v="23"/>
    <n v="4119"/>
    <x v="0"/>
    <x v="1"/>
    <s v="GBP"/>
    <n v="1462453307"/>
    <x v="2173"/>
    <n v="1459861307"/>
    <d v="2016-04-05T13:01:47"/>
    <b v="0"/>
    <n v="63"/>
    <b v="1"/>
    <s v="music/rock"/>
    <n v="1.0297499999999999"/>
    <n v="65.38095238095238"/>
    <x v="4"/>
    <x v="11"/>
  </r>
  <r>
    <n v="2175"/>
    <x v="2175"/>
    <s v="Trying to get the last bit of money together to finish recording the first full length Repulsur album, &quot;The After School Special&quot;."/>
    <x v="176"/>
    <n v="1750"/>
    <x v="0"/>
    <x v="0"/>
    <s v="USD"/>
    <n v="1469059986"/>
    <x v="2174"/>
    <n v="1468455186"/>
    <d v="2016-07-14T00:13:06"/>
    <b v="0"/>
    <n v="26"/>
    <b v="1"/>
    <s v="music/rock"/>
    <n v="2.5"/>
    <n v="67.307692307692307"/>
    <x v="4"/>
    <x v="11"/>
  </r>
  <r>
    <n v="2176"/>
    <x v="2176"/>
    <s v="The Mike Farley Band has re-assembled its original line up and needs your help to make a new full-length album!"/>
    <x v="10"/>
    <n v="6301"/>
    <x v="0"/>
    <x v="0"/>
    <s v="USD"/>
    <n v="1430579509"/>
    <x v="2175"/>
    <n v="1427987509"/>
    <d v="2015-04-02T15:11:49"/>
    <b v="0"/>
    <n v="71"/>
    <b v="1"/>
    <s v="music/rock"/>
    <n v="1.2602"/>
    <n v="88.74647887323944"/>
    <x v="4"/>
    <x v="11"/>
  </r>
  <r>
    <n v="2177"/>
    <x v="2177"/>
    <s v="Stone Horse ~ _x000a_Doing what they do best, laying down honest and _x000a_proper Rock-n-Roll guaranteed to soothe your soul!"/>
    <x v="30"/>
    <n v="2503"/>
    <x v="0"/>
    <x v="0"/>
    <s v="USD"/>
    <n v="1465192867"/>
    <x v="2176"/>
    <n v="1463032867"/>
    <d v="2016-05-12T06:01:07"/>
    <b v="0"/>
    <n v="38"/>
    <b v="1"/>
    <s v="music/rock"/>
    <n v="1.0012000000000001"/>
    <n v="65.868421052631575"/>
    <x v="4"/>
    <x v="11"/>
  </r>
  <r>
    <n v="2178"/>
    <x v="2178"/>
    <s v="We are making our third studio album and no longer have a label telling us what we can/can't do. This record is for the fans."/>
    <x v="31"/>
    <n v="34660"/>
    <x v="0"/>
    <x v="0"/>
    <s v="USD"/>
    <n v="1484752597"/>
    <x v="2177"/>
    <n v="1482160597"/>
    <d v="2016-12-19T15:16:37"/>
    <b v="0"/>
    <n v="859"/>
    <b v="1"/>
    <s v="music/rock"/>
    <n v="1.3864000000000001"/>
    <n v="40.349243306169967"/>
    <x v="4"/>
    <x v="11"/>
  </r>
  <r>
    <n v="2179"/>
    <x v="2179"/>
    <s v="Woodhouse is making an EP!  If you are a fan of whiskey and loud guitars, contribute to the cause!"/>
    <x v="28"/>
    <n v="1614"/>
    <x v="0"/>
    <x v="0"/>
    <s v="USD"/>
    <n v="1428725192"/>
    <x v="2178"/>
    <n v="1426133192"/>
    <d v="2015-03-12T04:06:32"/>
    <b v="0"/>
    <n v="21"/>
    <b v="1"/>
    <s v="music/rock"/>
    <n v="1.6140000000000001"/>
    <n v="76.857142857142861"/>
    <x v="4"/>
    <x v="11"/>
  </r>
  <r>
    <n v="2180"/>
    <x v="2180"/>
    <s v="Help fund the new record by independent alternative rockers FOUR STAR MARY &quot;PIECES&quot;"/>
    <x v="10"/>
    <n v="5359.21"/>
    <x v="0"/>
    <x v="0"/>
    <s v="USD"/>
    <n v="1447434268"/>
    <x v="2179"/>
    <n v="1443801868"/>
    <d v="2015-10-02T16:04:28"/>
    <b v="0"/>
    <n v="78"/>
    <b v="1"/>
    <s v="music/rock"/>
    <n v="1.071842"/>
    <n v="68.707820512820518"/>
    <x v="4"/>
    <x v="11"/>
  </r>
  <r>
    <n v="2181"/>
    <x v="2181"/>
    <s v="Broken Contract is a sci-fi, action/adventure, miniature based game of sci-fi worker insurrection in a dystopian future for 2+ players."/>
    <x v="13"/>
    <n v="3062"/>
    <x v="0"/>
    <x v="0"/>
    <s v="USD"/>
    <n v="1487635653"/>
    <x v="2180"/>
    <n v="1486426053"/>
    <d v="2017-02-07T00:07:33"/>
    <b v="0"/>
    <n v="53"/>
    <b v="1"/>
    <s v="games/tabletop games"/>
    <n v="1.5309999999999999"/>
    <n v="57.773584905660378"/>
    <x v="6"/>
    <x v="32"/>
  </r>
  <r>
    <n v="2182"/>
    <x v="2182"/>
    <s v="An incredibly comprehensive tabletop rpg book for the post apocalypse, inspired by Dungeon World."/>
    <x v="9"/>
    <n v="15725"/>
    <x v="0"/>
    <x v="5"/>
    <s v="CAD"/>
    <n v="1412285825"/>
    <x v="2181"/>
    <n v="1409261825"/>
    <d v="2014-08-28T21:37:05"/>
    <b v="0"/>
    <n v="356"/>
    <b v="1"/>
    <s v="games/tabletop games"/>
    <n v="5.2416666666666663"/>
    <n v="44.171348314606739"/>
    <x v="6"/>
    <x v="32"/>
  </r>
  <r>
    <n v="2183"/>
    <x v="2183"/>
    <s v="Don't just kill them, let the dice decide what kills'em. As a Bonus Get the game TRAPPED free, a Fast paced Dice game for 2-8 Players."/>
    <x v="40"/>
    <n v="8807"/>
    <x v="0"/>
    <x v="0"/>
    <s v="USD"/>
    <n v="1486616400"/>
    <x v="2182"/>
    <n v="1484037977"/>
    <d v="2017-01-10T08:46:17"/>
    <b v="0"/>
    <n v="279"/>
    <b v="1"/>
    <s v="games/tabletop games"/>
    <n v="4.8927777777777779"/>
    <n v="31.566308243727597"/>
    <x v="6"/>
    <x v="32"/>
  </r>
  <r>
    <n v="2184"/>
    <x v="2184"/>
    <s v="Trading beautiful colors on behalf of the bishop! Become the best merchant of the Fresco World in this innovative game by Queen Games."/>
    <x v="3"/>
    <n v="28474"/>
    <x v="0"/>
    <x v="0"/>
    <s v="USD"/>
    <n v="1453737600"/>
    <x v="2183"/>
    <n v="1452530041"/>
    <d v="2016-01-11T16:34:01"/>
    <b v="1"/>
    <n v="266"/>
    <b v="1"/>
    <s v="games/tabletop games"/>
    <n v="2.8473999999999999"/>
    <n v="107.04511278195488"/>
    <x v="6"/>
    <x v="32"/>
  </r>
  <r>
    <n v="2185"/>
    <x v="2185"/>
    <s v="Empire of the Dead-Requiem is a miniatures expansion to our 28mm tabletop game set in a Dark and Gothic, Steampunk Victorian Empire."/>
    <x v="10"/>
    <n v="92848.5"/>
    <x v="0"/>
    <x v="1"/>
    <s v="GBP"/>
    <n v="1364286239"/>
    <x v="2184"/>
    <n v="1360830239"/>
    <d v="2013-02-14T08:23:59"/>
    <b v="0"/>
    <n v="623"/>
    <b v="1"/>
    <s v="games/tabletop games"/>
    <n v="18.569700000000001"/>
    <n v="149.03451043338683"/>
    <x v="6"/>
    <x v="32"/>
  </r>
  <r>
    <n v="2186"/>
    <x v="2186"/>
    <s v="The real-time digital social deduction game where there's no moderator, no sleeping, and no dying."/>
    <x v="22"/>
    <n v="21935"/>
    <x v="0"/>
    <x v="0"/>
    <s v="USD"/>
    <n v="1473213600"/>
    <x v="2185"/>
    <n v="1470062743"/>
    <d v="2016-08-01T14:45:43"/>
    <b v="0"/>
    <n v="392"/>
    <b v="1"/>
    <s v="games/tabletop games"/>
    <n v="1.0967499999999999"/>
    <n v="55.956632653061227"/>
    <x v="6"/>
    <x v="32"/>
  </r>
  <r>
    <n v="2187"/>
    <x v="2187"/>
    <s v="The War of Currents! 2-5 electricity innovators build routes, grow tech trees, and play the stock market in 20 minutes per player."/>
    <x v="22"/>
    <n v="202928.5"/>
    <x v="0"/>
    <x v="0"/>
    <s v="USD"/>
    <n v="1428033540"/>
    <x v="2186"/>
    <n v="1425531666"/>
    <d v="2015-03-05T05:01:06"/>
    <b v="1"/>
    <n v="3562"/>
    <b v="1"/>
    <s v="games/tabletop games"/>
    <n v="10.146425000000001"/>
    <n v="56.970381807973048"/>
    <x v="6"/>
    <x v="32"/>
  </r>
  <r>
    <n v="2188"/>
    <x v="2188"/>
    <s v="Beautifully unique, precision cut, metal gaming dice derived from a passion in tabletop gaming and engineering design."/>
    <x v="327"/>
    <n v="22645"/>
    <x v="0"/>
    <x v="2"/>
    <s v="AUD"/>
    <n v="1477414800"/>
    <x v="2187"/>
    <n v="1474380241"/>
    <d v="2016-09-20T14:04:01"/>
    <b v="0"/>
    <n v="514"/>
    <b v="1"/>
    <s v="games/tabletop games"/>
    <n v="4.1217692027666546"/>
    <n v="44.056420233463037"/>
    <x v="6"/>
    <x v="32"/>
  </r>
  <r>
    <n v="2189"/>
    <x v="2189"/>
    <s v="Help me fund the Argonauts! Sculpted by Dave Kidd, based on concept art from Roberto Cirillo, created by Fet Milner and myself!"/>
    <x v="38"/>
    <n v="6039"/>
    <x v="0"/>
    <x v="1"/>
    <s v="GBP"/>
    <n v="1461276000"/>
    <x v="2188"/>
    <n v="1460055300"/>
    <d v="2016-04-07T18:55:00"/>
    <b v="0"/>
    <n v="88"/>
    <b v="1"/>
    <s v="games/tabletop games"/>
    <n v="5.0324999999999998"/>
    <n v="68.625"/>
    <x v="6"/>
    <x v="32"/>
  </r>
  <r>
    <n v="2190"/>
    <x v="2190"/>
    <s v="You are an evil Overlord.  Your mission?  To make everyone as miserable as possible.  Can you achieve world domination?"/>
    <x v="266"/>
    <n v="35076"/>
    <x v="0"/>
    <x v="0"/>
    <s v="USD"/>
    <n v="1458716340"/>
    <x v="2189"/>
    <n v="1455721204"/>
    <d v="2016-02-17T15:00:04"/>
    <b v="0"/>
    <n v="537"/>
    <b v="1"/>
    <s v="games/tabletop games"/>
    <n v="1.8461052631578947"/>
    <n v="65.318435754189949"/>
    <x v="6"/>
    <x v="32"/>
  </r>
  <r>
    <n v="2191"/>
    <x v="2191"/>
    <s v="This campaign features the Government Special Forces on Outland. 28mm scale white metal miniatures for Sci-Fi games in any setting."/>
    <x v="47"/>
    <n v="898"/>
    <x v="0"/>
    <x v="1"/>
    <s v="GBP"/>
    <n v="1487102427"/>
    <x v="2190"/>
    <n v="1486065627"/>
    <d v="2017-02-02T20:00:27"/>
    <b v="0"/>
    <n v="25"/>
    <b v="1"/>
    <s v="games/tabletop games"/>
    <n v="1.1973333333333334"/>
    <n v="35.92"/>
    <x v="6"/>
    <x v="32"/>
  </r>
  <r>
    <n v="2192"/>
    <x v="2192"/>
    <s v="Legends Untold; A cooperative adventure game for 1-4 players.  5 minutes setup, 1 hour play time. Supported by an immersive campaign."/>
    <x v="14"/>
    <n v="129748.82"/>
    <x v="0"/>
    <x v="1"/>
    <s v="GBP"/>
    <n v="1481842800"/>
    <x v="2191"/>
    <n v="1479414344"/>
    <d v="2016-11-17T20:25:44"/>
    <b v="0"/>
    <n v="3238"/>
    <b v="1"/>
    <s v="games/tabletop games"/>
    <n v="10.812401666666668"/>
    <n v="40.070667078443485"/>
    <x v="6"/>
    <x v="32"/>
  </r>
  <r>
    <n v="2193"/>
    <x v="2193"/>
    <s v="The premier sword-and-sorcery RPG now in 2E hardback format! Inspired by Robert E. Howard, H.P. Lovecraft, and Clark Ashton Smith!"/>
    <x v="36"/>
    <n v="67856"/>
    <x v="0"/>
    <x v="0"/>
    <s v="USD"/>
    <n v="1479704340"/>
    <x v="2192"/>
    <n v="1477043072"/>
    <d v="2016-10-21T09:44:32"/>
    <b v="0"/>
    <n v="897"/>
    <b v="1"/>
    <s v="games/tabletop games"/>
    <n v="4.5237333333333334"/>
    <n v="75.647714604236342"/>
    <x v="6"/>
    <x v="32"/>
  </r>
  <r>
    <n v="2194"/>
    <x v="2194"/>
    <s v="LAST CHANCE! A fast paced card game for people who like to play god, build hybrid cat monsters and add flamethrowers to space dragons."/>
    <x v="3"/>
    <n v="53737"/>
    <x v="0"/>
    <x v="0"/>
    <s v="USD"/>
    <n v="1459012290"/>
    <x v="2193"/>
    <n v="1456423890"/>
    <d v="2016-02-25T18:11:30"/>
    <b v="0"/>
    <n v="878"/>
    <b v="1"/>
    <s v="games/tabletop games"/>
    <n v="5.3737000000000004"/>
    <n v="61.203872437357631"/>
    <x v="6"/>
    <x v="32"/>
  </r>
  <r>
    <n v="2195"/>
    <x v="2195"/>
    <s v="A gritty, noir tabletop RPG with a fast-paced combo-based battle system."/>
    <x v="210"/>
    <n v="5535"/>
    <x v="0"/>
    <x v="0"/>
    <s v="USD"/>
    <n v="1439317900"/>
    <x v="2194"/>
    <n v="1436725900"/>
    <d v="2015-07-12T18:31:40"/>
    <b v="0"/>
    <n v="115"/>
    <b v="1"/>
    <s v="games/tabletop games"/>
    <n v="1.2032608695652174"/>
    <n v="48.130434782608695"/>
    <x v="6"/>
    <x v="32"/>
  </r>
  <r>
    <n v="2196"/>
    <x v="2196"/>
    <s v="Race your friends in style with this classic Grand Prix game."/>
    <x v="32"/>
    <n v="15937"/>
    <x v="0"/>
    <x v="0"/>
    <s v="USD"/>
    <n v="1480662000"/>
    <x v="2195"/>
    <n v="1478000502"/>
    <d v="2016-11-01T11:41:42"/>
    <b v="0"/>
    <n v="234"/>
    <b v="1"/>
    <s v="games/tabletop games"/>
    <n v="1.1383571428571428"/>
    <n v="68.106837606837601"/>
    <x v="6"/>
    <x v="32"/>
  </r>
  <r>
    <n v="2197"/>
    <x v="2197"/>
    <s v="A strategy game of magic and deception, where aspiring  Illusionists clash in a grand contest for fame and fortune."/>
    <x v="11"/>
    <n v="285309.33"/>
    <x v="0"/>
    <x v="0"/>
    <s v="USD"/>
    <n v="1425132059"/>
    <x v="2196"/>
    <n v="1422540059"/>
    <d v="2015-01-29T14:00:59"/>
    <b v="0"/>
    <n v="4330"/>
    <b v="1"/>
    <s v="games/tabletop games"/>
    <n v="9.5103109999999997"/>
    <n v="65.891300230946882"/>
    <x v="6"/>
    <x v="32"/>
  </r>
  <r>
    <n v="2198"/>
    <x v="2198"/>
    <s v="A tactical Miniatures board game for 2-4 players set in a mysterious underwater realm where 4 factions battle for supremacy."/>
    <x v="79"/>
    <n v="53157"/>
    <x v="0"/>
    <x v="0"/>
    <s v="USD"/>
    <n v="1447507200"/>
    <x v="2197"/>
    <n v="1444911600"/>
    <d v="2015-10-15T12:20:00"/>
    <b v="0"/>
    <n v="651"/>
    <b v="1"/>
    <s v="games/tabletop games"/>
    <n v="1.3289249999999999"/>
    <n v="81.654377880184327"/>
    <x v="6"/>
    <x v="32"/>
  </r>
  <r>
    <n v="2199"/>
    <x v="2199"/>
    <s v="A new strategic board game designed to flip out your opponent."/>
    <x v="7"/>
    <n v="13228"/>
    <x v="0"/>
    <x v="17"/>
    <s v="EUR"/>
    <n v="1444903198"/>
    <x v="2198"/>
    <n v="1442311198"/>
    <d v="2015-09-15T09:59:58"/>
    <b v="1"/>
    <n v="251"/>
    <b v="1"/>
    <s v="games/tabletop games"/>
    <n v="1.4697777777777778"/>
    <n v="52.701195219123505"/>
    <x v="6"/>
    <x v="32"/>
  </r>
  <r>
    <n v="2200"/>
    <x v="2200"/>
    <s v="Adding 4 new sets of inspiration tools, detailing creatures and items, to the current 7 that detail locations, npcs, and plots for RPGs"/>
    <x v="13"/>
    <n v="10843"/>
    <x v="0"/>
    <x v="1"/>
    <s v="GBP"/>
    <n v="1436151600"/>
    <x v="2199"/>
    <n v="1433775668"/>
    <d v="2015-06-08T15:01:08"/>
    <b v="0"/>
    <n v="263"/>
    <b v="1"/>
    <s v="games/tabletop games"/>
    <n v="5.4215"/>
    <n v="41.228136882129277"/>
    <x v="6"/>
    <x v="32"/>
  </r>
  <r>
    <n v="2201"/>
    <x v="2201"/>
    <s v="Oh Hello! I make 8bit / Pop Punk under the name of Superpowerless and with your help, I'm looking to fund a new music video! :)"/>
    <x v="252"/>
    <n v="420.99"/>
    <x v="0"/>
    <x v="1"/>
    <s v="GBP"/>
    <n v="1358367565"/>
    <x v="2200"/>
    <n v="1357157965"/>
    <d v="2013-01-02T20:19:25"/>
    <b v="0"/>
    <n v="28"/>
    <b v="1"/>
    <s v="music/electronic music"/>
    <n v="3.8271818181818182"/>
    <n v="15.035357142857142"/>
    <x v="4"/>
    <x v="15"/>
  </r>
  <r>
    <n v="2202"/>
    <x v="2202"/>
    <s v="An electro-organic album of evolved dance music inspired by seminal cyberpunk works."/>
    <x v="23"/>
    <n v="28167.25"/>
    <x v="0"/>
    <x v="0"/>
    <s v="USD"/>
    <n v="1351801368"/>
    <x v="2201"/>
    <n v="1349209368"/>
    <d v="2012-10-02T20:22:48"/>
    <b v="0"/>
    <n v="721"/>
    <b v="1"/>
    <s v="music/electronic music"/>
    <n v="7.0418124999999998"/>
    <n v="39.066920943134534"/>
    <x v="4"/>
    <x v="15"/>
  </r>
  <r>
    <n v="2203"/>
    <x v="2203"/>
    <s v="The Invisible City is a project built &amp; powered by my fans. A full video and audio experience that I hope to merge into a live show."/>
    <x v="13"/>
    <n v="2191"/>
    <x v="0"/>
    <x v="5"/>
    <s v="CAD"/>
    <n v="1443127082"/>
    <x v="2202"/>
    <n v="1440535082"/>
    <d v="2015-08-25T20:38:02"/>
    <b v="0"/>
    <n v="50"/>
    <b v="1"/>
    <s v="music/electronic music"/>
    <n v="1.0954999999999999"/>
    <n v="43.82"/>
    <x v="4"/>
    <x v="15"/>
  </r>
  <r>
    <n v="2204"/>
    <x v="2204"/>
    <s v="A professional pressing of the new (and greatest) Mirror Kisses album on beautiful white vinyl. Backers hear it first!"/>
    <x v="15"/>
    <n v="1993"/>
    <x v="0"/>
    <x v="0"/>
    <s v="USD"/>
    <n v="1362814119"/>
    <x v="2203"/>
    <n v="1360222119"/>
    <d v="2013-02-07T07:28:39"/>
    <b v="0"/>
    <n v="73"/>
    <b v="1"/>
    <s v="music/electronic music"/>
    <n v="1.3286666666666667"/>
    <n v="27.301369863013697"/>
    <x v="4"/>
    <x v="15"/>
  </r>
  <r>
    <n v="2205"/>
    <x v="2205"/>
    <s v="Lestat is filming their first video, and they need your help! From their release, Arisen, &quot;Midnight Toll&quot;. Hear it at lestatmusic.com."/>
    <x v="47"/>
    <n v="1140"/>
    <x v="0"/>
    <x v="0"/>
    <s v="USD"/>
    <n v="1338579789"/>
    <x v="2204"/>
    <n v="1335987789"/>
    <d v="2012-05-02T19:43:09"/>
    <b v="0"/>
    <n v="27"/>
    <b v="1"/>
    <s v="music/electronic music"/>
    <n v="1.52"/>
    <n v="42.222222222222221"/>
    <x v="4"/>
    <x v="15"/>
  </r>
  <r>
    <n v="2206"/>
    <x v="2206"/>
    <s v="We really think we might have what it takes to make it someday! But we really need help to take the first step and release this album!"/>
    <x v="184"/>
    <n v="1130"/>
    <x v="0"/>
    <x v="0"/>
    <s v="USD"/>
    <n v="1334556624"/>
    <x v="2205"/>
    <n v="1333001424"/>
    <d v="2012-03-29T06:10:24"/>
    <b v="0"/>
    <n v="34"/>
    <b v="1"/>
    <s v="music/electronic music"/>
    <n v="1.0272727272727273"/>
    <n v="33.235294117647058"/>
    <x v="4"/>
    <x v="15"/>
  </r>
  <r>
    <n v="2207"/>
    <x v="2207"/>
    <s v="Each piece has a story behind it. Not of some life drama but of an experience you live whilst listening; Happiness evoking"/>
    <x v="13"/>
    <n v="2000"/>
    <x v="0"/>
    <x v="0"/>
    <s v="USD"/>
    <n v="1384580373"/>
    <x v="2206"/>
    <n v="1381984773"/>
    <d v="2013-10-17T04:39:33"/>
    <b v="0"/>
    <n v="7"/>
    <b v="1"/>
    <s v="music/electronic music"/>
    <n v="1"/>
    <n v="285.71428571428572"/>
    <x v="4"/>
    <x v="15"/>
  </r>
  <r>
    <n v="2208"/>
    <x v="2208"/>
    <s v="Early Summer, SIR will be releasing two EP's. The funding of this project will determine if they get professional pressings or cdr's"/>
    <x v="28"/>
    <n v="1016"/>
    <x v="0"/>
    <x v="0"/>
    <s v="USD"/>
    <n v="1333771200"/>
    <x v="2207"/>
    <n v="1328649026"/>
    <d v="2012-02-07T21:10:26"/>
    <b v="0"/>
    <n v="24"/>
    <b v="1"/>
    <s v="music/electronic music"/>
    <n v="1.016"/>
    <n v="42.333333333333336"/>
    <x v="4"/>
    <x v="15"/>
  </r>
  <r>
    <n v="2209"/>
    <x v="2209"/>
    <s v="Support us and pledge for rewards on our new bigger Tour of the US, Canada and Colombia!"/>
    <x v="2"/>
    <n v="754"/>
    <x v="0"/>
    <x v="1"/>
    <s v="GBP"/>
    <n v="1397516400"/>
    <x v="2208"/>
    <n v="1396524644"/>
    <d v="2014-04-03T11:30:44"/>
    <b v="0"/>
    <n v="15"/>
    <b v="1"/>
    <s v="music/electronic music"/>
    <n v="1.508"/>
    <n v="50.266666666666666"/>
    <x v="4"/>
    <x v="15"/>
  </r>
  <r>
    <n v="2210"/>
    <x v="2210"/>
    <s v="Influenced by Little Dragon, J. Dilla, Erykah Badu &amp; Beach House, this genre-defying record fuses hip-hop, soul, pop and electronica."/>
    <x v="23"/>
    <n v="4457"/>
    <x v="0"/>
    <x v="0"/>
    <s v="USD"/>
    <n v="1334424960"/>
    <x v="2209"/>
    <n v="1329442510"/>
    <d v="2012-02-17T01:35:10"/>
    <b v="0"/>
    <n v="72"/>
    <b v="1"/>
    <s v="music/electronic music"/>
    <n v="1.11425"/>
    <n v="61.902777777777779"/>
    <x v="4"/>
    <x v="15"/>
  </r>
  <r>
    <n v="2211"/>
    <x v="2211"/>
    <s v="Telefuture, a record label sharing 80's inspired electronic music, wants to release some incredible albums on various physical mediums!"/>
    <x v="30"/>
    <n v="4890"/>
    <x v="0"/>
    <x v="0"/>
    <s v="USD"/>
    <n v="1397113140"/>
    <x v="2210"/>
    <n v="1395168625"/>
    <d v="2014-03-18T18:50:25"/>
    <b v="0"/>
    <n v="120"/>
    <b v="1"/>
    <s v="music/electronic music"/>
    <n v="1.956"/>
    <n v="40.75"/>
    <x v="4"/>
    <x v="15"/>
  </r>
  <r>
    <n v="2212"/>
    <x v="2212"/>
    <s v="Help Dragon's Eye relaunch with 4 new releases by Yann Novak, Pinkcourtesyphone, Steve Roden &amp; Lawrence English + Stephen Vitiello"/>
    <x v="12"/>
    <n v="6863"/>
    <x v="0"/>
    <x v="0"/>
    <s v="USD"/>
    <n v="1383526800"/>
    <x v="2211"/>
    <n v="1380650177"/>
    <d v="2013-10-01T17:56:17"/>
    <b v="0"/>
    <n v="123"/>
    <b v="1"/>
    <s v="music/electronic music"/>
    <n v="1.1438333333333333"/>
    <n v="55.796747967479675"/>
    <x v="4"/>
    <x v="15"/>
  </r>
  <r>
    <n v="2213"/>
    <x v="2213"/>
    <s v="NOTE: THIS PROJECT IS ALREADY 100% FUNDED!!! _x000a_This is an &quot;Extended Campaign Run&quot; for anyone who wants a CD of my seventh solo album."/>
    <x v="328"/>
    <n v="10"/>
    <x v="0"/>
    <x v="0"/>
    <s v="USD"/>
    <n v="1431719379"/>
    <x v="2212"/>
    <n v="1429127379"/>
    <d v="2015-04-15T19:49:39"/>
    <b v="0"/>
    <n v="1"/>
    <b v="1"/>
    <s v="music/electronic music"/>
    <n v="2"/>
    <n v="10"/>
    <x v="4"/>
    <x v="15"/>
  </r>
  <r>
    <n v="2214"/>
    <x v="2214"/>
    <s v="Join this Kickstarter project today to assist Spiff in converting his analog recordings from the 80's to digital!"/>
    <x v="20"/>
    <n v="1755.01"/>
    <x v="0"/>
    <x v="0"/>
    <s v="USD"/>
    <n v="1391713248"/>
    <x v="2213"/>
    <n v="1389121248"/>
    <d v="2014-01-07T19:00:48"/>
    <b v="0"/>
    <n v="24"/>
    <b v="1"/>
    <s v="music/electronic music"/>
    <n v="2.9250166666666666"/>
    <n v="73.125416666666666"/>
    <x v="4"/>
    <x v="15"/>
  </r>
  <r>
    <n v="2215"/>
    <x v="2215"/>
    <s v="Ambient Electro Grind-fest!"/>
    <x v="131"/>
    <n v="860"/>
    <x v="0"/>
    <x v="0"/>
    <s v="USD"/>
    <n v="1331621940"/>
    <x v="2214"/>
    <n v="1329671572"/>
    <d v="2012-02-19T17:12:52"/>
    <b v="0"/>
    <n v="33"/>
    <b v="1"/>
    <s v="music/electronic music"/>
    <n v="1.5636363636363637"/>
    <n v="26.060606060606062"/>
    <x v="4"/>
    <x v="15"/>
  </r>
  <r>
    <n v="2216"/>
    <x v="2216"/>
    <s v="We are taking pre-orders for a very limited run of new t-shirts and tote bags! Available exclusivly through this Kickstarter campaign."/>
    <x v="43"/>
    <n v="317"/>
    <x v="0"/>
    <x v="0"/>
    <s v="USD"/>
    <n v="1437674545"/>
    <x v="2215"/>
    <n v="1436464945"/>
    <d v="2015-07-09T18:02:25"/>
    <b v="0"/>
    <n v="14"/>
    <b v="1"/>
    <s v="music/electronic music"/>
    <n v="1.0566666666666666"/>
    <n v="22.642857142857142"/>
    <x v="4"/>
    <x v="15"/>
  </r>
  <r>
    <n v="2217"/>
    <x v="2217"/>
    <s v="I ran out of cassettes of both my records, and Trevor thinks if I start selling them at his tape shop Jackknife, business will boom!"/>
    <x v="329"/>
    <n v="425"/>
    <x v="0"/>
    <x v="0"/>
    <s v="USD"/>
    <n v="1446451200"/>
    <x v="2216"/>
    <n v="1445539113"/>
    <d v="2015-10-22T18:38:33"/>
    <b v="0"/>
    <n v="9"/>
    <b v="1"/>
    <s v="music/electronic music"/>
    <n v="1.0119047619047619"/>
    <n v="47.222222222222221"/>
    <x v="4"/>
    <x v="15"/>
  </r>
  <r>
    <n v="2218"/>
    <x v="2218"/>
    <s v="Help Idiot Stare press their next album to CD. Over 40 minutes of intense industrial rock that you're going to want to own!"/>
    <x v="13"/>
    <n v="2456.66"/>
    <x v="0"/>
    <x v="0"/>
    <s v="USD"/>
    <n v="1346198400"/>
    <x v="2217"/>
    <n v="1344281383"/>
    <d v="2012-08-06T19:29:43"/>
    <b v="0"/>
    <n v="76"/>
    <b v="1"/>
    <s v="music/electronic music"/>
    <n v="1.2283299999999999"/>
    <n v="32.324473684210524"/>
    <x v="4"/>
    <x v="15"/>
  </r>
  <r>
    <n v="2219"/>
    <x v="2219"/>
    <s v="An album that illustrates events in our lives, whether trivial or significant, through the tones of electronic music."/>
    <x v="28"/>
    <n v="1015"/>
    <x v="0"/>
    <x v="0"/>
    <s v="USD"/>
    <n v="1440004512"/>
    <x v="2218"/>
    <n v="1437412512"/>
    <d v="2015-07-20T17:15:12"/>
    <b v="0"/>
    <n v="19"/>
    <b v="1"/>
    <s v="music/electronic music"/>
    <n v="1.0149999999999999"/>
    <n v="53.421052631578945"/>
    <x v="4"/>
    <x v="15"/>
  </r>
  <r>
    <n v="2220"/>
    <x v="2220"/>
    <s v="Darkpine is recording and releasing a 5-track EP within the coming months this summer and hopes for your support."/>
    <x v="8"/>
    <n v="3540"/>
    <x v="0"/>
    <x v="0"/>
    <s v="USD"/>
    <n v="1374888436"/>
    <x v="2219"/>
    <n v="1372296436"/>
    <d v="2013-06-27T01:27:16"/>
    <b v="0"/>
    <n v="69"/>
    <b v="1"/>
    <s v="music/electronic music"/>
    <n v="1.0114285714285713"/>
    <n v="51.304347826086953"/>
    <x v="4"/>
    <x v="15"/>
  </r>
  <r>
    <n v="2221"/>
    <x v="2221"/>
    <s v="Welcome to the Dice Bazaar! Roll dice to buy &amp; trade products at the bazaar, block opponents, tame cobras, and score points!"/>
    <x v="51"/>
    <n v="8109"/>
    <x v="0"/>
    <x v="0"/>
    <s v="USD"/>
    <n v="1461369600"/>
    <x v="2220"/>
    <n v="1458748809"/>
    <d v="2016-03-23T16:00:09"/>
    <b v="0"/>
    <n v="218"/>
    <b v="1"/>
    <s v="games/tabletop games"/>
    <n v="1.0811999999999999"/>
    <n v="37.197247706422019"/>
    <x v="6"/>
    <x v="32"/>
  </r>
  <r>
    <n v="2222"/>
    <x v="2222"/>
    <s v="Passing Shot is a tennis dice game for two players. Strategic use of the dice rolls allow you to score points to win game, set &amp; match."/>
    <x v="2"/>
    <n v="813"/>
    <x v="0"/>
    <x v="0"/>
    <s v="USD"/>
    <n v="1327776847"/>
    <x v="2221"/>
    <n v="1325184847"/>
    <d v="2011-12-29T18:54:07"/>
    <b v="0"/>
    <n v="30"/>
    <b v="1"/>
    <s v="games/tabletop games"/>
    <n v="1.6259999999999999"/>
    <n v="27.1"/>
    <x v="6"/>
    <x v="32"/>
  </r>
  <r>
    <n v="2223"/>
    <x v="2223"/>
    <s v="Cardboard scenery for Sci-Fi 28-32mm miniature games. Easy to assemble, disassemble and transport. Supplied unpainted. By MCSTUDIO."/>
    <x v="330"/>
    <n v="20631"/>
    <x v="0"/>
    <x v="5"/>
    <s v="CAD"/>
    <n v="1435418568"/>
    <x v="2222"/>
    <n v="1432826568"/>
    <d v="2015-05-28T15:22:48"/>
    <b v="0"/>
    <n v="100"/>
    <b v="1"/>
    <s v="games/tabletop games"/>
    <n v="1.0580000000000001"/>
    <n v="206.31"/>
    <x v="6"/>
    <x v="32"/>
  </r>
  <r>
    <n v="2224"/>
    <x v="2224"/>
    <s v="The most haunted house in the world, presented with multiple storylines, in multiple time periods, and for multiple RPG systems."/>
    <x v="3"/>
    <n v="24315"/>
    <x v="0"/>
    <x v="0"/>
    <s v="USD"/>
    <n v="1477767600"/>
    <x v="2223"/>
    <n v="1475337675"/>
    <d v="2016-10-01T16:01:15"/>
    <b v="0"/>
    <n v="296"/>
    <b v="1"/>
    <s v="games/tabletop games"/>
    <n v="2.4315000000000002"/>
    <n v="82.145270270270274"/>
    <x v="6"/>
    <x v="32"/>
  </r>
  <r>
    <n v="2225"/>
    <x v="2225"/>
    <s v="Fantasy Dungeon terrain for 28mm tabletop games. This is pre-punched card that is easy to assemble with no painting required."/>
    <x v="223"/>
    <n v="198415.01"/>
    <x v="0"/>
    <x v="1"/>
    <s v="GBP"/>
    <n v="1411326015"/>
    <x v="2224"/>
    <n v="1408734015"/>
    <d v="2014-08-22T19:00:15"/>
    <b v="0"/>
    <n v="1204"/>
    <b v="1"/>
    <s v="games/tabletop games"/>
    <n v="9.4483338095238096"/>
    <n v="164.79651993355483"/>
    <x v="6"/>
    <x v="32"/>
  </r>
  <r>
    <n v="2226"/>
    <x v="2226"/>
    <s v="Missed the Kickstarter? Contact your local gaming store before going online. Or click on the order button. Thanks for the support!"/>
    <x v="102"/>
    <n v="19523.310000000001"/>
    <x v="0"/>
    <x v="0"/>
    <s v="USD"/>
    <n v="1455253140"/>
    <x v="2225"/>
    <n v="1452625822"/>
    <d v="2016-01-12T19:10:22"/>
    <b v="0"/>
    <n v="321"/>
    <b v="1"/>
    <s v="games/tabletop games"/>
    <n v="1.0846283333333333"/>
    <n v="60.820280373831778"/>
    <x v="6"/>
    <x v="32"/>
  </r>
  <r>
    <n v="2227"/>
    <x v="2227"/>
    <s v="Mechabrick is a set of precision plastic kits to convert your Minifigs into robots then battle with them in an exciting board game."/>
    <x v="93"/>
    <n v="20459"/>
    <x v="0"/>
    <x v="1"/>
    <s v="GBP"/>
    <n v="1384374155"/>
    <x v="2226"/>
    <n v="1381778555"/>
    <d v="2013-10-14T19:22:35"/>
    <b v="0"/>
    <n v="301"/>
    <b v="1"/>
    <s v="games/tabletop games"/>
    <n v="1.5737692307692308"/>
    <n v="67.970099667774093"/>
    <x v="6"/>
    <x v="32"/>
  </r>
  <r>
    <n v="2228"/>
    <x v="2228"/>
    <s v="Modular system for storage and transport of ships &amp; game essentials + acrylic maneuver templates and tokens for 3 popular space games."/>
    <x v="28"/>
    <n v="11744.9"/>
    <x v="0"/>
    <x v="12"/>
    <s v="EUR"/>
    <n v="1439707236"/>
    <x v="2227"/>
    <n v="1437115236"/>
    <d v="2015-07-17T06:40:36"/>
    <b v="0"/>
    <n v="144"/>
    <b v="1"/>
    <s v="games/tabletop games"/>
    <n v="11.744899999999999"/>
    <n v="81.561805555555551"/>
    <x v="6"/>
    <x v="32"/>
  </r>
  <r>
    <n v="2229"/>
    <x v="2229"/>
    <s v="Tessen is an exciting 15 minute card game. Gather mystical animals and use your warriors to defend or steal animals from your opponent."/>
    <x v="331"/>
    <n v="13704.33"/>
    <x v="0"/>
    <x v="0"/>
    <s v="USD"/>
    <n v="1378180800"/>
    <x v="2228"/>
    <n v="1375113391"/>
    <d v="2013-07-29T15:56:31"/>
    <b v="0"/>
    <n v="539"/>
    <b v="1"/>
    <s v="games/tabletop games"/>
    <n v="1.7104755366949576"/>
    <n v="25.42547309833024"/>
    <x v="6"/>
    <x v="32"/>
  </r>
  <r>
    <n v="2230"/>
    <x v="2230"/>
    <s v="Dungeon Crawl for All! A card game of swords, monsters and LOOT! Adventurers as young as 5 and &quot;seasoned&quot; warriors are all welcomed."/>
    <x v="0"/>
    <n v="10706"/>
    <x v="0"/>
    <x v="0"/>
    <s v="USD"/>
    <n v="1398460127"/>
    <x v="2229"/>
    <n v="1395868127"/>
    <d v="2014-03-26T21:08:47"/>
    <b v="0"/>
    <n v="498"/>
    <b v="1"/>
    <s v="games/tabletop games"/>
    <n v="1.2595294117647058"/>
    <n v="21.497991967871485"/>
    <x v="6"/>
    <x v="32"/>
  </r>
  <r>
    <n v="2231"/>
    <x v="2231"/>
    <s v="A game about communities by Ben Robbins, creator of Microscope. Do you change the Kingdom or does the Kingdom change you?"/>
    <x v="30"/>
    <n v="30303.24"/>
    <x v="0"/>
    <x v="0"/>
    <s v="USD"/>
    <n v="1372136400"/>
    <x v="2230"/>
    <n v="1369864301"/>
    <d v="2013-05-29T21:51:41"/>
    <b v="0"/>
    <n v="1113"/>
    <b v="1"/>
    <s v="games/tabletop games"/>
    <n v="12.121296000000001"/>
    <n v="27.226630727762803"/>
    <x v="6"/>
    <x v="32"/>
  </r>
  <r>
    <n v="2232"/>
    <x v="2232"/>
    <s v="Backstory Cards help you and your friends create vibrant backstories for roleplaying games, no matter the system or genre."/>
    <x v="10"/>
    <n v="24790"/>
    <x v="0"/>
    <x v="0"/>
    <s v="USD"/>
    <n v="1405738800"/>
    <x v="2231"/>
    <n v="1402945408"/>
    <d v="2014-06-16T19:03:28"/>
    <b v="0"/>
    <n v="988"/>
    <b v="1"/>
    <s v="games/tabletop games"/>
    <n v="4.9580000000000002"/>
    <n v="25.091093117408906"/>
    <x v="6"/>
    <x v="32"/>
  </r>
  <r>
    <n v="2233"/>
    <x v="2233"/>
    <s v="Cadaver is a lighthearted game of friendly necromancy! Players compete to resurrect as many bodies as possible!"/>
    <x v="30"/>
    <n v="8301"/>
    <x v="0"/>
    <x v="1"/>
    <s v="GBP"/>
    <n v="1450051200"/>
    <x v="2232"/>
    <n v="1448269539"/>
    <d v="2015-11-23T09:05:39"/>
    <b v="0"/>
    <n v="391"/>
    <b v="1"/>
    <s v="games/tabletop games"/>
    <n v="3.3203999999999998"/>
    <n v="21.230179028132991"/>
    <x v="6"/>
    <x v="32"/>
  </r>
  <r>
    <n v="2234"/>
    <x v="2234"/>
    <s v="Pine Tar Baseball is a fun and fast paced dice and card game for 1 to 2 players. The game features fast streamlined game play."/>
    <x v="213"/>
    <n v="1165"/>
    <x v="0"/>
    <x v="0"/>
    <s v="USD"/>
    <n v="1483645647"/>
    <x v="2233"/>
    <n v="1481053647"/>
    <d v="2016-12-06T19:47:27"/>
    <b v="0"/>
    <n v="28"/>
    <b v="1"/>
    <s v="games/tabletop games"/>
    <n v="11.65"/>
    <n v="41.607142857142854"/>
    <x v="6"/>
    <x v="32"/>
  </r>
  <r>
    <n v="2235"/>
    <x v="2235"/>
    <s v="An amazing set of sceneries to create unique atmospheres for your tabletop gaming."/>
    <x v="93"/>
    <n v="19931"/>
    <x v="0"/>
    <x v="5"/>
    <s v="CAD"/>
    <n v="1427585511"/>
    <x v="2234"/>
    <n v="1424997111"/>
    <d v="2015-02-27T00:31:51"/>
    <b v="0"/>
    <n v="147"/>
    <b v="1"/>
    <s v="games/tabletop games"/>
    <n v="1.5331538461538461"/>
    <n v="135.58503401360545"/>
    <x v="6"/>
    <x v="32"/>
  </r>
  <r>
    <n v="2236"/>
    <x v="2236"/>
    <s v="Assume the role of an intergalactic real-estate agent attempting to satisfy various creature clientele!"/>
    <x v="70"/>
    <n v="15039"/>
    <x v="0"/>
    <x v="0"/>
    <s v="USD"/>
    <n v="1454338123"/>
    <x v="2235"/>
    <n v="1451746123"/>
    <d v="2016-01-02T14:48:43"/>
    <b v="0"/>
    <n v="680"/>
    <b v="1"/>
    <s v="games/tabletop games"/>
    <n v="5.3710714285714287"/>
    <n v="22.116176470588236"/>
    <x v="6"/>
    <x v="32"/>
  </r>
  <r>
    <n v="2237"/>
    <x v="2237"/>
    <s v="A real-time cooperative adventure for 2-8 players. Defeat legendary monsters to earn gold and escape before the time RUNS OUT!"/>
    <x v="102"/>
    <n v="63527"/>
    <x v="0"/>
    <x v="0"/>
    <s v="USD"/>
    <n v="1415779140"/>
    <x v="2236"/>
    <n v="1412294683"/>
    <d v="2014-10-03T00:04:43"/>
    <b v="0"/>
    <n v="983"/>
    <b v="1"/>
    <s v="games/tabletop games"/>
    <n v="3.5292777777777777"/>
    <n v="64.625635808748726"/>
    <x v="6"/>
    <x v="32"/>
  </r>
  <r>
    <n v="2238"/>
    <x v="2238"/>
    <s v="28mm Fantasy Miniature Range in leadfree white metal: Orcs, wolves and more."/>
    <x v="23"/>
    <n v="5496"/>
    <x v="0"/>
    <x v="12"/>
    <s v="EUR"/>
    <n v="1489157716"/>
    <x v="2237"/>
    <n v="1486565716"/>
    <d v="2017-02-08T14:55:16"/>
    <b v="0"/>
    <n v="79"/>
    <b v="1"/>
    <s v="games/tabletop games"/>
    <n v="1.3740000000000001"/>
    <n v="69.569620253164558"/>
    <x v="6"/>
    <x v="32"/>
  </r>
  <r>
    <n v="2239"/>
    <x v="2239"/>
    <s v="Next stretch goal unlocks at $33,000 and/or 500 backers unlocks 2 bonus stretch goals."/>
    <x v="31"/>
    <n v="32006.67"/>
    <x v="0"/>
    <x v="0"/>
    <s v="USD"/>
    <n v="1385870520"/>
    <x v="2238"/>
    <n v="1382742014"/>
    <d v="2013-10-25T23:00:14"/>
    <b v="0"/>
    <n v="426"/>
    <b v="1"/>
    <s v="games/tabletop games"/>
    <n v="1.2802667999999999"/>
    <n v="75.133028169014082"/>
    <x v="6"/>
    <x v="32"/>
  </r>
  <r>
    <n v="2240"/>
    <x v="2240"/>
    <s v="Protect, store, organize and display 225 of your favorite dice in this modular and easy to use dice vault system. Oak and leather."/>
    <x v="10"/>
    <n v="13534"/>
    <x v="0"/>
    <x v="0"/>
    <s v="USD"/>
    <n v="1461354544"/>
    <x v="2239"/>
    <n v="1458762544"/>
    <d v="2016-03-23T19:49:04"/>
    <b v="0"/>
    <n v="96"/>
    <b v="1"/>
    <s v="games/tabletop games"/>
    <n v="2.7067999999999999"/>
    <n v="140.97916666666666"/>
    <x v="6"/>
    <x v="32"/>
  </r>
  <r>
    <n v="2241"/>
    <x v="2241"/>
    <s v="You are Ex- Military criminals sent on suicide missions on the edge of space. Science Fiction Tabletop RPG using Savage Worlds"/>
    <x v="28"/>
    <n v="8064"/>
    <x v="0"/>
    <x v="1"/>
    <s v="GBP"/>
    <n v="1488484300"/>
    <x v="2240"/>
    <n v="1485892300"/>
    <d v="2017-01-31T19:51:40"/>
    <b v="0"/>
    <n v="163"/>
    <b v="1"/>
    <s v="games/tabletop games"/>
    <n v="8.0640000000000001"/>
    <n v="49.472392638036808"/>
    <x v="6"/>
    <x v="32"/>
  </r>
  <r>
    <n v="2242"/>
    <x v="2242"/>
    <s v="Inconceivable! An amazing new illustrative deck based on The Princess Bride movie."/>
    <x v="3"/>
    <n v="136009.76"/>
    <x v="0"/>
    <x v="0"/>
    <s v="USD"/>
    <n v="1385521320"/>
    <x v="2241"/>
    <n v="1382449733"/>
    <d v="2013-10-22T13:48:53"/>
    <b v="0"/>
    <n v="2525"/>
    <b v="1"/>
    <s v="games/tabletop games"/>
    <n v="13.600976000000001"/>
    <n v="53.865251485148519"/>
    <x v="6"/>
    <x v="32"/>
  </r>
  <r>
    <n v="2243"/>
    <x v="2243"/>
    <s v="1 Week Only! A game starring children, but it's not a childâ€™s game: it's for adults willing to experience horror as only children can."/>
    <x v="332"/>
    <n v="9302.5"/>
    <x v="0"/>
    <x v="0"/>
    <s v="USD"/>
    <n v="1489374000"/>
    <x v="2242"/>
    <n v="1488823290"/>
    <d v="2017-03-06T18:01:30"/>
    <b v="0"/>
    <n v="2035"/>
    <b v="1"/>
    <s v="games/tabletop games"/>
    <n v="9302.5"/>
    <n v="4.5712530712530715"/>
    <x v="6"/>
    <x v="32"/>
  </r>
  <r>
    <n v="2244"/>
    <x v="2244"/>
    <s v="Finely sculpted 28mm Classic Fantasy metal and resin miniatures perfectly themed for use as a warband or adventuring party."/>
    <x v="10"/>
    <n v="18851"/>
    <x v="0"/>
    <x v="0"/>
    <s v="USD"/>
    <n v="1476649800"/>
    <x v="2243"/>
    <n v="1475609946"/>
    <d v="2016-10-04T19:39:06"/>
    <b v="0"/>
    <n v="290"/>
    <b v="1"/>
    <s v="games/tabletop games"/>
    <n v="3.7702"/>
    <n v="65.00344827586207"/>
    <x v="6"/>
    <x v="32"/>
  </r>
  <r>
    <n v="2245"/>
    <x v="2245"/>
    <s v="You've got a time machine, high-powered weapons and a whole lot of history to save. Welcome to TimeWatch!"/>
    <x v="23"/>
    <n v="105881"/>
    <x v="0"/>
    <x v="0"/>
    <s v="USD"/>
    <n v="1393005600"/>
    <x v="2244"/>
    <n v="1390323617"/>
    <d v="2014-01-21T17:00:17"/>
    <b v="0"/>
    <n v="1980"/>
    <b v="1"/>
    <s v="games/tabletop games"/>
    <n v="26.47025"/>
    <n v="53.475252525252522"/>
    <x v="6"/>
    <x v="32"/>
  </r>
  <r>
    <n v="2246"/>
    <x v="2246"/>
    <s v="The BESPOKE GEEK is a brand new clothing company from Bletchley, England producing handmade and individual hoodies for geeks."/>
    <x v="30"/>
    <n v="2503"/>
    <x v="0"/>
    <x v="1"/>
    <s v="GBP"/>
    <n v="1441393210"/>
    <x v="2245"/>
    <n v="1438801210"/>
    <d v="2015-08-05T19:00:10"/>
    <b v="0"/>
    <n v="57"/>
    <b v="1"/>
    <s v="games/tabletop games"/>
    <n v="1.0012000000000001"/>
    <n v="43.912280701754383"/>
    <x v="6"/>
    <x v="32"/>
  </r>
  <r>
    <n v="2247"/>
    <x v="2247"/>
    <s v="Take on the role of an ancient forager in this fun strategy game from the designer of Biblios."/>
    <x v="17"/>
    <n v="19324"/>
    <x v="0"/>
    <x v="0"/>
    <s v="USD"/>
    <n v="1438185565"/>
    <x v="2246"/>
    <n v="1436975965"/>
    <d v="2015-07-15T15:59:25"/>
    <b v="0"/>
    <n v="380"/>
    <b v="1"/>
    <s v="games/tabletop games"/>
    <n v="1.0445405405405406"/>
    <n v="50.852631578947367"/>
    <x v="6"/>
    <x v="32"/>
  </r>
  <r>
    <n v="2248"/>
    <x v="2248"/>
    <s v="Select your Wizard, determine your rivals, and then duel to the death to demonstrate your superiority wielding the Roots of Magic!"/>
    <x v="39"/>
    <n v="7505"/>
    <x v="0"/>
    <x v="1"/>
    <s v="GBP"/>
    <n v="1481749278"/>
    <x v="2247"/>
    <n v="1479157278"/>
    <d v="2016-11-14T21:01:18"/>
    <b v="0"/>
    <n v="128"/>
    <b v="1"/>
    <s v="games/tabletop games"/>
    <n v="1.0721428571428571"/>
    <n v="58.6328125"/>
    <x v="6"/>
    <x v="32"/>
  </r>
  <r>
    <n v="2249"/>
    <x v="2249"/>
    <s v="March with the legions against the enemies of Rome in this role-playing game of military adventures."/>
    <x v="8"/>
    <n v="5907"/>
    <x v="0"/>
    <x v="0"/>
    <s v="USD"/>
    <n v="1364917965"/>
    <x v="2248"/>
    <n v="1362329565"/>
    <d v="2013-03-03T16:52:45"/>
    <b v="0"/>
    <n v="180"/>
    <b v="1"/>
    <s v="games/tabletop games"/>
    <n v="1.6877142857142857"/>
    <n v="32.81666666666667"/>
    <x v="6"/>
    <x v="32"/>
  </r>
  <r>
    <n v="2250"/>
    <x v="2250"/>
    <s v="A customizable gaming table, for the best gaming experience, portable, storable and lightweight, that can be taken anywhere"/>
    <x v="31"/>
    <n v="243778"/>
    <x v="0"/>
    <x v="0"/>
    <s v="USD"/>
    <n v="1480727273"/>
    <x v="2249"/>
    <n v="1478131673"/>
    <d v="2016-11-03T00:07:53"/>
    <b v="0"/>
    <n v="571"/>
    <b v="1"/>
    <s v="games/tabletop games"/>
    <n v="9.7511200000000002"/>
    <n v="426.93169877408059"/>
    <x v="6"/>
    <x v="32"/>
  </r>
  <r>
    <n v="2251"/>
    <x v="2251"/>
    <s v="A great game full of lying, scheming, and werewolves.  Now with additional characters to add even more mayhem!"/>
    <x v="0"/>
    <n v="11428.19"/>
    <x v="0"/>
    <x v="0"/>
    <s v="USD"/>
    <n v="1408177077"/>
    <x v="2250"/>
    <n v="1406362677"/>
    <d v="2014-07-26T08:17:57"/>
    <b v="0"/>
    <n v="480"/>
    <b v="1"/>
    <s v="games/tabletop games"/>
    <n v="1.3444929411764706"/>
    <n v="23.808729166666669"/>
    <x v="6"/>
    <x v="32"/>
  </r>
  <r>
    <n v="2252"/>
    <x v="2252"/>
    <s v="A new faction for the 30 mm scale wargame, featuring skirmishes between gangs in a pimp and lethal post-apocalyptic world."/>
    <x v="7"/>
    <n v="24505"/>
    <x v="0"/>
    <x v="3"/>
    <s v="EUR"/>
    <n v="1470469938"/>
    <x v="2251"/>
    <n v="1469173938"/>
    <d v="2016-07-22T07:52:18"/>
    <b v="0"/>
    <n v="249"/>
    <b v="1"/>
    <s v="games/tabletop games"/>
    <n v="2.722777777777778"/>
    <n v="98.413654618473899"/>
    <x v="6"/>
    <x v="32"/>
  </r>
  <r>
    <n v="2253"/>
    <x v="2253"/>
    <s v="ZoMbushed! - a solo/co-op action zombie survival card game where players must fight to survive by overcoming obstacles and monsters."/>
    <x v="6"/>
    <n v="9015"/>
    <x v="0"/>
    <x v="0"/>
    <s v="USD"/>
    <n v="1447862947"/>
    <x v="2252"/>
    <n v="1445267347"/>
    <d v="2015-10-19T15:09:07"/>
    <b v="0"/>
    <n v="84"/>
    <b v="1"/>
    <s v="games/tabletop games"/>
    <n v="1.1268750000000001"/>
    <n v="107.32142857142857"/>
    <x v="6"/>
    <x v="32"/>
  </r>
  <r>
    <n v="2254"/>
    <x v="2254"/>
    <s v="A dexterity microgame by father/daughter team, Jason and Claire Kotarski. Make 100 project."/>
    <x v="2"/>
    <n v="2299"/>
    <x v="0"/>
    <x v="0"/>
    <s v="USD"/>
    <n v="1485271968"/>
    <x v="2253"/>
    <n v="1484667168"/>
    <d v="2017-01-17T15:32:48"/>
    <b v="0"/>
    <n v="197"/>
    <b v="1"/>
    <s v="games/tabletop games"/>
    <n v="4.5979999999999999"/>
    <n v="11.67005076142132"/>
    <x v="6"/>
    <x v="32"/>
  </r>
  <r>
    <n v="2255"/>
    <x v="2255"/>
    <s v="This is the second set of 5 expansions for our route-building game, Jet Set!"/>
    <x v="333"/>
    <n v="11323"/>
    <x v="0"/>
    <x v="0"/>
    <s v="USD"/>
    <n v="1462661451"/>
    <x v="2254"/>
    <n v="1460069451"/>
    <d v="2016-04-07T22:50:51"/>
    <b v="0"/>
    <n v="271"/>
    <b v="1"/>
    <s v="games/tabletop games"/>
    <n v="2.8665822784810127"/>
    <n v="41.782287822878232"/>
    <x v="6"/>
    <x v="32"/>
  </r>
  <r>
    <n v="2256"/>
    <x v="2256"/>
    <s v="Build your crypto-currency empire and sabotage your opponents. A deck building, card game. 2-4 players. 15 minutes."/>
    <x v="334"/>
    <n v="1069"/>
    <x v="0"/>
    <x v="1"/>
    <s v="GBP"/>
    <n v="1479811846"/>
    <x v="2255"/>
    <n v="1478602246"/>
    <d v="2016-11-08T10:50:46"/>
    <b v="0"/>
    <n v="50"/>
    <b v="1"/>
    <s v="games/tabletop games"/>
    <n v="2.2270833333333333"/>
    <n v="21.38"/>
    <x v="6"/>
    <x v="32"/>
  </r>
  <r>
    <n v="2257"/>
    <x v="2257"/>
    <s v="Our Wargame Hab Block is a very versatile &amp; modular product, an ideal piece of terrain for most 28mm Sc-fi gaming system you would play"/>
    <x v="30"/>
    <n v="15903.5"/>
    <x v="0"/>
    <x v="1"/>
    <s v="GBP"/>
    <n v="1466377200"/>
    <x v="2256"/>
    <n v="1463351329"/>
    <d v="2016-05-15T22:28:49"/>
    <b v="0"/>
    <n v="169"/>
    <b v="1"/>
    <s v="games/tabletop games"/>
    <n v="6.3613999999999997"/>
    <n v="94.103550295857985"/>
    <x v="6"/>
    <x v="32"/>
  </r>
  <r>
    <n v="2258"/>
    <x v="2258"/>
    <s v="A Dungeon World campaign setting that takes place after the end of the worlds."/>
    <x v="41"/>
    <n v="3223"/>
    <x v="0"/>
    <x v="0"/>
    <s v="USD"/>
    <n v="1434045687"/>
    <x v="2257"/>
    <n v="1431453687"/>
    <d v="2015-05-12T18:01:27"/>
    <b v="0"/>
    <n v="205"/>
    <b v="1"/>
    <s v="games/tabletop games"/>
    <n v="1.4650000000000001"/>
    <n v="15.721951219512196"/>
    <x v="6"/>
    <x v="32"/>
  </r>
  <r>
    <n v="2259"/>
    <x v="2259"/>
    <s v="More Halfmen, more goats, more guns, and most of all some neat buildings and structures for the little fellas to hang out in!"/>
    <x v="28"/>
    <n v="18671"/>
    <x v="0"/>
    <x v="1"/>
    <s v="GBP"/>
    <n v="1481224736"/>
    <x v="2258"/>
    <n v="1480360736"/>
    <d v="2016-11-28T19:18:56"/>
    <b v="0"/>
    <n v="206"/>
    <b v="1"/>
    <s v="games/tabletop games"/>
    <n v="18.670999999999999"/>
    <n v="90.635922330097088"/>
    <x v="6"/>
    <x v="32"/>
  </r>
  <r>
    <n v="2260"/>
    <x v="2260"/>
    <s v="A fine wood cryptex dice vault to store your favorite dice. Designed to hold a standard set of 7 polyhedrals for your favorite RPG."/>
    <x v="30"/>
    <n v="8173"/>
    <x v="0"/>
    <x v="0"/>
    <s v="USD"/>
    <n v="1395876250"/>
    <x v="2259"/>
    <n v="1393287850"/>
    <d v="2014-02-25T00:24:10"/>
    <b v="0"/>
    <n v="84"/>
    <b v="1"/>
    <s v="games/tabletop games"/>
    <n v="3.2692000000000001"/>
    <n v="97.297619047619051"/>
    <x v="6"/>
    <x v="32"/>
  </r>
  <r>
    <n v="2261"/>
    <x v="2261"/>
    <s v="When you think about super heroes, you think of their stunning colorful outfits. Hero dice is great for super hero or anyother games :)"/>
    <x v="28"/>
    <n v="7795"/>
    <x v="0"/>
    <x v="2"/>
    <s v="AUD"/>
    <n v="1487093020"/>
    <x v="2260"/>
    <n v="1485278620"/>
    <d v="2017-01-24T17:23:40"/>
    <b v="0"/>
    <n v="210"/>
    <b v="1"/>
    <s v="games/tabletop games"/>
    <n v="7.7949999999999999"/>
    <n v="37.11904761904762"/>
    <x v="6"/>
    <x v="32"/>
  </r>
  <r>
    <n v="2262"/>
    <x v="2262"/>
    <s v="An RPG about mortal servants of the Horsemen of the Apocalypse deciding to not end the world."/>
    <x v="126"/>
    <n v="5087"/>
    <x v="0"/>
    <x v="0"/>
    <s v="USD"/>
    <n v="1416268800"/>
    <x v="2261"/>
    <n v="1413295358"/>
    <d v="2014-10-14T14:02:38"/>
    <b v="0"/>
    <n v="181"/>
    <b v="1"/>
    <s v="games/tabletop games"/>
    <n v="1.5415151515151515"/>
    <n v="28.104972375690608"/>
    <x v="6"/>
    <x v="32"/>
  </r>
  <r>
    <n v="2263"/>
    <x v="2263"/>
    <s v="These are degenerated men who have, since birth, suffered the effect of mutation and turned into something wicked!"/>
    <x v="51"/>
    <n v="8666"/>
    <x v="0"/>
    <x v="11"/>
    <s v="SEK"/>
    <n v="1422734313"/>
    <x v="2262"/>
    <n v="1420919913"/>
    <d v="2015-01-10T19:58:33"/>
    <b v="0"/>
    <n v="60"/>
    <b v="1"/>
    <s v="games/tabletop games"/>
    <n v="1.1554666666666666"/>
    <n v="144.43333333333334"/>
    <x v="6"/>
    <x v="32"/>
  </r>
  <r>
    <n v="2264"/>
    <x v="2264"/>
    <s v="Thunder Alley Crew Chief Expansion from Nothing Now Games. Add Strategy and Control to your racing team. Get Your Crew Chief Today!"/>
    <x v="12"/>
    <n v="10802"/>
    <x v="0"/>
    <x v="0"/>
    <s v="USD"/>
    <n v="1463972400"/>
    <x v="2263"/>
    <n v="1462543114"/>
    <d v="2016-05-06T13:58:34"/>
    <b v="0"/>
    <n v="445"/>
    <b v="1"/>
    <s v="games/tabletop games"/>
    <n v="1.8003333333333333"/>
    <n v="24.274157303370785"/>
    <x v="6"/>
    <x v="32"/>
  </r>
  <r>
    <n v="2265"/>
    <x v="2265"/>
    <s v="A second chance to get the deals from earlier campaigns just in time for the Holiday season. Pulp, Cthulhu, Sci-Fi, Old West and more!"/>
    <x v="48"/>
    <n v="597"/>
    <x v="0"/>
    <x v="1"/>
    <s v="GBP"/>
    <n v="1479846507"/>
    <x v="2264"/>
    <n v="1479241707"/>
    <d v="2016-11-15T20:28:27"/>
    <b v="0"/>
    <n v="17"/>
    <b v="1"/>
    <s v="games/tabletop games"/>
    <n v="2.9849999999999999"/>
    <n v="35.117647058823529"/>
    <x v="6"/>
    <x v="32"/>
  </r>
  <r>
    <n v="2266"/>
    <x v="2266"/>
    <s v="Want to be LORD OF THE GOATS? Start building your herd using thievery, magic, bombs and mostly goats."/>
    <x v="15"/>
    <n v="4804"/>
    <x v="0"/>
    <x v="0"/>
    <s v="USD"/>
    <n v="1461722400"/>
    <x v="2265"/>
    <n v="1460235592"/>
    <d v="2016-04-09T20:59:52"/>
    <b v="0"/>
    <n v="194"/>
    <b v="1"/>
    <s v="games/tabletop games"/>
    <n v="3.2026666666666666"/>
    <n v="24.762886597938145"/>
    <x v="6"/>
    <x v="32"/>
  </r>
  <r>
    <n v="2267"/>
    <x v="2267"/>
    <s v="Highly-detailed 2x2&quot; dungeon tiles made of a durable polymer-plastic &amp; VERY affordable cost. Perfect for tabletop &amp; role-playing games."/>
    <x v="22"/>
    <n v="76105"/>
    <x v="0"/>
    <x v="0"/>
    <s v="USD"/>
    <n v="1419123600"/>
    <x v="2266"/>
    <n v="1416945297"/>
    <d v="2014-11-25T19:54:57"/>
    <b v="0"/>
    <n v="404"/>
    <b v="1"/>
    <s v="games/tabletop games"/>
    <n v="3.80525"/>
    <n v="188.37871287128712"/>
    <x v="6"/>
    <x v="32"/>
  </r>
  <r>
    <n v="2268"/>
    <x v="2268"/>
    <s v="Chardonnay Go, the viral video with 23 million views, is now a hilarious board game for wine lovers, moms and other shameless people."/>
    <x v="89"/>
    <n v="28728"/>
    <x v="0"/>
    <x v="0"/>
    <s v="USD"/>
    <n v="1489283915"/>
    <x v="2267"/>
    <n v="1486691915"/>
    <d v="2017-02-10T01:58:35"/>
    <b v="0"/>
    <n v="194"/>
    <b v="1"/>
    <s v="games/tabletop games"/>
    <n v="1.026"/>
    <n v="148.08247422680412"/>
    <x v="6"/>
    <x v="32"/>
  </r>
  <r>
    <n v="2269"/>
    <x v="2269"/>
    <s v="Add exciting loot drops to your CR 1-4, 5-8, 9-12, 13-16, and 17-20 encounters! Each deck has over 200 possible outcomes!"/>
    <x v="30"/>
    <n v="45041"/>
    <x v="0"/>
    <x v="0"/>
    <s v="USD"/>
    <n v="1488862800"/>
    <x v="2268"/>
    <n v="1486745663"/>
    <d v="2017-02-10T16:54:23"/>
    <b v="0"/>
    <n v="902"/>
    <b v="1"/>
    <s v="games/tabletop games"/>
    <n v="18.016400000000001"/>
    <n v="49.934589800443462"/>
    <x v="6"/>
    <x v="32"/>
  </r>
  <r>
    <n v="2270"/>
    <x v="2270"/>
    <s v="MCG Premium Sleeves offer excellent protection for your cards. This line is about to be expanded with new sleeves sizes!"/>
    <x v="31"/>
    <n v="180062"/>
    <x v="0"/>
    <x v="0"/>
    <s v="USD"/>
    <n v="1484085540"/>
    <x v="2269"/>
    <n v="1482353513"/>
    <d v="2016-12-21T20:51:53"/>
    <b v="0"/>
    <n v="1670"/>
    <b v="1"/>
    <s v="games/tabletop games"/>
    <n v="7.2024800000000004"/>
    <n v="107.82155688622754"/>
    <x v="6"/>
    <x v="32"/>
  </r>
  <r>
    <n v="2271"/>
    <x v="2271"/>
    <s v="Man vs Meeple is the show where we talk about all things board game related. Help us make the very most of our channel for you."/>
    <x v="22"/>
    <n v="56618"/>
    <x v="0"/>
    <x v="0"/>
    <s v="USD"/>
    <n v="1481328004"/>
    <x v="2270"/>
    <n v="1478736004"/>
    <d v="2016-11-10T00:00:04"/>
    <b v="0"/>
    <n v="1328"/>
    <b v="1"/>
    <s v="games/tabletop games"/>
    <n v="2.8309000000000002"/>
    <n v="42.63403614457831"/>
    <x v="6"/>
    <x v="32"/>
  </r>
  <r>
    <n v="2272"/>
    <x v="2272"/>
    <s v="Pick the Lock is a game of chance and strategy. Attempt to obtain priceless treasures and outwit the other players."/>
    <x v="28"/>
    <n v="13566"/>
    <x v="0"/>
    <x v="0"/>
    <s v="USD"/>
    <n v="1449506836"/>
    <x v="2271"/>
    <n v="1446914836"/>
    <d v="2015-11-07T16:47:16"/>
    <b v="0"/>
    <n v="944"/>
    <b v="1"/>
    <s v="games/tabletop games"/>
    <n v="13.566000000000001"/>
    <n v="14.370762711864407"/>
    <x v="6"/>
    <x v="32"/>
  </r>
  <r>
    <n v="2273"/>
    <x v="2273"/>
    <s v="London, 1937. Top-Secret docs are missing. So, too, is Agent Adler! Intelligence has 7 hrs to find him. Deduction, Deception &amp; Action!"/>
    <x v="30"/>
    <n v="5509"/>
    <x v="0"/>
    <x v="5"/>
    <s v="CAD"/>
    <n v="1489320642"/>
    <x v="2272"/>
    <n v="1487164242"/>
    <d v="2017-02-15T13:10:42"/>
    <b v="0"/>
    <n v="147"/>
    <b v="1"/>
    <s v="games/tabletop games"/>
    <n v="2.2035999999999998"/>
    <n v="37.476190476190474"/>
    <x v="6"/>
    <x v="32"/>
  </r>
  <r>
    <n v="2274"/>
    <x v="2274"/>
    <s v="Ryubix Manor-A system agnostic (OSR/OGL compatible) haunted house module for 4-8 players, scalable to 20th level. 325 area descriptions"/>
    <x v="30"/>
    <n v="2990"/>
    <x v="0"/>
    <x v="0"/>
    <s v="USD"/>
    <n v="1393156857"/>
    <x v="2273"/>
    <n v="1390564857"/>
    <d v="2014-01-24T12:00:57"/>
    <b v="0"/>
    <n v="99"/>
    <b v="1"/>
    <s v="games/tabletop games"/>
    <n v="1.196"/>
    <n v="30.202020202020201"/>
    <x v="6"/>
    <x v="32"/>
  </r>
  <r>
    <n v="2275"/>
    <x v="2275"/>
    <s v="The aim of this project is to extend our existing Samurai Dwarf range from 6 to 9. The new sculpts will be done by Bob Olley."/>
    <x v="81"/>
    <n v="2650.5"/>
    <x v="0"/>
    <x v="1"/>
    <s v="GBP"/>
    <n v="1419259679"/>
    <x v="2274"/>
    <n v="1416667679"/>
    <d v="2014-11-22T14:47:59"/>
    <b v="0"/>
    <n v="79"/>
    <b v="1"/>
    <s v="games/tabletop games"/>
    <n v="4.0776923076923079"/>
    <n v="33.550632911392405"/>
    <x v="6"/>
    <x v="32"/>
  </r>
  <r>
    <n v="2276"/>
    <x v="2276"/>
    <s v="ABC cards include definitions, shapes recognition, robot tangram, a binary concentration and color memory games! Made in the U.S."/>
    <x v="335"/>
    <n v="4856"/>
    <x v="0"/>
    <x v="0"/>
    <s v="USD"/>
    <n v="1388936289"/>
    <x v="2275"/>
    <n v="1386344289"/>
    <d v="2013-12-06T15:38:09"/>
    <b v="0"/>
    <n v="75"/>
    <b v="1"/>
    <s v="games/tabletop games"/>
    <n v="1.0581826105905425"/>
    <n v="64.74666666666667"/>
    <x v="6"/>
    <x v="32"/>
  </r>
  <r>
    <n v="2277"/>
    <x v="2277"/>
    <s v="Police Precinct is a cooperative game where the players take on the roles as police officers, with different areas of expertise."/>
    <x v="0"/>
    <n v="11992"/>
    <x v="0"/>
    <x v="0"/>
    <s v="USD"/>
    <n v="1330359423"/>
    <x v="2276"/>
    <n v="1327767423"/>
    <d v="2012-01-28T16:17:03"/>
    <b v="0"/>
    <n v="207"/>
    <b v="1"/>
    <s v="games/tabletop games"/>
    <n v="1.4108235294117648"/>
    <n v="57.932367149758456"/>
    <x v="6"/>
    <x v="32"/>
  </r>
  <r>
    <n v="2278"/>
    <x v="2278"/>
    <s v="Dice forged from stone one by one entirely by hand for demanding Gamers and Collectors."/>
    <x v="13"/>
    <n v="5414"/>
    <x v="0"/>
    <x v="13"/>
    <s v="EUR"/>
    <n v="1451861940"/>
    <x v="2277"/>
    <n v="1448902867"/>
    <d v="2015-11-30T17:01:07"/>
    <b v="0"/>
    <n v="102"/>
    <b v="1"/>
    <s v="games/tabletop games"/>
    <n v="2.7069999999999999"/>
    <n v="53.078431372549019"/>
    <x v="6"/>
    <x v="32"/>
  </r>
  <r>
    <n v="2279"/>
    <x v="2279"/>
    <s v="The Zombie Apocalypse has begun! Fortunately, YOU have your priorities straight. What could be more important than Geocaching?"/>
    <x v="28"/>
    <n v="1538"/>
    <x v="0"/>
    <x v="0"/>
    <s v="USD"/>
    <n v="1423022400"/>
    <x v="2278"/>
    <n v="1421436099"/>
    <d v="2015-01-16T19:21:39"/>
    <b v="0"/>
    <n v="32"/>
    <b v="1"/>
    <s v="games/tabletop games"/>
    <n v="1.538"/>
    <n v="48.0625"/>
    <x v="6"/>
    <x v="32"/>
  </r>
  <r>
    <n v="2280"/>
    <x v="2280"/>
    <s v="A range of highly detailed 28mm fantasy miniatures and supporting gaming rules by Andrea Sfiligoi, creator of Song of Blades and Heroes"/>
    <x v="336"/>
    <n v="39550.5"/>
    <x v="0"/>
    <x v="0"/>
    <s v="USD"/>
    <n v="1442501991"/>
    <x v="2279"/>
    <n v="1439909991"/>
    <d v="2015-08-18T14:59:51"/>
    <b v="0"/>
    <n v="480"/>
    <b v="1"/>
    <s v="games/tabletop games"/>
    <n v="4.0357653061224488"/>
    <n v="82.396874999999994"/>
    <x v="6"/>
    <x v="32"/>
  </r>
  <r>
    <n v="2281"/>
    <x v="2281"/>
    <s v="I am trying to get a new band off the ground, and in order to be taken seriously and get gigs, we need some killer recordings!"/>
    <x v="43"/>
    <n v="555"/>
    <x v="0"/>
    <x v="0"/>
    <s v="USD"/>
    <n v="1311576600"/>
    <x v="2280"/>
    <n v="1306219897"/>
    <d v="2011-05-24T06:51:37"/>
    <b v="0"/>
    <n v="11"/>
    <b v="1"/>
    <s v="music/rock"/>
    <n v="1.85"/>
    <n v="50.454545454545453"/>
    <x v="4"/>
    <x v="11"/>
  </r>
  <r>
    <n v="2282"/>
    <x v="2282"/>
    <s v="Sage King is recording his debut album and wants YOU to be a part of the creation process"/>
    <x v="47"/>
    <n v="1390"/>
    <x v="0"/>
    <x v="0"/>
    <s v="USD"/>
    <n v="1452744686"/>
    <x v="2281"/>
    <n v="1447560686"/>
    <d v="2015-11-15T04:11:26"/>
    <b v="0"/>
    <n v="12"/>
    <b v="1"/>
    <s v="music/rock"/>
    <n v="1.8533333333333333"/>
    <n v="115.83333333333333"/>
    <x v="4"/>
    <x v="11"/>
  </r>
  <r>
    <n v="2283"/>
    <x v="2283"/>
    <s v="Help California's own Heart to Heart fund their debut full length record! Forever be apart of the the &lt;3 T &lt;3 family! We need you!"/>
    <x v="9"/>
    <n v="3025.66"/>
    <x v="0"/>
    <x v="0"/>
    <s v="USD"/>
    <n v="1336528804"/>
    <x v="2282"/>
    <n v="1331348404"/>
    <d v="2012-03-10T03:00:04"/>
    <b v="0"/>
    <n v="48"/>
    <b v="1"/>
    <s v="music/rock"/>
    <n v="1.0085533333333332"/>
    <n v="63.03458333333333"/>
    <x v="4"/>
    <x v="11"/>
  </r>
  <r>
    <n v="2284"/>
    <x v="2284"/>
    <s v="The Vinyl Skyway reunite to make a third album. "/>
    <x v="12"/>
    <n v="6373.27"/>
    <x v="0"/>
    <x v="0"/>
    <s v="USD"/>
    <n v="1299902400"/>
    <x v="2283"/>
    <n v="1297451245"/>
    <d v="2011-02-11T19:07:25"/>
    <b v="0"/>
    <n v="59"/>
    <b v="1"/>
    <s v="music/rock"/>
    <n v="1.0622116666666668"/>
    <n v="108.02152542372882"/>
    <x v="4"/>
    <x v="11"/>
  </r>
  <r>
    <n v="2285"/>
    <x v="2285"/>
    <s v="BSA is headed to Nashville, TN USA to record our first album at the historic Welcome to 1979 Studio. Come re-write history with us..."/>
    <x v="9"/>
    <n v="3641"/>
    <x v="0"/>
    <x v="0"/>
    <s v="USD"/>
    <n v="1340944043"/>
    <x v="2284"/>
    <n v="1338352043"/>
    <d v="2012-05-30T04:27:23"/>
    <b v="0"/>
    <n v="79"/>
    <b v="1"/>
    <s v="music/rock"/>
    <n v="1.2136666666666667"/>
    <n v="46.088607594936711"/>
    <x v="4"/>
    <x v="11"/>
  </r>
  <r>
    <n v="2286"/>
    <x v="2286"/>
    <s v="Arson In The Suburbs is ready to release its FIRST three song E.P. and looking to raise funds to get back in the studio! RnFnR!"/>
    <x v="15"/>
    <n v="1501"/>
    <x v="0"/>
    <x v="0"/>
    <s v="USD"/>
    <n v="1378439940"/>
    <x v="2285"/>
    <n v="1376003254"/>
    <d v="2013-08-08T23:07:34"/>
    <b v="0"/>
    <n v="14"/>
    <b v="1"/>
    <s v="music/rock"/>
    <n v="1.0006666666666666"/>
    <n v="107.21428571428571"/>
    <x v="4"/>
    <x v="11"/>
  </r>
  <r>
    <n v="2287"/>
    <x v="2287"/>
    <s v="Pre-order Crushed Out's new album TEETH &amp; support the pressing of 12&quot; vinyl records. Release date; Sept. 16, 2014."/>
    <x v="37"/>
    <n v="5398.99"/>
    <x v="0"/>
    <x v="0"/>
    <s v="USD"/>
    <n v="1403539260"/>
    <x v="2286"/>
    <n v="1401724860"/>
    <d v="2014-06-02T16:01:00"/>
    <b v="0"/>
    <n v="106"/>
    <b v="1"/>
    <s v="music/rock"/>
    <n v="1.1997755555555556"/>
    <n v="50.9338679245283"/>
    <x v="4"/>
    <x v="11"/>
  </r>
  <r>
    <n v="2288"/>
    <x v="2288"/>
    <s v="Technocracy will be released on digital media on June 26th, but we all know analog is king!  Help us press this album on vinyl!"/>
    <x v="28"/>
    <n v="1001"/>
    <x v="0"/>
    <x v="0"/>
    <s v="USD"/>
    <n v="1340733600"/>
    <x v="2287"/>
    <n v="1339098689"/>
    <d v="2012-06-07T19:51:29"/>
    <b v="0"/>
    <n v="25"/>
    <b v="1"/>
    <s v="music/rock"/>
    <n v="1.0009999999999999"/>
    <n v="40.04"/>
    <x v="4"/>
    <x v="11"/>
  </r>
  <r>
    <n v="2289"/>
    <x v="2289"/>
    <s v="Blind Man Deaf Boy is a Folk Punk band from Denver, we need money to get ourselves a van and take it on tour around the west coast."/>
    <x v="15"/>
    <n v="1611"/>
    <x v="0"/>
    <x v="0"/>
    <s v="USD"/>
    <n v="1386372120"/>
    <x v="2288"/>
    <n v="1382659060"/>
    <d v="2013-10-24T23:57:40"/>
    <b v="0"/>
    <n v="25"/>
    <b v="1"/>
    <s v="music/rock"/>
    <n v="1.0740000000000001"/>
    <n v="64.44"/>
    <x v="4"/>
    <x v="11"/>
  </r>
  <r>
    <n v="2290"/>
    <x v="2290"/>
    <s v="American Standard needs your help pressing their debut EP. Be involved in the artistic process and receive swag in return!"/>
    <x v="15"/>
    <n v="1561"/>
    <x v="0"/>
    <x v="0"/>
    <s v="USD"/>
    <n v="1259686800"/>
    <x v="2289"/>
    <n v="1252908330"/>
    <d v="2009-09-14T06:05:30"/>
    <b v="0"/>
    <n v="29"/>
    <b v="1"/>
    <s v="music/rock"/>
    <n v="1.0406666666666666"/>
    <n v="53.827586206896555"/>
    <x v="4"/>
    <x v="11"/>
  </r>
  <r>
    <n v="2291"/>
    <x v="2291"/>
    <s v="So we've recorded a 5-song EP with a 2-time Grammy winner, but we need to raise the  $$$ to mix, master and press it to CD and vinyl!"/>
    <x v="30"/>
    <n v="4320"/>
    <x v="0"/>
    <x v="0"/>
    <s v="USD"/>
    <n v="1335153600"/>
    <x v="2290"/>
    <n v="1332199618"/>
    <d v="2012-03-19T23:26:58"/>
    <b v="0"/>
    <n v="43"/>
    <b v="1"/>
    <s v="music/rock"/>
    <n v="1.728"/>
    <n v="100.46511627906976"/>
    <x v="4"/>
    <x v="11"/>
  </r>
  <r>
    <n v="2292"/>
    <x v="2292"/>
    <s v="Aiding Contra in the telling of the &quot;Blue Planet Chronicles&quot;, a concept about the history of our beautiful home; Planet Earth!"/>
    <x v="13"/>
    <n v="2145.0100000000002"/>
    <x v="0"/>
    <x v="0"/>
    <s v="USD"/>
    <n v="1334767476"/>
    <x v="2291"/>
    <n v="1332175476"/>
    <d v="2012-03-19T16:44:36"/>
    <b v="0"/>
    <n v="46"/>
    <b v="1"/>
    <s v="music/rock"/>
    <n v="1.072505"/>
    <n v="46.630652173913049"/>
    <x v="4"/>
    <x v="11"/>
  </r>
  <r>
    <n v="2293"/>
    <x v="2293"/>
    <s v="Donate here to be a part of the upcoming album. Every little bit helps!"/>
    <x v="16"/>
    <n v="920"/>
    <x v="0"/>
    <x v="0"/>
    <s v="USD"/>
    <n v="1348545540"/>
    <x v="2292"/>
    <n v="1346345999"/>
    <d v="2012-08-30T16:59:59"/>
    <b v="0"/>
    <n v="27"/>
    <b v="1"/>
    <s v="music/rock"/>
    <n v="1.0823529411764705"/>
    <n v="34.074074074074076"/>
    <x v="4"/>
    <x v="11"/>
  </r>
  <r>
    <n v="2294"/>
    <x v="2294"/>
    <s v="This is the Kickstarter project for my new upcoming album. It's heavy &amp; you can be a part of it! MONTSTER WORLD DOMINATION 2013!"/>
    <x v="10"/>
    <n v="7304.04"/>
    <x v="0"/>
    <x v="0"/>
    <s v="USD"/>
    <n v="1358702480"/>
    <x v="2293"/>
    <n v="1356110480"/>
    <d v="2012-12-21T17:21:20"/>
    <b v="0"/>
    <n v="112"/>
    <b v="1"/>
    <s v="music/rock"/>
    <n v="1.4608079999999999"/>
    <n v="65.214642857142863"/>
    <x v="4"/>
    <x v="11"/>
  </r>
  <r>
    <n v="2295"/>
    <x v="2295"/>
    <s v="The second full length album by SHADOWRAPTR is nearly complete. We just need a little boost to get us there. Think of the children."/>
    <x v="38"/>
    <n v="1503"/>
    <x v="0"/>
    <x v="0"/>
    <s v="USD"/>
    <n v="1359240856"/>
    <x v="2294"/>
    <n v="1356648856"/>
    <d v="2012-12-27T22:54:16"/>
    <b v="0"/>
    <n v="34"/>
    <b v="1"/>
    <s v="music/rock"/>
    <n v="1.2524999999999999"/>
    <n v="44.205882352941174"/>
    <x v="4"/>
    <x v="11"/>
  </r>
  <r>
    <n v="2296"/>
    <x v="2296"/>
    <s v="Ed Hamell AKA Hamell on Trial is recording an album titled The Happiest Man in the World. He needs your help."/>
    <x v="39"/>
    <n v="10435"/>
    <x v="0"/>
    <x v="0"/>
    <s v="USD"/>
    <n v="1330018426"/>
    <x v="2295"/>
    <n v="1326994426"/>
    <d v="2012-01-19T17:33:46"/>
    <b v="0"/>
    <n v="145"/>
    <b v="1"/>
    <s v="music/rock"/>
    <n v="1.4907142857142857"/>
    <n v="71.965517241379317"/>
    <x v="4"/>
    <x v="11"/>
  </r>
  <r>
    <n v="2297"/>
    <x v="2297"/>
    <s v="New Jersey Alternative Rock band COCO needs YOUR help self-releasing debut EP!"/>
    <x v="28"/>
    <n v="1006"/>
    <x v="0"/>
    <x v="0"/>
    <s v="USD"/>
    <n v="1331697540"/>
    <x v="2296"/>
    <n v="1328749249"/>
    <d v="2012-02-09T01:00:49"/>
    <b v="0"/>
    <n v="19"/>
    <b v="1"/>
    <s v="music/rock"/>
    <n v="1.006"/>
    <n v="52.94736842105263"/>
    <x v="4"/>
    <x v="11"/>
  </r>
  <r>
    <n v="2298"/>
    <x v="2298"/>
    <s v="My name is Jonny Gray, and my friends and I are working together to raise funds for my debut album"/>
    <x v="11"/>
    <n v="31522"/>
    <x v="0"/>
    <x v="0"/>
    <s v="USD"/>
    <n v="1395861033"/>
    <x v="2297"/>
    <n v="1393272633"/>
    <d v="2014-02-24T20:10:33"/>
    <b v="0"/>
    <n v="288"/>
    <b v="1"/>
    <s v="music/rock"/>
    <n v="1.0507333333333333"/>
    <n v="109.45138888888889"/>
    <x v="4"/>
    <x v="11"/>
  </r>
  <r>
    <n v="2299"/>
    <x v="2299"/>
    <s v="Fly Radio has finished tracking their album now all that is left is the mixing/mastering and duplication!"/>
    <x v="43"/>
    <n v="1050.5"/>
    <x v="0"/>
    <x v="0"/>
    <s v="USD"/>
    <n v="1296953209"/>
    <x v="2298"/>
    <n v="1295657209"/>
    <d v="2011-01-22T00:46:49"/>
    <b v="0"/>
    <n v="14"/>
    <b v="1"/>
    <s v="music/rock"/>
    <n v="3.5016666666666665"/>
    <n v="75.035714285714292"/>
    <x v="4"/>
    <x v="11"/>
  </r>
  <r>
    <n v="2300"/>
    <x v="2300"/>
    <s v="Big Fiction leaves for tour on 6/27 but the Prison Van needs some work!  New brakes, transmission repair, tires... it needs a bit."/>
    <x v="134"/>
    <n v="810"/>
    <x v="0"/>
    <x v="0"/>
    <s v="USD"/>
    <n v="1340904416"/>
    <x v="2299"/>
    <n v="1339694816"/>
    <d v="2012-06-14T17:26:56"/>
    <b v="0"/>
    <n v="7"/>
    <b v="1"/>
    <s v="music/rock"/>
    <n v="1.0125"/>
    <n v="115.71428571428571"/>
    <x v="4"/>
    <x v="11"/>
  </r>
  <r>
    <n v="2301"/>
    <x v="2301"/>
    <s v="We are America's first trock band, and we're ready to bring you our first album!"/>
    <x v="10"/>
    <n v="6680.22"/>
    <x v="0"/>
    <x v="0"/>
    <s v="USD"/>
    <n v="1371785496"/>
    <x v="2300"/>
    <n v="1369193496"/>
    <d v="2013-05-22T03:31:36"/>
    <b v="1"/>
    <n v="211"/>
    <b v="1"/>
    <s v="music/indie rock"/>
    <n v="1.336044"/>
    <n v="31.659810426540286"/>
    <x v="4"/>
    <x v="14"/>
  </r>
  <r>
    <n v="2302"/>
    <x v="2302"/>
    <s v="Wildcat Strike is looking to complete it's second full length album, titled &quot;Digital Age&quot;, and we want you to be a part of it!"/>
    <x v="98"/>
    <n v="3925"/>
    <x v="0"/>
    <x v="0"/>
    <s v="USD"/>
    <n v="1388473200"/>
    <x v="2301"/>
    <n v="1385585434"/>
    <d v="2013-11-27T20:50:34"/>
    <b v="1"/>
    <n v="85"/>
    <b v="1"/>
    <s v="music/indie rock"/>
    <n v="1.7065217391304348"/>
    <n v="46.176470588235297"/>
    <x v="4"/>
    <x v="14"/>
  </r>
  <r>
    <n v="2303"/>
    <x v="2303"/>
    <s v="Abby Travis (EODM, Bangles, Masters of Reality, KMFDM) wants to release her new album as a vinyl picture disc and limited edition CD."/>
    <x v="337"/>
    <n v="7053.61"/>
    <x v="0"/>
    <x v="0"/>
    <s v="USD"/>
    <n v="1323747596"/>
    <x v="2302"/>
    <n v="1320287996"/>
    <d v="2011-11-03T02:39:56"/>
    <b v="1"/>
    <n v="103"/>
    <b v="1"/>
    <s v="music/indie rock"/>
    <n v="1.0935829457364341"/>
    <n v="68.481650485436887"/>
    <x v="4"/>
    <x v="14"/>
  </r>
  <r>
    <n v="2304"/>
    <x v="2304"/>
    <s v="This winter and springtime we will be recording a new full-length album with big voices, big fireworks and mega soul.  "/>
    <x v="12"/>
    <n v="6042.02"/>
    <x v="0"/>
    <x v="0"/>
    <s v="USD"/>
    <n v="1293857940"/>
    <x v="1254"/>
    <n v="1290281691"/>
    <d v="2010-11-20T19:34:51"/>
    <b v="1"/>
    <n v="113"/>
    <b v="1"/>
    <s v="music/indie rock"/>
    <n v="1.0070033333333335"/>
    <n v="53.469203539823013"/>
    <x v="4"/>
    <x v="14"/>
  </r>
  <r>
    <n v="2305"/>
    <x v="2305"/>
    <s v="If you're reading this, we want to say that every dollar counts in these final hours of our campaign. Thank you for all your support!"/>
    <x v="102"/>
    <n v="18221"/>
    <x v="0"/>
    <x v="0"/>
    <s v="USD"/>
    <n v="1407520800"/>
    <x v="2303"/>
    <n v="1405356072"/>
    <d v="2014-07-14T16:41:12"/>
    <b v="1"/>
    <n v="167"/>
    <b v="1"/>
    <s v="music/indie rock"/>
    <n v="1.0122777777777778"/>
    <n v="109.10778443113773"/>
    <x v="4"/>
    <x v="14"/>
  </r>
  <r>
    <n v="2306"/>
    <x v="2306"/>
    <s v="Indie rockers, Dewveall, are recording new music. Take a seat at the table; let them cook you a meal and sing you some songs."/>
    <x v="8"/>
    <n v="3736.55"/>
    <x v="0"/>
    <x v="0"/>
    <s v="USD"/>
    <n v="1331352129"/>
    <x v="2304"/>
    <n v="1328760129"/>
    <d v="2012-02-09T04:02:09"/>
    <b v="1"/>
    <n v="73"/>
    <b v="1"/>
    <s v="music/indie rock"/>
    <n v="1.0675857142857144"/>
    <n v="51.185616438356163"/>
    <x v="4"/>
    <x v="14"/>
  </r>
  <r>
    <n v="2307"/>
    <x v="2307"/>
    <s v="Printing, copywriting, and album art for my first record. It's 100% ready to listen we just need some help to get it out there."/>
    <x v="338"/>
    <n v="2095.2600000000002"/>
    <x v="0"/>
    <x v="0"/>
    <s v="USD"/>
    <n v="1336245328"/>
    <x v="2305"/>
    <n v="1333653333"/>
    <d v="2012-04-05T19:15:33"/>
    <b v="1"/>
    <n v="75"/>
    <b v="1"/>
    <s v="music/indie rock"/>
    <n v="1.0665777537961894"/>
    <n v="27.936800000000002"/>
    <x v="4"/>
    <x v="14"/>
  </r>
  <r>
    <n v="2308"/>
    <x v="2308"/>
    <s v="For our next record we're combining amazing visuals with new and creative music to create an truly beautiful worship experience."/>
    <x v="63"/>
    <n v="50653.11"/>
    <x v="0"/>
    <x v="0"/>
    <s v="USD"/>
    <n v="1409274000"/>
    <x v="2306"/>
    <n v="1406847996"/>
    <d v="2014-07-31T23:06:36"/>
    <b v="1"/>
    <n v="614"/>
    <b v="1"/>
    <s v="music/indie rock"/>
    <n v="1.0130622"/>
    <n v="82.496921824104234"/>
    <x v="4"/>
    <x v="14"/>
  </r>
  <r>
    <n v="2309"/>
    <x v="2309"/>
    <s v="|| HELP MARNY LION PROUDFIT RECORD HER SECOND INDIE FOLK ALBUM THIS MARCH â€“ THE BARN IS WAITING ||"/>
    <x v="12"/>
    <n v="6400.47"/>
    <x v="0"/>
    <x v="0"/>
    <s v="USD"/>
    <n v="1362872537"/>
    <x v="2307"/>
    <n v="1359848537"/>
    <d v="2013-02-02T23:42:17"/>
    <b v="1"/>
    <n v="107"/>
    <b v="1"/>
    <s v="music/indie rock"/>
    <n v="1.0667450000000001"/>
    <n v="59.817476635514019"/>
    <x v="4"/>
    <x v="14"/>
  </r>
  <r>
    <n v="2310"/>
    <x v="2310"/>
    <s v="Two records, a new LP and a full cover of Bowie's Diamond Dogs, to be self-released in Spring 2013 -with your involvement and support."/>
    <x v="17"/>
    <n v="79335.360000000001"/>
    <x v="0"/>
    <x v="0"/>
    <s v="USD"/>
    <n v="1363889015"/>
    <x v="2308"/>
    <n v="1361300615"/>
    <d v="2013-02-19T19:03:35"/>
    <b v="1"/>
    <n v="1224"/>
    <b v="1"/>
    <s v="music/indie rock"/>
    <n v="4.288397837837838"/>
    <n v="64.816470588235291"/>
    <x v="4"/>
    <x v="14"/>
  </r>
  <r>
    <n v="2311"/>
    <x v="2311"/>
    <s v="I'm heading back into the studio!  I'm planning to record a CD of original songs and one with some jazz standards."/>
    <x v="7"/>
    <n v="9370"/>
    <x v="0"/>
    <x v="0"/>
    <s v="USD"/>
    <n v="1399421189"/>
    <x v="2309"/>
    <n v="1396829189"/>
    <d v="2014-04-07T00:06:29"/>
    <b v="1"/>
    <n v="104"/>
    <b v="1"/>
    <s v="music/indie rock"/>
    <n v="1.0411111111111111"/>
    <n v="90.09615384615384"/>
    <x v="4"/>
    <x v="14"/>
  </r>
  <r>
    <n v="2312"/>
    <x v="2312"/>
    <s v="Help Brooklyn psychedelic synth rockers DINOWALRUS release their 3rd Record, COMPLEXION, on vinyl!"/>
    <x v="9"/>
    <n v="3236"/>
    <x v="0"/>
    <x v="0"/>
    <s v="USD"/>
    <n v="1397862000"/>
    <x v="2310"/>
    <n v="1395155478"/>
    <d v="2014-03-18T15:11:18"/>
    <b v="1"/>
    <n v="79"/>
    <b v="1"/>
    <s v="music/indie rock"/>
    <n v="1.0786666666666667"/>
    <n v="40.962025316455694"/>
    <x v="4"/>
    <x v="14"/>
  </r>
  <r>
    <n v="2313"/>
    <x v="2313"/>
    <s v="A Sunny Day in Glasgow are recording a new album and we need your help!"/>
    <x v="10"/>
    <n v="8792.02"/>
    <x v="0"/>
    <x v="0"/>
    <s v="USD"/>
    <n v="1336086026"/>
    <x v="2311"/>
    <n v="1333494026"/>
    <d v="2012-04-03T23:00:26"/>
    <b v="1"/>
    <n v="157"/>
    <b v="1"/>
    <s v="music/indie rock"/>
    <n v="1.7584040000000001"/>
    <n v="56.000127388535034"/>
    <x v="4"/>
    <x v="14"/>
  </r>
  <r>
    <n v="2314"/>
    <x v="2314"/>
    <s v="Eliot &amp; Eads, an Americana rock band of St. Louis natives, is recording an album about the heartland. Help them complete the record!"/>
    <x v="38"/>
    <n v="1883.64"/>
    <x v="0"/>
    <x v="0"/>
    <s v="USD"/>
    <n v="1339074857"/>
    <x v="2312"/>
    <n v="1336482857"/>
    <d v="2012-05-08T13:14:17"/>
    <b v="1"/>
    <n v="50"/>
    <b v="1"/>
    <s v="music/indie rock"/>
    <n v="1.5697000000000001"/>
    <n v="37.672800000000002"/>
    <x v="4"/>
    <x v="14"/>
  </r>
  <r>
    <n v="2315"/>
    <x v="2315"/>
    <s v="Rice invites you to be a part of the creation of their first album and spread their message of love."/>
    <x v="30"/>
    <n v="2565"/>
    <x v="0"/>
    <x v="0"/>
    <s v="USD"/>
    <n v="1336238743"/>
    <x v="2313"/>
    <n v="1333646743"/>
    <d v="2012-04-05T17:25:43"/>
    <b v="1"/>
    <n v="64"/>
    <b v="1"/>
    <s v="music/indie rock"/>
    <n v="1.026"/>
    <n v="40.078125"/>
    <x v="4"/>
    <x v="14"/>
  </r>
  <r>
    <n v="2316"/>
    <x v="2316"/>
    <s v="&quot;The Universal Thump&quot; is the forthcoming orchestral pop album by acclaimed Brooklyn-based Australian singer-songwriter-pianist, Greta Gertler."/>
    <x v="36"/>
    <n v="15606.4"/>
    <x v="0"/>
    <x v="0"/>
    <s v="USD"/>
    <n v="1260383040"/>
    <x v="2314"/>
    <n v="1253726650"/>
    <d v="2009-09-23T17:24:10"/>
    <b v="1"/>
    <n v="200"/>
    <b v="1"/>
    <s v="music/indie rock"/>
    <n v="1.0404266666666666"/>
    <n v="78.031999999999996"/>
    <x v="4"/>
    <x v="14"/>
  </r>
  <r>
    <n v="2317"/>
    <x v="2317"/>
    <s v="Snag the first Wolf Interval release by droners ibreatheFUR and He Can Jog. One month to preorder and then they're gone!"/>
    <x v="44"/>
    <n v="416"/>
    <x v="0"/>
    <x v="0"/>
    <s v="USD"/>
    <n v="1266210000"/>
    <x v="2315"/>
    <n v="1263474049"/>
    <d v="2010-01-14T13:00:49"/>
    <b v="1"/>
    <n v="22"/>
    <b v="1"/>
    <s v="music/indie rock"/>
    <n v="1.04"/>
    <n v="18.90909090909091"/>
    <x v="4"/>
    <x v="14"/>
  </r>
  <r>
    <n v="2318"/>
    <x v="2318"/>
    <s v="A book/CD by Michael Hearst featuring songs and factoids that celebrate some of the most bizarre (and under-appreciated) animals that roam the planet!"/>
    <x v="10"/>
    <n v="6053"/>
    <x v="0"/>
    <x v="0"/>
    <s v="USD"/>
    <n v="1253937540"/>
    <x v="2316"/>
    <n v="1251214014"/>
    <d v="2009-08-25T15:26:54"/>
    <b v="1"/>
    <n v="163"/>
    <b v="1"/>
    <s v="music/indie rock"/>
    <n v="1.2105999999999999"/>
    <n v="37.134969325153371"/>
    <x v="4"/>
    <x v="14"/>
  </r>
  <r>
    <n v="2319"/>
    <x v="2319"/>
    <s v="The upcoming debut full-length album from Nevada Color &quot;Adventures&quot; will be available Spring 2014 with your help!"/>
    <x v="9"/>
    <n v="3231"/>
    <x v="0"/>
    <x v="0"/>
    <s v="USD"/>
    <n v="1387072685"/>
    <x v="2317"/>
    <n v="1384480685"/>
    <d v="2013-11-15T01:58:05"/>
    <b v="1"/>
    <n v="77"/>
    <b v="1"/>
    <s v="music/indie rock"/>
    <n v="1.077"/>
    <n v="41.961038961038959"/>
    <x v="4"/>
    <x v="14"/>
  </r>
  <r>
    <n v="2320"/>
    <x v="2320"/>
    <s v="We've been hard at work crafting our next batch of songs, and we need your help to record it!  Have a look at our quick witchy video!"/>
    <x v="10"/>
    <n v="5433"/>
    <x v="0"/>
    <x v="0"/>
    <s v="USD"/>
    <n v="1396463800"/>
    <x v="2318"/>
    <n v="1393443400"/>
    <d v="2014-02-26T19:36:40"/>
    <b v="1"/>
    <n v="89"/>
    <b v="1"/>
    <s v="music/indie rock"/>
    <n v="1.0866"/>
    <n v="61.044943820224717"/>
    <x v="4"/>
    <x v="14"/>
  </r>
  <r>
    <n v="2321"/>
    <x v="2321"/>
    <s v="Universal organic liquid seasoning brewed all natural from lupine, oat, salt and water for soups, salads, stews and more"/>
    <x v="339"/>
    <n v="4130"/>
    <x v="3"/>
    <x v="15"/>
    <s v="EUR"/>
    <n v="1491282901"/>
    <x v="2319"/>
    <n v="1488694501"/>
    <d v="2017-03-05T06:15:01"/>
    <b v="0"/>
    <n v="64"/>
    <b v="0"/>
    <s v="food/small batch"/>
    <n v="0.39120962394619685"/>
    <n v="64.53125"/>
    <x v="7"/>
    <x v="33"/>
  </r>
  <r>
    <n v="2322"/>
    <x v="2322"/>
    <s v="Jen bakes shortbread is a small batch, all natural shortbread cookie business looking for smart funding to grow!"/>
    <x v="200"/>
    <n v="85"/>
    <x v="3"/>
    <x v="0"/>
    <s v="USD"/>
    <n v="1491769769"/>
    <x v="2320"/>
    <n v="1489181369"/>
    <d v="2017-03-10T21:29:29"/>
    <b v="0"/>
    <n v="4"/>
    <b v="0"/>
    <s v="food/small batch"/>
    <n v="3.1481481481481478E-2"/>
    <n v="21.25"/>
    <x v="7"/>
    <x v="33"/>
  </r>
  <r>
    <n v="2323"/>
    <x v="2323"/>
    <s v="You can never go wrong with a Beef Stick, great taste with no fillers and can easily goes with you everywhere."/>
    <x v="49"/>
    <n v="120"/>
    <x v="3"/>
    <x v="0"/>
    <s v="USD"/>
    <n v="1490033247"/>
    <x v="2321"/>
    <n v="1489428447"/>
    <d v="2017-03-13T18:07:27"/>
    <b v="0"/>
    <n v="4"/>
    <b v="0"/>
    <s v="food/small batch"/>
    <n v="0.48"/>
    <n v="30"/>
    <x v="7"/>
    <x v="33"/>
  </r>
  <r>
    <n v="2324"/>
    <x v="2324"/>
    <s v="A city centre shop selling great locally made food with room to chat and learn about eachother."/>
    <x v="51"/>
    <n v="1555"/>
    <x v="3"/>
    <x v="1"/>
    <s v="GBP"/>
    <n v="1490559285"/>
    <x v="2322"/>
    <n v="1487970885"/>
    <d v="2017-02-24T21:14:45"/>
    <b v="0"/>
    <n v="61"/>
    <b v="0"/>
    <s v="food/small batch"/>
    <n v="0.20733333333333334"/>
    <n v="25.491803278688526"/>
    <x v="7"/>
    <x v="33"/>
  </r>
  <r>
    <n v="2325"/>
    <x v="2325"/>
    <s v="Do you like to Maga? Do you like hot sauce as spicy as your memes? Do you like sexy frogs? Of course you do were all adults here."/>
    <x v="28"/>
    <n v="80"/>
    <x v="3"/>
    <x v="0"/>
    <s v="USD"/>
    <n v="1490830331"/>
    <x v="2323"/>
    <n v="1488241931"/>
    <d v="2017-02-28T00:32:11"/>
    <b v="0"/>
    <n v="7"/>
    <b v="0"/>
    <s v="food/small batch"/>
    <n v="0.08"/>
    <n v="11.428571428571429"/>
    <x v="7"/>
    <x v="33"/>
  </r>
  <r>
    <n v="2326"/>
    <x v="2326"/>
    <s v="The Savage Wienerâ„¢ launched last Summer.  Our Premium wieners are already a hit, our next project is The Ultimate Steak Hot Dog."/>
    <x v="36"/>
    <n v="108"/>
    <x v="3"/>
    <x v="0"/>
    <s v="USD"/>
    <n v="1493571600"/>
    <x v="2324"/>
    <n v="1489106948"/>
    <d v="2017-03-10T00:49:08"/>
    <b v="0"/>
    <n v="1"/>
    <b v="0"/>
    <s v="food/small batch"/>
    <n v="7.1999999999999998E-3"/>
    <n v="108"/>
    <x v="7"/>
    <x v="33"/>
  </r>
  <r>
    <n v="2327"/>
    <x v="2327"/>
    <s v="Gourmet Fermentation in a Mason Jar. Create delicious, nutritious fermented foods at home."/>
    <x v="19"/>
    <n v="184133.01"/>
    <x v="0"/>
    <x v="0"/>
    <s v="USD"/>
    <n v="1409090440"/>
    <x v="2325"/>
    <n v="1406066440"/>
    <d v="2014-07-22T22:00:40"/>
    <b v="1"/>
    <n v="3355"/>
    <b v="1"/>
    <s v="food/small batch"/>
    <n v="5.2609431428571432"/>
    <n v="54.883162444113267"/>
    <x v="7"/>
    <x v="33"/>
  </r>
  <r>
    <n v="2328"/>
    <x v="2328"/>
    <s v="Our mission: To launch our Crimson Hot Sauce &amp; introduce our Chili &amp; Garlic Pickles. _x000a__x000a_Let's change the game together!"/>
    <x v="3"/>
    <n v="25445"/>
    <x v="0"/>
    <x v="0"/>
    <s v="USD"/>
    <n v="1434307537"/>
    <x v="2326"/>
    <n v="1431715537"/>
    <d v="2015-05-15T18:45:37"/>
    <b v="1"/>
    <n v="537"/>
    <b v="1"/>
    <s v="food/small batch"/>
    <n v="2.5445000000000002"/>
    <n v="47.383612662942269"/>
    <x v="7"/>
    <x v="33"/>
  </r>
  <r>
    <n v="2329"/>
    <x v="2329"/>
    <s v="Vodka, whiskey and fruit brandy - coming soon! We are a coastal distillery located in historic Half Moon Bay, California."/>
    <x v="31"/>
    <n v="26480"/>
    <x v="0"/>
    <x v="0"/>
    <s v="USD"/>
    <n v="1405609146"/>
    <x v="2327"/>
    <n v="1403017146"/>
    <d v="2014-06-17T14:59:06"/>
    <b v="1"/>
    <n v="125"/>
    <b v="1"/>
    <s v="food/small batch"/>
    <n v="1.0591999999999999"/>
    <n v="211.84"/>
    <x v="7"/>
    <x v="33"/>
  </r>
  <r>
    <n v="2330"/>
    <x v="2330"/>
    <s v="Help us launch our whiskey program! With your support we'll barrel and age our first whiskeys: Bourbon, Rye and an American Whiskey."/>
    <x v="19"/>
    <n v="35848"/>
    <x v="0"/>
    <x v="0"/>
    <s v="USD"/>
    <n v="1451001600"/>
    <x v="2328"/>
    <n v="1448400943"/>
    <d v="2015-11-24T21:35:43"/>
    <b v="1"/>
    <n v="163"/>
    <b v="1"/>
    <s v="food/small batch"/>
    <n v="1.0242285714285715"/>
    <n v="219.92638036809817"/>
    <x v="7"/>
    <x v="33"/>
  </r>
  <r>
    <n v="2331"/>
    <x v="2331"/>
    <s v="Handcrafted, organic, single-origin, bean-to-bar, dark chocolate. Like fine wine, the secret is in the terroir."/>
    <x v="6"/>
    <n v="11545.1"/>
    <x v="0"/>
    <x v="0"/>
    <s v="USD"/>
    <n v="1408320490"/>
    <x v="2329"/>
    <n v="1405728490"/>
    <d v="2014-07-19T00:08:10"/>
    <b v="1"/>
    <n v="283"/>
    <b v="1"/>
    <s v="food/small batch"/>
    <n v="1.4431375"/>
    <n v="40.795406360424032"/>
    <x v="7"/>
    <x v="33"/>
  </r>
  <r>
    <n v="2332"/>
    <x v="2332"/>
    <s v="Pre-order our delicious, organic, small batch dried pastas (and more) so we can buy a new pasta dryer and move to a commercial kitchen."/>
    <x v="31"/>
    <n v="26577"/>
    <x v="0"/>
    <x v="0"/>
    <s v="USD"/>
    <n v="1423235071"/>
    <x v="2330"/>
    <n v="1420643071"/>
    <d v="2015-01-07T15:04:31"/>
    <b v="1"/>
    <n v="352"/>
    <b v="1"/>
    <s v="food/small batch"/>
    <n v="1.06308"/>
    <n v="75.502840909090907"/>
    <x v="7"/>
    <x v="33"/>
  </r>
  <r>
    <n v="2333"/>
    <x v="2333"/>
    <s v="Homemade truffles for NYC chocolate fanatics. Truffle recipes for chocolate addicts from all over the world. Chocolate lovers unite."/>
    <x v="20"/>
    <n v="1273"/>
    <x v="0"/>
    <x v="0"/>
    <s v="USD"/>
    <n v="1401385800"/>
    <x v="2331"/>
    <n v="1399563390"/>
    <d v="2014-05-08T15:36:30"/>
    <b v="1"/>
    <n v="94"/>
    <b v="1"/>
    <s v="food/small batch"/>
    <n v="2.1216666666666666"/>
    <n v="13.542553191489361"/>
    <x v="7"/>
    <x v="33"/>
  </r>
  <r>
    <n v="2334"/>
    <x v="2334"/>
    <s v="Help us get our delicious, organic, artisanal frozen pops on grocery store shelves in the Baltimore &amp; DC areas."/>
    <x v="23"/>
    <n v="4078"/>
    <x v="0"/>
    <x v="0"/>
    <s v="USD"/>
    <n v="1415208840"/>
    <x v="2332"/>
    <n v="1412611498"/>
    <d v="2014-10-06T16:04:58"/>
    <b v="1"/>
    <n v="67"/>
    <b v="1"/>
    <s v="food/small batch"/>
    <n v="1.0195000000000001"/>
    <n v="60.865671641791046"/>
    <x v="7"/>
    <x v="33"/>
  </r>
  <r>
    <n v="2335"/>
    <x v="2335"/>
    <s v="We hand-harvest water to make flake finishing salt. We're opening a modern-day salt works in historic Gloucester, Massachusetts!"/>
    <x v="31"/>
    <n v="25568"/>
    <x v="0"/>
    <x v="0"/>
    <s v="USD"/>
    <n v="1402494243"/>
    <x v="2333"/>
    <n v="1399902243"/>
    <d v="2014-05-12T13:44:03"/>
    <b v="1"/>
    <n v="221"/>
    <b v="1"/>
    <s v="food/small batch"/>
    <n v="1.0227200000000001"/>
    <n v="115.69230769230769"/>
    <x v="7"/>
    <x v="33"/>
  </r>
  <r>
    <n v="2336"/>
    <x v="2336"/>
    <s v="Aged in whiskey barrels for a unique fruity, spicy, and smoky flavor. Youâ€™ve never tasted sriracha quite like this before."/>
    <x v="22"/>
    <n v="104146.51"/>
    <x v="0"/>
    <x v="0"/>
    <s v="USD"/>
    <n v="1394316695"/>
    <x v="2334"/>
    <n v="1390860695"/>
    <d v="2014-01-27T22:11:35"/>
    <b v="1"/>
    <n v="2165"/>
    <b v="1"/>
    <s v="food/small batch"/>
    <n v="5.2073254999999996"/>
    <n v="48.104623556581984"/>
    <x v="7"/>
    <x v="33"/>
  </r>
  <r>
    <n v="2337"/>
    <x v="2337"/>
    <s v="We make small batch, locally sourced bitters and shrubs for cocktails and cooking."/>
    <x v="14"/>
    <n v="13279"/>
    <x v="0"/>
    <x v="0"/>
    <s v="USD"/>
    <n v="1403796143"/>
    <x v="2335"/>
    <n v="1401204143"/>
    <d v="2014-05-27T15:22:23"/>
    <b v="1"/>
    <n v="179"/>
    <b v="1"/>
    <s v="food/small batch"/>
    <n v="1.1065833333333333"/>
    <n v="74.184357541899445"/>
    <x v="7"/>
    <x v="33"/>
  </r>
  <r>
    <n v="2338"/>
    <x v="2338"/>
    <s v="Handcrafted treats made from dried fruits, nuts, spices &amp; dark chocolate. Gluten-free, dairy-free, soy-free, grain-free; flavor-full!"/>
    <x v="36"/>
    <n v="15171.5"/>
    <x v="0"/>
    <x v="0"/>
    <s v="USD"/>
    <n v="1404077484"/>
    <x v="2336"/>
    <n v="1401485484"/>
    <d v="2014-05-30T21:31:24"/>
    <b v="1"/>
    <n v="123"/>
    <b v="1"/>
    <s v="food/small batch"/>
    <n v="1.0114333333333334"/>
    <n v="123.34552845528455"/>
    <x v="7"/>
    <x v="33"/>
  </r>
  <r>
    <n v="2339"/>
    <x v="2339"/>
    <s v="The 'food of the gods' has returned in molten glory! CACOCO revives drinking chocolate with a revolutionary sustainable model."/>
    <x v="31"/>
    <n v="73552"/>
    <x v="0"/>
    <x v="0"/>
    <s v="USD"/>
    <n v="1482134340"/>
    <x v="2337"/>
    <n v="1479496309"/>
    <d v="2016-11-18T19:11:49"/>
    <b v="1"/>
    <n v="1104"/>
    <b v="1"/>
    <s v="food/small batch"/>
    <n v="2.9420799999999998"/>
    <n v="66.623188405797094"/>
    <x v="7"/>
    <x v="33"/>
  </r>
  <r>
    <n v="2340"/>
    <x v="2340"/>
    <s v="Strange Matter Coffee is opening a scratch bakery featuring craft doughnuts with vegan and gluten free options!"/>
    <x v="79"/>
    <n v="42311"/>
    <x v="0"/>
    <x v="0"/>
    <s v="USD"/>
    <n v="1477841138"/>
    <x v="2338"/>
    <n v="1475249138"/>
    <d v="2016-09-30T15:25:38"/>
    <b v="1"/>
    <n v="403"/>
    <b v="1"/>
    <s v="food/small batch"/>
    <n v="1.0577749999999999"/>
    <n v="104.99007444168734"/>
    <x v="7"/>
    <x v="33"/>
  </r>
  <r>
    <n v="2341"/>
    <x v="2341"/>
    <s v="This website will serve as an interface to change lives and have a community routing for your success!"/>
    <x v="10"/>
    <n v="0"/>
    <x v="1"/>
    <x v="0"/>
    <s v="USD"/>
    <n v="1436729504"/>
    <x v="2339"/>
    <n v="1434137504"/>
    <d v="2015-06-12T19:31:44"/>
    <b v="0"/>
    <n v="0"/>
    <b v="0"/>
    <s v="technology/web"/>
    <n v="0"/>
    <e v="#DIV/0!"/>
    <x v="2"/>
    <x v="7"/>
  </r>
  <r>
    <n v="2342"/>
    <x v="2342"/>
    <s v="A series of informational and interactive online tutorials enabling businesses to proactively ensure mental and corporate vitality."/>
    <x v="62"/>
    <n v="0"/>
    <x v="1"/>
    <x v="0"/>
    <s v="USD"/>
    <n v="1412571600"/>
    <x v="2340"/>
    <n v="1410799870"/>
    <d v="2014-09-15T16:51:10"/>
    <b v="0"/>
    <n v="0"/>
    <b v="0"/>
    <s v="technology/web"/>
    <n v="0"/>
    <e v="#DIV/0!"/>
    <x v="2"/>
    <x v="7"/>
  </r>
  <r>
    <n v="2343"/>
    <x v="2343"/>
    <s v="The most influential and prestigious awards program that honors innovation and leadership in mobile technology and entertainment"/>
    <x v="3"/>
    <n v="300"/>
    <x v="1"/>
    <x v="0"/>
    <s v="USD"/>
    <n v="1452282420"/>
    <x v="2341"/>
    <n v="1447962505"/>
    <d v="2015-11-19T19:48:25"/>
    <b v="0"/>
    <n v="1"/>
    <b v="0"/>
    <s v="technology/web"/>
    <n v="0.03"/>
    <n v="300"/>
    <x v="2"/>
    <x v="7"/>
  </r>
  <r>
    <n v="2344"/>
    <x v="2344"/>
    <s v="SAVE MONEY! Stop worrying about account disputes, supervising installs, and corporation bull-****. We actively negotiate on your behalf"/>
    <x v="28"/>
    <n v="1"/>
    <x v="1"/>
    <x v="5"/>
    <s v="CAD"/>
    <n v="1466789269"/>
    <x v="2342"/>
    <n v="1464197269"/>
    <d v="2016-05-25T17:27:49"/>
    <b v="0"/>
    <n v="1"/>
    <b v="0"/>
    <s v="technology/web"/>
    <n v="1E-3"/>
    <n v="1"/>
    <x v="2"/>
    <x v="7"/>
  </r>
  <r>
    <n v="2345"/>
    <x v="2345"/>
    <s v="My team and I are creating a social media website for pet lovers across the world! Fashion, animal shows, adoptions, and more."/>
    <x v="9"/>
    <n v="0"/>
    <x v="1"/>
    <x v="0"/>
    <s v="USD"/>
    <n v="1427845140"/>
    <x v="2343"/>
    <n v="1424822556"/>
    <d v="2015-02-25T00:02:36"/>
    <b v="0"/>
    <n v="0"/>
    <b v="0"/>
    <s v="technology/web"/>
    <n v="0"/>
    <e v="#DIV/0!"/>
    <x v="2"/>
    <x v="7"/>
  </r>
  <r>
    <n v="2346"/>
    <x v="2346"/>
    <s v="Watch and Make FREE 3D Videos &amp; Pics - No Viewer needed. To Help Learn we have Training and Instant 3D viewers."/>
    <x v="127"/>
    <n v="39"/>
    <x v="1"/>
    <x v="0"/>
    <s v="USD"/>
    <n v="1476731431"/>
    <x v="2344"/>
    <n v="1472843431"/>
    <d v="2016-09-02T19:10:31"/>
    <b v="0"/>
    <n v="3"/>
    <b v="0"/>
    <s v="technology/web"/>
    <n v="6.4999999999999997E-4"/>
    <n v="13"/>
    <x v="2"/>
    <x v="7"/>
  </r>
  <r>
    <n v="2347"/>
    <x v="2347"/>
    <s v="Back this project and get access to a course about building COMPLETE web applications without coding."/>
    <x v="28"/>
    <n v="15"/>
    <x v="1"/>
    <x v="0"/>
    <s v="USD"/>
    <n v="1472135676"/>
    <x v="2345"/>
    <n v="1469543676"/>
    <d v="2016-07-26T14:34:36"/>
    <b v="0"/>
    <n v="1"/>
    <b v="0"/>
    <s v="technology/web"/>
    <n v="1.4999999999999999E-2"/>
    <n v="15"/>
    <x v="2"/>
    <x v="7"/>
  </r>
  <r>
    <n v="2348"/>
    <x v="2348"/>
    <s v="Own, Buy, Sell 3D property! 3D games, 3D traveling and earn in one virtual 3D NEASPACE, Best for Oculus Rift environment."/>
    <x v="54"/>
    <n v="270"/>
    <x v="1"/>
    <x v="0"/>
    <s v="USD"/>
    <n v="1456006938"/>
    <x v="2346"/>
    <n v="1450822938"/>
    <d v="2015-12-22T22:22:18"/>
    <b v="0"/>
    <n v="5"/>
    <b v="0"/>
    <s v="technology/web"/>
    <n v="3.8571428571428572E-3"/>
    <n v="54"/>
    <x v="2"/>
    <x v="7"/>
  </r>
  <r>
    <n v="2349"/>
    <x v="2349"/>
    <s v="Poliword tries to provide the people of the world an opportunity to make real changes in their government through the internet."/>
    <x v="340"/>
    <n v="0"/>
    <x v="1"/>
    <x v="11"/>
    <s v="SEK"/>
    <n v="1439318228"/>
    <x v="2347"/>
    <n v="1436812628"/>
    <d v="2015-07-13T18:37:08"/>
    <b v="0"/>
    <n v="0"/>
    <b v="0"/>
    <s v="technology/web"/>
    <n v="0"/>
    <e v="#DIV/0!"/>
    <x v="2"/>
    <x v="7"/>
  </r>
  <r>
    <n v="2350"/>
    <x v="2350"/>
    <s v="HoxWi are the future for real time interaction with on-line customers via chat or video conference."/>
    <x v="63"/>
    <n v="0"/>
    <x v="1"/>
    <x v="17"/>
    <s v="EUR"/>
    <n v="1483474370"/>
    <x v="2348"/>
    <n v="1480882370"/>
    <d v="2016-12-04T20:12:50"/>
    <b v="0"/>
    <n v="0"/>
    <b v="0"/>
    <s v="technology/web"/>
    <n v="0"/>
    <e v="#DIV/0!"/>
    <x v="2"/>
    <x v="7"/>
  </r>
  <r>
    <n v="2351"/>
    <x v="2351"/>
    <s v="Donate $30 or more and receive a free selfie stick."/>
    <x v="341"/>
    <n v="108"/>
    <x v="1"/>
    <x v="4"/>
    <s v="NZD"/>
    <n v="1430360739"/>
    <x v="2349"/>
    <n v="1427768739"/>
    <d v="2015-03-31T02:25:39"/>
    <b v="0"/>
    <n v="7"/>
    <b v="0"/>
    <s v="technology/web"/>
    <n v="5.7142857142857143E-3"/>
    <n v="15.428571428571429"/>
    <x v="2"/>
    <x v="7"/>
  </r>
  <r>
    <n v="2352"/>
    <x v="2352"/>
    <s v="It is the mission of the Seekerâ€™s School of Thought and Philosophy to provide a safe and nurturing environment for all."/>
    <x v="13"/>
    <n v="0"/>
    <x v="1"/>
    <x v="0"/>
    <s v="USD"/>
    <n v="1433603552"/>
    <x v="2350"/>
    <n v="1428419552"/>
    <d v="2015-04-07T15:12:32"/>
    <b v="0"/>
    <n v="0"/>
    <b v="0"/>
    <s v="technology/web"/>
    <n v="0"/>
    <e v="#DIV/0!"/>
    <x v="2"/>
    <x v="7"/>
  </r>
  <r>
    <n v="2353"/>
    <x v="2353"/>
    <s v="The best dating website for bronys and pegasisters. The reason I'm trying to get the funds for this project is that I need a laptop."/>
    <x v="28"/>
    <n v="0"/>
    <x v="1"/>
    <x v="0"/>
    <s v="USD"/>
    <n v="1429632822"/>
    <x v="2351"/>
    <n v="1428596022"/>
    <d v="2015-04-09T16:13:42"/>
    <b v="0"/>
    <n v="0"/>
    <b v="0"/>
    <s v="technology/web"/>
    <n v="0"/>
    <e v="#DIV/0!"/>
    <x v="2"/>
    <x v="7"/>
  </r>
  <r>
    <n v="2354"/>
    <x v="2354"/>
    <s v="Almost done with doctorate degree but need funding of $35,000 to complete research of project."/>
    <x v="19"/>
    <n v="25"/>
    <x v="1"/>
    <x v="0"/>
    <s v="USD"/>
    <n v="1420910460"/>
    <x v="2352"/>
    <n v="1415726460"/>
    <d v="2014-11-11T17:21:00"/>
    <b v="0"/>
    <n v="1"/>
    <b v="0"/>
    <s v="technology/web"/>
    <n v="7.1428571428571429E-4"/>
    <n v="25"/>
    <x v="2"/>
    <x v="7"/>
  </r>
  <r>
    <n v="2355"/>
    <x v="2355"/>
    <s v="PriceItUpPlease will be an easy to use website that estimates the amount of your startup costs for that great idea you have!"/>
    <x v="6"/>
    <n v="55"/>
    <x v="1"/>
    <x v="2"/>
    <s v="AUD"/>
    <n v="1430604136"/>
    <x v="2353"/>
    <n v="1428012136"/>
    <d v="2015-04-02T22:02:16"/>
    <b v="0"/>
    <n v="2"/>
    <b v="0"/>
    <s v="technology/web"/>
    <n v="6.875E-3"/>
    <n v="27.5"/>
    <x v="2"/>
    <x v="7"/>
  </r>
  <r>
    <n v="2356"/>
    <x v="2356"/>
    <s v="HardstyleUnited.com The Global Hardstyle community. Your Hardstyle community."/>
    <x v="3"/>
    <n v="0"/>
    <x v="1"/>
    <x v="9"/>
    <s v="EUR"/>
    <n v="1433530104"/>
    <x v="2354"/>
    <n v="1430938104"/>
    <d v="2015-05-06T18:48:24"/>
    <b v="0"/>
    <n v="0"/>
    <b v="0"/>
    <s v="technology/web"/>
    <n v="0"/>
    <e v="#DIV/0!"/>
    <x v="2"/>
    <x v="7"/>
  </r>
  <r>
    <n v="2357"/>
    <x v="2357"/>
    <s v="Click For Therapy is a website that was created to connect consumers and therapists across the UK."/>
    <x v="100"/>
    <n v="0"/>
    <x v="1"/>
    <x v="1"/>
    <s v="GBP"/>
    <n v="1445093578"/>
    <x v="2355"/>
    <n v="1442501578"/>
    <d v="2015-09-17T14:52:58"/>
    <b v="0"/>
    <n v="0"/>
    <b v="0"/>
    <s v="technology/web"/>
    <n v="0"/>
    <e v="#DIV/0!"/>
    <x v="2"/>
    <x v="7"/>
  </r>
  <r>
    <n v="2358"/>
    <x v="2358"/>
    <s v="A website to auction, sell and swap items in the uk without a charge, without excess fees, the next ebay."/>
    <x v="15"/>
    <n v="0"/>
    <x v="1"/>
    <x v="1"/>
    <s v="GBP"/>
    <n v="1422664740"/>
    <x v="2356"/>
    <n v="1417818036"/>
    <d v="2014-12-05T22:20:36"/>
    <b v="0"/>
    <n v="0"/>
    <b v="0"/>
    <s v="technology/web"/>
    <n v="0"/>
    <e v="#DIV/0!"/>
    <x v="2"/>
    <x v="7"/>
  </r>
  <r>
    <n v="2359"/>
    <x v="2359"/>
    <s v="I want to crowdfund the sequencing of my own genome to make it publicly available with crowd-sourced interpretation."/>
    <x v="51"/>
    <n v="1101"/>
    <x v="1"/>
    <x v="0"/>
    <s v="USD"/>
    <n v="1438616124"/>
    <x v="2357"/>
    <n v="1433432124"/>
    <d v="2015-06-04T15:35:24"/>
    <b v="0"/>
    <n v="3"/>
    <b v="0"/>
    <s v="technology/web"/>
    <n v="0.14680000000000001"/>
    <n v="367"/>
    <x v="2"/>
    <x v="7"/>
  </r>
  <r>
    <n v="2360"/>
    <x v="2360"/>
    <s v="Welcome to Bee Bay Canada, your commission free microjobs website.  Sell at any price and keep 100% of what you earn!"/>
    <x v="10"/>
    <n v="2"/>
    <x v="1"/>
    <x v="5"/>
    <s v="CAD"/>
    <n v="1454864280"/>
    <x v="2358"/>
    <n v="1452272280"/>
    <d v="2016-01-08T16:58:00"/>
    <b v="0"/>
    <n v="1"/>
    <b v="0"/>
    <s v="technology/web"/>
    <n v="4.0000000000000002E-4"/>
    <n v="2"/>
    <x v="2"/>
    <x v="7"/>
  </r>
  <r>
    <n v="2361"/>
    <x v="2361"/>
    <s v="A website for email/sms alerts of your personal selection, comparison of prices,consolidated database, best deals around for clothing."/>
    <x v="48"/>
    <n v="0"/>
    <x v="1"/>
    <x v="5"/>
    <s v="CAD"/>
    <n v="1462053600"/>
    <x v="2359"/>
    <n v="1459975008"/>
    <d v="2016-04-06T20:36:48"/>
    <b v="0"/>
    <n v="0"/>
    <b v="0"/>
    <s v="technology/web"/>
    <n v="0"/>
    <e v="#DIV/0!"/>
    <x v="2"/>
    <x v="7"/>
  </r>
  <r>
    <n v="2362"/>
    <x v="2362"/>
    <s v="The Columbus Ruby Brigade has brought monthly ruby goodness and camaraderie to all participants."/>
    <x v="329"/>
    <n v="120"/>
    <x v="1"/>
    <x v="0"/>
    <s v="USD"/>
    <n v="1418315470"/>
    <x v="2360"/>
    <n v="1415723470"/>
    <d v="2014-11-11T16:31:10"/>
    <b v="0"/>
    <n v="2"/>
    <b v="0"/>
    <s v="technology/web"/>
    <n v="0.2857142857142857"/>
    <n v="60"/>
    <x v="2"/>
    <x v="7"/>
  </r>
  <r>
    <n v="2363"/>
    <x v="2363"/>
    <s v="This is an affordable social lead based web-site to help anyone who wants extra work or start their own business. We find your customer"/>
    <x v="164"/>
    <n v="0"/>
    <x v="1"/>
    <x v="0"/>
    <s v="USD"/>
    <n v="1451348200"/>
    <x v="2361"/>
    <n v="1447460200"/>
    <d v="2015-11-14T00:16:40"/>
    <b v="0"/>
    <n v="0"/>
    <b v="0"/>
    <s v="technology/web"/>
    <n v="0"/>
    <e v="#DIV/0!"/>
    <x v="2"/>
    <x v="7"/>
  </r>
  <r>
    <n v="2364"/>
    <x v="2364"/>
    <s v="Making a Minecraft server and Website and I need your help to fund it. Thanks in Advance!"/>
    <x v="342"/>
    <n v="0"/>
    <x v="1"/>
    <x v="0"/>
    <s v="USD"/>
    <n v="1445898356"/>
    <x v="2362"/>
    <n v="1441146356"/>
    <d v="2015-09-01T22:25:56"/>
    <b v="0"/>
    <n v="0"/>
    <b v="0"/>
    <s v="technology/web"/>
    <n v="0"/>
    <e v="#DIV/0!"/>
    <x v="2"/>
    <x v="7"/>
  </r>
  <r>
    <n v="2365"/>
    <x v="2365"/>
    <s v="A website that could group all your social 'identities' and online property together and find new followers or creators to follow"/>
    <x v="28"/>
    <n v="0"/>
    <x v="1"/>
    <x v="13"/>
    <s v="EUR"/>
    <n v="1453071600"/>
    <x v="2363"/>
    <n v="1449596425"/>
    <d v="2015-12-08T17:40:25"/>
    <b v="0"/>
    <n v="0"/>
    <b v="0"/>
    <s v="technology/web"/>
    <n v="0"/>
    <e v="#DIV/0!"/>
    <x v="2"/>
    <x v="7"/>
  </r>
  <r>
    <n v="2366"/>
    <x v="2366"/>
    <s v="iDEA virtual activities, the perfect way to encourage children and families to get active - physically, socially and mentally."/>
    <x v="31"/>
    <n v="2630"/>
    <x v="1"/>
    <x v="1"/>
    <s v="GBP"/>
    <n v="1445431533"/>
    <x v="2364"/>
    <n v="1442839533"/>
    <d v="2015-09-21T12:45:33"/>
    <b v="0"/>
    <n v="27"/>
    <b v="0"/>
    <s v="technology/web"/>
    <n v="0.1052"/>
    <n v="97.407407407407405"/>
    <x v="2"/>
    <x v="7"/>
  </r>
  <r>
    <n v="2367"/>
    <x v="2367"/>
    <s v="Our goal is to create a completely free website similar to Chegg.com for students to benefit from without raping their wallet!"/>
    <x v="63"/>
    <n v="670"/>
    <x v="1"/>
    <x v="0"/>
    <s v="USD"/>
    <n v="1461622616"/>
    <x v="2365"/>
    <n v="1456442216"/>
    <d v="2016-02-25T23:16:56"/>
    <b v="0"/>
    <n v="14"/>
    <b v="0"/>
    <s v="technology/web"/>
    <n v="1.34E-2"/>
    <n v="47.857142857142854"/>
    <x v="2"/>
    <x v="7"/>
  </r>
  <r>
    <n v="2368"/>
    <x v="2368"/>
    <s v="A professional and social media environment created to effectively match job seekers to jobs based on an algorithms-matching system"/>
    <x v="79"/>
    <n v="100"/>
    <x v="1"/>
    <x v="0"/>
    <s v="USD"/>
    <n v="1429028365"/>
    <x v="2366"/>
    <n v="1425143965"/>
    <d v="2015-02-28T17:19:25"/>
    <b v="0"/>
    <n v="2"/>
    <b v="0"/>
    <s v="technology/web"/>
    <n v="2.5000000000000001E-3"/>
    <n v="50"/>
    <x v="2"/>
    <x v="7"/>
  </r>
  <r>
    <n v="2369"/>
    <x v="2369"/>
    <s v="A website that lets local businesses offer deals to customers and be found online. They pay a small yearly fee and keep %100 of profit."/>
    <x v="31"/>
    <n v="0"/>
    <x v="1"/>
    <x v="0"/>
    <s v="USD"/>
    <n v="1455132611"/>
    <x v="2367"/>
    <n v="1452540611"/>
    <d v="2016-01-11T19:30:11"/>
    <b v="0"/>
    <n v="0"/>
    <b v="0"/>
    <s v="technology/web"/>
    <n v="0"/>
    <e v="#DIV/0!"/>
    <x v="2"/>
    <x v="7"/>
  </r>
  <r>
    <n v="2370"/>
    <x v="2370"/>
    <s v="Let's go get it back! Most people can get $5,000 to $6,000 more a year in tax deductions. Stop the abuse and get back your share!"/>
    <x v="31"/>
    <n v="82"/>
    <x v="1"/>
    <x v="0"/>
    <s v="USD"/>
    <n v="1418877141"/>
    <x v="2368"/>
    <n v="1416285141"/>
    <d v="2014-11-18T04:32:21"/>
    <b v="0"/>
    <n v="4"/>
    <b v="0"/>
    <s v="technology/web"/>
    <n v="3.2799999999999999E-3"/>
    <n v="20.5"/>
    <x v="2"/>
    <x v="7"/>
  </r>
  <r>
    <n v="2371"/>
    <x v="2371"/>
    <s v="ProjectPetal.com is an all in one website for all Makers to share projects and ideas. A Facebook(R) Twitter(R) &amp; Github(R) all in one."/>
    <x v="13"/>
    <n v="0"/>
    <x v="1"/>
    <x v="0"/>
    <s v="USD"/>
    <n v="1435257596"/>
    <x v="2369"/>
    <n v="1432665596"/>
    <d v="2015-05-26T18:39:56"/>
    <b v="0"/>
    <n v="0"/>
    <b v="0"/>
    <s v="technology/web"/>
    <n v="0"/>
    <e v="#DIV/0!"/>
    <x v="2"/>
    <x v="7"/>
  </r>
  <r>
    <n v="2372"/>
    <x v="2372"/>
    <s v="An online platform that will notify every listed individual, vet, council, pound and so on in a geographical area when a pet is lost!"/>
    <x v="62"/>
    <n v="180"/>
    <x v="1"/>
    <x v="2"/>
    <s v="AUD"/>
    <n v="1429839571"/>
    <x v="2370"/>
    <n v="1427247571"/>
    <d v="2015-03-25T01:39:31"/>
    <b v="0"/>
    <n v="6"/>
    <b v="0"/>
    <s v="technology/web"/>
    <n v="3.272727272727273E-2"/>
    <n v="30"/>
    <x v="2"/>
    <x v="7"/>
  </r>
  <r>
    <n v="2373"/>
    <x v="2373"/>
    <s v="We want to create a safe marketplace for buying and selling bicycles."/>
    <x v="343"/>
    <n v="50"/>
    <x v="1"/>
    <x v="11"/>
    <s v="SEK"/>
    <n v="1440863624"/>
    <x v="2371"/>
    <n v="1438271624"/>
    <d v="2015-07-30T15:53:44"/>
    <b v="0"/>
    <n v="1"/>
    <b v="0"/>
    <s v="technology/web"/>
    <n v="5.8823529411764708E-5"/>
    <n v="50"/>
    <x v="2"/>
    <x v="7"/>
  </r>
  <r>
    <n v="2374"/>
    <x v="2374"/>
    <s v="Next time you want a beer, put down your keys and pick up your phone. We prevent drunk driving by delivering alcohol to you at home."/>
    <x v="29"/>
    <n v="10"/>
    <x v="1"/>
    <x v="0"/>
    <s v="USD"/>
    <n v="1423772060"/>
    <x v="2372"/>
    <n v="1421180060"/>
    <d v="2015-01-13T20:14:20"/>
    <b v="0"/>
    <n v="1"/>
    <b v="0"/>
    <s v="technology/web"/>
    <n v="4.5454545454545455E-4"/>
    <n v="10"/>
    <x v="2"/>
    <x v="7"/>
  </r>
  <r>
    <n v="2375"/>
    <x v="2375"/>
    <s v="Slice Trade is a new way to trade in your old phones. We buy back phones in any condition and pay you cash or give you a new one free!"/>
    <x v="3"/>
    <n v="0"/>
    <x v="1"/>
    <x v="0"/>
    <s v="USD"/>
    <n v="1473451437"/>
    <x v="2373"/>
    <n v="1470859437"/>
    <d v="2016-08-10T20:03:57"/>
    <b v="0"/>
    <n v="0"/>
    <b v="0"/>
    <s v="technology/web"/>
    <n v="0"/>
    <e v="#DIV/0!"/>
    <x v="2"/>
    <x v="7"/>
  </r>
  <r>
    <n v="2376"/>
    <x v="2376"/>
    <s v="Tough, pre-manufactured lost and found stickers that forward messages to the owners email and cellphone."/>
    <x v="9"/>
    <n v="326.33"/>
    <x v="1"/>
    <x v="0"/>
    <s v="USD"/>
    <n v="1449785566"/>
    <x v="2374"/>
    <n v="1447193566"/>
    <d v="2015-11-10T22:12:46"/>
    <b v="0"/>
    <n v="4"/>
    <b v="0"/>
    <s v="technology/web"/>
    <n v="0.10877666666666666"/>
    <n v="81.582499999999996"/>
    <x v="2"/>
    <x v="7"/>
  </r>
  <r>
    <n v="2377"/>
    <x v="2377"/>
    <s v="Fluttify is an Online Video Sharing Platform allowing friends to share their favorite Trending Content with each other."/>
    <x v="30"/>
    <n v="0"/>
    <x v="1"/>
    <x v="5"/>
    <s v="CAD"/>
    <n v="1480110783"/>
    <x v="2375"/>
    <n v="1477515183"/>
    <d v="2016-10-26T20:53:03"/>
    <b v="0"/>
    <n v="0"/>
    <b v="0"/>
    <s v="technology/web"/>
    <n v="0"/>
    <e v="#DIV/0!"/>
    <x v="2"/>
    <x v="7"/>
  </r>
  <r>
    <n v="2378"/>
    <x v="2378"/>
    <s v="KEEPUP allows you to extend your social circle by introducing you to new people via your friends."/>
    <x v="74"/>
    <n v="0"/>
    <x v="1"/>
    <x v="0"/>
    <s v="USD"/>
    <n v="1440548330"/>
    <x v="2376"/>
    <n v="1438042730"/>
    <d v="2015-07-28T00:18:50"/>
    <b v="0"/>
    <n v="0"/>
    <b v="0"/>
    <s v="technology/web"/>
    <n v="0"/>
    <e v="#DIV/0!"/>
    <x v="2"/>
    <x v="7"/>
  </r>
  <r>
    <n v="2379"/>
    <x v="2379"/>
    <s v="Selectcooks.com is a community marketplace for people to list, find and hire chefs."/>
    <x v="11"/>
    <n v="0"/>
    <x v="1"/>
    <x v="0"/>
    <s v="USD"/>
    <n v="1444004616"/>
    <x v="2377"/>
    <n v="1440116616"/>
    <d v="2015-08-21T00:23:36"/>
    <b v="0"/>
    <n v="0"/>
    <b v="0"/>
    <s v="technology/web"/>
    <n v="0"/>
    <e v="#DIV/0!"/>
    <x v="2"/>
    <x v="7"/>
  </r>
  <r>
    <n v="2380"/>
    <x v="2380"/>
    <s v="Tired of waiting for likes? Here is a brand new social network centered on real-time hashtag chatting. Just chat and enjoy!"/>
    <x v="36"/>
    <n v="55"/>
    <x v="1"/>
    <x v="0"/>
    <s v="USD"/>
    <n v="1443726142"/>
    <x v="2378"/>
    <n v="1441134142"/>
    <d v="2015-09-01T19:02:22"/>
    <b v="0"/>
    <n v="3"/>
    <b v="0"/>
    <s v="technology/web"/>
    <n v="3.6666666666666666E-3"/>
    <n v="18.333333333333332"/>
    <x v="2"/>
    <x v="7"/>
  </r>
  <r>
    <n v="2381"/>
    <x v="2381"/>
    <s v="Social Media Platform for the Marijuana Industry to create professionalism and a stable lasting market."/>
    <x v="344"/>
    <n v="1571"/>
    <x v="1"/>
    <x v="0"/>
    <s v="USD"/>
    <n v="1428704848"/>
    <x v="2379"/>
    <n v="1426112848"/>
    <d v="2015-03-11T22:27:28"/>
    <b v="0"/>
    <n v="7"/>
    <b v="0"/>
    <s v="technology/web"/>
    <n v="1.8193398957730169E-2"/>
    <n v="224.42857142857142"/>
    <x v="2"/>
    <x v="7"/>
  </r>
  <r>
    <n v="2382"/>
    <x v="2382"/>
    <s v="Netiquette classes to teach our youth how make proper use of computer-mediated communications for personal and educational success."/>
    <x v="9"/>
    <n v="75"/>
    <x v="1"/>
    <x v="0"/>
    <s v="USD"/>
    <n v="1438662603"/>
    <x v="2380"/>
    <n v="1436502603"/>
    <d v="2015-07-10T04:30:03"/>
    <b v="0"/>
    <n v="2"/>
    <b v="0"/>
    <s v="technology/web"/>
    <n v="2.5000000000000001E-2"/>
    <n v="37.5"/>
    <x v="2"/>
    <x v="7"/>
  </r>
  <r>
    <n v="2383"/>
    <x v="2383"/>
    <s v="A quirky online shop where you can buy, sell and discover stuff that's &quot;a little bit different&quot;. We think &quot;it's right up your alley!&quot;"/>
    <x v="3"/>
    <n v="435"/>
    <x v="1"/>
    <x v="4"/>
    <s v="NZD"/>
    <n v="1424568107"/>
    <x v="2381"/>
    <n v="1421976107"/>
    <d v="2015-01-23T01:21:47"/>
    <b v="0"/>
    <n v="3"/>
    <b v="0"/>
    <s v="technology/web"/>
    <n v="4.3499999999999997E-2"/>
    <n v="145"/>
    <x v="2"/>
    <x v="7"/>
  </r>
  <r>
    <n v="2384"/>
    <x v="2384"/>
    <s v="We're seeking to reward our members for their social behavior. The members win on two levels- compensation and increased viral sharing!"/>
    <x v="28"/>
    <n v="8"/>
    <x v="1"/>
    <x v="0"/>
    <s v="USD"/>
    <n v="1415932643"/>
    <x v="2382"/>
    <n v="1413337043"/>
    <d v="2014-10-15T01:37:23"/>
    <b v="0"/>
    <n v="8"/>
    <b v="0"/>
    <s v="technology/web"/>
    <n v="8.0000000000000002E-3"/>
    <n v="1"/>
    <x v="2"/>
    <x v="7"/>
  </r>
  <r>
    <n v="2385"/>
    <x v="2385"/>
    <s v="Lyka will allow you to search for shoes in every sneaker store and website and then buy for in-store pickup or same-day delivery."/>
    <x v="99"/>
    <n v="788"/>
    <x v="1"/>
    <x v="0"/>
    <s v="USD"/>
    <n v="1438793432"/>
    <x v="2383"/>
    <n v="1436201432"/>
    <d v="2015-07-06T16:50:32"/>
    <b v="0"/>
    <n v="7"/>
    <b v="0"/>
    <s v="technology/web"/>
    <n v="1.2123076923076924E-2"/>
    <n v="112.57142857142857"/>
    <x v="2"/>
    <x v="7"/>
  </r>
  <r>
    <n v="2386"/>
    <x v="2386"/>
    <s v="Realjobmatch is not just a job search site but a matching site , matching the right jobseekers with the best jobs."/>
    <x v="11"/>
    <n v="0"/>
    <x v="1"/>
    <x v="5"/>
    <s v="CAD"/>
    <n v="1420920424"/>
    <x v="2384"/>
    <n v="1415736424"/>
    <d v="2014-11-11T20:07:04"/>
    <b v="0"/>
    <n v="0"/>
    <b v="0"/>
    <s v="technology/web"/>
    <n v="0"/>
    <e v="#DIV/0!"/>
    <x v="2"/>
    <x v="7"/>
  </r>
  <r>
    <n v="2387"/>
    <x v="2387"/>
    <s v="Learning should be fun! Effective health education includes the person's learning strengths, preferences and cultural perspective."/>
    <x v="60"/>
    <n v="1026"/>
    <x v="1"/>
    <x v="0"/>
    <s v="USD"/>
    <n v="1469199740"/>
    <x v="2385"/>
    <n v="1465311740"/>
    <d v="2016-06-07T15:02:20"/>
    <b v="0"/>
    <n v="3"/>
    <b v="0"/>
    <s v="technology/web"/>
    <n v="6.8399999999999997E-3"/>
    <n v="342"/>
    <x v="2"/>
    <x v="7"/>
  </r>
  <r>
    <n v="2388"/>
    <x v="2388"/>
    <s v="The first ever trend-powered stock-market where you can buy and sell shares of you and your loved ones. Let's explore life together."/>
    <x v="258"/>
    <n v="463"/>
    <x v="1"/>
    <x v="0"/>
    <s v="USD"/>
    <n v="1421350140"/>
    <x v="2386"/>
    <n v="1418761759"/>
    <d v="2014-12-16T20:29:19"/>
    <b v="0"/>
    <n v="8"/>
    <b v="0"/>
    <s v="technology/web"/>
    <n v="1.2513513513513513E-2"/>
    <n v="57.875"/>
    <x v="2"/>
    <x v="7"/>
  </r>
  <r>
    <n v="2389"/>
    <x v="2389"/>
    <s v="Kiwwi va dÃ©poussiÃ©rer le marchÃ© de l'emploi, avec peu de moyens mais de trÃ¨s bonnes idÃ©es, cependant, nous avons besoin de vous !"/>
    <x v="194"/>
    <n v="30"/>
    <x v="1"/>
    <x v="6"/>
    <s v="EUR"/>
    <n v="1437861540"/>
    <x v="2387"/>
    <n v="1435160452"/>
    <d v="2015-06-24T15:40:52"/>
    <b v="0"/>
    <n v="1"/>
    <b v="0"/>
    <s v="technology/web"/>
    <n v="1.8749999999999999E-3"/>
    <n v="30"/>
    <x v="2"/>
    <x v="7"/>
  </r>
  <r>
    <n v="2390"/>
    <x v="2390"/>
    <s v="A SaaS solution for Businesses to align their strategies with customer value, using realtime strategic roadmaps &amp; visualisations."/>
    <x v="345"/>
    <n v="0"/>
    <x v="1"/>
    <x v="2"/>
    <s v="AUD"/>
    <n v="1420352264"/>
    <x v="2388"/>
    <n v="1416896264"/>
    <d v="2014-11-25T06:17:44"/>
    <b v="0"/>
    <n v="0"/>
    <b v="0"/>
    <s v="technology/web"/>
    <n v="0"/>
    <e v="#DIV/0!"/>
    <x v="2"/>
    <x v="7"/>
  </r>
  <r>
    <n v="2391"/>
    <x v="2391"/>
    <s v="Using the power of internet to help people save hundreds in car repair."/>
    <x v="22"/>
    <n v="25"/>
    <x v="1"/>
    <x v="0"/>
    <s v="USD"/>
    <n v="1427825044"/>
    <x v="2389"/>
    <n v="1425236644"/>
    <d v="2015-03-01T19:04:04"/>
    <b v="0"/>
    <n v="1"/>
    <b v="0"/>
    <s v="technology/web"/>
    <n v="1.25E-3"/>
    <n v="25"/>
    <x v="2"/>
    <x v="7"/>
  </r>
  <r>
    <n v="2392"/>
    <x v="2392"/>
    <s v="I am asking for $4,200 to launch a unique website serving professionals in any and all industries seeking additional income in Oregon."/>
    <x v="285"/>
    <n v="0"/>
    <x v="1"/>
    <x v="0"/>
    <s v="USD"/>
    <n v="1446087223"/>
    <x v="2390"/>
    <n v="1443495223"/>
    <d v="2015-09-29T02:53:43"/>
    <b v="0"/>
    <n v="0"/>
    <b v="0"/>
    <s v="technology/web"/>
    <n v="0"/>
    <e v="#DIV/0!"/>
    <x v="2"/>
    <x v="7"/>
  </r>
  <r>
    <n v="2393"/>
    <x v="2393"/>
    <s v="Imagine a world where you can swap a video game you're tired of playing for a video game you actually want to play for just $1.50!"/>
    <x v="57"/>
    <n v="50"/>
    <x v="1"/>
    <x v="0"/>
    <s v="USD"/>
    <n v="1439048017"/>
    <x v="2391"/>
    <n v="1436456017"/>
    <d v="2015-07-09T15:33:37"/>
    <b v="0"/>
    <n v="1"/>
    <b v="0"/>
    <s v="technology/web"/>
    <n v="5.0000000000000001E-4"/>
    <n v="50"/>
    <x v="2"/>
    <x v="7"/>
  </r>
  <r>
    <n v="2394"/>
    <x v="2394"/>
    <s v="We want to create the &quot;Facebook&quot; for Writers. We are working on a new world for people who like to write. Check out more wriyon.com"/>
    <x v="10"/>
    <n v="3"/>
    <x v="1"/>
    <x v="17"/>
    <s v="EUR"/>
    <n v="1424940093"/>
    <x v="2392"/>
    <n v="1422348093"/>
    <d v="2015-01-27T08:41:33"/>
    <b v="0"/>
    <n v="2"/>
    <b v="0"/>
    <s v="technology/web"/>
    <n v="5.9999999999999995E-4"/>
    <n v="1.5"/>
    <x v="2"/>
    <x v="7"/>
  </r>
  <r>
    <n v="2395"/>
    <x v="2395"/>
    <s v="I am making a social website where people can anonymously or openly vent, All walks of life all over the world"/>
    <x v="287"/>
    <n v="0"/>
    <x v="1"/>
    <x v="0"/>
    <s v="USD"/>
    <n v="1484038620"/>
    <x v="2393"/>
    <n v="1481597687"/>
    <d v="2016-12-13T02:54:47"/>
    <b v="0"/>
    <n v="0"/>
    <b v="0"/>
    <s v="technology/web"/>
    <n v="0"/>
    <e v="#DIV/0!"/>
    <x v="2"/>
    <x v="7"/>
  </r>
  <r>
    <n v="2396"/>
    <x v="2396"/>
    <s v="I'm creating a website with projects which I'll create later / Ich erstelle eine Webseite mit Projekten, welche ich spÃ¤ter erstelle."/>
    <x v="10"/>
    <n v="10"/>
    <x v="1"/>
    <x v="16"/>
    <s v="CHF"/>
    <n v="1444940558"/>
    <x v="2394"/>
    <n v="1442348558"/>
    <d v="2015-09-15T20:22:38"/>
    <b v="0"/>
    <n v="1"/>
    <b v="0"/>
    <s v="technology/web"/>
    <n v="2E-3"/>
    <n v="10"/>
    <x v="2"/>
    <x v="7"/>
  </r>
  <r>
    <n v="2397"/>
    <x v="2397"/>
    <s v="Matching refugees with sponsors in the US for 5 years. Our goal is to assist 300 Rohingya refugee families with supportive communities."/>
    <x v="346"/>
    <n v="0"/>
    <x v="1"/>
    <x v="0"/>
    <s v="USD"/>
    <n v="1420233256"/>
    <x v="2395"/>
    <n v="1417641256"/>
    <d v="2014-12-03T21:14:16"/>
    <b v="0"/>
    <n v="0"/>
    <b v="0"/>
    <s v="technology/web"/>
    <n v="0"/>
    <e v="#DIV/0!"/>
    <x v="2"/>
    <x v="7"/>
  </r>
  <r>
    <n v="2398"/>
    <x v="2398"/>
    <s v="The internets new search engine. Looking for funding to develop our backend web indexing software with an emphasis on automation."/>
    <x v="23"/>
    <n v="0"/>
    <x v="1"/>
    <x v="0"/>
    <s v="USD"/>
    <n v="1435874384"/>
    <x v="2396"/>
    <n v="1433282384"/>
    <d v="2015-06-02T21:59:44"/>
    <b v="0"/>
    <n v="0"/>
    <b v="0"/>
    <s v="technology/web"/>
    <n v="0"/>
    <e v="#DIV/0!"/>
    <x v="2"/>
    <x v="7"/>
  </r>
  <r>
    <n v="2399"/>
    <x v="2399"/>
    <s v="SheLifts is going to be the number One international social HUB &amp; information resource for women into weight lifting"/>
    <x v="93"/>
    <n v="0"/>
    <x v="1"/>
    <x v="11"/>
    <s v="SEK"/>
    <n v="1418934506"/>
    <x v="2397"/>
    <n v="1415910506"/>
    <d v="2014-11-13T20:28:26"/>
    <b v="0"/>
    <n v="0"/>
    <b v="0"/>
    <s v="technology/web"/>
    <n v="0"/>
    <e v="#DIV/0!"/>
    <x v="2"/>
    <x v="7"/>
  </r>
  <r>
    <n v="2400"/>
    <x v="2400"/>
    <s v="New Innovation of Social Media with New Technology created to bring users even closer togethor - Tabs &amp; Features never seen before!"/>
    <x v="63"/>
    <n v="0"/>
    <x v="1"/>
    <x v="2"/>
    <s v="AUD"/>
    <n v="1460615164"/>
    <x v="2398"/>
    <n v="1458023164"/>
    <d v="2016-03-15T06:26:04"/>
    <b v="0"/>
    <n v="0"/>
    <b v="0"/>
    <s v="technology/web"/>
    <n v="0"/>
    <e v="#DIV/0!"/>
    <x v="2"/>
    <x v="7"/>
  </r>
  <r>
    <n v="2401"/>
    <x v="2401"/>
    <s v="A &quot;Hypo-allergenic&quot; food cart that specializes in making traditional Indian Meals with a delicious American flavor combination."/>
    <x v="89"/>
    <n v="201"/>
    <x v="2"/>
    <x v="0"/>
    <s v="USD"/>
    <n v="1457207096"/>
    <x v="2399"/>
    <n v="1452023096"/>
    <d v="2016-01-05T19:44:56"/>
    <b v="0"/>
    <n v="9"/>
    <b v="0"/>
    <s v="food/food trucks"/>
    <n v="7.1785714285714283E-3"/>
    <n v="22.333333333333332"/>
    <x v="7"/>
    <x v="19"/>
  </r>
  <r>
    <n v="2402"/>
    <x v="2402"/>
    <s v="Small town, delicious treats, and a mobile truck"/>
    <x v="14"/>
    <n v="52"/>
    <x v="2"/>
    <x v="0"/>
    <s v="USD"/>
    <n v="1431533931"/>
    <x v="2400"/>
    <n v="1428941931"/>
    <d v="2015-04-13T16:18:51"/>
    <b v="0"/>
    <n v="1"/>
    <b v="0"/>
    <s v="food/food trucks"/>
    <n v="4.3333333333333331E-3"/>
    <n v="52"/>
    <x v="7"/>
    <x v="19"/>
  </r>
  <r>
    <n v="2403"/>
    <x v="2403"/>
    <s v="The aim is to start a business/service serving the finest green tea to my local area by trike as well as selling tea online."/>
    <x v="38"/>
    <n v="202"/>
    <x v="2"/>
    <x v="1"/>
    <s v="GBP"/>
    <n v="1459368658"/>
    <x v="2401"/>
    <n v="1454188258"/>
    <d v="2016-01-30T21:10:58"/>
    <b v="0"/>
    <n v="12"/>
    <b v="0"/>
    <s v="food/food trucks"/>
    <n v="0.16833333333333333"/>
    <n v="16.833333333333332"/>
    <x v="7"/>
    <x v="19"/>
  </r>
  <r>
    <n v="2404"/>
    <x v="2404"/>
    <s v="We would love another Donut Food Truck for your famous Square Donuts.  We have one successful truck and retail store open already!"/>
    <x v="36"/>
    <n v="0"/>
    <x v="2"/>
    <x v="0"/>
    <s v="USD"/>
    <n v="1451782607"/>
    <x v="2402"/>
    <n v="1449190607"/>
    <d v="2015-12-04T00:56:47"/>
    <b v="0"/>
    <n v="0"/>
    <b v="0"/>
    <s v="food/food trucks"/>
    <n v="0"/>
    <e v="#DIV/0!"/>
    <x v="7"/>
    <x v="19"/>
  </r>
  <r>
    <n v="2405"/>
    <x v="2405"/>
    <s v="We are the first gaming-themed food truck, bringing gourmet pub fare to the Jacksonville area."/>
    <x v="10"/>
    <n v="1126"/>
    <x v="2"/>
    <x v="0"/>
    <s v="USD"/>
    <n v="1472911375"/>
    <x v="2403"/>
    <n v="1471096975"/>
    <d v="2016-08-13T14:02:55"/>
    <b v="0"/>
    <n v="20"/>
    <b v="0"/>
    <s v="food/food trucks"/>
    <n v="0.22520000000000001"/>
    <n v="56.3"/>
    <x v="7"/>
    <x v="19"/>
  </r>
  <r>
    <n v="2406"/>
    <x v="2406"/>
    <s v="Be a part of something BIG, support us in opening the best burger truck in Tacoma! ~ &quot;So I donâ€™t have to dream alone!&quot;"/>
    <x v="53"/>
    <n v="1345"/>
    <x v="2"/>
    <x v="0"/>
    <s v="USD"/>
    <n v="1421635190"/>
    <x v="2404"/>
    <n v="1418179190"/>
    <d v="2014-12-10T02:39:50"/>
    <b v="0"/>
    <n v="16"/>
    <b v="0"/>
    <s v="food/food trucks"/>
    <n v="0.41384615384615386"/>
    <n v="84.0625"/>
    <x v="7"/>
    <x v="19"/>
  </r>
  <r>
    <n v="2407"/>
    <x v="2407"/>
    <s v="Hummus-mediterranean diet, real food, organic, vegan, kosher._x000a_An original great health oriented street food in Santa Fe NM."/>
    <x v="29"/>
    <n v="5557"/>
    <x v="2"/>
    <x v="0"/>
    <s v="USD"/>
    <n v="1428732000"/>
    <x v="2405"/>
    <n v="1426772928"/>
    <d v="2015-03-19T13:48:48"/>
    <b v="0"/>
    <n v="33"/>
    <b v="0"/>
    <s v="food/food trucks"/>
    <n v="0.25259090909090909"/>
    <n v="168.39393939393941"/>
    <x v="7"/>
    <x v="19"/>
  </r>
  <r>
    <n v="2408"/>
    <x v="2408"/>
    <s v="A US Army Vet trying to get a Peruvian food truck going! Really good Peruvian food now mobile!"/>
    <x v="36"/>
    <n v="30"/>
    <x v="2"/>
    <x v="0"/>
    <s v="USD"/>
    <n v="1415247757"/>
    <x v="2406"/>
    <n v="1412652157"/>
    <d v="2014-10-07T03:22:37"/>
    <b v="0"/>
    <n v="2"/>
    <b v="0"/>
    <s v="food/food trucks"/>
    <n v="2E-3"/>
    <n v="15"/>
    <x v="7"/>
    <x v="19"/>
  </r>
  <r>
    <n v="2409"/>
    <x v="2409"/>
    <s v="I am looking to start a food truck with an infusion of my Puerto Rican heritage and my love for BBQ."/>
    <x v="31"/>
    <n v="460"/>
    <x v="2"/>
    <x v="0"/>
    <s v="USD"/>
    <n v="1439931675"/>
    <x v="2407"/>
    <n v="1437339675"/>
    <d v="2015-07-19T21:01:15"/>
    <b v="0"/>
    <n v="6"/>
    <b v="0"/>
    <s v="food/food trucks"/>
    <n v="1.84E-2"/>
    <n v="76.666666666666671"/>
    <x v="7"/>
    <x v="19"/>
  </r>
  <r>
    <n v="2410"/>
    <x v="2410"/>
    <s v="Websters grill truck the best slow cooked meats on hot coals_x000a_Beef bisket, roast Lamb, roast chicken, Ribs, burgers, sliders,"/>
    <x v="36"/>
    <n v="0"/>
    <x v="2"/>
    <x v="2"/>
    <s v="AUD"/>
    <n v="1441619275"/>
    <x v="2408"/>
    <n v="1439027275"/>
    <d v="2015-08-08T09:47:55"/>
    <b v="0"/>
    <n v="0"/>
    <b v="0"/>
    <s v="food/food trucks"/>
    <n v="0"/>
    <e v="#DIV/0!"/>
    <x v="7"/>
    <x v="19"/>
  </r>
  <r>
    <n v="2411"/>
    <x v="2411"/>
    <s v="I want to create an authentic German food truck to travel all over the US. Spreading amazing German Food to Summer Time Music Festivals"/>
    <x v="31"/>
    <n v="151"/>
    <x v="2"/>
    <x v="0"/>
    <s v="USD"/>
    <n v="1440524082"/>
    <x v="2409"/>
    <n v="1437932082"/>
    <d v="2015-07-26T17:34:42"/>
    <b v="0"/>
    <n v="3"/>
    <b v="0"/>
    <s v="food/food trucks"/>
    <n v="6.0400000000000002E-3"/>
    <n v="50.333333333333336"/>
    <x v="7"/>
    <x v="19"/>
  </r>
  <r>
    <n v="2412"/>
    <x v="2412"/>
    <s v="Fini les burgers ou les sandwichs : Ã  votre pause dÃ©jeuner, repartez avec votre barquette de grillade de bÅ“uf, canard ou poulet !"/>
    <x v="6"/>
    <n v="0"/>
    <x v="2"/>
    <x v="6"/>
    <s v="EUR"/>
    <n v="1480185673"/>
    <x v="2410"/>
    <n v="1476294073"/>
    <d v="2016-10-12T17:41:13"/>
    <b v="0"/>
    <n v="0"/>
    <b v="0"/>
    <s v="food/food trucks"/>
    <n v="0"/>
    <e v="#DIV/0!"/>
    <x v="7"/>
    <x v="19"/>
  </r>
  <r>
    <n v="2413"/>
    <x v="2413"/>
    <s v="Lone Pine Coffee Brewery will be a portable third-wave coffee shop available for wedding receptions and other events!"/>
    <x v="9"/>
    <n v="25"/>
    <x v="2"/>
    <x v="0"/>
    <s v="USD"/>
    <n v="1401579000"/>
    <x v="2411"/>
    <n v="1398911882"/>
    <d v="2014-05-01T02:38:02"/>
    <b v="0"/>
    <n v="3"/>
    <b v="0"/>
    <s v="food/food trucks"/>
    <n v="8.3333333333333332E-3"/>
    <n v="8.3333333333333339"/>
    <x v="7"/>
    <x v="19"/>
  </r>
  <r>
    <n v="2414"/>
    <x v="2414"/>
    <s v="95th St. Tacos needs your help in purchasing a food truck so that we can deliver the flavors of LA Tacos right to your neighborhood"/>
    <x v="36"/>
    <n v="460"/>
    <x v="2"/>
    <x v="0"/>
    <s v="USD"/>
    <n v="1440215940"/>
    <x v="2412"/>
    <n v="1436805660"/>
    <d v="2015-07-13T16:41:00"/>
    <b v="0"/>
    <n v="13"/>
    <b v="0"/>
    <s v="food/food trucks"/>
    <n v="3.0666666666666665E-2"/>
    <n v="35.384615384615387"/>
    <x v="7"/>
    <x v="19"/>
  </r>
  <r>
    <n v="2415"/>
    <x v="2415"/>
    <s v="It will be ridiculously easy to become addicted to the full, rich flavor of locally raised beef, pork, and more..."/>
    <x v="127"/>
    <n v="335"/>
    <x v="2"/>
    <x v="0"/>
    <s v="USD"/>
    <n v="1468615346"/>
    <x v="2413"/>
    <n v="1466023346"/>
    <d v="2016-06-15T20:42:26"/>
    <b v="0"/>
    <n v="6"/>
    <b v="0"/>
    <s v="food/food trucks"/>
    <n v="5.5833333333333334E-3"/>
    <n v="55.833333333333336"/>
    <x v="7"/>
    <x v="19"/>
  </r>
  <r>
    <n v="2416"/>
    <x v="2416"/>
    <s v="ex school bus redesigned into pickup truck complete with giant meat smoker in &quot;bed&quot; of truck and kitchen in the &quot;cab&quot; of the truck."/>
    <x v="22"/>
    <n v="5"/>
    <x v="2"/>
    <x v="0"/>
    <s v="USD"/>
    <n v="1426345200"/>
    <x v="2414"/>
    <n v="1421343743"/>
    <d v="2015-01-15T17:42:23"/>
    <b v="0"/>
    <n v="1"/>
    <b v="0"/>
    <s v="food/food trucks"/>
    <n v="2.5000000000000001E-4"/>
    <n v="5"/>
    <x v="7"/>
    <x v="19"/>
  </r>
  <r>
    <n v="2417"/>
    <x v="2417"/>
    <s v="I have been working on a recipe for 20 years now and need to perfect it!  Also want to do a gluten free version, then open a food truck"/>
    <x v="28"/>
    <n v="0"/>
    <x v="2"/>
    <x v="0"/>
    <s v="USD"/>
    <n v="1407705187"/>
    <x v="2415"/>
    <n v="1405113187"/>
    <d v="2014-07-11T21:13:07"/>
    <b v="0"/>
    <n v="0"/>
    <b v="0"/>
    <s v="food/food trucks"/>
    <n v="0"/>
    <e v="#DIV/0!"/>
    <x v="7"/>
    <x v="19"/>
  </r>
  <r>
    <n v="2418"/>
    <x v="2418"/>
    <s v="I want to start my food truck business."/>
    <x v="31"/>
    <n v="5"/>
    <x v="2"/>
    <x v="0"/>
    <s v="USD"/>
    <n v="1427225644"/>
    <x v="2416"/>
    <n v="1422045244"/>
    <d v="2015-01-23T20:34:04"/>
    <b v="0"/>
    <n v="5"/>
    <b v="0"/>
    <s v="food/food trucks"/>
    <n v="2.0000000000000001E-4"/>
    <n v="1"/>
    <x v="7"/>
    <x v="19"/>
  </r>
  <r>
    <n v="2419"/>
    <x v="2419"/>
    <s v="Farm to table, gourmet hippy hot dogs made from scratch with free range meats and organic produce: mind expanding recipes: TasteBudTrip"/>
    <x v="9"/>
    <n v="0"/>
    <x v="2"/>
    <x v="0"/>
    <s v="USD"/>
    <n v="1424281389"/>
    <x v="2417"/>
    <n v="1419097389"/>
    <d v="2014-12-20T17:43:09"/>
    <b v="0"/>
    <n v="0"/>
    <b v="0"/>
    <s v="food/food trucks"/>
    <n v="0"/>
    <e v="#DIV/0!"/>
    <x v="7"/>
    <x v="19"/>
  </r>
  <r>
    <n v="2420"/>
    <x v="2420"/>
    <s v="Pangea Cuisines offers authentic hand crafted dishes, utilizing fresh ingredients selected that very morning."/>
    <x v="347"/>
    <n v="2501"/>
    <x v="2"/>
    <x v="0"/>
    <s v="USD"/>
    <n v="1415583695"/>
    <x v="2418"/>
    <n v="1410396095"/>
    <d v="2014-09-11T00:41:35"/>
    <b v="0"/>
    <n v="36"/>
    <b v="0"/>
    <s v="food/food trucks"/>
    <n v="0.14825133372851215"/>
    <n v="69.472222222222229"/>
    <x v="7"/>
    <x v="19"/>
  </r>
  <r>
    <n v="2421"/>
    <x v="2421"/>
    <s v="help me start Merrill's first hot dog cart in this empty lot"/>
    <x v="12"/>
    <n v="1"/>
    <x v="2"/>
    <x v="0"/>
    <s v="USD"/>
    <n v="1424536196"/>
    <x v="2419"/>
    <n v="1421944196"/>
    <d v="2015-01-22T16:29:56"/>
    <b v="0"/>
    <n v="1"/>
    <b v="0"/>
    <s v="food/food trucks"/>
    <n v="1.6666666666666666E-4"/>
    <n v="1"/>
    <x v="7"/>
    <x v="19"/>
  </r>
  <r>
    <n v="2422"/>
    <x v="2422"/>
    <s v="Family owned business serving BBQ and seafood to the public"/>
    <x v="2"/>
    <n v="1"/>
    <x v="2"/>
    <x v="0"/>
    <s v="USD"/>
    <n v="1426091036"/>
    <x v="2420"/>
    <n v="1423502636"/>
    <d v="2015-02-09T17:23:56"/>
    <b v="0"/>
    <n v="1"/>
    <b v="0"/>
    <s v="food/food trucks"/>
    <n v="2E-3"/>
    <n v="1"/>
    <x v="7"/>
    <x v="19"/>
  </r>
  <r>
    <n v="2423"/>
    <x v="2423"/>
    <s v="FBTR is a Texas-style, North Carolina based, homemade BBQ company looking to bring good meat to the masses."/>
    <x v="127"/>
    <n v="8"/>
    <x v="2"/>
    <x v="0"/>
    <s v="USD"/>
    <n v="1420044890"/>
    <x v="2421"/>
    <n v="1417452890"/>
    <d v="2014-12-01T16:54:50"/>
    <b v="0"/>
    <n v="1"/>
    <b v="0"/>
    <s v="food/food trucks"/>
    <n v="1.3333333333333334E-4"/>
    <n v="8"/>
    <x v="7"/>
    <x v="19"/>
  </r>
  <r>
    <n v="2424"/>
    <x v="2424"/>
    <s v="Great and creative food from the heart in the form of a sweet food truck!"/>
    <x v="31"/>
    <n v="310"/>
    <x v="2"/>
    <x v="0"/>
    <s v="USD"/>
    <n v="1414445108"/>
    <x v="2422"/>
    <n v="1411853108"/>
    <d v="2014-09-27T21:25:08"/>
    <b v="0"/>
    <n v="9"/>
    <b v="0"/>
    <s v="food/food trucks"/>
    <n v="1.24E-2"/>
    <n v="34.444444444444443"/>
    <x v="7"/>
    <x v="19"/>
  </r>
  <r>
    <n v="2425"/>
    <x v="2425"/>
    <s v="I have the chance to take my Food Cart Business on the road. This is a major opportunity for a lot of people to learn and prosper."/>
    <x v="8"/>
    <n v="1"/>
    <x v="2"/>
    <x v="0"/>
    <s v="USD"/>
    <n v="1464386640"/>
    <x v="2423"/>
    <n v="1463090149"/>
    <d v="2016-05-12T21:55:49"/>
    <b v="0"/>
    <n v="1"/>
    <b v="0"/>
    <s v="food/food trucks"/>
    <n v="2.8571428571428574E-4"/>
    <n v="1"/>
    <x v="7"/>
    <x v="19"/>
  </r>
  <r>
    <n v="2426"/>
    <x v="2426"/>
    <s v="Aspiring to create a food truck with many delicious low calorie meals to encourage healthy eating while enjoying every bite."/>
    <x v="22"/>
    <n v="0"/>
    <x v="2"/>
    <x v="0"/>
    <s v="USD"/>
    <n v="1439006692"/>
    <x v="2424"/>
    <n v="1433822692"/>
    <d v="2015-06-09T04:04:52"/>
    <b v="0"/>
    <n v="0"/>
    <b v="0"/>
    <s v="food/food trucks"/>
    <n v="0"/>
    <e v="#DIV/0!"/>
    <x v="7"/>
    <x v="19"/>
  </r>
  <r>
    <n v="2427"/>
    <x v="2427"/>
    <s v="Fast and simple lunches for those on the go.  All (lunch) deals $10 or less."/>
    <x v="63"/>
    <n v="1"/>
    <x v="2"/>
    <x v="0"/>
    <s v="USD"/>
    <n v="1458715133"/>
    <x v="2425"/>
    <n v="1455262733"/>
    <d v="2016-02-12T07:38:53"/>
    <b v="0"/>
    <n v="1"/>
    <b v="0"/>
    <s v="food/food trucks"/>
    <n v="2.0000000000000002E-5"/>
    <n v="1"/>
    <x v="7"/>
    <x v="19"/>
  </r>
  <r>
    <n v="2428"/>
    <x v="2428"/>
    <s v="From Moo 2 You! We want to offer premium burgers to a taco flooded environment."/>
    <x v="19"/>
    <n v="1"/>
    <x v="2"/>
    <x v="0"/>
    <s v="USD"/>
    <n v="1426182551"/>
    <x v="2426"/>
    <n v="1423594151"/>
    <d v="2015-02-10T18:49:11"/>
    <b v="0"/>
    <n v="1"/>
    <b v="0"/>
    <s v="food/food trucks"/>
    <n v="2.8571428571428571E-5"/>
    <n v="1"/>
    <x v="7"/>
    <x v="19"/>
  </r>
  <r>
    <n v="2429"/>
    <x v="2429"/>
    <s v="Den tÃ¸ffeste foodtrucken i gata, bbq, ribs, briskets, pulled pork, frites, pickle, alt laget i en spesialbygd rÃ¸ykovn i bussen, av meg."/>
    <x v="348"/>
    <n v="2005"/>
    <x v="2"/>
    <x v="10"/>
    <s v="NOK"/>
    <n v="1486313040"/>
    <x v="2427"/>
    <n v="1483131966"/>
    <d v="2016-12-30T21:06:06"/>
    <b v="0"/>
    <n v="4"/>
    <b v="0"/>
    <s v="food/food trucks"/>
    <n v="1.4321428571428572E-2"/>
    <n v="501.25"/>
    <x v="7"/>
    <x v="19"/>
  </r>
  <r>
    <n v="2430"/>
    <x v="2430"/>
    <s v="This little guy will be circling the streets of Brickell &amp; Wynwood in Miami serving Venezuelan dishes. It needs TLC and some equipment"/>
    <x v="9"/>
    <n v="21"/>
    <x v="2"/>
    <x v="0"/>
    <s v="USD"/>
    <n v="1455246504"/>
    <x v="2428"/>
    <n v="1452654504"/>
    <d v="2016-01-13T03:08:24"/>
    <b v="0"/>
    <n v="2"/>
    <b v="0"/>
    <s v="food/food trucks"/>
    <n v="7.0000000000000001E-3"/>
    <n v="10.5"/>
    <x v="7"/>
    <x v="19"/>
  </r>
  <r>
    <n v="2431"/>
    <x v="2431"/>
    <s v="Go to Colorado and run a food truck with homemade food of all kinds."/>
    <x v="57"/>
    <n v="2"/>
    <x v="2"/>
    <x v="0"/>
    <s v="USD"/>
    <n v="1467080613"/>
    <x v="2429"/>
    <n v="1461896613"/>
    <d v="2016-04-29T02:23:33"/>
    <b v="0"/>
    <n v="2"/>
    <b v="0"/>
    <s v="food/food trucks"/>
    <n v="2.0000000000000002E-5"/>
    <n v="1"/>
    <x v="7"/>
    <x v="19"/>
  </r>
  <r>
    <n v="2432"/>
    <x v="2432"/>
    <s v="Looking to start competition cooking and need start-up help.  Offering brisket tasting to all contributors."/>
    <x v="32"/>
    <n v="2"/>
    <x v="2"/>
    <x v="0"/>
    <s v="USD"/>
    <n v="1425791697"/>
    <x v="2430"/>
    <n v="1423199697"/>
    <d v="2015-02-06T05:14:57"/>
    <b v="0"/>
    <n v="2"/>
    <b v="0"/>
    <s v="food/food trucks"/>
    <n v="1.4285714285714287E-4"/>
    <n v="1"/>
    <x v="7"/>
    <x v="19"/>
  </r>
  <r>
    <n v="2433"/>
    <x v="2433"/>
    <s v="I want to create an amazing menu that no one eals has.I have great ideas like a non-traditional pb&amp;j thats wraped in an eggroll &amp; fried"/>
    <x v="3"/>
    <n v="0"/>
    <x v="2"/>
    <x v="0"/>
    <s v="USD"/>
    <n v="1456608943"/>
    <x v="2431"/>
    <n v="1454016943"/>
    <d v="2016-01-28T21:35:43"/>
    <b v="0"/>
    <n v="0"/>
    <b v="0"/>
    <s v="food/food trucks"/>
    <n v="0"/>
    <e v="#DIV/0!"/>
    <x v="7"/>
    <x v="19"/>
  </r>
  <r>
    <n v="2434"/>
    <x v="2434"/>
    <s v="Mobile food truck loaded with locally grown fresh fruits and veggies. Caters to the inner-city and zip codes known as food deserts."/>
    <x v="22"/>
    <n v="26"/>
    <x v="2"/>
    <x v="0"/>
    <s v="USD"/>
    <n v="1438662474"/>
    <x v="2432"/>
    <n v="1435206474"/>
    <d v="2015-06-25T04:27:54"/>
    <b v="0"/>
    <n v="2"/>
    <b v="0"/>
    <s v="food/food trucks"/>
    <n v="1.2999999999999999E-3"/>
    <n v="13"/>
    <x v="7"/>
    <x v="19"/>
  </r>
  <r>
    <n v="2435"/>
    <x v="2435"/>
    <s v="Healthy, paleo food nearby gym and office areas. You pic your order and pay in the app and pic your time for just pic up the food."/>
    <x v="65"/>
    <n v="1224"/>
    <x v="2"/>
    <x v="11"/>
    <s v="SEK"/>
    <n v="1444027186"/>
    <x v="2433"/>
    <n v="1441435186"/>
    <d v="2015-09-05T06:39:46"/>
    <b v="0"/>
    <n v="4"/>
    <b v="0"/>
    <s v="food/food trucks"/>
    <n v="4.8960000000000002E-3"/>
    <n v="306"/>
    <x v="7"/>
    <x v="19"/>
  </r>
  <r>
    <n v="2436"/>
    <x v="2436"/>
    <s v="A sustainable vegan food truck. Locally and solar powered. Mission: hydroponic farms &amp; non profit eateries in impoverished lands by'30."/>
    <x v="349"/>
    <n v="45"/>
    <x v="2"/>
    <x v="5"/>
    <s v="CAD"/>
    <n v="1454078770"/>
    <x v="2434"/>
    <n v="1448894770"/>
    <d v="2015-11-30T14:46:10"/>
    <b v="0"/>
    <n v="2"/>
    <b v="0"/>
    <s v="food/food trucks"/>
    <n v="3.8461538461538462E-4"/>
    <n v="22.5"/>
    <x v="7"/>
    <x v="19"/>
  </r>
  <r>
    <n v="2437"/>
    <x v="2437"/>
    <s v="Homemade Gumbo, Stews and Curry to be served hot and fresh everyday at any festival or concert we can attend."/>
    <x v="6"/>
    <n v="0"/>
    <x v="2"/>
    <x v="0"/>
    <s v="USD"/>
    <n v="1426615200"/>
    <x v="2435"/>
    <n v="1422400188"/>
    <d v="2015-01-27T23:09:48"/>
    <b v="0"/>
    <n v="0"/>
    <b v="0"/>
    <s v="food/food trucks"/>
    <n v="0"/>
    <e v="#DIV/0!"/>
    <x v="7"/>
    <x v="19"/>
  </r>
  <r>
    <n v="2438"/>
    <x v="2438"/>
    <s v="I'm starting a catering and food truck business of southern comfort food. My FOOD is my Art!  _x000a_Thanks for you help!"/>
    <x v="36"/>
    <n v="50"/>
    <x v="2"/>
    <x v="0"/>
    <s v="USD"/>
    <n v="1449529062"/>
    <x v="2436"/>
    <n v="1444341462"/>
    <d v="2015-10-08T21:57:42"/>
    <b v="0"/>
    <n v="1"/>
    <b v="0"/>
    <s v="food/food trucks"/>
    <n v="3.3333333333333335E-3"/>
    <n v="50"/>
    <x v="7"/>
    <x v="19"/>
  </r>
  <r>
    <n v="2439"/>
    <x v="2439"/>
    <s v="Expand cotton candy concession to include other foods and purchase a trailer to haul._x000a_Purchase unstuffed pets to fill with cotton candy"/>
    <x v="3"/>
    <n v="0"/>
    <x v="2"/>
    <x v="0"/>
    <s v="USD"/>
    <n v="1445197129"/>
    <x v="2437"/>
    <n v="1442605129"/>
    <d v="2015-09-18T19:38:49"/>
    <b v="0"/>
    <n v="0"/>
    <b v="0"/>
    <s v="food/food trucks"/>
    <n v="0"/>
    <e v="#DIV/0!"/>
    <x v="7"/>
    <x v="19"/>
  </r>
  <r>
    <n v="2440"/>
    <x v="2440"/>
    <s v="Starting a entire clean energy food truck and set a new standard for Cambodia"/>
    <x v="10"/>
    <n v="10"/>
    <x v="2"/>
    <x v="18"/>
    <s v="EUR"/>
    <n v="1455399313"/>
    <x v="2438"/>
    <n v="1452807313"/>
    <d v="2016-01-14T21:35:13"/>
    <b v="0"/>
    <n v="2"/>
    <b v="0"/>
    <s v="food/food trucks"/>
    <n v="2E-3"/>
    <n v="5"/>
    <x v="7"/>
    <x v="19"/>
  </r>
  <r>
    <n v="2441"/>
    <x v="2441"/>
    <s v="YOU can help Alchemy Pops POP up on a street near you!"/>
    <x v="51"/>
    <n v="8091"/>
    <x v="0"/>
    <x v="0"/>
    <s v="USD"/>
    <n v="1437627540"/>
    <x v="2439"/>
    <n v="1435806054"/>
    <d v="2015-07-02T03:00:54"/>
    <b v="0"/>
    <n v="109"/>
    <b v="1"/>
    <s v="food/small batch"/>
    <n v="1.0788"/>
    <n v="74.22935779816514"/>
    <x v="7"/>
    <x v="33"/>
  </r>
  <r>
    <n v="2442"/>
    <x v="2442"/>
    <s v="The first tea from a new sustainable tea region in India's young, rising Himalayas."/>
    <x v="95"/>
    <n v="30226"/>
    <x v="0"/>
    <x v="0"/>
    <s v="USD"/>
    <n v="1426777228"/>
    <x v="2440"/>
    <n v="1424188828"/>
    <d v="2015-02-17T16:00:28"/>
    <b v="0"/>
    <n v="372"/>
    <b v="1"/>
    <s v="food/small batch"/>
    <n v="1.2594166666666666"/>
    <n v="81.252688172043008"/>
    <x v="7"/>
    <x v="33"/>
  </r>
  <r>
    <n v="2443"/>
    <x v="2443"/>
    <s v="We empower coffee farmers to process their own premium beans, and connect them directly with coffee lovers on our online marketplace."/>
    <x v="22"/>
    <n v="40502.99"/>
    <x v="0"/>
    <x v="0"/>
    <s v="USD"/>
    <n v="1408114822"/>
    <x v="2441"/>
    <n v="1405522822"/>
    <d v="2014-07-16T15:00:22"/>
    <b v="0"/>
    <n v="311"/>
    <b v="1"/>
    <s v="food/small batch"/>
    <n v="2.0251494999999999"/>
    <n v="130.23469453376205"/>
    <x v="7"/>
    <x v="33"/>
  </r>
  <r>
    <n v="2444"/>
    <x v="2444"/>
    <s v="Chocolate Truffles &amp; Sweet Treats handcrafted the European traditional way.  One bite and you will always want to eat dessert first!"/>
    <x v="9"/>
    <n v="3258"/>
    <x v="0"/>
    <x v="0"/>
    <s v="USD"/>
    <n v="1464199591"/>
    <x v="2442"/>
    <n v="1461607591"/>
    <d v="2016-04-25T18:06:31"/>
    <b v="0"/>
    <n v="61"/>
    <b v="1"/>
    <s v="food/small batch"/>
    <n v="1.0860000000000001"/>
    <n v="53.409836065573771"/>
    <x v="7"/>
    <x v="33"/>
  </r>
  <r>
    <n v="2445"/>
    <x v="2445"/>
    <s v="Joe's Cellar is locally prepared old world Italian &quot;cellar food&quot;. _x000a_This is the stuff that makes non-Italians wish they were Italian!"/>
    <x v="10"/>
    <n v="8640"/>
    <x v="0"/>
    <x v="0"/>
    <s v="USD"/>
    <n v="1443242021"/>
    <x v="2443"/>
    <n v="1440650021"/>
    <d v="2015-08-27T04:33:41"/>
    <b v="0"/>
    <n v="115"/>
    <b v="1"/>
    <s v="food/small batch"/>
    <n v="1.728"/>
    <n v="75.130434782608702"/>
    <x v="7"/>
    <x v="33"/>
  </r>
  <r>
    <n v="2446"/>
    <x v="2446"/>
    <s v="The Brooklyn Cookie Company plans to bring our signature &quot;Mushroom&quot; Meringue Cookies and Just Meringues! to stores around the country!"/>
    <x v="10"/>
    <n v="8399"/>
    <x v="0"/>
    <x v="0"/>
    <s v="USD"/>
    <n v="1480174071"/>
    <x v="2444"/>
    <n v="1477578471"/>
    <d v="2016-10-27T14:27:51"/>
    <b v="0"/>
    <n v="111"/>
    <b v="1"/>
    <s v="food/small batch"/>
    <n v="1.6798"/>
    <n v="75.666666666666671"/>
    <x v="7"/>
    <x v="33"/>
  </r>
  <r>
    <n v="2447"/>
    <x v="2447"/>
    <s v="Some days you just need cake! Homemade cake, wild (and classic) flavors, icing on the inside and shipped fresh to your home or office!"/>
    <x v="30"/>
    <n v="10680"/>
    <x v="0"/>
    <x v="0"/>
    <s v="USD"/>
    <n v="1478923200"/>
    <x v="2445"/>
    <n v="1476184593"/>
    <d v="2016-10-11T11:16:33"/>
    <b v="0"/>
    <n v="337"/>
    <b v="1"/>
    <s v="food/small batch"/>
    <n v="4.2720000000000002"/>
    <n v="31.691394658753708"/>
    <x v="7"/>
    <x v="33"/>
  </r>
  <r>
    <n v="2448"/>
    <x v="2448"/>
    <s v="New ninja-cool campfire coffee mug from Ninja Narwhal Coffee Company. Perfect for holding 13oz of the best coffee in the universe!"/>
    <x v="44"/>
    <n v="430"/>
    <x v="0"/>
    <x v="0"/>
    <s v="USD"/>
    <n v="1472621760"/>
    <x v="2446"/>
    <n v="1472110513"/>
    <d v="2016-08-25T07:35:13"/>
    <b v="0"/>
    <n v="9"/>
    <b v="1"/>
    <s v="food/small batch"/>
    <n v="1.075"/>
    <n v="47.777777777777779"/>
    <x v="7"/>
    <x v="33"/>
  </r>
  <r>
    <n v="2449"/>
    <x v="2449"/>
    <s v="Wholesome, gluten-free, crunchy granola hand-baked in Jackson, WY. Rich in protein, omega 3's, and fiber. Help me get it to you!"/>
    <x v="3"/>
    <n v="10800"/>
    <x v="0"/>
    <x v="0"/>
    <s v="USD"/>
    <n v="1417321515"/>
    <x v="2447"/>
    <n v="1414725915"/>
    <d v="2014-10-31T03:25:15"/>
    <b v="0"/>
    <n v="120"/>
    <b v="1"/>
    <s v="food/small batch"/>
    <n v="1.08"/>
    <n v="90"/>
    <x v="7"/>
    <x v="33"/>
  </r>
  <r>
    <n v="2450"/>
    <x v="2450"/>
    <s v="Old Coast Ales will be St. Augustine's very own micro brewery where our focus will be on creating unique and traditional beer styles."/>
    <x v="36"/>
    <n v="15230.03"/>
    <x v="0"/>
    <x v="0"/>
    <s v="USD"/>
    <n v="1414465860"/>
    <x v="2448"/>
    <n v="1411177456"/>
    <d v="2014-09-20T01:44:16"/>
    <b v="0"/>
    <n v="102"/>
    <b v="1"/>
    <s v="food/small batch"/>
    <n v="1.0153353333333335"/>
    <n v="149.31401960784314"/>
    <x v="7"/>
    <x v="33"/>
  </r>
  <r>
    <n v="2451"/>
    <x v="2451"/>
    <s v="Meet the best tasting high protein, low sugar protein snack on the planet. Guaranteed to turn you into a stone cold fox."/>
    <x v="3"/>
    <n v="11545"/>
    <x v="0"/>
    <x v="0"/>
    <s v="USD"/>
    <n v="1488750490"/>
    <x v="2449"/>
    <n v="1487022490"/>
    <d v="2017-02-13T21:48:10"/>
    <b v="0"/>
    <n v="186"/>
    <b v="1"/>
    <s v="food/small batch"/>
    <n v="1.1545000000000001"/>
    <n v="62.06989247311828"/>
    <x v="7"/>
    <x v="33"/>
  </r>
  <r>
    <n v="2452"/>
    <x v="2452"/>
    <s v="Italian inspired sauce with a spice and heat that make this simple Red Sauce unique! This company name still remains a secret, for now!"/>
    <x v="20"/>
    <n v="801"/>
    <x v="0"/>
    <x v="0"/>
    <s v="USD"/>
    <n v="1451430000"/>
    <x v="2450"/>
    <n v="1448914500"/>
    <d v="2015-11-30T20:15:00"/>
    <b v="0"/>
    <n v="15"/>
    <b v="1"/>
    <s v="food/small batch"/>
    <n v="1.335"/>
    <n v="53.4"/>
    <x v="7"/>
    <x v="33"/>
  </r>
  <r>
    <n v="2453"/>
    <x v="2453"/>
    <s v="Creating naturally smoked Jerky without the use of artificial ingredients or preservatives. A healthier snack that taste great!"/>
    <x v="9"/>
    <n v="4641"/>
    <x v="0"/>
    <x v="0"/>
    <s v="USD"/>
    <n v="1486053409"/>
    <x v="2451"/>
    <n v="1483461409"/>
    <d v="2017-01-03T16:36:49"/>
    <b v="0"/>
    <n v="67"/>
    <b v="1"/>
    <s v="food/small batch"/>
    <n v="1.5469999999999999"/>
    <n v="69.268656716417908"/>
    <x v="7"/>
    <x v="33"/>
  </r>
  <r>
    <n v="2454"/>
    <x v="2454"/>
    <s v="Beer. Delicious, Salem made beer. Only the freshest, small batch beer straight from the source. Our beer is brewed within reach."/>
    <x v="19"/>
    <n v="35296"/>
    <x v="0"/>
    <x v="0"/>
    <s v="USD"/>
    <n v="1489207808"/>
    <x v="2452"/>
    <n v="1486183808"/>
    <d v="2017-02-04T04:50:08"/>
    <b v="0"/>
    <n v="130"/>
    <b v="1"/>
    <s v="food/small batch"/>
    <n v="1.0084571428571429"/>
    <n v="271.50769230769231"/>
    <x v="7"/>
    <x v="33"/>
  </r>
  <r>
    <n v="2455"/>
    <x v="2455"/>
    <s v="Mama wants everyone to try her secret recipes for sauces and rubs. She uses only the freshest ingredients for them."/>
    <x v="43"/>
    <n v="546"/>
    <x v="0"/>
    <x v="0"/>
    <s v="USD"/>
    <n v="1461177950"/>
    <x v="2453"/>
    <n v="1458758750"/>
    <d v="2016-03-23T18:45:50"/>
    <b v="0"/>
    <n v="16"/>
    <b v="1"/>
    <s v="food/small batch"/>
    <n v="1.82"/>
    <n v="34.125"/>
    <x v="7"/>
    <x v="33"/>
  </r>
  <r>
    <n v="2456"/>
    <x v="2456"/>
    <s v="These beef sticks will make your taste buds dance with happiness. Plus they are healthier than most available today!"/>
    <x v="15"/>
    <n v="2713"/>
    <x v="0"/>
    <x v="0"/>
    <s v="USD"/>
    <n v="1488063839"/>
    <x v="2454"/>
    <n v="1485471839"/>
    <d v="2017-01-26T23:03:59"/>
    <b v="0"/>
    <n v="67"/>
    <b v="1"/>
    <s v="food/small batch"/>
    <n v="1.8086666666666666"/>
    <n v="40.492537313432834"/>
    <x v="7"/>
    <x v="33"/>
  </r>
  <r>
    <n v="2457"/>
    <x v="2457"/>
    <s v="If you love wine, and have ever dreamed of crafting your own. You can in 3 easy steps.  Sample~Sprinkle~Savor."/>
    <x v="165"/>
    <n v="23530"/>
    <x v="0"/>
    <x v="0"/>
    <s v="USD"/>
    <n v="1458826056"/>
    <x v="2455"/>
    <n v="1456237656"/>
    <d v="2016-02-23T14:27:36"/>
    <b v="0"/>
    <n v="124"/>
    <b v="1"/>
    <s v="food/small batch"/>
    <n v="1.0230434782608695"/>
    <n v="189.75806451612902"/>
    <x v="7"/>
    <x v="33"/>
  </r>
  <r>
    <n v="2458"/>
    <x v="2458"/>
    <s v="Three ladies starting a small bakery/toast bar concept @SmorgasburgLA.  House made pastries and bread using local and fun ingredients."/>
    <x v="10"/>
    <n v="5509"/>
    <x v="0"/>
    <x v="0"/>
    <s v="USD"/>
    <n v="1465498800"/>
    <x v="2456"/>
    <n v="1462481718"/>
    <d v="2016-05-05T20:55:18"/>
    <b v="0"/>
    <n v="80"/>
    <b v="1"/>
    <s v="food/small batch"/>
    <n v="1.1017999999999999"/>
    <n v="68.862499999999997"/>
    <x v="7"/>
    <x v="33"/>
  </r>
  <r>
    <n v="2459"/>
    <x v="2459"/>
    <s v="Bringing delicious, scratch-made, baked goods to mainstreet Hopkins, MN. Specializing in cupcakes, cakes, cookies, and French macarons."/>
    <x v="11"/>
    <n v="30675"/>
    <x v="0"/>
    <x v="0"/>
    <s v="USD"/>
    <n v="1458742685"/>
    <x v="2457"/>
    <n v="1454858285"/>
    <d v="2016-02-07T15:18:05"/>
    <b v="0"/>
    <n v="282"/>
    <b v="1"/>
    <s v="food/small batch"/>
    <n v="1.0225"/>
    <n v="108.77659574468085"/>
    <x v="7"/>
    <x v="33"/>
  </r>
  <r>
    <n v="2460"/>
    <x v="2460"/>
    <s v="A humble and homey bakery passionately obsessed with good bread. Grano will fast become your favorite neighborhood food hub."/>
    <x v="0"/>
    <n v="8567"/>
    <x v="0"/>
    <x v="0"/>
    <s v="USD"/>
    <n v="1483417020"/>
    <x v="2458"/>
    <n v="1480480167"/>
    <d v="2016-11-30T04:29:27"/>
    <b v="0"/>
    <n v="68"/>
    <b v="1"/>
    <s v="food/small batch"/>
    <n v="1.0078823529411765"/>
    <n v="125.98529411764706"/>
    <x v="7"/>
    <x v="33"/>
  </r>
  <r>
    <n v="2461"/>
    <x v="2461"/>
    <s v="Songs of faith and worship that are so deeply spiritual you could sing them in church, so down to earth you could play them in a bar."/>
    <x v="51"/>
    <n v="7785"/>
    <x v="0"/>
    <x v="0"/>
    <s v="USD"/>
    <n v="1317438000"/>
    <x v="1837"/>
    <n v="1314577097"/>
    <d v="2011-08-29T00:18:17"/>
    <b v="0"/>
    <n v="86"/>
    <b v="1"/>
    <s v="music/indie rock"/>
    <n v="1.038"/>
    <n v="90.523255813953483"/>
    <x v="4"/>
    <x v="14"/>
  </r>
  <r>
    <n v="2462"/>
    <x v="2462"/>
    <s v="CHURCHES, an indie rock band from Oakland, CA, is recording a new single about marriage equality and pressing it to 7&quot; vinyl."/>
    <x v="9"/>
    <n v="3321.25"/>
    <x v="0"/>
    <x v="0"/>
    <s v="USD"/>
    <n v="1342672096"/>
    <x v="2459"/>
    <n v="1340944096"/>
    <d v="2012-06-29T04:28:16"/>
    <b v="0"/>
    <n v="115"/>
    <b v="1"/>
    <s v="music/indie rock"/>
    <n v="1.1070833333333334"/>
    <n v="28.880434782608695"/>
    <x v="4"/>
    <x v="14"/>
  </r>
  <r>
    <n v="2463"/>
    <x v="2463"/>
    <s v="Emma Ate The Lion's debut full length album"/>
    <x v="13"/>
    <n v="2325"/>
    <x v="0"/>
    <x v="0"/>
    <s v="USD"/>
    <n v="1366138800"/>
    <x v="2460"/>
    <n v="1362710425"/>
    <d v="2013-03-08T02:40:25"/>
    <b v="0"/>
    <n v="75"/>
    <b v="1"/>
    <s v="music/indie rock"/>
    <n v="1.1625000000000001"/>
    <n v="31"/>
    <x v="4"/>
    <x v="14"/>
  </r>
  <r>
    <n v="2464"/>
    <x v="2464"/>
    <s v="The Enemy Feathers are passing the proverbial hat to see if we can raise enough money to complete Our NEW EP"/>
    <x v="13"/>
    <n v="2222"/>
    <x v="0"/>
    <x v="5"/>
    <s v="CAD"/>
    <n v="1443641340"/>
    <x v="2461"/>
    <n v="1441143397"/>
    <d v="2015-09-01T21:36:37"/>
    <b v="0"/>
    <n v="43"/>
    <b v="1"/>
    <s v="music/indie rock"/>
    <n v="1.111"/>
    <n v="51.674418604651166"/>
    <x v="4"/>
    <x v="14"/>
  </r>
  <r>
    <n v="2465"/>
    <x v="2465"/>
    <s v="An indie band from Spokane, WA looking to master and package their first full length album."/>
    <x v="176"/>
    <n v="1261"/>
    <x v="0"/>
    <x v="0"/>
    <s v="USD"/>
    <n v="1348420548"/>
    <x v="2462"/>
    <n v="1345828548"/>
    <d v="2012-08-24T17:15:48"/>
    <b v="0"/>
    <n v="48"/>
    <b v="1"/>
    <s v="music/indie rock"/>
    <n v="1.8014285714285714"/>
    <n v="26.270833333333332"/>
    <x v="4"/>
    <x v="14"/>
  </r>
  <r>
    <n v="2466"/>
    <x v="2466"/>
    <s v="With big dreams and big sounds, Jesse Alexander's Debut album titled &quot;For Once&quot; brings Indie Rock to a whole new level."/>
    <x v="30"/>
    <n v="2500"/>
    <x v="0"/>
    <x v="0"/>
    <s v="USD"/>
    <n v="1368066453"/>
    <x v="2463"/>
    <n v="1365474453"/>
    <d v="2013-04-09T02:27:33"/>
    <b v="0"/>
    <n v="52"/>
    <b v="1"/>
    <s v="music/indie rock"/>
    <n v="1"/>
    <n v="48.07692307692308"/>
    <x v="4"/>
    <x v="14"/>
  </r>
  <r>
    <n v="2467"/>
    <x v="2467"/>
    <s v="We've finished our first EP and we're taking it on the road in three weeks! Help us fund manufacturing?"/>
    <x v="28"/>
    <n v="1185"/>
    <x v="0"/>
    <x v="0"/>
    <s v="USD"/>
    <n v="1336669200"/>
    <x v="2464"/>
    <n v="1335473931"/>
    <d v="2012-04-26T20:58:51"/>
    <b v="0"/>
    <n v="43"/>
    <b v="1"/>
    <s v="music/indie rock"/>
    <n v="1.1850000000000001"/>
    <n v="27.558139534883722"/>
    <x v="4"/>
    <x v="14"/>
  </r>
  <r>
    <n v="2468"/>
    <x v="2468"/>
    <s v="Please donate, support &amp; share this project so that I may be able to record my new EP this fall!"/>
    <x v="13"/>
    <n v="2144.34"/>
    <x v="0"/>
    <x v="0"/>
    <s v="USD"/>
    <n v="1351400400"/>
    <x v="2465"/>
    <n v="1348285321"/>
    <d v="2012-09-22T03:42:01"/>
    <b v="0"/>
    <n v="58"/>
    <b v="1"/>
    <s v="music/indie rock"/>
    <n v="1.0721700000000001"/>
    <n v="36.97137931034483"/>
    <x v="4"/>
    <x v="14"/>
  </r>
  <r>
    <n v="2469"/>
    <x v="2469"/>
    <s v="All the music for my EP of cello-fusion originals is complete. All I need now is your help to get it mastered &amp; pressed to CD &amp; vinyl!"/>
    <x v="38"/>
    <n v="1364"/>
    <x v="0"/>
    <x v="0"/>
    <s v="USD"/>
    <n v="1297160329"/>
    <x v="2466"/>
    <n v="1295000329"/>
    <d v="2011-01-14T10:18:49"/>
    <b v="0"/>
    <n v="47"/>
    <b v="1"/>
    <s v="music/indie rock"/>
    <n v="1.1366666666666667"/>
    <n v="29.021276595744681"/>
    <x v="4"/>
    <x v="14"/>
  </r>
  <r>
    <n v="2470"/>
    <x v="2470"/>
    <s v="Music is my passion.  I've been recording this album for 2 years now, and I just want the world to finally hear it!"/>
    <x v="28"/>
    <n v="1031.6400000000001"/>
    <x v="0"/>
    <x v="0"/>
    <s v="USD"/>
    <n v="1337824055"/>
    <x v="2467"/>
    <n v="1335232055"/>
    <d v="2012-04-24T01:47:35"/>
    <b v="0"/>
    <n v="36"/>
    <b v="1"/>
    <s v="music/indie rock"/>
    <n v="1.0316400000000001"/>
    <n v="28.65666666666667"/>
    <x v="4"/>
    <x v="14"/>
  </r>
  <r>
    <n v="2471"/>
    <x v="2471"/>
    <s v="Confused Disciples' debut album &quot;Sleepamation&quot; is (finally) all recorded and mixed, now all that's left is mastering and duplication."/>
    <x v="2"/>
    <n v="640"/>
    <x v="0"/>
    <x v="0"/>
    <s v="USD"/>
    <n v="1327535392"/>
    <x v="2468"/>
    <n v="1324079392"/>
    <d v="2011-12-16T23:49:52"/>
    <b v="0"/>
    <n v="17"/>
    <b v="1"/>
    <s v="music/indie rock"/>
    <n v="1.28"/>
    <n v="37.647058823529413"/>
    <x v="4"/>
    <x v="14"/>
  </r>
  <r>
    <n v="2472"/>
    <x v="2472"/>
    <s v="Help Ben Hardt release 3 albums in a 9 month span, telling the story of two lovers in London during WWII. All with strings, a rock band and more..."/>
    <x v="51"/>
    <n v="10182.02"/>
    <x v="0"/>
    <x v="0"/>
    <s v="USD"/>
    <n v="1283562180"/>
    <x v="2469"/>
    <n v="1277433980"/>
    <d v="2010-06-25T02:46:20"/>
    <b v="0"/>
    <n v="104"/>
    <b v="1"/>
    <s v="music/indie rock"/>
    <n v="1.3576026666666667"/>
    <n v="97.904038461538462"/>
    <x v="4"/>
    <x v="14"/>
  </r>
  <r>
    <n v="2473"/>
    <x v="2473"/>
    <s v="Wrote some new songs and it turned into an album. I even have a title already, &quot;Oh My Soul&quot;. Would love your support!"/>
    <x v="13"/>
    <n v="2000"/>
    <x v="0"/>
    <x v="0"/>
    <s v="USD"/>
    <n v="1352573869"/>
    <x v="2470"/>
    <n v="1349978269"/>
    <d v="2012-10-11T17:57:49"/>
    <b v="0"/>
    <n v="47"/>
    <b v="1"/>
    <s v="music/indie rock"/>
    <n v="1"/>
    <n v="42.553191489361701"/>
    <x v="4"/>
    <x v="14"/>
  </r>
  <r>
    <n v="2474"/>
    <x v="2474"/>
    <s v="Even though were still recording our first album, were taking pre orders to help with manufacturing costs. We have a lot to cover with this CD/ DVD. "/>
    <x v="10"/>
    <n v="5000.18"/>
    <x v="0"/>
    <x v="0"/>
    <s v="USD"/>
    <n v="1286756176"/>
    <x v="2471"/>
    <n v="1282868176"/>
    <d v="2010-08-27T00:16:16"/>
    <b v="0"/>
    <n v="38"/>
    <b v="1"/>
    <s v="music/indie rock"/>
    <n v="1.0000360000000001"/>
    <n v="131.58368421052631"/>
    <x v="4"/>
    <x v="14"/>
  </r>
  <r>
    <n v="2475"/>
    <x v="2475"/>
    <s v="Help BRANDTSON and DREAMOVERrecords press their 2004 record, &quot;Send Us A Signal&quot;."/>
    <x v="30"/>
    <n v="2618"/>
    <x v="0"/>
    <x v="0"/>
    <s v="USD"/>
    <n v="1278799200"/>
    <x v="2472"/>
    <n v="1273647255"/>
    <d v="2010-05-12T06:54:15"/>
    <b v="0"/>
    <n v="81"/>
    <b v="1"/>
    <s v="music/indie rock"/>
    <n v="1.0471999999999999"/>
    <n v="32.320987654320987"/>
    <x v="4"/>
    <x v="14"/>
  </r>
  <r>
    <n v="2476"/>
    <x v="2476"/>
    <s v="Eleven songs, the accumulation of several memorable occurrences in a sleepy town; stories of fiction &amp; fact."/>
    <x v="50"/>
    <n v="3360.72"/>
    <x v="0"/>
    <x v="0"/>
    <s v="USD"/>
    <n v="1415004770"/>
    <x v="2473"/>
    <n v="1412149970"/>
    <d v="2014-10-01T07:52:50"/>
    <b v="0"/>
    <n v="55"/>
    <b v="1"/>
    <s v="music/indie rock"/>
    <n v="1.050225"/>
    <n v="61.103999999999999"/>
    <x v="4"/>
    <x v="14"/>
  </r>
  <r>
    <n v="2477"/>
    <x v="823"/>
    <s v="Releasing my first album in August, and I need your help in order to get it done!"/>
    <x v="47"/>
    <n v="1285"/>
    <x v="0"/>
    <x v="0"/>
    <s v="USD"/>
    <n v="1344789345"/>
    <x v="2474"/>
    <n v="1340901345"/>
    <d v="2012-06-28T16:35:45"/>
    <b v="0"/>
    <n v="41"/>
    <b v="1"/>
    <s v="music/indie rock"/>
    <n v="1.7133333333333334"/>
    <n v="31.341463414634145"/>
    <x v="4"/>
    <x v="14"/>
  </r>
  <r>
    <n v="2478"/>
    <x v="2477"/>
    <s v="San Francisco Indie band, Should We Run, gets set to launch their debut EP capped with a tour to South by Southwest Music Conference."/>
    <x v="6"/>
    <n v="10200"/>
    <x v="0"/>
    <x v="0"/>
    <s v="USD"/>
    <n v="1358117313"/>
    <x v="2475"/>
    <n v="1355525313"/>
    <d v="2012-12-14T22:48:33"/>
    <b v="0"/>
    <n v="79"/>
    <b v="1"/>
    <s v="music/indie rock"/>
    <n v="1.2749999999999999"/>
    <n v="129.1139240506329"/>
    <x v="4"/>
    <x v="14"/>
  </r>
  <r>
    <n v="2479"/>
    <x v="2478"/>
    <s v="Fake Natives is headed on tour this summer. Help them fill their tank with fossil fuels."/>
    <x v="43"/>
    <n v="400.33"/>
    <x v="0"/>
    <x v="0"/>
    <s v="USD"/>
    <n v="1343440800"/>
    <x v="2476"/>
    <n v="1342545994"/>
    <d v="2012-07-17T17:26:34"/>
    <b v="0"/>
    <n v="16"/>
    <b v="1"/>
    <s v="music/indie rock"/>
    <n v="1.3344333333333334"/>
    <n v="25.020624999999999"/>
    <x v="4"/>
    <x v="14"/>
  </r>
  <r>
    <n v="2480"/>
    <x v="2479"/>
    <s v="We are a band from Long Beach, Ca looking to record our first EP. Any little bit counts and your support would mean the world to us!"/>
    <x v="13"/>
    <n v="2000"/>
    <x v="0"/>
    <x v="0"/>
    <s v="USD"/>
    <n v="1444516084"/>
    <x v="2477"/>
    <n v="1439332084"/>
    <d v="2015-08-11T22:28:04"/>
    <b v="0"/>
    <n v="8"/>
    <b v="1"/>
    <s v="music/indie rock"/>
    <n v="1"/>
    <n v="250"/>
    <x v="4"/>
    <x v="14"/>
  </r>
  <r>
    <n v="2481"/>
    <x v="2480"/>
    <s v="To support the media blitz for their brand-new album, the band is offering a Kickstarter-only EP and other amazing premiums."/>
    <x v="23"/>
    <n v="4516.4399999999996"/>
    <x v="0"/>
    <x v="0"/>
    <s v="USD"/>
    <n v="1335799808"/>
    <x v="2478"/>
    <n v="1333207808"/>
    <d v="2012-03-31T15:30:08"/>
    <b v="0"/>
    <n v="95"/>
    <b v="1"/>
    <s v="music/indie rock"/>
    <n v="1.1291099999999998"/>
    <n v="47.541473684210523"/>
    <x v="4"/>
    <x v="14"/>
  </r>
  <r>
    <n v="2482"/>
    <x v="2481"/>
    <s v="Singer Jude Roberts has been asked to perform his song &quot;The Flood&quot;  in Hiroshima.  You can assist in making this opportunity a reality."/>
    <x v="28"/>
    <n v="1001"/>
    <x v="0"/>
    <x v="0"/>
    <s v="USD"/>
    <n v="1312224383"/>
    <x v="2479"/>
    <n v="1308336383"/>
    <d v="2011-06-17T18:46:23"/>
    <b v="0"/>
    <n v="25"/>
    <b v="1"/>
    <s v="music/indie rock"/>
    <n v="1.0009999999999999"/>
    <n v="40.04"/>
    <x v="4"/>
    <x v="14"/>
  </r>
  <r>
    <n v="2483"/>
    <x v="2482"/>
    <s v="Send Intangible Animal on our first West Coast Tour!!! The fate of the world rests in your hands."/>
    <x v="184"/>
    <n v="1251"/>
    <x v="0"/>
    <x v="0"/>
    <s v="USD"/>
    <n v="1335891603"/>
    <x v="2480"/>
    <n v="1330711203"/>
    <d v="2012-03-02T18:00:03"/>
    <b v="0"/>
    <n v="19"/>
    <b v="1"/>
    <s v="music/indie rock"/>
    <n v="1.1372727272727272"/>
    <n v="65.84210526315789"/>
    <x v="4"/>
    <x v="14"/>
  </r>
  <r>
    <n v="2484"/>
    <x v="2483"/>
    <s v="A solo roots/rock CD written by award winning singer-songwriter Kiya Heartwood and produced by Grammy nominated producer Mark Hallman."/>
    <x v="8"/>
    <n v="4176.1099999999997"/>
    <x v="0"/>
    <x v="0"/>
    <s v="USD"/>
    <n v="1316124003"/>
    <x v="2481"/>
    <n v="1313532003"/>
    <d v="2011-08-16T22:00:03"/>
    <b v="0"/>
    <n v="90"/>
    <b v="1"/>
    <s v="music/indie rock"/>
    <n v="1.1931742857142855"/>
    <n v="46.401222222222216"/>
    <x v="4"/>
    <x v="14"/>
  </r>
  <r>
    <n v="2485"/>
    <x v="2484"/>
    <s v="We're trying to fund a fall tour to Dallas,  where we will record our debut album with Grammy award-winning producer, Stuart Sikes."/>
    <x v="13"/>
    <n v="2065"/>
    <x v="0"/>
    <x v="0"/>
    <s v="USD"/>
    <n v="1318463879"/>
    <x v="2482"/>
    <n v="1315439879"/>
    <d v="2011-09-07T23:57:59"/>
    <b v="0"/>
    <n v="41"/>
    <b v="1"/>
    <s v="music/indie rock"/>
    <n v="1.0325"/>
    <n v="50.365853658536587"/>
    <x v="4"/>
    <x v="14"/>
  </r>
  <r>
    <n v="2486"/>
    <x v="2485"/>
    <s v="I'm just about finished recording my new EP &quot;Gypsy Wind,&quot; but I need help w/making CD's for you to hold in your hands!  And listen to!"/>
    <x v="43"/>
    <n v="797"/>
    <x v="0"/>
    <x v="0"/>
    <s v="USD"/>
    <n v="1335113976"/>
    <x v="2483"/>
    <n v="1332521976"/>
    <d v="2012-03-23T16:59:36"/>
    <b v="0"/>
    <n v="30"/>
    <b v="1"/>
    <s v="music/indie rock"/>
    <n v="2.6566666666666667"/>
    <n v="26.566666666666666"/>
    <x v="4"/>
    <x v="14"/>
  </r>
  <r>
    <n v="2487"/>
    <x v="2486"/>
    <s v="Raise enough money to fund the copyright cost for the full length indie rock record we spent the year recording."/>
    <x v="15"/>
    <n v="1500.76"/>
    <x v="0"/>
    <x v="0"/>
    <s v="USD"/>
    <n v="1338083997"/>
    <x v="2484"/>
    <n v="1335491997"/>
    <d v="2012-04-27T01:59:57"/>
    <b v="0"/>
    <n v="38"/>
    <b v="1"/>
    <s v="music/indie rock"/>
    <n v="1.0005066666666667"/>
    <n v="39.493684210526318"/>
    <x v="4"/>
    <x v="14"/>
  </r>
  <r>
    <n v="2488"/>
    <x v="2487"/>
    <s v="Nashville independent singer/songwriter Jameson Elder making a new album! Check out the video to preview the single &quot;Take Me Back&quot;!"/>
    <x v="9"/>
    <n v="3201"/>
    <x v="0"/>
    <x v="0"/>
    <s v="USD"/>
    <n v="1321459908"/>
    <x v="2485"/>
    <n v="1318864308"/>
    <d v="2011-10-17T15:11:48"/>
    <b v="0"/>
    <n v="65"/>
    <b v="1"/>
    <s v="music/indie rock"/>
    <n v="1.0669999999999999"/>
    <n v="49.246153846153845"/>
    <x v="4"/>
    <x v="14"/>
  </r>
  <r>
    <n v="2489"/>
    <x v="2488"/>
    <s v="A new Pocket Vinyl album focusing on all things about death: what it is, feels like, leads to, and how the idea of God fits into it."/>
    <x v="8"/>
    <n v="4678.5"/>
    <x v="0"/>
    <x v="0"/>
    <s v="USD"/>
    <n v="1368117239"/>
    <x v="2486"/>
    <n v="1365525239"/>
    <d v="2013-04-09T16:33:59"/>
    <b v="0"/>
    <n v="75"/>
    <b v="1"/>
    <s v="music/indie rock"/>
    <n v="1.3367142857142857"/>
    <n v="62.38"/>
    <x v="4"/>
    <x v="14"/>
  </r>
  <r>
    <n v="2490"/>
    <x v="2489"/>
    <s v="We are trying to fund our first multi-state tour this summer in an effort to get our music out to as many people as possible."/>
    <x v="2"/>
    <n v="607"/>
    <x v="0"/>
    <x v="0"/>
    <s v="USD"/>
    <n v="1340429276"/>
    <x v="2487"/>
    <n v="1335245276"/>
    <d v="2012-04-24T05:27:56"/>
    <b v="0"/>
    <n v="16"/>
    <b v="1"/>
    <s v="music/indie rock"/>
    <n v="1.214"/>
    <n v="37.9375"/>
    <x v="4"/>
    <x v="14"/>
  </r>
  <r>
    <n v="2491"/>
    <x v="2490"/>
    <s v="Nathan Evans, instrumental rock guitarist and official V3fights.com artist, is releasing his first solo EP entitled Remove The Illusion"/>
    <x v="2"/>
    <n v="516"/>
    <x v="0"/>
    <x v="0"/>
    <s v="USD"/>
    <n v="1295142660"/>
    <x v="2488"/>
    <n v="1293739714"/>
    <d v="2010-12-30T20:08:34"/>
    <b v="0"/>
    <n v="10"/>
    <b v="1"/>
    <s v="music/indie rock"/>
    <n v="1.032"/>
    <n v="51.6"/>
    <x v="4"/>
    <x v="14"/>
  </r>
  <r>
    <n v="2492"/>
    <x v="2491"/>
    <s v="We're a band from Hawaii trying to produce our first EP and we need help!"/>
    <x v="20"/>
    <n v="750"/>
    <x v="0"/>
    <x v="0"/>
    <s v="USD"/>
    <n v="1339840740"/>
    <x v="2489"/>
    <n v="1335397188"/>
    <d v="2012-04-25T23:39:48"/>
    <b v="0"/>
    <n v="27"/>
    <b v="1"/>
    <s v="music/indie rock"/>
    <n v="1.25"/>
    <n v="27.777777777777779"/>
    <x v="4"/>
    <x v="14"/>
  </r>
  <r>
    <n v="2493"/>
    <x v="2492"/>
    <s v="Making the record I've always dreamed of, and I want you to be part of the journey. Join me and let's make a great album together!"/>
    <x v="22"/>
    <n v="25740"/>
    <x v="0"/>
    <x v="0"/>
    <s v="USD"/>
    <n v="1367208140"/>
    <x v="2490"/>
    <n v="1363320140"/>
    <d v="2013-03-15T04:02:20"/>
    <b v="0"/>
    <n v="259"/>
    <b v="1"/>
    <s v="music/indie rock"/>
    <n v="1.2869999999999999"/>
    <n v="99.382239382239376"/>
    <x v="4"/>
    <x v="14"/>
  </r>
  <r>
    <n v="2494"/>
    <x v="2493"/>
    <s v="Multi-Instrumentalist Ace Waters' new double album with 2+hours of music needs to be professionally made and replicated."/>
    <x v="15"/>
    <n v="1515.08"/>
    <x v="0"/>
    <x v="0"/>
    <s v="USD"/>
    <n v="1337786944"/>
    <x v="2491"/>
    <n v="1335194944"/>
    <d v="2012-04-23T15:29:04"/>
    <b v="0"/>
    <n v="39"/>
    <b v="1"/>
    <s v="music/indie rock"/>
    <n v="1.0100533333333332"/>
    <n v="38.848205128205123"/>
    <x v="4"/>
    <x v="14"/>
  </r>
  <r>
    <n v="2495"/>
    <x v="2494"/>
    <s v="World-class musicians pay tribute to Kenny Childers, one of Indiana's best songwriters. MFT is pressing the album on double vinyl."/>
    <x v="15"/>
    <n v="1913.05"/>
    <x v="0"/>
    <x v="0"/>
    <s v="USD"/>
    <n v="1339022575"/>
    <x v="2492"/>
    <n v="1336430575"/>
    <d v="2012-05-07T22:42:55"/>
    <b v="0"/>
    <n v="42"/>
    <b v="1"/>
    <s v="music/indie rock"/>
    <n v="1.2753666666666665"/>
    <n v="45.548809523809524"/>
    <x v="4"/>
    <x v="14"/>
  </r>
  <r>
    <n v="2496"/>
    <x v="2495"/>
    <s v="Be a part of making the first Lynn Haven album, &quot;Fair Weather Friends.&quot;"/>
    <x v="12"/>
    <n v="6000"/>
    <x v="0"/>
    <x v="0"/>
    <s v="USD"/>
    <n v="1364597692"/>
    <x v="2493"/>
    <n v="1361577292"/>
    <d v="2013-02-22T23:54:52"/>
    <b v="0"/>
    <n v="10"/>
    <b v="1"/>
    <s v="music/indie rock"/>
    <n v="1"/>
    <n v="600"/>
    <x v="4"/>
    <x v="14"/>
  </r>
  <r>
    <n v="2497"/>
    <x v="2496"/>
    <s v="Joe Rut captures his eccentrically funny and moving songs live with an 8-piece band + special guests.  Help him release it!!!"/>
    <x v="23"/>
    <n v="4510.8599999999997"/>
    <x v="0"/>
    <x v="0"/>
    <s v="USD"/>
    <n v="1312578338"/>
    <x v="2494"/>
    <n v="1309986338"/>
    <d v="2011-07-06T21:05:38"/>
    <b v="0"/>
    <n v="56"/>
    <b v="1"/>
    <s v="music/indie rock"/>
    <n v="1.127715"/>
    <n v="80.551071428571419"/>
    <x v="4"/>
    <x v="14"/>
  </r>
  <r>
    <n v="2498"/>
    <x v="2497"/>
    <s v="We've been working hard on getting our music out and we are taking the final steps to releasing our EP, but we need your help."/>
    <x v="28"/>
    <n v="1056"/>
    <x v="0"/>
    <x v="0"/>
    <s v="USD"/>
    <n v="1422400387"/>
    <x v="2495"/>
    <n v="1421190787"/>
    <d v="2015-01-13T23:13:07"/>
    <b v="0"/>
    <n v="20"/>
    <b v="1"/>
    <s v="music/indie rock"/>
    <n v="1.056"/>
    <n v="52.8"/>
    <x v="4"/>
    <x v="14"/>
  </r>
  <r>
    <n v="2499"/>
    <x v="2498"/>
    <s v="Ryan is headed to the UK for a series of Private House Parties! He needs your help. Don't miss your chance to be a part of the fun!"/>
    <x v="23"/>
    <n v="8105"/>
    <x v="0"/>
    <x v="0"/>
    <s v="USD"/>
    <n v="1356976800"/>
    <x v="2496"/>
    <n v="1352820837"/>
    <d v="2012-11-13T15:33:57"/>
    <b v="0"/>
    <n v="170"/>
    <b v="1"/>
    <s v="music/indie rock"/>
    <n v="2.0262500000000001"/>
    <n v="47.676470588235297"/>
    <x v="4"/>
    <x v="14"/>
  </r>
  <r>
    <n v="2500"/>
    <x v="2499"/>
    <s v="ST's 4th LP has been tracked and mixed, but before he can set it free upon the world, it needs proper mastering and pressing!"/>
    <x v="20"/>
    <n v="680"/>
    <x v="0"/>
    <x v="0"/>
    <s v="USD"/>
    <n v="1340476375"/>
    <x v="2497"/>
    <n v="1337884375"/>
    <d v="2012-05-24T18:32:55"/>
    <b v="0"/>
    <n v="29"/>
    <b v="1"/>
    <s v="music/indie rock"/>
    <n v="1.1333333333333333"/>
    <n v="23.448275862068964"/>
    <x v="4"/>
    <x v="14"/>
  </r>
  <r>
    <n v="2501"/>
    <x v="2500"/>
    <s v="Locally owned board game cafÃ© focused on keeping it local with fresh food, craft beer, wine, and, of course, all your favourite games!"/>
    <x v="34"/>
    <n v="281"/>
    <x v="2"/>
    <x v="5"/>
    <s v="CAD"/>
    <n v="1443379104"/>
    <x v="2498"/>
    <n v="1440787104"/>
    <d v="2015-08-28T18:38:24"/>
    <b v="0"/>
    <n v="7"/>
    <b v="0"/>
    <s v="food/restaurants"/>
    <n v="2.5545454545454545E-2"/>
    <n v="40.142857142857146"/>
    <x v="7"/>
    <x v="34"/>
  </r>
  <r>
    <n v="2502"/>
    <x v="2501"/>
    <s v="A small sweet shop featuring the cupcake variety offered by Cupcake Chaos, candy, cotton candy, shakes and malts, located in Dalhart,TX"/>
    <x v="74"/>
    <n v="86"/>
    <x v="2"/>
    <x v="0"/>
    <s v="USD"/>
    <n v="1411328918"/>
    <x v="2499"/>
    <n v="1407440918"/>
    <d v="2014-08-07T19:48:38"/>
    <b v="0"/>
    <n v="5"/>
    <b v="0"/>
    <s v="food/restaurants"/>
    <n v="7.8181818181818181E-4"/>
    <n v="17.2"/>
    <x v="7"/>
    <x v="34"/>
  </r>
  <r>
    <n v="2503"/>
    <x v="2502"/>
    <s v="Cardinal Bistro will be Contemporary American dinning establishment based in Ventnor, NJ featuring local, seasonal ingredients."/>
    <x v="3"/>
    <n v="0"/>
    <x v="2"/>
    <x v="0"/>
    <s v="USD"/>
    <n v="1465333560"/>
    <x v="2500"/>
    <n v="1462743308"/>
    <d v="2016-05-08T21:35:08"/>
    <b v="0"/>
    <n v="0"/>
    <b v="0"/>
    <s v="food/restaurants"/>
    <n v="0"/>
    <e v="#DIV/0!"/>
    <x v="7"/>
    <x v="34"/>
  </r>
  <r>
    <n v="2504"/>
    <x v="2503"/>
    <s v="Halal Restaurant and Internet Cafe 20 percent of profits will go to building masjids."/>
    <x v="19"/>
    <n v="0"/>
    <x v="2"/>
    <x v="0"/>
    <s v="USD"/>
    <n v="1416014534"/>
    <x v="2501"/>
    <n v="1413418934"/>
    <d v="2014-10-16T00:22:14"/>
    <b v="0"/>
    <n v="0"/>
    <b v="0"/>
    <s v="food/restaurants"/>
    <n v="0"/>
    <e v="#DIV/0!"/>
    <x v="7"/>
    <x v="34"/>
  </r>
  <r>
    <n v="2505"/>
    <x v="2504"/>
    <s v="PASTATUTION- The act or practice of engaging in Pasta Making for money.  _x000a__x000a_Help us get the Arcobaleno Pasta Extruder!"/>
    <x v="39"/>
    <n v="0"/>
    <x v="2"/>
    <x v="0"/>
    <s v="USD"/>
    <n v="1426292416"/>
    <x v="2502"/>
    <n v="1423704016"/>
    <d v="2015-02-12T01:20:16"/>
    <b v="0"/>
    <n v="0"/>
    <b v="0"/>
    <s v="food/restaurants"/>
    <n v="0"/>
    <e v="#DIV/0!"/>
    <x v="7"/>
    <x v="34"/>
  </r>
  <r>
    <n v="2506"/>
    <x v="2505"/>
    <s v="Love cereal as much as we do? Then we need your help! We are opening a worldwide cereal cafe, serving the best in imported cereals!"/>
    <x v="10"/>
    <n v="30"/>
    <x v="2"/>
    <x v="1"/>
    <s v="GBP"/>
    <n v="1443906000"/>
    <x v="2503"/>
    <n v="1441955269"/>
    <d v="2015-09-11T07:07:49"/>
    <b v="0"/>
    <n v="2"/>
    <b v="0"/>
    <s v="food/restaurants"/>
    <n v="6.0000000000000001E-3"/>
    <n v="15"/>
    <x v="7"/>
    <x v="34"/>
  </r>
  <r>
    <n v="2507"/>
    <x v="2506"/>
    <s v="Unique dishes for a unique city!."/>
    <x v="350"/>
    <n v="0"/>
    <x v="2"/>
    <x v="0"/>
    <s v="USD"/>
    <n v="1431308704"/>
    <x v="2504"/>
    <n v="1428716704"/>
    <d v="2015-04-11T01:45:04"/>
    <b v="0"/>
    <n v="0"/>
    <b v="0"/>
    <s v="food/restaurants"/>
    <n v="0"/>
    <e v="#DIV/0!"/>
    <x v="7"/>
    <x v="34"/>
  </r>
  <r>
    <n v="2508"/>
    <x v="2507"/>
    <s v="I make Amazing homemade fudge available in 18 flavors. I want to open my own business to be able to let my area eat my incredible fudge"/>
    <x v="22"/>
    <n v="0"/>
    <x v="2"/>
    <x v="0"/>
    <s v="USD"/>
    <n v="1408056634"/>
    <x v="2505"/>
    <n v="1405464634"/>
    <d v="2014-07-15T22:50:34"/>
    <b v="0"/>
    <n v="0"/>
    <b v="0"/>
    <s v="food/restaurants"/>
    <n v="0"/>
    <e v="#DIV/0!"/>
    <x v="7"/>
    <x v="34"/>
  </r>
  <r>
    <n v="2509"/>
    <x v="2508"/>
    <s v="Relax in a new Cheesecake Lounge in London, serving freshly made cheesecakes, all day and all night, along with great coffees and teas."/>
    <x v="75"/>
    <n v="1000"/>
    <x v="2"/>
    <x v="1"/>
    <s v="GBP"/>
    <n v="1429554349"/>
    <x v="2506"/>
    <n v="1424719549"/>
    <d v="2015-02-23T19:25:49"/>
    <b v="0"/>
    <n v="28"/>
    <b v="0"/>
    <s v="food/restaurants"/>
    <n v="1.0526315789473684E-2"/>
    <n v="35.714285714285715"/>
    <x v="7"/>
    <x v="34"/>
  </r>
  <r>
    <n v="2510"/>
    <x v="2509"/>
    <s v="Dugout Dogs will be specializing in the many hot dog and sausage styles sold at baseball parks around Major League Baseball (MLB)."/>
    <x v="63"/>
    <n v="75"/>
    <x v="2"/>
    <x v="0"/>
    <s v="USD"/>
    <n v="1431647772"/>
    <x v="2507"/>
    <n v="1426463772"/>
    <d v="2015-03-15T23:56:12"/>
    <b v="0"/>
    <n v="2"/>
    <b v="0"/>
    <s v="food/restaurants"/>
    <n v="1.5E-3"/>
    <n v="37.5"/>
    <x v="7"/>
    <x v="34"/>
  </r>
  <r>
    <n v="2511"/>
    <x v="2510"/>
    <s v="Fresh Fast Food. A bbq ramen bar thats healthy, tasty and made to order right in front of your eyes....... From flame to bowl"/>
    <x v="57"/>
    <n v="0"/>
    <x v="2"/>
    <x v="1"/>
    <s v="GBP"/>
    <n v="1454323413"/>
    <x v="2508"/>
    <n v="1451731413"/>
    <d v="2016-01-02T10:43:33"/>
    <b v="0"/>
    <n v="0"/>
    <b v="0"/>
    <s v="food/restaurants"/>
    <n v="0"/>
    <e v="#DIV/0!"/>
    <x v="7"/>
    <x v="34"/>
  </r>
  <r>
    <n v="2512"/>
    <x v="2511"/>
    <s v="Somethin' Tasty is a unique coffee, pastry &amp; retail store. We consign from all local sources: pottery, glass &amp; art."/>
    <x v="146"/>
    <n v="0"/>
    <x v="2"/>
    <x v="0"/>
    <s v="USD"/>
    <n v="1418504561"/>
    <x v="2509"/>
    <n v="1417208561"/>
    <d v="2014-11-28T21:02:41"/>
    <b v="0"/>
    <n v="0"/>
    <b v="0"/>
    <s v="food/restaurants"/>
    <n v="0"/>
    <e v="#DIV/0!"/>
    <x v="7"/>
    <x v="34"/>
  </r>
  <r>
    <n v="2513"/>
    <x v="2512"/>
    <s v="Wir wollen einen Ort erschaffen an dem man sich wohlfÃ¼hlen kann, ein Ort an dem die Gedanken frei sind und man das Essen genieÃŸen kann."/>
    <x v="237"/>
    <n v="0"/>
    <x v="2"/>
    <x v="12"/>
    <s v="EUR"/>
    <n v="1488067789"/>
    <x v="2510"/>
    <n v="1482883789"/>
    <d v="2016-12-28T00:09:49"/>
    <b v="0"/>
    <n v="0"/>
    <b v="0"/>
    <s v="food/restaurants"/>
    <n v="0"/>
    <e v="#DIV/0!"/>
    <x v="7"/>
    <x v="34"/>
  </r>
  <r>
    <n v="2514"/>
    <x v="2513"/>
    <s v="My little cafe has been challenged to provide healthy, fun lunches to kids at a Montessori School. Local/organic as much as possible."/>
    <x v="14"/>
    <n v="210"/>
    <x v="2"/>
    <x v="0"/>
    <s v="USD"/>
    <n v="1408526477"/>
    <x v="2511"/>
    <n v="1407057677"/>
    <d v="2014-08-03T09:21:17"/>
    <b v="0"/>
    <n v="4"/>
    <b v="0"/>
    <s v="food/restaurants"/>
    <n v="1.7500000000000002E-2"/>
    <n v="52.5"/>
    <x v="7"/>
    <x v="34"/>
  </r>
  <r>
    <n v="2515"/>
    <x v="2514"/>
    <s v="The Barrel Room SF is moving to a new location in San Francisco with a 60-seat restaurant &amp; full liquor. Help us make our move amazing!"/>
    <x v="10"/>
    <n v="930"/>
    <x v="2"/>
    <x v="0"/>
    <s v="USD"/>
    <n v="1424635753"/>
    <x v="2512"/>
    <n v="1422043753"/>
    <d v="2015-01-23T20:09:13"/>
    <b v="0"/>
    <n v="12"/>
    <b v="0"/>
    <s v="food/restaurants"/>
    <n v="0.186"/>
    <n v="77.5"/>
    <x v="7"/>
    <x v="34"/>
  </r>
  <r>
    <n v="2516"/>
    <x v="2515"/>
    <s v="Hi, everyone my name is Alex, and i want to create not just a cafe spot, but a place that gives everyone a nice warm homey feeling."/>
    <x v="29"/>
    <n v="0"/>
    <x v="2"/>
    <x v="0"/>
    <s v="USD"/>
    <n v="1417279252"/>
    <x v="2513"/>
    <n v="1414683652"/>
    <d v="2014-10-30T15:40:52"/>
    <b v="0"/>
    <n v="0"/>
    <b v="0"/>
    <s v="food/restaurants"/>
    <n v="0"/>
    <e v="#DIV/0!"/>
    <x v="7"/>
    <x v="34"/>
  </r>
  <r>
    <n v="2517"/>
    <x v="2516"/>
    <s v="KICK START US! Chef-driven dining experience offering a multi-course tasteful and playful menu that hems in familiar seasonal comfort."/>
    <x v="102"/>
    <n v="1767"/>
    <x v="2"/>
    <x v="5"/>
    <s v="CAD"/>
    <n v="1426788930"/>
    <x v="2514"/>
    <n v="1424200530"/>
    <d v="2015-02-17T19:15:30"/>
    <b v="0"/>
    <n v="33"/>
    <b v="0"/>
    <s v="food/restaurants"/>
    <n v="9.8166666666666666E-2"/>
    <n v="53.545454545454547"/>
    <x v="7"/>
    <x v="34"/>
  </r>
  <r>
    <n v="2518"/>
    <x v="2517"/>
    <s v="I am traveling the backroads of Southern California, to discover the best out-of-the-way eateries the area has to offer"/>
    <x v="10"/>
    <n v="0"/>
    <x v="2"/>
    <x v="0"/>
    <s v="USD"/>
    <n v="1415899228"/>
    <x v="2515"/>
    <n v="1413303628"/>
    <d v="2014-10-14T16:20:28"/>
    <b v="0"/>
    <n v="0"/>
    <b v="0"/>
    <s v="food/restaurants"/>
    <n v="0"/>
    <e v="#DIV/0!"/>
    <x v="7"/>
    <x v="34"/>
  </r>
  <r>
    <n v="2519"/>
    <x v="2518"/>
    <s v="Better than your mom's, better than Cracker Barrel, only at Kelli's Kitchen (all from scratch)."/>
    <x v="60"/>
    <n v="65"/>
    <x v="2"/>
    <x v="0"/>
    <s v="USD"/>
    <n v="1405741404"/>
    <x v="2516"/>
    <n v="1403149404"/>
    <d v="2014-06-19T03:43:24"/>
    <b v="0"/>
    <n v="4"/>
    <b v="0"/>
    <s v="food/restaurants"/>
    <n v="4.3333333333333331E-4"/>
    <n v="16.25"/>
    <x v="7"/>
    <x v="34"/>
  </r>
  <r>
    <n v="2520"/>
    <x v="2519"/>
    <s v="Aurora restaurant/night club, a Star Wars/Star Trek Science fiction community gathering place and club in the Tulsa/Oklahoma city area."/>
    <x v="57"/>
    <n v="0"/>
    <x v="2"/>
    <x v="0"/>
    <s v="USD"/>
    <n v="1476559260"/>
    <x v="2517"/>
    <n v="1472567085"/>
    <d v="2016-08-30T14:24:45"/>
    <b v="0"/>
    <n v="0"/>
    <b v="0"/>
    <s v="food/restaurants"/>
    <n v="0"/>
    <e v="#DIV/0!"/>
    <x v="7"/>
    <x v="34"/>
  </r>
  <r>
    <n v="2521"/>
    <x v="2520"/>
    <s v="Filmharmonic Brass plays John Williams! Featuring new arrangements of classic movie themes from &quot;Star Wars&quot;, &quot;Indiana Jones&quot; &amp; more!"/>
    <x v="78"/>
    <n v="13685.99"/>
    <x v="0"/>
    <x v="0"/>
    <s v="USD"/>
    <n v="1444778021"/>
    <x v="2518"/>
    <n v="1442963621"/>
    <d v="2015-09-22T23:13:41"/>
    <b v="0"/>
    <n v="132"/>
    <b v="1"/>
    <s v="music/classical music"/>
    <n v="1.0948792000000001"/>
    <n v="103.68174242424243"/>
    <x v="4"/>
    <x v="35"/>
  </r>
  <r>
    <n v="2522"/>
    <x v="2521"/>
    <s v="Based on Don DeLilloâ€™s powerful post-9/11 novel, Falling Man captures the first moments of the terrorist attacks that changed the world"/>
    <x v="10"/>
    <n v="5000"/>
    <x v="0"/>
    <x v="0"/>
    <s v="USD"/>
    <n v="1461336720"/>
    <x v="2519"/>
    <n v="1459431960"/>
    <d v="2016-03-31T13:46:00"/>
    <b v="0"/>
    <n v="27"/>
    <b v="1"/>
    <s v="music/classical music"/>
    <n v="1"/>
    <n v="185.18518518518519"/>
    <x v="4"/>
    <x v="35"/>
  </r>
  <r>
    <n v="2523"/>
    <x v="2522"/>
    <s v="PATER NOSTER (2003) by Thomas Oboe Lee, scored for baritone solo and string quartet.  Hauntingly beautiful, yet never performed."/>
    <x v="42"/>
    <n v="1408"/>
    <x v="0"/>
    <x v="0"/>
    <s v="USD"/>
    <n v="1416270292"/>
    <x v="2520"/>
    <n v="1413674692"/>
    <d v="2014-10-18T23:24:52"/>
    <b v="0"/>
    <n v="26"/>
    <b v="1"/>
    <s v="music/classical music"/>
    <n v="1.5644444444444445"/>
    <n v="54.153846153846153"/>
    <x v="4"/>
    <x v="35"/>
  </r>
  <r>
    <n v="2524"/>
    <x v="2523"/>
    <s v="We're bringing some of our favorite music from the past 10 years to disc for the first time ever."/>
    <x v="51"/>
    <n v="7620"/>
    <x v="0"/>
    <x v="0"/>
    <s v="USD"/>
    <n v="1419136200"/>
    <x v="2521"/>
    <n v="1416338557"/>
    <d v="2014-11-18T19:22:37"/>
    <b v="0"/>
    <n v="43"/>
    <b v="1"/>
    <s v="music/classical music"/>
    <n v="1.016"/>
    <n v="177.2093023255814"/>
    <x v="4"/>
    <x v="35"/>
  </r>
  <r>
    <n v="2525"/>
    <x v="2524"/>
    <s v="Husband and wife operatic team specializing in German opera. Fundraising for an audition tour of Germany."/>
    <x v="6"/>
    <n v="8026"/>
    <x v="0"/>
    <x v="0"/>
    <s v="USD"/>
    <n v="1340914571"/>
    <x v="2522"/>
    <n v="1338322571"/>
    <d v="2012-05-29T20:16:11"/>
    <b v="0"/>
    <n v="80"/>
    <b v="1"/>
    <s v="music/classical music"/>
    <n v="1.00325"/>
    <n v="100.325"/>
    <x v="4"/>
    <x v="35"/>
  </r>
  <r>
    <n v="2526"/>
    <x v="2525"/>
    <s v="New music and arrangements, amazing sound, brass chamber music at the highest level!  Be a part of our community!"/>
    <x v="23"/>
    <n v="4518"/>
    <x v="0"/>
    <x v="0"/>
    <s v="USD"/>
    <n v="1418014740"/>
    <x v="2523"/>
    <n v="1415585474"/>
    <d v="2014-11-10T02:11:14"/>
    <b v="0"/>
    <n v="33"/>
    <b v="1"/>
    <s v="music/classical music"/>
    <n v="1.1294999999999999"/>
    <n v="136.90909090909091"/>
    <x v="4"/>
    <x v="35"/>
  </r>
  <r>
    <n v="2527"/>
    <x v="2526"/>
    <s v="Five Programs of Benjamin Britten's vocal works featuring over 20 extraordinary vocalists and pianists."/>
    <x v="23"/>
    <n v="4085"/>
    <x v="0"/>
    <x v="0"/>
    <s v="USD"/>
    <n v="1382068740"/>
    <x v="2524"/>
    <n v="1380477691"/>
    <d v="2013-09-29T18:01:31"/>
    <b v="0"/>
    <n v="71"/>
    <b v="1"/>
    <s v="music/classical music"/>
    <n v="1.02125"/>
    <n v="57.535211267605632"/>
    <x v="4"/>
    <x v="35"/>
  </r>
  <r>
    <n v="2528"/>
    <x v="2527"/>
    <s v="I've been offered a contract with HatHut to record Feldman's 'Three Voices', which would be my first solo disc. I need your help!"/>
    <x v="23"/>
    <n v="4289.99"/>
    <x v="0"/>
    <x v="1"/>
    <s v="GBP"/>
    <n v="1440068400"/>
    <x v="2525"/>
    <n v="1438459303"/>
    <d v="2015-08-01T20:01:43"/>
    <b v="0"/>
    <n v="81"/>
    <b v="1"/>
    <s v="music/classical music"/>
    <n v="1.0724974999999999"/>
    <n v="52.962839506172834"/>
    <x v="4"/>
    <x v="35"/>
  </r>
  <r>
    <n v="2529"/>
    <x v="2528"/>
    <s v="Opera. Short. New."/>
    <x v="12"/>
    <n v="6257"/>
    <x v="0"/>
    <x v="0"/>
    <s v="USD"/>
    <n v="1332636975"/>
    <x v="2526"/>
    <n v="1328752575"/>
    <d v="2012-02-09T01:56:15"/>
    <b v="0"/>
    <n v="76"/>
    <b v="1"/>
    <s v="music/classical music"/>
    <n v="1.0428333333333333"/>
    <n v="82.328947368421055"/>
    <x v="4"/>
    <x v="35"/>
  </r>
  <r>
    <n v="2530"/>
    <x v="2529"/>
    <s v="With your help the Tulsa Youth Symphony will have its premiere appearance at the opening of the OK Mozart Festival, June 6th"/>
    <x v="115"/>
    <n v="6500"/>
    <x v="0"/>
    <x v="0"/>
    <s v="USD"/>
    <n v="1429505400"/>
    <x v="2527"/>
    <n v="1426711505"/>
    <d v="2015-03-18T20:45:05"/>
    <b v="0"/>
    <n v="48"/>
    <b v="1"/>
    <s v="music/classical music"/>
    <n v="1"/>
    <n v="135.41666666666666"/>
    <x v="4"/>
    <x v="35"/>
  </r>
  <r>
    <n v="2531"/>
    <x v="2530"/>
    <s v="The first CD of chamber music composed by John Leupold to be released on PARMA records. The album features solo, duets, and a quartet."/>
    <x v="37"/>
    <n v="4518"/>
    <x v="0"/>
    <x v="0"/>
    <s v="USD"/>
    <n v="1439611140"/>
    <x v="2528"/>
    <n v="1437668354"/>
    <d v="2015-07-23T16:19:14"/>
    <b v="0"/>
    <n v="61"/>
    <b v="1"/>
    <s v="music/classical music"/>
    <n v="1.004"/>
    <n v="74.06557377049181"/>
    <x v="4"/>
    <x v="35"/>
  </r>
  <r>
    <n v="2532"/>
    <x v="2531"/>
    <s v="Please help us record our first album, which will contain an exciting collection of works, old and new, for large guitar ensemble!"/>
    <x v="23"/>
    <n v="5045"/>
    <x v="0"/>
    <x v="0"/>
    <s v="USD"/>
    <n v="1345148566"/>
    <x v="2529"/>
    <n v="1342556566"/>
    <d v="2012-07-17T20:22:46"/>
    <b v="0"/>
    <n v="60"/>
    <b v="1"/>
    <s v="music/classical music"/>
    <n v="1.26125"/>
    <n v="84.083333333333329"/>
    <x v="4"/>
    <x v="35"/>
  </r>
  <r>
    <n v="2533"/>
    <x v="2532"/>
    <s v="HOLOGRAPHIC is raising money for our 2013 live, four-concert new music project and to commission composer Jonathan Sokol!"/>
    <x v="51"/>
    <n v="8300"/>
    <x v="0"/>
    <x v="0"/>
    <s v="USD"/>
    <n v="1362160868"/>
    <x v="2530"/>
    <n v="1359568911"/>
    <d v="2013-01-30T18:01:51"/>
    <b v="0"/>
    <n v="136"/>
    <b v="1"/>
    <s v="music/classical music"/>
    <n v="1.1066666666666667"/>
    <n v="61.029411764705884"/>
    <x v="4"/>
    <x v="35"/>
  </r>
  <r>
    <n v="2534"/>
    <x v="2533"/>
    <s v="A premiere performance of my composition &quot;Songs of Yes&quot; by CUBE Contemporary Chamber Ensemble, June 11, 2010 at the Merit School of Music in Chicago."/>
    <x v="13"/>
    <n v="2100"/>
    <x v="0"/>
    <x v="0"/>
    <s v="USD"/>
    <n v="1262325600"/>
    <x v="2531"/>
    <n v="1257871712"/>
    <d v="2009-11-10T16:48:32"/>
    <b v="0"/>
    <n v="14"/>
    <b v="1"/>
    <s v="music/classical music"/>
    <n v="1.05"/>
    <n v="150"/>
    <x v="4"/>
    <x v="35"/>
  </r>
  <r>
    <n v="2535"/>
    <x v="2534"/>
    <s v="Mark Hayes: Requiem Recording"/>
    <x v="22"/>
    <n v="20755"/>
    <x v="0"/>
    <x v="0"/>
    <s v="USD"/>
    <n v="1417463945"/>
    <x v="2532"/>
    <n v="1414781945"/>
    <d v="2014-10-31T18:59:05"/>
    <b v="0"/>
    <n v="78"/>
    <b v="1"/>
    <s v="music/classical music"/>
    <n v="1.03775"/>
    <n v="266.08974358974359"/>
    <x v="4"/>
    <x v="35"/>
  </r>
  <r>
    <n v="2536"/>
    <x v="2535"/>
    <s v="I create my solo piano Vignettes by encrypting someone's name in the melody. Next up is the fourth Vignette, and I need a subject!"/>
    <x v="251"/>
    <n v="29"/>
    <x v="0"/>
    <x v="0"/>
    <s v="USD"/>
    <n v="1375151566"/>
    <x v="2533"/>
    <n v="1373337166"/>
    <d v="2013-07-09T02:32:46"/>
    <b v="0"/>
    <n v="4"/>
    <b v="1"/>
    <s v="music/classical music"/>
    <n v="1.1599999999999999"/>
    <n v="7.25"/>
    <x v="4"/>
    <x v="35"/>
  </r>
  <r>
    <n v="2537"/>
    <x v="2536"/>
    <s v="When an innocent girl is seen bathing by local church elders, she becomes the target of travelling, revivalist preacher Olin Blitch."/>
    <x v="28"/>
    <n v="1100"/>
    <x v="0"/>
    <x v="0"/>
    <s v="USD"/>
    <n v="1312212855"/>
    <x v="2534"/>
    <n v="1307028855"/>
    <d v="2011-06-02T15:34:15"/>
    <b v="0"/>
    <n v="11"/>
    <b v="1"/>
    <s v="music/classical music"/>
    <n v="1.1000000000000001"/>
    <n v="100"/>
    <x v="4"/>
    <x v="35"/>
  </r>
  <r>
    <n v="2538"/>
    <x v="2537"/>
    <s v="I will record 2 of Tomaso Albinoni's concertos for 2 oboes playing both parts myself."/>
    <x v="102"/>
    <n v="20343.169999999998"/>
    <x v="0"/>
    <x v="0"/>
    <s v="USD"/>
    <n v="1361681940"/>
    <x v="2535"/>
    <n v="1359029661"/>
    <d v="2013-01-24T12:14:21"/>
    <b v="0"/>
    <n v="185"/>
    <b v="1"/>
    <s v="music/classical music"/>
    <n v="1.130176111111111"/>
    <n v="109.96308108108107"/>
    <x v="4"/>
    <x v="35"/>
  </r>
  <r>
    <n v="2539"/>
    <x v="2538"/>
    <s v="Help ABS Academy musicians get their cellos, gambas, &amp; contrabasses to San Francisco by supporting their instruments' travel."/>
    <x v="3"/>
    <n v="10025"/>
    <x v="0"/>
    <x v="0"/>
    <s v="USD"/>
    <n v="1422913152"/>
    <x v="2536"/>
    <n v="1417729152"/>
    <d v="2014-12-04T21:39:12"/>
    <b v="0"/>
    <n v="59"/>
    <b v="1"/>
    <s v="music/classical music"/>
    <n v="1.0024999999999999"/>
    <n v="169.91525423728814"/>
    <x v="4"/>
    <x v="35"/>
  </r>
  <r>
    <n v="2540"/>
    <x v="2539"/>
    <s v="â€œVladimir in Butterfly Countryâ€ is a chamber opera by composer Ann Callaway and Jaime Robles, which will premiere October 30, 2011."/>
    <x v="30"/>
    <n v="2585"/>
    <x v="0"/>
    <x v="0"/>
    <s v="USD"/>
    <n v="1319904721"/>
    <x v="2537"/>
    <n v="1314720721"/>
    <d v="2011-08-30T16:12:01"/>
    <b v="0"/>
    <n v="27"/>
    <b v="1"/>
    <s v="music/classical music"/>
    <n v="1.034"/>
    <n v="95.740740740740748"/>
    <x v="4"/>
    <x v="35"/>
  </r>
  <r>
    <n v="2541"/>
    <x v="2540"/>
    <s v="A debut CD of romantic Fantasies by young composers Bridge, Ireland, Sibelius and a premiere recording of Bergman Trio Op. 2 from 1939"/>
    <x v="8"/>
    <n v="3746"/>
    <x v="0"/>
    <x v="1"/>
    <s v="GBP"/>
    <n v="1380192418"/>
    <x v="2538"/>
    <n v="1375008418"/>
    <d v="2013-07-28T10:46:58"/>
    <b v="0"/>
    <n v="63"/>
    <b v="1"/>
    <s v="music/classical music"/>
    <n v="1.0702857142857143"/>
    <n v="59.460317460317462"/>
    <x v="4"/>
    <x v="35"/>
  </r>
  <r>
    <n v="2542"/>
    <x v="2541"/>
    <s v="Marquita Renee Ntim records her first Classical Album, complete with her playing the viola, cello and singing opera."/>
    <x v="176"/>
    <n v="725"/>
    <x v="0"/>
    <x v="0"/>
    <s v="USD"/>
    <n v="1380599940"/>
    <x v="2539"/>
    <n v="1377252857"/>
    <d v="2013-08-23T10:14:17"/>
    <b v="0"/>
    <n v="13"/>
    <b v="1"/>
    <s v="music/classical music"/>
    <n v="1.0357142857142858"/>
    <n v="55.769230769230766"/>
    <x v="4"/>
    <x v="35"/>
  </r>
  <r>
    <n v="2543"/>
    <x v="2542"/>
    <s v="The Station in Hamtramck is supplementing our studio to accommodate live in-studio performances and recordings.   You can help. "/>
    <x v="49"/>
    <n v="391"/>
    <x v="0"/>
    <x v="0"/>
    <s v="USD"/>
    <n v="1293937200"/>
    <x v="2540"/>
    <n v="1291257298"/>
    <d v="2010-12-02T02:34:58"/>
    <b v="0"/>
    <n v="13"/>
    <b v="1"/>
    <s v="music/classical music"/>
    <n v="1.5640000000000001"/>
    <n v="30.076923076923077"/>
    <x v="4"/>
    <x v="35"/>
  </r>
  <r>
    <n v="2544"/>
    <x v="2543"/>
    <s v="Bringing choral music and performance opportunities to under-served youth in West Philadelphia"/>
    <x v="10"/>
    <n v="5041"/>
    <x v="0"/>
    <x v="0"/>
    <s v="USD"/>
    <n v="1341750569"/>
    <x v="2541"/>
    <n v="1339158569"/>
    <d v="2012-06-08T12:29:29"/>
    <b v="0"/>
    <n v="57"/>
    <b v="1"/>
    <s v="music/classical music"/>
    <n v="1.0082"/>
    <n v="88.438596491228068"/>
    <x v="4"/>
    <x v="35"/>
  </r>
  <r>
    <n v="2545"/>
    <x v="2544"/>
    <s v="We're recording our debut album: a CD of the string quartet and clarinet quintet by Stephan Krehl for the Naxos label"/>
    <x v="13"/>
    <n v="3906"/>
    <x v="0"/>
    <x v="0"/>
    <s v="USD"/>
    <n v="1424997000"/>
    <x v="2542"/>
    <n v="1421983138"/>
    <d v="2015-01-23T03:18:58"/>
    <b v="0"/>
    <n v="61"/>
    <b v="1"/>
    <s v="music/classical music"/>
    <n v="1.9530000000000001"/>
    <n v="64.032786885245898"/>
    <x v="4"/>
    <x v="35"/>
  </r>
  <r>
    <n v="2546"/>
    <x v="2545"/>
    <s v="We want to release an album of choral music by acclaimed Finnish composer Jaakko MÃ¤ntyjÃ¤rvi in 2014"/>
    <x v="8"/>
    <n v="3910"/>
    <x v="0"/>
    <x v="0"/>
    <s v="USD"/>
    <n v="1380949200"/>
    <x v="2543"/>
    <n v="1378586179"/>
    <d v="2013-09-07T20:36:19"/>
    <b v="0"/>
    <n v="65"/>
    <b v="1"/>
    <s v="music/classical music"/>
    <n v="1.1171428571428572"/>
    <n v="60.153846153846153"/>
    <x v="4"/>
    <x v="35"/>
  </r>
  <r>
    <n v="2547"/>
    <x v="2546"/>
    <s v="A compilation of Guitar Music by composers Darin Au, Jeff Peterson, Byron Yasui, Bailey Matsuda, Ian O'Sullivan, and Michael Foumai."/>
    <x v="62"/>
    <n v="6592"/>
    <x v="0"/>
    <x v="0"/>
    <s v="USD"/>
    <n v="1333560803"/>
    <x v="2544"/>
    <n v="1330972403"/>
    <d v="2012-03-05T18:33:23"/>
    <b v="0"/>
    <n v="134"/>
    <b v="1"/>
    <s v="music/classical music"/>
    <n v="1.1985454545454546"/>
    <n v="49.194029850746269"/>
    <x v="4"/>
    <x v="35"/>
  </r>
  <r>
    <n v="2548"/>
    <x v="2547"/>
    <s v="This is the embryo of the change for future ecosystem of musical art  in Indonesia. Please support us to realize our program on Oct 9!"/>
    <x v="12"/>
    <n v="6111"/>
    <x v="0"/>
    <x v="6"/>
    <s v="EUR"/>
    <n v="1475209620"/>
    <x v="2545"/>
    <n v="1473087637"/>
    <d v="2016-09-05T15:00:37"/>
    <b v="0"/>
    <n v="37"/>
    <b v="1"/>
    <s v="music/classical music"/>
    <n v="1.0185"/>
    <n v="165.16216216216216"/>
    <x v="4"/>
    <x v="35"/>
  </r>
  <r>
    <n v="2549"/>
    <x v="2548"/>
    <s v="A new opera in English by Mike Christie to be premiÃ¨red at the Arcola Theatre, London UK from 14th-17th August 2013."/>
    <x v="351"/>
    <n v="1614"/>
    <x v="0"/>
    <x v="1"/>
    <s v="GBP"/>
    <n v="1370019600"/>
    <x v="2546"/>
    <n v="1366999870"/>
    <d v="2013-04-26T18:11:10"/>
    <b v="0"/>
    <n v="37"/>
    <b v="1"/>
    <s v="music/classical music"/>
    <n v="1.0280254777070064"/>
    <n v="43.621621621621621"/>
    <x v="4"/>
    <x v="35"/>
  </r>
  <r>
    <n v="2550"/>
    <x v="2549"/>
    <s v="Ashley Bathgate and Karl Larson are raising funds to make the premiere recording of Ken Thomson's brilliant, dramatic new chamber works"/>
    <x v="115"/>
    <n v="6555"/>
    <x v="0"/>
    <x v="0"/>
    <s v="USD"/>
    <n v="1444276740"/>
    <x v="2547"/>
    <n v="1439392406"/>
    <d v="2015-08-12T15:13:26"/>
    <b v="0"/>
    <n v="150"/>
    <b v="1"/>
    <s v="music/classical music"/>
    <n v="1.0084615384615385"/>
    <n v="43.7"/>
    <x v="4"/>
    <x v="35"/>
  </r>
  <r>
    <n v="2551"/>
    <x v="2550"/>
    <s v="KCS seeks your support to off-set the cost of assembling a professional 25 piece orchestra for two choral performances."/>
    <x v="352"/>
    <n v="3775.5"/>
    <x v="0"/>
    <x v="0"/>
    <s v="USD"/>
    <n v="1332362880"/>
    <x v="2548"/>
    <n v="1329890585"/>
    <d v="2012-02-22T06:03:05"/>
    <b v="0"/>
    <n v="56"/>
    <b v="1"/>
    <s v="music/classical music"/>
    <n v="1.0273469387755103"/>
    <n v="67.419642857142861"/>
    <x v="4"/>
    <x v="35"/>
  </r>
  <r>
    <n v="2552"/>
    <x v="2551"/>
    <s v="World Premiere of a new oratorio with chorus, soloists, and orchestra, based on the Old Testament king and prophet, DAVID"/>
    <x v="9"/>
    <n v="3195"/>
    <x v="0"/>
    <x v="0"/>
    <s v="USD"/>
    <n v="1488741981"/>
    <x v="2549"/>
    <n v="1486149981"/>
    <d v="2017-02-03T19:26:21"/>
    <b v="0"/>
    <n v="18"/>
    <b v="1"/>
    <s v="music/classical music"/>
    <n v="1.0649999999999999"/>
    <n v="177.5"/>
    <x v="4"/>
    <x v="35"/>
  </r>
  <r>
    <n v="2553"/>
    <x v="2552"/>
    <s v="Help me be one of the first to record these beautiful songs and arrangements by 18-19th century masters of the classical guitar."/>
    <x v="15"/>
    <n v="2333"/>
    <x v="0"/>
    <x v="0"/>
    <s v="USD"/>
    <n v="1348202807"/>
    <x v="2550"/>
    <n v="1343018807"/>
    <d v="2012-07-23T04:46:47"/>
    <b v="0"/>
    <n v="60"/>
    <b v="1"/>
    <s v="music/classical music"/>
    <n v="1.5553333333333332"/>
    <n v="38.883333333333333"/>
    <x v="4"/>
    <x v="35"/>
  </r>
  <r>
    <n v="2554"/>
    <x v="2553"/>
    <s v="Join forces with the Patagonia Winds to commission a new wind quintet to premiere at the 2015 National Flute Association Convention!"/>
    <x v="9"/>
    <n v="3684"/>
    <x v="0"/>
    <x v="0"/>
    <s v="USD"/>
    <n v="1433131140"/>
    <x v="2551"/>
    <n v="1430445163"/>
    <d v="2015-05-01T01:52:43"/>
    <b v="0"/>
    <n v="67"/>
    <b v="1"/>
    <s v="music/classical music"/>
    <n v="1.228"/>
    <n v="54.985074626865675"/>
    <x v="4"/>
    <x v="35"/>
  </r>
  <r>
    <n v="2555"/>
    <x v="2554"/>
    <s v="At Brevard Music Center, a foremost summer music study program, I will compose a new work for large chamber ensemble for performance."/>
    <x v="13"/>
    <n v="2147"/>
    <x v="0"/>
    <x v="0"/>
    <s v="USD"/>
    <n v="1338219793"/>
    <x v="2552"/>
    <n v="1335541393"/>
    <d v="2012-04-27T15:43:13"/>
    <b v="0"/>
    <n v="35"/>
    <b v="1"/>
    <s v="music/classical music"/>
    <n v="1.0734999999999999"/>
    <n v="61.342857142857142"/>
    <x v="4"/>
    <x v="35"/>
  </r>
  <r>
    <n v="2556"/>
    <x v="2555"/>
    <s v="This is a &quot;call for scores&quot; for unaccompanied violin, recordings of the works, and a prize of at least 20 records for each composer."/>
    <x v="353"/>
    <n v="786"/>
    <x v="0"/>
    <x v="0"/>
    <s v="USD"/>
    <n v="1356392857"/>
    <x v="2553"/>
    <n v="1352504857"/>
    <d v="2012-11-09T23:47:37"/>
    <b v="0"/>
    <n v="34"/>
    <b v="1"/>
    <s v="music/classical music"/>
    <n v="1.0550335570469798"/>
    <n v="23.117647058823529"/>
    <x v="4"/>
    <x v="35"/>
  </r>
  <r>
    <n v="2557"/>
    <x v="2556"/>
    <s v="Raising money for our concert tour of Switzerland and Germany in June/July 2014"/>
    <x v="42"/>
    <n v="1066"/>
    <x v="0"/>
    <x v="1"/>
    <s v="GBP"/>
    <n v="1400176386"/>
    <x v="2554"/>
    <n v="1397584386"/>
    <d v="2014-04-15T17:53:06"/>
    <b v="0"/>
    <n v="36"/>
    <b v="1"/>
    <s v="music/classical music"/>
    <n v="1.1844444444444444"/>
    <n v="29.611111111111111"/>
    <x v="4"/>
    <x v="35"/>
  </r>
  <r>
    <n v="2558"/>
    <x v="2557"/>
    <s v="The Hopkins Sinfonia is looking for your support to run our 2015 Season made up of five concerts."/>
    <x v="21"/>
    <n v="1361"/>
    <x v="0"/>
    <x v="2"/>
    <s v="AUD"/>
    <n v="1430488740"/>
    <x v="2555"/>
    <n v="1427747906"/>
    <d v="2015-03-30T20:38:26"/>
    <b v="0"/>
    <n v="18"/>
    <b v="1"/>
    <s v="music/classical music"/>
    <n v="1.0888"/>
    <n v="75.611111111111114"/>
    <x v="4"/>
    <x v="35"/>
  </r>
  <r>
    <n v="2559"/>
    <x v="2558"/>
    <s v="A concert of new music by four composers who have lived in India and been inspired by its music, with the Momenta String Quartet"/>
    <x v="134"/>
    <n v="890"/>
    <x v="0"/>
    <x v="0"/>
    <s v="USD"/>
    <n v="1321385820"/>
    <x v="2556"/>
    <n v="1318539484"/>
    <d v="2011-10-13T20:58:04"/>
    <b v="0"/>
    <n v="25"/>
    <b v="1"/>
    <s v="music/classical music"/>
    <n v="1.1125"/>
    <n v="35.6"/>
    <x v="4"/>
    <x v="35"/>
  </r>
  <r>
    <n v="2560"/>
    <x v="2559"/>
    <s v="New CD of favourite chamber music by Welsh composer Michael Parkin featuring debut recordings by outstanding young musicians."/>
    <x v="9"/>
    <n v="3003"/>
    <x v="0"/>
    <x v="1"/>
    <s v="GBP"/>
    <n v="1425682174"/>
    <x v="2557"/>
    <n v="1423090174"/>
    <d v="2015-02-04T22:49:34"/>
    <b v="0"/>
    <n v="21"/>
    <b v="1"/>
    <s v="music/classical music"/>
    <n v="1.0009999999999999"/>
    <n v="143"/>
    <x v="4"/>
    <x v="35"/>
  </r>
  <r>
    <n v="2561"/>
    <x v="2560"/>
    <s v="Ever had chicken fingers smothered in bearnaise sauce, resting on a bed of your favorite rice? We need these meals on wheels."/>
    <x v="57"/>
    <n v="0"/>
    <x v="1"/>
    <x v="5"/>
    <s v="CAD"/>
    <n v="1444740089"/>
    <x v="2558"/>
    <n v="1442148089"/>
    <d v="2015-09-13T12:41:29"/>
    <b v="0"/>
    <n v="0"/>
    <b v="0"/>
    <s v="food/food trucks"/>
    <n v="0"/>
    <e v="#DIV/0!"/>
    <x v="7"/>
    <x v="19"/>
  </r>
  <r>
    <n v="2562"/>
    <x v="2561"/>
    <s v="Hail up - Wah gwaan ?_x000a_We are creating a foodtruck that will serve typical, traditional Jamaican jerk chicken/pork and more!"/>
    <x v="3"/>
    <n v="75"/>
    <x v="1"/>
    <x v="12"/>
    <s v="EUR"/>
    <n v="1476189339"/>
    <x v="2559"/>
    <n v="1471005339"/>
    <d v="2016-08-12T12:35:39"/>
    <b v="0"/>
    <n v="3"/>
    <b v="0"/>
    <s v="food/food trucks"/>
    <n v="7.4999999999999997E-3"/>
    <n v="25"/>
    <x v="7"/>
    <x v="19"/>
  </r>
  <r>
    <n v="2563"/>
    <x v="2562"/>
    <s v="Michigan based bubble tea and specialty ice cream food truck"/>
    <x v="22"/>
    <n v="0"/>
    <x v="1"/>
    <x v="0"/>
    <s v="USD"/>
    <n v="1438226451"/>
    <x v="2560"/>
    <n v="1433042451"/>
    <d v="2015-05-31T03:20:51"/>
    <b v="0"/>
    <n v="0"/>
    <b v="0"/>
    <s v="food/food trucks"/>
    <n v="0"/>
    <e v="#DIV/0!"/>
    <x v="7"/>
    <x v="19"/>
  </r>
  <r>
    <n v="2564"/>
    <x v="2563"/>
    <s v="We want to bring the wonderful flavors of the Jersey Shore, my home, to my new home in Winnipeg, the center of Canada."/>
    <x v="79"/>
    <n v="0"/>
    <x v="1"/>
    <x v="5"/>
    <s v="CAD"/>
    <n v="1406854699"/>
    <x v="2561"/>
    <n v="1404262699"/>
    <d v="2014-07-02T00:58:19"/>
    <b v="0"/>
    <n v="0"/>
    <b v="0"/>
    <s v="food/food trucks"/>
    <n v="0"/>
    <e v="#DIV/0!"/>
    <x v="7"/>
    <x v="19"/>
  </r>
  <r>
    <n v="2565"/>
    <x v="2564"/>
    <s v="The Sketchy Pelican. Is my vision to bring raw, honest, soulful, creative, thoght provoking cuisine to food truck form"/>
    <x v="3"/>
    <n v="100"/>
    <x v="1"/>
    <x v="0"/>
    <s v="USD"/>
    <n v="1462827000"/>
    <x v="2562"/>
    <n v="1457710589"/>
    <d v="2016-03-11T15:36:29"/>
    <b v="0"/>
    <n v="1"/>
    <b v="0"/>
    <s v="food/food trucks"/>
    <n v="0.01"/>
    <n v="100"/>
    <x v="7"/>
    <x v="19"/>
  </r>
  <r>
    <n v="2566"/>
    <x v="2565"/>
    <s v="You can skip the hotdog cart and enjoy fresh, hot, delicious, handmade pizza when Mamma B's takes her show on the road!"/>
    <x v="19"/>
    <n v="0"/>
    <x v="1"/>
    <x v="0"/>
    <s v="USD"/>
    <n v="1408663948"/>
    <x v="2563"/>
    <n v="1406071948"/>
    <d v="2014-07-22T23:32:28"/>
    <b v="0"/>
    <n v="0"/>
    <b v="0"/>
    <s v="food/food trucks"/>
    <n v="0"/>
    <e v="#DIV/0!"/>
    <x v="7"/>
    <x v="19"/>
  </r>
  <r>
    <n v="2567"/>
    <x v="2566"/>
    <s v="You're leaving a Bar/Nightclub what else would you want more than to have a Juicy Burger and to see Beautiful Girls making it."/>
    <x v="101"/>
    <n v="120"/>
    <x v="1"/>
    <x v="0"/>
    <s v="USD"/>
    <n v="1429823138"/>
    <x v="2564"/>
    <n v="1427231138"/>
    <d v="2015-03-24T21:05:38"/>
    <b v="0"/>
    <n v="2"/>
    <b v="0"/>
    <s v="food/food trucks"/>
    <n v="2.6666666666666666E-3"/>
    <n v="60"/>
    <x v="7"/>
    <x v="19"/>
  </r>
  <r>
    <n v="2568"/>
    <x v="2567"/>
    <s v="Barney's is seriously delicious New York food. Cooking everything from scratch on our American food truck. London here we come..."/>
    <x v="3"/>
    <n v="50"/>
    <x v="1"/>
    <x v="1"/>
    <s v="GBP"/>
    <n v="1472745594"/>
    <x v="2565"/>
    <n v="1470153594"/>
    <d v="2016-08-02T15:59:54"/>
    <b v="0"/>
    <n v="1"/>
    <b v="0"/>
    <s v="food/food trucks"/>
    <n v="5.0000000000000001E-3"/>
    <n v="50"/>
    <x v="7"/>
    <x v="19"/>
  </r>
  <r>
    <n v="2569"/>
    <x v="2568"/>
    <s v="With your help, I would be able to get a truck and start the process of getting it ready for the 2016 season."/>
    <x v="115"/>
    <n v="145"/>
    <x v="1"/>
    <x v="0"/>
    <s v="USD"/>
    <n v="1442457112"/>
    <x v="2566"/>
    <n v="1439865112"/>
    <d v="2015-08-18T02:31:52"/>
    <b v="0"/>
    <n v="2"/>
    <b v="0"/>
    <s v="food/food trucks"/>
    <n v="2.2307692307692306E-2"/>
    <n v="72.5"/>
    <x v="7"/>
    <x v="19"/>
  </r>
  <r>
    <n v="2570"/>
    <x v="2569"/>
    <s v="A family run mobile wood fired pizza oven serving up unique artisan pizzas created by award winning Chef Brandon Mathias!"/>
    <x v="39"/>
    <n v="59"/>
    <x v="1"/>
    <x v="0"/>
    <s v="USD"/>
    <n v="1486590035"/>
    <x v="2567"/>
    <n v="1483998035"/>
    <d v="2017-01-09T21:40:35"/>
    <b v="0"/>
    <n v="2"/>
    <b v="0"/>
    <s v="food/food trucks"/>
    <n v="8.4285714285714294E-3"/>
    <n v="29.5"/>
    <x v="7"/>
    <x v="19"/>
  </r>
  <r>
    <n v="2571"/>
    <x v="2570"/>
    <s v="Perth locals who dream of opening a health food van, and serving treats that not only taste amazing but also benefit your body."/>
    <x v="57"/>
    <n v="250"/>
    <x v="1"/>
    <x v="2"/>
    <s v="AUD"/>
    <n v="1463645521"/>
    <x v="2568"/>
    <n v="1458461521"/>
    <d v="2016-03-20T08:12:01"/>
    <b v="0"/>
    <n v="4"/>
    <b v="0"/>
    <s v="food/food trucks"/>
    <n v="2.5000000000000001E-3"/>
    <n v="62.5"/>
    <x v="7"/>
    <x v="19"/>
  </r>
  <r>
    <n v="2572"/>
    <x v="2571"/>
    <s v="Mesquite smoked brisket nachos, food truck style, with homemade salsa to make your taste buds dance."/>
    <x v="11"/>
    <n v="0"/>
    <x v="1"/>
    <x v="0"/>
    <s v="USD"/>
    <n v="1428893517"/>
    <x v="2569"/>
    <n v="1426301517"/>
    <d v="2015-03-14T02:51:57"/>
    <b v="0"/>
    <n v="0"/>
    <b v="0"/>
    <s v="food/food trucks"/>
    <n v="0"/>
    <e v="#DIV/0!"/>
    <x v="7"/>
    <x v="19"/>
  </r>
  <r>
    <n v="2573"/>
    <x v="2572"/>
    <s v="I have perfected my porkkabob recipe.I'm ready to start my own business!I need funds for the bbq pit and trailer and start up supplies."/>
    <x v="6"/>
    <n v="0"/>
    <x v="1"/>
    <x v="0"/>
    <s v="USD"/>
    <n v="1408803149"/>
    <x v="2570"/>
    <n v="1404915149"/>
    <d v="2014-07-09T14:12:29"/>
    <b v="0"/>
    <n v="0"/>
    <b v="0"/>
    <s v="food/food trucks"/>
    <n v="0"/>
    <e v="#DIV/0!"/>
    <x v="7"/>
    <x v="19"/>
  </r>
  <r>
    <n v="2574"/>
    <x v="2573"/>
    <s v="The Best Jamaican Jerk outside of Kingston! The name means &quot;for the children&quot;, my children, the reasons why I cook and why I live!"/>
    <x v="3"/>
    <n v="0"/>
    <x v="1"/>
    <x v="0"/>
    <s v="USD"/>
    <n v="1463600945"/>
    <x v="2571"/>
    <n v="1461786545"/>
    <d v="2016-04-27T19:49:05"/>
    <b v="0"/>
    <n v="0"/>
    <b v="0"/>
    <s v="food/food trucks"/>
    <n v="0"/>
    <e v="#DIV/0!"/>
    <x v="7"/>
    <x v="19"/>
  </r>
  <r>
    <n v="2575"/>
    <x v="2574"/>
    <s v="Hello everyone, Iv'e decided to put my love for old Volkswagen buses and my love for cooking together! Support vdub dogs hot dog bus!"/>
    <x v="94"/>
    <n v="0"/>
    <x v="1"/>
    <x v="0"/>
    <s v="USD"/>
    <n v="1421030194"/>
    <x v="2572"/>
    <n v="1418438194"/>
    <d v="2014-12-13T02:36:34"/>
    <b v="0"/>
    <n v="0"/>
    <b v="0"/>
    <s v="food/food trucks"/>
    <n v="0"/>
    <e v="#DIV/0!"/>
    <x v="7"/>
    <x v="19"/>
  </r>
  <r>
    <n v="2576"/>
    <x v="2575"/>
    <s v="A New Twist with an American and Philippine fast food Mobile Trailer."/>
    <x v="3"/>
    <n v="0"/>
    <x v="1"/>
    <x v="0"/>
    <s v="USD"/>
    <n v="1428707647"/>
    <x v="2573"/>
    <n v="1424823247"/>
    <d v="2015-02-25T00:14:07"/>
    <b v="0"/>
    <n v="0"/>
    <b v="0"/>
    <s v="food/food trucks"/>
    <n v="0"/>
    <e v="#DIV/0!"/>
    <x v="7"/>
    <x v="19"/>
  </r>
  <r>
    <n v="2577"/>
    <x v="2576"/>
    <s v="This is not your average cake, it's fruit with yogurt fruit dip icing and fruit toppings! Great for events, parties, weddings and more!"/>
    <x v="36"/>
    <n v="0"/>
    <x v="1"/>
    <x v="0"/>
    <s v="USD"/>
    <n v="1407181297"/>
    <x v="2574"/>
    <n v="1405021297"/>
    <d v="2014-07-10T19:41:37"/>
    <b v="0"/>
    <n v="0"/>
    <b v="0"/>
    <s v="food/food trucks"/>
    <n v="0"/>
    <e v="#DIV/0!"/>
    <x v="7"/>
    <x v="19"/>
  </r>
  <r>
    <n v="2578"/>
    <x v="2577"/>
    <s v="Madhuri means &quot;inner beauty, inner sweetness&quot;. At Madhuri Kitchen, we're bringing the spiritual practice of food to festivals &amp; events."/>
    <x v="12"/>
    <n v="0"/>
    <x v="1"/>
    <x v="0"/>
    <s v="USD"/>
    <n v="1444410000"/>
    <x v="2575"/>
    <n v="1440203579"/>
    <d v="2015-08-22T00:32:59"/>
    <b v="0"/>
    <n v="0"/>
    <b v="0"/>
    <s v="food/food trucks"/>
    <n v="0"/>
    <e v="#DIV/0!"/>
    <x v="7"/>
    <x v="19"/>
  </r>
  <r>
    <n v="2579"/>
    <x v="2578"/>
    <s v="For those who know me, I love to bake &amp; I'm pretty good at it. My dream is to own a food truck that is a bakery &amp; Coffee shop."/>
    <x v="61"/>
    <n v="277"/>
    <x v="1"/>
    <x v="0"/>
    <s v="USD"/>
    <n v="1410810903"/>
    <x v="2576"/>
    <n v="1405626903"/>
    <d v="2014-07-17T19:55:03"/>
    <b v="0"/>
    <n v="12"/>
    <b v="0"/>
    <s v="food/food trucks"/>
    <n v="1.3849999999999999E-3"/>
    <n v="23.083333333333332"/>
    <x v="7"/>
    <x v="19"/>
  </r>
  <r>
    <n v="2580"/>
    <x v="2579"/>
    <s v="Planning to build this truck into a full rolling fold out cook shack,providing clean cold drinking water to all festival goers"/>
    <x v="0"/>
    <n v="51"/>
    <x v="1"/>
    <x v="0"/>
    <s v="USD"/>
    <n v="1431745200"/>
    <x v="2577"/>
    <n v="1429170603"/>
    <d v="2015-04-16T07:50:03"/>
    <b v="0"/>
    <n v="2"/>
    <b v="0"/>
    <s v="food/food trucks"/>
    <n v="6.0000000000000001E-3"/>
    <n v="25.5"/>
    <x v="7"/>
    <x v="19"/>
  </r>
  <r>
    <n v="2581"/>
    <x v="2580"/>
    <s v="Creating a Food Truck to bring gourmet sausage sliders to Jacksonville, FL for breakfast, lunch, and special events."/>
    <x v="10"/>
    <n v="530"/>
    <x v="2"/>
    <x v="0"/>
    <s v="USD"/>
    <n v="1447689898"/>
    <x v="2578"/>
    <n v="1445094298"/>
    <d v="2015-10-17T15:04:58"/>
    <b v="0"/>
    <n v="11"/>
    <b v="0"/>
    <s v="food/food trucks"/>
    <n v="0.106"/>
    <n v="48.18181818181818"/>
    <x v="7"/>
    <x v="19"/>
  </r>
  <r>
    <n v="2582"/>
    <x v="2581"/>
    <s v="The place where chicken meets liquor for the first time!"/>
    <x v="161"/>
    <n v="1"/>
    <x v="2"/>
    <x v="0"/>
    <s v="USD"/>
    <n v="1477784634"/>
    <x v="2579"/>
    <n v="1475192634"/>
    <d v="2016-09-29T23:43:54"/>
    <b v="0"/>
    <n v="1"/>
    <b v="0"/>
    <s v="food/food trucks"/>
    <n v="1.1111111111111112E-5"/>
    <n v="1"/>
    <x v="7"/>
    <x v="19"/>
  </r>
  <r>
    <n v="2583"/>
    <x v="2582"/>
    <s v="Crazy Daisy will become the newest member of the food truck distributors in Kansas City, Missouri."/>
    <x v="28"/>
    <n v="5"/>
    <x v="2"/>
    <x v="0"/>
    <s v="USD"/>
    <n v="1426526880"/>
    <x v="2580"/>
    <n v="1421346480"/>
    <d v="2015-01-15T18:28:00"/>
    <b v="0"/>
    <n v="5"/>
    <b v="0"/>
    <s v="food/food trucks"/>
    <n v="5.0000000000000001E-3"/>
    <n v="1"/>
    <x v="7"/>
    <x v="19"/>
  </r>
  <r>
    <n v="2584"/>
    <x v="2583"/>
    <s v="Bringing quality food to the masses using local premium ingredients, but at a food truck price!"/>
    <x v="3"/>
    <n v="0"/>
    <x v="2"/>
    <x v="0"/>
    <s v="USD"/>
    <n v="1434341369"/>
    <x v="2581"/>
    <n v="1431749369"/>
    <d v="2015-05-16T04:09:29"/>
    <b v="0"/>
    <n v="0"/>
    <b v="0"/>
    <s v="food/food trucks"/>
    <n v="0"/>
    <e v="#DIV/0!"/>
    <x v="7"/>
    <x v="19"/>
  </r>
  <r>
    <n v="2585"/>
    <x v="2584"/>
    <s v="Evie's Eats uses local ingredients to create sweet treats, healthy snacks and on the go meals, all with the family budget in mind!"/>
    <x v="11"/>
    <n v="50"/>
    <x v="2"/>
    <x v="0"/>
    <s v="USD"/>
    <n v="1404601632"/>
    <x v="2582"/>
    <n v="1402009632"/>
    <d v="2014-06-05T23:07:12"/>
    <b v="0"/>
    <n v="1"/>
    <b v="0"/>
    <s v="food/food trucks"/>
    <n v="1.6666666666666668E-3"/>
    <n v="50"/>
    <x v="7"/>
    <x v="19"/>
  </r>
  <r>
    <n v="2586"/>
    <x v="2585"/>
    <s v="I would like to bring fresh salad and food to the streets of London at a reasonable price."/>
    <x v="9"/>
    <n v="5"/>
    <x v="2"/>
    <x v="1"/>
    <s v="GBP"/>
    <n v="1451030136"/>
    <x v="2583"/>
    <n v="1448438136"/>
    <d v="2015-11-25T07:55:36"/>
    <b v="0"/>
    <n v="1"/>
    <b v="0"/>
    <s v="food/food trucks"/>
    <n v="1.6666666666666668E-3"/>
    <n v="5"/>
    <x v="7"/>
    <x v="19"/>
  </r>
  <r>
    <n v="2587"/>
    <x v="2586"/>
    <s v="Providing creative, healthy signature dishes for active, conscientious lifestylers through a community of culinary artists."/>
    <x v="63"/>
    <n v="1217"/>
    <x v="2"/>
    <x v="0"/>
    <s v="USD"/>
    <n v="1451491953"/>
    <x v="2584"/>
    <n v="1448899953"/>
    <d v="2015-11-30T16:12:33"/>
    <b v="0"/>
    <n v="6"/>
    <b v="0"/>
    <s v="food/food trucks"/>
    <n v="2.4340000000000001E-2"/>
    <n v="202.83333333333334"/>
    <x v="7"/>
    <x v="19"/>
  </r>
  <r>
    <n v="2588"/>
    <x v="2587"/>
    <s v="We are a Asian fusion inspired American Fare Food Truck Home of the Freak Sandwich So that means Come And Get Your Freak On! eat big."/>
    <x v="12"/>
    <n v="233"/>
    <x v="2"/>
    <x v="0"/>
    <s v="USD"/>
    <n v="1427807640"/>
    <x v="2585"/>
    <n v="1423325626"/>
    <d v="2015-02-07T16:13:46"/>
    <b v="0"/>
    <n v="8"/>
    <b v="0"/>
    <s v="food/food trucks"/>
    <n v="3.8833333333333331E-2"/>
    <n v="29.125"/>
    <x v="7"/>
    <x v="19"/>
  </r>
  <r>
    <n v="2589"/>
    <x v="2588"/>
    <s v="A Brazilian-inspired food truck in one of the busiest spots in Copenhagen, delicious pancakes made by the healthy tapiÃ³ca flour"/>
    <x v="63"/>
    <n v="5"/>
    <x v="2"/>
    <x v="8"/>
    <s v="DKK"/>
    <n v="1458733927"/>
    <x v="2586"/>
    <n v="1456145527"/>
    <d v="2016-02-22T12:52:07"/>
    <b v="0"/>
    <n v="1"/>
    <b v="0"/>
    <s v="food/food trucks"/>
    <n v="1E-4"/>
    <n v="5"/>
    <x v="7"/>
    <x v="19"/>
  </r>
  <r>
    <n v="2590"/>
    <x v="2589"/>
    <s v="First in Perth self-contained eco-friendly coffee car based on Ford Fiesta. In the end of the projrct I need your help to make it real!"/>
    <x v="9"/>
    <n v="0"/>
    <x v="2"/>
    <x v="2"/>
    <s v="AUD"/>
    <n v="1453817297"/>
    <x v="2587"/>
    <n v="1453212497"/>
    <d v="2016-01-19T14:08:17"/>
    <b v="0"/>
    <n v="0"/>
    <b v="0"/>
    <s v="food/food trucks"/>
    <n v="0"/>
    <e v="#DIV/0!"/>
    <x v="7"/>
    <x v="19"/>
  </r>
  <r>
    <n v="2591"/>
    <x v="2590"/>
    <s v="Hi everyone I am a 26 year old single mom trying to start her own food business! I need to first afford the patent to reveal more!"/>
    <x v="15"/>
    <n v="26"/>
    <x v="2"/>
    <x v="0"/>
    <s v="USD"/>
    <n v="1457901924"/>
    <x v="2588"/>
    <n v="1452721524"/>
    <d v="2016-01-13T21:45:24"/>
    <b v="0"/>
    <n v="2"/>
    <b v="0"/>
    <s v="food/food trucks"/>
    <n v="1.7333333333333333E-2"/>
    <n v="13"/>
    <x v="7"/>
    <x v="19"/>
  </r>
  <r>
    <n v="2592"/>
    <x v="2591"/>
    <s v="El Carte is revolutionizing the food truck industry. Meet the new food trike. #oneandonly  we going to spread the awesomeness all over!"/>
    <x v="11"/>
    <n v="50"/>
    <x v="2"/>
    <x v="0"/>
    <s v="USD"/>
    <n v="1412536421"/>
    <x v="2589"/>
    <n v="1409944421"/>
    <d v="2014-09-05T19:13:41"/>
    <b v="0"/>
    <n v="1"/>
    <b v="0"/>
    <s v="food/food trucks"/>
    <n v="1.6666666666666668E-3"/>
    <n v="50"/>
    <x v="7"/>
    <x v="19"/>
  </r>
  <r>
    <n v="2593"/>
    <x v="2592"/>
    <s v="What could be better than satisfying your hunger with ice cream or a taco (or both) from a 1970's mural van blastin disco music!"/>
    <x v="3"/>
    <n v="0"/>
    <x v="2"/>
    <x v="0"/>
    <s v="USD"/>
    <n v="1429993026"/>
    <x v="2590"/>
    <n v="1427401026"/>
    <d v="2015-03-26T20:17:06"/>
    <b v="0"/>
    <n v="0"/>
    <b v="0"/>
    <s v="food/food trucks"/>
    <n v="0"/>
    <e v="#DIV/0!"/>
    <x v="7"/>
    <x v="19"/>
  </r>
  <r>
    <n v="2594"/>
    <x v="2593"/>
    <s v="New, small home business, looking to take some Granny's old recipes along with some of my own creations to the streets!"/>
    <x v="58"/>
    <n v="1"/>
    <x v="2"/>
    <x v="0"/>
    <s v="USD"/>
    <n v="1407453228"/>
    <x v="2591"/>
    <n v="1404861228"/>
    <d v="2014-07-08T23:13:48"/>
    <b v="0"/>
    <n v="1"/>
    <b v="0"/>
    <s v="food/food trucks"/>
    <n v="1.2500000000000001E-5"/>
    <n v="1"/>
    <x v="7"/>
    <x v="19"/>
  </r>
  <r>
    <n v="2595"/>
    <x v="2594"/>
    <s v="Looking to put the best baked goods in Bowling Green on wheels"/>
    <x v="36"/>
    <n v="1825"/>
    <x v="2"/>
    <x v="0"/>
    <s v="USD"/>
    <n v="1487915500"/>
    <x v="2592"/>
    <n v="1485323500"/>
    <d v="2017-01-25T05:51:40"/>
    <b v="0"/>
    <n v="19"/>
    <b v="0"/>
    <s v="food/food trucks"/>
    <n v="0.12166666666666667"/>
    <n v="96.05263157894737"/>
    <x v="7"/>
    <x v="19"/>
  </r>
  <r>
    <n v="2596"/>
    <x v="2595"/>
    <s v="I'm bringing passion, talent, and most importantly some amazing gourmet food to the streets of Lethbridge and southern Alberta."/>
    <x v="19"/>
    <n v="8256"/>
    <x v="2"/>
    <x v="5"/>
    <s v="CAD"/>
    <n v="1407427009"/>
    <x v="2593"/>
    <n v="1404835009"/>
    <d v="2014-07-08T15:56:49"/>
    <b v="0"/>
    <n v="27"/>
    <b v="0"/>
    <s v="food/food trucks"/>
    <n v="0.23588571428571428"/>
    <n v="305.77777777777777"/>
    <x v="7"/>
    <x v="19"/>
  </r>
  <r>
    <n v="2597"/>
    <x v="2596"/>
    <s v="We have a great little coffee business but the van is currently limping! We don't have the capital to replace it. Please help us!"/>
    <x v="15"/>
    <n v="85"/>
    <x v="2"/>
    <x v="1"/>
    <s v="GBP"/>
    <n v="1466323917"/>
    <x v="2594"/>
    <n v="1463731917"/>
    <d v="2016-05-20T08:11:57"/>
    <b v="0"/>
    <n v="7"/>
    <b v="0"/>
    <s v="food/food trucks"/>
    <n v="5.6666666666666664E-2"/>
    <n v="12.142857142857142"/>
    <x v="7"/>
    <x v="19"/>
  </r>
  <r>
    <n v="2598"/>
    <x v="2597"/>
    <s v="I'm ready to make Tulsa happy and aware that love and kindness go hand in hand with good food!"/>
    <x v="9"/>
    <n v="1170"/>
    <x v="2"/>
    <x v="0"/>
    <s v="USD"/>
    <n v="1443039001"/>
    <x v="2595"/>
    <n v="1440447001"/>
    <d v="2015-08-24T20:10:01"/>
    <b v="0"/>
    <n v="14"/>
    <b v="0"/>
    <s v="food/food trucks"/>
    <n v="0.39"/>
    <n v="83.571428571428569"/>
    <x v="7"/>
    <x v="19"/>
  </r>
  <r>
    <n v="2599"/>
    <x v="2598"/>
    <s v="The Empty Ramekins Catering Group is looking for your help to start up in Miami Florida!!!!"/>
    <x v="354"/>
    <n v="90"/>
    <x v="2"/>
    <x v="0"/>
    <s v="USD"/>
    <n v="1407089147"/>
    <x v="2596"/>
    <n v="1403201147"/>
    <d v="2014-06-19T18:05:47"/>
    <b v="0"/>
    <n v="5"/>
    <b v="0"/>
    <s v="food/food trucks"/>
    <n v="9.9546510341776348E-3"/>
    <n v="18"/>
    <x v="7"/>
    <x v="19"/>
  </r>
  <r>
    <n v="2600"/>
    <x v="2599"/>
    <s v="On Sunday November 8, 2015 our food truck burned to the ground. Please help us get rebuilt."/>
    <x v="63"/>
    <n v="3466"/>
    <x v="2"/>
    <x v="0"/>
    <s v="USD"/>
    <n v="1458938200"/>
    <x v="2597"/>
    <n v="1453757800"/>
    <d v="2016-01-25T21:36:40"/>
    <b v="0"/>
    <n v="30"/>
    <b v="0"/>
    <s v="food/food trucks"/>
    <n v="6.9320000000000007E-2"/>
    <n v="115.53333333333333"/>
    <x v="7"/>
    <x v="19"/>
  </r>
  <r>
    <n v="2601"/>
    <x v="2600"/>
    <s v="I'll be launching a small model TARDIS into (near) SPACE and filming the ascension and descension as a mini-documentary for YouTube."/>
    <x v="2"/>
    <n v="3307"/>
    <x v="0"/>
    <x v="0"/>
    <s v="USD"/>
    <n v="1347508740"/>
    <x v="2598"/>
    <n v="1346276349"/>
    <d v="2012-08-29T21:39:09"/>
    <b v="1"/>
    <n v="151"/>
    <b v="1"/>
    <s v="technology/space exploration"/>
    <n v="6.6139999999999999"/>
    <n v="21.900662251655628"/>
    <x v="2"/>
    <x v="36"/>
  </r>
  <r>
    <n v="2602"/>
    <x v="2601"/>
    <s v="Three screen-printed posters celebrating the most popular and most notable interplanetary robotic space missions."/>
    <x v="14"/>
    <n v="39131"/>
    <x v="0"/>
    <x v="0"/>
    <s v="USD"/>
    <n v="1415827200"/>
    <x v="2599"/>
    <n v="1412358968"/>
    <d v="2014-10-03T17:56:08"/>
    <b v="1"/>
    <n v="489"/>
    <b v="1"/>
    <s v="technology/space exploration"/>
    <n v="3.2609166666666667"/>
    <n v="80.022494887525568"/>
    <x v="2"/>
    <x v="36"/>
  </r>
  <r>
    <n v="2603"/>
    <x v="2602"/>
    <s v="I will be building a mock space station and simulate living on Mars for two weeks."/>
    <x v="257"/>
    <n v="1776"/>
    <x v="0"/>
    <x v="0"/>
    <s v="USD"/>
    <n v="1387835654"/>
    <x v="2600"/>
    <n v="1386626054"/>
    <d v="2013-12-09T21:54:14"/>
    <b v="1"/>
    <n v="50"/>
    <b v="1"/>
    <s v="technology/space exploration"/>
    <n v="1.0148571428571429"/>
    <n v="35.520000000000003"/>
    <x v="2"/>
    <x v="36"/>
  </r>
  <r>
    <n v="2604"/>
    <x v="2603"/>
    <s v="We're building a full size rocket motor for our Hermes Spacecraft.  Help us Kickstart the next generation of space travel!"/>
    <x v="22"/>
    <n v="20843.599999999999"/>
    <x v="0"/>
    <x v="0"/>
    <s v="USD"/>
    <n v="1335662023"/>
    <x v="2601"/>
    <n v="1333070023"/>
    <d v="2012-03-30T01:13:43"/>
    <b v="1"/>
    <n v="321"/>
    <b v="1"/>
    <s v="technology/space exploration"/>
    <n v="1.0421799999999999"/>
    <n v="64.933333333333323"/>
    <x v="2"/>
    <x v="36"/>
  </r>
  <r>
    <n v="2605"/>
    <x v="2604"/>
    <s v="Help astronomers get the data they need to unravel one of the biggest mysteries of all time, KIC 8462852 --- Whereâ€™s the Flux?"/>
    <x v="57"/>
    <n v="107421.57"/>
    <x v="0"/>
    <x v="0"/>
    <s v="USD"/>
    <n v="1466168390"/>
    <x v="2602"/>
    <n v="1463576390"/>
    <d v="2016-05-18T12:59:50"/>
    <b v="1"/>
    <n v="1762"/>
    <b v="1"/>
    <s v="technology/space exploration"/>
    <n v="1.0742157000000001"/>
    <n v="60.965703745743475"/>
    <x v="2"/>
    <x v="36"/>
  </r>
  <r>
    <n v="2606"/>
    <x v="2605"/>
    <s v="PongSat 2 !!!!!_x000a__x000a_On September 27, 2014 we are going to send 2000 student projects to the edge of space."/>
    <x v="34"/>
    <n v="12106"/>
    <x v="0"/>
    <x v="0"/>
    <s v="USD"/>
    <n v="1398791182"/>
    <x v="2603"/>
    <n v="1396026382"/>
    <d v="2014-03-28T17:06:22"/>
    <b v="1"/>
    <n v="385"/>
    <b v="1"/>
    <s v="technology/space exploration"/>
    <n v="1.1005454545454545"/>
    <n v="31.444155844155844"/>
    <x v="2"/>
    <x v="36"/>
  </r>
  <r>
    <n v="2607"/>
    <x v="2606"/>
    <s v="Chop Shopâ€™s second series of posters celebrating the most popular and most notable robotic space exploration missions."/>
    <x v="6"/>
    <n v="32616"/>
    <x v="0"/>
    <x v="0"/>
    <s v="USD"/>
    <n v="1439344800"/>
    <x v="2604"/>
    <n v="1435611572"/>
    <d v="2015-06-29T20:59:32"/>
    <b v="1"/>
    <n v="398"/>
    <b v="1"/>
    <s v="technology/space exploration"/>
    <n v="4.077"/>
    <n v="81.949748743718587"/>
    <x v="2"/>
    <x v="36"/>
  </r>
  <r>
    <n v="2608"/>
    <x v="2607"/>
    <s v="Giant Leaps featuring the historic missions of human spaceflight is the third in our series of space exploration prints"/>
    <x v="6"/>
    <n v="17914"/>
    <x v="0"/>
    <x v="0"/>
    <s v="USD"/>
    <n v="1489536000"/>
    <x v="2605"/>
    <n v="1485976468"/>
    <d v="2017-02-01T19:14:28"/>
    <b v="1"/>
    <n v="304"/>
    <b v="1"/>
    <s v="technology/space exploration"/>
    <n v="2.2392500000000002"/>
    <n v="58.92763157894737"/>
    <x v="2"/>
    <x v="36"/>
  </r>
  <r>
    <n v="2609"/>
    <x v="2608"/>
    <s v="We love Arduino and we love space exploration. So we decided to combine them and let people run their own space experiments!"/>
    <x v="19"/>
    <n v="106330.39"/>
    <x v="0"/>
    <x v="0"/>
    <s v="USD"/>
    <n v="1342330951"/>
    <x v="2606"/>
    <n v="1339738951"/>
    <d v="2012-06-15T05:42:31"/>
    <b v="1"/>
    <n v="676"/>
    <b v="1"/>
    <s v="technology/space exploration"/>
    <n v="3.038011142857143"/>
    <n v="157.29347633136095"/>
    <x v="2"/>
    <x v="36"/>
  </r>
  <r>
    <n v="2610"/>
    <x v="2609"/>
    <s v="Preserve the telescope that Clyde Tombaugh used to discover Pluto for generations to come!"/>
    <x v="355"/>
    <n v="32172.66"/>
    <x v="0"/>
    <x v="0"/>
    <s v="USD"/>
    <n v="1471849140"/>
    <x v="2607"/>
    <n v="1468444125"/>
    <d v="2016-07-13T21:08:45"/>
    <b v="1"/>
    <n v="577"/>
    <b v="1"/>
    <s v="technology/space exploration"/>
    <n v="1.4132510432681749"/>
    <n v="55.758509532062391"/>
    <x v="2"/>
    <x v="36"/>
  </r>
  <r>
    <n v="2611"/>
    <x v="2610"/>
    <s v="Laniakea is the name of the supercluster of galaxies we are part of.This tremendous structure of 380,000 Galaxies can now be yours! 39â‚¬"/>
    <x v="34"/>
    <n v="306970"/>
    <x v="0"/>
    <x v="12"/>
    <s v="EUR"/>
    <n v="1483397940"/>
    <x v="2608"/>
    <n v="1480493014"/>
    <d v="2016-11-30T08:03:34"/>
    <b v="1"/>
    <n v="3663"/>
    <b v="1"/>
    <s v="technology/space exploration"/>
    <n v="27.906363636363636"/>
    <n v="83.802893802893806"/>
    <x v="2"/>
    <x v="36"/>
  </r>
  <r>
    <n v="2612"/>
    <x v="2611"/>
    <s v="What if we built a rocket that is better than a NASA or commercially available rocket? What if we did it with students?"/>
    <x v="3"/>
    <n v="17176.13"/>
    <x v="0"/>
    <x v="0"/>
    <s v="USD"/>
    <n v="1420773970"/>
    <x v="2609"/>
    <n v="1418095570"/>
    <d v="2014-12-09T03:26:10"/>
    <b v="1"/>
    <n v="294"/>
    <b v="1"/>
    <s v="technology/space exploration"/>
    <n v="1.7176130000000001"/>
    <n v="58.422210884353746"/>
    <x v="2"/>
    <x v="36"/>
  </r>
  <r>
    <n v="2613"/>
    <x v="2612"/>
    <s v="Re-inventing the way we look at our planet by sending 5 cameras to near space to create the first 360 panoramic view of the earth."/>
    <x v="51"/>
    <n v="7576"/>
    <x v="0"/>
    <x v="0"/>
    <s v="USD"/>
    <n v="1348256294"/>
    <x v="2610"/>
    <n v="1345664294"/>
    <d v="2012-08-22T19:38:14"/>
    <b v="1"/>
    <n v="28"/>
    <b v="1"/>
    <s v="technology/space exploration"/>
    <n v="1.0101333333333333"/>
    <n v="270.57142857142856"/>
    <x v="2"/>
    <x v="36"/>
  </r>
  <r>
    <n v="2614"/>
    <x v="2613"/>
    <s v="Middle-schoolers designed a microgravity experiment that's going to the ISS! Help us send them to the launch in Wallops Island, VA."/>
    <x v="124"/>
    <n v="10710"/>
    <x v="0"/>
    <x v="0"/>
    <s v="USD"/>
    <n v="1398834000"/>
    <x v="2611"/>
    <n v="1396371612"/>
    <d v="2014-04-01T17:00:12"/>
    <b v="1"/>
    <n v="100"/>
    <b v="1"/>
    <s v="technology/space exploration"/>
    <n v="1.02"/>
    <n v="107.1"/>
    <x v="2"/>
    <x v="36"/>
  </r>
  <r>
    <n v="2615"/>
    <x v="2614"/>
    <s v="Mission to launch a vintage Action Man and Space Capsule into space and film from his birthplace in UK to mark his 50th Anniversary."/>
    <x v="356"/>
    <n v="3397"/>
    <x v="0"/>
    <x v="1"/>
    <s v="GBP"/>
    <n v="1462017600"/>
    <x v="2612"/>
    <n v="1458820564"/>
    <d v="2016-03-24T11:56:04"/>
    <b v="0"/>
    <n v="72"/>
    <b v="1"/>
    <s v="technology/space exploration"/>
    <n v="1.6976511744127936"/>
    <n v="47.180555555555557"/>
    <x v="2"/>
    <x v="36"/>
  </r>
  <r>
    <n v="2616"/>
    <x v="2615"/>
    <s v="Production of variously-sized deployable models of NASA's James Webb Space Telescope to promote hands-on learning."/>
    <x v="31"/>
    <n v="28633.5"/>
    <x v="0"/>
    <x v="0"/>
    <s v="USD"/>
    <n v="1440546729"/>
    <x v="2613"/>
    <n v="1437954729"/>
    <d v="2015-07-26T23:52:09"/>
    <b v="1"/>
    <n v="238"/>
    <b v="1"/>
    <s v="technology/space exploration"/>
    <n v="1.14534"/>
    <n v="120.30882352941177"/>
    <x v="2"/>
    <x v="36"/>
  </r>
  <r>
    <n v="2617"/>
    <x v="2616"/>
    <s v="A simple way to learn and teach complex astronomical concepts. Awesome educational experiment, class demo or desktop display."/>
    <x v="2"/>
    <n v="4388"/>
    <x v="0"/>
    <x v="0"/>
    <s v="USD"/>
    <n v="1413838751"/>
    <x v="2614"/>
    <n v="1411246751"/>
    <d v="2014-09-20T20:59:11"/>
    <b v="1"/>
    <n v="159"/>
    <b v="1"/>
    <s v="technology/space exploration"/>
    <n v="8.7759999999999998"/>
    <n v="27.59748427672956"/>
    <x v="2"/>
    <x v="36"/>
  </r>
  <r>
    <n v="2618"/>
    <x v="2617"/>
    <s v="LTD ED COLLECTIBLE SPACE ART FEAT. ASTRONAUTS"/>
    <x v="36"/>
    <n v="15808"/>
    <x v="0"/>
    <x v="0"/>
    <s v="USD"/>
    <n v="1449000061"/>
    <x v="2615"/>
    <n v="1443812461"/>
    <d v="2015-10-02T19:01:01"/>
    <b v="1"/>
    <n v="77"/>
    <b v="1"/>
    <s v="technology/space exploration"/>
    <n v="1.0538666666666667"/>
    <n v="205.2987012987013"/>
    <x v="2"/>
    <x v="36"/>
  </r>
  <r>
    <n v="2619"/>
    <x v="2618"/>
    <s v="Help a fine art photographer continue her project about space exploration, Mars, and the scientists who are going to make it possible!"/>
    <x v="28"/>
    <n v="1884"/>
    <x v="0"/>
    <x v="0"/>
    <s v="USD"/>
    <n v="1445598000"/>
    <x v="2616"/>
    <n v="1443302004"/>
    <d v="2015-09-26T21:13:24"/>
    <b v="1"/>
    <n v="53"/>
    <b v="1"/>
    <s v="technology/space exploration"/>
    <n v="1.8839999999999999"/>
    <n v="35.547169811320757"/>
    <x v="2"/>
    <x v="36"/>
  </r>
  <r>
    <n v="2620"/>
    <x v="2619"/>
    <s v="Come and join us on a voyage of interstellar exploration as we chart the least known part of the Milky Way â€“ its Delta Quadrant."/>
    <x v="99"/>
    <n v="93374"/>
    <x v="0"/>
    <x v="2"/>
    <s v="AUD"/>
    <n v="1444525200"/>
    <x v="2617"/>
    <n v="1441339242"/>
    <d v="2015-09-04T04:00:42"/>
    <b v="1"/>
    <n v="1251"/>
    <b v="1"/>
    <s v="technology/space exploration"/>
    <n v="1.436523076923077"/>
    <n v="74.639488409272587"/>
    <x v="2"/>
    <x v="36"/>
  </r>
  <r>
    <n v="2621"/>
    <x v="2620"/>
    <s v="Team of undergraduates racing to be the first student organization to successfully launch a rocket powered by a 3D-printed engine."/>
    <x v="36"/>
    <n v="21882"/>
    <x v="0"/>
    <x v="0"/>
    <s v="USD"/>
    <n v="1432230988"/>
    <x v="2618"/>
    <n v="1429638988"/>
    <d v="2015-04-21T17:56:28"/>
    <b v="1"/>
    <n v="465"/>
    <b v="1"/>
    <s v="technology/space exploration"/>
    <n v="1.4588000000000001"/>
    <n v="47.058064516129029"/>
    <x v="2"/>
    <x v="36"/>
  </r>
  <r>
    <n v="2622"/>
    <x v="2621"/>
    <s v="University team from Pisa in collaboration with ESA, creating an innovative heat transfer device that will be tested into space."/>
    <x v="15"/>
    <n v="1967.76"/>
    <x v="0"/>
    <x v="13"/>
    <s v="EUR"/>
    <n v="1483120216"/>
    <x v="2619"/>
    <n v="1479232216"/>
    <d v="2016-11-15T17:50:16"/>
    <b v="0"/>
    <n v="74"/>
    <b v="1"/>
    <s v="technology/space exploration"/>
    <n v="1.3118399999999999"/>
    <n v="26.591351351351353"/>
    <x v="2"/>
    <x v="36"/>
  </r>
  <r>
    <n v="2623"/>
    <x v="2622"/>
    <s v="We have designed an antimatter thruster capable of reaching the nearest star.  A plan for antimatter fuel production is now needed."/>
    <x v="13"/>
    <n v="2280"/>
    <x v="0"/>
    <x v="0"/>
    <s v="USD"/>
    <n v="1480658966"/>
    <x v="2620"/>
    <n v="1479449366"/>
    <d v="2016-11-18T06:09:26"/>
    <b v="0"/>
    <n v="62"/>
    <b v="1"/>
    <s v="technology/space exploration"/>
    <n v="1.1399999999999999"/>
    <n v="36.774193548387096"/>
    <x v="2"/>
    <x v="36"/>
  </r>
  <r>
    <n v="2624"/>
    <x v="2623"/>
    <s v="Itâ€™s Space Elevator research! Smart robots climbing 2 km straight up. The Ribbon is held aloft by large helium balloons."/>
    <x v="6"/>
    <n v="110353.65"/>
    <x v="0"/>
    <x v="0"/>
    <s v="USD"/>
    <n v="1347530822"/>
    <x v="2621"/>
    <n v="1345716422"/>
    <d v="2012-08-23T10:07:02"/>
    <b v="0"/>
    <n v="3468"/>
    <b v="1"/>
    <s v="technology/space exploration"/>
    <n v="13.794206249999998"/>
    <n v="31.820544982698959"/>
    <x v="2"/>
    <x v="36"/>
  </r>
  <r>
    <n v="2625"/>
    <x v="2624"/>
    <s v="We are two upper sixth-form students specialized in physics who wanna take some majestic pictures from stratosphere - about 35km high"/>
    <x v="325"/>
    <n v="1434"/>
    <x v="0"/>
    <x v="12"/>
    <s v="EUR"/>
    <n v="1478723208"/>
    <x v="2622"/>
    <n v="1476559608"/>
    <d v="2016-10-15T19:26:48"/>
    <b v="0"/>
    <n v="52"/>
    <b v="1"/>
    <s v="technology/space exploration"/>
    <n v="9.56"/>
    <n v="27.576923076923077"/>
    <x v="2"/>
    <x v="36"/>
  </r>
  <r>
    <n v="2626"/>
    <x v="2625"/>
    <s v="Support the accreditation of our online STEM Mentoring Program with the International Mentoring Association"/>
    <x v="30"/>
    <n v="2800"/>
    <x v="0"/>
    <x v="0"/>
    <s v="USD"/>
    <n v="1433343869"/>
    <x v="2623"/>
    <n v="1430751869"/>
    <d v="2015-05-04T15:04:29"/>
    <b v="0"/>
    <n v="50"/>
    <b v="1"/>
    <s v="technology/space exploration"/>
    <n v="1.1200000000000001"/>
    <n v="56"/>
    <x v="2"/>
    <x v="36"/>
  </r>
  <r>
    <n v="2627"/>
    <x v="2626"/>
    <s v="A group of high school students are building a near-space balloon, that will capture stunning HD video of the earth from near-space."/>
    <x v="325"/>
    <n v="970"/>
    <x v="0"/>
    <x v="0"/>
    <s v="USD"/>
    <n v="1448571261"/>
    <x v="2624"/>
    <n v="1445975661"/>
    <d v="2015-10-27T19:54:21"/>
    <b v="0"/>
    <n v="45"/>
    <b v="1"/>
    <s v="technology/space exploration"/>
    <n v="6.4666666666666668"/>
    <n v="21.555555555555557"/>
    <x v="2"/>
    <x v="36"/>
  </r>
  <r>
    <n v="2628"/>
    <x v="2627"/>
    <s v="A high school freshman is sending pie into space and you can be a part of it.  GO SCIENCE!!!"/>
    <x v="357"/>
    <n v="926"/>
    <x v="0"/>
    <x v="0"/>
    <s v="USD"/>
    <n v="1417389067"/>
    <x v="2625"/>
    <n v="1415661067"/>
    <d v="2014-11-10T23:11:07"/>
    <b v="0"/>
    <n v="21"/>
    <b v="1"/>
    <s v="technology/space exploration"/>
    <n v="1.1036948748510131"/>
    <n v="44.095238095238095"/>
    <x v="2"/>
    <x v="36"/>
  </r>
  <r>
    <n v="2629"/>
    <x v="2628"/>
    <s v="The first international contest to let students shape the future of interstellar travel."/>
    <x v="10"/>
    <n v="6387"/>
    <x v="0"/>
    <x v="1"/>
    <s v="GBP"/>
    <n v="1431608122"/>
    <x v="2626"/>
    <n v="1429016122"/>
    <d v="2015-04-14T12:55:22"/>
    <b v="0"/>
    <n v="100"/>
    <b v="1"/>
    <s v="technology/space exploration"/>
    <n v="1.2774000000000001"/>
    <n v="63.87"/>
    <x v="2"/>
    <x v="36"/>
  </r>
  <r>
    <n v="2630"/>
    <x v="2629"/>
    <s v="Free and easy to use information when asteroids pass closer than the Moon. Stretch - take photos of all of these asteroids"/>
    <x v="13"/>
    <n v="3158"/>
    <x v="0"/>
    <x v="2"/>
    <s v="AUD"/>
    <n v="1467280800"/>
    <x v="2627"/>
    <n v="1464921112"/>
    <d v="2016-06-03T02:31:52"/>
    <b v="0"/>
    <n v="81"/>
    <b v="1"/>
    <s v="technology/space exploration"/>
    <n v="1.579"/>
    <n v="38.987654320987652"/>
    <x v="2"/>
    <x v="36"/>
  </r>
  <r>
    <n v="2631"/>
    <x v="2630"/>
    <s v="Starship Congress 2015 is a deep-space &amp; interstellar science summit staged by Icarus Interstellar."/>
    <x v="22"/>
    <n v="22933.05"/>
    <x v="0"/>
    <x v="0"/>
    <s v="USD"/>
    <n v="1440907427"/>
    <x v="2628"/>
    <n v="1438488227"/>
    <d v="2015-08-02T04:03:47"/>
    <b v="0"/>
    <n v="286"/>
    <b v="1"/>
    <s v="technology/space exploration"/>
    <n v="1.1466525000000001"/>
    <n v="80.185489510489504"/>
    <x v="2"/>
    <x v="36"/>
  </r>
  <r>
    <n v="2632"/>
    <x v="2631"/>
    <s v="Students from 3 universities are designing a dual stage rocket to test experimental rocket technology."/>
    <x v="358"/>
    <n v="1466"/>
    <x v="0"/>
    <x v="0"/>
    <s v="USD"/>
    <n v="1464485339"/>
    <x v="2629"/>
    <n v="1462325339"/>
    <d v="2016-05-04T01:28:59"/>
    <b v="0"/>
    <n v="42"/>
    <b v="1"/>
    <s v="technology/space exploration"/>
    <n v="1.3700934579439252"/>
    <n v="34.904761904761905"/>
    <x v="2"/>
    <x v="36"/>
  </r>
  <r>
    <n v="2633"/>
    <x v="2632"/>
    <s v="A device that lights up whenever the International Space Station is nearby (that happens more often than you might expect)"/>
    <x v="10"/>
    <n v="17731"/>
    <x v="0"/>
    <x v="0"/>
    <s v="USD"/>
    <n v="1393542000"/>
    <x v="2630"/>
    <n v="1390938332"/>
    <d v="2014-01-28T19:45:32"/>
    <b v="0"/>
    <n v="199"/>
    <b v="1"/>
    <s v="technology/space exploration"/>
    <n v="3.5461999999999998"/>
    <n v="89.100502512562812"/>
    <x v="2"/>
    <x v="36"/>
  </r>
  <r>
    <n v="2634"/>
    <x v="2633"/>
    <s v="After a unsuccessful recovery last time we are trying again to successfully launch and recover a weather balloon from space."/>
    <x v="359"/>
    <n v="986"/>
    <x v="0"/>
    <x v="0"/>
    <s v="USD"/>
    <n v="1475163921"/>
    <x v="2631"/>
    <n v="1472571921"/>
    <d v="2016-08-30T15:45:21"/>
    <b v="0"/>
    <n v="25"/>
    <b v="1"/>
    <s v="technology/space exploration"/>
    <n v="1.0602150537634409"/>
    <n v="39.44"/>
    <x v="2"/>
    <x v="36"/>
  </r>
  <r>
    <n v="2635"/>
    <x v="2634"/>
    <s v="Help UTS Ontario students raise money to get their experiments on the ISS. Promote space science in Canada! We can't do it without you!"/>
    <x v="236"/>
    <n v="11500"/>
    <x v="0"/>
    <x v="5"/>
    <s v="CAD"/>
    <n v="1425937761"/>
    <x v="2632"/>
    <n v="1422917361"/>
    <d v="2015-02-02T22:49:21"/>
    <b v="0"/>
    <n v="84"/>
    <b v="1"/>
    <s v="technology/space exploration"/>
    <n v="1"/>
    <n v="136.9047619047619"/>
    <x v="2"/>
    <x v="36"/>
  </r>
  <r>
    <n v="2636"/>
    <x v="2635"/>
    <s v="Real-time high-altitude weather balloon tracking using amateur radios - capturing stunning near-space visuals - now with more science!"/>
    <x v="28"/>
    <n v="1873"/>
    <x v="0"/>
    <x v="0"/>
    <s v="USD"/>
    <n v="1476579600"/>
    <x v="2633"/>
    <n v="1474641914"/>
    <d v="2016-09-23T14:45:14"/>
    <b v="0"/>
    <n v="50"/>
    <b v="1"/>
    <s v="technology/space exploration"/>
    <n v="1.873"/>
    <n v="37.46"/>
    <x v="2"/>
    <x v="36"/>
  </r>
  <r>
    <n v="2637"/>
    <x v="2636"/>
    <s v="Help us collect the data to solve the mystery of the century: Is light slowing down?"/>
    <x v="2"/>
    <n v="831"/>
    <x v="0"/>
    <x v="0"/>
    <s v="USD"/>
    <n v="1476277875"/>
    <x v="2634"/>
    <n v="1474895475"/>
    <d v="2016-09-26T13:11:15"/>
    <b v="0"/>
    <n v="26"/>
    <b v="1"/>
    <s v="technology/space exploration"/>
    <n v="1.6619999999999999"/>
    <n v="31.96153846153846"/>
    <x v="2"/>
    <x v="36"/>
  </r>
  <r>
    <n v="2638"/>
    <x v="2637"/>
    <s v="The second round of funding for the most amazing project ever where a high school freshman is sending pie into SPACE!!!"/>
    <x v="360"/>
    <n v="353"/>
    <x v="0"/>
    <x v="0"/>
    <s v="USD"/>
    <n v="1421358895"/>
    <x v="2635"/>
    <n v="1418766895"/>
    <d v="2014-12-16T21:54:55"/>
    <b v="0"/>
    <n v="14"/>
    <b v="1"/>
    <s v="technology/space exploration"/>
    <n v="1.0172910662824208"/>
    <n v="25.214285714285715"/>
    <x v="2"/>
    <x v="36"/>
  </r>
  <r>
    <n v="2639"/>
    <x v="2638"/>
    <s v="Mission Space is run by me, a teenager who has a passion for space! I will fly a weather balloon to the edge of space with your help."/>
    <x v="43"/>
    <n v="492"/>
    <x v="0"/>
    <x v="1"/>
    <s v="GBP"/>
    <n v="1424378748"/>
    <x v="2636"/>
    <n v="1421786748"/>
    <d v="2015-01-20T20:45:48"/>
    <b v="0"/>
    <n v="49"/>
    <b v="1"/>
    <s v="technology/space exploration"/>
    <n v="1.64"/>
    <n v="10.040816326530612"/>
    <x v="2"/>
    <x v="36"/>
  </r>
  <r>
    <n v="2640"/>
    <x v="2639"/>
    <s v="Hi,_x000a_My Name is David Frey and I Provide Free Public Astronomy programs in San Francisco, Mt. Tamalpias, Yosemite and Novato CA."/>
    <x v="9"/>
    <n v="3170"/>
    <x v="0"/>
    <x v="0"/>
    <s v="USD"/>
    <n v="1433735474"/>
    <x v="2637"/>
    <n v="1428551474"/>
    <d v="2015-04-09T03:51:14"/>
    <b v="0"/>
    <n v="69"/>
    <b v="1"/>
    <s v="technology/space exploration"/>
    <n v="1.0566666666666666"/>
    <n v="45.94202898550725"/>
    <x v="2"/>
    <x v="36"/>
  </r>
  <r>
    <n v="2641"/>
    <x v="2640"/>
    <s v="Building a Flying saucer that has Artificial Intelligent made from sea shell."/>
    <x v="15"/>
    <n v="15"/>
    <x v="2"/>
    <x v="0"/>
    <s v="USD"/>
    <n v="1410811740"/>
    <x v="2638"/>
    <n v="1409341863"/>
    <d v="2014-08-29T19:51:03"/>
    <b v="0"/>
    <n v="1"/>
    <b v="0"/>
    <s v="technology/space exploration"/>
    <n v="0.01"/>
    <n v="15"/>
    <x v="2"/>
    <x v="36"/>
  </r>
  <r>
    <n v="2642"/>
    <x v="2641"/>
    <s v="Innovatives MAschinenbau projekt mit verarbeitende Metalle vom Mars_x000a_Stehe mit Mars one einer hollÃ¤ndischen space company in cooperatio"/>
    <x v="69"/>
    <n v="0"/>
    <x v="2"/>
    <x v="12"/>
    <s v="EUR"/>
    <n v="1468565820"/>
    <x v="2639"/>
    <n v="1465970108"/>
    <d v="2016-06-15T05:55:08"/>
    <b v="0"/>
    <n v="0"/>
    <b v="0"/>
    <s v="technology/space exploration"/>
    <n v="0"/>
    <e v="#DIV/0!"/>
    <x v="2"/>
    <x v="36"/>
  </r>
  <r>
    <n v="2643"/>
    <x v="2642"/>
    <s v="A mission to build and launch a telescope to observe and photograph Earth-like planets around our nearest star system, Alpha Centauri."/>
    <x v="80"/>
    <n v="335597.31"/>
    <x v="1"/>
    <x v="0"/>
    <s v="USD"/>
    <n v="1482307140"/>
    <x v="323"/>
    <n v="1479218315"/>
    <d v="2016-11-15T13:58:35"/>
    <b v="1"/>
    <n v="1501"/>
    <b v="0"/>
    <s v="technology/space exploration"/>
    <n v="0.33559730999999998"/>
    <n v="223.58248500999335"/>
    <x v="2"/>
    <x v="36"/>
  </r>
  <r>
    <n v="2644"/>
    <x v="2643"/>
    <s v="A historic manned launch into near space by 3 brave pilots to capture the 2017 total solar eclipse in virtual reality."/>
    <x v="57"/>
    <n v="2053"/>
    <x v="1"/>
    <x v="0"/>
    <s v="USD"/>
    <n v="1489172435"/>
    <x v="2640"/>
    <n v="1486580435"/>
    <d v="2017-02-08T19:00:35"/>
    <b v="1"/>
    <n v="52"/>
    <b v="0"/>
    <s v="technology/space exploration"/>
    <n v="2.053E-2"/>
    <n v="39.480769230769234"/>
    <x v="2"/>
    <x v="36"/>
  </r>
  <r>
    <n v="2645"/>
    <x v="2644"/>
    <s v="Phase one of a small winged reentry craft. This phase will be testing the supersonic stability of a small craft traveling at 1,800kph"/>
    <x v="22"/>
    <n v="2100"/>
    <x v="1"/>
    <x v="2"/>
    <s v="AUD"/>
    <n v="1415481203"/>
    <x v="2641"/>
    <n v="1412885603"/>
    <d v="2014-10-09T20:13:23"/>
    <b v="1"/>
    <n v="23"/>
    <b v="0"/>
    <s v="technology/space exploration"/>
    <n v="0.105"/>
    <n v="91.304347826086953"/>
    <x v="2"/>
    <x v="36"/>
  </r>
  <r>
    <n v="2646"/>
    <x v="2645"/>
    <s v="We're a small group with a big mission: making it possible for everyone to explore space using the power of virtual reality."/>
    <x v="69"/>
    <n v="42086.42"/>
    <x v="1"/>
    <x v="0"/>
    <s v="USD"/>
    <n v="1441783869"/>
    <x v="2642"/>
    <n v="1439191869"/>
    <d v="2015-08-10T07:31:09"/>
    <b v="1"/>
    <n v="535"/>
    <b v="0"/>
    <s v="technology/space exploration"/>
    <n v="8.4172839999999999E-2"/>
    <n v="78.666205607476627"/>
    <x v="2"/>
    <x v="36"/>
  </r>
  <r>
    <n v="2647"/>
    <x v="2646"/>
    <s v="The telescope will serve as a path for the youth of Toronto to the skies, it will be 18&quot; easily portable meant for schools in the GTA."/>
    <x v="30"/>
    <n v="36"/>
    <x v="1"/>
    <x v="5"/>
    <s v="CAD"/>
    <n v="1439533019"/>
    <x v="2643"/>
    <n v="1436941019"/>
    <d v="2015-07-15T06:16:59"/>
    <b v="0"/>
    <n v="3"/>
    <b v="0"/>
    <s v="technology/space exploration"/>
    <n v="1.44E-2"/>
    <n v="12"/>
    <x v="2"/>
    <x v="36"/>
  </r>
  <r>
    <n v="2648"/>
    <x v="2647"/>
    <s v="Calvert Co 1977 planetarium acquired by Spaceflight America! Education science program star projector needs overhaul, upgrade, repairs!"/>
    <x v="14"/>
    <n v="106"/>
    <x v="1"/>
    <x v="0"/>
    <s v="USD"/>
    <n v="1457543360"/>
    <x v="2644"/>
    <n v="1454951360"/>
    <d v="2016-02-08T17:09:20"/>
    <b v="0"/>
    <n v="6"/>
    <b v="0"/>
    <s v="technology/space exploration"/>
    <n v="8.8333333333333337E-3"/>
    <n v="17.666666666666668"/>
    <x v="2"/>
    <x v="36"/>
  </r>
  <r>
    <n v="2649"/>
    <x v="2648"/>
    <s v="They have launched a Kickstarter."/>
    <x v="152"/>
    <n v="124"/>
    <x v="1"/>
    <x v="0"/>
    <s v="USD"/>
    <n v="1454370941"/>
    <x v="2645"/>
    <n v="1449186941"/>
    <d v="2015-12-03T23:55:41"/>
    <b v="0"/>
    <n v="3"/>
    <b v="0"/>
    <s v="technology/space exploration"/>
    <n v="9.9200000000000004E-4"/>
    <n v="41.333333333333336"/>
    <x v="2"/>
    <x v="36"/>
  </r>
  <r>
    <n v="2650"/>
    <x v="2649"/>
    <s v="A fully stabilized, mobile, research grade telescope/media platform, used to bring outreach astronomy to those who don't have access."/>
    <x v="127"/>
    <n v="358"/>
    <x v="1"/>
    <x v="0"/>
    <s v="USD"/>
    <n v="1482332343"/>
    <x v="2646"/>
    <n v="1479740343"/>
    <d v="2016-11-21T14:59:03"/>
    <b v="0"/>
    <n v="5"/>
    <b v="0"/>
    <s v="technology/space exploration"/>
    <n v="5.966666666666667E-3"/>
    <n v="71.599999999999994"/>
    <x v="2"/>
    <x v="36"/>
  </r>
  <r>
    <n v="2651"/>
    <x v="2650"/>
    <s v="Conceived at NASA JPL, FireSat is a satellite-installed sensor constellation for the near real-time detection of global thermal events."/>
    <x v="361"/>
    <n v="5233"/>
    <x v="1"/>
    <x v="0"/>
    <s v="USD"/>
    <n v="1450380009"/>
    <x v="2647"/>
    <n v="1447960809"/>
    <d v="2015-11-19T19:20:09"/>
    <b v="0"/>
    <n v="17"/>
    <b v="0"/>
    <s v="technology/space exploration"/>
    <n v="1.8689285714285714E-2"/>
    <n v="307.8235294117647"/>
    <x v="2"/>
    <x v="36"/>
  </r>
  <r>
    <n v="2652"/>
    <x v="2651"/>
    <s v="We're looking to set an Australian Amateur Rocketry record of 100 000 ft. You are invited on this 4500km per hour ride into history"/>
    <x v="57"/>
    <n v="885"/>
    <x v="1"/>
    <x v="2"/>
    <s v="AUD"/>
    <n v="1418183325"/>
    <x v="2648"/>
    <n v="1415591325"/>
    <d v="2014-11-10T03:48:45"/>
    <b v="0"/>
    <n v="11"/>
    <b v="0"/>
    <s v="technology/space exploration"/>
    <n v="8.8500000000000002E-3"/>
    <n v="80.454545454545453"/>
    <x v="2"/>
    <x v="36"/>
  </r>
  <r>
    <n v="2653"/>
    <x v="2652"/>
    <s v="DREAM BIG. Explore the universe through STEAM education. (Science, Technology, Engineering, Art, Mathematics)"/>
    <x v="362"/>
    <n v="5876"/>
    <x v="1"/>
    <x v="0"/>
    <s v="USD"/>
    <n v="1402632000"/>
    <x v="2649"/>
    <n v="1399909127"/>
    <d v="2014-05-12T15:38:47"/>
    <b v="0"/>
    <n v="70"/>
    <b v="0"/>
    <s v="technology/space exploration"/>
    <n v="0.1152156862745098"/>
    <n v="83.942857142857136"/>
    <x v="2"/>
    <x v="36"/>
  </r>
  <r>
    <n v="2654"/>
    <x v="2653"/>
    <s v="I want to launch a rocket to the moon, I plan on having this lunar rocket carry a small payload of solar internet connected cameras"/>
    <x v="57"/>
    <n v="51"/>
    <x v="1"/>
    <x v="0"/>
    <s v="USD"/>
    <n v="1429622726"/>
    <x v="2650"/>
    <n v="1424442326"/>
    <d v="2015-02-20T14:25:26"/>
    <b v="0"/>
    <n v="6"/>
    <b v="0"/>
    <s v="technology/space exploration"/>
    <n v="5.1000000000000004E-4"/>
    <n v="8.5"/>
    <x v="2"/>
    <x v="36"/>
  </r>
  <r>
    <n v="2655"/>
    <x v="2654"/>
    <s v="Thank you for your support!"/>
    <x v="36"/>
    <n v="3155"/>
    <x v="1"/>
    <x v="0"/>
    <s v="USD"/>
    <n v="1455048000"/>
    <x v="2651"/>
    <n v="1452631647"/>
    <d v="2016-01-12T20:47:27"/>
    <b v="0"/>
    <n v="43"/>
    <b v="0"/>
    <s v="technology/space exploration"/>
    <n v="0.21033333333333334"/>
    <n v="73.372093023255815"/>
    <x v="2"/>
    <x v="36"/>
  </r>
  <r>
    <n v="2656"/>
    <x v="2655"/>
    <s v="MoonWatcher will be bringing the Moon closer to all of us."/>
    <x v="60"/>
    <n v="17155"/>
    <x v="1"/>
    <x v="0"/>
    <s v="USD"/>
    <n v="1489345200"/>
    <x v="2652"/>
    <n v="1485966688"/>
    <d v="2017-02-01T16:31:28"/>
    <b v="0"/>
    <n v="152"/>
    <b v="0"/>
    <s v="technology/space exploration"/>
    <n v="0.11436666666666667"/>
    <n v="112.86184210526316"/>
    <x v="2"/>
    <x v="36"/>
  </r>
  <r>
    <n v="2657"/>
    <x v="2656"/>
    <s v="Miles, a team of citizen scientists is reaching for the moon. We've bootstrapped our way to the top and now we need your help."/>
    <x v="11"/>
    <n v="5621.38"/>
    <x v="1"/>
    <x v="0"/>
    <s v="USD"/>
    <n v="1470187800"/>
    <x v="2653"/>
    <n v="1467325053"/>
    <d v="2016-06-30T22:17:33"/>
    <b v="0"/>
    <n v="59"/>
    <b v="0"/>
    <s v="technology/space exploration"/>
    <n v="0.18737933333333334"/>
    <n v="95.277627118644077"/>
    <x v="2"/>
    <x v="36"/>
  </r>
  <r>
    <n v="2658"/>
    <x v="2657"/>
    <s v="Funding will allow free participation for 20 schools, grades 4-12, (thousands of students) anywhere in the nation."/>
    <x v="316"/>
    <n v="91"/>
    <x v="1"/>
    <x v="0"/>
    <s v="USD"/>
    <n v="1469913194"/>
    <x v="2654"/>
    <n v="1467321194"/>
    <d v="2016-06-30T21:13:14"/>
    <b v="0"/>
    <n v="4"/>
    <b v="0"/>
    <s v="technology/space exploration"/>
    <n v="9.2857142857142856E-4"/>
    <n v="22.75"/>
    <x v="2"/>
    <x v="36"/>
  </r>
  <r>
    <n v="2659"/>
    <x v="2658"/>
    <s v="test"/>
    <x v="197"/>
    <n v="1333"/>
    <x v="1"/>
    <x v="0"/>
    <s v="USD"/>
    <n v="1429321210"/>
    <x v="2655"/>
    <n v="1426729210"/>
    <d v="2015-03-19T01:40:10"/>
    <b v="0"/>
    <n v="10"/>
    <b v="0"/>
    <s v="technology/space exploration"/>
    <n v="2.720408163265306E-2"/>
    <n v="133.30000000000001"/>
    <x v="2"/>
    <x v="36"/>
  </r>
  <r>
    <n v="2660"/>
    <x v="2659"/>
    <s v="COAS is an organization that does community outreach programs to encourage and educate children and adults on Astronomy related subject"/>
    <x v="22"/>
    <n v="19"/>
    <x v="1"/>
    <x v="0"/>
    <s v="USD"/>
    <n v="1448388418"/>
    <x v="2656"/>
    <n v="1443200818"/>
    <d v="2015-09-25T17:06:58"/>
    <b v="0"/>
    <n v="5"/>
    <b v="0"/>
    <s v="technology/space exploration"/>
    <n v="9.5E-4"/>
    <n v="3.8"/>
    <x v="2"/>
    <x v="36"/>
  </r>
  <r>
    <n v="2661"/>
    <x v="2660"/>
    <s v="Summer Camp is an old gas station that will have workshops, custom art framing, and carry vintage &amp; home goods."/>
    <x v="10"/>
    <n v="5145"/>
    <x v="0"/>
    <x v="0"/>
    <s v="USD"/>
    <n v="1382742010"/>
    <x v="2657"/>
    <n v="1380150010"/>
    <d v="2013-09-25T23:00:10"/>
    <b v="0"/>
    <n v="60"/>
    <b v="1"/>
    <s v="technology/makerspaces"/>
    <n v="1.0289999999999999"/>
    <n v="85.75"/>
    <x v="2"/>
    <x v="37"/>
  </r>
  <r>
    <n v="2662"/>
    <x v="2661"/>
    <s v="The Mini Maker is Lansing Michigan's new kid friendly makerspace. We're dedicated to help kids imagine, develop and build."/>
    <x v="22"/>
    <n v="21360"/>
    <x v="0"/>
    <x v="0"/>
    <s v="USD"/>
    <n v="1440179713"/>
    <x v="2658"/>
    <n v="1437587713"/>
    <d v="2015-07-22T17:55:13"/>
    <b v="0"/>
    <n v="80"/>
    <b v="1"/>
    <s v="technology/makerspaces"/>
    <n v="1.0680000000000001"/>
    <n v="267"/>
    <x v="2"/>
    <x v="37"/>
  </r>
  <r>
    <n v="2663"/>
    <x v="2662"/>
    <s v="The Ville. A local cooperative helping communities learn, share and grow in the spirit of health, wellness and sustainability."/>
    <x v="22"/>
    <n v="20919.25"/>
    <x v="0"/>
    <x v="5"/>
    <s v="CAD"/>
    <n v="1441378800"/>
    <x v="2659"/>
    <n v="1438873007"/>
    <d v="2015-08-06T14:56:47"/>
    <b v="0"/>
    <n v="56"/>
    <b v="1"/>
    <s v="technology/makerspaces"/>
    <n v="1.0459624999999999"/>
    <n v="373.55803571428572"/>
    <x v="2"/>
    <x v="37"/>
  </r>
  <r>
    <n v="2664"/>
    <x v="2663"/>
    <s v="We believe that the true purpose of education is to enable people to create real things that make the world better. Join us!"/>
    <x v="178"/>
    <n v="18100"/>
    <x v="0"/>
    <x v="0"/>
    <s v="USD"/>
    <n v="1449644340"/>
    <x v="2660"/>
    <n v="1446683797"/>
    <d v="2015-11-05T00:36:37"/>
    <b v="0"/>
    <n v="104"/>
    <b v="1"/>
    <s v="technology/makerspaces"/>
    <n v="1.0342857142857143"/>
    <n v="174.03846153846155"/>
    <x v="2"/>
    <x v="37"/>
  </r>
  <r>
    <n v="2665"/>
    <x v="2664"/>
    <s v="Giving the best tech access and tools to Bayview Hunters Point youth - developing the next generation of tech savvy youth who excel!"/>
    <x v="8"/>
    <n v="4310"/>
    <x v="0"/>
    <x v="0"/>
    <s v="USD"/>
    <n v="1430774974"/>
    <x v="2661"/>
    <n v="1426886974"/>
    <d v="2015-03-20T21:29:34"/>
    <b v="0"/>
    <n v="46"/>
    <b v="1"/>
    <s v="technology/makerspaces"/>
    <n v="1.2314285714285715"/>
    <n v="93.695652173913047"/>
    <x v="2"/>
    <x v="37"/>
  </r>
  <r>
    <n v="2666"/>
    <x v="2665"/>
    <s v="StartMart is a 35,000 sqft entrepreneurial hub and co-working space located on the 2nd floor of the Terminal Tower in Cleveland, Ohio."/>
    <x v="3"/>
    <n v="15929.51"/>
    <x v="0"/>
    <x v="0"/>
    <s v="USD"/>
    <n v="1443214800"/>
    <x v="2662"/>
    <n v="1440008439"/>
    <d v="2015-08-19T18:20:39"/>
    <b v="0"/>
    <n v="206"/>
    <b v="1"/>
    <s v="technology/makerspaces"/>
    <n v="1.592951"/>
    <n v="77.327718446601949"/>
    <x v="2"/>
    <x v="37"/>
  </r>
  <r>
    <n v="2667"/>
    <x v="2666"/>
    <s v="Websmith Studio is a makerspace where the people most impacted by broken systems are empowered to think, build, and own the solution."/>
    <x v="15"/>
    <n v="1660"/>
    <x v="0"/>
    <x v="0"/>
    <s v="USD"/>
    <n v="1455142416"/>
    <x v="2663"/>
    <n v="1452550416"/>
    <d v="2016-01-11T22:13:36"/>
    <b v="0"/>
    <n v="18"/>
    <b v="1"/>
    <s v="technology/makerspaces"/>
    <n v="1.1066666666666667"/>
    <n v="92.222222222222229"/>
    <x v="2"/>
    <x v="37"/>
  </r>
  <r>
    <n v="2668"/>
    <x v="2667"/>
    <s v="Creativity on the go! |_x000a_CrÃ©ativitÃ© en mouvement !"/>
    <x v="28"/>
    <n v="1707"/>
    <x v="0"/>
    <x v="5"/>
    <s v="CAD"/>
    <n v="1447079520"/>
    <x v="2664"/>
    <n v="1443449265"/>
    <d v="2015-09-28T14:07:45"/>
    <b v="0"/>
    <n v="28"/>
    <b v="1"/>
    <s v="technology/makerspaces"/>
    <n v="1.7070000000000001"/>
    <n v="60.964285714285715"/>
    <x v="2"/>
    <x v="37"/>
  </r>
  <r>
    <n v="2669"/>
    <x v="2668"/>
    <s v="The brand new Makers Club wants something to draw the students into science and engineering and also be very inclusive."/>
    <x v="134"/>
    <n v="1001"/>
    <x v="0"/>
    <x v="0"/>
    <s v="USD"/>
    <n v="1452387096"/>
    <x v="2665"/>
    <n v="1447203096"/>
    <d v="2015-11-11T00:51:36"/>
    <b v="0"/>
    <n v="11"/>
    <b v="1"/>
    <s v="technology/makerspaces"/>
    <n v="1.25125"/>
    <n v="91"/>
    <x v="2"/>
    <x v="37"/>
  </r>
  <r>
    <n v="2670"/>
    <x v="2669"/>
    <s v="A revolution in the rapidly growing container housing space. Transportable, expandable, green and versatile. A global game-changer."/>
    <x v="363"/>
    <n v="2495"/>
    <x v="2"/>
    <x v="2"/>
    <s v="AUD"/>
    <n v="1406593780"/>
    <x v="2666"/>
    <n v="1404174580"/>
    <d v="2014-07-01T00:29:40"/>
    <b v="1"/>
    <n v="60"/>
    <b v="0"/>
    <s v="technology/makerspaces"/>
    <n v="6.4158609339642042E-2"/>
    <n v="41.583333333333336"/>
    <x v="2"/>
    <x v="37"/>
  </r>
  <r>
    <n v="2671"/>
    <x v="2670"/>
    <s v="We will build hubs so that teens can use tech to develop business solutions to their communities greatest challenges. Help us!"/>
    <x v="31"/>
    <n v="2836"/>
    <x v="2"/>
    <x v="0"/>
    <s v="USD"/>
    <n v="1419017880"/>
    <x v="2667"/>
    <n v="1416419916"/>
    <d v="2014-11-19T17:58:36"/>
    <b v="1"/>
    <n v="84"/>
    <b v="0"/>
    <s v="technology/makerspaces"/>
    <n v="0.11344"/>
    <n v="33.761904761904759"/>
    <x v="2"/>
    <x v="37"/>
  </r>
  <r>
    <n v="2672"/>
    <x v="2671"/>
    <s v="Manylabs aims to help support 20 new residents working on open, low-cost, accessible tools for science and science education."/>
    <x v="3"/>
    <n v="3319"/>
    <x v="2"/>
    <x v="0"/>
    <s v="USD"/>
    <n v="1451282400"/>
    <x v="2668"/>
    <n v="1449436390"/>
    <d v="2015-12-06T21:13:10"/>
    <b v="1"/>
    <n v="47"/>
    <b v="0"/>
    <s v="technology/makerspaces"/>
    <n v="0.33189999999999997"/>
    <n v="70.61702127659575"/>
    <x v="2"/>
    <x v="37"/>
  </r>
  <r>
    <n v="2673"/>
    <x v="2672"/>
    <s v="We're opening up a Pixel Academy in Manhattan and we need your help to fill it with technology and tools for New York City's kids!"/>
    <x v="79"/>
    <n v="11032"/>
    <x v="2"/>
    <x v="0"/>
    <s v="USD"/>
    <n v="1414622700"/>
    <x v="2669"/>
    <n v="1412081999"/>
    <d v="2014-09-30T12:59:59"/>
    <b v="1"/>
    <n v="66"/>
    <b v="0"/>
    <s v="technology/makerspaces"/>
    <n v="0.27579999999999999"/>
    <n v="167.15151515151516"/>
    <x v="2"/>
    <x v="37"/>
  </r>
  <r>
    <n v="2674"/>
    <x v="2673"/>
    <s v="A project to give the people of Playa Blanca an independent, energized future - _x000a_â€œLocal de Mariposas EÃ³licas Para un Futuro Mejorâ€"/>
    <x v="19"/>
    <n v="21994"/>
    <x v="2"/>
    <x v="0"/>
    <s v="USD"/>
    <n v="1467694740"/>
    <x v="2670"/>
    <n v="1465398670"/>
    <d v="2016-06-08T15:11:10"/>
    <b v="1"/>
    <n v="171"/>
    <b v="0"/>
    <s v="technology/makerspaces"/>
    <n v="0.62839999999999996"/>
    <n v="128.61988304093566"/>
    <x v="2"/>
    <x v="37"/>
  </r>
  <r>
    <n v="2675"/>
    <x v="2674"/>
    <s v="We are working to establish a collaborative work-space with the goal of creating a community of knowledge, design, and creativity."/>
    <x v="31"/>
    <n v="1897"/>
    <x v="2"/>
    <x v="0"/>
    <s v="USD"/>
    <n v="1415655289"/>
    <x v="2671"/>
    <n v="1413059689"/>
    <d v="2014-10-11T20:34:49"/>
    <b v="1"/>
    <n v="29"/>
    <b v="0"/>
    <s v="technology/makerspaces"/>
    <n v="7.5880000000000003E-2"/>
    <n v="65.41379310344827"/>
    <x v="2"/>
    <x v="37"/>
  </r>
  <r>
    <n v="2676"/>
    <x v="2675"/>
    <s v="Our aim is to provide high-end equipment and space for Toronto coders, filmmakers, and artists to develop cutting-edge VR content."/>
    <x v="190"/>
    <n v="1058"/>
    <x v="2"/>
    <x v="5"/>
    <s v="CAD"/>
    <n v="1463929174"/>
    <x v="2672"/>
    <n v="1461337174"/>
    <d v="2016-04-22T14:59:34"/>
    <b v="0"/>
    <n v="9"/>
    <b v="0"/>
    <s v="technology/makerspaces"/>
    <n v="0.50380952380952382"/>
    <n v="117.55555555555556"/>
    <x v="2"/>
    <x v="37"/>
  </r>
  <r>
    <n v="2677"/>
    <x v="2676"/>
    <s v="A mobile tech lab with cutting edge maker tools that travels to schools to offer free creative workshops for school age kids."/>
    <x v="330"/>
    <n v="3415"/>
    <x v="2"/>
    <x v="0"/>
    <s v="USD"/>
    <n v="1404348143"/>
    <x v="2673"/>
    <n v="1401756143"/>
    <d v="2014-06-03T00:42:23"/>
    <b v="0"/>
    <n v="27"/>
    <b v="0"/>
    <s v="technology/makerspaces"/>
    <n v="0.17512820512820512"/>
    <n v="126.48148148148148"/>
    <x v="2"/>
    <x v="37"/>
  </r>
  <r>
    <n v="2678"/>
    <x v="2677"/>
    <s v="Wavegarden is the worldâ€™s longest man-made wave that creates ideal conditions for surfing. Help us and let's open one in Malaga!!"/>
    <x v="364"/>
    <n v="1100"/>
    <x v="2"/>
    <x v="3"/>
    <s v="EUR"/>
    <n v="1443121765"/>
    <x v="2674"/>
    <n v="1440529765"/>
    <d v="2015-08-25T19:09:25"/>
    <b v="0"/>
    <n v="2"/>
    <b v="0"/>
    <s v="technology/makerspaces"/>
    <n v="1.3750000000000001E-4"/>
    <n v="550"/>
    <x v="2"/>
    <x v="37"/>
  </r>
  <r>
    <n v="2679"/>
    <x v="2678"/>
    <s v="A do-it-yourself auto garage in Des Moines, Iowa where people can learn how to work on cars &amp; those who know can share their knowledge."/>
    <x v="79"/>
    <n v="132"/>
    <x v="2"/>
    <x v="0"/>
    <s v="USD"/>
    <n v="1425081694"/>
    <x v="2675"/>
    <n v="1422489694"/>
    <d v="2015-01-29T00:01:34"/>
    <b v="0"/>
    <n v="3"/>
    <b v="0"/>
    <s v="technology/makerspaces"/>
    <n v="3.3E-3"/>
    <n v="44"/>
    <x v="2"/>
    <x v="37"/>
  </r>
  <r>
    <n v="2680"/>
    <x v="2679"/>
    <s v="iHeartPillow, Connecting loved ones"/>
    <x v="261"/>
    <n v="276"/>
    <x v="2"/>
    <x v="3"/>
    <s v="EUR"/>
    <n v="1459915491"/>
    <x v="2676"/>
    <n v="1457327091"/>
    <d v="2016-03-07T05:04:51"/>
    <b v="0"/>
    <n v="4"/>
    <b v="0"/>
    <s v="technology/makerspaces"/>
    <n v="8.6250000000000007E-3"/>
    <n v="69"/>
    <x v="2"/>
    <x v="37"/>
  </r>
  <r>
    <n v="2681"/>
    <x v="2680"/>
    <s v="Jolly's Hot Dogs: A beef hot dog topped with deliciously seasoned ground beef, mustard and minced onions."/>
    <x v="6"/>
    <n v="55"/>
    <x v="2"/>
    <x v="0"/>
    <s v="USD"/>
    <n v="1405027750"/>
    <x v="2677"/>
    <n v="1402867750"/>
    <d v="2014-06-15T21:29:10"/>
    <b v="0"/>
    <n v="2"/>
    <b v="0"/>
    <s v="food/food trucks"/>
    <n v="6.875E-3"/>
    <n v="27.5"/>
    <x v="7"/>
    <x v="19"/>
  </r>
  <r>
    <n v="2682"/>
    <x v="2681"/>
    <s v="Gourmet Toast is the culinary combination, neigh, perfection of America's most under-utilized snack: Toast."/>
    <x v="12"/>
    <n v="1698"/>
    <x v="2"/>
    <x v="0"/>
    <s v="USD"/>
    <n v="1416635940"/>
    <x v="2678"/>
    <n v="1413838540"/>
    <d v="2014-10-20T20:55:40"/>
    <b v="0"/>
    <n v="20"/>
    <b v="0"/>
    <s v="food/food trucks"/>
    <n v="0.28299999999999997"/>
    <n v="84.9"/>
    <x v="7"/>
    <x v="19"/>
  </r>
  <r>
    <n v="2683"/>
    <x v="2682"/>
    <s v="Cereal isn't only for breakfast! Help me bring cereal to the 92% of Americans who eat cereal everyday. Out of the home and to you!"/>
    <x v="36"/>
    <n v="36"/>
    <x v="2"/>
    <x v="0"/>
    <s v="USD"/>
    <n v="1425233240"/>
    <x v="2679"/>
    <n v="1422641240"/>
    <d v="2015-01-30T18:07:20"/>
    <b v="0"/>
    <n v="3"/>
    <b v="0"/>
    <s v="food/food trucks"/>
    <n v="2.3999999999999998E-3"/>
    <n v="12"/>
    <x v="7"/>
    <x v="19"/>
  </r>
  <r>
    <n v="2684"/>
    <x v="2683"/>
    <s v="Not all wings are created equal. We believe ours take flight above the rest. Come judge for yourself. To us it Ain't No Thang..."/>
    <x v="54"/>
    <n v="800"/>
    <x v="2"/>
    <x v="0"/>
    <s v="USD"/>
    <n v="1407621425"/>
    <x v="2680"/>
    <n v="1404165425"/>
    <d v="2014-06-30T21:57:05"/>
    <b v="0"/>
    <n v="4"/>
    <b v="0"/>
    <s v="food/food trucks"/>
    <n v="1.1428571428571429E-2"/>
    <n v="200"/>
    <x v="7"/>
    <x v="19"/>
  </r>
  <r>
    <n v="2685"/>
    <x v="2684"/>
    <s v="Home cooked meals made by Nana. Indiana's famous tenderloin sandwiches, Nana's homemade cole slaw and so much more."/>
    <x v="63"/>
    <n v="10"/>
    <x v="2"/>
    <x v="0"/>
    <s v="USD"/>
    <n v="1430149330"/>
    <x v="2681"/>
    <n v="1424968930"/>
    <d v="2015-02-26T16:42:10"/>
    <b v="0"/>
    <n v="1"/>
    <b v="0"/>
    <s v="food/food trucks"/>
    <n v="2.0000000000000001E-4"/>
    <n v="10"/>
    <x v="7"/>
    <x v="19"/>
  </r>
  <r>
    <n v="2686"/>
    <x v="2685"/>
    <s v="2 years after a car accident, I was told that I could no longer work... I want to change that AND create something amazing Fair FOOD!"/>
    <x v="11"/>
    <n v="0"/>
    <x v="2"/>
    <x v="0"/>
    <s v="USD"/>
    <n v="1412119423"/>
    <x v="2682"/>
    <n v="1410391423"/>
    <d v="2014-09-10T23:23:43"/>
    <b v="0"/>
    <n v="0"/>
    <b v="0"/>
    <s v="food/food trucks"/>
    <n v="0"/>
    <e v="#DIV/0!"/>
    <x v="7"/>
    <x v="19"/>
  </r>
  <r>
    <n v="2687"/>
    <x v="2686"/>
    <s v="Your American Pizzas, Wings, Stuffed Gouda Burger, Sweet &amp; Russet Potato Fries served on a food Truck!!"/>
    <x v="36"/>
    <n v="0"/>
    <x v="2"/>
    <x v="0"/>
    <s v="USD"/>
    <n v="1435591318"/>
    <x v="2683"/>
    <n v="1432999318"/>
    <d v="2015-05-30T15:21:58"/>
    <b v="0"/>
    <n v="0"/>
    <b v="0"/>
    <s v="food/food trucks"/>
    <n v="0"/>
    <e v="#DIV/0!"/>
    <x v="7"/>
    <x v="19"/>
  </r>
  <r>
    <n v="2688"/>
    <x v="2687"/>
    <s v="The amazing gourmet Mac N Cheez Food Truck Campaigne!"/>
    <x v="63"/>
    <n v="74"/>
    <x v="2"/>
    <x v="0"/>
    <s v="USD"/>
    <n v="1424746800"/>
    <x v="2684"/>
    <n v="1422067870"/>
    <d v="2015-01-24T02:51:10"/>
    <b v="0"/>
    <n v="14"/>
    <b v="0"/>
    <s v="food/food trucks"/>
    <n v="1.48E-3"/>
    <n v="5.2857142857142856"/>
    <x v="7"/>
    <x v="19"/>
  </r>
  <r>
    <n v="2689"/>
    <x v="2688"/>
    <s v="I am creating a high quality, local product only, concession trailer for local and remote events. Dearborn Brand, Winter's Brand, more."/>
    <x v="19"/>
    <n v="1"/>
    <x v="2"/>
    <x v="0"/>
    <s v="USD"/>
    <n v="1469919890"/>
    <x v="2685"/>
    <n v="1467327890"/>
    <d v="2016-06-30T23:04:50"/>
    <b v="0"/>
    <n v="1"/>
    <b v="0"/>
    <s v="food/food trucks"/>
    <n v="2.8571428571428571E-5"/>
    <n v="1"/>
    <x v="7"/>
    <x v="19"/>
  </r>
  <r>
    <n v="2690"/>
    <x v="2689"/>
    <s v="The stuffed chicken wing originators need YOUR help starting a restaurant so our AMAZING wings will be available to you 7 days a week!"/>
    <x v="58"/>
    <n v="8586"/>
    <x v="2"/>
    <x v="0"/>
    <s v="USD"/>
    <n v="1433298676"/>
    <x v="2686"/>
    <n v="1429410676"/>
    <d v="2015-04-19T02:31:16"/>
    <b v="0"/>
    <n v="118"/>
    <b v="0"/>
    <s v="food/food trucks"/>
    <n v="0.107325"/>
    <n v="72.762711864406782"/>
    <x v="7"/>
    <x v="19"/>
  </r>
  <r>
    <n v="2691"/>
    <x v="2690"/>
    <s v="A Great New local Food Truck serving up ethnic fusion inspired eats in Ottawa."/>
    <x v="99"/>
    <n v="35"/>
    <x v="2"/>
    <x v="5"/>
    <s v="CAD"/>
    <n v="1431278557"/>
    <x v="2687"/>
    <n v="1427390557"/>
    <d v="2015-03-26T17:22:37"/>
    <b v="0"/>
    <n v="2"/>
    <b v="0"/>
    <s v="food/food trucks"/>
    <n v="5.3846153846153844E-4"/>
    <n v="17.5"/>
    <x v="7"/>
    <x v="19"/>
  </r>
  <r>
    <n v="2692"/>
    <x v="2691"/>
    <s v="Our food truck will bring you -_x000a_                       Fast, Fresh, Food -_x000a_                            Throughout the Omaha area"/>
    <x v="8"/>
    <n v="25"/>
    <x v="2"/>
    <x v="0"/>
    <s v="USD"/>
    <n v="1427266860"/>
    <x v="2688"/>
    <n v="1424678460"/>
    <d v="2015-02-23T08:01:00"/>
    <b v="0"/>
    <n v="1"/>
    <b v="0"/>
    <s v="food/food trucks"/>
    <n v="7.1428571428571426E-3"/>
    <n v="25"/>
    <x v="7"/>
    <x v="19"/>
  </r>
  <r>
    <n v="2693"/>
    <x v="2692"/>
    <s v="I want to start a food truck that specializes in chili cheese dogs, using new kinds of meats, cheeses and toppings you wouldn't imagine"/>
    <x v="10"/>
    <n v="40"/>
    <x v="2"/>
    <x v="0"/>
    <s v="USD"/>
    <n v="1407899966"/>
    <x v="2689"/>
    <n v="1405307966"/>
    <d v="2014-07-14T03:19:26"/>
    <b v="0"/>
    <n v="3"/>
    <b v="0"/>
    <s v="food/food trucks"/>
    <n v="8.0000000000000002E-3"/>
    <n v="13.333333333333334"/>
    <x v="7"/>
    <x v="19"/>
  </r>
  <r>
    <n v="2694"/>
    <x v="2693"/>
    <s v="Gourmet taco truck infusing savory smoky flavors into your tacos, so when you open your container the aroma and actual smoke  flows out"/>
    <x v="11"/>
    <n v="1"/>
    <x v="2"/>
    <x v="0"/>
    <s v="USD"/>
    <n v="1411701739"/>
    <x v="2690"/>
    <n v="1409109739"/>
    <d v="2014-08-27T03:22:19"/>
    <b v="0"/>
    <n v="1"/>
    <b v="0"/>
    <s v="food/food trucks"/>
    <n v="3.3333333333333335E-5"/>
    <n v="1"/>
    <x v="7"/>
    <x v="19"/>
  </r>
  <r>
    <n v="2695"/>
    <x v="2694"/>
    <s v="I am creating food magic on the go! Amazing food isn't just for sitdown restaraunts anymore!"/>
    <x v="36"/>
    <n v="71"/>
    <x v="2"/>
    <x v="0"/>
    <s v="USD"/>
    <n v="1428981718"/>
    <x v="2691"/>
    <n v="1423801318"/>
    <d v="2015-02-13T04:21:58"/>
    <b v="0"/>
    <n v="3"/>
    <b v="0"/>
    <s v="food/food trucks"/>
    <n v="4.7333333333333333E-3"/>
    <n v="23.666666666666668"/>
    <x v="7"/>
    <x v="19"/>
  </r>
  <r>
    <n v="2696"/>
    <x v="2695"/>
    <s v="The dream to own a food truck, rolling wherever the army sends me, hiring other military spouses and veterans alike! Giving back!"/>
    <x v="127"/>
    <n v="3390"/>
    <x v="2"/>
    <x v="0"/>
    <s v="USD"/>
    <n v="1419538560"/>
    <x v="2692"/>
    <n v="1416600960"/>
    <d v="2014-11-21T20:16:00"/>
    <b v="0"/>
    <n v="38"/>
    <b v="0"/>
    <s v="food/food trucks"/>
    <n v="5.6500000000000002E-2"/>
    <n v="89.21052631578948"/>
    <x v="7"/>
    <x v="19"/>
  </r>
  <r>
    <n v="2697"/>
    <x v="2696"/>
    <s v="Stuffed waffles made from Dough. Sweet, savory, salty and then stuffed with meats, fruits, and sauces!"/>
    <x v="165"/>
    <n v="6061"/>
    <x v="2"/>
    <x v="0"/>
    <s v="USD"/>
    <n v="1438552800"/>
    <x v="2693"/>
    <n v="1435876423"/>
    <d v="2015-07-02T22:33:43"/>
    <b v="0"/>
    <n v="52"/>
    <b v="0"/>
    <s v="food/food trucks"/>
    <n v="0.26352173913043481"/>
    <n v="116.55769230769231"/>
    <x v="7"/>
    <x v="19"/>
  </r>
  <r>
    <n v="2698"/>
    <x v="2697"/>
    <s v="We 'd love to give some TLC to our vintage pink taco trailer so we can continue to cook our signature Baja style shrimp tacos!"/>
    <x v="6"/>
    <n v="26.01"/>
    <x v="2"/>
    <x v="0"/>
    <s v="USD"/>
    <n v="1403904808"/>
    <x v="2694"/>
    <n v="1401312808"/>
    <d v="2014-05-28T21:33:28"/>
    <b v="0"/>
    <n v="2"/>
    <b v="0"/>
    <s v="food/food trucks"/>
    <n v="3.2512500000000002E-3"/>
    <n v="13.005000000000001"/>
    <x v="7"/>
    <x v="19"/>
  </r>
  <r>
    <n v="2699"/>
    <x v="2698"/>
    <s v="Hi, I want make my first bakery. Food truck was great, but I not have a car licence. So, help me to be my dream!"/>
    <x v="365"/>
    <n v="0"/>
    <x v="2"/>
    <x v="5"/>
    <s v="CAD"/>
    <n v="1407533463"/>
    <x v="2695"/>
    <n v="1404941463"/>
    <d v="2014-07-09T21:31:03"/>
    <b v="0"/>
    <n v="0"/>
    <b v="0"/>
    <s v="food/food trucks"/>
    <n v="0"/>
    <e v="#DIV/0!"/>
    <x v="7"/>
    <x v="19"/>
  </r>
  <r>
    <n v="2700"/>
    <x v="2699"/>
    <s v="I currently own and operate a hot dog cart. I am hoping to purchase a used food truck so I can do business year round!"/>
    <x v="204"/>
    <n v="70"/>
    <x v="2"/>
    <x v="0"/>
    <s v="USD"/>
    <n v="1411073972"/>
    <x v="2696"/>
    <n v="1408481972"/>
    <d v="2014-08-19T20:59:32"/>
    <b v="0"/>
    <n v="4"/>
    <b v="0"/>
    <s v="food/food trucks"/>
    <n v="7.0007000700070005E-3"/>
    <n v="17.5"/>
    <x v="7"/>
    <x v="19"/>
  </r>
  <r>
    <n v="2701"/>
    <x v="2700"/>
    <s v="We have been working extra hard to get our new training space ready and with a little extra help we hope to dream big for the future!"/>
    <x v="104"/>
    <n v="1570"/>
    <x v="3"/>
    <x v="17"/>
    <s v="EUR"/>
    <n v="1491586534"/>
    <x v="2697"/>
    <n v="1488911734"/>
    <d v="2017-03-07T18:35:34"/>
    <b v="0"/>
    <n v="46"/>
    <b v="0"/>
    <s v="theater/spaces"/>
    <n v="0.46176470588235297"/>
    <n v="34.130434782608695"/>
    <x v="1"/>
    <x v="38"/>
  </r>
  <r>
    <n v="2702"/>
    <x v="2701"/>
    <s v="The next phase of the evolution of Hygienic Art is the building of New London's first amphitheater, a covering for the Art Park."/>
    <x v="3"/>
    <n v="3441"/>
    <x v="3"/>
    <x v="0"/>
    <s v="USD"/>
    <n v="1491416077"/>
    <x v="2698"/>
    <n v="1488827677"/>
    <d v="2017-03-06T19:14:37"/>
    <b v="1"/>
    <n v="26"/>
    <b v="0"/>
    <s v="theater/spaces"/>
    <n v="0.34410000000000002"/>
    <n v="132.34615384615384"/>
    <x v="1"/>
    <x v="38"/>
  </r>
  <r>
    <n v="2703"/>
    <x v="2702"/>
    <s v="Â¡Tu nuevo espacio cultural multidisciplinario en el centro de Pachuca, Hidalgo"/>
    <x v="79"/>
    <n v="41500"/>
    <x v="3"/>
    <x v="14"/>
    <s v="MXN"/>
    <n v="1490196830"/>
    <x v="2699"/>
    <n v="1485016430"/>
    <d v="2017-01-21T16:33:50"/>
    <b v="0"/>
    <n v="45"/>
    <b v="0"/>
    <s v="theater/spaces"/>
    <n v="1.0375000000000001"/>
    <n v="922.22222222222217"/>
    <x v="1"/>
    <x v="38"/>
  </r>
  <r>
    <n v="2704"/>
    <x v="2703"/>
    <s v="We plan to rescue, relocate, and repurpose, a historic Little Red Brick House, to be incorporated into a riverfront amphitheater."/>
    <x v="266"/>
    <n v="1145"/>
    <x v="3"/>
    <x v="0"/>
    <s v="USD"/>
    <n v="1491421314"/>
    <x v="2700"/>
    <n v="1487709714"/>
    <d v="2017-02-21T20:41:54"/>
    <b v="0"/>
    <n v="7"/>
    <b v="0"/>
    <s v="theater/spaces"/>
    <n v="6.0263157894736845E-2"/>
    <n v="163.57142857142858"/>
    <x v="1"/>
    <x v="38"/>
  </r>
  <r>
    <n v="2705"/>
    <x v="2704"/>
    <s v="Help light the lights at the historic Fischer Theatre in Danville, IL."/>
    <x v="281"/>
    <n v="1739"/>
    <x v="3"/>
    <x v="0"/>
    <s v="USD"/>
    <n v="1490389158"/>
    <x v="2701"/>
    <n v="1486504758"/>
    <d v="2017-02-07T21:59:18"/>
    <b v="0"/>
    <n v="8"/>
    <b v="0"/>
    <s v="theater/spaces"/>
    <n v="0.10539393939393939"/>
    <n v="217.375"/>
    <x v="1"/>
    <x v="38"/>
  </r>
  <r>
    <n v="2706"/>
    <x v="2705"/>
    <s v="A place where innovation, food, creativity and performance live year round in a historic building in Pioneer Square."/>
    <x v="19"/>
    <n v="39304"/>
    <x v="0"/>
    <x v="0"/>
    <s v="USD"/>
    <n v="1413442740"/>
    <x v="2702"/>
    <n v="1410937483"/>
    <d v="2014-09-17T07:04:43"/>
    <b v="1"/>
    <n v="263"/>
    <b v="1"/>
    <s v="theater/spaces"/>
    <n v="1.1229714285714285"/>
    <n v="149.44486692015209"/>
    <x v="1"/>
    <x v="38"/>
  </r>
  <r>
    <n v="2707"/>
    <x v="2706"/>
    <s v="A new performance space in Seattle. A place for artists, comedians, and audiences to meet and collaborate!"/>
    <x v="6"/>
    <n v="28067.57"/>
    <x v="0"/>
    <x v="0"/>
    <s v="USD"/>
    <n v="1369637940"/>
    <x v="2703"/>
    <n v="1367088443"/>
    <d v="2013-04-27T18:47:23"/>
    <b v="1"/>
    <n v="394"/>
    <b v="1"/>
    <s v="theater/spaces"/>
    <n v="3.50844625"/>
    <n v="71.237487309644663"/>
    <x v="1"/>
    <x v="38"/>
  </r>
  <r>
    <n v="2708"/>
    <x v="2707"/>
    <s v="Angel Comedy Club: A permanent home for Londonâ€™s loveliest comedy night - a community comedy club"/>
    <x v="22"/>
    <n v="46643.07"/>
    <x v="0"/>
    <x v="1"/>
    <s v="GBP"/>
    <n v="1469119526"/>
    <x v="2704"/>
    <n v="1463935526"/>
    <d v="2016-05-22T16:45:26"/>
    <b v="1"/>
    <n v="1049"/>
    <b v="1"/>
    <s v="theater/spaces"/>
    <n v="2.3321535"/>
    <n v="44.464318398474738"/>
    <x v="1"/>
    <x v="38"/>
  </r>
  <r>
    <n v="2709"/>
    <x v="2708"/>
    <s v="Give contemporary circus an artistic home in America.  Help us launch the nationâ€™s first higher education program for circus."/>
    <x v="63"/>
    <n v="50803"/>
    <x v="0"/>
    <x v="0"/>
    <s v="USD"/>
    <n v="1475553540"/>
    <x v="2705"/>
    <n v="1472528141"/>
    <d v="2016-08-30T03:35:41"/>
    <b v="1"/>
    <n v="308"/>
    <b v="1"/>
    <s v="theater/spaces"/>
    <n v="1.01606"/>
    <n v="164.94480519480518"/>
    <x v="1"/>
    <x v="38"/>
  </r>
  <r>
    <n v="2710"/>
    <x v="2709"/>
    <s v="Building Brooklyn's own creative venue for circus, theater and events of all types."/>
    <x v="127"/>
    <n v="92340.21"/>
    <x v="0"/>
    <x v="0"/>
    <s v="USD"/>
    <n v="1407549600"/>
    <x v="2706"/>
    <n v="1404797428"/>
    <d v="2014-07-08T05:30:28"/>
    <b v="1"/>
    <n v="1088"/>
    <b v="1"/>
    <s v="theater/spaces"/>
    <n v="1.5390035000000002"/>
    <n v="84.871516544117654"/>
    <x v="1"/>
    <x v="38"/>
  </r>
  <r>
    <n v="2711"/>
    <x v="2710"/>
    <s v="We're aiming to launch a production involving circus performers, musicians and artists in a new space, creating a night of live art."/>
    <x v="366"/>
    <n v="3938"/>
    <x v="0"/>
    <x v="1"/>
    <s v="GBP"/>
    <n v="1403301660"/>
    <x v="2707"/>
    <n v="1400694790"/>
    <d v="2014-05-21T17:53:10"/>
    <b v="1"/>
    <n v="73"/>
    <b v="1"/>
    <s v="theater/spaces"/>
    <n v="1.007161125319693"/>
    <n v="53.945205479452056"/>
    <x v="1"/>
    <x v="38"/>
  </r>
  <r>
    <n v="2712"/>
    <x v="2711"/>
    <s v="Voix de Ville is a pop-up imaginarium of neo-vaudeville, musical extravaganza, circus arts, comedy, and theatre in a tiny circus tent!"/>
    <x v="62"/>
    <n v="7226"/>
    <x v="0"/>
    <x v="0"/>
    <s v="USD"/>
    <n v="1373738400"/>
    <x v="2708"/>
    <n v="1370568560"/>
    <d v="2013-06-07T01:29:20"/>
    <b v="1"/>
    <n v="143"/>
    <b v="1"/>
    <s v="theater/spaces"/>
    <n v="1.3138181818181818"/>
    <n v="50.531468531468533"/>
    <x v="1"/>
    <x v="38"/>
  </r>
  <r>
    <n v="2713"/>
    <x v="2712"/>
    <s v="Help support the Acro-Cats kitten and cat rescue and adoption effort! They need a bus to continue finding felines homes across the US."/>
    <x v="60"/>
    <n v="153362"/>
    <x v="0"/>
    <x v="0"/>
    <s v="USD"/>
    <n v="1450971684"/>
    <x v="2709"/>
    <n v="1447515684"/>
    <d v="2015-11-14T15:41:24"/>
    <b v="1"/>
    <n v="1420"/>
    <b v="1"/>
    <s v="theater/spaces"/>
    <n v="1.0224133333333334"/>
    <n v="108.00140845070422"/>
    <x v="1"/>
    <x v="38"/>
  </r>
  <r>
    <n v="2714"/>
    <x v="2713"/>
    <s v="The Crane will be the new home for independent theater in Northeast Minneapolis"/>
    <x v="31"/>
    <n v="29089"/>
    <x v="0"/>
    <x v="0"/>
    <s v="USD"/>
    <n v="1476486000"/>
    <x v="2710"/>
    <n v="1474040596"/>
    <d v="2016-09-16T15:43:16"/>
    <b v="1"/>
    <n v="305"/>
    <b v="1"/>
    <s v="theater/spaces"/>
    <n v="1.1635599999999999"/>
    <n v="95.373770491803285"/>
    <x v="1"/>
    <x v="38"/>
  </r>
  <r>
    <n v="2715"/>
    <x v="2714"/>
    <s v="The creators of Five Dollar Comedy Week are building a permanent home for affordable live comedy shows and classes in Philadelphia."/>
    <x v="14"/>
    <n v="31754.69"/>
    <x v="0"/>
    <x v="0"/>
    <s v="USD"/>
    <n v="1456047228"/>
    <x v="2711"/>
    <n v="1453109628"/>
    <d v="2016-01-18T09:33:48"/>
    <b v="1"/>
    <n v="551"/>
    <b v="1"/>
    <s v="theater/spaces"/>
    <n v="2.6462241666666664"/>
    <n v="57.631016333938291"/>
    <x v="1"/>
    <x v="38"/>
  </r>
  <r>
    <n v="2716"/>
    <x v="2715"/>
    <s v="Love comedy? Get involved in creating a dedicated space for alternative comedy in Berlin._x000a__x000a_(Das Video ist untertitelt. Klicke auf CC)"/>
    <x v="3"/>
    <n v="11998.01"/>
    <x v="0"/>
    <x v="12"/>
    <s v="EUR"/>
    <n v="1444291193"/>
    <x v="2712"/>
    <n v="1441699193"/>
    <d v="2015-09-08T07:59:53"/>
    <b v="1"/>
    <n v="187"/>
    <b v="1"/>
    <s v="theater/spaces"/>
    <n v="1.1998010000000001"/>
    <n v="64.160481283422456"/>
    <x v="1"/>
    <x v="38"/>
  </r>
  <r>
    <n v="2717"/>
    <x v="2716"/>
    <s v="ONLY HOURS LEFT ON THE CAMPAIGN! Our stretch goal is $35k; let's build a home for standup/improv shows &amp; classes in VT!"/>
    <x v="31"/>
    <n v="30026"/>
    <x v="0"/>
    <x v="0"/>
    <s v="USD"/>
    <n v="1417906649"/>
    <x v="2713"/>
    <n v="1414015049"/>
    <d v="2014-10-22T21:57:29"/>
    <b v="1"/>
    <n v="325"/>
    <b v="1"/>
    <s v="theater/spaces"/>
    <n v="1.2010400000000001"/>
    <n v="92.387692307692305"/>
    <x v="1"/>
    <x v="38"/>
  </r>
  <r>
    <n v="2718"/>
    <x v="2717"/>
    <s v="The Bard has burst beyond the big top and we're reaching out to our Beloved Benefactors to help build our festival's future."/>
    <x v="102"/>
    <n v="18645"/>
    <x v="0"/>
    <x v="0"/>
    <s v="USD"/>
    <n v="1462316400"/>
    <x v="2714"/>
    <n v="1459865945"/>
    <d v="2016-04-05T14:19:05"/>
    <b v="1"/>
    <n v="148"/>
    <b v="1"/>
    <s v="theater/spaces"/>
    <n v="1.0358333333333334"/>
    <n v="125.97972972972973"/>
    <x v="1"/>
    <x v="38"/>
  </r>
  <r>
    <n v="2719"/>
    <x v="2718"/>
    <s v="Our high school theater in Allentown, New Jersey was rad - in 1972. Help us bring our theater into present day and light up our stage!"/>
    <x v="12"/>
    <n v="6530"/>
    <x v="0"/>
    <x v="0"/>
    <s v="USD"/>
    <n v="1460936694"/>
    <x v="2715"/>
    <n v="1455756294"/>
    <d v="2016-02-18T00:44:54"/>
    <b v="0"/>
    <n v="69"/>
    <b v="1"/>
    <s v="theater/spaces"/>
    <n v="1.0883333333333334"/>
    <n v="94.637681159420296"/>
    <x v="1"/>
    <x v="38"/>
  </r>
  <r>
    <n v="2720"/>
    <x v="2719"/>
    <s v="An improv, sketch and experimental comedy and cocktail venue in downtown Grand Rapids, Michigan"/>
    <x v="31"/>
    <n v="29531"/>
    <x v="0"/>
    <x v="0"/>
    <s v="USD"/>
    <n v="1478866253"/>
    <x v="2716"/>
    <n v="1476270653"/>
    <d v="2016-10-12T11:10:53"/>
    <b v="0"/>
    <n v="173"/>
    <b v="1"/>
    <s v="theater/spaces"/>
    <n v="1.1812400000000001"/>
    <n v="170.69942196531792"/>
    <x v="1"/>
    <x v="38"/>
  </r>
  <r>
    <n v="2721"/>
    <x v="2720"/>
    <s v="Pi Crust is a breakout board for the Raspberry Pi that makes it easier to connect electronics - help us to bring this into kit form!"/>
    <x v="47"/>
    <n v="10965"/>
    <x v="0"/>
    <x v="1"/>
    <s v="GBP"/>
    <n v="1378494000"/>
    <x v="2717"/>
    <n v="1375880598"/>
    <d v="2013-08-07T13:03:18"/>
    <b v="0"/>
    <n v="269"/>
    <b v="1"/>
    <s v="technology/hardware"/>
    <n v="14.62"/>
    <n v="40.762081784386616"/>
    <x v="2"/>
    <x v="30"/>
  </r>
  <r>
    <n v="2722"/>
    <x v="2721"/>
    <s v="Want people to put down their phone more often? Ransomly creates 'quiet' spaces to help us reconnect with the real people in our lives."/>
    <x v="10"/>
    <n v="12627"/>
    <x v="0"/>
    <x v="0"/>
    <s v="USD"/>
    <n v="1485722053"/>
    <x v="2718"/>
    <n v="1480538053"/>
    <d v="2016-11-30T20:34:13"/>
    <b v="0"/>
    <n v="185"/>
    <b v="1"/>
    <s v="technology/hardware"/>
    <n v="2.5253999999999999"/>
    <n v="68.254054054054052"/>
    <x v="2"/>
    <x v="30"/>
  </r>
  <r>
    <n v="2723"/>
    <x v="2722"/>
    <s v="The most compact and versatile workout product designed to give you unlimited exercise options in the comfort of your home or office."/>
    <x v="14"/>
    <n v="16806"/>
    <x v="0"/>
    <x v="0"/>
    <s v="USD"/>
    <n v="1420060088"/>
    <x v="2719"/>
    <n v="1414872488"/>
    <d v="2014-11-01T20:08:08"/>
    <b v="0"/>
    <n v="176"/>
    <b v="1"/>
    <s v="technology/hardware"/>
    <n v="1.4005000000000001"/>
    <n v="95.48863636363636"/>
    <x v="2"/>
    <x v="30"/>
  </r>
  <r>
    <n v="2724"/>
    <x v="2723"/>
    <s v="RPi.GPIO Quick reference for GPIO programming on Raspberry Pi. Python code &amp; port ID labels in a convenient 6&quot; PCB ruler"/>
    <x v="367"/>
    <n v="7326.88"/>
    <x v="0"/>
    <x v="1"/>
    <s v="GBP"/>
    <n v="1439625059"/>
    <x v="2720"/>
    <n v="1436860259"/>
    <d v="2015-07-14T07:50:59"/>
    <b v="0"/>
    <n v="1019"/>
    <b v="1"/>
    <s v="technology/hardware"/>
    <n v="2.9687520259319289"/>
    <n v="7.1902649656526005"/>
    <x v="2"/>
    <x v="30"/>
  </r>
  <r>
    <n v="2725"/>
    <x v="2724"/>
    <s v="Best Net Zero energy solution for new or existing house (no more heating or electricity bills)."/>
    <x v="79"/>
    <n v="57817"/>
    <x v="0"/>
    <x v="5"/>
    <s v="CAD"/>
    <n v="1488390735"/>
    <x v="2721"/>
    <n v="1484070735"/>
    <d v="2017-01-10T17:52:15"/>
    <b v="0"/>
    <n v="113"/>
    <b v="1"/>
    <s v="technology/hardware"/>
    <n v="1.445425"/>
    <n v="511.65486725663715"/>
    <x v="2"/>
    <x v="30"/>
  </r>
  <r>
    <n v="2726"/>
    <x v="2725"/>
    <s v="Krimston TWO: iPhone Dual SIM Case"/>
    <x v="57"/>
    <n v="105745"/>
    <x v="0"/>
    <x v="0"/>
    <s v="USD"/>
    <n v="1461333311"/>
    <x v="2722"/>
    <n v="1458741311"/>
    <d v="2016-03-23T13:55:11"/>
    <b v="0"/>
    <n v="404"/>
    <b v="1"/>
    <s v="technology/hardware"/>
    <n v="1.05745"/>
    <n v="261.74504950495049"/>
    <x v="2"/>
    <x v="30"/>
  </r>
  <r>
    <n v="2727"/>
    <x v="2726"/>
    <s v="Introducing the PiDrive, a high capacity Solid State Drive (SSD) expansion card for the Raspberry Pi B+, A+, and B+ v2!"/>
    <x v="3"/>
    <n v="49321"/>
    <x v="0"/>
    <x v="0"/>
    <s v="USD"/>
    <n v="1438964063"/>
    <x v="2723"/>
    <n v="1436804063"/>
    <d v="2015-07-13T16:14:23"/>
    <b v="0"/>
    <n v="707"/>
    <b v="1"/>
    <s v="technology/hardware"/>
    <n v="4.9321000000000002"/>
    <n v="69.760961810466767"/>
    <x v="2"/>
    <x v="30"/>
  </r>
  <r>
    <n v="2728"/>
    <x v="2727"/>
    <s v="SSD, WiFi, RTC w/Battery and high power USB all in one shield."/>
    <x v="36"/>
    <n v="30274"/>
    <x v="0"/>
    <x v="0"/>
    <s v="USD"/>
    <n v="1451485434"/>
    <x v="2724"/>
    <n v="1448461434"/>
    <d v="2015-11-25T14:23:54"/>
    <b v="0"/>
    <n v="392"/>
    <b v="1"/>
    <s v="technology/hardware"/>
    <n v="2.0182666666666669"/>
    <n v="77.229591836734699"/>
    <x v="2"/>
    <x v="30"/>
  </r>
  <r>
    <n v="2729"/>
    <x v="2728"/>
    <s v="A luggage that is more than a luggage! It is what you want it to be."/>
    <x v="51"/>
    <n v="7833"/>
    <x v="0"/>
    <x v="0"/>
    <s v="USD"/>
    <n v="1430459197"/>
    <x v="2725"/>
    <n v="1427867197"/>
    <d v="2015-04-01T05:46:37"/>
    <b v="0"/>
    <n v="23"/>
    <b v="1"/>
    <s v="technology/hardware"/>
    <n v="1.0444"/>
    <n v="340.56521739130437"/>
    <x v="2"/>
    <x v="30"/>
  </r>
  <r>
    <n v="2730"/>
    <x v="2729"/>
    <s v="The world's most powerful portable speaker and guitar amplifier. Turns any surface into a speaker."/>
    <x v="100"/>
    <n v="45979.01"/>
    <x v="0"/>
    <x v="0"/>
    <s v="USD"/>
    <n v="1366635575"/>
    <x v="2726"/>
    <n v="1363611575"/>
    <d v="2013-03-18T12:59:35"/>
    <b v="0"/>
    <n v="682"/>
    <b v="1"/>
    <s v="technology/hardware"/>
    <n v="1.7029262962962963"/>
    <n v="67.417903225806455"/>
    <x v="2"/>
    <x v="30"/>
  </r>
  <r>
    <n v="2731"/>
    <x v="2730"/>
    <s v="Providing a control system and cybersecurity hands-on educational platform for professionals, home-use, and academic institutions."/>
    <x v="11"/>
    <n v="31291"/>
    <x v="0"/>
    <x v="0"/>
    <s v="USD"/>
    <n v="1413604800"/>
    <x v="2727"/>
    <n v="1408624622"/>
    <d v="2014-08-21T12:37:02"/>
    <b v="0"/>
    <n v="37"/>
    <b v="1"/>
    <s v="technology/hardware"/>
    <n v="1.0430333333333333"/>
    <n v="845.70270270270271"/>
    <x v="2"/>
    <x v="30"/>
  </r>
  <r>
    <n v="2732"/>
    <x v="2731"/>
    <s v="BrightFingers' lighting keyboard, gloves and software give kids a multi-sensory way to learn to type â€” and the desire to practice."/>
    <x v="14"/>
    <n v="14190"/>
    <x v="0"/>
    <x v="0"/>
    <s v="USD"/>
    <n v="1369699200"/>
    <x v="2728"/>
    <n v="1366917828"/>
    <d v="2013-04-25T19:23:48"/>
    <b v="0"/>
    <n v="146"/>
    <b v="1"/>
    <s v="technology/hardware"/>
    <n v="1.1825000000000001"/>
    <n v="97.191780821917803"/>
    <x v="2"/>
    <x v="30"/>
  </r>
  <r>
    <n v="2733"/>
    <x v="2732"/>
    <s v="Students, makers, and engineers can write Linux software applications to achieve any network functions, such as NAS, VPN and Firewall."/>
    <x v="63"/>
    <n v="53769"/>
    <x v="0"/>
    <x v="0"/>
    <s v="USD"/>
    <n v="1428643974"/>
    <x v="2729"/>
    <n v="1423463574"/>
    <d v="2015-02-09T06:32:54"/>
    <b v="0"/>
    <n v="119"/>
    <b v="1"/>
    <s v="technology/hardware"/>
    <n v="1.07538"/>
    <n v="451.84033613445376"/>
    <x v="2"/>
    <x v="30"/>
  </r>
  <r>
    <n v="2734"/>
    <x v="2733"/>
    <s v="Award-Winning Audio Design Experts Voix are back with their latest product. The amazing mi8| Retro Duo Wireless Stereo Sound System."/>
    <x v="332"/>
    <n v="22603"/>
    <x v="0"/>
    <x v="0"/>
    <s v="USD"/>
    <n v="1476395940"/>
    <x v="2730"/>
    <n v="1473782592"/>
    <d v="2016-09-13T16:03:12"/>
    <b v="0"/>
    <n v="163"/>
    <b v="1"/>
    <s v="technology/hardware"/>
    <n v="22603"/>
    <n v="138.66871165644173"/>
    <x v="2"/>
    <x v="30"/>
  </r>
  <r>
    <n v="2735"/>
    <x v="2734"/>
    <s v="The Pi Supply is an intelligent power switch for the Raspberry Pi which includes hard on and off switches and auto-off on shutdown."/>
    <x v="47"/>
    <n v="7336.01"/>
    <x v="0"/>
    <x v="1"/>
    <s v="GBP"/>
    <n v="1363204800"/>
    <x v="2731"/>
    <n v="1360551250"/>
    <d v="2013-02-11T02:54:10"/>
    <b v="0"/>
    <n v="339"/>
    <b v="1"/>
    <s v="technology/hardware"/>
    <n v="9.7813466666666677"/>
    <n v="21.640147492625371"/>
    <x v="2"/>
    <x v="30"/>
  </r>
  <r>
    <n v="2736"/>
    <x v="2735"/>
    <s v="Fully Programmable Solar BMS ( Battery Management System ) Learn to program microcontrollers and HW design video tutorials_x000a_Open Source"/>
    <x v="6"/>
    <n v="9832"/>
    <x v="0"/>
    <x v="5"/>
    <s v="CAD"/>
    <n v="1398268773"/>
    <x v="2732"/>
    <n v="1395676773"/>
    <d v="2014-03-24T15:59:33"/>
    <b v="0"/>
    <n v="58"/>
    <b v="1"/>
    <s v="technology/hardware"/>
    <n v="1.2290000000000001"/>
    <n v="169.51724137931035"/>
    <x v="2"/>
    <x v="30"/>
  </r>
  <r>
    <n v="2737"/>
    <x v="2736"/>
    <s v="An innovative portable generator that turns heat into electricity. Now with 10 Watts of power at your fingertips... all while you cook!"/>
    <x v="11"/>
    <n v="73818.240000000005"/>
    <x v="0"/>
    <x v="0"/>
    <s v="USD"/>
    <n v="1389812400"/>
    <x v="2733"/>
    <n v="1386108087"/>
    <d v="2013-12-03T22:01:27"/>
    <b v="0"/>
    <n v="456"/>
    <b v="1"/>
    <s v="technology/hardware"/>
    <n v="2.4606080000000001"/>
    <n v="161.88210526315791"/>
    <x v="2"/>
    <x v="30"/>
  </r>
  <r>
    <n v="2738"/>
    <x v="2737"/>
    <s v="Bringing back the Mojo to the new iPhone with our award winning  removable battery case with customized 3D printed top cover"/>
    <x v="10"/>
    <n v="7397"/>
    <x v="0"/>
    <x v="0"/>
    <s v="USD"/>
    <n v="1478402804"/>
    <x v="2734"/>
    <n v="1473218804"/>
    <d v="2016-09-07T03:26:44"/>
    <b v="0"/>
    <n v="15"/>
    <b v="1"/>
    <s v="technology/hardware"/>
    <n v="1.4794"/>
    <n v="493.13333333333333"/>
    <x v="2"/>
    <x v="30"/>
  </r>
  <r>
    <n v="2739"/>
    <x v="2738"/>
    <s v="LPLC Board; A powerful, low cost, ultra low power microcontroller development board with template software and online tutorials."/>
    <x v="184"/>
    <n v="4225"/>
    <x v="0"/>
    <x v="1"/>
    <s v="GBP"/>
    <n v="1399324717"/>
    <x v="2735"/>
    <n v="1395436717"/>
    <d v="2014-03-21T21:18:37"/>
    <b v="0"/>
    <n v="191"/>
    <b v="1"/>
    <s v="technology/hardware"/>
    <n v="3.8409090909090908"/>
    <n v="22.120418848167539"/>
    <x v="2"/>
    <x v="30"/>
  </r>
  <r>
    <n v="2740"/>
    <x v="2739"/>
    <s v="I am interested in testing the plant yields of this vertical garden as well as some other applications"/>
    <x v="43"/>
    <n v="310"/>
    <x v="0"/>
    <x v="0"/>
    <s v="USD"/>
    <n v="1426117552"/>
    <x v="2736"/>
    <n v="1423529152"/>
    <d v="2015-02-10T00:45:52"/>
    <b v="0"/>
    <n v="17"/>
    <b v="1"/>
    <s v="technology/hardware"/>
    <n v="1.0333333333333334"/>
    <n v="18.235294117647058"/>
    <x v="2"/>
    <x v="30"/>
  </r>
  <r>
    <n v="2741"/>
    <x v="2740"/>
    <s v="Help me publish my 1st children's book as an aspiring author!"/>
    <x v="6"/>
    <n v="35"/>
    <x v="2"/>
    <x v="0"/>
    <s v="USD"/>
    <n v="1413770820"/>
    <x v="2737"/>
    <n v="1412005602"/>
    <d v="2014-09-29T15:46:42"/>
    <b v="0"/>
    <n v="4"/>
    <b v="0"/>
    <s v="publishing/children's books"/>
    <n v="4.3750000000000004E-3"/>
    <n v="8.75"/>
    <x v="3"/>
    <x v="39"/>
  </r>
  <r>
    <n v="2742"/>
    <x v="2741"/>
    <s v="The pachyderms at the Denver Zoo are moving. Follow along on the convoluted journey to their new home."/>
    <x v="30"/>
    <n v="731"/>
    <x v="2"/>
    <x v="0"/>
    <s v="USD"/>
    <n v="1337102187"/>
    <x v="2738"/>
    <n v="1335892587"/>
    <d v="2012-05-01T17:16:27"/>
    <b v="0"/>
    <n v="18"/>
    <b v="0"/>
    <s v="publishing/children's books"/>
    <n v="0.29239999999999999"/>
    <n v="40.611111111111114"/>
    <x v="3"/>
    <x v="39"/>
  </r>
  <r>
    <n v="2743"/>
    <x v="2742"/>
    <s v="One Christmas every child was naughty, and Santa's son _x000a_St. Nick Jr sacrifices all his gifts over his whole life, for the children"/>
    <x v="368"/>
    <n v="0"/>
    <x v="2"/>
    <x v="0"/>
    <s v="USD"/>
    <n v="1476863607"/>
    <x v="2739"/>
    <n v="1474271607"/>
    <d v="2016-09-19T07:53:27"/>
    <b v="0"/>
    <n v="0"/>
    <b v="0"/>
    <s v="publishing/children's books"/>
    <n v="0"/>
    <e v="#DIV/0!"/>
    <x v="3"/>
    <x v="39"/>
  </r>
  <r>
    <n v="2744"/>
    <x v="2743"/>
    <s v="A fun &amp; exciting story to educate kids and their parents about the importance of honeybees &amp; the easy &amp; fun ways we can help the world."/>
    <x v="194"/>
    <n v="835"/>
    <x v="2"/>
    <x v="0"/>
    <s v="USD"/>
    <n v="1330478998"/>
    <x v="2740"/>
    <n v="1327886998"/>
    <d v="2012-01-30T01:29:58"/>
    <b v="0"/>
    <n v="22"/>
    <b v="0"/>
    <s v="publishing/children's books"/>
    <n v="5.2187499999999998E-2"/>
    <n v="37.954545454545453"/>
    <x v="3"/>
    <x v="39"/>
  </r>
  <r>
    <n v="2745"/>
    <x v="2744"/>
    <s v="A spunky little girl, driven by a love of pumpkin pie, overcomes her fears and serendipitiously discovers what she'll be for Halloween"/>
    <x v="6"/>
    <n v="1751"/>
    <x v="2"/>
    <x v="0"/>
    <s v="USD"/>
    <n v="1342309368"/>
    <x v="2741"/>
    <n v="1337125368"/>
    <d v="2012-05-15T23:42:48"/>
    <b v="0"/>
    <n v="49"/>
    <b v="0"/>
    <s v="publishing/children's books"/>
    <n v="0.21887499999999999"/>
    <n v="35.734693877551024"/>
    <x v="3"/>
    <x v="39"/>
  </r>
  <r>
    <n v="2746"/>
    <x v="2745"/>
    <s v="An easy fun way for children to understand the physical limitations of someone with CFIDS and Fibromyalgia using marbles and a jar."/>
    <x v="9"/>
    <n v="801"/>
    <x v="2"/>
    <x v="0"/>
    <s v="USD"/>
    <n v="1409337911"/>
    <x v="2742"/>
    <n v="1406745911"/>
    <d v="2014-07-30T18:45:11"/>
    <b v="0"/>
    <n v="19"/>
    <b v="0"/>
    <s v="publishing/children's books"/>
    <n v="0.26700000000000002"/>
    <n v="42.157894736842103"/>
    <x v="3"/>
    <x v="39"/>
  </r>
  <r>
    <n v="2747"/>
    <x v="2746"/>
    <s v="A collection of childrens poems written to educate, inspire and create quality time with parents. Beautifully illustrated, 44 pp."/>
    <x v="2"/>
    <n v="140"/>
    <x v="2"/>
    <x v="0"/>
    <s v="USD"/>
    <n v="1339816200"/>
    <x v="2743"/>
    <n v="1337095997"/>
    <d v="2012-05-15T15:33:17"/>
    <b v="0"/>
    <n v="4"/>
    <b v="0"/>
    <s v="publishing/children's books"/>
    <n v="0.28000000000000003"/>
    <n v="35"/>
    <x v="3"/>
    <x v="39"/>
  </r>
  <r>
    <n v="2748"/>
    <x v="2747"/>
    <s v="Interactive Book with Audio to learn the Ojibwe Language for Children.  Website, Ebook and more!"/>
    <x v="10"/>
    <n v="53"/>
    <x v="2"/>
    <x v="0"/>
    <s v="USD"/>
    <n v="1472835802"/>
    <x v="2744"/>
    <n v="1470243802"/>
    <d v="2016-08-03T17:03:22"/>
    <b v="0"/>
    <n v="4"/>
    <b v="0"/>
    <s v="publishing/children's books"/>
    <n v="1.06E-2"/>
    <n v="13.25"/>
    <x v="3"/>
    <x v="39"/>
  </r>
  <r>
    <n v="2749"/>
    <x v="2748"/>
    <s v="Self-publishing my children's book."/>
    <x v="3"/>
    <n v="110"/>
    <x v="2"/>
    <x v="0"/>
    <s v="USD"/>
    <n v="1428171037"/>
    <x v="2745"/>
    <n v="1425582637"/>
    <d v="2015-03-05T19:10:37"/>
    <b v="0"/>
    <n v="2"/>
    <b v="0"/>
    <s v="publishing/children's books"/>
    <n v="1.0999999999999999E-2"/>
    <n v="55"/>
    <x v="3"/>
    <x v="39"/>
  </r>
  <r>
    <n v="2750"/>
    <x v="2749"/>
    <s v="This is a journal where parents daily write something positive about their child.  Places for pictures, too."/>
    <x v="369"/>
    <n v="0"/>
    <x v="2"/>
    <x v="0"/>
    <s v="USD"/>
    <n v="1341086400"/>
    <x v="2746"/>
    <n v="1340055345"/>
    <d v="2012-06-18T21:35:45"/>
    <b v="0"/>
    <n v="0"/>
    <b v="0"/>
    <s v="publishing/children's books"/>
    <n v="0"/>
    <e v="#DIV/0!"/>
    <x v="3"/>
    <x v="39"/>
  </r>
  <r>
    <n v="2751"/>
    <x v="2750"/>
    <s v="&quot;Daddy what's a divorce?&quot; A child gains insight and wisdom to the miracles of GOD and helps a family reunite; in &quot; GRACE SAVES THE DAY&quot;"/>
    <x v="370"/>
    <n v="0"/>
    <x v="2"/>
    <x v="0"/>
    <s v="USD"/>
    <n v="1403039842"/>
    <x v="2747"/>
    <n v="1397855842"/>
    <d v="2014-04-18T21:17:22"/>
    <b v="0"/>
    <n v="0"/>
    <b v="0"/>
    <s v="publishing/children's books"/>
    <n v="0"/>
    <e v="#DIV/0!"/>
    <x v="3"/>
    <x v="39"/>
  </r>
  <r>
    <n v="2752"/>
    <x v="2751"/>
    <s v="Andrew wonders if his life would be more exciting if he'd been hatched a frog. Shiny and green just seems more exciting to him. Until.."/>
    <x v="225"/>
    <n v="550"/>
    <x v="2"/>
    <x v="0"/>
    <s v="USD"/>
    <n v="1324232504"/>
    <x v="2748"/>
    <n v="1320776504"/>
    <d v="2011-11-08T18:21:44"/>
    <b v="0"/>
    <n v="14"/>
    <b v="0"/>
    <s v="publishing/children's books"/>
    <n v="0.11458333333333333"/>
    <n v="39.285714285714285"/>
    <x v="3"/>
    <x v="39"/>
  </r>
  <r>
    <n v="2753"/>
    <x v="2752"/>
    <s v="Written by my daughter and myself, illustrated by Jack Wiens. Everything is complete except for publishing."/>
    <x v="13"/>
    <n v="380"/>
    <x v="2"/>
    <x v="0"/>
    <s v="USD"/>
    <n v="1346017023"/>
    <x v="2749"/>
    <n v="1343425023"/>
    <d v="2012-07-27T21:37:03"/>
    <b v="0"/>
    <n v="8"/>
    <b v="0"/>
    <s v="publishing/children's books"/>
    <n v="0.19"/>
    <n v="47.5"/>
    <x v="3"/>
    <x v="39"/>
  </r>
  <r>
    <n v="2754"/>
    <x v="2753"/>
    <s v="I have been a writer all my life. But until recently never a parent. I want to write a children book for my children, and yours!"/>
    <x v="3"/>
    <n v="0"/>
    <x v="2"/>
    <x v="0"/>
    <s v="USD"/>
    <n v="1410448551"/>
    <x v="2750"/>
    <n v="1407856551"/>
    <d v="2014-08-12T15:15:51"/>
    <b v="0"/>
    <n v="0"/>
    <b v="0"/>
    <s v="publishing/children's books"/>
    <n v="0"/>
    <e v="#DIV/0!"/>
    <x v="3"/>
    <x v="39"/>
  </r>
  <r>
    <n v="2755"/>
    <x v="2754"/>
    <s v="Colourful and imaginative book app for children, will be relished especially by those with Irish roots."/>
    <x v="2"/>
    <n v="260"/>
    <x v="2"/>
    <x v="17"/>
    <s v="EUR"/>
    <n v="1428519527"/>
    <x v="2751"/>
    <n v="1425927527"/>
    <d v="2015-03-09T18:58:47"/>
    <b v="0"/>
    <n v="15"/>
    <b v="0"/>
    <s v="publishing/children's books"/>
    <n v="0.52"/>
    <n v="17.333333333333332"/>
    <x v="3"/>
    <x v="39"/>
  </r>
  <r>
    <n v="2756"/>
    <x v="2755"/>
    <s v="We all pray to the same God no matter what name we might refer to Him as.  Our children deserve to know this basic truth."/>
    <x v="3"/>
    <n v="1048"/>
    <x v="2"/>
    <x v="0"/>
    <s v="USD"/>
    <n v="1389476201"/>
    <x v="2752"/>
    <n v="1386884201"/>
    <d v="2013-12-12T21:36:41"/>
    <b v="0"/>
    <n v="33"/>
    <b v="0"/>
    <s v="publishing/children's books"/>
    <n v="0.1048"/>
    <n v="31.757575757575758"/>
    <x v="3"/>
    <x v="39"/>
  </r>
  <r>
    <n v="2757"/>
    <x v="2756"/>
    <s v="A children's letter book that Lampoons Hillary Clinton"/>
    <x v="15"/>
    <n v="10"/>
    <x v="2"/>
    <x v="0"/>
    <s v="USD"/>
    <n v="1470498332"/>
    <x v="2753"/>
    <n v="1469202332"/>
    <d v="2016-07-22T15:45:32"/>
    <b v="0"/>
    <n v="2"/>
    <b v="0"/>
    <s v="publishing/children's books"/>
    <n v="6.6666666666666671E-3"/>
    <n v="5"/>
    <x v="3"/>
    <x v="39"/>
  </r>
  <r>
    <n v="2758"/>
    <x v="2757"/>
    <s v="Water Bomb Fight, Swooped &amp; Moon You Are Unique by Soraya Yvette are Christ centred Aussie outdoor fun adventure books for tween/teens"/>
    <x v="13"/>
    <n v="234"/>
    <x v="2"/>
    <x v="2"/>
    <s v="AUD"/>
    <n v="1476095783"/>
    <x v="2754"/>
    <n v="1474886183"/>
    <d v="2016-09-26T10:36:23"/>
    <b v="0"/>
    <n v="6"/>
    <b v="0"/>
    <s v="publishing/children's books"/>
    <n v="0.11700000000000001"/>
    <n v="39"/>
    <x v="3"/>
    <x v="39"/>
  </r>
  <r>
    <n v="2759"/>
    <x v="2758"/>
    <s v="READY TO PRINT. A fun 38 page full color, hand illustrated children's book based on Australian animals and Indigenous Legends."/>
    <x v="28"/>
    <n v="105"/>
    <x v="2"/>
    <x v="2"/>
    <s v="AUD"/>
    <n v="1468658866"/>
    <x v="2755"/>
    <n v="1464943666"/>
    <d v="2016-06-03T08:47:46"/>
    <b v="0"/>
    <n v="2"/>
    <b v="0"/>
    <s v="publishing/children's books"/>
    <n v="0.105"/>
    <n v="52.5"/>
    <x v="3"/>
    <x v="39"/>
  </r>
  <r>
    <n v="2760"/>
    <x v="2759"/>
    <s v="A fantastic Doggie Adventure filled with laughter, tears and heroics. Lets get a fresh New Edition of Bosley published for all to enjoy"/>
    <x v="10"/>
    <n v="0"/>
    <x v="2"/>
    <x v="1"/>
    <s v="GBP"/>
    <n v="1371726258"/>
    <x v="2756"/>
    <n v="1369134258"/>
    <d v="2013-05-21T11:04:18"/>
    <b v="0"/>
    <n v="0"/>
    <b v="0"/>
    <s v="publishing/children's books"/>
    <n v="0"/>
    <e v="#DIV/0!"/>
    <x v="3"/>
    <x v="39"/>
  </r>
  <r>
    <n v="2761"/>
    <x v="2760"/>
    <s v="Help me give away 500 copies of my picture book so more kids will know US geography!"/>
    <x v="10"/>
    <n v="36"/>
    <x v="2"/>
    <x v="0"/>
    <s v="USD"/>
    <n v="1357176693"/>
    <x v="2757"/>
    <n v="1354584693"/>
    <d v="2012-12-04T01:31:33"/>
    <b v="0"/>
    <n v="4"/>
    <b v="0"/>
    <s v="publishing/children's books"/>
    <n v="7.1999999999999998E-3"/>
    <n v="9"/>
    <x v="3"/>
    <x v="39"/>
  </r>
  <r>
    <n v="2762"/>
    <x v="2761"/>
    <s v="How-to book of toys and games constructed from materials found in nature, recyclable and easily available."/>
    <x v="53"/>
    <n v="25"/>
    <x v="2"/>
    <x v="0"/>
    <s v="USD"/>
    <n v="1332114795"/>
    <x v="2758"/>
    <n v="1326934395"/>
    <d v="2012-01-19T00:53:15"/>
    <b v="0"/>
    <n v="1"/>
    <b v="0"/>
    <s v="publishing/children's books"/>
    <n v="7.6923076923076927E-3"/>
    <n v="25"/>
    <x v="3"/>
    <x v="39"/>
  </r>
  <r>
    <n v="2763"/>
    <x v="2762"/>
    <s v="How Santa finds childrens homes without getting lost by following certain stars."/>
    <x v="371"/>
    <n v="90"/>
    <x v="2"/>
    <x v="0"/>
    <s v="USD"/>
    <n v="1369403684"/>
    <x v="2759"/>
    <n v="1365515684"/>
    <d v="2013-04-09T13:54:44"/>
    <b v="0"/>
    <n v="3"/>
    <b v="0"/>
    <s v="publishing/children's books"/>
    <n v="2.2842639593908631E-3"/>
    <n v="30"/>
    <x v="3"/>
    <x v="39"/>
  </r>
  <r>
    <n v="2764"/>
    <x v="2763"/>
    <s v="My Budding Bears are four teddy bears living in an enchanted garden sharing friendship, tea parties and delightful adventures."/>
    <x v="23"/>
    <n v="45"/>
    <x v="2"/>
    <x v="0"/>
    <s v="USD"/>
    <n v="1338404400"/>
    <x v="2760"/>
    <n v="1335855631"/>
    <d v="2012-05-01T07:00:31"/>
    <b v="0"/>
    <n v="4"/>
    <b v="0"/>
    <s v="publishing/children's books"/>
    <n v="1.125E-2"/>
    <n v="11.25"/>
    <x v="3"/>
    <x v="39"/>
  </r>
  <r>
    <n v="2765"/>
    <x v="2764"/>
    <s v="I am writing an illustrated book for children ages 3 to 7 that meshes technology in everyday life stories."/>
    <x v="23"/>
    <n v="0"/>
    <x v="2"/>
    <x v="0"/>
    <s v="USD"/>
    <n v="1351432428"/>
    <x v="2761"/>
    <n v="1350050028"/>
    <d v="2012-10-12T13:53:48"/>
    <b v="0"/>
    <n v="0"/>
    <b v="0"/>
    <s v="publishing/children's books"/>
    <n v="0"/>
    <e v="#DIV/0!"/>
    <x v="3"/>
    <x v="39"/>
  </r>
  <r>
    <n v="2766"/>
    <x v="2765"/>
    <s v="Jambie is a children's book geared towards kids ages 4-9 years of age. This book teaches young children about making wise decisions."/>
    <x v="10"/>
    <n v="100"/>
    <x v="2"/>
    <x v="0"/>
    <s v="USD"/>
    <n v="1313078518"/>
    <x v="2762"/>
    <n v="1310486518"/>
    <d v="2011-07-12T16:01:58"/>
    <b v="0"/>
    <n v="4"/>
    <b v="0"/>
    <s v="publishing/children's books"/>
    <n v="0.02"/>
    <n v="25"/>
    <x v="3"/>
    <x v="39"/>
  </r>
  <r>
    <n v="2767"/>
    <x v="2766"/>
    <s v="An animated bedtime story with Dedka, Babka and the rest of the family working together on a BIG problem"/>
    <x v="23"/>
    <n v="34"/>
    <x v="2"/>
    <x v="5"/>
    <s v="CAD"/>
    <n v="1439766050"/>
    <x v="2763"/>
    <n v="1434582050"/>
    <d v="2015-06-17T23:00:50"/>
    <b v="0"/>
    <n v="3"/>
    <b v="0"/>
    <s v="publishing/children's books"/>
    <n v="8.5000000000000006E-3"/>
    <n v="11.333333333333334"/>
    <x v="3"/>
    <x v="39"/>
  </r>
  <r>
    <n v="2768"/>
    <x v="2767"/>
    <s v="â€œItâ€™s Okay to Waitâ€ is the story of a father who sits down with his adolescent daughter to have â€œthe talkâ€ about sex."/>
    <x v="39"/>
    <n v="1002"/>
    <x v="2"/>
    <x v="0"/>
    <s v="USD"/>
    <n v="1333028723"/>
    <x v="2764"/>
    <n v="1330440323"/>
    <d v="2012-02-28T14:45:23"/>
    <b v="0"/>
    <n v="34"/>
    <b v="0"/>
    <s v="publishing/children's books"/>
    <n v="0.14314285714285716"/>
    <n v="29.470588235294116"/>
    <x v="3"/>
    <x v="39"/>
  </r>
  <r>
    <n v="2769"/>
    <x v="2768"/>
    <s v="Raph the Ninja Giraffe is a project that is my 5 year old sons idea, &amp; I am working with him to bring his idea to life."/>
    <x v="134"/>
    <n v="2"/>
    <x v="2"/>
    <x v="1"/>
    <s v="GBP"/>
    <n v="1401997790"/>
    <x v="2765"/>
    <n v="1397677790"/>
    <d v="2014-04-16T19:49:50"/>
    <b v="0"/>
    <n v="2"/>
    <b v="0"/>
    <s v="publishing/children's books"/>
    <n v="2.5000000000000001E-3"/>
    <n v="1"/>
    <x v="3"/>
    <x v="39"/>
  </r>
  <r>
    <n v="2770"/>
    <x v="2769"/>
    <s v="A story about two friends who part ways because they are different, then reunite after learning they both are made of atoms."/>
    <x v="22"/>
    <n v="2082.25"/>
    <x v="2"/>
    <x v="0"/>
    <s v="USD"/>
    <n v="1395158130"/>
    <x v="2766"/>
    <n v="1392569730"/>
    <d v="2014-02-16T16:55:30"/>
    <b v="0"/>
    <n v="33"/>
    <b v="0"/>
    <s v="publishing/children's books"/>
    <n v="0.1041125"/>
    <n v="63.098484848484851"/>
    <x v="3"/>
    <x v="39"/>
  </r>
  <r>
    <n v="2771"/>
    <x v="2770"/>
    <s v="Hello Vermont are books that demonstrate the 4 seasons. Subtitles: Soggy Spring, Sizzling Summer, Fabulous Fall &amp; Winter Wonderland."/>
    <x v="372"/>
    <n v="0"/>
    <x v="2"/>
    <x v="0"/>
    <s v="USD"/>
    <n v="1359738000"/>
    <x v="2767"/>
    <n v="1355489140"/>
    <d v="2012-12-14T12:45:40"/>
    <b v="0"/>
    <n v="0"/>
    <b v="0"/>
    <s v="publishing/children's books"/>
    <n v="0"/>
    <e v="#DIV/0!"/>
    <x v="3"/>
    <x v="39"/>
  </r>
  <r>
    <n v="2772"/>
    <x v="2771"/>
    <s v="See the little boy in the photo? Doesn't he look angelic? Wouldn't you like to read his story? Take a look at this......."/>
    <x v="6"/>
    <n v="0"/>
    <x v="2"/>
    <x v="0"/>
    <s v="USD"/>
    <n v="1381006294"/>
    <x v="2768"/>
    <n v="1379710294"/>
    <d v="2013-09-20T20:51:34"/>
    <b v="0"/>
    <n v="0"/>
    <b v="0"/>
    <s v="publishing/children's books"/>
    <n v="0"/>
    <e v="#DIV/0!"/>
    <x v="3"/>
    <x v="39"/>
  </r>
  <r>
    <n v="2773"/>
    <x v="2772"/>
    <s v="Parents know the pain of rereading bad bedtime stories. I want to write stories that all ages will enjoy"/>
    <x v="373"/>
    <n v="1"/>
    <x v="2"/>
    <x v="5"/>
    <s v="CAD"/>
    <n v="1461530721"/>
    <x v="2769"/>
    <n v="1460666721"/>
    <d v="2016-04-14T20:45:21"/>
    <b v="0"/>
    <n v="1"/>
    <b v="0"/>
    <s v="publishing/children's books"/>
    <n v="1.8867924528301887E-3"/>
    <n v="1"/>
    <x v="3"/>
    <x v="39"/>
  </r>
  <r>
    <n v="2774"/>
    <x v="2773"/>
    <s v="Building the inner wealth of children builds stronger families, schools and communities. Peaceful and positive relationships flourish."/>
    <x v="23"/>
    <n v="570"/>
    <x v="2"/>
    <x v="0"/>
    <s v="USD"/>
    <n v="1362711728"/>
    <x v="2770"/>
    <n v="1360119728"/>
    <d v="2013-02-06T03:02:08"/>
    <b v="0"/>
    <n v="13"/>
    <b v="0"/>
    <s v="publishing/children's books"/>
    <n v="0.14249999999999999"/>
    <n v="43.846153846153847"/>
    <x v="3"/>
    <x v="39"/>
  </r>
  <r>
    <n v="2775"/>
    <x v="2774"/>
    <s v="Kids Radio Theatre is a radio show played on National Pubic Radio to teach children all about theatre every Sunday 20 states."/>
    <x v="10"/>
    <n v="150"/>
    <x v="2"/>
    <x v="0"/>
    <s v="USD"/>
    <n v="1323994754"/>
    <x v="2771"/>
    <n v="1321402754"/>
    <d v="2011-11-16T00:19:14"/>
    <b v="0"/>
    <n v="2"/>
    <b v="0"/>
    <s v="publishing/children's books"/>
    <n v="0.03"/>
    <n v="75"/>
    <x v="3"/>
    <x v="39"/>
  </r>
  <r>
    <n v="2776"/>
    <x v="2775"/>
    <s v="A young girlâ€™s journey into a world of superheroesâ€”exploring love, compassion and acceptance with mystical creatures from far away."/>
    <x v="223"/>
    <n v="1655"/>
    <x v="2"/>
    <x v="0"/>
    <s v="USD"/>
    <n v="1434092876"/>
    <x v="2772"/>
    <n v="1431414476"/>
    <d v="2015-05-12T07:07:56"/>
    <b v="0"/>
    <n v="36"/>
    <b v="0"/>
    <s v="publishing/children's books"/>
    <n v="7.8809523809523815E-2"/>
    <n v="45.972222222222221"/>
    <x v="3"/>
    <x v="39"/>
  </r>
  <r>
    <n v="2777"/>
    <x v="2776"/>
    <s v="Thisis a children's story.It teaches family values and about other animals in the forest.It teaches the value of friendship also.Thanks"/>
    <x v="9"/>
    <n v="10"/>
    <x v="2"/>
    <x v="0"/>
    <s v="USD"/>
    <n v="1437149004"/>
    <x v="2773"/>
    <n v="1434557004"/>
    <d v="2015-06-17T16:03:24"/>
    <b v="0"/>
    <n v="1"/>
    <b v="0"/>
    <s v="publishing/children's books"/>
    <n v="3.3333333333333335E-3"/>
    <n v="10"/>
    <x v="3"/>
    <x v="39"/>
  </r>
  <r>
    <n v="2778"/>
    <x v="2777"/>
    <s v="Mariah is an illustrated story of a girl and a tiny Mermaid._x000a_Make  your own Mermaid Doll with the included knitting or sewing pattern!"/>
    <x v="62"/>
    <n v="1405"/>
    <x v="2"/>
    <x v="0"/>
    <s v="USD"/>
    <n v="1409009306"/>
    <x v="2774"/>
    <n v="1406417306"/>
    <d v="2014-07-26T23:28:26"/>
    <b v="0"/>
    <n v="15"/>
    <b v="0"/>
    <s v="publishing/children's books"/>
    <n v="0.25545454545454543"/>
    <n v="93.666666666666671"/>
    <x v="3"/>
    <x v="39"/>
  </r>
  <r>
    <n v="2779"/>
    <x v="2778"/>
    <s v="Our Moon is a simple book based on a nightly tradition my mother and youngest son started while I was working away."/>
    <x v="30"/>
    <n v="53"/>
    <x v="2"/>
    <x v="0"/>
    <s v="USD"/>
    <n v="1448204621"/>
    <x v="2775"/>
    <n v="1445609021"/>
    <d v="2015-10-23T14:03:41"/>
    <b v="0"/>
    <n v="1"/>
    <b v="0"/>
    <s v="publishing/children's books"/>
    <n v="2.12E-2"/>
    <n v="53"/>
    <x v="3"/>
    <x v="39"/>
  </r>
  <r>
    <n v="2780"/>
    <x v="2779"/>
    <s v="Turn the World with my kids, and then write a book with the advice for traveling with baby"/>
    <x v="57"/>
    <n v="0"/>
    <x v="2"/>
    <x v="13"/>
    <s v="EUR"/>
    <n v="1489142688"/>
    <x v="2776"/>
    <n v="1486550688"/>
    <d v="2017-02-08T10:44:48"/>
    <b v="0"/>
    <n v="0"/>
    <b v="0"/>
    <s v="publishing/children's books"/>
    <n v="0"/>
    <e v="#DIV/0!"/>
    <x v="3"/>
    <x v="39"/>
  </r>
  <r>
    <n v="2781"/>
    <x v="2780"/>
    <s v="STRIKE, DANCE AND RISE with us at the University of Utah to end violence against women and girls!"/>
    <x v="21"/>
    <n v="1316"/>
    <x v="0"/>
    <x v="0"/>
    <s v="USD"/>
    <n v="1423724400"/>
    <x v="2777"/>
    <n v="1421274954"/>
    <d v="2015-01-14T22:35:54"/>
    <b v="0"/>
    <n v="28"/>
    <b v="1"/>
    <s v="theater/plays"/>
    <n v="1.0528"/>
    <n v="47"/>
    <x v="1"/>
    <x v="6"/>
  </r>
  <r>
    <n v="2782"/>
    <x v="2781"/>
    <s v="The premiere theatre troupe in SE Michigan offering acting opportunities for the 50+ actor."/>
    <x v="28"/>
    <n v="1200"/>
    <x v="0"/>
    <x v="0"/>
    <s v="USD"/>
    <n v="1424149140"/>
    <x v="2778"/>
    <n v="1421964718"/>
    <d v="2015-01-22T22:11:58"/>
    <b v="0"/>
    <n v="18"/>
    <b v="1"/>
    <s v="theater/plays"/>
    <n v="1.2"/>
    <n v="66.666666666666671"/>
    <x v="1"/>
    <x v="6"/>
  </r>
  <r>
    <n v="2783"/>
    <x v="2782"/>
    <s v="A new, LGBTQ focused adaptation of As You Like It that puts Celia and Rosalind's romantic relationship centre stage for the first time."/>
    <x v="28"/>
    <n v="1145"/>
    <x v="0"/>
    <x v="1"/>
    <s v="GBP"/>
    <n v="1429793446"/>
    <x v="2779"/>
    <n v="1428583846"/>
    <d v="2015-04-09T12:50:46"/>
    <b v="0"/>
    <n v="61"/>
    <b v="1"/>
    <s v="theater/plays"/>
    <n v="1.145"/>
    <n v="18.770491803278688"/>
    <x v="1"/>
    <x v="6"/>
  </r>
  <r>
    <n v="2784"/>
    <x v="2783"/>
    <s v="David Sedaris' &quot;The Santaland Diaries&quot; starring Matt Crabtree at The Working Stage Theatre in Hollywood!"/>
    <x v="12"/>
    <n v="7140"/>
    <x v="0"/>
    <x v="0"/>
    <s v="USD"/>
    <n v="1414608843"/>
    <x v="2780"/>
    <n v="1412794443"/>
    <d v="2014-10-08T18:54:03"/>
    <b v="0"/>
    <n v="108"/>
    <b v="1"/>
    <s v="theater/plays"/>
    <n v="1.19"/>
    <n v="66.111111111111114"/>
    <x v="1"/>
    <x v="6"/>
  </r>
  <r>
    <n v="2785"/>
    <x v="2784"/>
    <s v="Bare Theatre and Raleigh Little Theatre present Shakespeare's epic, set in a post-apocalyptic dystopia."/>
    <x v="10"/>
    <n v="5234"/>
    <x v="0"/>
    <x v="0"/>
    <s v="USD"/>
    <n v="1470430800"/>
    <x v="2781"/>
    <n v="1467865967"/>
    <d v="2016-07-07T04:32:47"/>
    <b v="0"/>
    <n v="142"/>
    <b v="1"/>
    <s v="theater/plays"/>
    <n v="1.0468"/>
    <n v="36.859154929577464"/>
    <x v="1"/>
    <x v="6"/>
  </r>
  <r>
    <n v="2786"/>
    <x v="2785"/>
    <s v="A heart-melting farce about sex, art and the lovelorn lay-abouts of London-town."/>
    <x v="30"/>
    <n v="2946"/>
    <x v="0"/>
    <x v="1"/>
    <s v="GBP"/>
    <n v="1404913180"/>
    <x v="2782"/>
    <n v="1403703580"/>
    <d v="2014-06-25T13:39:40"/>
    <b v="0"/>
    <n v="74"/>
    <b v="1"/>
    <s v="theater/plays"/>
    <n v="1.1783999999999999"/>
    <n v="39.810810810810814"/>
    <x v="1"/>
    <x v="6"/>
  </r>
  <r>
    <n v="2787"/>
    <x v="2786"/>
    <s v="Orson Welles and Superman meet up to record a radio drama version of their &quot;true&quot; adventure triumphing over Fascist Martians."/>
    <x v="28"/>
    <n v="1197"/>
    <x v="0"/>
    <x v="0"/>
    <s v="USD"/>
    <n v="1405658752"/>
    <x v="2783"/>
    <n v="1403066752"/>
    <d v="2014-06-18T04:45:52"/>
    <b v="0"/>
    <n v="38"/>
    <b v="1"/>
    <s v="theater/plays"/>
    <n v="1.1970000000000001"/>
    <n v="31.5"/>
    <x v="1"/>
    <x v="6"/>
  </r>
  <r>
    <n v="2788"/>
    <x v="2787"/>
    <s v="MOVING FORWARD! WE HAVE REACHED GOAL BUT HAVE MORE TIME!! PLEASE CONSIDER PLEDGING."/>
    <x v="13"/>
    <n v="2050"/>
    <x v="0"/>
    <x v="0"/>
    <s v="USD"/>
    <n v="1469811043"/>
    <x v="2784"/>
    <n v="1467219043"/>
    <d v="2016-06-29T16:50:43"/>
    <b v="0"/>
    <n v="20"/>
    <b v="1"/>
    <s v="theater/plays"/>
    <n v="1.0249999999999999"/>
    <n v="102.5"/>
    <x v="1"/>
    <x v="6"/>
  </r>
  <r>
    <n v="2789"/>
    <x v="2788"/>
    <s v="BNT's Biggest Adventure So Far: Our 2015 full length production!"/>
    <x v="9"/>
    <n v="3035"/>
    <x v="0"/>
    <x v="0"/>
    <s v="USD"/>
    <n v="1426132800"/>
    <x v="2785"/>
    <n v="1424477934"/>
    <d v="2015-02-21T00:18:54"/>
    <b v="0"/>
    <n v="24"/>
    <b v="1"/>
    <s v="theater/plays"/>
    <n v="1.0116666666666667"/>
    <n v="126.45833333333333"/>
    <x v="1"/>
    <x v="6"/>
  </r>
  <r>
    <n v="2790"/>
    <x v="2789"/>
    <s v="We want to perform the one act play &quot;Old Friends&quot; at the El Portal Theatre in North Hollywood, CA.!!  Help us to get on the stage!!"/>
    <x v="9"/>
    <n v="3160"/>
    <x v="0"/>
    <x v="0"/>
    <s v="USD"/>
    <n v="1423693903"/>
    <x v="2786"/>
    <n v="1421101903"/>
    <d v="2015-01-12T22:31:43"/>
    <b v="0"/>
    <n v="66"/>
    <b v="1"/>
    <s v="theater/plays"/>
    <n v="1.0533333333333332"/>
    <n v="47.878787878787875"/>
    <x v="1"/>
    <x v="6"/>
  </r>
  <r>
    <n v="2791"/>
    <x v="2790"/>
    <s v="A one act play, one act cabaret focusing on various social issues to remind us that when we come together, beautiful things can happen."/>
    <x v="13"/>
    <n v="2050"/>
    <x v="0"/>
    <x v="0"/>
    <s v="USD"/>
    <n v="1473393600"/>
    <x v="2787"/>
    <n v="1470778559"/>
    <d v="2016-08-09T21:35:59"/>
    <b v="0"/>
    <n v="28"/>
    <b v="1"/>
    <s v="theater/plays"/>
    <n v="1.0249999999999999"/>
    <n v="73.214285714285708"/>
    <x v="1"/>
    <x v="6"/>
  </r>
  <r>
    <n v="2792"/>
    <x v="2791"/>
    <s v="Homeless and hopeless, this prequel tells the story of a Colorado youth who leans on her friends when family leaves her behind."/>
    <x v="13"/>
    <n v="2152"/>
    <x v="0"/>
    <x v="0"/>
    <s v="USD"/>
    <n v="1439357559"/>
    <x v="2788"/>
    <n v="1435469559"/>
    <d v="2015-06-28T05:32:39"/>
    <b v="0"/>
    <n v="24"/>
    <b v="1"/>
    <s v="theater/plays"/>
    <n v="1.0760000000000001"/>
    <n v="89.666666666666671"/>
    <x v="1"/>
    <x v="6"/>
  </r>
  <r>
    <n v="2793"/>
    <x v="2792"/>
    <s v="THE GOODS are Premiering the NEW Australian play DROPPED by Katy Warner @ OLD FITZ THEATRE Dec 8-20 _x000a_Its Godot with Gals n Grenades"/>
    <x v="3"/>
    <n v="11056.75"/>
    <x v="0"/>
    <x v="2"/>
    <s v="AUD"/>
    <n v="1437473005"/>
    <x v="2789"/>
    <n v="1434881005"/>
    <d v="2015-06-21T10:03:25"/>
    <b v="0"/>
    <n v="73"/>
    <b v="1"/>
    <s v="theater/plays"/>
    <n v="1.105675"/>
    <n v="151.4623287671233"/>
    <x v="1"/>
    <x v="6"/>
  </r>
  <r>
    <n v="2794"/>
    <x v="2793"/>
    <s v="Dusk Theatre have created a brand new adaptation of the hilarious BBC4 comedy &quot;Macbeth Rebothered&quot; originally by The Penny Dreadfuls."/>
    <x v="45"/>
    <n v="75"/>
    <x v="0"/>
    <x v="1"/>
    <s v="GBP"/>
    <n v="1457031600"/>
    <x v="2790"/>
    <n v="1455640559"/>
    <d v="2016-02-16T16:35:59"/>
    <b v="0"/>
    <n v="3"/>
    <b v="1"/>
    <s v="theater/plays"/>
    <n v="1.5"/>
    <n v="25"/>
    <x v="1"/>
    <x v="6"/>
  </r>
  <r>
    <n v="2795"/>
    <x v="2794"/>
    <s v="A new play about five bad bitches who fought in the Civil War disguised as men, premiering at Ars Nova's ANT Fest."/>
    <x v="176"/>
    <n v="730"/>
    <x v="0"/>
    <x v="0"/>
    <s v="USD"/>
    <n v="1402095600"/>
    <x v="2791"/>
    <n v="1400675841"/>
    <d v="2014-05-21T12:37:21"/>
    <b v="0"/>
    <n v="20"/>
    <b v="1"/>
    <s v="theater/plays"/>
    <n v="1.0428571428571429"/>
    <n v="36.5"/>
    <x v="1"/>
    <x v="6"/>
  </r>
  <r>
    <n v="2796"/>
    <x v="2795"/>
    <s v="Fishcakes is a piece of new writing for the Camden Fringe that explores a story of love, loss, and all the â€˜little things'."/>
    <x v="134"/>
    <n v="924"/>
    <x v="0"/>
    <x v="1"/>
    <s v="GBP"/>
    <n v="1404564028"/>
    <x v="2792"/>
    <n v="1401972028"/>
    <d v="2014-06-05T12:40:28"/>
    <b v="0"/>
    <n v="21"/>
    <b v="1"/>
    <s v="theater/plays"/>
    <n v="1.155"/>
    <n v="44"/>
    <x v="1"/>
    <x v="6"/>
  </r>
  <r>
    <n v="2797"/>
    <x v="2796"/>
    <s v="&quot;Labyrinth&quot; meets &quot;Jumanji&quot;  in this dark adventure fantasy play from the makers of the five star fringe hit &quot;Death Ship 666&quot;"/>
    <x v="6"/>
    <n v="8211.61"/>
    <x v="0"/>
    <x v="1"/>
    <s v="GBP"/>
    <n v="1404858840"/>
    <x v="2793"/>
    <n v="1402266840"/>
    <d v="2014-06-08T22:34:00"/>
    <b v="0"/>
    <n v="94"/>
    <b v="1"/>
    <s v="theater/plays"/>
    <n v="1.02645125"/>
    <n v="87.357553191489373"/>
    <x v="1"/>
    <x v="6"/>
  </r>
  <r>
    <n v="2798"/>
    <x v="2797"/>
    <s v="A darkly funny new play about the supermarket industry and its impact on all of our lives by award-nominated playwright Michael Ross."/>
    <x v="10"/>
    <n v="5070"/>
    <x v="0"/>
    <x v="1"/>
    <s v="GBP"/>
    <n v="1438358400"/>
    <x v="2794"/>
    <n v="1437063121"/>
    <d v="2015-07-16T16:12:01"/>
    <b v="0"/>
    <n v="139"/>
    <b v="1"/>
    <s v="theater/plays"/>
    <n v="1.014"/>
    <n v="36.474820143884891"/>
    <x v="1"/>
    <x v="6"/>
  </r>
  <r>
    <n v="2799"/>
    <x v="2798"/>
    <s v="August012 make their debut at Edinburgh Fringe with their play about the absurdity of wanting to bring children into a deranged world"/>
    <x v="10"/>
    <n v="5831.74"/>
    <x v="0"/>
    <x v="1"/>
    <s v="GBP"/>
    <n v="1466179200"/>
    <x v="2795"/>
    <n v="1463466070"/>
    <d v="2016-05-17T06:21:10"/>
    <b v="0"/>
    <n v="130"/>
    <b v="1"/>
    <s v="theater/plays"/>
    <n v="1.1663479999999999"/>
    <n v="44.859538461538463"/>
    <x v="1"/>
    <x v="6"/>
  </r>
  <r>
    <n v="2800"/>
    <x v="2799"/>
    <s v="Exeter University Theatre Company is bringing the award winning play by Dale Wasserman to Exeter's Northcott Theatre"/>
    <x v="28"/>
    <n v="1330"/>
    <x v="0"/>
    <x v="1"/>
    <s v="GBP"/>
    <n v="1420377366"/>
    <x v="2796"/>
    <n v="1415193366"/>
    <d v="2014-11-05T13:16:06"/>
    <b v="0"/>
    <n v="31"/>
    <b v="1"/>
    <s v="theater/plays"/>
    <n v="1.33"/>
    <n v="42.903225806451616"/>
    <x v="1"/>
    <x v="6"/>
  </r>
  <r>
    <n v="2801"/>
    <x v="2800"/>
    <s v="Arise Theatre Company's production of August Strindberg's expressionist masterpiece 'A Dream Play'."/>
    <x v="2"/>
    <n v="666"/>
    <x v="0"/>
    <x v="2"/>
    <s v="AUD"/>
    <n v="1412938800"/>
    <x v="2797"/>
    <n v="1411019409"/>
    <d v="2014-09-18T05:50:09"/>
    <b v="0"/>
    <n v="13"/>
    <b v="1"/>
    <s v="theater/plays"/>
    <n v="1.3320000000000001"/>
    <n v="51.230769230769234"/>
    <x v="1"/>
    <x v="6"/>
  </r>
  <r>
    <n v="2802"/>
    <x v="2801"/>
    <s v="An honest &amp; inspiring journey with cancer, discovery of self-mortality &amp; celebration of life. Winner of IdeasTap Underbelly Award 2015."/>
    <x v="9"/>
    <n v="3055"/>
    <x v="0"/>
    <x v="1"/>
    <s v="GBP"/>
    <n v="1438875107"/>
    <x v="2798"/>
    <n v="1436283107"/>
    <d v="2015-07-07T15:31:47"/>
    <b v="0"/>
    <n v="90"/>
    <b v="1"/>
    <s v="theater/plays"/>
    <n v="1.0183333333333333"/>
    <n v="33.944444444444443"/>
    <x v="1"/>
    <x v="6"/>
  </r>
  <r>
    <n v="2803"/>
    <x v="2802"/>
    <s v="An original theatrical production using music, movement and monologues to tell the story of a TN native growing up within a sex ring."/>
    <x v="3"/>
    <n v="12795"/>
    <x v="0"/>
    <x v="0"/>
    <s v="USD"/>
    <n v="1437004800"/>
    <x v="2799"/>
    <n v="1433295276"/>
    <d v="2015-06-03T01:34:36"/>
    <b v="0"/>
    <n v="141"/>
    <b v="1"/>
    <s v="theater/plays"/>
    <n v="1.2795000000000001"/>
    <n v="90.744680851063833"/>
    <x v="1"/>
    <x v="6"/>
  </r>
  <r>
    <n v="2804"/>
    <x v="2803"/>
    <s v="The real-life story of the mysterious 'Piano Man' who washed ashore with no memory; with no speech; but with an amazing ability..."/>
    <x v="28"/>
    <n v="1150"/>
    <x v="0"/>
    <x v="1"/>
    <s v="GBP"/>
    <n v="1411987990"/>
    <x v="2800"/>
    <n v="1409395990"/>
    <d v="2014-08-30T10:53:10"/>
    <b v="0"/>
    <n v="23"/>
    <b v="1"/>
    <s v="theater/plays"/>
    <n v="1.1499999999999999"/>
    <n v="50"/>
    <x v="1"/>
    <x v="6"/>
  </r>
  <r>
    <n v="2805"/>
    <x v="2804"/>
    <s v="1 game, 7 levels, 45 attempts; Lorraine, Esbe &amp; David; 1 Grandmaester._x000a_Help us take our metatheatrical nutshell volcano to the Fringe!"/>
    <x v="44"/>
    <n v="440"/>
    <x v="0"/>
    <x v="1"/>
    <s v="GBP"/>
    <n v="1440245273"/>
    <x v="2801"/>
    <n v="1438085273"/>
    <d v="2015-07-28T12:07:53"/>
    <b v="0"/>
    <n v="18"/>
    <b v="1"/>
    <s v="theater/plays"/>
    <n v="1.1000000000000001"/>
    <n v="24.444444444444443"/>
    <x v="1"/>
    <x v="6"/>
  </r>
  <r>
    <n v="2806"/>
    <x v="2805"/>
    <s v="A one woman show about the challenges of being a feminist in a digital age. Touring 6 UK cities. Now with Stretch Goals!"/>
    <x v="9"/>
    <n v="3363"/>
    <x v="0"/>
    <x v="1"/>
    <s v="GBP"/>
    <n v="1438772400"/>
    <x v="2802"/>
    <n v="1435645490"/>
    <d v="2015-06-30T06:24:50"/>
    <b v="0"/>
    <n v="76"/>
    <b v="1"/>
    <s v="theater/plays"/>
    <n v="1.121"/>
    <n v="44.25"/>
    <x v="1"/>
    <x v="6"/>
  </r>
  <r>
    <n v="2807"/>
    <x v="2806"/>
    <s v="Bringing Shakespeare back to the Playwrights"/>
    <x v="10"/>
    <n v="6300"/>
    <x v="0"/>
    <x v="0"/>
    <s v="USD"/>
    <n v="1435611438"/>
    <x v="2803"/>
    <n v="1433019438"/>
    <d v="2015-05-30T20:57:18"/>
    <b v="0"/>
    <n v="93"/>
    <b v="1"/>
    <s v="theater/plays"/>
    <n v="1.26"/>
    <n v="67.741935483870961"/>
    <x v="1"/>
    <x v="6"/>
  </r>
  <r>
    <n v="2808"/>
    <x v="2807"/>
    <s v="Seat of the Pants mounts our first show in a black box space that could become permanent; can you help us excel and seal the deal?"/>
    <x v="37"/>
    <n v="4511"/>
    <x v="0"/>
    <x v="0"/>
    <s v="USD"/>
    <n v="1440274735"/>
    <x v="2804"/>
    <n v="1437682735"/>
    <d v="2015-07-23T20:18:55"/>
    <b v="0"/>
    <n v="69"/>
    <b v="1"/>
    <s v="theater/plays"/>
    <n v="1.0024444444444445"/>
    <n v="65.376811594202906"/>
    <x v="1"/>
    <x v="6"/>
  </r>
  <r>
    <n v="2809"/>
    <x v="2808"/>
    <s v="Sugarglass is a Dublin based theatre company committed to international collaboration. 2016 sees the launch of their NYC division."/>
    <x v="30"/>
    <n v="2560"/>
    <x v="0"/>
    <x v="0"/>
    <s v="USD"/>
    <n v="1459348740"/>
    <x v="2805"/>
    <n v="1458647725"/>
    <d v="2016-03-22T11:55:25"/>
    <b v="0"/>
    <n v="21"/>
    <b v="1"/>
    <s v="theater/plays"/>
    <n v="1.024"/>
    <n v="121.9047619047619"/>
    <x v="1"/>
    <x v="6"/>
  </r>
  <r>
    <n v="2810"/>
    <x v="2809"/>
    <s v="We're remounting the musical that brought down the Bush Administration: A Brief History of the Earth And Everything In It!"/>
    <x v="30"/>
    <n v="2705"/>
    <x v="0"/>
    <x v="0"/>
    <s v="USD"/>
    <n v="1401595140"/>
    <x v="2806"/>
    <n v="1398828064"/>
    <d v="2014-04-30T03:21:04"/>
    <b v="0"/>
    <n v="57"/>
    <b v="1"/>
    <s v="theater/plays"/>
    <n v="1.0820000000000001"/>
    <n v="47.456140350877192"/>
    <x v="1"/>
    <x v="6"/>
  </r>
  <r>
    <n v="2811"/>
    <x v="2810"/>
    <s v="Ray Gunn and Starburst is an audio sci-fi/comedy sending up the tropes of classic and pulp science-fiction."/>
    <x v="3"/>
    <n v="10027"/>
    <x v="0"/>
    <x v="1"/>
    <s v="GBP"/>
    <n v="1424692503"/>
    <x v="2807"/>
    <n v="1422100503"/>
    <d v="2015-01-24T11:55:03"/>
    <b v="0"/>
    <n v="108"/>
    <b v="1"/>
    <s v="theater/plays"/>
    <n v="1.0026999999999999"/>
    <n v="92.842592592592595"/>
    <x v="1"/>
    <x v="6"/>
  </r>
  <r>
    <n v="2812"/>
    <x v="2811"/>
    <s v="&quot;A short, nasty and razor sharp play in one of Toronto's hottest new &quot;off-off Broadway&quot; style venues."/>
    <x v="10"/>
    <n v="5665"/>
    <x v="0"/>
    <x v="5"/>
    <s v="CAD"/>
    <n v="1428292800"/>
    <x v="2808"/>
    <n v="1424368298"/>
    <d v="2015-02-19T17:51:38"/>
    <b v="0"/>
    <n v="83"/>
    <b v="1"/>
    <s v="theater/plays"/>
    <n v="1.133"/>
    <n v="68.253012048192772"/>
    <x v="1"/>
    <x v="6"/>
  </r>
  <r>
    <n v="2813"/>
    <x v="2812"/>
    <s v="Ryan has a higher sex drive than you. He also has cerebral palsy. Join him for his hilarious and poignant new solo show!"/>
    <x v="70"/>
    <n v="3572.12"/>
    <x v="0"/>
    <x v="0"/>
    <s v="USD"/>
    <n v="1481737761"/>
    <x v="2809"/>
    <n v="1479577761"/>
    <d v="2016-11-19T17:49:21"/>
    <b v="0"/>
    <n v="96"/>
    <b v="1"/>
    <s v="theater/plays"/>
    <n v="1.2757571428571428"/>
    <n v="37.209583333333335"/>
    <x v="1"/>
    <x v="6"/>
  </r>
  <r>
    <n v="2814"/>
    <x v="2813"/>
    <s v="Stitching is a play exploring how a couple cope with the loss of their child. It will run for a month at The Drayton Arms Theatre."/>
    <x v="15"/>
    <n v="1616"/>
    <x v="0"/>
    <x v="1"/>
    <s v="GBP"/>
    <n v="1431164115"/>
    <x v="2810"/>
    <n v="1428572115"/>
    <d v="2015-04-09T09:35:15"/>
    <b v="0"/>
    <n v="64"/>
    <b v="1"/>
    <s v="theater/plays"/>
    <n v="1.0773333333333333"/>
    <n v="25.25"/>
    <x v="1"/>
    <x v="6"/>
  </r>
  <r>
    <n v="2815"/>
    <x v="2814"/>
    <s v="Set in 1950s Northern Ireland, this play tells the story of two sisters in a community of Travellers, or Irish Gypsies."/>
    <x v="49"/>
    <n v="605"/>
    <x v="0"/>
    <x v="5"/>
    <s v="CAD"/>
    <n v="1470595109"/>
    <x v="2811"/>
    <n v="1468003109"/>
    <d v="2016-07-08T18:38:29"/>
    <b v="0"/>
    <n v="14"/>
    <b v="1"/>
    <s v="theater/plays"/>
    <n v="2.42"/>
    <n v="43.214285714285715"/>
    <x v="1"/>
    <x v="6"/>
  </r>
  <r>
    <n v="2816"/>
    <x v="2815"/>
    <s v="Inspired by real life interviews 'In My Head' is a new play exploring the lives of those living with a mental health condition."/>
    <x v="9"/>
    <n v="4247"/>
    <x v="0"/>
    <x v="1"/>
    <s v="GBP"/>
    <n v="1438531200"/>
    <x v="2812"/>
    <n v="1435921992"/>
    <d v="2015-07-03T11:13:12"/>
    <b v="0"/>
    <n v="169"/>
    <b v="1"/>
    <s v="theater/plays"/>
    <n v="1.4156666666666666"/>
    <n v="25.130177514792898"/>
    <x v="1"/>
    <x v="6"/>
  </r>
  <r>
    <n v="2817"/>
    <x v="2816"/>
    <s v="Let Go Theatre Co's very first production is going ahead in June 2015. Help support a brand new theatre co as we begin our adventure"/>
    <x v="20"/>
    <n v="780"/>
    <x v="0"/>
    <x v="1"/>
    <s v="GBP"/>
    <n v="1425136462"/>
    <x v="2813"/>
    <n v="1421680462"/>
    <d v="2015-01-19T15:14:22"/>
    <b v="0"/>
    <n v="33"/>
    <b v="1"/>
    <s v="theater/plays"/>
    <n v="1.3"/>
    <n v="23.636363636363637"/>
    <x v="1"/>
    <x v="6"/>
  </r>
  <r>
    <n v="2818"/>
    <x v="2817"/>
    <s v="Joe West and his wonderful theater company THEATER OF DEATH present original plays both horrific and comical."/>
    <x v="3"/>
    <n v="10603"/>
    <x v="0"/>
    <x v="0"/>
    <s v="USD"/>
    <n v="1443018086"/>
    <x v="2814"/>
    <n v="1441290086"/>
    <d v="2015-09-03T14:21:26"/>
    <b v="0"/>
    <n v="102"/>
    <b v="1"/>
    <s v="theater/plays"/>
    <n v="1.0603"/>
    <n v="103.95098039215686"/>
    <x v="1"/>
    <x v="6"/>
  </r>
  <r>
    <n v="2819"/>
    <x v="2818"/>
    <s v="Years of work, my best show, and a top Edinburgh venue.  Help me expose my talents to the UK and tell an important story."/>
    <x v="10"/>
    <n v="5240"/>
    <x v="0"/>
    <x v="1"/>
    <s v="GBP"/>
    <n v="1434285409"/>
    <x v="2815"/>
    <n v="1431693409"/>
    <d v="2015-05-15T12:36:49"/>
    <b v="0"/>
    <n v="104"/>
    <b v="1"/>
    <s v="theater/plays"/>
    <n v="1.048"/>
    <n v="50.384615384615387"/>
    <x v="1"/>
    <x v="6"/>
  </r>
  <r>
    <n v="2820"/>
    <x v="2819"/>
    <s v="Montage Theatre Arts, as part of National Theatre Connections, are performing a show - We need you help to raise vital funds!"/>
    <x v="48"/>
    <n v="272"/>
    <x v="0"/>
    <x v="1"/>
    <s v="GBP"/>
    <n v="1456444800"/>
    <x v="2816"/>
    <n v="1454337589"/>
    <d v="2016-02-01T14:39:49"/>
    <b v="0"/>
    <n v="20"/>
    <b v="1"/>
    <s v="theater/plays"/>
    <n v="1.36"/>
    <n v="13.6"/>
    <x v="1"/>
    <x v="6"/>
  </r>
  <r>
    <n v="2821"/>
    <x v="2820"/>
    <s v="Help us share an untold story of Britain's involvement in the slave trade, in the church where Wilberforce began his abolition campaign"/>
    <x v="28"/>
    <n v="1000"/>
    <x v="0"/>
    <x v="1"/>
    <s v="GBP"/>
    <n v="1411510135"/>
    <x v="2817"/>
    <n v="1408918135"/>
    <d v="2014-08-24T22:08:55"/>
    <b v="0"/>
    <n v="35"/>
    <b v="1"/>
    <s v="theater/plays"/>
    <n v="1"/>
    <n v="28.571428571428573"/>
    <x v="1"/>
    <x v="6"/>
  </r>
  <r>
    <n v="2822"/>
    <x v="2821"/>
    <s v="A campaign to support the artists creating Theatre Forever's The Nature Crown, premiering in the Guthrie Theater's Dowling Studio!"/>
    <x v="12"/>
    <n v="6000"/>
    <x v="0"/>
    <x v="0"/>
    <s v="USD"/>
    <n v="1427469892"/>
    <x v="2818"/>
    <n v="1424881492"/>
    <d v="2015-02-25T16:24:52"/>
    <b v="0"/>
    <n v="94"/>
    <b v="1"/>
    <s v="theater/plays"/>
    <n v="1"/>
    <n v="63.829787234042556"/>
    <x v="1"/>
    <x v="6"/>
  </r>
  <r>
    <n v="2823"/>
    <x v="2822"/>
    <s v="Seliges Theater is a brand new theatre company based out of Bristol. &quot;The God of Carnage&quot; will be our debut show. Help us get started!"/>
    <x v="213"/>
    <n v="124"/>
    <x v="0"/>
    <x v="1"/>
    <s v="GBP"/>
    <n v="1427842740"/>
    <x v="2819"/>
    <n v="1425428206"/>
    <d v="2015-03-04T00:16:46"/>
    <b v="0"/>
    <n v="14"/>
    <b v="1"/>
    <s v="theater/plays"/>
    <n v="1.24"/>
    <n v="8.8571428571428577"/>
    <x v="1"/>
    <x v="6"/>
  </r>
  <r>
    <n v="2824"/>
    <x v="2823"/>
    <s v="I wrote a One Act play called The Rooftop for a Female Playwright's festival. Every little bit helps!"/>
    <x v="81"/>
    <n v="760"/>
    <x v="0"/>
    <x v="0"/>
    <s v="USD"/>
    <n v="1434159780"/>
    <x v="2820"/>
    <n v="1431412196"/>
    <d v="2015-05-12T06:29:56"/>
    <b v="0"/>
    <n v="15"/>
    <b v="1"/>
    <s v="theater/plays"/>
    <n v="1.1692307692307693"/>
    <n v="50.666666666666664"/>
    <x v="1"/>
    <x v="6"/>
  </r>
  <r>
    <n v="2825"/>
    <x v="2824"/>
    <s v="Help Saltmine Theatre Company tell the exciting story of St Nicholas and the importance of gratefulness in their new Christmas show."/>
    <x v="9"/>
    <n v="3100"/>
    <x v="0"/>
    <x v="1"/>
    <s v="GBP"/>
    <n v="1449255686"/>
    <x v="2821"/>
    <n v="1446663686"/>
    <d v="2015-11-04T19:01:26"/>
    <b v="0"/>
    <n v="51"/>
    <b v="1"/>
    <s v="theater/plays"/>
    <n v="1.0333333333333334"/>
    <n v="60.784313725490193"/>
    <x v="1"/>
    <x v="6"/>
  </r>
  <r>
    <n v="2826"/>
    <x v="2825"/>
    <s v="Mickey &amp; Worm is a Noir stage experience, written by Santa Paula playwright John McKinley and back again on tour by popular demand!"/>
    <x v="13"/>
    <n v="2155"/>
    <x v="0"/>
    <x v="0"/>
    <s v="USD"/>
    <n v="1436511600"/>
    <x v="2822"/>
    <n v="1434415812"/>
    <d v="2015-06-16T00:50:12"/>
    <b v="0"/>
    <n v="19"/>
    <b v="1"/>
    <s v="theater/plays"/>
    <n v="1.0774999999999999"/>
    <n v="113.42105263157895"/>
    <x v="1"/>
    <x v="6"/>
  </r>
  <r>
    <n v="2827"/>
    <x v="2826"/>
    <s v="We are Capital J Theater Company and are looking to create the first production of an Alumni Theater Series at The Pennington School!"/>
    <x v="13"/>
    <n v="2405"/>
    <x v="0"/>
    <x v="0"/>
    <s v="USD"/>
    <n v="1464971400"/>
    <x v="2823"/>
    <n v="1462379066"/>
    <d v="2016-05-04T16:24:26"/>
    <b v="0"/>
    <n v="23"/>
    <b v="1"/>
    <s v="theater/plays"/>
    <n v="1.2024999999999999"/>
    <n v="104.56521739130434"/>
    <x v="1"/>
    <x v="6"/>
  </r>
  <r>
    <n v="2828"/>
    <x v="2827"/>
    <s v="The Battle of Britain has been lost; London is occupied, who can you trust? Help produce this classic piece of theatre. Drama for now."/>
    <x v="196"/>
    <n v="9536"/>
    <x v="0"/>
    <x v="1"/>
    <s v="GBP"/>
    <n v="1443826800"/>
    <x v="2824"/>
    <n v="1441606869"/>
    <d v="2015-09-07T06:21:09"/>
    <b v="0"/>
    <n v="97"/>
    <b v="1"/>
    <s v="theater/plays"/>
    <n v="1.0037894736842106"/>
    <n v="98.30927835051547"/>
    <x v="1"/>
    <x v="6"/>
  </r>
  <r>
    <n v="2829"/>
    <x v="2828"/>
    <s v="In a visceral new play about family, grief and red meat, Sarah Kosar (Royal Court) asks how far we'd go to connect with those we love."/>
    <x v="30"/>
    <n v="2663"/>
    <x v="0"/>
    <x v="1"/>
    <s v="GBP"/>
    <n v="1464863118"/>
    <x v="2825"/>
    <n v="1462443918"/>
    <d v="2016-05-05T10:25:18"/>
    <b v="0"/>
    <n v="76"/>
    <b v="1"/>
    <s v="theater/plays"/>
    <n v="1.0651999999999999"/>
    <n v="35.039473684210527"/>
    <x v="1"/>
    <x v="6"/>
  </r>
  <r>
    <n v="2830"/>
    <x v="2829"/>
    <s v="Avalon is a new South African Township play and Nakhtik is a  danced political lecture."/>
    <x v="9"/>
    <n v="3000"/>
    <x v="0"/>
    <x v="0"/>
    <s v="USD"/>
    <n v="1399867140"/>
    <x v="2826"/>
    <n v="1398802148"/>
    <d v="2014-04-29T20:09:08"/>
    <b v="0"/>
    <n v="11"/>
    <b v="1"/>
    <s v="theater/plays"/>
    <n v="1"/>
    <n v="272.72727272727275"/>
    <x v="1"/>
    <x v="6"/>
  </r>
  <r>
    <n v="2831"/>
    <x v="2830"/>
    <s v="We each wrote a play and would like to produce them for you for nothing more than art's sake!"/>
    <x v="9"/>
    <n v="3320"/>
    <x v="0"/>
    <x v="0"/>
    <s v="USD"/>
    <n v="1437076070"/>
    <x v="2827"/>
    <n v="1434484070"/>
    <d v="2015-06-16T19:47:50"/>
    <b v="0"/>
    <n v="52"/>
    <b v="1"/>
    <s v="theater/plays"/>
    <n v="1.1066666666666667"/>
    <n v="63.846153846153847"/>
    <x v="1"/>
    <x v="6"/>
  </r>
  <r>
    <n v="2832"/>
    <x v="2831"/>
    <s v="Charting the big stuff in life from dance routines to coming out; exploring homophobia, family, friendship &amp; finding your own voice."/>
    <x v="30"/>
    <n v="2867.99"/>
    <x v="0"/>
    <x v="1"/>
    <s v="GBP"/>
    <n v="1416780000"/>
    <x v="2828"/>
    <n v="1414342894"/>
    <d v="2014-10-26T17:01:34"/>
    <b v="0"/>
    <n v="95"/>
    <b v="1"/>
    <s v="theater/plays"/>
    <n v="1.1471959999999999"/>
    <n v="30.189368421052631"/>
    <x v="1"/>
    <x v="6"/>
  </r>
  <r>
    <n v="2833"/>
    <x v="2832"/>
    <s v="A new play about exploring outer space"/>
    <x v="200"/>
    <n v="2923"/>
    <x v="0"/>
    <x v="0"/>
    <s v="USD"/>
    <n v="1444528800"/>
    <x v="2829"/>
    <n v="1442804633"/>
    <d v="2015-09-21T03:03:53"/>
    <b v="0"/>
    <n v="35"/>
    <b v="1"/>
    <s v="theater/plays"/>
    <n v="1.0825925925925926"/>
    <n v="83.51428571428572"/>
    <x v="1"/>
    <x v="6"/>
  </r>
  <r>
    <n v="2834"/>
    <x v="2833"/>
    <s v="Thank You For Smoking. A play about love, 5 trillion cigarettes and how the Flintstones earned the tobacco industry millions."/>
    <x v="134"/>
    <n v="1360"/>
    <x v="0"/>
    <x v="1"/>
    <s v="GBP"/>
    <n v="1422658930"/>
    <x v="2830"/>
    <n v="1421362930"/>
    <d v="2015-01-15T23:02:10"/>
    <b v="0"/>
    <n v="21"/>
    <b v="1"/>
    <s v="theater/plays"/>
    <n v="1.7"/>
    <n v="64.761904761904759"/>
    <x v="1"/>
    <x v="6"/>
  </r>
  <r>
    <n v="2835"/>
    <x v="2834"/>
    <s v="A celebratory community theatre project about the Focus E15 Occupation of empty council homes on Carpenters Estate."/>
    <x v="28"/>
    <n v="1870.99"/>
    <x v="0"/>
    <x v="1"/>
    <s v="GBP"/>
    <n v="1449273600"/>
    <x v="2831"/>
    <n v="1446742417"/>
    <d v="2015-11-05T16:53:37"/>
    <b v="0"/>
    <n v="93"/>
    <b v="1"/>
    <s v="theater/plays"/>
    <n v="1.8709899999999999"/>
    <n v="20.118172043010752"/>
    <x v="1"/>
    <x v="6"/>
  </r>
  <r>
    <n v="2836"/>
    <x v="2835"/>
    <s v="We're fundraising $450 by Feb.17, 2017 to purchase the rights for the show &amp; any extra proceeds will be used toward props and costume."/>
    <x v="52"/>
    <n v="485"/>
    <x v="0"/>
    <x v="0"/>
    <s v="USD"/>
    <n v="1487393940"/>
    <x v="2832"/>
    <n v="1484115418"/>
    <d v="2017-01-11T06:16:58"/>
    <b v="0"/>
    <n v="11"/>
    <b v="1"/>
    <s v="theater/plays"/>
    <n v="1.0777777777777777"/>
    <n v="44.090909090909093"/>
    <x v="1"/>
    <x v="6"/>
  </r>
  <r>
    <n v="2837"/>
    <x v="2836"/>
    <s v="Aidez-nous Ã  financer notre projet Stop the tempo prÃ©sentÃ© du 18 nov au 12 dÃ©c 2015 au ThÃ©Ã¢tre Prospero! M.E.S de Michel-Maxime Legault"/>
    <x v="16"/>
    <n v="850"/>
    <x v="0"/>
    <x v="5"/>
    <s v="CAD"/>
    <n v="1449701284"/>
    <x v="2833"/>
    <n v="1446241684"/>
    <d v="2015-10-30T21:48:04"/>
    <b v="0"/>
    <n v="21"/>
    <b v="1"/>
    <s v="theater/plays"/>
    <n v="1"/>
    <n v="40.476190476190474"/>
    <x v="1"/>
    <x v="6"/>
  </r>
  <r>
    <n v="2838"/>
    <x v="2837"/>
    <s v="You like things that are funny. You (secretly) like murder. So why not support the NYC return of this hilarious whodunit?"/>
    <x v="13"/>
    <n v="2405"/>
    <x v="0"/>
    <x v="0"/>
    <s v="USD"/>
    <n v="1407967200"/>
    <x v="2834"/>
    <n v="1406039696"/>
    <d v="2014-07-22T14:34:56"/>
    <b v="0"/>
    <n v="54"/>
    <b v="1"/>
    <s v="theater/plays"/>
    <n v="1.2024999999999999"/>
    <n v="44.537037037037038"/>
    <x v="1"/>
    <x v="6"/>
  </r>
  <r>
    <n v="2839"/>
    <x v="2838"/>
    <s v="Help us tour our brand new show &quot;Stripe and Spot (Learn to) Get Along&quot; to neighborhoods throughout the Twin Cities metro area!"/>
    <x v="8"/>
    <n v="3900"/>
    <x v="0"/>
    <x v="0"/>
    <s v="USD"/>
    <n v="1408942740"/>
    <x v="2835"/>
    <n v="1406958354"/>
    <d v="2014-08-02T05:45:54"/>
    <b v="0"/>
    <n v="31"/>
    <b v="1"/>
    <s v="theater/plays"/>
    <n v="1.1142857142857143"/>
    <n v="125.80645161290323"/>
    <x v="1"/>
    <x v="6"/>
  </r>
  <r>
    <n v="2840"/>
    <x v="2839"/>
    <s v="The world premiere of an astounding new play at Southwark Playhouse exploring slut shaming/cyber bullying &amp; the emotional repercussions"/>
    <x v="30"/>
    <n v="2600"/>
    <x v="0"/>
    <x v="1"/>
    <s v="GBP"/>
    <n v="1426698000"/>
    <x v="2836"/>
    <n v="1424825479"/>
    <d v="2015-02-25T00:51:19"/>
    <b v="0"/>
    <n v="132"/>
    <b v="1"/>
    <s v="theater/plays"/>
    <n v="1.04"/>
    <n v="19.696969696969695"/>
    <x v="1"/>
    <x v="6"/>
  </r>
  <r>
    <n v="2841"/>
    <x v="2840"/>
    <s v="1920's London; two brothers try to make a name for themselves in the underground crime world but encounter a ruthless Irish mob boss."/>
    <x v="28"/>
    <n v="10"/>
    <x v="2"/>
    <x v="1"/>
    <s v="GBP"/>
    <n v="1450032297"/>
    <x v="2837"/>
    <n v="1444844697"/>
    <d v="2015-10-14T17:44:57"/>
    <b v="0"/>
    <n v="1"/>
    <b v="0"/>
    <s v="theater/plays"/>
    <n v="0.01"/>
    <n v="10"/>
    <x v="1"/>
    <x v="6"/>
  </r>
  <r>
    <n v="2842"/>
    <x v="2841"/>
    <s v="A play performed at the FCO Global Summit on the Preventing Sexual Violence Initiative, hosted by William Hague and Angelina Jolie"/>
    <x v="15"/>
    <n v="0"/>
    <x v="2"/>
    <x v="1"/>
    <s v="GBP"/>
    <n v="1403348400"/>
    <x v="2838"/>
    <n v="1401058295"/>
    <d v="2014-05-25T22:51:35"/>
    <b v="0"/>
    <n v="0"/>
    <b v="0"/>
    <s v="theater/plays"/>
    <n v="0"/>
    <e v="#DIV/0!"/>
    <x v="1"/>
    <x v="6"/>
  </r>
  <r>
    <n v="2843"/>
    <x v="2842"/>
    <s v="We're high school students directing a film adaptation of the play, Fallen Angels, written by NoÃ«l Coward and set in the 1920's."/>
    <x v="38"/>
    <n v="0"/>
    <x v="2"/>
    <x v="0"/>
    <s v="USD"/>
    <n v="1465790400"/>
    <x v="2839"/>
    <n v="1462210950"/>
    <d v="2016-05-02T17:42:30"/>
    <b v="0"/>
    <n v="0"/>
    <b v="0"/>
    <s v="theater/plays"/>
    <n v="0"/>
    <e v="#DIV/0!"/>
    <x v="1"/>
    <x v="6"/>
  </r>
  <r>
    <n v="2844"/>
    <x v="2843"/>
    <s v="Zwei ausgebildete Schauspieler, ein Musiker - gemeinsam bringt man ein waschechtes KabarettstÃ¼ck auf die BÃ¼hne."/>
    <x v="131"/>
    <n v="30"/>
    <x v="2"/>
    <x v="15"/>
    <s v="EUR"/>
    <n v="1483535180"/>
    <x v="2840"/>
    <n v="1480943180"/>
    <d v="2016-12-05T13:06:20"/>
    <b v="0"/>
    <n v="1"/>
    <b v="0"/>
    <s v="theater/plays"/>
    <n v="5.4545454545454543E-2"/>
    <n v="30"/>
    <x v="1"/>
    <x v="6"/>
  </r>
  <r>
    <n v="2845"/>
    <x v="2844"/>
    <s v="The Maderati: A bitingly witty absurdest comedy, which pokes wickedly perceptive fun at NY artist lifestyle."/>
    <x v="51"/>
    <n v="2366"/>
    <x v="2"/>
    <x v="0"/>
    <s v="USD"/>
    <n v="1433723033"/>
    <x v="2841"/>
    <n v="1428539033"/>
    <d v="2015-04-09T00:23:53"/>
    <b v="0"/>
    <n v="39"/>
    <b v="0"/>
    <s v="theater/plays"/>
    <n v="0.31546666666666667"/>
    <n v="60.666666666666664"/>
    <x v="1"/>
    <x v="6"/>
  </r>
  <r>
    <n v="2846"/>
    <x v="2845"/>
    <s v="SIN, has an important message, outstanding music, uplifting performances and amazing entertainment. SIN, is a &quot;must see&quot; for everyone!"/>
    <x v="6"/>
    <n v="0"/>
    <x v="2"/>
    <x v="0"/>
    <s v="USD"/>
    <n v="1432917394"/>
    <x v="2842"/>
    <n v="1429029394"/>
    <d v="2015-04-14T16:36:34"/>
    <b v="0"/>
    <n v="0"/>
    <b v="0"/>
    <s v="theater/plays"/>
    <n v="0"/>
    <e v="#DIV/0!"/>
    <x v="1"/>
    <x v="6"/>
  </r>
  <r>
    <n v="2847"/>
    <x v="2846"/>
    <s v="Dark secrets come to light when Mariah meets Stella. They find a way to face the south's largest elephant in the room: RACISM."/>
    <x v="13"/>
    <n v="0"/>
    <x v="2"/>
    <x v="0"/>
    <s v="USD"/>
    <n v="1464031265"/>
    <x v="2843"/>
    <n v="1458847265"/>
    <d v="2016-03-24T19:21:05"/>
    <b v="0"/>
    <n v="0"/>
    <b v="0"/>
    <s v="theater/plays"/>
    <n v="0"/>
    <e v="#DIV/0!"/>
    <x v="1"/>
    <x v="6"/>
  </r>
  <r>
    <n v="2848"/>
    <x v="2847"/>
    <s v="Wendell Pierce stars in Brothers from the Bottom by Jackie Alexander to mark Hurricane Katrinaâ€™s 10th Anniversary. June 2015 in NoLA."/>
    <x v="19"/>
    <n v="70"/>
    <x v="2"/>
    <x v="0"/>
    <s v="USD"/>
    <n v="1432913659"/>
    <x v="2844"/>
    <n v="1430321659"/>
    <d v="2015-04-29T15:34:19"/>
    <b v="0"/>
    <n v="3"/>
    <b v="0"/>
    <s v="theater/plays"/>
    <n v="2E-3"/>
    <n v="23.333333333333332"/>
    <x v="1"/>
    <x v="6"/>
  </r>
  <r>
    <n v="2849"/>
    <x v="2848"/>
    <s v="NonSens!cal tackles the struggles of four people with mental health issues/disorders inspired by A.A Milne's Winnie the Pooh"/>
    <x v="2"/>
    <n v="5"/>
    <x v="2"/>
    <x v="1"/>
    <s v="GBP"/>
    <n v="1461406600"/>
    <x v="2845"/>
    <n v="1458814600"/>
    <d v="2016-03-24T10:16:40"/>
    <b v="0"/>
    <n v="1"/>
    <b v="0"/>
    <s v="theater/plays"/>
    <n v="0.01"/>
    <n v="5"/>
    <x v="1"/>
    <x v="6"/>
  </r>
  <r>
    <n v="2850"/>
    <x v="2849"/>
    <s v="Romeo and Juliet: Wouldn't it be great if they didn't all die at the end? Now YOU get to control the fate of these timeless characters!"/>
    <x v="6"/>
    <n v="311"/>
    <x v="2"/>
    <x v="0"/>
    <s v="USD"/>
    <n v="1409962211"/>
    <x v="2846"/>
    <n v="1407370211"/>
    <d v="2014-08-07T00:10:11"/>
    <b v="0"/>
    <n v="13"/>
    <b v="0"/>
    <s v="theater/plays"/>
    <n v="3.8875E-2"/>
    <n v="23.923076923076923"/>
    <x v="1"/>
    <x v="6"/>
  </r>
  <r>
    <n v="2851"/>
    <x v="2850"/>
    <s v="Set in Southern America â€œThe Divideâ€ is a stage play that touches on the issues that are forefront in America and the world."/>
    <x v="37"/>
    <n v="0"/>
    <x v="2"/>
    <x v="17"/>
    <s v="EUR"/>
    <n v="1454109420"/>
    <x v="2847"/>
    <n v="1453334629"/>
    <d v="2016-01-21T00:03:49"/>
    <b v="0"/>
    <n v="0"/>
    <b v="0"/>
    <s v="theater/plays"/>
    <n v="0"/>
    <e v="#DIV/0!"/>
    <x v="1"/>
    <x v="6"/>
  </r>
  <r>
    <n v="2852"/>
    <x v="2851"/>
    <s v="Just one time back to the past on the Freedom Train will open your eyes and your lives will never ever be the same!"/>
    <x v="10"/>
    <n v="95"/>
    <x v="2"/>
    <x v="0"/>
    <s v="USD"/>
    <n v="1403312703"/>
    <x v="2848"/>
    <n v="1400720703"/>
    <d v="2014-05-22T01:05:03"/>
    <b v="0"/>
    <n v="6"/>
    <b v="0"/>
    <s v="theater/plays"/>
    <n v="1.9E-2"/>
    <n v="15.833333333333334"/>
    <x v="1"/>
    <x v="6"/>
  </r>
  <r>
    <n v="2853"/>
    <x v="2852"/>
    <s v="Much has been written by women on breast cancer. Yet, there is little that has been written for the theatre on this by men. I have!"/>
    <x v="196"/>
    <n v="0"/>
    <x v="2"/>
    <x v="5"/>
    <s v="CAD"/>
    <n v="1410669297"/>
    <x v="2849"/>
    <n v="1405485297"/>
    <d v="2014-07-16T04:34:57"/>
    <b v="0"/>
    <n v="0"/>
    <b v="0"/>
    <s v="theater/plays"/>
    <n v="0"/>
    <e v="#DIV/0!"/>
    <x v="1"/>
    <x v="6"/>
  </r>
  <r>
    <n v="2854"/>
    <x v="2853"/>
    <s v="Almost Random Theatre's play about a candidate - with no policies - who is seeking election in May 2015"/>
    <x v="28"/>
    <n v="417"/>
    <x v="2"/>
    <x v="1"/>
    <s v="GBP"/>
    <n v="1431018719"/>
    <x v="2850"/>
    <n v="1429290719"/>
    <d v="2015-04-17T17:11:59"/>
    <b v="0"/>
    <n v="14"/>
    <b v="0"/>
    <s v="theater/plays"/>
    <n v="0.41699999999999998"/>
    <n v="29.785714285714285"/>
    <x v="1"/>
    <x v="6"/>
  </r>
  <r>
    <n v="2855"/>
    <x v="2854"/>
    <s v="Raising funds to have a private stage reading for an upcoming play from THE ENSEMBLE THEATRE COMPANY OF NEW YORK (www.tetcny.org)"/>
    <x v="20"/>
    <n v="300"/>
    <x v="2"/>
    <x v="0"/>
    <s v="USD"/>
    <n v="1454110440"/>
    <x v="2851"/>
    <n v="1451607071"/>
    <d v="2016-01-01T00:11:11"/>
    <b v="0"/>
    <n v="5"/>
    <b v="0"/>
    <s v="theater/plays"/>
    <n v="0.5"/>
    <n v="60"/>
    <x v="1"/>
    <x v="6"/>
  </r>
  <r>
    <n v="2856"/>
    <x v="2855"/>
    <s v="This will be the fifth play of The Jokeress, based on the ebook/paperback novelette series. It is scifi, suspense, terror, and noir."/>
    <x v="9"/>
    <n v="146"/>
    <x v="2"/>
    <x v="0"/>
    <s v="USD"/>
    <n v="1439069640"/>
    <x v="2852"/>
    <n v="1433897647"/>
    <d v="2015-06-10T00:54:07"/>
    <b v="0"/>
    <n v="6"/>
    <b v="0"/>
    <s v="theater/plays"/>
    <n v="4.8666666666666664E-2"/>
    <n v="24.333333333333332"/>
    <x v="1"/>
    <x v="6"/>
  </r>
  <r>
    <n v="2857"/>
    <x v="2856"/>
    <s v="Somos una compaÃ±Ã­a de teatro independiente. Y en el 2017 queremos arrancar con el montaje de 3 obras._x000a_3 elencos, 3 espacios."/>
    <x v="114"/>
    <n v="7500"/>
    <x v="2"/>
    <x v="14"/>
    <s v="MXN"/>
    <n v="1487613600"/>
    <x v="2853"/>
    <n v="1482444295"/>
    <d v="2016-12-22T22:04:55"/>
    <b v="0"/>
    <n v="15"/>
    <b v="0"/>
    <s v="theater/plays"/>
    <n v="0.19736842105263158"/>
    <n v="500"/>
    <x v="1"/>
    <x v="6"/>
  </r>
  <r>
    <n v="2858"/>
    <x v="2857"/>
    <s v="Een Gay Party in het centrum van Amersfoort. _x000a_Een geweldige avond uit, met een show, optredens en DJ's."/>
    <x v="28"/>
    <n v="0"/>
    <x v="2"/>
    <x v="9"/>
    <s v="EUR"/>
    <n v="1417778880"/>
    <x v="2854"/>
    <n v="1415711095"/>
    <d v="2014-11-11T13:04:55"/>
    <b v="0"/>
    <n v="0"/>
    <b v="0"/>
    <s v="theater/plays"/>
    <n v="0"/>
    <e v="#DIV/0!"/>
    <x v="1"/>
    <x v="6"/>
  </r>
  <r>
    <n v="2859"/>
    <x v="2858"/>
    <s v="A theatre company that will create works to inspire young people and get everyone involved."/>
    <x v="13"/>
    <n v="35"/>
    <x v="2"/>
    <x v="2"/>
    <s v="AUD"/>
    <n v="1444984904"/>
    <x v="2855"/>
    <n v="1439800904"/>
    <d v="2015-08-17T08:41:44"/>
    <b v="0"/>
    <n v="1"/>
    <b v="0"/>
    <s v="theater/plays"/>
    <n v="1.7500000000000002E-2"/>
    <n v="35"/>
    <x v="1"/>
    <x v="6"/>
  </r>
  <r>
    <n v="2860"/>
    <x v="2859"/>
    <s v="The Bard's classic tale set in the 2016 Presidential Campaign. Power, corruption, greed, and conspiracy. How far are you willing to go?"/>
    <x v="23"/>
    <n v="266"/>
    <x v="2"/>
    <x v="0"/>
    <s v="USD"/>
    <n v="1466363576"/>
    <x v="2856"/>
    <n v="1461179576"/>
    <d v="2016-04-20T19:12:56"/>
    <b v="0"/>
    <n v="9"/>
    <b v="0"/>
    <s v="theater/plays"/>
    <n v="6.6500000000000004E-2"/>
    <n v="29.555555555555557"/>
    <x v="1"/>
    <x v="6"/>
  </r>
  <r>
    <n v="2861"/>
    <x v="2860"/>
    <s v="The University of Queensland Drama Production Course is putting on an adaptation of William Shakespeares Julius Caesar"/>
    <x v="49"/>
    <n v="80"/>
    <x v="2"/>
    <x v="2"/>
    <s v="AUD"/>
    <n v="1443103848"/>
    <x v="2857"/>
    <n v="1441894248"/>
    <d v="2015-09-10T14:10:48"/>
    <b v="0"/>
    <n v="3"/>
    <b v="0"/>
    <s v="theater/plays"/>
    <n v="0.32"/>
    <n v="26.666666666666668"/>
    <x v="1"/>
    <x v="6"/>
  </r>
  <r>
    <n v="2862"/>
    <x v="2861"/>
    <s v="&quot;Get Your Life Back&quot; is a dynamic stage play that deals with true issues of life that reign in the lives of many people everyday."/>
    <x v="83"/>
    <n v="55"/>
    <x v="2"/>
    <x v="0"/>
    <s v="USD"/>
    <n v="1403636229"/>
    <x v="2858"/>
    <n v="1401044229"/>
    <d v="2014-05-25T18:57:09"/>
    <b v="0"/>
    <n v="3"/>
    <b v="0"/>
    <s v="theater/plays"/>
    <n v="4.3307086614173228E-3"/>
    <n v="18.333333333333332"/>
    <x v="1"/>
    <x v="6"/>
  </r>
  <r>
    <n v="2863"/>
    <x v="2862"/>
    <s v="I would like to start a Acting Company that supports and includes LGBTQ youth and young adults in very conservative North Texas"/>
    <x v="63"/>
    <n v="20"/>
    <x v="2"/>
    <x v="0"/>
    <s v="USD"/>
    <n v="1410279123"/>
    <x v="2859"/>
    <n v="1405095123"/>
    <d v="2014-07-11T16:12:03"/>
    <b v="0"/>
    <n v="1"/>
    <b v="0"/>
    <s v="theater/plays"/>
    <n v="4.0000000000000002E-4"/>
    <n v="20"/>
    <x v="1"/>
    <x v="6"/>
  </r>
  <r>
    <n v="2864"/>
    <x v="2863"/>
    <s v="Accessible, original theatre for all!"/>
    <x v="30"/>
    <n v="40"/>
    <x v="2"/>
    <x v="1"/>
    <s v="GBP"/>
    <n v="1437139080"/>
    <x v="2860"/>
    <n v="1434552207"/>
    <d v="2015-06-17T14:43:27"/>
    <b v="0"/>
    <n v="3"/>
    <b v="0"/>
    <s v="theater/plays"/>
    <n v="1.6E-2"/>
    <n v="13.333333333333334"/>
    <x v="1"/>
    <x v="6"/>
  </r>
  <r>
    <n v="2865"/>
    <x v="2864"/>
    <s v="Prepare to be Swept Away. Three short plays from three master playwrights; LANDFALL, SNIPER and DANGERS of TOBACCO!"/>
    <x v="374"/>
    <n v="0"/>
    <x v="2"/>
    <x v="0"/>
    <s v="USD"/>
    <n v="1420512259"/>
    <x v="2861"/>
    <n v="1415328259"/>
    <d v="2014-11-07T02:44:19"/>
    <b v="0"/>
    <n v="0"/>
    <b v="0"/>
    <s v="theater/plays"/>
    <n v="0"/>
    <e v="#DIV/0!"/>
    <x v="1"/>
    <x v="6"/>
  </r>
  <r>
    <n v="2866"/>
    <x v="2865"/>
    <s v="The reality is dark, sinister. The milieu is not as friendly as it claims. What is this place? Where is it? Is it your local church?"/>
    <x v="10"/>
    <n v="45"/>
    <x v="2"/>
    <x v="0"/>
    <s v="USD"/>
    <n v="1476482400"/>
    <x v="2862"/>
    <n v="1473893721"/>
    <d v="2016-09-14T22:55:21"/>
    <b v="0"/>
    <n v="2"/>
    <b v="0"/>
    <s v="theater/plays"/>
    <n v="8.9999999999999993E-3"/>
    <n v="22.5"/>
    <x v="1"/>
    <x v="6"/>
  </r>
  <r>
    <n v="2867"/>
    <x v="2866"/>
    <s v="This production is being put together by Wilson's newest professional theater company, the Wyldepine Players in conjunction w/ Taiplab"/>
    <x v="30"/>
    <n v="504"/>
    <x v="2"/>
    <x v="0"/>
    <s v="USD"/>
    <n v="1467604800"/>
    <x v="2863"/>
    <n v="1465533672"/>
    <d v="2016-06-10T04:41:12"/>
    <b v="0"/>
    <n v="10"/>
    <b v="0"/>
    <s v="theater/plays"/>
    <n v="0.2016"/>
    <n v="50.4"/>
    <x v="1"/>
    <x v="6"/>
  </r>
  <r>
    <n v="2868"/>
    <x v="2867"/>
    <s v="7 billion people &amp; most of us feel alone.  It's time we become emotionally unzipped.  &quot;Unzipped&quot; a new play about men &amp; relationships."/>
    <x v="36"/>
    <n v="6301.76"/>
    <x v="2"/>
    <x v="0"/>
    <s v="USD"/>
    <n v="1475697054"/>
    <x v="2864"/>
    <n v="1473105054"/>
    <d v="2016-09-05T19:50:54"/>
    <b v="0"/>
    <n v="60"/>
    <b v="0"/>
    <s v="theater/plays"/>
    <n v="0.42011733333333334"/>
    <n v="105.02933333333334"/>
    <x v="1"/>
    <x v="6"/>
  </r>
  <r>
    <n v="2869"/>
    <x v="2868"/>
    <s v="We provide performing arts training and experience to young people of low income families in NYC, building confidence and self esteem"/>
    <x v="22"/>
    <n v="177"/>
    <x v="2"/>
    <x v="0"/>
    <s v="USD"/>
    <n v="1468937681"/>
    <x v="2865"/>
    <n v="1466345681"/>
    <d v="2016-06-19T14:14:41"/>
    <b v="0"/>
    <n v="5"/>
    <b v="0"/>
    <s v="theater/plays"/>
    <n v="8.8500000000000002E-3"/>
    <n v="35.4"/>
    <x v="1"/>
    <x v="6"/>
  </r>
  <r>
    <n v="2870"/>
    <x v="2869"/>
    <s v="The war in Iraq changed everything -one journey from the safe haven of the 99% to the shadows of veteran. How would you persevere?"/>
    <x v="10"/>
    <n v="750"/>
    <x v="2"/>
    <x v="0"/>
    <s v="USD"/>
    <n v="1400301165"/>
    <x v="2866"/>
    <n v="1397709165"/>
    <d v="2014-04-17T04:32:45"/>
    <b v="0"/>
    <n v="9"/>
    <b v="0"/>
    <s v="theater/plays"/>
    <n v="0.15"/>
    <n v="83.333333333333329"/>
    <x v="1"/>
    <x v="6"/>
  </r>
  <r>
    <n v="2871"/>
    <x v="2870"/>
    <s v="America's dad or serial rapist? Or both? The stories of the Bill Cosby accusers and the society so skeptical of them."/>
    <x v="3"/>
    <n v="467"/>
    <x v="2"/>
    <x v="0"/>
    <s v="USD"/>
    <n v="1419183813"/>
    <x v="2867"/>
    <n v="1417455813"/>
    <d v="2014-12-01T17:43:33"/>
    <b v="0"/>
    <n v="13"/>
    <b v="0"/>
    <s v="theater/plays"/>
    <n v="4.6699999999999998E-2"/>
    <n v="35.92307692307692"/>
    <x v="1"/>
    <x v="6"/>
  </r>
  <r>
    <n v="2872"/>
    <x v="2871"/>
    <s v="Local Theatre group in Loudoun County, Virginia. Looking for funds to start producing shows!"/>
    <x v="9"/>
    <n v="0"/>
    <x v="2"/>
    <x v="0"/>
    <s v="USD"/>
    <n v="1434768438"/>
    <x v="2868"/>
    <n v="1429584438"/>
    <d v="2015-04-21T02:47:18"/>
    <b v="0"/>
    <n v="0"/>
    <b v="0"/>
    <s v="theater/plays"/>
    <n v="0"/>
    <e v="#DIV/0!"/>
    <x v="1"/>
    <x v="6"/>
  </r>
  <r>
    <n v="2873"/>
    <x v="2872"/>
    <s v="DC/Baltimore AEA actors band together produce a world premiere of a touching, bittersweet, award winning play about letting go to live"/>
    <x v="30"/>
    <n v="953"/>
    <x v="2"/>
    <x v="0"/>
    <s v="USD"/>
    <n v="1422473831"/>
    <x v="2869"/>
    <n v="1419881831"/>
    <d v="2014-12-29T19:37:11"/>
    <b v="0"/>
    <n v="8"/>
    <b v="0"/>
    <s v="theater/plays"/>
    <n v="0.38119999999999998"/>
    <n v="119.125"/>
    <x v="1"/>
    <x v="6"/>
  </r>
  <r>
    <n v="2874"/>
    <x v="2873"/>
    <s v="We present Classics made for the 21st Century and we need a space! Please help us rent a space for The Importance of Being Earnest!"/>
    <x v="10"/>
    <n v="271"/>
    <x v="2"/>
    <x v="0"/>
    <s v="USD"/>
    <n v="1484684186"/>
    <x v="2870"/>
    <n v="1482092186"/>
    <d v="2016-12-18T20:16:26"/>
    <b v="0"/>
    <n v="3"/>
    <b v="0"/>
    <s v="theater/plays"/>
    <n v="5.4199999999999998E-2"/>
    <n v="90.333333333333329"/>
    <x v="1"/>
    <x v="6"/>
  </r>
  <r>
    <n v="2875"/>
    <x v="2874"/>
    <s v="Play about Tracey a gay man trapped in his room by his Bible thumping mother. He finds love but the room can not keep the love alive."/>
    <x v="22"/>
    <n v="7"/>
    <x v="2"/>
    <x v="0"/>
    <s v="USD"/>
    <n v="1462417493"/>
    <x v="2871"/>
    <n v="1459825493"/>
    <d v="2016-04-05T03:04:53"/>
    <b v="0"/>
    <n v="3"/>
    <b v="0"/>
    <s v="theater/plays"/>
    <n v="3.5E-4"/>
    <n v="2.3333333333333335"/>
    <x v="1"/>
    <x v="6"/>
  </r>
  <r>
    <n v="2876"/>
    <x v="2875"/>
    <s v="Charlotte NC playwright looking to showcase a series of three stage plays.  Plays are funny, completed and ready to run!"/>
    <x v="60"/>
    <n v="0"/>
    <x v="2"/>
    <x v="0"/>
    <s v="USD"/>
    <n v="1437069079"/>
    <x v="2872"/>
    <n v="1434477079"/>
    <d v="2015-06-16T17:51:19"/>
    <b v="0"/>
    <n v="0"/>
    <b v="0"/>
    <s v="theater/plays"/>
    <n v="0"/>
    <e v="#DIV/0!"/>
    <x v="1"/>
    <x v="6"/>
  </r>
  <r>
    <n v="2877"/>
    <x v="2876"/>
    <s v="Two of the 20th Centuryâ€™s Greatest Artists _x000a_navigate the perilous terrain of Art &amp; Fame _x000a_in a historic Collaboration."/>
    <x v="12"/>
    <n v="650"/>
    <x v="2"/>
    <x v="0"/>
    <s v="USD"/>
    <n v="1480525200"/>
    <x v="2873"/>
    <n v="1477781724"/>
    <d v="2016-10-29T22:55:24"/>
    <b v="0"/>
    <n v="6"/>
    <b v="0"/>
    <s v="theater/plays"/>
    <n v="0.10833333333333334"/>
    <n v="108.33333333333333"/>
    <x v="1"/>
    <x v="6"/>
  </r>
  <r>
    <n v="2878"/>
    <x v="2877"/>
    <s v="World premiere of &quot;I'm Just Here to Buy Soy Sauce&quot;, a play about China &amp; the UK housing crisis by Jingan Young location TBC"/>
    <x v="9"/>
    <n v="63"/>
    <x v="2"/>
    <x v="1"/>
    <s v="GBP"/>
    <n v="1435934795"/>
    <x v="2874"/>
    <n v="1430750795"/>
    <d v="2015-05-04T14:46:35"/>
    <b v="0"/>
    <n v="4"/>
    <b v="0"/>
    <s v="theater/plays"/>
    <n v="2.1000000000000001E-2"/>
    <n v="15.75"/>
    <x v="1"/>
    <x v="6"/>
  </r>
  <r>
    <n v="2879"/>
    <x v="2878"/>
    <s v="She that fines a husband? Wait, is that right? Girl... you better check yourself, before you wreck yourself!"/>
    <x v="375"/>
    <n v="29"/>
    <x v="2"/>
    <x v="0"/>
    <s v="USD"/>
    <n v="1453310661"/>
    <x v="2875"/>
    <n v="1450718661"/>
    <d v="2015-12-21T17:24:21"/>
    <b v="0"/>
    <n v="1"/>
    <b v="0"/>
    <s v="theater/plays"/>
    <n v="2.5892857142857141E-3"/>
    <n v="29"/>
    <x v="1"/>
    <x v="6"/>
  </r>
  <r>
    <n v="2880"/>
    <x v="2879"/>
    <s v="BELIEF leaves res &amp; crosses nations, swims the Atlantic, landing on Isle where Salish meets Gaelic, where humanity transcends barriers"/>
    <x v="14"/>
    <n v="2800"/>
    <x v="2"/>
    <x v="0"/>
    <s v="USD"/>
    <n v="1440090300"/>
    <x v="2876"/>
    <n v="1436305452"/>
    <d v="2015-07-07T21:44:12"/>
    <b v="0"/>
    <n v="29"/>
    <b v="0"/>
    <s v="theater/plays"/>
    <n v="0.23333333333333334"/>
    <n v="96.551724137931032"/>
    <x v="1"/>
    <x v="6"/>
  </r>
  <r>
    <n v="2881"/>
    <x v="2880"/>
    <s v="&quot;The struggles of Alzheimer's  &amp; Alcoholism. &quot;Courage is the quiet voice at the end of the day, saying, I will try again tomorrow.&quot;"/>
    <x v="62"/>
    <n v="0"/>
    <x v="2"/>
    <x v="0"/>
    <s v="USD"/>
    <n v="1417620036"/>
    <x v="2877"/>
    <n v="1412432436"/>
    <d v="2014-10-04T14:20:36"/>
    <b v="0"/>
    <n v="0"/>
    <b v="0"/>
    <s v="theater/plays"/>
    <n v="0"/>
    <e v="#DIV/0!"/>
    <x v="1"/>
    <x v="6"/>
  </r>
  <r>
    <n v="2882"/>
    <x v="2881"/>
    <s v="A one-woman show about the life of Eva Schloss, her time in Auschwitz, and the positive impact she has had on thousands of lives."/>
    <x v="47"/>
    <n v="252"/>
    <x v="2"/>
    <x v="0"/>
    <s v="USD"/>
    <n v="1462112318"/>
    <x v="2878"/>
    <n v="1459520318"/>
    <d v="2016-04-01T14:18:38"/>
    <b v="0"/>
    <n v="4"/>
    <b v="0"/>
    <s v="theater/plays"/>
    <n v="0.33600000000000002"/>
    <n v="63"/>
    <x v="1"/>
    <x v="6"/>
  </r>
  <r>
    <n v="2883"/>
    <x v="2882"/>
    <s v="Ticket sales benefit Bedford Hills Maximum Security Prison, Women's College Program Library. Presented by Theater For The New City."/>
    <x v="3"/>
    <n v="1908"/>
    <x v="2"/>
    <x v="0"/>
    <s v="USD"/>
    <n v="1454734740"/>
    <x v="2879"/>
    <n v="1451684437"/>
    <d v="2016-01-01T21:40:37"/>
    <b v="0"/>
    <n v="5"/>
    <b v="0"/>
    <s v="theater/plays"/>
    <n v="0.1908"/>
    <n v="381.6"/>
    <x v="1"/>
    <x v="6"/>
  </r>
  <r>
    <n v="2884"/>
    <x v="2883"/>
    <s v="Come explore the dream world of Jim Morrison, rock singer, mystic, poet, shaman."/>
    <x v="101"/>
    <n v="185"/>
    <x v="2"/>
    <x v="0"/>
    <s v="USD"/>
    <n v="1417800435"/>
    <x v="2880"/>
    <n v="1415208435"/>
    <d v="2014-11-05T17:27:15"/>
    <b v="0"/>
    <n v="4"/>
    <b v="0"/>
    <s v="theater/plays"/>
    <n v="4.1111111111111114E-3"/>
    <n v="46.25"/>
    <x v="1"/>
    <x v="6"/>
  </r>
  <r>
    <n v="2885"/>
    <x v="2884"/>
    <s v="An historic and proud work of Polish nationalistic literature performed on stage."/>
    <x v="44"/>
    <n v="130"/>
    <x v="2"/>
    <x v="0"/>
    <s v="USD"/>
    <n v="1426294201"/>
    <x v="2881"/>
    <n v="1423705801"/>
    <d v="2015-02-12T01:50:01"/>
    <b v="0"/>
    <n v="5"/>
    <b v="0"/>
    <s v="theater/plays"/>
    <n v="0.32500000000000001"/>
    <n v="26"/>
    <x v="1"/>
    <x v="6"/>
  </r>
  <r>
    <n v="2886"/>
    <x v="2885"/>
    <s v="Help us provide half-price tickets to the 11th annual Variations Project, allowing our fellow artists to see this wonderful production."/>
    <x v="48"/>
    <n v="10"/>
    <x v="2"/>
    <x v="0"/>
    <s v="USD"/>
    <n v="1442635140"/>
    <x v="2882"/>
    <n v="1442243484"/>
    <d v="2015-09-14T15:11:24"/>
    <b v="0"/>
    <n v="1"/>
    <b v="0"/>
    <s v="theater/plays"/>
    <n v="0.05"/>
    <n v="10"/>
    <x v="1"/>
    <x v="6"/>
  </r>
  <r>
    <n v="2887"/>
    <x v="2886"/>
    <s v="A stage play of love, faith, &amp; relationships in a comical &amp; spirit message that is sure to make you laugh &amp; rejoice to the ART OF LOVE"/>
    <x v="9"/>
    <n v="5"/>
    <x v="2"/>
    <x v="0"/>
    <s v="USD"/>
    <n v="1420971324"/>
    <x v="2883"/>
    <n v="1418379324"/>
    <d v="2014-12-12T10:15:24"/>
    <b v="0"/>
    <n v="1"/>
    <b v="0"/>
    <s v="theater/plays"/>
    <n v="1.6666666666666668E-3"/>
    <n v="5"/>
    <x v="1"/>
    <x v="6"/>
  </r>
  <r>
    <n v="2888"/>
    <x v="2887"/>
    <s v="We're dedicated to writing &amp; producing plays, infusing inspirational, universal principles that aren't commonly displayed in America."/>
    <x v="11"/>
    <n v="0"/>
    <x v="2"/>
    <x v="0"/>
    <s v="USD"/>
    <n v="1413608340"/>
    <x v="2884"/>
    <n v="1412945440"/>
    <d v="2014-10-10T12:50:40"/>
    <b v="0"/>
    <n v="0"/>
    <b v="0"/>
    <s v="theater/plays"/>
    <n v="0"/>
    <e v="#DIV/0!"/>
    <x v="1"/>
    <x v="6"/>
  </r>
  <r>
    <n v="2889"/>
    <x v="2888"/>
    <s v="Halfway, Nebraska explores the limits of hope and what it means to love someone who may be too far damaged to save."/>
    <x v="9"/>
    <n v="1142"/>
    <x v="2"/>
    <x v="0"/>
    <s v="USD"/>
    <n v="1409344985"/>
    <x v="2885"/>
    <n v="1406752985"/>
    <d v="2014-07-30T20:43:05"/>
    <b v="0"/>
    <n v="14"/>
    <b v="0"/>
    <s v="theater/plays"/>
    <n v="0.38066666666666665"/>
    <n v="81.571428571428569"/>
    <x v="1"/>
    <x v="6"/>
  </r>
  <r>
    <n v="2890"/>
    <x v="2889"/>
    <s v="This Theological Comedy tells a story of when seemingly similar beliefs are discovered to be worlds apart; Damnation-Southern Style."/>
    <x v="13"/>
    <n v="21"/>
    <x v="2"/>
    <x v="0"/>
    <s v="USD"/>
    <n v="1407553200"/>
    <x v="2886"/>
    <n v="1405100992"/>
    <d v="2014-07-11T17:49:52"/>
    <b v="0"/>
    <n v="3"/>
    <b v="0"/>
    <s v="theater/plays"/>
    <n v="1.0500000000000001E-2"/>
    <n v="7"/>
    <x v="1"/>
    <x v="6"/>
  </r>
  <r>
    <n v="2891"/>
    <x v="2890"/>
    <s v="Did you know that we are enriching the lives of Brooklyn kids through literacy and educational theater? We just need a little help."/>
    <x v="3"/>
    <n v="273"/>
    <x v="2"/>
    <x v="0"/>
    <s v="USD"/>
    <n v="1460751128"/>
    <x v="2887"/>
    <n v="1455570728"/>
    <d v="2016-02-15T21:12:08"/>
    <b v="0"/>
    <n v="10"/>
    <b v="0"/>
    <s v="theater/plays"/>
    <n v="2.7300000000000001E-2"/>
    <n v="27.3"/>
    <x v="1"/>
    <x v="6"/>
  </r>
  <r>
    <n v="2892"/>
    <x v="2891"/>
    <s v="Something Precious is the world's first musical to alert folks to the harmful effects of technology on the human spirit."/>
    <x v="62"/>
    <n v="500"/>
    <x v="2"/>
    <x v="0"/>
    <s v="USD"/>
    <n v="1409000400"/>
    <x v="2888"/>
    <n v="1408381704"/>
    <d v="2014-08-18T17:08:24"/>
    <b v="0"/>
    <n v="17"/>
    <b v="0"/>
    <s v="theater/plays"/>
    <n v="9.0909090909090912E-2"/>
    <n v="29.411764705882351"/>
    <x v="1"/>
    <x v="6"/>
  </r>
  <r>
    <n v="2893"/>
    <x v="2892"/>
    <s v="Fundraising for REDISCOVERING KIA THE PLAY"/>
    <x v="10"/>
    <n v="25"/>
    <x v="2"/>
    <x v="0"/>
    <s v="USD"/>
    <n v="1420768800"/>
    <x v="2889"/>
    <n v="1415644395"/>
    <d v="2014-11-10T18:33:15"/>
    <b v="0"/>
    <n v="2"/>
    <b v="0"/>
    <s v="theater/plays"/>
    <n v="5.0000000000000001E-3"/>
    <n v="12.5"/>
    <x v="1"/>
    <x v="6"/>
  </r>
  <r>
    <n v="2894"/>
    <x v="2893"/>
    <s v="This Is A Story About A Woman A Man And A Woman"/>
    <x v="63"/>
    <n v="0"/>
    <x v="2"/>
    <x v="0"/>
    <s v="USD"/>
    <n v="1428100815"/>
    <x v="2890"/>
    <n v="1422920415"/>
    <d v="2015-02-02T23:40:15"/>
    <b v="0"/>
    <n v="0"/>
    <b v="0"/>
    <s v="theater/plays"/>
    <n v="0"/>
    <e v="#DIV/0!"/>
    <x v="1"/>
    <x v="6"/>
  </r>
  <r>
    <n v="2895"/>
    <x v="2894"/>
    <s v="Alice on stage with a magical twist to brighten your smile and warm your heart. Project is in Polish with semi-pro actors and children."/>
    <x v="2"/>
    <n v="23"/>
    <x v="2"/>
    <x v="0"/>
    <s v="USD"/>
    <n v="1403470800"/>
    <x v="2891"/>
    <n v="1403356792"/>
    <d v="2014-06-21T13:19:52"/>
    <b v="0"/>
    <n v="4"/>
    <b v="0"/>
    <s v="theater/plays"/>
    <n v="4.5999999999999999E-2"/>
    <n v="5.75"/>
    <x v="1"/>
    <x v="6"/>
  </r>
  <r>
    <n v="2896"/>
    <x v="2895"/>
    <s v="&quot;Miracle on 34th Street&quot; is about faith and believing in others. _x000a_We believe. Do you?"/>
    <x v="9"/>
    <n v="625"/>
    <x v="2"/>
    <x v="0"/>
    <s v="USD"/>
    <n v="1481522400"/>
    <x v="2892"/>
    <n v="1480283321"/>
    <d v="2016-11-27T21:48:41"/>
    <b v="0"/>
    <n v="12"/>
    <b v="0"/>
    <s v="theater/plays"/>
    <n v="0.20833333333333334"/>
    <n v="52.083333333333336"/>
    <x v="1"/>
    <x v="6"/>
  </r>
  <r>
    <n v="2897"/>
    <x v="2896"/>
    <s v="A unique stage play about the epic struggle of psychic Edgar Cayce to deal with his extraordinary abilities and find his place in life."/>
    <x v="14"/>
    <n v="550"/>
    <x v="2"/>
    <x v="0"/>
    <s v="USD"/>
    <n v="1444577345"/>
    <x v="2893"/>
    <n v="1441985458"/>
    <d v="2015-09-11T15:30:58"/>
    <b v="0"/>
    <n v="3"/>
    <b v="0"/>
    <s v="theater/plays"/>
    <n v="4.583333333333333E-2"/>
    <n v="183.33333333333334"/>
    <x v="1"/>
    <x v="6"/>
  </r>
  <r>
    <n v="2898"/>
    <x v="2897"/>
    <s v="This is an action packed Sci-Fi stage play, using foam latex creature puppets, projected video footage, and audience participation."/>
    <x v="51"/>
    <n v="316"/>
    <x v="2"/>
    <x v="0"/>
    <s v="USD"/>
    <n v="1446307053"/>
    <x v="2894"/>
    <n v="1443715053"/>
    <d v="2015-10-01T15:57:33"/>
    <b v="0"/>
    <n v="12"/>
    <b v="0"/>
    <s v="theater/plays"/>
    <n v="4.2133333333333335E-2"/>
    <n v="26.333333333333332"/>
    <x v="1"/>
    <x v="6"/>
  </r>
  <r>
    <n v="2899"/>
    <x v="2898"/>
    <s v="Sex, intrigue, lust, &amp; love; follow the lives of two individuals as their romance turns from innocent online flirting to something more"/>
    <x v="3"/>
    <n v="0"/>
    <x v="2"/>
    <x v="0"/>
    <s v="USD"/>
    <n v="1469325158"/>
    <x v="2895"/>
    <n v="1464141158"/>
    <d v="2016-05-25T01:52:38"/>
    <b v="0"/>
    <n v="0"/>
    <b v="0"/>
    <s v="theater/plays"/>
    <n v="0"/>
    <e v="#DIV/0!"/>
    <x v="1"/>
    <x v="6"/>
  </r>
  <r>
    <n v="2900"/>
    <x v="2899"/>
    <s v="In October, we plan to premiere Oedipus Revenant, a historically grounded horror adaptation of Sophoclesâ€™ classic, Oedipus the Tyrant."/>
    <x v="62"/>
    <n v="3405"/>
    <x v="2"/>
    <x v="0"/>
    <s v="USD"/>
    <n v="1407562632"/>
    <x v="2896"/>
    <n v="1404970632"/>
    <d v="2014-07-10T05:37:12"/>
    <b v="0"/>
    <n v="7"/>
    <b v="0"/>
    <s v="theater/plays"/>
    <n v="0.61909090909090914"/>
    <n v="486.42857142857144"/>
    <x v="1"/>
    <x v="6"/>
  </r>
  <r>
    <n v="2901"/>
    <x v="2900"/>
    <s v="How can the visual age appreciate something that cant see? With these Audio Plays I will show you, if your willing to listen."/>
    <x v="47"/>
    <n v="6"/>
    <x v="2"/>
    <x v="0"/>
    <s v="USD"/>
    <n v="1423345339"/>
    <x v="2897"/>
    <n v="1418161339"/>
    <d v="2014-12-09T21:42:19"/>
    <b v="0"/>
    <n v="2"/>
    <b v="0"/>
    <s v="theater/plays"/>
    <n v="8.0000000000000002E-3"/>
    <n v="3"/>
    <x v="1"/>
    <x v="6"/>
  </r>
  <r>
    <n v="2902"/>
    <x v="2901"/>
    <s v="Help me honor and bring &quot;The American Soprano&quot; Leontyne Price back to the stage one more time."/>
    <x v="60"/>
    <n v="25"/>
    <x v="2"/>
    <x v="0"/>
    <s v="USD"/>
    <n v="1440412396"/>
    <x v="2898"/>
    <n v="1437820396"/>
    <d v="2015-07-25T10:33:16"/>
    <b v="0"/>
    <n v="1"/>
    <b v="0"/>
    <s v="theater/plays"/>
    <n v="1.6666666666666666E-4"/>
    <n v="25"/>
    <x v="1"/>
    <x v="6"/>
  </r>
  <r>
    <n v="2903"/>
    <x v="2902"/>
    <s v="We are raising funds to rent a theater hall for a play to help educate teenagers and parents on the pitfalls teenagers currently face."/>
    <x v="10"/>
    <n v="39"/>
    <x v="2"/>
    <x v="0"/>
    <s v="USD"/>
    <n v="1441771218"/>
    <x v="2899"/>
    <n v="1436587218"/>
    <d v="2015-07-11T04:00:18"/>
    <b v="0"/>
    <n v="4"/>
    <b v="0"/>
    <s v="theater/plays"/>
    <n v="7.7999999999999996E-3"/>
    <n v="9.75"/>
    <x v="1"/>
    <x v="6"/>
  </r>
  <r>
    <n v="2904"/>
    <x v="2903"/>
    <s v="A Tequila slammer with a slice of Tarantino, a line of the London Fringe scene and a shot of â€œBreaking Badâ€. New Writing."/>
    <x v="15"/>
    <n v="75"/>
    <x v="2"/>
    <x v="1"/>
    <s v="GBP"/>
    <n v="1415534400"/>
    <x v="2900"/>
    <n v="1414538031"/>
    <d v="2014-10-28T23:13:51"/>
    <b v="0"/>
    <n v="4"/>
    <b v="0"/>
    <s v="theater/plays"/>
    <n v="0.05"/>
    <n v="18.75"/>
    <x v="1"/>
    <x v="6"/>
  </r>
  <r>
    <n v="2905"/>
    <x v="2904"/>
    <s v="Philly-based feminist theatre's inaugural production about a woman's friendship with an awesome lady cowboy."/>
    <x v="8"/>
    <n v="622"/>
    <x v="2"/>
    <x v="0"/>
    <s v="USD"/>
    <n v="1473211313"/>
    <x v="2901"/>
    <n v="1472001713"/>
    <d v="2016-08-24T01:21:53"/>
    <b v="0"/>
    <n v="17"/>
    <b v="0"/>
    <s v="theater/plays"/>
    <n v="0.17771428571428571"/>
    <n v="36.588235294117645"/>
    <x v="1"/>
    <x v="6"/>
  </r>
  <r>
    <n v="2906"/>
    <x v="2905"/>
    <s v="The smash hit, award-winning comedy sashays onto the Los Angeles Theater Scene in a fabulous new production at Atwater Village Theatre."/>
    <x v="12"/>
    <n v="565"/>
    <x v="2"/>
    <x v="0"/>
    <s v="USD"/>
    <n v="1438390800"/>
    <x v="2902"/>
    <n v="1436888066"/>
    <d v="2015-07-14T15:34:26"/>
    <b v="0"/>
    <n v="7"/>
    <b v="0"/>
    <s v="theater/plays"/>
    <n v="9.4166666666666662E-2"/>
    <n v="80.714285714285708"/>
    <x v="1"/>
    <x v="6"/>
  </r>
  <r>
    <n v="2907"/>
    <x v="2906"/>
    <s v="Spend an evening in the afterlife with some of the greatest women who ever lived. LITTLE NELL's,by Jill Hughes, Los Angeles- June, 2016"/>
    <x v="30"/>
    <n v="2"/>
    <x v="2"/>
    <x v="0"/>
    <s v="USD"/>
    <n v="1463259837"/>
    <x v="2903"/>
    <n v="1458075837"/>
    <d v="2016-03-15T21:03:57"/>
    <b v="0"/>
    <n v="2"/>
    <b v="0"/>
    <s v="theater/plays"/>
    <n v="8.0000000000000004E-4"/>
    <n v="1"/>
    <x v="1"/>
    <x v="6"/>
  </r>
  <r>
    <n v="2908"/>
    <x v="2907"/>
    <s v="A dinner theatre/show about a day in the life of a Vegas &quot;Mob Boss&quot;_x000a_circa 1965- ish. It is all at once realistic,tragic, farce/comical"/>
    <x v="376"/>
    <n v="264"/>
    <x v="2"/>
    <x v="0"/>
    <s v="USD"/>
    <n v="1465407219"/>
    <x v="2904"/>
    <n v="1462815219"/>
    <d v="2016-05-09T17:33:39"/>
    <b v="0"/>
    <n v="5"/>
    <b v="0"/>
    <s v="theater/plays"/>
    <n v="2.75E-2"/>
    <n v="52.8"/>
    <x v="1"/>
    <x v="6"/>
  </r>
  <r>
    <n v="2909"/>
    <x v="2908"/>
    <s v="CONVERSATIONS WITH AN AVERAGE JOE tells our stories exposing those in charge of our lives and tells how to take control of country back"/>
    <x v="237"/>
    <n v="20"/>
    <x v="2"/>
    <x v="0"/>
    <s v="USD"/>
    <n v="1416944760"/>
    <x v="2905"/>
    <n v="1413527001"/>
    <d v="2014-10-17T06:23:21"/>
    <b v="0"/>
    <n v="1"/>
    <b v="0"/>
    <s v="theater/plays"/>
    <n v="1.1111111111111112E-4"/>
    <n v="20"/>
    <x v="1"/>
    <x v="6"/>
  </r>
  <r>
    <n v="2910"/>
    <x v="2909"/>
    <s v="Free drama, dance and singing workshops for disadvantaged young people to inspire, create and help them follow their dreams."/>
    <x v="11"/>
    <n v="1"/>
    <x v="2"/>
    <x v="1"/>
    <s v="GBP"/>
    <n v="1434139887"/>
    <x v="2906"/>
    <n v="1428955887"/>
    <d v="2015-04-13T20:11:27"/>
    <b v="0"/>
    <n v="1"/>
    <b v="0"/>
    <s v="theater/plays"/>
    <n v="3.3333333333333335E-5"/>
    <n v="1"/>
    <x v="1"/>
    <x v="6"/>
  </r>
  <r>
    <n v="2911"/>
    <x v="2910"/>
    <s v="The Most Beautiful Things in Japan are Hidden...Our different &amp; original play from the Japanese folk tale The Bamboo Cutters Daughter."/>
    <x v="40"/>
    <n v="657"/>
    <x v="2"/>
    <x v="0"/>
    <s v="USD"/>
    <n v="1435429626"/>
    <x v="2907"/>
    <n v="1431973626"/>
    <d v="2015-05-18T18:27:06"/>
    <b v="0"/>
    <n v="14"/>
    <b v="0"/>
    <s v="theater/plays"/>
    <n v="0.36499999999999999"/>
    <n v="46.928571428571431"/>
    <x v="1"/>
    <x v="6"/>
  </r>
  <r>
    <n v="2912"/>
    <x v="2911"/>
    <s v="Set in Iceland, Fair Play is a a dark comedy- a play within a play. An extravaganza, fueled by Absinthe, and touched by the Surreal."/>
    <x v="377"/>
    <n v="2030"/>
    <x v="2"/>
    <x v="0"/>
    <s v="USD"/>
    <n v="1452827374"/>
    <x v="2908"/>
    <n v="1450235374"/>
    <d v="2015-12-16T03:09:34"/>
    <b v="0"/>
    <n v="26"/>
    <b v="0"/>
    <s v="theater/plays"/>
    <n v="0.14058171745152354"/>
    <n v="78.07692307692308"/>
    <x v="1"/>
    <x v="6"/>
  </r>
  <r>
    <n v="2913"/>
    <x v="2912"/>
    <s v="A LIVE history infused, frightening magic and mind reading show in the heart of the Halloween capital of the world, Salem, MA!!"/>
    <x v="3"/>
    <n v="2"/>
    <x v="2"/>
    <x v="0"/>
    <s v="USD"/>
    <n v="1410041339"/>
    <x v="2909"/>
    <n v="1404857339"/>
    <d v="2014-07-08T22:08:59"/>
    <b v="0"/>
    <n v="2"/>
    <b v="0"/>
    <s v="theater/plays"/>
    <n v="2.0000000000000001E-4"/>
    <n v="1"/>
    <x v="1"/>
    <x v="6"/>
  </r>
  <r>
    <n v="2914"/>
    <x v="2913"/>
    <s v="Hercules must complete four challenges in order to meet the father he never knew"/>
    <x v="31"/>
    <n v="1"/>
    <x v="2"/>
    <x v="1"/>
    <s v="GBP"/>
    <n v="1426365994"/>
    <x v="2910"/>
    <n v="1421185594"/>
    <d v="2015-01-13T21:46:34"/>
    <b v="0"/>
    <n v="1"/>
    <b v="0"/>
    <s v="theater/plays"/>
    <n v="4.0000000000000003E-5"/>
    <n v="1"/>
    <x v="1"/>
    <x v="6"/>
  </r>
  <r>
    <n v="2915"/>
    <x v="2914"/>
    <s v="An inclusive, cross community, multi-cultural theatre production for children aged 3 to 16 and their families"/>
    <x v="28"/>
    <n v="611"/>
    <x v="2"/>
    <x v="1"/>
    <s v="GBP"/>
    <n v="1458117190"/>
    <x v="2911"/>
    <n v="1455528790"/>
    <d v="2016-02-15T09:33:10"/>
    <b v="0"/>
    <n v="3"/>
    <b v="0"/>
    <s v="theater/plays"/>
    <n v="0.61099999999999999"/>
    <n v="203.66666666666666"/>
    <x v="1"/>
    <x v="6"/>
  </r>
  <r>
    <n v="2916"/>
    <x v="2915"/>
    <s v="The moving dramatisation of one man's journey to find the truth behind the Libyan regime change."/>
    <x v="378"/>
    <n v="145"/>
    <x v="2"/>
    <x v="1"/>
    <s v="GBP"/>
    <n v="1400498789"/>
    <x v="2912"/>
    <n v="1398511589"/>
    <d v="2014-04-26T11:26:29"/>
    <b v="0"/>
    <n v="7"/>
    <b v="0"/>
    <s v="theater/plays"/>
    <n v="7.8378378378378383E-2"/>
    <n v="20.714285714285715"/>
    <x v="1"/>
    <x v="6"/>
  </r>
  <r>
    <n v="2917"/>
    <x v="2916"/>
    <s v="Cross dressing, cross gartering, crossed swords. Cross a bridge and come see this fantastically fun rendition of Twelfth Night"/>
    <x v="13"/>
    <n v="437"/>
    <x v="2"/>
    <x v="0"/>
    <s v="USD"/>
    <n v="1442381847"/>
    <x v="2913"/>
    <n v="1440826647"/>
    <d v="2015-08-29T05:37:27"/>
    <b v="0"/>
    <n v="9"/>
    <b v="0"/>
    <s v="theater/plays"/>
    <n v="0.2185"/>
    <n v="48.555555555555557"/>
    <x v="1"/>
    <x v="6"/>
  </r>
  <r>
    <n v="2918"/>
    <x v="2917"/>
    <s v="A meta-theatrical retelling of Chekhov's Three Sisters, framed with Civil War Hymns, Dance, and wild theatricality."/>
    <x v="10"/>
    <n v="1362"/>
    <x v="2"/>
    <x v="0"/>
    <s v="USD"/>
    <n v="1446131207"/>
    <x v="2914"/>
    <n v="1443712007"/>
    <d v="2015-10-01T15:06:47"/>
    <b v="0"/>
    <n v="20"/>
    <b v="0"/>
    <s v="theater/plays"/>
    <n v="0.27239999999999998"/>
    <n v="68.099999999999994"/>
    <x v="1"/>
    <x v="6"/>
  </r>
  <r>
    <n v="2919"/>
    <x v="2918"/>
    <s v="A full staged reading of a new play about a boy who learns how to be happy from the most unexpected person."/>
    <x v="20"/>
    <n v="51"/>
    <x v="2"/>
    <x v="0"/>
    <s v="USD"/>
    <n v="1407250329"/>
    <x v="2915"/>
    <n v="1404658329"/>
    <d v="2014-07-06T14:52:09"/>
    <b v="0"/>
    <n v="6"/>
    <b v="0"/>
    <s v="theater/plays"/>
    <n v="8.5000000000000006E-2"/>
    <n v="8.5"/>
    <x v="1"/>
    <x v="6"/>
  </r>
  <r>
    <n v="2920"/>
    <x v="2919"/>
    <s v="Help save this village theatre group. Funding required for lighting, stage equipment, &amp; ongoing productions. Involves youth  &amp; adults."/>
    <x v="30"/>
    <n v="671"/>
    <x v="2"/>
    <x v="5"/>
    <s v="CAD"/>
    <n v="1427306470"/>
    <x v="2916"/>
    <n v="1424718070"/>
    <d v="2015-02-23T19:01:10"/>
    <b v="0"/>
    <n v="13"/>
    <b v="0"/>
    <s v="theater/plays"/>
    <n v="0.26840000000000003"/>
    <n v="51.615384615384613"/>
    <x v="1"/>
    <x v="6"/>
  </r>
  <r>
    <n v="2921"/>
    <x v="2920"/>
    <s v="I'm creating a cabaret in which all donations go directly to Broadway Cares/Equity Fights AIDS."/>
    <x v="213"/>
    <n v="129"/>
    <x v="0"/>
    <x v="0"/>
    <s v="USD"/>
    <n v="1411679804"/>
    <x v="2917"/>
    <n v="1409087804"/>
    <d v="2014-08-26T21:16:44"/>
    <b v="0"/>
    <n v="3"/>
    <b v="1"/>
    <s v="theater/musical"/>
    <n v="1.29"/>
    <n v="43"/>
    <x v="1"/>
    <x v="40"/>
  </r>
  <r>
    <n v="2922"/>
    <x v="2921"/>
    <s v="We as a Performing Arts College are to perform 'Les Miserables'. We need backing in order to afford the set, costume and other aspects."/>
    <x v="2"/>
    <n v="500"/>
    <x v="0"/>
    <x v="1"/>
    <s v="GBP"/>
    <n v="1431982727"/>
    <x v="2918"/>
    <n v="1428094727"/>
    <d v="2015-04-03T20:58:47"/>
    <b v="0"/>
    <n v="6"/>
    <b v="1"/>
    <s v="theater/musical"/>
    <n v="1"/>
    <n v="83.333333333333329"/>
    <x v="1"/>
    <x v="40"/>
  </r>
  <r>
    <n v="2923"/>
    <x v="2922"/>
    <s v="Spreading the love of theatre, one step at a time. I would like to produce a reading of one of my favorite musicals"/>
    <x v="43"/>
    <n v="300"/>
    <x v="0"/>
    <x v="0"/>
    <s v="USD"/>
    <n v="1422068400"/>
    <x v="2919"/>
    <n v="1420774779"/>
    <d v="2015-01-09T03:39:39"/>
    <b v="0"/>
    <n v="10"/>
    <b v="1"/>
    <s v="theater/musical"/>
    <n v="1"/>
    <n v="30"/>
    <x v="1"/>
    <x v="40"/>
  </r>
  <r>
    <n v="2924"/>
    <x v="2923"/>
    <s v="Theatre is home and there's no place like home!  So, click your heels three times, and come home to the magic we create for you!"/>
    <x v="31"/>
    <n v="25800"/>
    <x v="0"/>
    <x v="0"/>
    <s v="USD"/>
    <n v="1431143940"/>
    <x v="2920"/>
    <n v="1428585710"/>
    <d v="2015-04-09T13:21:50"/>
    <b v="0"/>
    <n v="147"/>
    <b v="1"/>
    <s v="theater/musical"/>
    <n v="1.032"/>
    <n v="175.51020408163265"/>
    <x v="1"/>
    <x v="40"/>
  </r>
  <r>
    <n v="2925"/>
    <x v="2924"/>
    <s v="Help the Gold Dust Orphans bring their new musical 'SNOW WHITE AND THE SEVEN BOTTOMS' to New York City this fall!"/>
    <x v="101"/>
    <n v="46100.69"/>
    <x v="0"/>
    <x v="0"/>
    <s v="USD"/>
    <n v="1410444068"/>
    <x v="2921"/>
    <n v="1407852068"/>
    <d v="2014-08-12T14:01:08"/>
    <b v="0"/>
    <n v="199"/>
    <b v="1"/>
    <s v="theater/musical"/>
    <n v="1.0244597777777777"/>
    <n v="231.66175879396985"/>
    <x v="1"/>
    <x v="40"/>
  </r>
  <r>
    <n v="2926"/>
    <x v="2925"/>
    <s v="A musical, by Louis Lagalante and Patty Hamilton, that explores loss and the different ways we can choose to move on from it."/>
    <x v="9"/>
    <n v="3750"/>
    <x v="0"/>
    <x v="0"/>
    <s v="USD"/>
    <n v="1424715779"/>
    <x v="2922"/>
    <n v="1423506179"/>
    <d v="2015-02-09T18:22:59"/>
    <b v="0"/>
    <n v="50"/>
    <b v="1"/>
    <s v="theater/musical"/>
    <n v="1.25"/>
    <n v="75"/>
    <x v="1"/>
    <x v="40"/>
  </r>
  <r>
    <n v="2927"/>
    <x v="2926"/>
    <s v="They're Creepy, They're Kooky, And They're coming to Tuscaloosa this October! Help Us Bring the World of The Addams Family To Life!"/>
    <x v="40"/>
    <n v="2355"/>
    <x v="0"/>
    <x v="0"/>
    <s v="USD"/>
    <n v="1405400400"/>
    <x v="2923"/>
    <n v="1402934629"/>
    <d v="2014-06-16T16:03:49"/>
    <b v="0"/>
    <n v="21"/>
    <b v="1"/>
    <s v="theater/musical"/>
    <n v="1.3083333333333333"/>
    <n v="112.14285714285714"/>
    <x v="1"/>
    <x v="40"/>
  </r>
  <r>
    <n v="2928"/>
    <x v="2927"/>
    <s v="This is a touring production for schools in the Treasure Valley!"/>
    <x v="28"/>
    <n v="1000"/>
    <x v="0"/>
    <x v="0"/>
    <s v="USD"/>
    <n v="1457135846"/>
    <x v="2924"/>
    <n v="1454543846"/>
    <d v="2016-02-03T23:57:26"/>
    <b v="0"/>
    <n v="24"/>
    <b v="1"/>
    <s v="theater/musical"/>
    <n v="1"/>
    <n v="41.666666666666664"/>
    <x v="1"/>
    <x v="40"/>
  </r>
  <r>
    <n v="2929"/>
    <x v="2928"/>
    <s v="Help fund ROCKT's first production!  We want to bring musical theater to kids who have limited access to it, and offer it free to kids."/>
    <x v="6"/>
    <n v="8165.55"/>
    <x v="0"/>
    <x v="0"/>
    <s v="USD"/>
    <n v="1401024758"/>
    <x v="2925"/>
    <n v="1398432758"/>
    <d v="2014-04-25T13:32:38"/>
    <b v="0"/>
    <n v="32"/>
    <b v="1"/>
    <s v="theater/musical"/>
    <n v="1.02069375"/>
    <n v="255.17343750000001"/>
    <x v="1"/>
    <x v="40"/>
  </r>
  <r>
    <n v="2930"/>
    <x v="2929"/>
    <s v="Forbear! is a new theatre company aiming to produce exciting and innovative theatre using performers from a variety of disciplines."/>
    <x v="3"/>
    <n v="10092"/>
    <x v="0"/>
    <x v="1"/>
    <s v="GBP"/>
    <n v="1431007264"/>
    <x v="2926"/>
    <n v="1428415264"/>
    <d v="2015-04-07T14:01:04"/>
    <b v="0"/>
    <n v="62"/>
    <b v="1"/>
    <s v="theater/musical"/>
    <n v="1.0092000000000001"/>
    <n v="162.7741935483871"/>
    <x v="1"/>
    <x v="40"/>
  </r>
  <r>
    <n v="2931"/>
    <x v="2930"/>
    <s v="And More Shenanigans Theatre is a brand new Edmonton based theatre company dedicated to creating and developing quirky original works"/>
    <x v="47"/>
    <n v="795"/>
    <x v="0"/>
    <x v="5"/>
    <s v="CAD"/>
    <n v="1410761280"/>
    <x v="2927"/>
    <n v="1408604363"/>
    <d v="2014-08-21T06:59:23"/>
    <b v="0"/>
    <n v="9"/>
    <b v="1"/>
    <s v="theater/musical"/>
    <n v="1.06"/>
    <n v="88.333333333333329"/>
    <x v="1"/>
    <x v="40"/>
  </r>
  <r>
    <n v="2932"/>
    <x v="2931"/>
    <s v="When a rich girl fakes destitution so she can audition for a homeless talent show, she bridges our wealth gap with a tragic love."/>
    <x v="379"/>
    <n v="3258"/>
    <x v="0"/>
    <x v="2"/>
    <s v="AUD"/>
    <n v="1424516400"/>
    <x v="2928"/>
    <n v="1421812637"/>
    <d v="2015-01-21T03:57:17"/>
    <b v="0"/>
    <n v="38"/>
    <b v="1"/>
    <s v="theater/musical"/>
    <n v="1.0509677419354839"/>
    <n v="85.736842105263165"/>
    <x v="1"/>
    <x v="40"/>
  </r>
  <r>
    <n v="2933"/>
    <x v="2932"/>
    <s v="An intimate musical about friendship and time, growing up, and coming of age. Music and words that will stay with you for years to come"/>
    <x v="30"/>
    <n v="2569"/>
    <x v="0"/>
    <x v="0"/>
    <s v="USD"/>
    <n v="1465081053"/>
    <x v="2929"/>
    <n v="1462489053"/>
    <d v="2016-05-05T22:57:33"/>
    <b v="0"/>
    <n v="54"/>
    <b v="1"/>
    <s v="theater/musical"/>
    <n v="1.0276000000000001"/>
    <n v="47.574074074074076"/>
    <x v="1"/>
    <x v="40"/>
  </r>
  <r>
    <n v="2934"/>
    <x v="2933"/>
    <s v="Powerful community theatre production of Jason Robert Brown's &quot;Songs for a New World&quot; in London, Ontario."/>
    <x v="30"/>
    <n v="2700"/>
    <x v="0"/>
    <x v="5"/>
    <s v="CAD"/>
    <n v="1402845364"/>
    <x v="2930"/>
    <n v="1400253364"/>
    <d v="2014-05-16T15:16:04"/>
    <b v="0"/>
    <n v="37"/>
    <b v="1"/>
    <s v="theater/musical"/>
    <n v="1.08"/>
    <n v="72.972972972972968"/>
    <x v="1"/>
    <x v="40"/>
  </r>
  <r>
    <n v="2935"/>
    <x v="2934"/>
    <s v="Fresco brings a full scale operatic production to your neighborhood - SNOW WHITE, set to the world's greatest music!"/>
    <x v="8"/>
    <n v="3531"/>
    <x v="0"/>
    <x v="0"/>
    <s v="USD"/>
    <n v="1472490000"/>
    <x v="2931"/>
    <n v="1467468008"/>
    <d v="2016-07-02T14:00:08"/>
    <b v="0"/>
    <n v="39"/>
    <b v="1"/>
    <s v="theater/musical"/>
    <n v="1.0088571428571429"/>
    <n v="90.538461538461533"/>
    <x v="1"/>
    <x v="40"/>
  </r>
  <r>
    <n v="2936"/>
    <x v="2935"/>
    <s v="We need your help to complete our musical! Help us add two more original songs to our winter show, Babes in Toyland."/>
    <x v="28"/>
    <n v="1280"/>
    <x v="0"/>
    <x v="0"/>
    <s v="USD"/>
    <n v="1413176340"/>
    <x v="2932"/>
    <n v="1412091423"/>
    <d v="2014-09-30T15:37:03"/>
    <b v="0"/>
    <n v="34"/>
    <b v="1"/>
    <s v="theater/musical"/>
    <n v="1.28"/>
    <n v="37.647058823529413"/>
    <x v="1"/>
    <x v="40"/>
  </r>
  <r>
    <n v="2937"/>
    <x v="2936"/>
    <s v="UCAS is a new British musical premiering at the Edinburgh Fringe Festival 2014."/>
    <x v="15"/>
    <n v="2000"/>
    <x v="0"/>
    <x v="1"/>
    <s v="GBP"/>
    <n v="1405249113"/>
    <x v="2933"/>
    <n v="1402657113"/>
    <d v="2014-06-13T10:58:33"/>
    <b v="0"/>
    <n v="55"/>
    <b v="1"/>
    <s v="theater/musical"/>
    <n v="1.3333333333333333"/>
    <n v="36.363636363636367"/>
    <x v="1"/>
    <x v="40"/>
  </r>
  <r>
    <n v="2938"/>
    <x v="2937"/>
    <s v="Keep It Spinning! Is an after-school, six week workshop, during which students create an musical based on on an overarching theme."/>
    <x v="23"/>
    <n v="4055"/>
    <x v="0"/>
    <x v="0"/>
    <s v="USD"/>
    <n v="1422636814"/>
    <x v="2934"/>
    <n v="1420044814"/>
    <d v="2014-12-31T16:53:34"/>
    <b v="0"/>
    <n v="32"/>
    <b v="1"/>
    <s v="theater/musical"/>
    <n v="1.0137499999999999"/>
    <n v="126.71875"/>
    <x v="1"/>
    <x v="40"/>
  </r>
  <r>
    <n v="2939"/>
    <x v="2938"/>
    <s v="Skyline Board Trustees have offered matching grants to help fund next season's production of Dreamgirls! Your donation will be doubled!"/>
    <x v="6"/>
    <n v="8230"/>
    <x v="0"/>
    <x v="0"/>
    <s v="USD"/>
    <n v="1409187600"/>
    <x v="2935"/>
    <n v="1406316312"/>
    <d v="2014-07-25T19:25:12"/>
    <b v="0"/>
    <n v="25"/>
    <b v="1"/>
    <s v="theater/musical"/>
    <n v="1.0287500000000001"/>
    <n v="329.2"/>
    <x v="1"/>
    <x v="40"/>
  </r>
  <r>
    <n v="2940"/>
    <x v="2939"/>
    <s v="We are asking for people to donate to our theater club, the ITAVA Players, a public high school club from Brooklyn, NY."/>
    <x v="30"/>
    <n v="2681"/>
    <x v="0"/>
    <x v="0"/>
    <s v="USD"/>
    <n v="1421606018"/>
    <x v="2936"/>
    <n v="1418150018"/>
    <d v="2014-12-09T18:33:38"/>
    <b v="0"/>
    <n v="33"/>
    <b v="1"/>
    <s v="theater/musical"/>
    <n v="1.0724"/>
    <n v="81.242424242424249"/>
    <x v="1"/>
    <x v="40"/>
  </r>
  <r>
    <n v="2941"/>
    <x v="2940"/>
    <s v="Ovations wants to buy property to open a variety club to become the 1st minority owned club in Cincy, focusing on artists on the rise."/>
    <x v="31"/>
    <n v="1"/>
    <x v="2"/>
    <x v="0"/>
    <s v="USD"/>
    <n v="1425250955"/>
    <x v="2937"/>
    <n v="1422658955"/>
    <d v="2015-01-30T23:02:35"/>
    <b v="0"/>
    <n v="1"/>
    <b v="0"/>
    <s v="theater/spaces"/>
    <n v="4.0000000000000003E-5"/>
    <n v="1"/>
    <x v="1"/>
    <x v="38"/>
  </r>
  <r>
    <n v="2942"/>
    <x v="2941"/>
    <s v="YOUR community theatre:  provide a facility that is usable for presentation of movies, live music, live theatre and community events"/>
    <x v="61"/>
    <n v="40850"/>
    <x v="2"/>
    <x v="5"/>
    <s v="CAD"/>
    <n v="1450297080"/>
    <x v="2938"/>
    <n v="1448565459"/>
    <d v="2015-11-26T19:17:39"/>
    <b v="0"/>
    <n v="202"/>
    <b v="0"/>
    <s v="theater/spaces"/>
    <n v="0.20424999999999999"/>
    <n v="202.22772277227722"/>
    <x v="1"/>
    <x v="38"/>
  </r>
  <r>
    <n v="2943"/>
    <x v="2942"/>
    <s v="Building a Resource Network and Funding Capacity to support, empower and promote Afrocentric Arts in Metro Columbus"/>
    <x v="9"/>
    <n v="0"/>
    <x v="2"/>
    <x v="0"/>
    <s v="USD"/>
    <n v="1428894380"/>
    <x v="2939"/>
    <n v="1426302380"/>
    <d v="2015-03-14T03:06:20"/>
    <b v="0"/>
    <n v="0"/>
    <b v="0"/>
    <s v="theater/spaces"/>
    <n v="0"/>
    <e v="#DIV/0!"/>
    <x v="1"/>
    <x v="38"/>
  </r>
  <r>
    <n v="2944"/>
    <x v="2943"/>
    <s v="Our vision: build and operate a Theater Arts Center for south-central Washington state in Goldendale."/>
    <x v="3"/>
    <n v="100"/>
    <x v="2"/>
    <x v="0"/>
    <s v="USD"/>
    <n v="1433714198"/>
    <x v="2940"/>
    <n v="1431122198"/>
    <d v="2015-05-08T21:56:38"/>
    <b v="0"/>
    <n v="1"/>
    <b v="0"/>
    <s v="theater/spaces"/>
    <n v="0.01"/>
    <n v="100"/>
    <x v="1"/>
    <x v="38"/>
  </r>
  <r>
    <n v="2945"/>
    <x v="2944"/>
    <s v="Where people that enjoy theater, or just something new can go to have fun and experience varying types of theater in Albuquerque."/>
    <x v="63"/>
    <n v="0"/>
    <x v="2"/>
    <x v="0"/>
    <s v="USD"/>
    <n v="1432437660"/>
    <x v="2941"/>
    <n v="1429845660"/>
    <d v="2015-04-24T03:21:00"/>
    <b v="0"/>
    <n v="0"/>
    <b v="0"/>
    <s v="theater/spaces"/>
    <n v="0"/>
    <e v="#DIV/0!"/>
    <x v="1"/>
    <x v="38"/>
  </r>
  <r>
    <n v="2946"/>
    <x v="2945"/>
    <s v="I have set up a new theatre company, and am looking to raise funds to purchase a venue with a difference to a standard theatre."/>
    <x v="13"/>
    <n v="2"/>
    <x v="2"/>
    <x v="1"/>
    <s v="GBP"/>
    <n v="1471265092"/>
    <x v="2942"/>
    <n v="1468673092"/>
    <d v="2016-07-16T12:44:52"/>
    <b v="0"/>
    <n v="2"/>
    <b v="0"/>
    <s v="theater/spaces"/>
    <n v="1E-3"/>
    <n v="1"/>
    <x v="1"/>
    <x v="38"/>
  </r>
  <r>
    <n v="2947"/>
    <x v="2946"/>
    <s v="Bringing Health, Wellness and Creative Empowerment to an active community in a whole new way... are you ready to 'FLOAT', Duluth?"/>
    <x v="31"/>
    <n v="1072"/>
    <x v="2"/>
    <x v="0"/>
    <s v="USD"/>
    <n v="1480007460"/>
    <x v="2943"/>
    <n v="1475760567"/>
    <d v="2016-10-06T13:29:27"/>
    <b v="0"/>
    <n v="13"/>
    <b v="0"/>
    <s v="theater/spaces"/>
    <n v="4.2880000000000001E-2"/>
    <n v="82.461538461538467"/>
    <x v="1"/>
    <x v="38"/>
  </r>
  <r>
    <n v="2948"/>
    <x v="2947"/>
    <s v="The Space Opera is an action packed reenactment of Xenu's story, a sacred teaching thats considered a secret of the Scientology church"/>
    <x v="69"/>
    <n v="24"/>
    <x v="2"/>
    <x v="0"/>
    <s v="USD"/>
    <n v="1433259293"/>
    <x v="2944"/>
    <n v="1428075293"/>
    <d v="2015-04-03T15:34:53"/>
    <b v="0"/>
    <n v="9"/>
    <b v="0"/>
    <s v="theater/spaces"/>
    <n v="4.8000000000000001E-5"/>
    <n v="2.6666666666666665"/>
    <x v="1"/>
    <x v="38"/>
  </r>
  <r>
    <n v="2949"/>
    <x v="2948"/>
    <s v="This center will be open to any and all people regardless of their religion.   We will be offering art, music, empowerment, and more!"/>
    <x v="28"/>
    <n v="25"/>
    <x v="2"/>
    <x v="0"/>
    <s v="USD"/>
    <n v="1447965917"/>
    <x v="2945"/>
    <n v="1445370317"/>
    <d v="2015-10-20T19:45:17"/>
    <b v="0"/>
    <n v="2"/>
    <b v="0"/>
    <s v="theater/spaces"/>
    <n v="2.5000000000000001E-2"/>
    <n v="12.5"/>
    <x v="1"/>
    <x v="38"/>
  </r>
  <r>
    <n v="2950"/>
    <x v="2949"/>
    <s v="Help www.KidZoneMuseum.org grow to serve children 1-18 with science, engineering, arts and PLAY especially low-income families."/>
    <x v="380"/>
    <n v="0"/>
    <x v="2"/>
    <x v="0"/>
    <s v="USD"/>
    <n v="1453538752"/>
    <x v="2946"/>
    <n v="1450946752"/>
    <d v="2015-12-24T08:45:52"/>
    <b v="0"/>
    <n v="0"/>
    <b v="0"/>
    <s v="theater/spaces"/>
    <n v="0"/>
    <e v="#DIV/0!"/>
    <x v="1"/>
    <x v="38"/>
  </r>
  <r>
    <n v="2951"/>
    <x v="2950"/>
    <s v="A building w/office, rehearsal space and classrooms centered on performing arts._x000a_Brentwood Theater Company is a non-profit 501(c)(3)"/>
    <x v="63"/>
    <n v="1096"/>
    <x v="1"/>
    <x v="0"/>
    <s v="USD"/>
    <n v="1412536573"/>
    <x v="2947"/>
    <n v="1408648573"/>
    <d v="2014-08-21T19:16:13"/>
    <b v="0"/>
    <n v="58"/>
    <b v="0"/>
    <s v="theater/spaces"/>
    <n v="2.1919999999999999E-2"/>
    <n v="18.896551724137932"/>
    <x v="1"/>
    <x v="38"/>
  </r>
  <r>
    <n v="2952"/>
    <x v="2951"/>
    <s v="Mountain Haven transforms a former disused Mt Laguna Church into space for celebrations, events, learning, conferences, retreats &amp; more"/>
    <x v="22"/>
    <n v="1605"/>
    <x v="1"/>
    <x v="0"/>
    <s v="USD"/>
    <n v="1476676800"/>
    <x v="2948"/>
    <n v="1473957239"/>
    <d v="2016-09-15T16:33:59"/>
    <b v="0"/>
    <n v="8"/>
    <b v="0"/>
    <s v="theater/spaces"/>
    <n v="8.0250000000000002E-2"/>
    <n v="200.625"/>
    <x v="1"/>
    <x v="38"/>
  </r>
  <r>
    <n v="2953"/>
    <x v="2952"/>
    <s v="I want to purchase the former Bread Of Life Church and convert it into a multipurpose theater space for local talent."/>
    <x v="307"/>
    <n v="605"/>
    <x v="1"/>
    <x v="0"/>
    <s v="USD"/>
    <n v="1444330821"/>
    <x v="2949"/>
    <n v="1441738821"/>
    <d v="2015-09-08T19:00:21"/>
    <b v="0"/>
    <n v="3"/>
    <b v="0"/>
    <s v="theater/spaces"/>
    <n v="1.5125E-3"/>
    <n v="201.66666666666666"/>
    <x v="1"/>
    <x v="38"/>
  </r>
  <r>
    <n v="2954"/>
    <x v="2953"/>
    <s v="Independent film theater, studio and tech lab with storefront, open space for creative people to grow their dream into a profit."/>
    <x v="36"/>
    <n v="0"/>
    <x v="1"/>
    <x v="0"/>
    <s v="USD"/>
    <n v="1489669203"/>
    <x v="2950"/>
    <n v="1487944803"/>
    <d v="2017-02-24T14:00:03"/>
    <b v="0"/>
    <n v="0"/>
    <b v="0"/>
    <s v="theater/spaces"/>
    <n v="0"/>
    <e v="#DIV/0!"/>
    <x v="1"/>
    <x v="38"/>
  </r>
  <r>
    <n v="2955"/>
    <x v="2954"/>
    <s v="Stage Door Theater needs a stage for its current and future productions. Can you help?"/>
    <x v="38"/>
    <n v="715"/>
    <x v="1"/>
    <x v="0"/>
    <s v="USD"/>
    <n v="1434476849"/>
    <x v="2951"/>
    <n v="1431884849"/>
    <d v="2015-05-17T17:47:29"/>
    <b v="0"/>
    <n v="11"/>
    <b v="0"/>
    <s v="theater/spaces"/>
    <n v="0.59583333333333333"/>
    <n v="65"/>
    <x v="1"/>
    <x v="38"/>
  </r>
  <r>
    <n v="2956"/>
    <x v="2955"/>
    <s v="Family-owned and community-operated haunted Halloween attraction in Bladensburg, OH, needs your help to grow bigger!"/>
    <x v="278"/>
    <n v="1322"/>
    <x v="1"/>
    <x v="0"/>
    <s v="USD"/>
    <n v="1462402850"/>
    <x v="2952"/>
    <n v="1459810850"/>
    <d v="2016-04-04T23:00:50"/>
    <b v="0"/>
    <n v="20"/>
    <b v="0"/>
    <s v="theater/spaces"/>
    <n v="0.16734177215189874"/>
    <n v="66.099999999999994"/>
    <x v="1"/>
    <x v="38"/>
  </r>
  <r>
    <n v="2957"/>
    <x v="2956"/>
    <s v="Theatre in Tuscaloosa, AL built in the 1930s.  The headsets seem about that old. They are almost unusable."/>
    <x v="36"/>
    <n v="280"/>
    <x v="1"/>
    <x v="0"/>
    <s v="USD"/>
    <n v="1427498172"/>
    <x v="2953"/>
    <n v="1422317772"/>
    <d v="2015-01-27T00:16:12"/>
    <b v="0"/>
    <n v="3"/>
    <b v="0"/>
    <s v="theater/spaces"/>
    <n v="1.8666666666666668E-2"/>
    <n v="93.333333333333329"/>
    <x v="1"/>
    <x v="38"/>
  </r>
  <r>
    <n v="2958"/>
    <x v="2957"/>
    <s v="Chicago Based Theater Company and Venue Dedicated to Social Justice and Mainstreaming the Palestinian Narrative"/>
    <x v="58"/>
    <n v="0"/>
    <x v="1"/>
    <x v="0"/>
    <s v="USD"/>
    <n v="1462729317"/>
    <x v="2954"/>
    <n v="1457548917"/>
    <d v="2016-03-09T18:41:57"/>
    <b v="0"/>
    <n v="0"/>
    <b v="0"/>
    <s v="theater/spaces"/>
    <n v="0"/>
    <e v="#DIV/0!"/>
    <x v="1"/>
    <x v="38"/>
  </r>
  <r>
    <n v="2959"/>
    <x v="2958"/>
    <s v="A magical, unique, theatre bus which aims to inspire the creative communities around Bath and create unique performance opportunities."/>
    <x v="3"/>
    <n v="0"/>
    <x v="1"/>
    <x v="1"/>
    <s v="GBP"/>
    <n v="1465258325"/>
    <x v="2955"/>
    <n v="1462666325"/>
    <d v="2016-05-08T00:12:05"/>
    <b v="0"/>
    <n v="0"/>
    <b v="0"/>
    <s v="theater/spaces"/>
    <n v="0"/>
    <e v="#DIV/0!"/>
    <x v="1"/>
    <x v="38"/>
  </r>
  <r>
    <n v="2960"/>
    <x v="2959"/>
    <s v="Built in the late 1800's, this 70K sq. feet estate has fallen into disrepair.  Seeking to buy and convert to useful space"/>
    <x v="381"/>
    <n v="0"/>
    <x v="1"/>
    <x v="0"/>
    <s v="USD"/>
    <n v="1410459023"/>
    <x v="2956"/>
    <n v="1407867023"/>
    <d v="2014-08-12T18:10:23"/>
    <b v="0"/>
    <n v="0"/>
    <b v="0"/>
    <s v="theater/spaces"/>
    <n v="0"/>
    <e v="#DIV/0!"/>
    <x v="1"/>
    <x v="38"/>
  </r>
  <r>
    <n v="2961"/>
    <x v="2960"/>
    <s v="Teens in Take Note Troupe put on Shakespeare in the Park annually. Keep relevant, family-friendly Shakespeare in the community!"/>
    <x v="10"/>
    <n v="5481"/>
    <x v="0"/>
    <x v="0"/>
    <s v="USD"/>
    <n v="1427342400"/>
    <x v="2957"/>
    <n v="1424927159"/>
    <d v="2015-02-26T05:05:59"/>
    <b v="0"/>
    <n v="108"/>
    <b v="1"/>
    <s v="theater/plays"/>
    <n v="1.0962000000000001"/>
    <n v="50.75"/>
    <x v="1"/>
    <x v="6"/>
  </r>
  <r>
    <n v="2962"/>
    <x v="2961"/>
    <s v="A pop-up outdoor theatre company bringing accessible Shakespeare to parks and other locations in the greater Phoenix area!"/>
    <x v="28"/>
    <n v="1218"/>
    <x v="0"/>
    <x v="0"/>
    <s v="USD"/>
    <n v="1425193140"/>
    <x v="2958"/>
    <n v="1422769906"/>
    <d v="2015-02-01T05:51:46"/>
    <b v="0"/>
    <n v="20"/>
    <b v="1"/>
    <s v="theater/plays"/>
    <n v="1.218"/>
    <n v="60.9"/>
    <x v="1"/>
    <x v="6"/>
  </r>
  <r>
    <n v="2963"/>
    <x v="2962"/>
    <s v="A hilarious comedy show about motherhood...through stories, videos and stand-up you'll realize YOUâ€™RE NOT CRAZY, motherhood is!"/>
    <x v="3"/>
    <n v="10685"/>
    <x v="0"/>
    <x v="0"/>
    <s v="USD"/>
    <n v="1435835824"/>
    <x v="2959"/>
    <n v="1433243824"/>
    <d v="2015-06-02T11:17:04"/>
    <b v="0"/>
    <n v="98"/>
    <b v="1"/>
    <s v="theater/plays"/>
    <n v="1.0685"/>
    <n v="109.03061224489795"/>
    <x v="1"/>
    <x v="6"/>
  </r>
  <r>
    <n v="2964"/>
    <x v="2963"/>
    <s v="I want to produce the first-ever all-pug production of &quot;Hamlet.&quot;  As you can imagine, this will require finding very talented pugs."/>
    <x v="10"/>
    <n v="5035.6899999999996"/>
    <x v="0"/>
    <x v="0"/>
    <s v="USD"/>
    <n v="1407360720"/>
    <x v="2960"/>
    <n v="1404769819"/>
    <d v="2014-07-07T21:50:19"/>
    <b v="0"/>
    <n v="196"/>
    <b v="1"/>
    <s v="theater/plays"/>
    <n v="1.0071379999999999"/>
    <n v="25.692295918367346"/>
    <x v="1"/>
    <x v="6"/>
  </r>
  <r>
    <n v="2965"/>
    <x v="2964"/>
    <s v="Marina's mother has disappeared at sea.  Everyone believes she has drowned.  But Marina believes her mother has become a mermaid."/>
    <x v="15"/>
    <n v="1635"/>
    <x v="0"/>
    <x v="0"/>
    <s v="USD"/>
    <n v="1436290233"/>
    <x v="2961"/>
    <n v="1433698233"/>
    <d v="2015-06-07T17:30:33"/>
    <b v="0"/>
    <n v="39"/>
    <b v="1"/>
    <s v="theater/plays"/>
    <n v="1.0900000000000001"/>
    <n v="41.92307692307692"/>
    <x v="1"/>
    <x v="6"/>
  </r>
  <r>
    <n v="2966"/>
    <x v="2965"/>
    <s v="Bringing one of Neil LaBute's incredibly witty and viciously honest plays, about body image and the effect it has on us, to life!"/>
    <x v="3"/>
    <n v="11363"/>
    <x v="0"/>
    <x v="0"/>
    <s v="USD"/>
    <n v="1442425412"/>
    <x v="2962"/>
    <n v="1439833412"/>
    <d v="2015-08-17T17:43:32"/>
    <b v="0"/>
    <n v="128"/>
    <b v="1"/>
    <s v="theater/plays"/>
    <n v="1.1363000000000001"/>
    <n v="88.7734375"/>
    <x v="1"/>
    <x v="6"/>
  </r>
  <r>
    <n v="2967"/>
    <x v="2966"/>
    <s v="Scissortail is a story of loss, grief, and recovery based on the events of the 1995 Oklahoma City Bombing."/>
    <x v="10"/>
    <n v="5696"/>
    <x v="0"/>
    <x v="0"/>
    <s v="USD"/>
    <n v="1425872692"/>
    <x v="2963"/>
    <n v="1423284292"/>
    <d v="2015-02-07T04:44:52"/>
    <b v="0"/>
    <n v="71"/>
    <b v="1"/>
    <s v="theater/plays"/>
    <n v="1.1392"/>
    <n v="80.225352112676063"/>
    <x v="1"/>
    <x v="6"/>
  </r>
  <r>
    <n v="2968"/>
    <x v="2967"/>
    <s v="The Curse of the Babywoman is real â€” and it is coming to FringeNYC this August."/>
    <x v="8"/>
    <n v="3710"/>
    <x v="0"/>
    <x v="0"/>
    <s v="USD"/>
    <n v="1471406340"/>
    <x v="2964"/>
    <n v="1470227660"/>
    <d v="2016-08-03T12:34:20"/>
    <b v="0"/>
    <n v="47"/>
    <b v="1"/>
    <s v="theater/plays"/>
    <n v="1.06"/>
    <n v="78.936170212765958"/>
    <x v="1"/>
    <x v="6"/>
  </r>
  <r>
    <n v="2969"/>
    <x v="2968"/>
    <s v="A poignant &amp; hilarious tale of Charlie Brown &amp; friends navigating high school. A fresh take on the off Broadway hit by YYC artists."/>
    <x v="28"/>
    <n v="1625"/>
    <x v="0"/>
    <x v="5"/>
    <s v="CAD"/>
    <n v="1430693460"/>
    <x v="2965"/>
    <n v="1428087153"/>
    <d v="2015-04-03T18:52:33"/>
    <b v="0"/>
    <n v="17"/>
    <b v="1"/>
    <s v="theater/plays"/>
    <n v="1.625"/>
    <n v="95.588235294117652"/>
    <x v="1"/>
    <x v="6"/>
  </r>
  <r>
    <n v="2970"/>
    <x v="2969"/>
    <s v="Kara Ayn Napolitano's latest play about a young mother's attempt to reclaim her life after making a serious mistake."/>
    <x v="12"/>
    <n v="6360"/>
    <x v="0"/>
    <x v="0"/>
    <s v="USD"/>
    <n v="1405699451"/>
    <x v="2966"/>
    <n v="1403107451"/>
    <d v="2014-06-18T16:04:11"/>
    <b v="0"/>
    <n v="91"/>
    <b v="1"/>
    <s v="theater/plays"/>
    <n v="1.06"/>
    <n v="69.890109890109883"/>
    <x v="1"/>
    <x v="6"/>
  </r>
  <r>
    <n v="2971"/>
    <x v="2970"/>
    <s v="An Asian-Jewish-American family collides with music, food, and identity crises in this world premiere New York theater production."/>
    <x v="50"/>
    <n v="3205"/>
    <x v="0"/>
    <x v="0"/>
    <s v="USD"/>
    <n v="1409500078"/>
    <x v="2967"/>
    <n v="1406908078"/>
    <d v="2014-08-01T15:47:58"/>
    <b v="0"/>
    <n v="43"/>
    <b v="1"/>
    <s v="theater/plays"/>
    <n v="1.0015624999999999"/>
    <n v="74.534883720930239"/>
    <x v="1"/>
    <x v="6"/>
  </r>
  <r>
    <n v="2972"/>
    <x v="2971"/>
    <s v="A group of artists. A mythical art piece. A harrowing quest. And some margaritas."/>
    <x v="13"/>
    <n v="2107"/>
    <x v="0"/>
    <x v="0"/>
    <s v="USD"/>
    <n v="1480899600"/>
    <x v="2968"/>
    <n v="1479609520"/>
    <d v="2016-11-20T02:38:40"/>
    <b v="0"/>
    <n v="17"/>
    <b v="1"/>
    <s v="theater/plays"/>
    <n v="1.0535000000000001"/>
    <n v="123.94117647058823"/>
    <x v="1"/>
    <x v="6"/>
  </r>
  <r>
    <n v="2973"/>
    <x v="2972"/>
    <s v="We're going to represent the entire USA at the World Festival of Children's Theater in Stratford, ON in June, 2016. Help us get there!"/>
    <x v="10"/>
    <n v="8740"/>
    <x v="0"/>
    <x v="0"/>
    <s v="USD"/>
    <n v="1451620800"/>
    <x v="2969"/>
    <n v="1449171508"/>
    <d v="2015-12-03T19:38:28"/>
    <b v="0"/>
    <n v="33"/>
    <b v="1"/>
    <s v="theater/plays"/>
    <n v="1.748"/>
    <n v="264.84848484848487"/>
    <x v="1"/>
    <x v="6"/>
  </r>
  <r>
    <n v="2974"/>
    <x v="2973"/>
    <s v="Known for producing gritty new work, TheatreFIRST presents an exciting new romantic comedy by the hottest playwright in the country."/>
    <x v="10"/>
    <n v="5100"/>
    <x v="0"/>
    <x v="0"/>
    <s v="USD"/>
    <n v="1411695300"/>
    <x v="2970"/>
    <n v="1409275671"/>
    <d v="2014-08-29T01:27:51"/>
    <b v="0"/>
    <n v="87"/>
    <b v="1"/>
    <s v="theater/plays"/>
    <n v="1.02"/>
    <n v="58.620689655172413"/>
    <x v="1"/>
    <x v="6"/>
  </r>
  <r>
    <n v="2975"/>
    <x v="2974"/>
    <s v="[By The Mummers] needs your help this holiday season to stage a full scale production of William Gibson's &quot;The Butterfingers Angel...&quot;"/>
    <x v="6"/>
    <n v="8010"/>
    <x v="0"/>
    <x v="0"/>
    <s v="USD"/>
    <n v="1417057200"/>
    <x v="2971"/>
    <n v="1414599886"/>
    <d v="2014-10-29T16:24:46"/>
    <b v="0"/>
    <n v="113"/>
    <b v="1"/>
    <s v="theater/plays"/>
    <n v="1.00125"/>
    <n v="70.884955752212392"/>
    <x v="1"/>
    <x v="6"/>
  </r>
  <r>
    <n v="2976"/>
    <x v="2975"/>
    <s v="A play that addresses an important social issue, brought to light by members of the UoM Drama Society."/>
    <x v="159"/>
    <n v="120"/>
    <x v="0"/>
    <x v="1"/>
    <s v="GBP"/>
    <n v="1457870400"/>
    <x v="2972"/>
    <n v="1456421530"/>
    <d v="2016-02-25T17:32:10"/>
    <b v="0"/>
    <n v="14"/>
    <b v="1"/>
    <s v="theater/plays"/>
    <n v="1.7142857142857142"/>
    <n v="8.5714285714285712"/>
    <x v="1"/>
    <x v="6"/>
  </r>
  <r>
    <n v="2977"/>
    <x v="2976"/>
    <s v="In celebration of THE MEDEA PROJECT: THEATER FOR INCARCERATED WOMENâ€™S 25TH ANNIVERSARY Brava Theater  presents â€œBIRTHRIGHT?&quot;"/>
    <x v="9"/>
    <n v="3407"/>
    <x v="0"/>
    <x v="0"/>
    <s v="USD"/>
    <n v="1427076840"/>
    <x v="2973"/>
    <n v="1421960934"/>
    <d v="2015-01-22T21:08:54"/>
    <b v="0"/>
    <n v="30"/>
    <b v="1"/>
    <s v="theater/plays"/>
    <n v="1.1356666666666666"/>
    <n v="113.56666666666666"/>
    <x v="1"/>
    <x v="6"/>
  </r>
  <r>
    <n v="2978"/>
    <x v="2977"/>
    <s v="The Border Theatre presents The Fall of Wallace Winter, an exploration of American obsessions, this Nov. 7th-9th at the Plaza Theatre"/>
    <x v="47"/>
    <n v="971"/>
    <x v="0"/>
    <x v="0"/>
    <s v="USD"/>
    <n v="1413784740"/>
    <x v="2974"/>
    <n v="1412954547"/>
    <d v="2014-10-10T15:22:27"/>
    <b v="0"/>
    <n v="16"/>
    <b v="1"/>
    <s v="theater/plays"/>
    <n v="1.2946666666666666"/>
    <n v="60.6875"/>
    <x v="1"/>
    <x v="6"/>
  </r>
  <r>
    <n v="2979"/>
    <x v="2978"/>
    <s v="Dear Stone returns with Yasmina Reza's 'ART', a compelling, clever exploration of friendship under duress. Thanks for watching!"/>
    <x v="10"/>
    <n v="5070"/>
    <x v="0"/>
    <x v="0"/>
    <s v="USD"/>
    <n v="1420524000"/>
    <x v="2975"/>
    <n v="1419104823"/>
    <d v="2014-12-20T19:47:03"/>
    <b v="0"/>
    <n v="46"/>
    <b v="1"/>
    <s v="theater/plays"/>
    <n v="1.014"/>
    <n v="110.21739130434783"/>
    <x v="1"/>
    <x v="6"/>
  </r>
  <r>
    <n v="2980"/>
    <x v="2979"/>
    <s v="1 director, 4 actors, and a whole lotta determination. Help us bring this brilliant story to the heart of NYC!"/>
    <x v="9"/>
    <n v="3275"/>
    <x v="0"/>
    <x v="0"/>
    <s v="USD"/>
    <n v="1440381600"/>
    <x v="2976"/>
    <n v="1438639130"/>
    <d v="2015-08-03T21:58:50"/>
    <b v="0"/>
    <n v="24"/>
    <b v="1"/>
    <s v="theater/plays"/>
    <n v="1.0916666666666666"/>
    <n v="136.45833333333334"/>
    <x v="1"/>
    <x v="6"/>
  </r>
  <r>
    <n v="2981"/>
    <x v="2980"/>
    <s v="We are fundraising to create a Dublin based circus training centre for public and professionals to learn, upskill, perform and teach."/>
    <x v="23"/>
    <n v="5157"/>
    <x v="0"/>
    <x v="17"/>
    <s v="EUR"/>
    <n v="1443014756"/>
    <x v="2977"/>
    <n v="1439126756"/>
    <d v="2015-08-09T13:25:56"/>
    <b v="1"/>
    <n v="97"/>
    <b v="1"/>
    <s v="theater/spaces"/>
    <n v="1.28925"/>
    <n v="53.164948453608247"/>
    <x v="1"/>
    <x v="38"/>
  </r>
  <r>
    <n v="2982"/>
    <x v="2981"/>
    <s v="Renovating this historical landmark, into an arts venue and theatre space for the community."/>
    <x v="10"/>
    <n v="5103"/>
    <x v="0"/>
    <x v="1"/>
    <s v="GBP"/>
    <n v="1455208143"/>
    <x v="2978"/>
    <n v="1452616143"/>
    <d v="2016-01-12T16:29:03"/>
    <b v="1"/>
    <n v="59"/>
    <b v="1"/>
    <s v="theater/spaces"/>
    <n v="1.0206"/>
    <n v="86.491525423728817"/>
    <x v="1"/>
    <x v="38"/>
  </r>
  <r>
    <n v="2983"/>
    <x v="2982"/>
    <s v="Dad's Garage Theatre Company needs your help buying our new, forever home by hitting our $150,000 STRETCH GOAL!"/>
    <x v="382"/>
    <n v="169985.91"/>
    <x v="0"/>
    <x v="0"/>
    <s v="USD"/>
    <n v="1415722236"/>
    <x v="2979"/>
    <n v="1410534636"/>
    <d v="2014-09-12T15:10:36"/>
    <b v="1"/>
    <n v="1095"/>
    <b v="1"/>
    <s v="theater/spaces"/>
    <n v="1.465395775862069"/>
    <n v="155.23827397260274"/>
    <x v="1"/>
    <x v="38"/>
  </r>
  <r>
    <n v="2984"/>
    <x v="2983"/>
    <s v="A traveling wooden wagon that transforms into a theatrical playing space presenting FREE original performance while building community!"/>
    <x v="31"/>
    <n v="25088"/>
    <x v="0"/>
    <x v="0"/>
    <s v="USD"/>
    <n v="1472020881"/>
    <x v="2980"/>
    <n v="1469428881"/>
    <d v="2016-07-25T06:41:21"/>
    <b v="1"/>
    <n v="218"/>
    <b v="1"/>
    <s v="theater/spaces"/>
    <n v="1.00352"/>
    <n v="115.08256880733946"/>
    <x v="1"/>
    <x v="38"/>
  </r>
  <r>
    <n v="2985"/>
    <x v="2984"/>
    <s v="From the moment we flew in to the world of The Circus, we have dreamed of opening our own studio. Help us get our dream off the ground!"/>
    <x v="3"/>
    <n v="12165"/>
    <x v="0"/>
    <x v="4"/>
    <s v="NZD"/>
    <n v="1477886400"/>
    <x v="2981"/>
    <n v="1476228128"/>
    <d v="2016-10-11T23:22:08"/>
    <b v="0"/>
    <n v="111"/>
    <b v="1"/>
    <s v="theater/spaces"/>
    <n v="1.2164999999999999"/>
    <n v="109.5945945945946"/>
    <x v="1"/>
    <x v="38"/>
  </r>
  <r>
    <n v="2986"/>
    <x v="2985"/>
    <s v="Support the circus arts and help our aerial students work with more height. With your support, we will install beams at 19ft!"/>
    <x v="262"/>
    <n v="2532"/>
    <x v="0"/>
    <x v="1"/>
    <s v="GBP"/>
    <n v="1462100406"/>
    <x v="2982"/>
    <n v="1456920006"/>
    <d v="2016-03-02T12:00:06"/>
    <b v="0"/>
    <n v="56"/>
    <b v="1"/>
    <s v="theater/spaces"/>
    <n v="1.0549999999999999"/>
    <n v="45.214285714285715"/>
    <x v="1"/>
    <x v="38"/>
  </r>
  <r>
    <n v="2987"/>
    <x v="2986"/>
    <s v="Help Curious Comedy evolve into an independent comedy theater with a complete professional digital production studio built right in."/>
    <x v="31"/>
    <n v="27600.2"/>
    <x v="0"/>
    <x v="0"/>
    <s v="USD"/>
    <n v="1476316800"/>
    <x v="2983"/>
    <n v="1473837751"/>
    <d v="2016-09-14T07:22:31"/>
    <b v="0"/>
    <n v="265"/>
    <b v="1"/>
    <s v="theater/spaces"/>
    <n v="1.1040080000000001"/>
    <n v="104.15169811320754"/>
    <x v="1"/>
    <x v="38"/>
  </r>
  <r>
    <n v="2988"/>
    <x v="2987"/>
    <s v="Since October 2015 the Shoebox Theatre has become a hub of creativity - The next step in our journey is to hang stage curtains!"/>
    <x v="28"/>
    <n v="1000"/>
    <x v="0"/>
    <x v="1"/>
    <s v="GBP"/>
    <n v="1466412081"/>
    <x v="2984"/>
    <n v="1463820081"/>
    <d v="2016-05-21T08:41:21"/>
    <b v="0"/>
    <n v="28"/>
    <b v="1"/>
    <s v="theater/spaces"/>
    <n v="1"/>
    <n v="35.714285714285715"/>
    <x v="1"/>
    <x v="38"/>
  </r>
  <r>
    <n v="2989"/>
    <x v="2988"/>
    <s v="Bring the movies back to Bethel, Maine."/>
    <x v="22"/>
    <n v="35307"/>
    <x v="0"/>
    <x v="0"/>
    <s v="USD"/>
    <n v="1450673940"/>
    <x v="2985"/>
    <n v="1448756962"/>
    <d v="2015-11-29T00:29:22"/>
    <b v="0"/>
    <n v="364"/>
    <b v="1"/>
    <s v="theater/spaces"/>
    <n v="1.76535"/>
    <n v="96.997252747252745"/>
    <x v="1"/>
    <x v="38"/>
  </r>
  <r>
    <n v="2990"/>
    <x v="2989"/>
    <s v="We are a non-profit revitalizing the Gloria Theatre - our gift to the community - and we need your help #arts #community #theater"/>
    <x v="3"/>
    <n v="10000"/>
    <x v="0"/>
    <x v="0"/>
    <s v="USD"/>
    <n v="1452174420"/>
    <x v="2986"/>
    <n v="1449150420"/>
    <d v="2015-12-03T13:47:00"/>
    <b v="0"/>
    <n v="27"/>
    <b v="1"/>
    <s v="theater/spaces"/>
    <n v="1"/>
    <n v="370.37037037037038"/>
    <x v="1"/>
    <x v="38"/>
  </r>
  <r>
    <n v="2991"/>
    <x v="2990"/>
    <s v="A new intimate listening room with tables &amp; theatre seating where artist &amp; fans connect through music, comedy &amp; performing arts."/>
    <x v="0"/>
    <n v="8780"/>
    <x v="0"/>
    <x v="0"/>
    <s v="USD"/>
    <n v="1485547530"/>
    <x v="2987"/>
    <n v="1483646730"/>
    <d v="2017-01-05T20:05:30"/>
    <b v="0"/>
    <n v="93"/>
    <b v="1"/>
    <s v="theater/spaces"/>
    <n v="1.0329411764705883"/>
    <n v="94.408602150537632"/>
    <x v="1"/>
    <x v="38"/>
  </r>
  <r>
    <n v="2992"/>
    <x v="2991"/>
    <s v="Creating a non-profit CAFE &amp; VILLAGE COMMONS in SE Portland, in service to Neighbors, Kids, Artists &amp; the Underserved"/>
    <x v="9"/>
    <n v="3135"/>
    <x v="0"/>
    <x v="0"/>
    <s v="USD"/>
    <n v="1476037510"/>
    <x v="2988"/>
    <n v="1473445510"/>
    <d v="2016-09-09T18:25:10"/>
    <b v="0"/>
    <n v="64"/>
    <b v="1"/>
    <s v="theater/spaces"/>
    <n v="1.0449999999999999"/>
    <n v="48.984375"/>
    <x v="1"/>
    <x v="38"/>
  </r>
  <r>
    <n v="2993"/>
    <x v="2992"/>
    <s v="Help us build the Kitchen from Hell!"/>
    <x v="28"/>
    <n v="1003"/>
    <x v="0"/>
    <x v="0"/>
    <s v="USD"/>
    <n v="1455998867"/>
    <x v="2989"/>
    <n v="1453406867"/>
    <d v="2016-01-21T20:07:47"/>
    <b v="0"/>
    <n v="22"/>
    <b v="1"/>
    <s v="theater/spaces"/>
    <n v="1.0029999999999999"/>
    <n v="45.590909090909093"/>
    <x v="1"/>
    <x v="38"/>
  </r>
  <r>
    <n v="2994"/>
    <x v="2993"/>
    <s v="Help the hosts of the infamous St. Michael sustain and create epic boat parties through Halloween and into 2015"/>
    <x v="43"/>
    <n v="1373.24"/>
    <x v="0"/>
    <x v="1"/>
    <s v="GBP"/>
    <n v="1412335772"/>
    <x v="2990"/>
    <n v="1409743772"/>
    <d v="2014-09-03T11:29:32"/>
    <b v="0"/>
    <n v="59"/>
    <b v="1"/>
    <s v="theater/spaces"/>
    <n v="4.577466666666667"/>
    <n v="23.275254237288134"/>
    <x v="1"/>
    <x v="38"/>
  </r>
  <r>
    <n v="2995"/>
    <x v="2994"/>
    <s v="Keeping the drive-in culture alive for 6 years, we now ask for your help so we can CREATE A NEW HOME and save 35MM movies!"/>
    <x v="36"/>
    <n v="15744"/>
    <x v="0"/>
    <x v="0"/>
    <s v="USD"/>
    <n v="1484841471"/>
    <x v="2991"/>
    <n v="1482249471"/>
    <d v="2016-12-20T15:57:51"/>
    <b v="0"/>
    <n v="249"/>
    <b v="1"/>
    <s v="theater/spaces"/>
    <n v="1.0496000000000001"/>
    <n v="63.2289156626506"/>
    <x v="1"/>
    <x v="38"/>
  </r>
  <r>
    <n v="2996"/>
    <x v="2995"/>
    <s v="A permanent home for comedy in Connecticut in the heart of downtown Hartford."/>
    <x v="19"/>
    <n v="60180"/>
    <x v="0"/>
    <x v="0"/>
    <s v="USD"/>
    <n v="1432677240"/>
    <x v="2992"/>
    <n v="1427493240"/>
    <d v="2015-03-27T21:54:00"/>
    <b v="0"/>
    <n v="392"/>
    <b v="1"/>
    <s v="theater/spaces"/>
    <n v="1.7194285714285715"/>
    <n v="153.5204081632653"/>
    <x v="1"/>
    <x v="38"/>
  </r>
  <r>
    <n v="2997"/>
    <x v="2996"/>
    <s v="We're moving to a new space and upgrading our facilities to continue providing a local theatre venue and arts education program!"/>
    <x v="3"/>
    <n v="10373"/>
    <x v="0"/>
    <x v="0"/>
    <s v="USD"/>
    <n v="1488171540"/>
    <x v="2993"/>
    <n v="1486661793"/>
    <d v="2017-02-09T17:36:33"/>
    <b v="0"/>
    <n v="115"/>
    <b v="1"/>
    <s v="theater/spaces"/>
    <n v="1.0373000000000001"/>
    <n v="90.2"/>
    <x v="1"/>
    <x v="38"/>
  </r>
  <r>
    <n v="2998"/>
    <x v="2997"/>
    <s v="The New Movement works tirelessly to put Nola on the comedy map. This project will upgrade our theater and production facilities."/>
    <x v="63"/>
    <n v="51514.5"/>
    <x v="0"/>
    <x v="0"/>
    <s v="USD"/>
    <n v="1402892700"/>
    <x v="2994"/>
    <n v="1400474329"/>
    <d v="2014-05-19T04:38:49"/>
    <b v="0"/>
    <n v="433"/>
    <b v="1"/>
    <s v="theater/spaces"/>
    <n v="1.0302899999999999"/>
    <n v="118.97113163972287"/>
    <x v="1"/>
    <x v="38"/>
  </r>
  <r>
    <n v="2999"/>
    <x v="2998"/>
    <s v="Restless Artists' Theatre is building risers and installing better lighting for our patrons.  We need to purchase raw materials."/>
    <x v="383"/>
    <n v="1605"/>
    <x v="0"/>
    <x v="0"/>
    <s v="USD"/>
    <n v="1488333600"/>
    <x v="807"/>
    <n v="1487094360"/>
    <d v="2017-02-14T17:46:00"/>
    <b v="0"/>
    <n v="20"/>
    <b v="1"/>
    <s v="theater/spaces"/>
    <n v="1.1888888888888889"/>
    <n v="80.25"/>
    <x v="1"/>
    <x v="38"/>
  </r>
  <r>
    <n v="3000"/>
    <x v="2999"/>
    <s v="A benefit show featuring musicians, dancers &amp; poets all under age 30 to raise money in support of LGBTQ rights and programs."/>
    <x v="2"/>
    <n v="500"/>
    <x v="0"/>
    <x v="0"/>
    <s v="USD"/>
    <n v="1485885600"/>
    <x v="2995"/>
    <n v="1484682670"/>
    <d v="2017-01-17T19:51:10"/>
    <b v="0"/>
    <n v="8"/>
    <b v="1"/>
    <s v="theater/spaces"/>
    <n v="1"/>
    <n v="62.5"/>
    <x v="1"/>
    <x v="38"/>
  </r>
  <r>
    <n v="3001"/>
    <x v="3000"/>
    <s v="Get Scene Studios and Highwire Comedy Co. creating an amazing training facility and theater for Atlanta comedy and film talent!"/>
    <x v="384"/>
    <n v="22991.01"/>
    <x v="0"/>
    <x v="0"/>
    <s v="USD"/>
    <n v="1468445382"/>
    <x v="2996"/>
    <n v="1465853382"/>
    <d v="2016-06-13T21:29:42"/>
    <b v="0"/>
    <n v="175"/>
    <b v="1"/>
    <s v="theater/spaces"/>
    <n v="3.1869988910451896"/>
    <n v="131.37719999999999"/>
    <x v="1"/>
    <x v="38"/>
  </r>
  <r>
    <n v="3002"/>
    <x v="3001"/>
    <s v="Make the workshop/ small stage space at Jimmy's No 43 even better than before!"/>
    <x v="39"/>
    <n v="7595.43"/>
    <x v="0"/>
    <x v="0"/>
    <s v="USD"/>
    <n v="1356552252"/>
    <x v="2997"/>
    <n v="1353960252"/>
    <d v="2012-11-26T20:04:12"/>
    <b v="0"/>
    <n v="104"/>
    <b v="1"/>
    <s v="theater/spaces"/>
    <n v="1.0850614285714286"/>
    <n v="73.032980769230775"/>
    <x v="1"/>
    <x v="38"/>
  </r>
  <r>
    <n v="3003"/>
    <x v="3002"/>
    <s v="We finally found a place to call home! Help us move in to (and collaborate with) the NEW Fischer Creative Arts Center in Waukesha, WI!"/>
    <x v="9"/>
    <n v="3035"/>
    <x v="0"/>
    <x v="0"/>
    <s v="USD"/>
    <n v="1456811940"/>
    <x v="2998"/>
    <n v="1454098976"/>
    <d v="2016-01-29T20:22:56"/>
    <b v="0"/>
    <n v="17"/>
    <b v="1"/>
    <s v="theater/spaces"/>
    <n v="1.0116666666666667"/>
    <n v="178.52941176470588"/>
    <x v="1"/>
    <x v="38"/>
  </r>
  <r>
    <n v="3004"/>
    <x v="3003"/>
    <s v="The Agawam Cinemas is to be successfully reopened by new ownership and the twin theaters must be converted to digital projection."/>
    <x v="79"/>
    <n v="45126"/>
    <x v="0"/>
    <x v="0"/>
    <s v="USD"/>
    <n v="1416089324"/>
    <x v="2999"/>
    <n v="1413493724"/>
    <d v="2014-10-16T21:08:44"/>
    <b v="0"/>
    <n v="277"/>
    <b v="1"/>
    <s v="theater/spaces"/>
    <n v="1.12815"/>
    <n v="162.90974729241879"/>
    <x v="1"/>
    <x v="38"/>
  </r>
  <r>
    <n v="3005"/>
    <x v="3004"/>
    <s v="Pangea House is a collectively run, all ages music venue and community space in desperate need of some renovation and updates."/>
    <x v="385"/>
    <n v="12772.6"/>
    <x v="0"/>
    <x v="0"/>
    <s v="USD"/>
    <n v="1412611905"/>
    <x v="3000"/>
    <n v="1410019905"/>
    <d v="2014-09-06T16:11:45"/>
    <b v="0"/>
    <n v="118"/>
    <b v="1"/>
    <s v="theater/spaces"/>
    <n v="1.2049622641509434"/>
    <n v="108.24237288135593"/>
    <x v="1"/>
    <x v="38"/>
  </r>
  <r>
    <n v="3006"/>
    <x v="3005"/>
    <s v="We're an affordable theatre and rental space that can be molded into anything by anyone."/>
    <x v="6"/>
    <n v="8620"/>
    <x v="0"/>
    <x v="5"/>
    <s v="CAD"/>
    <n v="1418580591"/>
    <x v="3001"/>
    <n v="1415988591"/>
    <d v="2014-11-14T18:09:51"/>
    <b v="0"/>
    <n v="97"/>
    <b v="1"/>
    <s v="theater/spaces"/>
    <n v="1.0774999999999999"/>
    <n v="88.865979381443296"/>
    <x v="1"/>
    <x v="38"/>
  </r>
  <r>
    <n v="3007"/>
    <x v="3006"/>
    <s v="Consuite for 2015 CoreCon.  An adventure into insanity."/>
    <x v="20"/>
    <n v="1080"/>
    <x v="0"/>
    <x v="0"/>
    <s v="USD"/>
    <n v="1429938683"/>
    <x v="3002"/>
    <n v="1428124283"/>
    <d v="2015-04-04T05:11:23"/>
    <b v="0"/>
    <n v="20"/>
    <b v="1"/>
    <s v="theater/spaces"/>
    <n v="1.8"/>
    <n v="54"/>
    <x v="1"/>
    <x v="38"/>
  </r>
  <r>
    <n v="3008"/>
    <x v="3007"/>
    <s v="Help fund Silver Spring Stage's HVAC costs for the upcoming year! Don't leave us out in the cold (pun intended)!"/>
    <x v="9"/>
    <n v="3035"/>
    <x v="0"/>
    <x v="0"/>
    <s v="USD"/>
    <n v="1453352719"/>
    <x v="3003"/>
    <n v="1450760719"/>
    <d v="2015-12-22T05:05:19"/>
    <b v="0"/>
    <n v="26"/>
    <b v="1"/>
    <s v="theater/spaces"/>
    <n v="1.0116666666666667"/>
    <n v="116.73076923076923"/>
    <x v="1"/>
    <x v="38"/>
  </r>
  <r>
    <n v="3009"/>
    <x v="3008"/>
    <s v="The Montauk Surf Museum will present ocean science, as well as the art and history of surfing to visitors and schools in creative ways."/>
    <x v="31"/>
    <n v="29939"/>
    <x v="0"/>
    <x v="0"/>
    <s v="USD"/>
    <n v="1417012840"/>
    <x v="3004"/>
    <n v="1414417240"/>
    <d v="2014-10-27T13:40:40"/>
    <b v="0"/>
    <n v="128"/>
    <b v="1"/>
    <s v="theater/spaces"/>
    <n v="1.19756"/>
    <n v="233.8984375"/>
    <x v="1"/>
    <x v="38"/>
  </r>
  <r>
    <n v="3010"/>
    <x v="3009"/>
    <s v="STC &amp; the Sheboygan Area School District are working tirelessly to renovate our 30-year-old sound system. Help us sound better for you!"/>
    <x v="15"/>
    <n v="2370"/>
    <x v="0"/>
    <x v="0"/>
    <s v="USD"/>
    <n v="1424548719"/>
    <x v="3005"/>
    <n v="1419364719"/>
    <d v="2014-12-23T19:58:39"/>
    <b v="0"/>
    <n v="15"/>
    <b v="1"/>
    <s v="theater/spaces"/>
    <n v="1.58"/>
    <n v="158"/>
    <x v="1"/>
    <x v="38"/>
  </r>
  <r>
    <n v="3011"/>
    <x v="3010"/>
    <s v="Necesitamos tu ayuda para poder llevar la magia del teatro universitario al Teatro Lagrada de Madrid el 23 de diciembre :)"/>
    <x v="43"/>
    <n v="371"/>
    <x v="0"/>
    <x v="3"/>
    <s v="EUR"/>
    <n v="1450911540"/>
    <x v="3006"/>
    <n v="1448536516"/>
    <d v="2015-11-26T11:15:16"/>
    <b v="0"/>
    <n v="25"/>
    <b v="1"/>
    <s v="theater/spaces"/>
    <n v="1.2366666666666666"/>
    <n v="14.84"/>
    <x v="1"/>
    <x v="38"/>
  </r>
  <r>
    <n v="3012"/>
    <x v="3011"/>
    <s v="Spring Theatre has recently found a new home in the heart of Winston Salem. We need your help for an up-lifting up-fit!"/>
    <x v="23"/>
    <n v="4685"/>
    <x v="0"/>
    <x v="0"/>
    <s v="USD"/>
    <n v="1423587130"/>
    <x v="3007"/>
    <n v="1421772730"/>
    <d v="2015-01-20T16:52:10"/>
    <b v="0"/>
    <n v="55"/>
    <b v="1"/>
    <s v="theater/spaces"/>
    <n v="1.1712499999999999"/>
    <n v="85.181818181818187"/>
    <x v="1"/>
    <x v="38"/>
  </r>
  <r>
    <n v="3013"/>
    <x v="3012"/>
    <s v="Barebones Productions is developing a new theater and performance facility in Braddock, Pa. &quot;The barebones black box&quot;"/>
    <x v="3"/>
    <n v="15696"/>
    <x v="0"/>
    <x v="0"/>
    <s v="USD"/>
    <n v="1434917049"/>
    <x v="3008"/>
    <n v="1432325049"/>
    <d v="2015-05-22T20:04:09"/>
    <b v="0"/>
    <n v="107"/>
    <b v="1"/>
    <s v="theater/spaces"/>
    <n v="1.5696000000000001"/>
    <n v="146.69158878504672"/>
    <x v="1"/>
    <x v="38"/>
  </r>
  <r>
    <n v="3014"/>
    <x v="3013"/>
    <s v="Help build an immersion experience for kids to have fun with Santa and make their Christmas season shine just a little bit brighter."/>
    <x v="31"/>
    <n v="28276"/>
    <x v="0"/>
    <x v="0"/>
    <s v="USD"/>
    <n v="1415163600"/>
    <x v="3009"/>
    <n v="1412737080"/>
    <d v="2014-10-08T02:58:00"/>
    <b v="0"/>
    <n v="557"/>
    <b v="1"/>
    <s v="theater/spaces"/>
    <n v="1.13104"/>
    <n v="50.764811490125673"/>
    <x v="1"/>
    <x v="38"/>
  </r>
  <r>
    <n v="3015"/>
    <x v="3014"/>
    <s v="We're turning an old yogurt shop into a live theater in downtown Charleston.   Please help us hang our sign!"/>
    <x v="104"/>
    <n v="3508"/>
    <x v="0"/>
    <x v="0"/>
    <s v="USD"/>
    <n v="1402459200"/>
    <x v="3010"/>
    <n v="1401125238"/>
    <d v="2014-05-26T17:27:18"/>
    <b v="0"/>
    <n v="40"/>
    <b v="1"/>
    <s v="theater/spaces"/>
    <n v="1.0317647058823529"/>
    <n v="87.7"/>
    <x v="1"/>
    <x v="38"/>
  </r>
  <r>
    <n v="3016"/>
    <x v="3015"/>
    <s v="Let there be sound! Make our new theatre more accessible by installing a modern sound and hearing assistance system for our audience."/>
    <x v="0"/>
    <n v="8722"/>
    <x v="0"/>
    <x v="0"/>
    <s v="USD"/>
    <n v="1405688952"/>
    <x v="3011"/>
    <n v="1400504952"/>
    <d v="2014-05-19T13:09:12"/>
    <b v="0"/>
    <n v="36"/>
    <b v="1"/>
    <s v="theater/spaces"/>
    <n v="1.0261176470588236"/>
    <n v="242.27777777777777"/>
    <x v="1"/>
    <x v="38"/>
  </r>
  <r>
    <n v="3017"/>
    <x v="3016"/>
    <s v="Help us build a 200 seat theater and classroom space in North Andover, MA. Let's get kids off the screens, and into the spotlight!"/>
    <x v="29"/>
    <n v="23285"/>
    <x v="0"/>
    <x v="0"/>
    <s v="USD"/>
    <n v="1408566243"/>
    <x v="3012"/>
    <n v="1405974243"/>
    <d v="2014-07-21T20:24:03"/>
    <b v="0"/>
    <n v="159"/>
    <b v="1"/>
    <s v="theater/spaces"/>
    <n v="1.0584090909090909"/>
    <n v="146.44654088050314"/>
    <x v="1"/>
    <x v="38"/>
  </r>
  <r>
    <n v="3018"/>
    <x v="3017"/>
    <s v="Le projet vise la crÃ©ation dâ€™un lieu de rÃ©sidence, recherche et formation dÃ©diÃ© Ã  l'art vivant, l'image et la narration."/>
    <x v="285"/>
    <n v="4230"/>
    <x v="0"/>
    <x v="6"/>
    <s v="EUR"/>
    <n v="1437429600"/>
    <x v="3013"/>
    <n v="1433747376"/>
    <d v="2015-06-08T07:09:36"/>
    <b v="0"/>
    <n v="41"/>
    <b v="1"/>
    <s v="theater/spaces"/>
    <n v="1.0071428571428571"/>
    <n v="103.17073170731707"/>
    <x v="1"/>
    <x v="38"/>
  </r>
  <r>
    <n v="3019"/>
    <x v="3018"/>
    <s v="We plan to transition from 35mm to the new digital projection format to continue to show current first run films for our community."/>
    <x v="36"/>
    <n v="18185"/>
    <x v="0"/>
    <x v="0"/>
    <s v="USD"/>
    <n v="1401159600"/>
    <x v="3014"/>
    <n v="1398801620"/>
    <d v="2014-04-29T20:00:20"/>
    <b v="0"/>
    <n v="226"/>
    <b v="1"/>
    <s v="theater/spaces"/>
    <n v="1.2123333333333333"/>
    <n v="80.464601769911511"/>
    <x v="1"/>
    <x v="38"/>
  </r>
  <r>
    <n v="3020"/>
    <x v="3019"/>
    <s v="Any donation--big or small--will help us upgrade our studio/rehearsal space into a black box theater and offer even more programs."/>
    <x v="39"/>
    <n v="7040"/>
    <x v="0"/>
    <x v="0"/>
    <s v="USD"/>
    <n v="1439583533"/>
    <x v="3015"/>
    <n v="1434399533"/>
    <d v="2015-06-15T20:18:53"/>
    <b v="0"/>
    <n v="30"/>
    <b v="1"/>
    <s v="theater/spaces"/>
    <n v="1.0057142857142858"/>
    <n v="234.66666666666666"/>
    <x v="1"/>
    <x v="38"/>
  </r>
  <r>
    <n v="3021"/>
    <x v="3020"/>
    <s v="At the end of October 2016, 2nd Story will be moving from its current office space to a storefront space in Albany Park, Chicago, IL."/>
    <x v="37"/>
    <n v="5221"/>
    <x v="0"/>
    <x v="0"/>
    <s v="USD"/>
    <n v="1479794340"/>
    <x v="3016"/>
    <n v="1476715869"/>
    <d v="2016-10-17T14:51:09"/>
    <b v="0"/>
    <n v="103"/>
    <b v="1"/>
    <s v="theater/spaces"/>
    <n v="1.1602222222222223"/>
    <n v="50.689320388349515"/>
    <x v="1"/>
    <x v="38"/>
  </r>
  <r>
    <n v="3022"/>
    <x v="3021"/>
    <s v="Help us launch a new performing arts complex in Cambridge! The Thalia provides space for performance, rehearsals, and collaboration!"/>
    <x v="3"/>
    <n v="10088"/>
    <x v="0"/>
    <x v="0"/>
    <s v="USD"/>
    <n v="1472338409"/>
    <x v="3017"/>
    <n v="1468450409"/>
    <d v="2016-07-13T22:53:29"/>
    <b v="0"/>
    <n v="62"/>
    <b v="1"/>
    <s v="theater/spaces"/>
    <n v="1.0087999999999999"/>
    <n v="162.70967741935485"/>
    <x v="1"/>
    <x v="38"/>
  </r>
  <r>
    <n v="3023"/>
    <x v="3022"/>
    <s v="Antonia Goddard Productions in association with Jethro Compton Productions presents THE NIGHT WATCH, an exciting new historical drama."/>
    <x v="176"/>
    <n v="721"/>
    <x v="0"/>
    <x v="1"/>
    <s v="GBP"/>
    <n v="1434039186"/>
    <x v="3018"/>
    <n v="1430151186"/>
    <d v="2015-04-27T16:13:06"/>
    <b v="0"/>
    <n v="6"/>
    <b v="1"/>
    <s v="theater/spaces"/>
    <n v="1.03"/>
    <n v="120.16666666666667"/>
    <x v="1"/>
    <x v="38"/>
  </r>
  <r>
    <n v="3024"/>
    <x v="3023"/>
    <s v="Steel City Improv Theater has found a new space in the Shadyside neighborhood of Pittsburgh and we're raising $5000 to build it!"/>
    <x v="10"/>
    <n v="12321"/>
    <x v="0"/>
    <x v="0"/>
    <s v="USD"/>
    <n v="1349567475"/>
    <x v="3019"/>
    <n v="1346975475"/>
    <d v="2012-09-06T23:51:15"/>
    <b v="0"/>
    <n v="182"/>
    <b v="1"/>
    <s v="theater/spaces"/>
    <n v="2.4641999999999999"/>
    <n v="67.697802197802204"/>
    <x v="1"/>
    <x v="38"/>
  </r>
  <r>
    <n v="3025"/>
    <x v="3024"/>
    <s v="Be part of building Cardiff's first pub theatre, located right in the city centre. Launching January 2015."/>
    <x v="30"/>
    <n v="7555"/>
    <x v="0"/>
    <x v="1"/>
    <s v="GBP"/>
    <n v="1401465600"/>
    <x v="3020"/>
    <n v="1399032813"/>
    <d v="2014-05-02T12:13:33"/>
    <b v="0"/>
    <n v="145"/>
    <b v="1"/>
    <s v="theater/spaces"/>
    <n v="3.0219999999999998"/>
    <n v="52.103448275862071"/>
    <x v="1"/>
    <x v="38"/>
  </r>
  <r>
    <n v="3026"/>
    <x v="3025"/>
    <s v="The Bohemian Balcony is a innovate multi-arts venue created by the people for the community. A platform for our arts to grow and shine."/>
    <x v="42"/>
    <n v="1290"/>
    <x v="0"/>
    <x v="1"/>
    <s v="GBP"/>
    <n v="1488538892"/>
    <x v="3021"/>
    <n v="1487329292"/>
    <d v="2017-02-17T11:01:32"/>
    <b v="0"/>
    <n v="25"/>
    <b v="1"/>
    <s v="theater/spaces"/>
    <n v="1.4333333333333333"/>
    <n v="51.6"/>
    <x v="1"/>
    <x v="38"/>
  </r>
  <r>
    <n v="3027"/>
    <x v="3026"/>
    <s v="Wavy says let's LIGHT UP THE RAINBOW STAGE and as our stretch reward we'll throw all of us a PARTY!"/>
    <x v="79"/>
    <n v="52576"/>
    <x v="0"/>
    <x v="0"/>
    <s v="USD"/>
    <n v="1426866851"/>
    <x v="3022"/>
    <n v="1424278451"/>
    <d v="2015-02-18T16:54:11"/>
    <b v="0"/>
    <n v="320"/>
    <b v="1"/>
    <s v="theater/spaces"/>
    <n v="1.3144"/>
    <n v="164.3"/>
    <x v="1"/>
    <x v="38"/>
  </r>
  <r>
    <n v="3028"/>
    <x v="3027"/>
    <s v="We have a space! Help us fill it with a stage, chairs, gear and audiences' laughter!"/>
    <x v="10"/>
    <n v="8401"/>
    <x v="0"/>
    <x v="0"/>
    <s v="USD"/>
    <n v="1471242025"/>
    <x v="3023"/>
    <n v="1468650025"/>
    <d v="2016-07-16T06:20:25"/>
    <b v="0"/>
    <n v="99"/>
    <b v="1"/>
    <s v="theater/spaces"/>
    <n v="1.6801999999999999"/>
    <n v="84.858585858585855"/>
    <x v="1"/>
    <x v="38"/>
  </r>
  <r>
    <n v="3029"/>
    <x v="3028"/>
    <s v="We're building a new theatre venue in Austin! Austin is growing, but we are losing space for artists- help us keep local theatre alive!"/>
    <x v="11"/>
    <n v="32903"/>
    <x v="0"/>
    <x v="0"/>
    <s v="USD"/>
    <n v="1416285300"/>
    <x v="3024"/>
    <n v="1413824447"/>
    <d v="2014-10-20T17:00:47"/>
    <b v="0"/>
    <n v="348"/>
    <b v="1"/>
    <s v="theater/spaces"/>
    <n v="1.0967666666666667"/>
    <n v="94.548850574712645"/>
    <x v="1"/>
    <x v="38"/>
  </r>
  <r>
    <n v="3030"/>
    <x v="3029"/>
    <s v="Guilford Center Stage is a new project bringing theater to our 1896 Grange; we need to purchase simple theater lighting for our stage."/>
    <x v="257"/>
    <n v="1867"/>
    <x v="0"/>
    <x v="0"/>
    <s v="USD"/>
    <n v="1442426171"/>
    <x v="3025"/>
    <n v="1439834171"/>
    <d v="2015-08-17T17:56:11"/>
    <b v="0"/>
    <n v="41"/>
    <b v="1"/>
    <s v="theater/spaces"/>
    <n v="1.0668571428571429"/>
    <n v="45.536585365853661"/>
    <x v="1"/>
    <x v="38"/>
  </r>
  <r>
    <n v="3031"/>
    <x v="3030"/>
    <s v="Blue Thyme Nights is the production of Am I Blue by Beth Henley &amp; Thymus Vulgaris by Lanford  Wilson._x000a__x000a_Artwork by Charlotte Ager"/>
    <x v="15"/>
    <n v="1500"/>
    <x v="0"/>
    <x v="0"/>
    <s v="USD"/>
    <n v="1476479447"/>
    <x v="3026"/>
    <n v="1471295447"/>
    <d v="2016-08-15T21:10:47"/>
    <b v="0"/>
    <n v="29"/>
    <b v="1"/>
    <s v="theater/spaces"/>
    <n v="1"/>
    <n v="51.724137931034484"/>
    <x v="1"/>
    <x v="38"/>
  </r>
  <r>
    <n v="3032"/>
    <x v="3031"/>
    <s v="One night only, not-for-profit, neighborhood haunted attraction that will scare your mask off! Coming this Halloween."/>
    <x v="28"/>
    <n v="1272"/>
    <x v="0"/>
    <x v="0"/>
    <s v="USD"/>
    <n v="1441933459"/>
    <x v="3027"/>
    <n v="1439341459"/>
    <d v="2015-08-12T01:04:19"/>
    <b v="0"/>
    <n v="25"/>
    <b v="1"/>
    <s v="theater/spaces"/>
    <n v="1.272"/>
    <n v="50.88"/>
    <x v="1"/>
    <x v="38"/>
  </r>
  <r>
    <n v="3033"/>
    <x v="3032"/>
    <s v="Finally Stagelights will have a space of our very own!  Be a part of this exciting new adventure in Greensboro!!"/>
    <x v="9"/>
    <n v="4396"/>
    <x v="0"/>
    <x v="0"/>
    <s v="USD"/>
    <n v="1471487925"/>
    <x v="3028"/>
    <n v="1468895925"/>
    <d v="2016-07-19T02:38:45"/>
    <b v="0"/>
    <n v="23"/>
    <b v="1"/>
    <s v="theater/spaces"/>
    <n v="1.4653333333333334"/>
    <n v="191.13043478260869"/>
    <x v="1"/>
    <x v="38"/>
  </r>
  <r>
    <n v="3034"/>
    <x v="3033"/>
    <s v="Pretty please with popcorn on top!Help!!_x000a__x000a_Our family owned &amp; operated Theatre in Fairfax VA is looking to get help upgrading our seats."/>
    <x v="57"/>
    <n v="112536"/>
    <x v="0"/>
    <x v="0"/>
    <s v="USD"/>
    <n v="1477972740"/>
    <x v="3029"/>
    <n v="1475326255"/>
    <d v="2016-10-01T12:50:55"/>
    <b v="0"/>
    <n v="1260"/>
    <b v="1"/>
    <s v="theater/spaces"/>
    <n v="1.1253599999999999"/>
    <n v="89.314285714285717"/>
    <x v="1"/>
    <x v="38"/>
  </r>
  <r>
    <n v="3035"/>
    <x v="3034"/>
    <s v="Help create a permanent home for live comedy shows and classes in Downtown RVA."/>
    <x v="31"/>
    <n v="27196.71"/>
    <x v="0"/>
    <x v="0"/>
    <s v="USD"/>
    <n v="1367674009"/>
    <x v="3030"/>
    <n v="1365082009"/>
    <d v="2013-04-04T13:26:49"/>
    <b v="0"/>
    <n v="307"/>
    <b v="1"/>
    <s v="theater/spaces"/>
    <n v="1.0878684000000001"/>
    <n v="88.588631921824103"/>
    <x v="1"/>
    <x v="38"/>
  </r>
  <r>
    <n v="3036"/>
    <x v="3035"/>
    <s v="Help Synetic Theater create a new Studio to produce amazing  shows in the 2013/14 season and train awesome artists of all ages!"/>
    <x v="31"/>
    <n v="31683"/>
    <x v="0"/>
    <x v="0"/>
    <s v="USD"/>
    <n v="1376654340"/>
    <x v="3031"/>
    <n v="1373568644"/>
    <d v="2013-07-11T18:50:44"/>
    <b v="0"/>
    <n v="329"/>
    <b v="1"/>
    <s v="theater/spaces"/>
    <n v="1.26732"/>
    <n v="96.300911854103347"/>
    <x v="1"/>
    <x v="38"/>
  </r>
  <r>
    <n v="3037"/>
    <x v="3036"/>
    <s v="SHE&amp;HER PRODUCTIONS! New Space.. New SHOW! We have a home in KC West Bottoms, the Crane Building. We need your help turning this space into a theater!"/>
    <x v="2"/>
    <n v="1066"/>
    <x v="0"/>
    <x v="0"/>
    <s v="USD"/>
    <n v="1285995540"/>
    <x v="3032"/>
    <n v="1279574773"/>
    <d v="2010-07-19T21:26:13"/>
    <b v="0"/>
    <n v="32"/>
    <b v="1"/>
    <s v="theater/spaces"/>
    <n v="2.1320000000000001"/>
    <n v="33.3125"/>
    <x v="1"/>
    <x v="38"/>
  </r>
  <r>
    <n v="3038"/>
    <x v="3037"/>
    <s v="Our little theater needs some love. We took over a lab and need to make our space look more inviting and well, like a theater!"/>
    <x v="28"/>
    <n v="1005"/>
    <x v="0"/>
    <x v="0"/>
    <s v="USD"/>
    <n v="1457071397"/>
    <x v="3033"/>
    <n v="1451887397"/>
    <d v="2016-01-04T06:03:17"/>
    <b v="0"/>
    <n v="27"/>
    <b v="1"/>
    <s v="theater/spaces"/>
    <n v="1.0049999999999999"/>
    <n v="37.222222222222221"/>
    <x v="1"/>
    <x v="38"/>
  </r>
  <r>
    <n v="3039"/>
    <x v="3038"/>
    <s v="After 22 yrs downstairs we are &quot;getting out of  our parents basement&quot; and building a new 50 seat theater in a new location."/>
    <x v="22"/>
    <n v="21742.78"/>
    <x v="0"/>
    <x v="0"/>
    <s v="USD"/>
    <n v="1388303940"/>
    <x v="3034"/>
    <n v="1386011038"/>
    <d v="2013-12-02T19:03:58"/>
    <b v="0"/>
    <n v="236"/>
    <b v="1"/>
    <s v="theater/spaces"/>
    <n v="1.0871389999999999"/>
    <n v="92.130423728813554"/>
    <x v="1"/>
    <x v="38"/>
  </r>
  <r>
    <n v="3040"/>
    <x v="3039"/>
    <s v="48 hours of deck screws, dry wall, hard hats and needed renovation to help the Jayhawk rise from the ashes."/>
    <x v="9"/>
    <n v="3225"/>
    <x v="0"/>
    <x v="0"/>
    <s v="USD"/>
    <n v="1435359600"/>
    <x v="3035"/>
    <n v="1434999621"/>
    <d v="2015-06-22T19:00:21"/>
    <b v="0"/>
    <n v="42"/>
    <b v="1"/>
    <s v="theater/spaces"/>
    <n v="1.075"/>
    <n v="76.785714285714292"/>
    <x v="1"/>
    <x v="38"/>
  </r>
  <r>
    <n v="3041"/>
    <x v="3040"/>
    <s v="Privet! Hello! Bon Jour! We are the Arlekin Players Theatre and we need a home."/>
    <x v="386"/>
    <n v="9170"/>
    <x v="0"/>
    <x v="0"/>
    <s v="USD"/>
    <n v="1453323048"/>
    <x v="3036"/>
    <n v="1450731048"/>
    <d v="2015-12-21T20:50:48"/>
    <b v="0"/>
    <n v="95"/>
    <b v="1"/>
    <s v="theater/spaces"/>
    <n v="1.1048192771084338"/>
    <n v="96.526315789473685"/>
    <x v="1"/>
    <x v="38"/>
  </r>
  <r>
    <n v="3042"/>
    <x v="3041"/>
    <s v="Hope Mill Theatre is a brand new Fringe Theatre in the heart of Manchester city - bringing a diverse programme of entertainment!"/>
    <x v="15"/>
    <n v="1920"/>
    <x v="0"/>
    <x v="1"/>
    <s v="GBP"/>
    <n v="1444149047"/>
    <x v="3037"/>
    <n v="1441557047"/>
    <d v="2015-09-06T16:30:47"/>
    <b v="0"/>
    <n v="37"/>
    <b v="1"/>
    <s v="theater/spaces"/>
    <n v="1.28"/>
    <n v="51.891891891891895"/>
    <x v="1"/>
    <x v="38"/>
  </r>
  <r>
    <n v="3043"/>
    <x v="3042"/>
    <s v="Introducing The Post at 750! Join us in the creation of Vancouver's most exciting new cultural space in the heart of downtown."/>
    <x v="36"/>
    <n v="16501"/>
    <x v="0"/>
    <x v="5"/>
    <s v="CAD"/>
    <n v="1429152600"/>
    <x v="3038"/>
    <n v="1426815699"/>
    <d v="2015-03-20T01:41:39"/>
    <b v="0"/>
    <n v="128"/>
    <b v="1"/>
    <s v="theater/spaces"/>
    <n v="1.1000666666666667"/>
    <n v="128.9140625"/>
    <x v="1"/>
    <x v="38"/>
  </r>
  <r>
    <n v="3044"/>
    <x v="3043"/>
    <s v="Minnsky's - a theater in the Minneapolis NE Arts District that will harken back to a time of Vaudeville and Circus Entertainment!"/>
    <x v="14"/>
    <n v="13121"/>
    <x v="0"/>
    <x v="0"/>
    <s v="USD"/>
    <n v="1454433998"/>
    <x v="3039"/>
    <n v="1453137998"/>
    <d v="2016-01-18T17:26:38"/>
    <b v="0"/>
    <n v="156"/>
    <b v="1"/>
    <s v="theater/spaces"/>
    <n v="1.0934166666666667"/>
    <n v="84.108974358974365"/>
    <x v="1"/>
    <x v="38"/>
  </r>
  <r>
    <n v="3045"/>
    <x v="3044"/>
    <s v="Walmart decided they wanted our space, so we had to move to a new theater. Help us make it an awesome space by painting it all black!"/>
    <x v="23"/>
    <n v="5308.26"/>
    <x v="0"/>
    <x v="0"/>
    <s v="USD"/>
    <n v="1408679055"/>
    <x v="3040"/>
    <n v="1406087055"/>
    <d v="2014-07-23T03:44:15"/>
    <b v="0"/>
    <n v="64"/>
    <b v="1"/>
    <s v="theater/spaces"/>
    <n v="1.3270650000000002"/>
    <n v="82.941562500000003"/>
    <x v="1"/>
    <x v="38"/>
  </r>
  <r>
    <n v="3046"/>
    <x v="3045"/>
    <s v="Your opportunity to help improvMANIA open Chandler, Arizona's new home for family-friendly improv comedy in Historic Downtown Chandler!"/>
    <x v="278"/>
    <n v="15077"/>
    <x v="0"/>
    <x v="0"/>
    <s v="USD"/>
    <n v="1410324720"/>
    <x v="3041"/>
    <n v="1407784586"/>
    <d v="2014-08-11T19:16:26"/>
    <b v="0"/>
    <n v="58"/>
    <b v="1"/>
    <s v="theater/spaces"/>
    <n v="1.9084810126582279"/>
    <n v="259.94827586206895"/>
    <x v="1"/>
    <x v="38"/>
  </r>
  <r>
    <n v="3047"/>
    <x v="3046"/>
    <s v="Hi! We're the Graduating Seniors Acting V Seniors at Temple University! Welcome to our Kick starter Page!"/>
    <x v="2"/>
    <n v="745"/>
    <x v="0"/>
    <x v="0"/>
    <s v="USD"/>
    <n v="1461762960"/>
    <x v="3042"/>
    <n v="1457999054"/>
    <d v="2016-03-14T23:44:14"/>
    <b v="0"/>
    <n v="20"/>
    <b v="1"/>
    <s v="theater/spaces"/>
    <n v="1.49"/>
    <n v="37.25"/>
    <x v="1"/>
    <x v="38"/>
  </r>
  <r>
    <n v="3048"/>
    <x v="3047"/>
    <s v="By matching donations up to $5000, Jack Kesler and Maurice Richards have challenged YOU to help Urbanite outfit their brand new space."/>
    <x v="10"/>
    <n v="8320"/>
    <x v="0"/>
    <x v="0"/>
    <s v="USD"/>
    <n v="1420060920"/>
    <x v="3043"/>
    <n v="1417556262"/>
    <d v="2014-12-02T21:37:42"/>
    <b v="0"/>
    <n v="47"/>
    <b v="1"/>
    <s v="theater/spaces"/>
    <n v="1.6639999999999999"/>
    <n v="177.02127659574469"/>
    <x v="1"/>
    <x v="38"/>
  </r>
  <r>
    <n v="3049"/>
    <x v="3048"/>
    <s v="Pickerington Community Theatre is seeking donations to purchase a Pipe &amp; Drape system to increase staging possibilities for the company"/>
    <x v="192"/>
    <n v="4000"/>
    <x v="0"/>
    <x v="0"/>
    <s v="USD"/>
    <n v="1434241255"/>
    <x v="3044"/>
    <n v="1431649255"/>
    <d v="2015-05-15T00:20:55"/>
    <b v="0"/>
    <n v="54"/>
    <b v="1"/>
    <s v="theater/spaces"/>
    <n v="1.0666666666666667"/>
    <n v="74.074074074074076"/>
    <x v="1"/>
    <x v="38"/>
  </r>
  <r>
    <n v="3050"/>
    <x v="3049"/>
    <s v="Help fund The Black Pearl Consuite at CoreCon VIII: On Ancient Seas!"/>
    <x v="20"/>
    <n v="636"/>
    <x v="0"/>
    <x v="0"/>
    <s v="USD"/>
    <n v="1462420960"/>
    <x v="3045"/>
    <n v="1459828960"/>
    <d v="2016-04-05T04:02:40"/>
    <b v="0"/>
    <n v="9"/>
    <b v="1"/>
    <s v="theater/spaces"/>
    <n v="1.06"/>
    <n v="70.666666666666671"/>
    <x v="1"/>
    <x v="38"/>
  </r>
  <r>
    <n v="3051"/>
    <x v="3050"/>
    <s v="The ABC tour: 26 comedy-juggling shows in 26 different venues - chosen by YOU - each beginning with a different letter of the alphabet."/>
    <x v="8"/>
    <n v="827"/>
    <x v="2"/>
    <x v="1"/>
    <s v="GBP"/>
    <n v="1486547945"/>
    <x v="3046"/>
    <n v="1483955945"/>
    <d v="2017-01-09T09:59:05"/>
    <b v="1"/>
    <n v="35"/>
    <b v="0"/>
    <s v="theater/spaces"/>
    <n v="0.23628571428571429"/>
    <n v="23.62857142857143"/>
    <x v="1"/>
    <x v="38"/>
  </r>
  <r>
    <n v="3052"/>
    <x v="3051"/>
    <s v="To let the arts continue in Walker Minnesota We need a performing arts space and art gallery"/>
    <x v="63"/>
    <n v="75"/>
    <x v="2"/>
    <x v="0"/>
    <s v="USD"/>
    <n v="1432828740"/>
    <x v="3047"/>
    <n v="1430237094"/>
    <d v="2015-04-28T16:04:54"/>
    <b v="0"/>
    <n v="2"/>
    <b v="0"/>
    <s v="theater/spaces"/>
    <n v="1.5E-3"/>
    <n v="37.5"/>
    <x v="1"/>
    <x v="38"/>
  </r>
  <r>
    <n v="3053"/>
    <x v="3052"/>
    <s v="Showroom is a multi-disciplinary space providing unorthodox concerts, events &amp; a platform creatives can express their creative vision"/>
    <x v="3"/>
    <n v="40"/>
    <x v="2"/>
    <x v="0"/>
    <s v="USD"/>
    <n v="1412222340"/>
    <x v="3048"/>
    <n v="1407781013"/>
    <d v="2014-08-11T18:16:53"/>
    <b v="0"/>
    <n v="3"/>
    <b v="0"/>
    <s v="theater/spaces"/>
    <n v="4.0000000000000001E-3"/>
    <n v="13.333333333333334"/>
    <x v="1"/>
    <x v="38"/>
  </r>
  <r>
    <n v="3054"/>
    <x v="3053"/>
    <s v="A &quot;haunted house&quot; that benefits the community by helping local college students with volunteer hours and helping out local charities."/>
    <x v="43"/>
    <n v="0"/>
    <x v="2"/>
    <x v="0"/>
    <s v="USD"/>
    <n v="1425258240"/>
    <x v="3049"/>
    <n v="1422043154"/>
    <d v="2015-01-23T19:59:14"/>
    <b v="0"/>
    <n v="0"/>
    <b v="0"/>
    <s v="theater/spaces"/>
    <n v="0"/>
    <e v="#DIV/0!"/>
    <x v="1"/>
    <x v="38"/>
  </r>
  <r>
    <n v="3055"/>
    <x v="3054"/>
    <s v="I have been in the Surfing business since 1962 have a collection of surfing memorabilia I would like to open a surfing museum"/>
    <x v="22"/>
    <n v="1"/>
    <x v="2"/>
    <x v="0"/>
    <s v="USD"/>
    <n v="1420844390"/>
    <x v="3050"/>
    <n v="1415660390"/>
    <d v="2014-11-10T22:59:50"/>
    <b v="0"/>
    <n v="1"/>
    <b v="0"/>
    <s v="theater/spaces"/>
    <n v="5.0000000000000002E-5"/>
    <n v="1"/>
    <x v="1"/>
    <x v="38"/>
  </r>
  <r>
    <n v="3056"/>
    <x v="3055"/>
    <s v="Looking to establish a communal space for art shows, bands, farmer's markets, environmental education, and traditional skills."/>
    <x v="31"/>
    <n v="0"/>
    <x v="2"/>
    <x v="0"/>
    <s v="USD"/>
    <n v="1412003784"/>
    <x v="3051"/>
    <n v="1406819784"/>
    <d v="2014-07-31T15:16:24"/>
    <b v="0"/>
    <n v="0"/>
    <b v="0"/>
    <s v="theater/spaces"/>
    <n v="0"/>
    <e v="#DIV/0!"/>
    <x v="1"/>
    <x v="38"/>
  </r>
  <r>
    <n v="3057"/>
    <x v="3056"/>
    <s v="A series of 6 educational theme parks. This project is to fund the plans and 3D designs required to build the first park."/>
    <x v="63"/>
    <n v="0"/>
    <x v="2"/>
    <x v="1"/>
    <s v="GBP"/>
    <n v="1459694211"/>
    <x v="3052"/>
    <n v="1457105811"/>
    <d v="2016-03-04T15:36:51"/>
    <b v="0"/>
    <n v="0"/>
    <b v="0"/>
    <s v="theater/spaces"/>
    <n v="0"/>
    <e v="#DIV/0!"/>
    <x v="1"/>
    <x v="38"/>
  </r>
  <r>
    <n v="3058"/>
    <x v="3057"/>
    <s v="Restoration of a theatre to make an educational center for youngs and a place to socialize for everybody through the power of art."/>
    <x v="102"/>
    <n v="3"/>
    <x v="2"/>
    <x v="13"/>
    <s v="EUR"/>
    <n v="1463734740"/>
    <x v="3053"/>
    <n v="1459414740"/>
    <d v="2016-03-31T08:59:00"/>
    <b v="0"/>
    <n v="3"/>
    <b v="0"/>
    <s v="theater/spaces"/>
    <n v="1.6666666666666666E-4"/>
    <n v="1"/>
    <x v="1"/>
    <x v="38"/>
  </r>
  <r>
    <n v="3059"/>
    <x v="3058"/>
    <s v="We, as a theatre, are 50 years old and our lights and building are even older so we are looking to update and revamp our lights."/>
    <x v="36"/>
    <n v="451"/>
    <x v="2"/>
    <x v="0"/>
    <s v="USD"/>
    <n v="1407536846"/>
    <x v="3054"/>
    <n v="1404944846"/>
    <d v="2014-07-09T22:27:26"/>
    <b v="0"/>
    <n v="11"/>
    <b v="0"/>
    <s v="theater/spaces"/>
    <n v="3.0066666666666665E-2"/>
    <n v="41"/>
    <x v="1"/>
    <x v="38"/>
  </r>
  <r>
    <n v="3060"/>
    <x v="3059"/>
    <s v="Save the historic Roxy theatre in Bremerton WA from being repurposed as office space."/>
    <x v="135"/>
    <n v="335"/>
    <x v="2"/>
    <x v="0"/>
    <s v="USD"/>
    <n v="1443422134"/>
    <x v="3055"/>
    <n v="1440830134"/>
    <d v="2015-08-29T06:35:34"/>
    <b v="0"/>
    <n v="6"/>
    <b v="0"/>
    <s v="theater/spaces"/>
    <n v="1.5227272727272728E-3"/>
    <n v="55.833333333333336"/>
    <x v="1"/>
    <x v="38"/>
  </r>
  <r>
    <n v="3061"/>
    <x v="3060"/>
    <s v="Save a historic Local theater."/>
    <x v="80"/>
    <n v="0"/>
    <x v="2"/>
    <x v="0"/>
    <s v="USD"/>
    <n v="1407955748"/>
    <x v="3056"/>
    <n v="1405363748"/>
    <d v="2014-07-14T18:49:08"/>
    <b v="0"/>
    <n v="0"/>
    <b v="0"/>
    <s v="theater/spaces"/>
    <n v="0"/>
    <e v="#DIV/0!"/>
    <x v="1"/>
    <x v="38"/>
  </r>
  <r>
    <n v="3062"/>
    <x v="3061"/>
    <s v="In our 30th year we are relocating to the world famous Choo Choo on The South Side. We will be remodeling the old Station House."/>
    <x v="3"/>
    <n v="6684"/>
    <x v="2"/>
    <x v="0"/>
    <s v="USD"/>
    <n v="1443636000"/>
    <x v="3057"/>
    <n v="1441111892"/>
    <d v="2015-09-01T12:51:32"/>
    <b v="0"/>
    <n v="67"/>
    <b v="0"/>
    <s v="theater/spaces"/>
    <n v="0.66839999999999999"/>
    <n v="99.761194029850742"/>
    <x v="1"/>
    <x v="38"/>
  </r>
  <r>
    <n v="3063"/>
    <x v="3062"/>
    <s v="Members of the local Miami music scene are putting together a venue/creative space in Kendall!"/>
    <x v="9"/>
    <n v="587"/>
    <x v="2"/>
    <x v="0"/>
    <s v="USD"/>
    <n v="1477174138"/>
    <x v="3058"/>
    <n v="1474150138"/>
    <d v="2016-09-17T22:08:58"/>
    <b v="0"/>
    <n v="23"/>
    <b v="0"/>
    <s v="theater/spaces"/>
    <n v="0.19566666666666666"/>
    <n v="25.521739130434781"/>
    <x v="1"/>
    <x v="38"/>
  </r>
  <r>
    <n v="3064"/>
    <x v="3063"/>
    <s v="An epicenter for connection, creation and expression of the community."/>
    <x v="96"/>
    <n v="8471"/>
    <x v="2"/>
    <x v="0"/>
    <s v="USD"/>
    <n v="1448175540"/>
    <x v="3059"/>
    <n v="1445483246"/>
    <d v="2015-10-22T03:07:26"/>
    <b v="0"/>
    <n v="72"/>
    <b v="0"/>
    <s v="theater/spaces"/>
    <n v="0.11294666666666667"/>
    <n v="117.65277777777777"/>
    <x v="1"/>
    <x v="38"/>
  </r>
  <r>
    <n v="3065"/>
    <x v="3064"/>
    <s v="A castle themed events center with large and small spaces to support a variety of arts i.e. performing, visual, music, theater, dance"/>
    <x v="31"/>
    <n v="10"/>
    <x v="2"/>
    <x v="0"/>
    <s v="USD"/>
    <n v="1406683172"/>
    <x v="3060"/>
    <n v="1404523172"/>
    <d v="2014-07-05T01:19:32"/>
    <b v="0"/>
    <n v="2"/>
    <b v="0"/>
    <s v="theater/spaces"/>
    <n v="4.0000000000000002E-4"/>
    <n v="5"/>
    <x v="1"/>
    <x v="38"/>
  </r>
  <r>
    <n v="3066"/>
    <x v="3065"/>
    <s v="Our mission is to offer an innovative family watersports attraction that is fun, safe, economical and a leader in its field."/>
    <x v="90"/>
    <n v="41950"/>
    <x v="2"/>
    <x v="2"/>
    <s v="AUD"/>
    <n v="1468128537"/>
    <x v="3061"/>
    <n v="1465536537"/>
    <d v="2016-06-10T05:28:57"/>
    <b v="0"/>
    <n v="15"/>
    <b v="0"/>
    <s v="theater/spaces"/>
    <n v="0.11985714285714286"/>
    <n v="2796.6666666666665"/>
    <x v="1"/>
    <x v="38"/>
  </r>
  <r>
    <n v="3067"/>
    <x v="3066"/>
    <s v="Host a special event in your home, collect donations and turn containers in the foyer to a comfortable welcoming place to sit &amp; chat!"/>
    <x v="6"/>
    <n v="200"/>
    <x v="2"/>
    <x v="4"/>
    <s v="NZD"/>
    <n v="1441837879"/>
    <x v="3062"/>
    <n v="1439245879"/>
    <d v="2015-08-10T22:31:19"/>
    <b v="0"/>
    <n v="1"/>
    <b v="0"/>
    <s v="theater/spaces"/>
    <n v="2.5000000000000001E-2"/>
    <n v="200"/>
    <x v="1"/>
    <x v="38"/>
  </r>
  <r>
    <n v="3068"/>
    <x v="3067"/>
    <s v="Hearing loops will be installed in theaters to give hearing loss sufferers with cochlear implants and hearing aids much needed access."/>
    <x v="65"/>
    <n v="175"/>
    <x v="2"/>
    <x v="0"/>
    <s v="USD"/>
    <n v="1445013352"/>
    <x v="3063"/>
    <n v="1442421352"/>
    <d v="2015-09-16T16:35:52"/>
    <b v="0"/>
    <n v="2"/>
    <b v="0"/>
    <s v="theater/spaces"/>
    <n v="6.9999999999999999E-4"/>
    <n v="87.5"/>
    <x v="1"/>
    <x v="38"/>
  </r>
  <r>
    <n v="3069"/>
    <x v="3068"/>
    <s v="708 STL is ONE of a kind! The Best Burlesque &amp; Vaudeville, plus singing/dancing waitresses, high end comfort food &amp; GREAT craft beer!"/>
    <x v="28"/>
    <n v="141"/>
    <x v="2"/>
    <x v="0"/>
    <s v="USD"/>
    <n v="1418587234"/>
    <x v="3064"/>
    <n v="1415995234"/>
    <d v="2014-11-14T20:00:34"/>
    <b v="0"/>
    <n v="7"/>
    <b v="0"/>
    <s v="theater/spaces"/>
    <n v="0.14099999999999999"/>
    <n v="20.142857142857142"/>
    <x v="1"/>
    <x v="38"/>
  </r>
  <r>
    <n v="3070"/>
    <x v="3069"/>
    <s v="Liverpool's 1st purpose built 7 night a week comedy club, bar &amp; restaurant with live music &amp; much more"/>
    <x v="3"/>
    <n v="334"/>
    <x v="2"/>
    <x v="1"/>
    <s v="GBP"/>
    <n v="1481132169"/>
    <x v="3065"/>
    <n v="1479317769"/>
    <d v="2016-11-16T17:36:09"/>
    <b v="0"/>
    <n v="16"/>
    <b v="0"/>
    <s v="theater/spaces"/>
    <n v="3.3399999999999999E-2"/>
    <n v="20.875"/>
    <x v="1"/>
    <x v="38"/>
  </r>
  <r>
    <n v="3071"/>
    <x v="3070"/>
    <s v="Anyone can create. They just need a place and an opportunity. The Echo Theatre (Provo) provides that opportunity."/>
    <x v="14"/>
    <n v="7173"/>
    <x v="2"/>
    <x v="0"/>
    <s v="USD"/>
    <n v="1429595940"/>
    <x v="3066"/>
    <n v="1428082481"/>
    <d v="2015-04-03T17:34:41"/>
    <b v="0"/>
    <n v="117"/>
    <b v="0"/>
    <s v="theater/spaces"/>
    <n v="0.59775"/>
    <n v="61.307692307692307"/>
    <x v="1"/>
    <x v="38"/>
  </r>
  <r>
    <n v="3072"/>
    <x v="3071"/>
    <s v="Crosswalk Theatre Company - Network Directory promotes all stage talent. Increasing your odds to connect to the right hiring person."/>
    <x v="14"/>
    <n v="2"/>
    <x v="2"/>
    <x v="0"/>
    <s v="USD"/>
    <n v="1477791960"/>
    <x v="3067"/>
    <n v="1476549262"/>
    <d v="2016-10-15T16:34:22"/>
    <b v="0"/>
    <n v="2"/>
    <b v="0"/>
    <s v="theater/spaces"/>
    <n v="1.6666666666666666E-4"/>
    <n v="1"/>
    <x v="1"/>
    <x v="38"/>
  </r>
  <r>
    <n v="3073"/>
    <x v="3072"/>
    <s v="Conversion of a long dormant synagogue into a Performing and Visual Arts Center, revitalizing Rochester's inner city."/>
    <x v="387"/>
    <n v="645"/>
    <x v="2"/>
    <x v="0"/>
    <s v="USD"/>
    <n v="1434309540"/>
    <x v="3068"/>
    <n v="1429287900"/>
    <d v="2015-04-17T16:25:00"/>
    <b v="0"/>
    <n v="7"/>
    <b v="0"/>
    <s v="theater/spaces"/>
    <n v="2.3035714285714285E-4"/>
    <n v="92.142857142857139"/>
    <x v="1"/>
    <x v="38"/>
  </r>
  <r>
    <n v="3074"/>
    <x v="3073"/>
    <s v="CrÃ©ation d'un thÃ©Ã¢tre de marionnettes automatisÃ©es et informatisÃ©es portant sur la nature et l'Ã©cologie._x000a_&quot;La symphonie du monde&quot;"/>
    <x v="31"/>
    <n v="22"/>
    <x v="2"/>
    <x v="6"/>
    <s v="EUR"/>
    <n v="1457617359"/>
    <x v="3069"/>
    <n v="1455025359"/>
    <d v="2016-02-09T13:42:39"/>
    <b v="0"/>
    <n v="3"/>
    <b v="0"/>
    <s v="theater/spaces"/>
    <n v="8.8000000000000003E-4"/>
    <n v="7.333333333333333"/>
    <x v="1"/>
    <x v="38"/>
  </r>
  <r>
    <n v="3075"/>
    <x v="3074"/>
    <s v="Magic Morgan &amp; Liliana are raising funds to expand their famed traveling magic show to a theater of magic."/>
    <x v="36"/>
    <n v="1296"/>
    <x v="2"/>
    <x v="0"/>
    <s v="USD"/>
    <n v="1471573640"/>
    <x v="3070"/>
    <n v="1467253640"/>
    <d v="2016-06-30T02:27:20"/>
    <b v="0"/>
    <n v="20"/>
    <b v="0"/>
    <s v="theater/spaces"/>
    <n v="8.6400000000000005E-2"/>
    <n v="64.8"/>
    <x v="1"/>
    <x v="38"/>
  </r>
  <r>
    <n v="3076"/>
    <x v="3075"/>
    <s v="Helping female comedians get in their 10,000 Hours of practice!"/>
    <x v="3"/>
    <n v="1506"/>
    <x v="2"/>
    <x v="0"/>
    <s v="USD"/>
    <n v="1444405123"/>
    <x v="3071"/>
    <n v="1439221123"/>
    <d v="2015-08-10T15:38:43"/>
    <b v="0"/>
    <n v="50"/>
    <b v="0"/>
    <s v="theater/spaces"/>
    <n v="0.15060000000000001"/>
    <n v="30.12"/>
    <x v="1"/>
    <x v="38"/>
  </r>
  <r>
    <n v="3077"/>
    <x v="3076"/>
    <s v="I've created a live workshop for men who cannot afford it, giving them an opportunity to have healing, peace &amp; love in their lives."/>
    <x v="29"/>
    <n v="105"/>
    <x v="2"/>
    <x v="5"/>
    <s v="CAD"/>
    <n v="1488495478"/>
    <x v="3072"/>
    <n v="1485903478"/>
    <d v="2017-01-31T22:57:58"/>
    <b v="0"/>
    <n v="2"/>
    <b v="0"/>
    <s v="theater/spaces"/>
    <n v="4.7727272727272731E-3"/>
    <n v="52.5"/>
    <x v="1"/>
    <x v="38"/>
  </r>
  <r>
    <n v="3078"/>
    <x v="3077"/>
    <s v="Help replace a broken chairlift with a vertical lift making all forms of arts and education accessible on our historical antique stage."/>
    <x v="127"/>
    <n v="71"/>
    <x v="2"/>
    <x v="0"/>
    <s v="USD"/>
    <n v="1424920795"/>
    <x v="3073"/>
    <n v="1422328795"/>
    <d v="2015-01-27T03:19:55"/>
    <b v="0"/>
    <n v="3"/>
    <b v="0"/>
    <s v="theater/spaces"/>
    <n v="1.1833333333333333E-3"/>
    <n v="23.666666666666668"/>
    <x v="1"/>
    <x v="38"/>
  </r>
  <r>
    <n v="3079"/>
    <x v="3078"/>
    <s v="We desire to purchase a portion of Hell, in Michigan just outside of Detroit, to create a world-class performance art space.  Join us."/>
    <x v="388"/>
    <n v="11226"/>
    <x v="2"/>
    <x v="0"/>
    <s v="USD"/>
    <n v="1427040435"/>
    <x v="3074"/>
    <n v="1424452035"/>
    <d v="2015-02-20T17:07:15"/>
    <b v="0"/>
    <n v="27"/>
    <b v="0"/>
    <s v="theater/spaces"/>
    <n v="8.4173998587352451E-3"/>
    <n v="415.77777777777777"/>
    <x v="1"/>
    <x v="38"/>
  </r>
  <r>
    <n v="3080"/>
    <x v="3079"/>
    <s v="Sustainable, fire-proof, carbon-negative, and all-season recreation of the Globe Theater made famous by Shakespeare, with gardens."/>
    <x v="71"/>
    <n v="376"/>
    <x v="2"/>
    <x v="0"/>
    <s v="USD"/>
    <n v="1419644444"/>
    <x v="3075"/>
    <n v="1414456844"/>
    <d v="2014-10-28T00:40:44"/>
    <b v="0"/>
    <n v="7"/>
    <b v="0"/>
    <s v="theater/spaces"/>
    <n v="1.8799999999999999E-4"/>
    <n v="53.714285714285715"/>
    <x v="1"/>
    <x v="38"/>
  </r>
  <r>
    <n v="3081"/>
    <x v="3080"/>
    <s v="Help! is a full scale mobile theatrical musical bringing a Gospel revival through a story of love and hope to communities world wide."/>
    <x v="80"/>
    <n v="2103"/>
    <x v="2"/>
    <x v="0"/>
    <s v="USD"/>
    <n v="1442722891"/>
    <x v="3076"/>
    <n v="1440130891"/>
    <d v="2015-08-21T04:21:31"/>
    <b v="0"/>
    <n v="5"/>
    <b v="0"/>
    <s v="theater/spaces"/>
    <n v="2.1029999999999998E-3"/>
    <n v="420.6"/>
    <x v="1"/>
    <x v="38"/>
  </r>
  <r>
    <n v="3082"/>
    <x v="3081"/>
    <s v="Help expand the time of everyones favorite magic store!  It currently limited to 3 days a week. If not for you, then the children!"/>
    <x v="7"/>
    <n v="0"/>
    <x v="2"/>
    <x v="0"/>
    <s v="USD"/>
    <n v="1447628946"/>
    <x v="3077"/>
    <n v="1445033346"/>
    <d v="2015-10-16T22:09:06"/>
    <b v="0"/>
    <n v="0"/>
    <b v="0"/>
    <s v="theater/spaces"/>
    <n v="0"/>
    <e v="#DIV/0!"/>
    <x v="1"/>
    <x v="38"/>
  </r>
  <r>
    <n v="3083"/>
    <x v="3082"/>
    <s v="Crystal City Underground is a New &amp; Unique_x000a_indoor recreational facility, using an old silica sand mine,_x000a_we are the Haunted Maze"/>
    <x v="22"/>
    <n v="56"/>
    <x v="2"/>
    <x v="0"/>
    <s v="USD"/>
    <n v="1409547600"/>
    <x v="3078"/>
    <n v="1406986278"/>
    <d v="2014-08-02T13:31:18"/>
    <b v="0"/>
    <n v="3"/>
    <b v="0"/>
    <s v="theater/spaces"/>
    <n v="2.8E-3"/>
    <n v="18.666666666666668"/>
    <x v="1"/>
    <x v="38"/>
  </r>
  <r>
    <n v="3084"/>
    <x v="3083"/>
    <s v="18-yr-old handicap-access ramp collapsed, must replace. Help fund &amp; ensure everyone access to our 35-seat non-profit community theater!"/>
    <x v="389"/>
    <n v="470"/>
    <x v="2"/>
    <x v="0"/>
    <s v="USD"/>
    <n v="1430851680"/>
    <x v="3079"/>
    <n v="1428340931"/>
    <d v="2015-04-06T17:22:11"/>
    <b v="0"/>
    <n v="6"/>
    <b v="0"/>
    <s v="theater/spaces"/>
    <n v="0.11579206701157921"/>
    <n v="78.333333333333329"/>
    <x v="1"/>
    <x v="38"/>
  </r>
  <r>
    <n v="3085"/>
    <x v="3084"/>
    <s v="Get behind a new music venue in our city by helping with equipment! We're pre-selling tickets to our party and offering other perks."/>
    <x v="31"/>
    <n v="610"/>
    <x v="2"/>
    <x v="0"/>
    <s v="USD"/>
    <n v="1443561159"/>
    <x v="3080"/>
    <n v="1440969159"/>
    <d v="2015-08-30T21:12:39"/>
    <b v="0"/>
    <n v="9"/>
    <b v="0"/>
    <s v="theater/spaces"/>
    <n v="2.4400000000000002E-2"/>
    <n v="67.777777777777771"/>
    <x v="1"/>
    <x v="38"/>
  </r>
  <r>
    <n v="3086"/>
    <x v="3085"/>
    <s v="A memorable theatre experience in the middle of Genoa's old town. Summer is coming and we have no intention to stop making you laugh."/>
    <x v="22"/>
    <n v="50"/>
    <x v="2"/>
    <x v="13"/>
    <s v="EUR"/>
    <n v="1439827559"/>
    <x v="3081"/>
    <n v="1434643559"/>
    <d v="2015-06-18T16:05:59"/>
    <b v="0"/>
    <n v="3"/>
    <b v="0"/>
    <s v="theater/spaces"/>
    <n v="2.5000000000000001E-3"/>
    <n v="16.666666666666668"/>
    <x v="1"/>
    <x v="38"/>
  </r>
  <r>
    <n v="3087"/>
    <x v="3086"/>
    <s v="Austin's &quot;Full Service Rehearsal Space&quot;, APS is a comfortable, convenient place for the theater community to develop scripted plays."/>
    <x v="22"/>
    <n v="125"/>
    <x v="2"/>
    <x v="0"/>
    <s v="USD"/>
    <n v="1482294990"/>
    <x v="3082"/>
    <n v="1477107390"/>
    <d v="2016-10-22T03:36:30"/>
    <b v="0"/>
    <n v="2"/>
    <b v="0"/>
    <s v="theater/spaces"/>
    <n v="6.2500000000000003E-3"/>
    <n v="62.5"/>
    <x v="1"/>
    <x v="38"/>
  </r>
  <r>
    <n v="3088"/>
    <x v="3087"/>
    <s v="We believe it's time to open a visitor's center that highlights the small towns of the upper Midwest."/>
    <x v="99"/>
    <n v="126"/>
    <x v="2"/>
    <x v="0"/>
    <s v="USD"/>
    <n v="1420724460"/>
    <x v="3083"/>
    <n v="1418046247"/>
    <d v="2014-12-08T13:44:07"/>
    <b v="0"/>
    <n v="3"/>
    <b v="0"/>
    <s v="theater/spaces"/>
    <n v="1.9384615384615384E-3"/>
    <n v="42"/>
    <x v="1"/>
    <x v="38"/>
  </r>
  <r>
    <n v="3089"/>
    <x v="3088"/>
    <s v="A community space in Somerville, MA to celebrate the beautiful intersection of sports and creativity."/>
    <x v="31"/>
    <n v="5854"/>
    <x v="2"/>
    <x v="0"/>
    <s v="USD"/>
    <n v="1468029540"/>
    <x v="3084"/>
    <n v="1465304483"/>
    <d v="2016-06-07T13:01:23"/>
    <b v="0"/>
    <n v="45"/>
    <b v="0"/>
    <s v="theater/spaces"/>
    <n v="0.23416000000000001"/>
    <n v="130.0888888888889"/>
    <x v="1"/>
    <x v="38"/>
  </r>
  <r>
    <n v="3090"/>
    <x v="3089"/>
    <s v="To create a space by restoring a historic church in Burlington, Ky where community theater, dance and music and art can be performed."/>
    <x v="390"/>
    <n v="11432"/>
    <x v="2"/>
    <x v="0"/>
    <s v="USD"/>
    <n v="1430505545"/>
    <x v="3085"/>
    <n v="1425325145"/>
    <d v="2015-03-02T19:39:05"/>
    <b v="0"/>
    <n v="9"/>
    <b v="0"/>
    <s v="theater/spaces"/>
    <n v="5.080888888888889E-2"/>
    <n v="1270.2222222222222"/>
    <x v="1"/>
    <x v="38"/>
  </r>
  <r>
    <n v="3091"/>
    <x v="3090"/>
    <s v="Roanoke, Virginia's first long-form improv theatre company. Producing improv and scripted theatre, with a dynamic training program."/>
    <x v="10"/>
    <n v="796"/>
    <x v="2"/>
    <x v="0"/>
    <s v="USD"/>
    <n v="1471214743"/>
    <x v="3086"/>
    <n v="1468622743"/>
    <d v="2016-07-15T22:45:43"/>
    <b v="0"/>
    <n v="9"/>
    <b v="0"/>
    <s v="theater/spaces"/>
    <n v="0.15920000000000001"/>
    <n v="88.444444444444443"/>
    <x v="1"/>
    <x v="38"/>
  </r>
  <r>
    <n v="3092"/>
    <x v="3091"/>
    <s v="Our goal is to purchase a theater on the Upper East Side of Manhattan that will act as a home for four theater companies."/>
    <x v="57"/>
    <n v="1183.19"/>
    <x v="2"/>
    <x v="0"/>
    <s v="USD"/>
    <n v="1444946400"/>
    <x v="3087"/>
    <n v="1441723912"/>
    <d v="2015-09-08T14:51:52"/>
    <b v="0"/>
    <n v="21"/>
    <b v="0"/>
    <s v="theater/spaces"/>
    <n v="1.1831900000000001E-2"/>
    <n v="56.342380952380957"/>
    <x v="1"/>
    <x v="38"/>
  </r>
  <r>
    <n v="3093"/>
    <x v="3092"/>
    <s v="Jump in the deep end of the provocative and darkly humourous, POOL (NO WATER)...to be performed in a Pool!  Directed by Gordon McCall."/>
    <x v="23"/>
    <n v="910"/>
    <x v="2"/>
    <x v="5"/>
    <s v="CAD"/>
    <n v="1401595140"/>
    <x v="2806"/>
    <n v="1398980941"/>
    <d v="2014-05-01T21:49:01"/>
    <b v="0"/>
    <n v="17"/>
    <b v="0"/>
    <s v="theater/spaces"/>
    <n v="0.22750000000000001"/>
    <n v="53.529411764705884"/>
    <x v="1"/>
    <x v="38"/>
  </r>
  <r>
    <n v="3094"/>
    <x v="3093"/>
    <s v="This is a Kickstarter to help with the start up costs for Illusionist, Chris Lengyel's Summer 2016 Tour!"/>
    <x v="57"/>
    <n v="25"/>
    <x v="2"/>
    <x v="0"/>
    <s v="USD"/>
    <n v="1442775956"/>
    <x v="3088"/>
    <n v="1437591956"/>
    <d v="2015-07-22T19:05:56"/>
    <b v="0"/>
    <n v="1"/>
    <b v="0"/>
    <s v="theater/spaces"/>
    <n v="2.5000000000000001E-4"/>
    <n v="25"/>
    <x v="1"/>
    <x v="38"/>
  </r>
  <r>
    <n v="3095"/>
    <x v="3094"/>
    <s v="We are a small theatre company looking to provide world class theatre to the working class in the Greater New York area."/>
    <x v="391"/>
    <n v="50"/>
    <x v="2"/>
    <x v="0"/>
    <s v="USD"/>
    <n v="1470011780"/>
    <x v="3089"/>
    <n v="1464827780"/>
    <d v="2016-06-02T00:36:20"/>
    <b v="0"/>
    <n v="1"/>
    <b v="0"/>
    <s v="theater/spaces"/>
    <n v="3.351206434316354E-3"/>
    <n v="50"/>
    <x v="1"/>
    <x v="38"/>
  </r>
  <r>
    <n v="3096"/>
    <x v="3095"/>
    <s v="To create a learning center for acting and all art types including anything that expresses the emotion of the human spirit."/>
    <x v="22"/>
    <n v="795"/>
    <x v="2"/>
    <x v="0"/>
    <s v="USD"/>
    <n v="1432151326"/>
    <x v="3090"/>
    <n v="1429559326"/>
    <d v="2015-04-20T19:48:46"/>
    <b v="0"/>
    <n v="14"/>
    <b v="0"/>
    <s v="theater/spaces"/>
    <n v="3.9750000000000001E-2"/>
    <n v="56.785714285714285"/>
    <x v="1"/>
    <x v="38"/>
  </r>
  <r>
    <n v="3097"/>
    <x v="3096"/>
    <s v="The Bunker makes theatre with purpose: We provide ambitious artists a home in which to share their work with adventurous audiences."/>
    <x v="3"/>
    <n v="1715"/>
    <x v="2"/>
    <x v="1"/>
    <s v="GBP"/>
    <n v="1475848800"/>
    <x v="3091"/>
    <n v="1474027501"/>
    <d v="2016-09-16T12:05:01"/>
    <b v="0"/>
    <n v="42"/>
    <b v="0"/>
    <s v="theater/spaces"/>
    <n v="0.17150000000000001"/>
    <n v="40.833333333333336"/>
    <x v="1"/>
    <x v="38"/>
  </r>
  <r>
    <n v="3098"/>
    <x v="3097"/>
    <s v="A magical space, full of fairytale favorites, designed to make each individual have a unique experience; children's dreams made real."/>
    <x v="392"/>
    <n v="1758"/>
    <x v="2"/>
    <x v="0"/>
    <s v="USD"/>
    <n v="1454890620"/>
    <x v="3092"/>
    <n v="1450724449"/>
    <d v="2015-12-21T19:00:49"/>
    <b v="0"/>
    <n v="27"/>
    <b v="0"/>
    <s v="theater/spaces"/>
    <n v="3.608004104669061E-2"/>
    <n v="65.111111111111114"/>
    <x v="1"/>
    <x v="38"/>
  </r>
  <r>
    <n v="3099"/>
    <x v="3098"/>
    <s v="I would like to screen this documentary at CSU at their Black Studies Dept. Looking to fly panelist in. Hoping to screen nationwide. &lt;3"/>
    <x v="13"/>
    <n v="278"/>
    <x v="2"/>
    <x v="0"/>
    <s v="USD"/>
    <n v="1455251591"/>
    <x v="3093"/>
    <n v="1452659591"/>
    <d v="2016-01-13T04:33:11"/>
    <b v="0"/>
    <n v="5"/>
    <b v="0"/>
    <s v="theater/spaces"/>
    <n v="0.13900000000000001"/>
    <n v="55.6"/>
    <x v="1"/>
    <x v="38"/>
  </r>
  <r>
    <n v="3100"/>
    <x v="3099"/>
    <s v="Friends for Change, a group of girls between the ages of 12 and 18 are building an outdoor Amphitheater as a gift to our community!"/>
    <x v="14"/>
    <n v="1827"/>
    <x v="2"/>
    <x v="0"/>
    <s v="USD"/>
    <n v="1413816975"/>
    <x v="3094"/>
    <n v="1411224975"/>
    <d v="2014-09-20T14:56:15"/>
    <b v="0"/>
    <n v="13"/>
    <b v="0"/>
    <s v="theater/spaces"/>
    <n v="0.15225"/>
    <n v="140.53846153846155"/>
    <x v="1"/>
    <x v="38"/>
  </r>
  <r>
    <n v="3101"/>
    <x v="3100"/>
    <s v="LabellisÃ© 14-18, Mots Ã‰crits est un projet itinÃ©rant de lectures Ã  voix haute par des amateurs, mises en espace par une comÃ©dienne."/>
    <x v="30"/>
    <n v="300"/>
    <x v="2"/>
    <x v="6"/>
    <s v="EUR"/>
    <n v="1437033360"/>
    <x v="3095"/>
    <n v="1434445937"/>
    <d v="2015-06-16T09:12:17"/>
    <b v="0"/>
    <n v="12"/>
    <b v="0"/>
    <s v="theater/spaces"/>
    <n v="0.12"/>
    <n v="25"/>
    <x v="1"/>
    <x v="38"/>
  </r>
  <r>
    <n v="3102"/>
    <x v="3101"/>
    <s v="Imagine being able to take a performance anywhere! Meet the Theatre Bath Bus - a magical performance space where anything is possible."/>
    <x v="194"/>
    <n v="6258"/>
    <x v="2"/>
    <x v="1"/>
    <s v="GBP"/>
    <n v="1471939818"/>
    <x v="3096"/>
    <n v="1467619818"/>
    <d v="2016-07-04T08:10:18"/>
    <b v="0"/>
    <n v="90"/>
    <b v="0"/>
    <s v="theater/spaces"/>
    <n v="0.391125"/>
    <n v="69.533333333333331"/>
    <x v="1"/>
    <x v="38"/>
  </r>
  <r>
    <n v="3103"/>
    <x v="3102"/>
    <s v="Creating a place for local artists to perform, at substantially less cost for them"/>
    <x v="393"/>
    <n v="11"/>
    <x v="2"/>
    <x v="0"/>
    <s v="USD"/>
    <n v="1434080706"/>
    <x v="3097"/>
    <n v="1428896706"/>
    <d v="2015-04-13T03:45:06"/>
    <b v="0"/>
    <n v="2"/>
    <b v="0"/>
    <s v="theater/spaces"/>
    <n v="2.6829268292682929E-3"/>
    <n v="5.5"/>
    <x v="1"/>
    <x v="38"/>
  </r>
  <r>
    <n v="3104"/>
    <x v="3103"/>
    <s v="The Loft is CQEAP's latest studio. Located in Rockhampton's CBD we'll be running performing arts workshops for 5yrs to adults."/>
    <x v="23"/>
    <n v="1185"/>
    <x v="2"/>
    <x v="2"/>
    <s v="AUD"/>
    <n v="1422928800"/>
    <x v="3098"/>
    <n v="1420235311"/>
    <d v="2015-01-02T21:48:31"/>
    <b v="0"/>
    <n v="5"/>
    <b v="0"/>
    <s v="theater/spaces"/>
    <n v="0.29625000000000001"/>
    <n v="237"/>
    <x v="1"/>
    <x v="38"/>
  </r>
  <r>
    <n v="3105"/>
    <x v="3104"/>
    <s v="My hope is to raise $5845 and replace old stained and mismatched border curtains, cyclorama curtain, and backdrop."/>
    <x v="394"/>
    <n v="2476"/>
    <x v="2"/>
    <x v="0"/>
    <s v="USD"/>
    <n v="1413694800"/>
    <x v="3099"/>
    <n v="1408986916"/>
    <d v="2014-08-25T17:15:16"/>
    <b v="0"/>
    <n v="31"/>
    <b v="0"/>
    <s v="theater/spaces"/>
    <n v="0.4236099230111206"/>
    <n v="79.870967741935488"/>
    <x v="1"/>
    <x v="38"/>
  </r>
  <r>
    <n v="3106"/>
    <x v="3105"/>
    <s v="Help fund the exciting first collaboration between Hotel Echo and Bristol Cathedral: WILD MEN, a show commemorating those lost in WW1."/>
    <x v="28"/>
    <n v="41"/>
    <x v="2"/>
    <x v="1"/>
    <s v="GBP"/>
    <n v="1442440800"/>
    <x v="3100"/>
    <n v="1440497876"/>
    <d v="2015-08-25T10:17:56"/>
    <b v="0"/>
    <n v="4"/>
    <b v="0"/>
    <s v="theater/spaces"/>
    <n v="4.1000000000000002E-2"/>
    <n v="10.25"/>
    <x v="1"/>
    <x v="38"/>
  </r>
  <r>
    <n v="3107"/>
    <x v="3106"/>
    <s v="When opportunity knocks, we answer!  Help expand the ravishingly talented troupe into a new and exciting market and venue!"/>
    <x v="79"/>
    <n v="7905"/>
    <x v="2"/>
    <x v="0"/>
    <s v="USD"/>
    <n v="1431372751"/>
    <x v="3101"/>
    <n v="1430767951"/>
    <d v="2015-05-04T19:32:31"/>
    <b v="0"/>
    <n v="29"/>
    <b v="0"/>
    <s v="theater/spaces"/>
    <n v="0.197625"/>
    <n v="272.58620689655174"/>
    <x v="1"/>
    <x v="38"/>
  </r>
  <r>
    <n v="3108"/>
    <x v="3107"/>
    <s v="We need a permanent home for the theater!"/>
    <x v="63"/>
    <n v="26"/>
    <x v="2"/>
    <x v="0"/>
    <s v="USD"/>
    <n v="1430234394"/>
    <x v="3102"/>
    <n v="1425053994"/>
    <d v="2015-02-27T16:19:54"/>
    <b v="0"/>
    <n v="2"/>
    <b v="0"/>
    <s v="theater/spaces"/>
    <n v="5.1999999999999995E-4"/>
    <n v="13"/>
    <x v="1"/>
    <x v="38"/>
  </r>
  <r>
    <n v="3109"/>
    <x v="3108"/>
    <s v="Help us exceed our goal to convert the Sidney Auto Vue Drive-In from 35mm to digital. This will cost upwards of $75,000. Thank you!"/>
    <x v="228"/>
    <n v="6633"/>
    <x v="2"/>
    <x v="0"/>
    <s v="USD"/>
    <n v="1409194810"/>
    <x v="3103"/>
    <n v="1406170810"/>
    <d v="2014-07-24T03:00:10"/>
    <b v="0"/>
    <n v="114"/>
    <b v="0"/>
    <s v="theater/spaces"/>
    <n v="0.25030188679245285"/>
    <n v="58.184210526315788"/>
    <x v="1"/>
    <x v="38"/>
  </r>
  <r>
    <n v="3110"/>
    <x v="3109"/>
    <s v="Cat People Unite! It's time we get a space of our own to relax, socialize and learn! Join the Catmunity!"/>
    <x v="31"/>
    <n v="10"/>
    <x v="2"/>
    <x v="0"/>
    <s v="USD"/>
    <n v="1487465119"/>
    <x v="3104"/>
    <n v="1484009119"/>
    <d v="2017-01-10T00:45:19"/>
    <b v="0"/>
    <n v="1"/>
    <b v="0"/>
    <s v="theater/spaces"/>
    <n v="4.0000000000000002E-4"/>
    <n v="10"/>
    <x v="1"/>
    <x v="38"/>
  </r>
  <r>
    <n v="3111"/>
    <x v="3110"/>
    <s v="Help All Puppet Players perform it's 2015 season in a beautiful 200 seat theater for an entire year."/>
    <x v="22"/>
    <n v="5328"/>
    <x v="2"/>
    <x v="0"/>
    <s v="USD"/>
    <n v="1412432220"/>
    <x v="3105"/>
    <n v="1409753820"/>
    <d v="2014-09-03T14:17:00"/>
    <b v="0"/>
    <n v="76"/>
    <b v="0"/>
    <s v="theater/spaces"/>
    <n v="0.26640000000000003"/>
    <n v="70.10526315789474"/>
    <x v="1"/>
    <x v="38"/>
  </r>
  <r>
    <n v="3112"/>
    <x v="3111"/>
    <s v="Children only have a short period of time to live care free, play hard, get dirty, I want to help every child in my Town play everyday."/>
    <x v="34"/>
    <n v="521"/>
    <x v="2"/>
    <x v="0"/>
    <s v="USD"/>
    <n v="1477968934"/>
    <x v="3106"/>
    <n v="1472784934"/>
    <d v="2016-09-02T02:55:34"/>
    <b v="0"/>
    <n v="9"/>
    <b v="0"/>
    <s v="theater/spaces"/>
    <n v="4.7363636363636365E-2"/>
    <n v="57.888888888888886"/>
    <x v="1"/>
    <x v="38"/>
  </r>
  <r>
    <n v="3113"/>
    <x v="3112"/>
    <s v="An arts and craft beer theater showcasing local talent, locally crafted beer and providing performance and rehearsal space."/>
    <x v="395"/>
    <n v="4635"/>
    <x v="2"/>
    <x v="0"/>
    <s v="USD"/>
    <n v="1429291982"/>
    <x v="3107"/>
    <n v="1426699982"/>
    <d v="2015-03-18T17:33:02"/>
    <b v="0"/>
    <n v="37"/>
    <b v="0"/>
    <s v="theater/spaces"/>
    <n v="4.2435339894712751E-2"/>
    <n v="125.27027027027027"/>
    <x v="1"/>
    <x v="38"/>
  </r>
  <r>
    <n v="3114"/>
    <x v="3113"/>
    <s v="A scary place to bring your friends. Interactive so that the people that were scared before get to scare others later. A diner on site."/>
    <x v="96"/>
    <n v="0"/>
    <x v="2"/>
    <x v="0"/>
    <s v="USD"/>
    <n v="1411312250"/>
    <x v="3108"/>
    <n v="1406128250"/>
    <d v="2014-07-23T15:10:50"/>
    <b v="0"/>
    <n v="0"/>
    <b v="0"/>
    <s v="theater/spaces"/>
    <n v="0"/>
    <e v="#DIV/0!"/>
    <x v="1"/>
    <x v="38"/>
  </r>
  <r>
    <n v="3115"/>
    <x v="3114"/>
    <s v="We are creating a mobile community devoted to the spreading and sharing of spoken word and other kinds of storytelling."/>
    <x v="3"/>
    <n v="300"/>
    <x v="2"/>
    <x v="11"/>
    <s v="SEK"/>
    <n v="1465123427"/>
    <x v="3109"/>
    <n v="1462531427"/>
    <d v="2016-05-06T10:43:47"/>
    <b v="0"/>
    <n v="1"/>
    <b v="0"/>
    <s v="theater/spaces"/>
    <n v="0.03"/>
    <n v="300"/>
    <x v="1"/>
    <x v="38"/>
  </r>
  <r>
    <n v="3116"/>
    <x v="3115"/>
    <s v="Creating a consuite for CoreCon. A focus on the insanity of asylums and early medical practices from history."/>
    <x v="47"/>
    <n v="430"/>
    <x v="2"/>
    <x v="0"/>
    <s v="USD"/>
    <n v="1427890925"/>
    <x v="3110"/>
    <n v="1426681325"/>
    <d v="2015-03-18T12:22:05"/>
    <b v="0"/>
    <n v="10"/>
    <b v="0"/>
    <s v="theater/spaces"/>
    <n v="0.57333333333333336"/>
    <n v="43"/>
    <x v="1"/>
    <x v="38"/>
  </r>
  <r>
    <n v="3117"/>
    <x v="3116"/>
    <s v="Performing Arts workshops, for young people aged 5 -16, exploring how the sea has shaped Cowes as a settlement."/>
    <x v="28"/>
    <n v="1"/>
    <x v="2"/>
    <x v="1"/>
    <s v="GBP"/>
    <n v="1464354720"/>
    <x v="3111"/>
    <n v="1463648360"/>
    <d v="2016-05-19T08:59:20"/>
    <b v="0"/>
    <n v="1"/>
    <b v="0"/>
    <s v="theater/spaces"/>
    <n v="1E-3"/>
    <n v="1"/>
    <x v="1"/>
    <x v="38"/>
  </r>
  <r>
    <n v="3118"/>
    <x v="3117"/>
    <s v="a magical place for all kind of people, like a fairytaile in all colours"/>
    <x v="69"/>
    <n v="1550"/>
    <x v="2"/>
    <x v="11"/>
    <s v="SEK"/>
    <n v="1467473723"/>
    <x v="3112"/>
    <n v="1465832123"/>
    <d v="2016-06-13T15:35:23"/>
    <b v="0"/>
    <n v="2"/>
    <b v="0"/>
    <s v="theater/spaces"/>
    <n v="3.0999999999999999E-3"/>
    <n v="775"/>
    <x v="1"/>
    <x v="38"/>
  </r>
  <r>
    <n v="3119"/>
    <x v="3118"/>
    <s v="An Information center downTOWN Buffalo...find directions to places of interest, events, eateries, lodging, maps, postcards and books."/>
    <x v="3"/>
    <n v="5"/>
    <x v="2"/>
    <x v="0"/>
    <s v="USD"/>
    <n v="1427414732"/>
    <x v="3113"/>
    <n v="1424826332"/>
    <d v="2015-02-25T01:05:32"/>
    <b v="0"/>
    <n v="1"/>
    <b v="0"/>
    <s v="theater/spaces"/>
    <n v="5.0000000000000001E-4"/>
    <n v="5"/>
    <x v="1"/>
    <x v="38"/>
  </r>
  <r>
    <n v="3120"/>
    <x v="3119"/>
    <s v="Wij willen Tropicana het subtropisch zwemparadijs van Rotterdam op een nieuwe locatie gaan bouwen."/>
    <x v="396"/>
    <n v="128"/>
    <x v="2"/>
    <x v="9"/>
    <s v="EUR"/>
    <n v="1462484196"/>
    <x v="3114"/>
    <n v="1457303796"/>
    <d v="2016-03-06T22:36:36"/>
    <b v="0"/>
    <n v="10"/>
    <b v="0"/>
    <s v="theater/spaces"/>
    <n v="9.8461538461538464E-5"/>
    <n v="12.8"/>
    <x v="1"/>
    <x v="38"/>
  </r>
  <r>
    <n v="3121"/>
    <x v="3120"/>
    <s v="I going to build a theatre for a local ant farm so that Ants can put on their theatre productions."/>
    <x v="15"/>
    <n v="10"/>
    <x v="1"/>
    <x v="5"/>
    <s v="CAD"/>
    <n v="1411748335"/>
    <x v="3115"/>
    <n v="1406564335"/>
    <d v="2014-07-28T16:18:55"/>
    <b v="0"/>
    <n v="1"/>
    <b v="0"/>
    <s v="theater/spaces"/>
    <n v="6.6666666666666671E-3"/>
    <n v="10"/>
    <x v="1"/>
    <x v="38"/>
  </r>
  <r>
    <n v="3122"/>
    <x v="3121"/>
    <s v="cancelled until further notice"/>
    <x v="212"/>
    <n v="116"/>
    <x v="1"/>
    <x v="0"/>
    <s v="USD"/>
    <n v="1478733732"/>
    <x v="3116"/>
    <n v="1478298132"/>
    <d v="2016-11-04T22:22:12"/>
    <b v="0"/>
    <n v="2"/>
    <b v="0"/>
    <s v="theater/spaces"/>
    <n v="0.58291457286432158"/>
    <n v="58"/>
    <x v="1"/>
    <x v="38"/>
  </r>
  <r>
    <n v="3123"/>
    <x v="3122"/>
    <s v="The Larchmont Playhouse is threatened! Help save the theater by becoming a Preservation Member of The Larchmont Playhouse."/>
    <x v="152"/>
    <n v="85192"/>
    <x v="1"/>
    <x v="0"/>
    <s v="USD"/>
    <n v="1468108198"/>
    <x v="3117"/>
    <n v="1465516198"/>
    <d v="2016-06-09T23:49:58"/>
    <b v="0"/>
    <n v="348"/>
    <b v="0"/>
    <s v="theater/spaces"/>
    <n v="0.68153600000000003"/>
    <n v="244.80459770114942"/>
    <x v="1"/>
    <x v="38"/>
  </r>
  <r>
    <n v="3124"/>
    <x v="3123"/>
    <s v="A place where kids/ teens' dreams come true, and one finds there home without sparkly red shoes!"/>
    <x v="397"/>
    <n v="26"/>
    <x v="1"/>
    <x v="0"/>
    <s v="USD"/>
    <n v="1422902601"/>
    <x v="3118"/>
    <n v="1417718601"/>
    <d v="2014-12-04T18:43:21"/>
    <b v="0"/>
    <n v="4"/>
    <b v="0"/>
    <s v="theater/spaces"/>
    <n v="3.2499999999999997E-5"/>
    <n v="6.5"/>
    <x v="1"/>
    <x v="38"/>
  </r>
  <r>
    <n v="3125"/>
    <x v="3124"/>
    <s v="N/A"/>
    <x v="86"/>
    <n v="0"/>
    <x v="1"/>
    <x v="0"/>
    <s v="USD"/>
    <n v="1452142672"/>
    <x v="3119"/>
    <n v="1449550672"/>
    <d v="2015-12-08T04:57:52"/>
    <b v="0"/>
    <n v="0"/>
    <b v="0"/>
    <s v="theater/spaces"/>
    <n v="0"/>
    <e v="#DIV/0!"/>
    <x v="1"/>
    <x v="38"/>
  </r>
  <r>
    <n v="3126"/>
    <x v="3125"/>
    <s v="A big dream, small budget, the drive/passion of so many volunteers...indoor skatepark in Eau Claire, WI._x000a__x000a_This is UR skatepark!"/>
    <x v="31"/>
    <n v="1040"/>
    <x v="1"/>
    <x v="0"/>
    <s v="USD"/>
    <n v="1459121162"/>
    <x v="3120"/>
    <n v="1456532762"/>
    <d v="2016-02-27T00:26:02"/>
    <b v="0"/>
    <n v="17"/>
    <b v="0"/>
    <s v="theater/spaces"/>
    <n v="4.1599999999999998E-2"/>
    <n v="61.176470588235297"/>
    <x v="1"/>
    <x v="38"/>
  </r>
  <r>
    <n v="3127"/>
    <x v="3126"/>
    <s v="Our goal - create a venue &amp; stage where comedic &amp; music artists hone their talents &amp; fan base. First minority owned like it in Cincy."/>
    <x v="57"/>
    <n v="0"/>
    <x v="1"/>
    <x v="0"/>
    <s v="USD"/>
    <n v="1425242029"/>
    <x v="3121"/>
    <n v="1422650029"/>
    <d v="2015-01-30T20:33:49"/>
    <b v="0"/>
    <n v="0"/>
    <b v="0"/>
    <s v="theater/spaces"/>
    <n v="0"/>
    <e v="#DIV/0!"/>
    <x v="1"/>
    <x v="38"/>
  </r>
  <r>
    <n v="3128"/>
    <x v="3127"/>
    <s v="Bring Morag Fullarton's fun-loving spoof and homage of the classic and timeless film, 'Casablanca', to the stage in New York City."/>
    <x v="36"/>
    <n v="16291"/>
    <x v="3"/>
    <x v="0"/>
    <s v="USD"/>
    <n v="1489690141"/>
    <x v="3122"/>
    <n v="1487101741"/>
    <d v="2017-02-14T19:49:01"/>
    <b v="0"/>
    <n v="117"/>
    <b v="0"/>
    <s v="theater/plays"/>
    <n v="1.0860666666666667"/>
    <n v="139.23931623931625"/>
    <x v="1"/>
    <x v="6"/>
  </r>
  <r>
    <n v="3129"/>
    <x v="3128"/>
    <s v="The DE sheds light on the reality of what happens in college. Marcus Rashad created this play to help prepare future/current students"/>
    <x v="21"/>
    <n v="10"/>
    <x v="3"/>
    <x v="0"/>
    <s v="USD"/>
    <n v="1492542819"/>
    <x v="3123"/>
    <n v="1489090419"/>
    <d v="2017-03-09T20:13:39"/>
    <b v="0"/>
    <n v="1"/>
    <b v="0"/>
    <s v="theater/plays"/>
    <n v="8.0000000000000002E-3"/>
    <n v="10"/>
    <x v="1"/>
    <x v="6"/>
  </r>
  <r>
    <n v="3130"/>
    <x v="3129"/>
    <s v="A shockingly relevant modern take on a 2,000-year-old tragedy that confronts current gender politics."/>
    <x v="3"/>
    <n v="375"/>
    <x v="3"/>
    <x v="0"/>
    <s v="USD"/>
    <n v="1492145940"/>
    <x v="3124"/>
    <n v="1489504916"/>
    <d v="2017-03-14T15:21:56"/>
    <b v="0"/>
    <n v="4"/>
    <b v="0"/>
    <s v="theater/plays"/>
    <n v="3.7499999999999999E-2"/>
    <n v="93.75"/>
    <x v="1"/>
    <x v="6"/>
  </r>
  <r>
    <n v="3131"/>
    <x v="3130"/>
    <s v="A Staged Reading of &quot;Snake Eyes,&quot; a new play by Alex Rafala"/>
    <x v="393"/>
    <n v="645"/>
    <x v="3"/>
    <x v="0"/>
    <s v="USD"/>
    <n v="1491656045"/>
    <x v="3125"/>
    <n v="1489067645"/>
    <d v="2017-03-09T13:54:05"/>
    <b v="0"/>
    <n v="12"/>
    <b v="0"/>
    <s v="theater/plays"/>
    <n v="0.15731707317073171"/>
    <n v="53.75"/>
    <x v="1"/>
    <x v="6"/>
  </r>
  <r>
    <n v="3132"/>
    <x v="3131"/>
    <s v="Smells Like Money, Drips Like Honey, Taste Like Mocha, Better Run AWAY"/>
    <x v="11"/>
    <n v="10"/>
    <x v="3"/>
    <x v="0"/>
    <s v="USD"/>
    <n v="1492759460"/>
    <x v="3126"/>
    <n v="1487579060"/>
    <d v="2017-02-20T08:24:20"/>
    <b v="0"/>
    <n v="1"/>
    <b v="0"/>
    <s v="theater/plays"/>
    <n v="3.3333333333333332E-4"/>
    <n v="10"/>
    <x v="1"/>
    <x v="6"/>
  </r>
  <r>
    <n v="3133"/>
    <x v="3132"/>
    <s v="TwentySomething is taking Hell Has No Fury to Edinburgh! _x000a_We're looking for your support to get us there."/>
    <x v="2"/>
    <n v="540"/>
    <x v="3"/>
    <x v="1"/>
    <s v="GBP"/>
    <n v="1490358834"/>
    <x v="3127"/>
    <n v="1487770434"/>
    <d v="2017-02-22T13:33:54"/>
    <b v="0"/>
    <n v="16"/>
    <b v="0"/>
    <s v="theater/plays"/>
    <n v="1.08"/>
    <n v="33.75"/>
    <x v="1"/>
    <x v="6"/>
  </r>
  <r>
    <n v="3134"/>
    <x v="3133"/>
    <s v="Time Zone Theatre &amp; Arteria Theatre present this emotional thriller about Love, Loss and what happens when life goes on, but you can't."/>
    <x v="28"/>
    <n v="225"/>
    <x v="3"/>
    <x v="1"/>
    <s v="GBP"/>
    <n v="1490631419"/>
    <x v="3128"/>
    <n v="1488820619"/>
    <d v="2017-03-06T17:16:59"/>
    <b v="0"/>
    <n v="12"/>
    <b v="0"/>
    <s v="theater/plays"/>
    <n v="0.22500000000000001"/>
    <n v="18.75"/>
    <x v="1"/>
    <x v="6"/>
  </r>
  <r>
    <n v="3135"/>
    <x v="3134"/>
    <s v="SEVEN tells the true stories of 7 women who bravely fought for the well-being of women, families, and children around the globe."/>
    <x v="398"/>
    <n v="162"/>
    <x v="3"/>
    <x v="0"/>
    <s v="USD"/>
    <n v="1491277121"/>
    <x v="3129"/>
    <n v="1489376321"/>
    <d v="2017-03-13T03:38:41"/>
    <b v="0"/>
    <n v="7"/>
    <b v="0"/>
    <s v="theater/plays"/>
    <n v="0.20849420849420849"/>
    <n v="23.142857142857142"/>
    <x v="1"/>
    <x v="6"/>
  </r>
  <r>
    <n v="3136"/>
    <x v="3135"/>
    <s v="Help emberfly theatre put on their first production Heroines and pay our actors and creative team! Follow us @emberflytheatre"/>
    <x v="2"/>
    <n v="639"/>
    <x v="3"/>
    <x v="1"/>
    <s v="GBP"/>
    <n v="1491001140"/>
    <x v="3130"/>
    <n v="1487847954"/>
    <d v="2017-02-23T11:05:54"/>
    <b v="0"/>
    <n v="22"/>
    <b v="0"/>
    <s v="theater/plays"/>
    <n v="1.278"/>
    <n v="29.045454545454547"/>
    <x v="1"/>
    <x v="6"/>
  </r>
  <r>
    <n v="3137"/>
    <x v="3136"/>
    <s v="Set in 1930s Chinatown, evocative of old world South Jackson Street during the Jazz era."/>
    <x v="15"/>
    <n v="50"/>
    <x v="3"/>
    <x v="0"/>
    <s v="USD"/>
    <n v="1493838720"/>
    <x v="3131"/>
    <n v="1489439669"/>
    <d v="2017-03-13T21:14:29"/>
    <b v="0"/>
    <n v="1"/>
    <b v="0"/>
    <s v="theater/plays"/>
    <n v="3.3333333333333333E-2"/>
    <n v="50"/>
    <x v="1"/>
    <x v="6"/>
  </r>
  <r>
    <n v="3138"/>
    <x v="3137"/>
    <s v="A UWE Drama Society adaptation of Timberlake Wertenbaker's play. Funding needed for costumes/props to make the show a success. Thanks."/>
    <x v="48"/>
    <n v="0"/>
    <x v="3"/>
    <x v="1"/>
    <s v="GBP"/>
    <n v="1491233407"/>
    <x v="3132"/>
    <n v="1489591807"/>
    <d v="2017-03-15T15:30:07"/>
    <b v="0"/>
    <n v="0"/>
    <b v="0"/>
    <s v="theater/plays"/>
    <n v="0"/>
    <e v="#DIV/0!"/>
    <x v="1"/>
    <x v="6"/>
  </r>
  <r>
    <n v="3139"/>
    <x v="3138"/>
    <s v="Conoce y apoya el teatro de calidad que se escribe desde los centros penitenciarios, como es el caso de Casa Calabaza, de Maye Moreno."/>
    <x v="63"/>
    <n v="2700"/>
    <x v="3"/>
    <x v="14"/>
    <s v="MXN"/>
    <n v="1490416380"/>
    <x v="3133"/>
    <n v="1487485760"/>
    <d v="2017-02-19T06:29:20"/>
    <b v="0"/>
    <n v="6"/>
    <b v="0"/>
    <s v="theater/plays"/>
    <n v="5.3999999999999999E-2"/>
    <n v="450"/>
    <x v="1"/>
    <x v="6"/>
  </r>
  <r>
    <n v="3140"/>
    <x v="3139"/>
    <s v="ReminiSens offers an Enchanting Time Travel experience: have diner at the court of Versailles and interact with the nobles of the time!"/>
    <x v="3"/>
    <n v="96"/>
    <x v="3"/>
    <x v="6"/>
    <s v="EUR"/>
    <n v="1491581703"/>
    <x v="3134"/>
    <n v="1488993303"/>
    <d v="2017-03-08T17:15:03"/>
    <b v="0"/>
    <n v="4"/>
    <b v="0"/>
    <s v="theater/plays"/>
    <n v="9.5999999999999992E-3"/>
    <n v="24"/>
    <x v="1"/>
    <x v="6"/>
  </r>
  <r>
    <n v="3141"/>
    <x v="3140"/>
    <s v="We are a theatre society from the Groningen University in the Netherlands. _x000a_We would be more than happy for some help funding the play."/>
    <x v="2"/>
    <n v="258"/>
    <x v="3"/>
    <x v="9"/>
    <s v="EUR"/>
    <n v="1492372800"/>
    <x v="3135"/>
    <n v="1488823488"/>
    <d v="2017-03-06T18:04:48"/>
    <b v="0"/>
    <n v="8"/>
    <b v="0"/>
    <s v="theater/plays"/>
    <n v="0.51600000000000001"/>
    <n v="32.25"/>
    <x v="1"/>
    <x v="6"/>
  </r>
  <r>
    <n v="3142"/>
    <x v="3141"/>
    <s v="Our aim is to deliver a powerful piece of theatre to audiences across the UK, including Edinburgh Fringe (2017)."/>
    <x v="181"/>
    <n v="45"/>
    <x v="3"/>
    <x v="1"/>
    <s v="GBP"/>
    <n v="1489922339"/>
    <x v="3136"/>
    <n v="1487333939"/>
    <d v="2017-02-17T12:18:59"/>
    <b v="0"/>
    <n v="3"/>
    <b v="0"/>
    <s v="theater/plays"/>
    <n v="1.6363636363636365E-2"/>
    <n v="15"/>
    <x v="1"/>
    <x v="6"/>
  </r>
  <r>
    <n v="3143"/>
    <x v="3142"/>
    <s v="THE POIGNANT EXPLORATION OF WHAT IT MEANS TO SAY GOODBYE._x000a_Stripped Raw brings Liam Borrett's debut play 'This is Living' to Wiltshire."/>
    <x v="176"/>
    <n v="0"/>
    <x v="3"/>
    <x v="1"/>
    <s v="GBP"/>
    <n v="1491726956"/>
    <x v="3137"/>
    <n v="1489480556"/>
    <d v="2017-03-14T08:35:56"/>
    <b v="0"/>
    <n v="0"/>
    <b v="0"/>
    <s v="theater/plays"/>
    <n v="0"/>
    <e v="#DIV/0!"/>
    <x v="1"/>
    <x v="6"/>
  </r>
  <r>
    <n v="3144"/>
    <x v="3143"/>
    <s v="Two women, one love, one must die: a multicultural cast in a play about the denied holocaust of Libyan Jews. Premieres in March in NYC"/>
    <x v="3"/>
    <n v="7540"/>
    <x v="3"/>
    <x v="0"/>
    <s v="USD"/>
    <n v="1489903200"/>
    <x v="3138"/>
    <n v="1488459307"/>
    <d v="2017-03-02T12:55:07"/>
    <b v="0"/>
    <n v="30"/>
    <b v="0"/>
    <s v="theater/plays"/>
    <n v="0.754"/>
    <n v="251.33333333333334"/>
    <x v="1"/>
    <x v="6"/>
  </r>
  <r>
    <n v="3145"/>
    <x v="3144"/>
    <s v="Dominion Theatre Company is the first community dinner theatre  to be established in Arlington TX."/>
    <x v="31"/>
    <n v="0"/>
    <x v="3"/>
    <x v="0"/>
    <s v="USD"/>
    <n v="1490659134"/>
    <x v="3139"/>
    <n v="1485478734"/>
    <d v="2017-01-27T00:58:54"/>
    <b v="0"/>
    <n v="0"/>
    <b v="0"/>
    <s v="theater/plays"/>
    <n v="0"/>
    <e v="#DIV/0!"/>
    <x v="1"/>
    <x v="6"/>
  </r>
  <r>
    <n v="3146"/>
    <x v="3145"/>
    <s v="Somos... Podemos... Amamos... Nuestra muralla, nuestra utopÃ­a. Que el amor sea el lÃ­mite"/>
    <x v="63"/>
    <n v="5250"/>
    <x v="3"/>
    <x v="14"/>
    <s v="MXN"/>
    <n v="1492356166"/>
    <x v="3140"/>
    <n v="1488471766"/>
    <d v="2017-03-02T16:22:46"/>
    <b v="0"/>
    <n v="12"/>
    <b v="0"/>
    <s v="theater/plays"/>
    <n v="0.105"/>
    <n v="437.5"/>
    <x v="1"/>
    <x v="6"/>
  </r>
  <r>
    <n v="3147"/>
    <x v="3146"/>
    <s v="A play that uses photography to tell the story of a friendship forged during the demolition of New York's Pennsylvania Station."/>
    <x v="22"/>
    <n v="23505"/>
    <x v="0"/>
    <x v="0"/>
    <s v="USD"/>
    <n v="1415319355"/>
    <x v="3141"/>
    <n v="1411859755"/>
    <d v="2014-09-27T23:15:55"/>
    <b v="1"/>
    <n v="213"/>
    <b v="1"/>
    <s v="theater/plays"/>
    <n v="1.1752499999999999"/>
    <n v="110.35211267605634"/>
    <x v="1"/>
    <x v="6"/>
  </r>
  <r>
    <n v="3148"/>
    <x v="3147"/>
    <s v="Help fund The Aurora Project, an immersive science fiction epic."/>
    <x v="40"/>
    <n v="2361"/>
    <x v="0"/>
    <x v="0"/>
    <s v="USD"/>
    <n v="1412136000"/>
    <x v="3142"/>
    <n v="1410278284"/>
    <d v="2014-09-09T15:58:04"/>
    <b v="1"/>
    <n v="57"/>
    <b v="1"/>
    <s v="theater/plays"/>
    <n v="1.3116666666666668"/>
    <n v="41.421052631578945"/>
    <x v="1"/>
    <x v="6"/>
  </r>
  <r>
    <n v="3149"/>
    <x v="3148"/>
    <s v="A student led production at Northwestern U. of an adaptation by Frank Galati of the classic book Kafka on the Shore by Haruki Murakmi."/>
    <x v="21"/>
    <n v="1300"/>
    <x v="0"/>
    <x v="0"/>
    <s v="USD"/>
    <n v="1354845600"/>
    <x v="3143"/>
    <n v="1352766300"/>
    <d v="2012-11-13T00:25:00"/>
    <b v="1"/>
    <n v="25"/>
    <b v="1"/>
    <s v="theater/plays"/>
    <n v="1.04"/>
    <n v="52"/>
    <x v="1"/>
    <x v="6"/>
  </r>
  <r>
    <n v="3150"/>
    <x v="3149"/>
    <s v="SELLER DOOR is a new comedy about a Barker, the people he gets to go through a door and what happens to those people after they go through the door."/>
    <x v="8"/>
    <n v="3535"/>
    <x v="0"/>
    <x v="0"/>
    <s v="USD"/>
    <n v="1295928000"/>
    <x v="3144"/>
    <n v="1288160403"/>
    <d v="2010-10-27T06:20:03"/>
    <b v="1"/>
    <n v="104"/>
    <b v="1"/>
    <s v="theater/plays"/>
    <n v="1.01"/>
    <n v="33.990384615384613"/>
    <x v="1"/>
    <x v="6"/>
  </r>
  <r>
    <n v="3151"/>
    <x v="3150"/>
    <s v="A Multi-Media Puppet Show, with large cable control puppets to tell a hilarious story for all ages."/>
    <x v="8"/>
    <n v="3514"/>
    <x v="0"/>
    <x v="0"/>
    <s v="USD"/>
    <n v="1410379774"/>
    <x v="3145"/>
    <n v="1407787774"/>
    <d v="2014-08-11T20:09:34"/>
    <b v="1"/>
    <n v="34"/>
    <b v="1"/>
    <s v="theater/plays"/>
    <n v="1.004"/>
    <n v="103.35294117647059"/>
    <x v="1"/>
    <x v="6"/>
  </r>
  <r>
    <n v="3152"/>
    <x v="3151"/>
    <s v="'Gilead' is an original theatre piece inspired by Margaret Atwood's 'The Handmaid's Tale'. (Brighton Fringe 2014)"/>
    <x v="41"/>
    <n v="2331"/>
    <x v="0"/>
    <x v="1"/>
    <s v="GBP"/>
    <n v="1383425367"/>
    <x v="3146"/>
    <n v="1380833367"/>
    <d v="2013-10-03T20:49:27"/>
    <b v="1"/>
    <n v="67"/>
    <b v="1"/>
    <s v="theater/plays"/>
    <n v="1.0595454545454546"/>
    <n v="34.791044776119406"/>
    <x v="1"/>
    <x v="6"/>
  </r>
  <r>
    <n v="3153"/>
    <x v="3152"/>
    <s v="A stage production of Terminator 2: Judgment Day, composed entirely of the words of William Shakespeare"/>
    <x v="9"/>
    <n v="10067.5"/>
    <x v="0"/>
    <x v="0"/>
    <s v="USD"/>
    <n v="1304225940"/>
    <x v="3147"/>
    <n v="1301542937"/>
    <d v="2011-03-31T03:42:17"/>
    <b v="1"/>
    <n v="241"/>
    <b v="1"/>
    <s v="theater/plays"/>
    <n v="3.3558333333333334"/>
    <n v="41.773858921161825"/>
    <x v="1"/>
    <x v="6"/>
  </r>
  <r>
    <n v="3154"/>
    <x v="3153"/>
    <s v="Hilarious play about two parents obsessed with getting their kid into the best pre-school and are willing to do ANYTHING to get him in!"/>
    <x v="39"/>
    <n v="7905"/>
    <x v="0"/>
    <x v="0"/>
    <s v="USD"/>
    <n v="1333310458"/>
    <x v="3148"/>
    <n v="1330722058"/>
    <d v="2012-03-02T21:00:58"/>
    <b v="1"/>
    <n v="123"/>
    <b v="1"/>
    <s v="theater/plays"/>
    <n v="1.1292857142857142"/>
    <n v="64.268292682926827"/>
    <x v="1"/>
    <x v="6"/>
  </r>
  <r>
    <n v="3155"/>
    <x v="3154"/>
    <s v="We want to take our stage adaptation of Studio Ghibli's 'Princess Mononoke' to more people.  Help us do it!"/>
    <x v="10"/>
    <n v="9425.23"/>
    <x v="0"/>
    <x v="1"/>
    <s v="GBP"/>
    <n v="1356004725"/>
    <x v="3149"/>
    <n v="1353412725"/>
    <d v="2012-11-20T11:58:45"/>
    <b v="1"/>
    <n v="302"/>
    <b v="1"/>
    <s v="theater/plays"/>
    <n v="1.885046"/>
    <n v="31.209370860927152"/>
    <x v="1"/>
    <x v="6"/>
  </r>
  <r>
    <n v="3156"/>
    <x v="3155"/>
    <s v="First Love/Worst Love is an examination of love and its mutability, as expressed through twelve stories and five actors on one stage."/>
    <x v="62"/>
    <n v="5600"/>
    <x v="0"/>
    <x v="0"/>
    <s v="USD"/>
    <n v="1338591144"/>
    <x v="3150"/>
    <n v="1335567144"/>
    <d v="2012-04-27T22:52:24"/>
    <b v="1"/>
    <n v="89"/>
    <b v="1"/>
    <s v="theater/plays"/>
    <n v="1.0181818181818181"/>
    <n v="62.921348314606739"/>
    <x v="1"/>
    <x v="6"/>
  </r>
  <r>
    <n v="3157"/>
    <x v="3156"/>
    <s v="Four Directors.  Four One Acts.  Four Genres.  For You."/>
    <x v="23"/>
    <n v="4040"/>
    <x v="0"/>
    <x v="0"/>
    <s v="USD"/>
    <n v="1405746000"/>
    <x v="3151"/>
    <n v="1404932105"/>
    <d v="2014-07-09T18:55:05"/>
    <b v="1"/>
    <n v="41"/>
    <b v="1"/>
    <s v="theater/plays"/>
    <n v="1.01"/>
    <n v="98.536585365853654"/>
    <x v="1"/>
    <x v="6"/>
  </r>
  <r>
    <n v="3158"/>
    <x v="3157"/>
    <s v="A 40s crime-noir play using nursery rhyme characters."/>
    <x v="10"/>
    <n v="5700"/>
    <x v="0"/>
    <x v="0"/>
    <s v="USD"/>
    <n v="1374523752"/>
    <x v="3152"/>
    <n v="1371931752"/>
    <d v="2013-06-22T20:09:12"/>
    <b v="1"/>
    <n v="69"/>
    <b v="1"/>
    <s v="theater/plays"/>
    <n v="1.1399999999999999"/>
    <n v="82.608695652173907"/>
    <x v="1"/>
    <x v="6"/>
  </r>
  <r>
    <n v="3159"/>
    <x v="3158"/>
    <s v="WAXWING is an exciting new world premiere of mythic (perhaps even apocalyptic!) proportions."/>
    <x v="15"/>
    <n v="2002.22"/>
    <x v="0"/>
    <x v="0"/>
    <s v="USD"/>
    <n v="1326927600"/>
    <x v="3153"/>
    <n v="1323221761"/>
    <d v="2011-12-07T01:36:01"/>
    <b v="1"/>
    <n v="52"/>
    <b v="1"/>
    <s v="theater/plays"/>
    <n v="1.3348133333333334"/>
    <n v="38.504230769230773"/>
    <x v="1"/>
    <x v="6"/>
  </r>
  <r>
    <n v="3160"/>
    <x v="3159"/>
    <s v="Two stories by Anton Chekhov adapted for the stage and performed back-to-back in a stunning live theatrical performance."/>
    <x v="37"/>
    <n v="4569"/>
    <x v="0"/>
    <x v="0"/>
    <s v="USD"/>
    <n v="1407905940"/>
    <x v="3154"/>
    <n v="1405923687"/>
    <d v="2014-07-21T06:21:27"/>
    <b v="1"/>
    <n v="57"/>
    <b v="1"/>
    <s v="theater/plays"/>
    <n v="1.0153333333333334"/>
    <n v="80.15789473684211"/>
    <x v="1"/>
    <x v="6"/>
  </r>
  <r>
    <n v="3161"/>
    <x v="3160"/>
    <s v="Iâ€™ll Be Right Back presents a story of murder and corruption. Faustus is a modern re-imagining of Christopher Marloweâ€™s classic tale."/>
    <x v="13"/>
    <n v="2102"/>
    <x v="0"/>
    <x v="1"/>
    <s v="GBP"/>
    <n v="1413377522"/>
    <x v="3155"/>
    <n v="1410785522"/>
    <d v="2014-09-15T12:52:02"/>
    <b v="1"/>
    <n v="74"/>
    <b v="1"/>
    <s v="theater/plays"/>
    <n v="1.0509999999999999"/>
    <n v="28.405405405405407"/>
    <x v="1"/>
    <x v="6"/>
  </r>
  <r>
    <n v="3162"/>
    <x v="3161"/>
    <s v="Radio show meets interactive novel, accompanied by live foley, music, and audience participation. YOU choose what happens next!"/>
    <x v="23"/>
    <n v="5086"/>
    <x v="0"/>
    <x v="0"/>
    <s v="USD"/>
    <n v="1404698400"/>
    <x v="3156"/>
    <n v="1402331262"/>
    <d v="2014-06-09T16:27:42"/>
    <b v="1"/>
    <n v="63"/>
    <b v="1"/>
    <s v="theater/plays"/>
    <n v="1.2715000000000001"/>
    <n v="80.730158730158735"/>
    <x v="1"/>
    <x v="6"/>
  </r>
  <r>
    <n v="3163"/>
    <x v="3162"/>
    <s v="We are a group of actors reviving a play called &quot;Sonny Under the Assumption&quot; to bring to Toronto, Canada this summer..."/>
    <x v="93"/>
    <n v="14450"/>
    <x v="0"/>
    <x v="0"/>
    <s v="USD"/>
    <n v="1402855525"/>
    <x v="3157"/>
    <n v="1400263525"/>
    <d v="2014-05-16T18:05:25"/>
    <b v="1"/>
    <n v="72"/>
    <b v="1"/>
    <s v="theater/plays"/>
    <n v="1.1115384615384616"/>
    <n v="200.69444444444446"/>
    <x v="1"/>
    <x v="6"/>
  </r>
  <r>
    <n v="3164"/>
    <x v="3163"/>
    <s v="Better than Shakespeare! Theatre Companyâ€™s inaugural production, â€œMuch Ado About Something.â€ The Something is Aliens."/>
    <x v="30"/>
    <n v="2669"/>
    <x v="0"/>
    <x v="0"/>
    <s v="USD"/>
    <n v="1402341615"/>
    <x v="3158"/>
    <n v="1399490415"/>
    <d v="2014-05-07T19:20:15"/>
    <b v="1"/>
    <n v="71"/>
    <b v="1"/>
    <s v="theater/plays"/>
    <n v="1.0676000000000001"/>
    <n v="37.591549295774648"/>
    <x v="1"/>
    <x v="6"/>
  </r>
  <r>
    <n v="3165"/>
    <x v="3164"/>
    <s v="THE MOON PLAY is a new play written by Carolyn Gilliam. The play follows an astronaut on the moon who has lost his reason to explore."/>
    <x v="47"/>
    <n v="1220"/>
    <x v="0"/>
    <x v="0"/>
    <s v="USD"/>
    <n v="1304395140"/>
    <x v="73"/>
    <n v="1302493760"/>
    <d v="2011-04-11T03:49:20"/>
    <b v="1"/>
    <n v="21"/>
    <b v="1"/>
    <s v="theater/plays"/>
    <n v="1.6266666666666667"/>
    <n v="58.095238095238095"/>
    <x v="1"/>
    <x v="6"/>
  </r>
  <r>
    <n v="3166"/>
    <x v="3165"/>
    <s v="VERDIGRIS: A play written by Jim Beaver, star of Supernatural and Deadwood, opening March 2015 at Theatre West in Los Angeles."/>
    <x v="19"/>
    <n v="56079.83"/>
    <x v="0"/>
    <x v="0"/>
    <s v="USD"/>
    <n v="1416988740"/>
    <x v="3159"/>
    <n v="1414514153"/>
    <d v="2014-10-28T16:35:53"/>
    <b v="1"/>
    <n v="930"/>
    <b v="1"/>
    <s v="theater/plays"/>
    <n v="1.6022808571428573"/>
    <n v="60.300892473118282"/>
    <x v="1"/>
    <x v="6"/>
  </r>
  <r>
    <n v="3167"/>
    <x v="3166"/>
    <s v="What is destiny? Explore it with us this August at FringeNYC."/>
    <x v="9"/>
    <n v="3485"/>
    <x v="0"/>
    <x v="0"/>
    <s v="USD"/>
    <n v="1406952781"/>
    <x v="3160"/>
    <n v="1405743181"/>
    <d v="2014-07-19T04:13:01"/>
    <b v="1"/>
    <n v="55"/>
    <b v="1"/>
    <s v="theater/plays"/>
    <n v="1.1616666666666666"/>
    <n v="63.363636363636367"/>
    <x v="1"/>
    <x v="6"/>
  </r>
  <r>
    <n v="3168"/>
    <x v="3167"/>
    <s v="A dazzling aerial show that brings to life the whimsical and romantic short stories of beloved fantasy author Italo Calvino."/>
    <x v="30"/>
    <n v="3105"/>
    <x v="0"/>
    <x v="0"/>
    <s v="USD"/>
    <n v="1402696800"/>
    <x v="3161"/>
    <n v="1399948353"/>
    <d v="2014-05-13T02:32:33"/>
    <b v="1"/>
    <n v="61"/>
    <b v="1"/>
    <s v="theater/plays"/>
    <n v="1.242"/>
    <n v="50.901639344262293"/>
    <x v="1"/>
    <x v="6"/>
  </r>
  <r>
    <n v="3169"/>
    <x v="3168"/>
    <s v="We're bringing The Window to the Cherry Lane Theater in January 2014."/>
    <x v="6"/>
    <n v="8241"/>
    <x v="0"/>
    <x v="0"/>
    <s v="USD"/>
    <n v="1386910740"/>
    <x v="3162"/>
    <n v="1384364561"/>
    <d v="2013-11-13T17:42:41"/>
    <b v="1"/>
    <n v="82"/>
    <b v="1"/>
    <s v="theater/plays"/>
    <n v="1.030125"/>
    <n v="100.5"/>
    <x v="1"/>
    <x v="6"/>
  </r>
  <r>
    <n v="3170"/>
    <x v="3169"/>
    <s v="An emotionally-charged journey through the history of black women in America told in reverse."/>
    <x v="13"/>
    <n v="2245"/>
    <x v="0"/>
    <x v="0"/>
    <s v="USD"/>
    <n v="1404273600"/>
    <x v="3163"/>
    <n v="1401414944"/>
    <d v="2014-05-30T01:55:44"/>
    <b v="1"/>
    <n v="71"/>
    <b v="1"/>
    <s v="theater/plays"/>
    <n v="1.1225000000000001"/>
    <n v="31.619718309859156"/>
    <x v="1"/>
    <x v="6"/>
  </r>
  <r>
    <n v="3171"/>
    <x v="3170"/>
    <s v="The theatrical adaptation of the epic film â€˜THE FALLâ€™ for the stage, combining theatre, live music, animation and expansive projection."/>
    <x v="39"/>
    <n v="7617"/>
    <x v="0"/>
    <x v="1"/>
    <s v="GBP"/>
    <n v="1462545358"/>
    <x v="3164"/>
    <n v="1459953358"/>
    <d v="2016-04-06T14:35:58"/>
    <b v="1"/>
    <n v="117"/>
    <b v="1"/>
    <s v="theater/plays"/>
    <n v="1.0881428571428571"/>
    <n v="65.102564102564102"/>
    <x v="1"/>
    <x v="6"/>
  </r>
  <r>
    <n v="3172"/>
    <x v="3171"/>
    <s v="Outcry Theatre needs your help to produce Carlos Murillo's play &quot;Dark Play&quot; for the 2012 Dallas fringe festival, Out of the Loop."/>
    <x v="13"/>
    <n v="2300"/>
    <x v="0"/>
    <x v="0"/>
    <s v="USD"/>
    <n v="1329240668"/>
    <x v="3165"/>
    <n v="1326648668"/>
    <d v="2012-01-15T17:31:08"/>
    <b v="1"/>
    <n v="29"/>
    <b v="1"/>
    <s v="theater/plays"/>
    <n v="1.1499999999999999"/>
    <n v="79.310344827586206"/>
    <x v="1"/>
    <x v="6"/>
  </r>
  <r>
    <n v="3173"/>
    <x v="3172"/>
    <s v="A play with songs written by Craig Wright, based on Shakespeare's &quot;The Winter's Tale&quot; set in late 20th Century, Pine City, Minnesota."/>
    <x v="3"/>
    <n v="10300"/>
    <x v="0"/>
    <x v="0"/>
    <s v="USD"/>
    <n v="1411765492"/>
    <x v="3166"/>
    <n v="1409173492"/>
    <d v="2014-08-27T21:04:52"/>
    <b v="1"/>
    <n v="74"/>
    <b v="1"/>
    <s v="theater/plays"/>
    <n v="1.03"/>
    <n v="139.18918918918919"/>
    <x v="1"/>
    <x v="6"/>
  </r>
  <r>
    <n v="3174"/>
    <x v="3173"/>
    <s v="This adaptation uses the text of Oâ€™Neill to explore race, and asks the audience if stereotypes impact a characters guilt or innocence."/>
    <x v="9"/>
    <n v="3034"/>
    <x v="0"/>
    <x v="0"/>
    <s v="USD"/>
    <n v="1408999508"/>
    <x v="3167"/>
    <n v="1407789908"/>
    <d v="2014-08-11T20:45:08"/>
    <b v="1"/>
    <n v="23"/>
    <b v="1"/>
    <s v="theater/plays"/>
    <n v="1.0113333333333334"/>
    <n v="131.91304347826087"/>
    <x v="1"/>
    <x v="6"/>
  </r>
  <r>
    <n v="3175"/>
    <x v="3174"/>
    <s v="One Year Lease Theater Company's world premiere theater production of THE KILLING ROOM, by playwright Daniel Keene, March 2011 in NYC."/>
    <x v="10"/>
    <n v="5478"/>
    <x v="0"/>
    <x v="0"/>
    <s v="USD"/>
    <n v="1297977427"/>
    <x v="3168"/>
    <n v="1292793427"/>
    <d v="2010-12-19T21:17:07"/>
    <b v="1"/>
    <n v="60"/>
    <b v="1"/>
    <s v="theater/plays"/>
    <n v="1.0955999999999999"/>
    <n v="91.3"/>
    <x v="1"/>
    <x v="6"/>
  </r>
  <r>
    <n v="3176"/>
    <x v="3175"/>
    <s v="Romeo and Juliet at Moody's Pub is an adapted, 90-minute version of Shakespeare's classic tragedy, performed for free in a restaurant"/>
    <x v="168"/>
    <n v="2182"/>
    <x v="0"/>
    <x v="0"/>
    <s v="USD"/>
    <n v="1376838000"/>
    <x v="3169"/>
    <n v="1374531631"/>
    <d v="2013-07-22T22:20:31"/>
    <b v="1"/>
    <n v="55"/>
    <b v="1"/>
    <s v="theater/plays"/>
    <n v="1.148421052631579"/>
    <n v="39.672727272727272"/>
    <x v="1"/>
    <x v="6"/>
  </r>
  <r>
    <n v="3177"/>
    <x v="3176"/>
    <s v="This one-man play made a splash on the west coast. Help shine a spotlight on this rock &amp; roll spectacle in NEW YORK CITY_x0008_!"/>
    <x v="30"/>
    <n v="2935"/>
    <x v="0"/>
    <x v="0"/>
    <s v="USD"/>
    <n v="1403366409"/>
    <x v="3170"/>
    <n v="1400774409"/>
    <d v="2014-05-22T16:00:09"/>
    <b v="1"/>
    <n v="51"/>
    <b v="1"/>
    <s v="theater/plays"/>
    <n v="1.1739999999999999"/>
    <n v="57.549019607843135"/>
    <x v="1"/>
    <x v="6"/>
  </r>
  <r>
    <n v="3178"/>
    <x v="3177"/>
    <s v="Cutting Off Kate Bush is a one-woman show written &amp; performed by Lucy Benson-Brown, premiering at the Edinburgh Fringe Festival 2014"/>
    <x v="15"/>
    <n v="2576"/>
    <x v="0"/>
    <x v="1"/>
    <s v="GBP"/>
    <n v="1405521075"/>
    <x v="3171"/>
    <n v="1402929075"/>
    <d v="2014-06-16T14:31:15"/>
    <b v="1"/>
    <n v="78"/>
    <b v="1"/>
    <s v="theater/plays"/>
    <n v="1.7173333333333334"/>
    <n v="33.025641025641029"/>
    <x v="1"/>
    <x v="6"/>
  </r>
  <r>
    <n v="3179"/>
    <x v="3178"/>
    <s v="A Sci-fi play in several vignettes that will narrate an alternate history in the mid-20th century."/>
    <x v="285"/>
    <n v="4794.82"/>
    <x v="0"/>
    <x v="0"/>
    <s v="USD"/>
    <n v="1367859071"/>
    <x v="3172"/>
    <n v="1365699071"/>
    <d v="2013-04-11T16:51:11"/>
    <b v="1"/>
    <n v="62"/>
    <b v="1"/>
    <s v="theater/plays"/>
    <n v="1.1416238095238094"/>
    <n v="77.335806451612896"/>
    <x v="1"/>
    <x v="6"/>
  </r>
  <r>
    <n v="3180"/>
    <x v="3179"/>
    <s v="A new tale of witches, fairies, cat-hunters and and bone-boilers from London theatre company Broken Glass."/>
    <x v="38"/>
    <n v="1437"/>
    <x v="0"/>
    <x v="1"/>
    <s v="GBP"/>
    <n v="1403258049"/>
    <x v="3173"/>
    <n v="1400666049"/>
    <d v="2014-05-21T09:54:09"/>
    <b v="1"/>
    <n v="45"/>
    <b v="1"/>
    <s v="theater/plays"/>
    <n v="1.1975"/>
    <n v="31.933333333333334"/>
    <x v="1"/>
    <x v="6"/>
  </r>
  <r>
    <n v="3181"/>
    <x v="3180"/>
    <s v="ENDURING SONG by award-winning Bear Trap Theatre, is a sweeping historical epic about love, loss and family set in the First Crusade."/>
    <x v="2"/>
    <n v="545"/>
    <x v="0"/>
    <x v="1"/>
    <s v="GBP"/>
    <n v="1402848000"/>
    <x v="3174"/>
    <n v="1400570787"/>
    <d v="2014-05-20T07:26:27"/>
    <b v="1"/>
    <n v="15"/>
    <b v="1"/>
    <s v="theater/plays"/>
    <n v="1.0900000000000001"/>
    <n v="36.333333333333336"/>
    <x v="1"/>
    <x v="6"/>
  </r>
  <r>
    <n v="3182"/>
    <x v="3181"/>
    <s v="FRANK, a newborn company, presents Wallace Shawn's famously unproduced,&quot;A Thought in Three Parts.&quot;_x000a_Be FRANK with us!"/>
    <x v="39"/>
    <n v="7062"/>
    <x v="0"/>
    <x v="0"/>
    <s v="USD"/>
    <n v="1328029200"/>
    <x v="3175"/>
    <n v="1323211621"/>
    <d v="2011-12-06T22:47:01"/>
    <b v="1"/>
    <n v="151"/>
    <b v="1"/>
    <s v="theater/plays"/>
    <n v="1.0088571428571429"/>
    <n v="46.768211920529801"/>
    <x v="1"/>
    <x v="6"/>
  </r>
  <r>
    <n v="3183"/>
    <x v="3182"/>
    <s v="Anton Chekhov's The Seagull. An outdoor Amphitheater in Manhattan. Trees. A River. Daybreak."/>
    <x v="30"/>
    <n v="2725"/>
    <x v="0"/>
    <x v="0"/>
    <s v="USD"/>
    <n v="1377284669"/>
    <x v="3176"/>
    <n v="1375729469"/>
    <d v="2013-08-05T19:04:29"/>
    <b v="1"/>
    <n v="68"/>
    <b v="1"/>
    <s v="theater/plays"/>
    <n v="1.0900000000000001"/>
    <n v="40.073529411764703"/>
    <x v="1"/>
    <x v="6"/>
  </r>
  <r>
    <n v="3184"/>
    <x v="3183"/>
    <s v="Equus is the story of a psychiatrist treating a teenaged boy who blinds six horses with a metal spike."/>
    <x v="270"/>
    <n v="4610"/>
    <x v="0"/>
    <x v="0"/>
    <s v="USD"/>
    <n v="1404258631"/>
    <x v="3177"/>
    <n v="1401666631"/>
    <d v="2014-06-01T23:50:31"/>
    <b v="1"/>
    <n v="46"/>
    <b v="1"/>
    <s v="theater/plays"/>
    <n v="1.0720930232558139"/>
    <n v="100.21739130434783"/>
    <x v="1"/>
    <x v="6"/>
  </r>
  <r>
    <n v="3185"/>
    <x v="3184"/>
    <s v="I've written, and am producing, a fun new play with a gorgeous cast for this year's Edfringe and it just needs a little extra dough :)"/>
    <x v="28"/>
    <n v="1000"/>
    <x v="0"/>
    <x v="1"/>
    <s v="GBP"/>
    <n v="1405553241"/>
    <x v="3178"/>
    <n v="1404948441"/>
    <d v="2014-07-09T23:27:21"/>
    <b v="1"/>
    <n v="24"/>
    <b v="1"/>
    <s v="theater/plays"/>
    <n v="1"/>
    <n v="41.666666666666664"/>
    <x v="1"/>
    <x v="6"/>
  </r>
  <r>
    <n v="3186"/>
    <x v="3185"/>
    <s v="Honest is an exciting and dark new play by Bristol based writer Alice Nicholas, touring the South of England and London this October."/>
    <x v="50"/>
    <n v="3270"/>
    <x v="0"/>
    <x v="1"/>
    <s v="GBP"/>
    <n v="1410901200"/>
    <x v="3179"/>
    <n v="1408313438"/>
    <d v="2014-08-17T22:10:38"/>
    <b v="1"/>
    <n v="70"/>
    <b v="1"/>
    <s v="theater/plays"/>
    <n v="1.0218750000000001"/>
    <n v="46.714285714285715"/>
    <x v="1"/>
    <x v="6"/>
  </r>
  <r>
    <n v="3187"/>
    <x v="3186"/>
    <s v="Award-winning OSR Performance Ensemble brings the creepy, unlikely, bittersweet, macabre &amp; beautiful world of Neil Gaiman to the stage."/>
    <x v="36"/>
    <n v="17444"/>
    <x v="0"/>
    <x v="0"/>
    <s v="USD"/>
    <n v="1407167973"/>
    <x v="3180"/>
    <n v="1405439973"/>
    <d v="2014-07-15T15:59:33"/>
    <b v="1"/>
    <n v="244"/>
    <b v="1"/>
    <s v="theater/plays"/>
    <n v="1.1629333333333334"/>
    <n v="71.491803278688522"/>
    <x v="1"/>
    <x v="6"/>
  </r>
  <r>
    <n v="3188"/>
    <x v="3187"/>
    <s v="A revue show featuring the very best of the last century of musical theatre from aspiring young producers &amp; performers at RWCMD"/>
    <x v="48"/>
    <n v="130"/>
    <x v="2"/>
    <x v="1"/>
    <s v="GBP"/>
    <n v="1433930302"/>
    <x v="3181"/>
    <n v="1432115902"/>
    <d v="2015-05-20T09:58:22"/>
    <b v="0"/>
    <n v="9"/>
    <b v="0"/>
    <s v="theater/musical"/>
    <n v="0.65"/>
    <n v="14.444444444444445"/>
    <x v="1"/>
    <x v="40"/>
  </r>
  <r>
    <n v="3189"/>
    <x v="3188"/>
    <s v="Det Ã¤r tio Ã¥r sedan sist! Musikalen Hednadotter med sÃ¥ngarna frÃ¥n orginaluppsÃ¤ttningen sjunger musikalen i Konsertform."/>
    <x v="56"/>
    <n v="6780"/>
    <x v="2"/>
    <x v="11"/>
    <s v="SEK"/>
    <n v="1432455532"/>
    <x v="3182"/>
    <n v="1429863532"/>
    <d v="2015-04-24T08:18:52"/>
    <b v="0"/>
    <n v="19"/>
    <b v="0"/>
    <s v="theater/musical"/>
    <n v="0.12327272727272727"/>
    <n v="356.84210526315792"/>
    <x v="1"/>
    <x v="40"/>
  </r>
  <r>
    <n v="3190"/>
    <x v="3189"/>
    <s v="Call It A Day Productions is putting on their first full production in December and every little bit helps!"/>
    <x v="23"/>
    <n v="0"/>
    <x v="2"/>
    <x v="5"/>
    <s v="CAD"/>
    <n v="1481258275"/>
    <x v="3183"/>
    <n v="1478662675"/>
    <d v="2016-11-09T03:37:55"/>
    <b v="0"/>
    <n v="0"/>
    <b v="0"/>
    <s v="theater/musical"/>
    <n v="0"/>
    <e v="#DIV/0!"/>
    <x v="1"/>
    <x v="40"/>
  </r>
  <r>
    <n v="3191"/>
    <x v="3190"/>
    <s v="A brand new musical about the ban of contraception and abortion in Romania and the revolution that ended it all in 1989."/>
    <x v="192"/>
    <n v="151"/>
    <x v="2"/>
    <x v="0"/>
    <s v="USD"/>
    <n v="1471370869"/>
    <x v="3184"/>
    <n v="1466186869"/>
    <d v="2016-06-17T18:07:49"/>
    <b v="0"/>
    <n v="4"/>
    <b v="0"/>
    <s v="theater/musical"/>
    <n v="4.0266666666666666E-2"/>
    <n v="37.75"/>
    <x v="1"/>
    <x v="40"/>
  </r>
  <r>
    <n v="3192"/>
    <x v="3191"/>
    <s v="This project challenges social issues affecting young people in areas of deprivation within the Belfast area (Northern Ireland)."/>
    <x v="3"/>
    <n v="102"/>
    <x v="2"/>
    <x v="1"/>
    <s v="GBP"/>
    <n v="1425160800"/>
    <x v="3185"/>
    <n v="1421274859"/>
    <d v="2015-01-14T22:34:19"/>
    <b v="0"/>
    <n v="8"/>
    <b v="0"/>
    <s v="theater/musical"/>
    <n v="1.0200000000000001E-2"/>
    <n v="12.75"/>
    <x v="1"/>
    <x v="40"/>
  </r>
  <r>
    <n v="3193"/>
    <x v="3192"/>
    <s v="Bringing Richard O'Brien's sequel to legendary Rocky Horror to the stage for the first time. First London, then...The World!"/>
    <x v="10"/>
    <n v="587"/>
    <x v="2"/>
    <x v="1"/>
    <s v="GBP"/>
    <n v="1424474056"/>
    <x v="3186"/>
    <n v="1420586056"/>
    <d v="2015-01-06T23:14:16"/>
    <b v="0"/>
    <n v="24"/>
    <b v="0"/>
    <s v="theater/musical"/>
    <n v="0.1174"/>
    <n v="24.458333333333332"/>
    <x v="1"/>
    <x v="40"/>
  </r>
  <r>
    <n v="3194"/>
    <x v="3193"/>
    <s v="P.A.C.K (Performing Arts Camp for Kids) Musical Theater, Instrumental Music, Vocal Music, Dance, Visual Arts, and Physical Education!"/>
    <x v="34"/>
    <n v="0"/>
    <x v="2"/>
    <x v="0"/>
    <s v="USD"/>
    <n v="1437960598"/>
    <x v="3187"/>
    <n v="1435368598"/>
    <d v="2015-06-27T01:29:58"/>
    <b v="0"/>
    <n v="0"/>
    <b v="0"/>
    <s v="theater/musical"/>
    <n v="0"/>
    <e v="#DIV/0!"/>
    <x v="1"/>
    <x v="40"/>
  </r>
  <r>
    <n v="3195"/>
    <x v="3194"/>
    <s v="Emerson Sings is the first cabaret to celebrate the work of up and coming musical theater composers who are alumni of Emerson College."/>
    <x v="8"/>
    <n v="2070"/>
    <x v="2"/>
    <x v="0"/>
    <s v="USD"/>
    <n v="1423750542"/>
    <x v="3188"/>
    <n v="1421158542"/>
    <d v="2015-01-13T14:15:42"/>
    <b v="0"/>
    <n v="39"/>
    <b v="0"/>
    <s v="theater/musical"/>
    <n v="0.59142857142857141"/>
    <n v="53.07692307692308"/>
    <x v="1"/>
    <x v="40"/>
  </r>
  <r>
    <n v="3196"/>
    <x v="3195"/>
    <s v="Help five college students as they journey to bring their groundbreaking new musical &quot;Our Modern Lives&quot; to Broadway!"/>
    <x v="399"/>
    <n v="1800"/>
    <x v="2"/>
    <x v="0"/>
    <s v="USD"/>
    <n v="1438437600"/>
    <x v="3189"/>
    <n v="1433254875"/>
    <d v="2015-06-02T14:21:15"/>
    <b v="0"/>
    <n v="6"/>
    <b v="0"/>
    <s v="theater/musical"/>
    <n v="5.9999999999999995E-4"/>
    <n v="300"/>
    <x v="1"/>
    <x v="40"/>
  </r>
  <r>
    <n v="3197"/>
    <x v="3196"/>
    <s v="This years most important stage project for young artists in our region. www.ungespor.no"/>
    <x v="3"/>
    <n v="1145"/>
    <x v="2"/>
    <x v="10"/>
    <s v="NOK"/>
    <n v="1423050618"/>
    <x v="3190"/>
    <n v="1420458618"/>
    <d v="2015-01-05T11:50:18"/>
    <b v="0"/>
    <n v="4"/>
    <b v="0"/>
    <s v="theater/musical"/>
    <n v="0.1145"/>
    <n v="286.25"/>
    <x v="1"/>
    <x v="40"/>
  </r>
  <r>
    <n v="3198"/>
    <x v="3197"/>
    <s v="Hadbjerg skole opsÃ¦tter i april musicalen The Fireflies, der blev skrevet og opfÃ¸rt i koncentrationslejren Theresienstadt i 1943 og 45."/>
    <x v="11"/>
    <n v="110"/>
    <x v="2"/>
    <x v="8"/>
    <s v="DKK"/>
    <n v="1424081477"/>
    <x v="3191"/>
    <n v="1420798277"/>
    <d v="2015-01-09T10:11:17"/>
    <b v="0"/>
    <n v="3"/>
    <b v="0"/>
    <s v="theater/musical"/>
    <n v="3.6666666666666666E-3"/>
    <n v="36.666666666666664"/>
    <x v="1"/>
    <x v="40"/>
  </r>
  <r>
    <n v="3199"/>
    <x v="3198"/>
    <s v="The Milburn Stone Theatre needs your help to bring its high-flying next blockbuster musical, TARZAN, to life!"/>
    <x v="10"/>
    <n v="2608"/>
    <x v="2"/>
    <x v="0"/>
    <s v="USD"/>
    <n v="1410037200"/>
    <x v="3192"/>
    <n v="1407435418"/>
    <d v="2014-08-07T18:16:58"/>
    <b v="0"/>
    <n v="53"/>
    <b v="0"/>
    <s v="theater/musical"/>
    <n v="0.52159999999999995"/>
    <n v="49.20754716981132"/>
    <x v="1"/>
    <x v="40"/>
  </r>
  <r>
    <n v="3200"/>
    <x v="3199"/>
    <s v="An extremely unique musical play with an exciting, fun filled, dramatic twist. You will discover what lies ahead on the Road to Kingdom"/>
    <x v="63"/>
    <n v="1"/>
    <x v="2"/>
    <x v="0"/>
    <s v="USD"/>
    <n v="1461994440"/>
    <x v="3193"/>
    <n v="1459410101"/>
    <d v="2016-03-31T07:41:41"/>
    <b v="0"/>
    <n v="1"/>
    <b v="0"/>
    <s v="theater/musical"/>
    <n v="2.0000000000000002E-5"/>
    <n v="1"/>
    <x v="1"/>
    <x v="40"/>
  </r>
  <r>
    <n v="3201"/>
    <x v="3200"/>
    <s v="Nothing Changes is a modern musical version of the Ragged Trousered Philanthropists exploring the inequalities of &quot;austerity Britain&quot;"/>
    <x v="13"/>
    <n v="25"/>
    <x v="2"/>
    <x v="1"/>
    <s v="GBP"/>
    <n v="1409509477"/>
    <x v="3194"/>
    <n v="1407695077"/>
    <d v="2014-08-10T18:24:37"/>
    <b v="0"/>
    <n v="2"/>
    <b v="0"/>
    <s v="theater/musical"/>
    <n v="1.2500000000000001E-2"/>
    <n v="12.5"/>
    <x v="1"/>
    <x v="40"/>
  </r>
  <r>
    <n v="3202"/>
    <x v="3201"/>
    <s v="Falling in love at Christmas should never be a drag! A rocking musical about four lives intersecting at a nightclub at Christmas."/>
    <x v="10"/>
    <n v="2726"/>
    <x v="2"/>
    <x v="0"/>
    <s v="USD"/>
    <n v="1450072740"/>
    <x v="3195"/>
    <n v="1445027346"/>
    <d v="2015-10-16T20:29:06"/>
    <b v="0"/>
    <n v="25"/>
    <b v="0"/>
    <s v="theater/musical"/>
    <n v="0.54520000000000002"/>
    <n v="109.04"/>
    <x v="1"/>
    <x v="40"/>
  </r>
  <r>
    <n v="3203"/>
    <x v="3202"/>
    <s v="Escape from Reality's 1st Season &quot;Defying Gravity&quot; including The Last Five Years, Godspell, and Aida."/>
    <x v="28"/>
    <n v="250"/>
    <x v="2"/>
    <x v="0"/>
    <s v="USD"/>
    <n v="1443224622"/>
    <x v="3196"/>
    <n v="1440632622"/>
    <d v="2015-08-26T23:43:42"/>
    <b v="0"/>
    <n v="6"/>
    <b v="0"/>
    <s v="theater/musical"/>
    <n v="0.25"/>
    <n v="41.666666666666664"/>
    <x v="1"/>
    <x v="40"/>
  </r>
  <r>
    <n v="3204"/>
    <x v="3203"/>
    <s v="Based on the hit game, Trip and Grace's marriage is falling apart. It's up to the audience to determine the fate of their relationship."/>
    <x v="2"/>
    <n v="0"/>
    <x v="2"/>
    <x v="0"/>
    <s v="USD"/>
    <n v="1437149640"/>
    <x v="3197"/>
    <n v="1434558479"/>
    <d v="2015-06-17T16:27:59"/>
    <b v="0"/>
    <n v="0"/>
    <b v="0"/>
    <s v="theater/musical"/>
    <n v="0"/>
    <e v="#DIV/0!"/>
    <x v="1"/>
    <x v="40"/>
  </r>
  <r>
    <n v="3205"/>
    <x v="3204"/>
    <s v="Children Must Run is an original musical, about a prostitute, a drug mule, a child soldier and their struggles, hopes and dreams."/>
    <x v="6"/>
    <n v="273"/>
    <x v="2"/>
    <x v="1"/>
    <s v="GBP"/>
    <n v="1430470772"/>
    <x v="3198"/>
    <n v="1427878772"/>
    <d v="2015-04-01T08:59:32"/>
    <b v="0"/>
    <n v="12"/>
    <b v="0"/>
    <s v="theater/musical"/>
    <n v="3.4125000000000003E-2"/>
    <n v="22.75"/>
    <x v="1"/>
    <x v="40"/>
  </r>
  <r>
    <n v="3206"/>
    <x v="3205"/>
    <s v="PTYA is a non-profit musical theater group for kids ages 7-18 that teaches the importance of self expression through the arts."/>
    <x v="10"/>
    <n v="0"/>
    <x v="2"/>
    <x v="0"/>
    <s v="USD"/>
    <n v="1442644651"/>
    <x v="3199"/>
    <n v="1440052651"/>
    <d v="2015-08-20T06:37:31"/>
    <b v="0"/>
    <n v="0"/>
    <b v="0"/>
    <s v="theater/musical"/>
    <n v="0"/>
    <e v="#DIV/0!"/>
    <x v="1"/>
    <x v="40"/>
  </r>
  <r>
    <n v="3207"/>
    <x v="3206"/>
    <s v="We are proud to be doing The Last Five Years as our debut! Now, our little company needs your help to make our big dreams come true!"/>
    <x v="62"/>
    <n v="2550"/>
    <x v="2"/>
    <x v="0"/>
    <s v="USD"/>
    <n v="1429767607"/>
    <x v="3200"/>
    <n v="1424587207"/>
    <d v="2015-02-22T06:40:07"/>
    <b v="0"/>
    <n v="36"/>
    <b v="0"/>
    <s v="theater/musical"/>
    <n v="0.46363636363636362"/>
    <n v="70.833333333333329"/>
    <x v="1"/>
    <x v="40"/>
  </r>
  <r>
    <n v="3208"/>
    <x v="3207"/>
    <s v="The political and personal collide in a raw and intimate look at a pre-9/11 America: &quot;The Coming World&quot; by Christopher Shinn"/>
    <x v="10"/>
    <n v="5175"/>
    <x v="0"/>
    <x v="0"/>
    <s v="USD"/>
    <n v="1406557877"/>
    <x v="3201"/>
    <n v="1404743477"/>
    <d v="2014-07-07T14:31:17"/>
    <b v="1"/>
    <n v="82"/>
    <b v="1"/>
    <s v="theater/plays"/>
    <n v="1.0349999999999999"/>
    <n v="63.109756097560975"/>
    <x v="1"/>
    <x v="6"/>
  </r>
  <r>
    <n v="3209"/>
    <x v="3208"/>
    <s v="The hysterical and heartbreaking story of artist Jack Kirby, &quot;the King of the Comics,&quot; at the 2014 Comic Book Theater Festival"/>
    <x v="196"/>
    <n v="11335.7"/>
    <x v="0"/>
    <x v="0"/>
    <s v="USD"/>
    <n v="1403305200"/>
    <x v="3202"/>
    <n v="1400512658"/>
    <d v="2014-05-19T15:17:38"/>
    <b v="1"/>
    <n v="226"/>
    <b v="1"/>
    <s v="theater/plays"/>
    <n v="1.1932315789473684"/>
    <n v="50.157964601769912"/>
    <x v="1"/>
    <x v="6"/>
  </r>
  <r>
    <n v="3210"/>
    <x v="3209"/>
    <s v="The Red Herring is a new play full of wickedly fast dialogue, a joke for every sentence, and more puns than you can shake a stick at."/>
    <x v="9"/>
    <n v="3773"/>
    <x v="0"/>
    <x v="0"/>
    <s v="USD"/>
    <n v="1338523140"/>
    <x v="3203"/>
    <n v="1334442519"/>
    <d v="2012-04-14T22:28:39"/>
    <b v="1"/>
    <n v="60"/>
    <b v="1"/>
    <s v="theater/plays"/>
    <n v="1.2576666666666667"/>
    <n v="62.883333333333333"/>
    <x v="1"/>
    <x v="6"/>
  </r>
  <r>
    <n v="3211"/>
    <x v="3210"/>
    <s v="Our fifth season is upon us: A wild new imagining of Titus Andronicus and our signature reading series &quot;Two Plays. One Conversation.&quot;"/>
    <x v="165"/>
    <n v="27541"/>
    <x v="0"/>
    <x v="0"/>
    <s v="USD"/>
    <n v="1408068000"/>
    <x v="3204"/>
    <n v="1405346680"/>
    <d v="2014-07-14T14:04:40"/>
    <b v="1"/>
    <n v="322"/>
    <b v="1"/>
    <s v="theater/plays"/>
    <n v="1.1974347826086957"/>
    <n v="85.531055900621112"/>
    <x v="1"/>
    <x v="6"/>
  </r>
  <r>
    <n v="3212"/>
    <x v="3211"/>
    <s v="Help us bring our production of Campo Maldito to New York AND San Francisco!"/>
    <x v="23"/>
    <n v="5050"/>
    <x v="0"/>
    <x v="0"/>
    <s v="USD"/>
    <n v="1407524751"/>
    <x v="3205"/>
    <n v="1404932751"/>
    <d v="2014-07-09T19:05:51"/>
    <b v="1"/>
    <n v="94"/>
    <b v="1"/>
    <s v="theater/plays"/>
    <n v="1.2625"/>
    <n v="53.723404255319146"/>
    <x v="1"/>
    <x v="6"/>
  </r>
  <r>
    <n v="3213"/>
    <x v="3212"/>
    <s v="3 boys, 1 white dress and a hoover collide in this explosive new play by John Fitzpatrick. Life's a wedding disco. Let's dance."/>
    <x v="12"/>
    <n v="6007"/>
    <x v="0"/>
    <x v="1"/>
    <s v="GBP"/>
    <n v="1437934759"/>
    <x v="3206"/>
    <n v="1434478759"/>
    <d v="2015-06-16T18:19:19"/>
    <b v="1"/>
    <n v="47"/>
    <b v="1"/>
    <s v="theater/plays"/>
    <n v="1.0011666666666668"/>
    <n v="127.80851063829788"/>
    <x v="1"/>
    <x v="6"/>
  </r>
  <r>
    <n v="3214"/>
    <x v="3213"/>
    <s v="Sexting, selfies and social media pressures that affect young people  connected 24/7.  Mistakes happen but now they can remain forever!"/>
    <x v="14"/>
    <n v="12256"/>
    <x v="0"/>
    <x v="1"/>
    <s v="GBP"/>
    <n v="1452038100"/>
    <x v="3207"/>
    <n v="1448823673"/>
    <d v="2015-11-29T19:01:13"/>
    <b v="1"/>
    <n v="115"/>
    <b v="1"/>
    <s v="theater/plays"/>
    <n v="1.0213333333333334"/>
    <n v="106.57391304347826"/>
    <x v="1"/>
    <x v="6"/>
  </r>
  <r>
    <n v="3215"/>
    <x v="3214"/>
    <s v="2 world premieres:_x000a_HOW TO LIVE ON EARTH by MJ Kaufman_x000a_ / CAL IN CAMO by William Francis Hoffman_x000a_+ workshops of 7 more plays!"/>
    <x v="19"/>
    <n v="35123"/>
    <x v="0"/>
    <x v="0"/>
    <s v="USD"/>
    <n v="1441857540"/>
    <x v="3208"/>
    <n v="1438617471"/>
    <d v="2015-08-03T15:57:51"/>
    <b v="1"/>
    <n v="134"/>
    <b v="1"/>
    <s v="theater/plays"/>
    <n v="1.0035142857142858"/>
    <n v="262.11194029850748"/>
    <x v="1"/>
    <x v="6"/>
  </r>
  <r>
    <n v="3216"/>
    <x v="3215"/>
    <s v="Brute (winner of the 2015 IdeasTap Underbelly Award) is new writing based on the true story of a rather twisted, horrible schoolgirl."/>
    <x v="13"/>
    <n v="2001"/>
    <x v="0"/>
    <x v="1"/>
    <s v="GBP"/>
    <n v="1436625000"/>
    <x v="3209"/>
    <n v="1433934371"/>
    <d v="2015-06-10T11:06:11"/>
    <b v="1"/>
    <n v="35"/>
    <b v="1"/>
    <s v="theater/plays"/>
    <n v="1.0004999999999999"/>
    <n v="57.171428571428571"/>
    <x v="1"/>
    <x v="6"/>
  </r>
  <r>
    <n v="3217"/>
    <x v="3216"/>
    <s v="Wake Up Call is a comedic play about a group of hotel employees working on Christmas Eve."/>
    <x v="37"/>
    <n v="5221"/>
    <x v="0"/>
    <x v="0"/>
    <s v="USD"/>
    <n v="1478264784"/>
    <x v="3210"/>
    <n v="1475672784"/>
    <d v="2016-10-05T13:06:24"/>
    <b v="1"/>
    <n v="104"/>
    <b v="1"/>
    <s v="theater/plays"/>
    <n v="1.1602222222222223"/>
    <n v="50.20192307692308"/>
    <x v="1"/>
    <x v="6"/>
  </r>
  <r>
    <n v="3218"/>
    <x v="3217"/>
    <s v="A brave &amp; relevant play that looks at the lives of 7 real women who served in the US Armed Forces. Authentic stories that need telling."/>
    <x v="14"/>
    <n v="12252"/>
    <x v="0"/>
    <x v="1"/>
    <s v="GBP"/>
    <n v="1419984000"/>
    <x v="3211"/>
    <n v="1417132986"/>
    <d v="2014-11-28T00:03:06"/>
    <b v="1"/>
    <n v="184"/>
    <b v="1"/>
    <s v="theater/plays"/>
    <n v="1.0209999999999999"/>
    <n v="66.586956521739125"/>
    <x v="1"/>
    <x v="6"/>
  </r>
  <r>
    <n v="3219"/>
    <x v="3218"/>
    <s v="Eyes Closed is a collaborative play and docudrama about New Yorkers and their dreams."/>
    <x v="22"/>
    <n v="20022"/>
    <x v="0"/>
    <x v="0"/>
    <s v="USD"/>
    <n v="1427063747"/>
    <x v="3212"/>
    <n v="1424043347"/>
    <d v="2015-02-15T23:35:47"/>
    <b v="1"/>
    <n v="119"/>
    <b v="1"/>
    <s v="theater/plays"/>
    <n v="1.0011000000000001"/>
    <n v="168.25210084033614"/>
    <x v="1"/>
    <x v="6"/>
  </r>
  <r>
    <n v="3220"/>
    <x v="3219"/>
    <s v="A sci-fi thriller for the stage opening March 10 in Los Angeles."/>
    <x v="36"/>
    <n v="15126"/>
    <x v="0"/>
    <x v="0"/>
    <s v="USD"/>
    <n v="1489352400"/>
    <x v="3213"/>
    <n v="1486411204"/>
    <d v="2017-02-06T20:00:04"/>
    <b v="1"/>
    <n v="59"/>
    <b v="1"/>
    <s v="theater/plays"/>
    <n v="1.0084"/>
    <n v="256.37288135593218"/>
    <x v="1"/>
    <x v="6"/>
  </r>
  <r>
    <n v="3221"/>
    <x v="3220"/>
    <s v="A one-man show about love, loss, and motorways, written &amp; performed by Ben Norris. Help us get to the 2015 Edinburgh Fringe and beyond!"/>
    <x v="23"/>
    <n v="4137"/>
    <x v="0"/>
    <x v="1"/>
    <s v="GBP"/>
    <n v="1436114603"/>
    <x v="3214"/>
    <n v="1433090603"/>
    <d v="2015-05-31T16:43:23"/>
    <b v="1"/>
    <n v="113"/>
    <b v="1"/>
    <s v="theater/plays"/>
    <n v="1.0342499999999999"/>
    <n v="36.610619469026545"/>
    <x v="1"/>
    <x v="6"/>
  </r>
  <r>
    <n v="3222"/>
    <x v="3221"/>
    <s v="Shakespeare's classic re-imagined as a spoken and signed production for deaf and hearing audiences"/>
    <x v="30"/>
    <n v="3120"/>
    <x v="0"/>
    <x v="0"/>
    <s v="USD"/>
    <n v="1445722140"/>
    <x v="3215"/>
    <n v="1443016697"/>
    <d v="2015-09-23T13:58:17"/>
    <b v="1"/>
    <n v="84"/>
    <b v="1"/>
    <s v="theater/plays"/>
    <n v="1.248"/>
    <n v="37.142857142857146"/>
    <x v="1"/>
    <x v="6"/>
  </r>
  <r>
    <n v="3223"/>
    <x v="3222"/>
    <s v="Bringing David Lindsay-Abaire's award-winning story of our times to the East Bay."/>
    <x v="379"/>
    <n v="3395"/>
    <x v="0"/>
    <x v="0"/>
    <s v="USD"/>
    <n v="1440100976"/>
    <x v="3216"/>
    <n v="1437508976"/>
    <d v="2015-07-21T20:02:56"/>
    <b v="1"/>
    <n v="74"/>
    <b v="1"/>
    <s v="theater/plays"/>
    <n v="1.0951612903225807"/>
    <n v="45.878378378378379"/>
    <x v="1"/>
    <x v="6"/>
  </r>
  <r>
    <n v="3224"/>
    <x v="3223"/>
    <s v="Neil LaBute and Marco Calvani reunite once again for the unique, international collaboration that is ADA: Author directing Author."/>
    <x v="11"/>
    <n v="30610"/>
    <x v="0"/>
    <x v="0"/>
    <s v="USD"/>
    <n v="1484024400"/>
    <x v="3217"/>
    <n v="1479932713"/>
    <d v="2016-11-23T20:25:13"/>
    <b v="1"/>
    <n v="216"/>
    <b v="1"/>
    <s v="theater/plays"/>
    <n v="1.0203333333333333"/>
    <n v="141.71296296296296"/>
    <x v="1"/>
    <x v="6"/>
  </r>
  <r>
    <n v="3225"/>
    <x v="3224"/>
    <s v="Bare Theatre brings one of Shakespeare's most accessible early comedies to life free to the public across the NC Triangle"/>
    <x v="13"/>
    <n v="2047"/>
    <x v="0"/>
    <x v="0"/>
    <s v="USD"/>
    <n v="1464987600"/>
    <x v="3218"/>
    <n v="1463145938"/>
    <d v="2016-05-13T13:25:38"/>
    <b v="1"/>
    <n v="39"/>
    <b v="1"/>
    <s v="theater/plays"/>
    <n v="1.0235000000000001"/>
    <n v="52.487179487179489"/>
    <x v="1"/>
    <x v="6"/>
  </r>
  <r>
    <n v="3226"/>
    <x v="3225"/>
    <s v="Trip The Light Theatre needs YOUR help to fund it's second run of its debut production 'The Sun Shining On her Hands' in London."/>
    <x v="38"/>
    <n v="1250"/>
    <x v="0"/>
    <x v="1"/>
    <s v="GBP"/>
    <n v="1446213612"/>
    <x v="3219"/>
    <n v="1443621612"/>
    <d v="2015-09-30T14:00:12"/>
    <b v="1"/>
    <n v="21"/>
    <b v="1"/>
    <s v="theater/plays"/>
    <n v="1.0416666666666667"/>
    <n v="59.523809523809526"/>
    <x v="1"/>
    <x v="6"/>
  </r>
  <r>
    <n v="3227"/>
    <x v="3226"/>
    <s v="a colder water than here is a new play by Matt Jones and directed by Lily McLeish that will be perfomed at VAULT Festival from 1-5 Feb"/>
    <x v="38"/>
    <n v="1500"/>
    <x v="0"/>
    <x v="1"/>
    <s v="GBP"/>
    <n v="1484687436"/>
    <x v="3220"/>
    <n v="1482095436"/>
    <d v="2016-12-18T21:10:36"/>
    <b v="0"/>
    <n v="30"/>
    <b v="1"/>
    <s v="theater/plays"/>
    <n v="1.25"/>
    <n v="50"/>
    <x v="1"/>
    <x v="6"/>
  </r>
  <r>
    <n v="3228"/>
    <x v="3227"/>
    <s v="A Season of Powerful Women. A Season of Defiance."/>
    <x v="39"/>
    <n v="7164"/>
    <x v="0"/>
    <x v="0"/>
    <s v="USD"/>
    <n v="1450328340"/>
    <x v="3221"/>
    <n v="1447606884"/>
    <d v="2015-11-15T17:01:24"/>
    <b v="1"/>
    <n v="37"/>
    <b v="1"/>
    <s v="theater/plays"/>
    <n v="1.0234285714285714"/>
    <n v="193.62162162162161"/>
    <x v="1"/>
    <x v="6"/>
  </r>
  <r>
    <n v="3229"/>
    <x v="3228"/>
    <s v="After electrifying audiences in Seattle and Tashkent, The Seagull Project embarks on a brand new journey."/>
    <x v="22"/>
    <n v="21573"/>
    <x v="0"/>
    <x v="0"/>
    <s v="USD"/>
    <n v="1416470398"/>
    <x v="3222"/>
    <n v="1413874798"/>
    <d v="2014-10-21T06:59:58"/>
    <b v="1"/>
    <n v="202"/>
    <b v="1"/>
    <s v="theater/plays"/>
    <n v="1.0786500000000001"/>
    <n v="106.79702970297029"/>
    <x v="1"/>
    <x v="6"/>
  </r>
  <r>
    <n v="3230"/>
    <x v="3229"/>
    <s v="Recently under fire for its cheeky and contextual revisiting of an ancient comedy, this show has lost funding and needs your support!"/>
    <x v="27"/>
    <n v="2857"/>
    <x v="0"/>
    <x v="0"/>
    <s v="USD"/>
    <n v="1412135940"/>
    <x v="341"/>
    <n v="1410840126"/>
    <d v="2014-09-16T04:02:06"/>
    <b v="1"/>
    <n v="37"/>
    <b v="1"/>
    <s v="theater/plays"/>
    <n v="1.0988461538461538"/>
    <n v="77.21621621621621"/>
    <x v="1"/>
    <x v="6"/>
  </r>
  <r>
    <n v="3231"/>
    <x v="3230"/>
    <s v="Help us reach our &quot;stretch goal&quot; of $2000! We are an adult group specializing in adapting works of fiction for the stage."/>
    <x v="28"/>
    <n v="1610"/>
    <x v="0"/>
    <x v="0"/>
    <s v="USD"/>
    <n v="1460846347"/>
    <x v="3223"/>
    <n v="1458254347"/>
    <d v="2016-03-17T22:39:07"/>
    <b v="0"/>
    <n v="28"/>
    <b v="1"/>
    <s v="theater/plays"/>
    <n v="1.61"/>
    <n v="57.5"/>
    <x v="1"/>
    <x v="6"/>
  </r>
  <r>
    <n v="3232"/>
    <x v="3231"/>
    <s v="Honorable Men - Yorick's 10th season of free, outdoor Shakespeare.  Featuring Henry IV, part 1 and Julius Caesar."/>
    <x v="28"/>
    <n v="1312"/>
    <x v="0"/>
    <x v="0"/>
    <s v="USD"/>
    <n v="1462334340"/>
    <x v="3224"/>
    <n v="1459711917"/>
    <d v="2016-04-03T19:31:57"/>
    <b v="1"/>
    <n v="26"/>
    <b v="1"/>
    <s v="theater/plays"/>
    <n v="1.3120000000000001"/>
    <n v="50.46153846153846"/>
    <x v="1"/>
    <x v="6"/>
  </r>
  <r>
    <n v="3233"/>
    <x v="3232"/>
    <s v="64 Squares is an autobiographical one-man exploration of the internal chess game played to reconcile relationships."/>
    <x v="10"/>
    <n v="5940"/>
    <x v="0"/>
    <x v="0"/>
    <s v="USD"/>
    <n v="1488482355"/>
    <x v="3225"/>
    <n v="1485890355"/>
    <d v="2017-01-31T19:19:15"/>
    <b v="0"/>
    <n v="61"/>
    <b v="1"/>
    <s v="theater/plays"/>
    <n v="1.1879999999999999"/>
    <n v="97.377049180327873"/>
    <x v="1"/>
    <x v="6"/>
  </r>
  <r>
    <n v="3234"/>
    <x v="3233"/>
    <s v="Get Repetitive Beats to Vaults! A high octane play set in Oxford  during one of the most influential &amp; hedonistic movements in music."/>
    <x v="23"/>
    <n v="4015.71"/>
    <x v="0"/>
    <x v="1"/>
    <s v="GBP"/>
    <n v="1485991860"/>
    <x v="3226"/>
    <n v="1483124208"/>
    <d v="2016-12-30T18:56:48"/>
    <b v="0"/>
    <n v="115"/>
    <b v="1"/>
    <s v="theater/plays"/>
    <n v="1.0039275000000001"/>
    <n v="34.91921739130435"/>
    <x v="1"/>
    <x v="6"/>
  </r>
  <r>
    <n v="3235"/>
    <x v="3234"/>
    <s v="Bring the spectacular PLEASE EXCUSE MY DEAR AUNT SALLY to Edinburgh this August for a 4-week run at the prestigious Pleasance Theatre!"/>
    <x v="36"/>
    <n v="15481"/>
    <x v="0"/>
    <x v="0"/>
    <s v="USD"/>
    <n v="1467361251"/>
    <x v="3227"/>
    <n v="1464769251"/>
    <d v="2016-06-01T08:20:51"/>
    <b v="1"/>
    <n v="181"/>
    <b v="1"/>
    <s v="theater/plays"/>
    <n v="1.0320666666666667"/>
    <n v="85.530386740331494"/>
    <x v="1"/>
    <x v="6"/>
  </r>
  <r>
    <n v="3236"/>
    <x v="3235"/>
    <s v="A dark comedy exploring the importance of art, homelessness, and finding your own path.  World Premiere 3/27/17 at IRT Theater in NYC."/>
    <x v="22"/>
    <n v="20120"/>
    <x v="0"/>
    <x v="0"/>
    <s v="USD"/>
    <n v="1482962433"/>
    <x v="3228"/>
    <n v="1480370433"/>
    <d v="2016-11-28T22:00:33"/>
    <b v="0"/>
    <n v="110"/>
    <b v="1"/>
    <s v="theater/plays"/>
    <n v="1.006"/>
    <n v="182.90909090909091"/>
    <x v="1"/>
    <x v="6"/>
  </r>
  <r>
    <n v="3237"/>
    <x v="3236"/>
    <s v="An annual campaign supporting our intensive for artists 25 and under."/>
    <x v="19"/>
    <n v="35275.64"/>
    <x v="0"/>
    <x v="0"/>
    <s v="USD"/>
    <n v="1443499140"/>
    <x v="3229"/>
    <n v="1441452184"/>
    <d v="2015-09-05T11:23:04"/>
    <b v="1"/>
    <n v="269"/>
    <b v="1"/>
    <s v="theater/plays"/>
    <n v="1.0078754285714286"/>
    <n v="131.13620817843866"/>
    <x v="1"/>
    <x v="6"/>
  </r>
  <r>
    <n v="3238"/>
    <x v="3237"/>
    <s v="A bit of role-play never hurt anyone, right? Two maids play a game of murder. Genet's THE MAIDS in a visceral production by ALL BARE."/>
    <x v="70"/>
    <n v="3145"/>
    <x v="0"/>
    <x v="1"/>
    <s v="GBP"/>
    <n v="1435752898"/>
    <x v="3230"/>
    <n v="1433160898"/>
    <d v="2015-06-01T12:14:58"/>
    <b v="1"/>
    <n v="79"/>
    <b v="1"/>
    <s v="theater/plays"/>
    <n v="1.1232142857142857"/>
    <n v="39.810126582278478"/>
    <x v="1"/>
    <x v="6"/>
  </r>
  <r>
    <n v="3239"/>
    <x v="3238"/>
    <s v="The first regional library-touring show from new UK company Librarian Theatre - transforming local libraries into magical theatres"/>
    <x v="400"/>
    <n v="6208.98"/>
    <x v="0"/>
    <x v="1"/>
    <s v="GBP"/>
    <n v="1445817540"/>
    <x v="3231"/>
    <n v="1443665293"/>
    <d v="2015-10-01T02:08:13"/>
    <b v="1"/>
    <n v="104"/>
    <b v="1"/>
    <s v="theater/plays"/>
    <n v="1.0591914022517912"/>
    <n v="59.701730769230764"/>
    <x v="1"/>
    <x v="6"/>
  </r>
  <r>
    <n v="3240"/>
    <x v="3239"/>
    <s v="An inventive (re)telling of Princess Sophia Duleep Singhâ€™s journey, from an aristocratic upbringing to a life of political activism."/>
    <x v="9"/>
    <n v="3017"/>
    <x v="0"/>
    <x v="1"/>
    <s v="GBP"/>
    <n v="1487286000"/>
    <x v="3232"/>
    <n v="1484843948"/>
    <d v="2017-01-19T16:39:08"/>
    <b v="0"/>
    <n v="34"/>
    <b v="1"/>
    <s v="theater/plays"/>
    <n v="1.0056666666666667"/>
    <n v="88.735294117647058"/>
    <x v="1"/>
    <x v="6"/>
  </r>
  <r>
    <n v="3241"/>
    <x v="3240"/>
    <s v="iDiOM mounts the West Coast Premiere of â€œThese Seven Sicknessesâ€ â€“ ALL SEVEN of Sophoclesâ€™ surviving plays in one epic production."/>
    <x v="0"/>
    <n v="9801"/>
    <x v="0"/>
    <x v="0"/>
    <s v="USD"/>
    <n v="1413269940"/>
    <x v="3233"/>
    <n v="1410421670"/>
    <d v="2014-09-11T07:47:50"/>
    <b v="1"/>
    <n v="167"/>
    <b v="1"/>
    <s v="theater/plays"/>
    <n v="1.1530588235294117"/>
    <n v="58.688622754491021"/>
    <x v="1"/>
    <x v="6"/>
  </r>
  <r>
    <n v="3242"/>
    <x v="3241"/>
    <s v="First Day Off in a Long Time is a comedy show...            _x000a_About suicide."/>
    <x v="3"/>
    <n v="12730.42"/>
    <x v="0"/>
    <x v="0"/>
    <s v="USD"/>
    <n v="1411150092"/>
    <x v="3234"/>
    <n v="1408558092"/>
    <d v="2014-08-20T18:08:12"/>
    <b v="1"/>
    <n v="183"/>
    <b v="1"/>
    <s v="theater/plays"/>
    <n v="1.273042"/>
    <n v="69.56513661202186"/>
    <x v="1"/>
    <x v="6"/>
  </r>
  <r>
    <n v="3243"/>
    <x v="3242"/>
    <s v="Live Source's world premiere of a new play by Jaclyn Backhaus, premiering at the New Ohio Theatre October 30th-November 8th."/>
    <x v="6"/>
    <n v="8227"/>
    <x v="0"/>
    <x v="0"/>
    <s v="USD"/>
    <n v="1444348800"/>
    <x v="3235"/>
    <n v="1442283562"/>
    <d v="2015-09-15T02:19:22"/>
    <b v="1"/>
    <n v="71"/>
    <b v="1"/>
    <s v="theater/plays"/>
    <n v="1.028375"/>
    <n v="115.87323943661971"/>
    <x v="1"/>
    <x v="6"/>
  </r>
  <r>
    <n v="3244"/>
    <x v="3243"/>
    <s v="'Time Please' is a black comedy set in a failing public house in a run-down part of town, where things are about to get messy."/>
    <x v="183"/>
    <n v="1647"/>
    <x v="0"/>
    <x v="1"/>
    <s v="GBP"/>
    <n v="1480613982"/>
    <x v="3236"/>
    <n v="1478018382"/>
    <d v="2016-11-01T16:39:42"/>
    <b v="0"/>
    <n v="69"/>
    <b v="1"/>
    <s v="theater/plays"/>
    <n v="1.0293749999999999"/>
    <n v="23.869565217391305"/>
    <x v="1"/>
    <x v="6"/>
  </r>
  <r>
    <n v="3245"/>
    <x v="3244"/>
    <s v="Five playwrights volunteer at New York's largest soup kitchen and develop a play around the people they meet."/>
    <x v="223"/>
    <n v="21904"/>
    <x v="0"/>
    <x v="0"/>
    <s v="USD"/>
    <n v="1434074400"/>
    <x v="3237"/>
    <n v="1431354258"/>
    <d v="2015-05-11T14:24:18"/>
    <b v="0"/>
    <n v="270"/>
    <b v="1"/>
    <s v="theater/plays"/>
    <n v="1.043047619047619"/>
    <n v="81.125925925925927"/>
    <x v="1"/>
    <x v="6"/>
  </r>
  <r>
    <n v="3246"/>
    <x v="3245"/>
    <s v="The Gray Man isnâ€™t real. Heâ€™s a ghost story, a boogeyman, a tale mothers make up to keep their children safe."/>
    <x v="3"/>
    <n v="11122"/>
    <x v="0"/>
    <x v="0"/>
    <s v="USD"/>
    <n v="1442030340"/>
    <x v="3238"/>
    <n v="1439551200"/>
    <d v="2015-08-14T11:20:00"/>
    <b v="1"/>
    <n v="193"/>
    <b v="1"/>
    <s v="theater/plays"/>
    <n v="1.1122000000000001"/>
    <n v="57.626943005181346"/>
    <x v="1"/>
    <x v="6"/>
  </r>
  <r>
    <n v="3247"/>
    <x v="3246"/>
    <s v="Open Letter Theatre presents 'Boys' by Ella Hickson, at 2015's Edinburgh Fringe Festival! Four students, one flat, one last party!"/>
    <x v="30"/>
    <n v="2646.5"/>
    <x v="0"/>
    <x v="1"/>
    <s v="GBP"/>
    <n v="1436696712"/>
    <x v="3239"/>
    <n v="1434104712"/>
    <d v="2015-06-12T10:25:12"/>
    <b v="1"/>
    <n v="57"/>
    <b v="1"/>
    <s v="theater/plays"/>
    <n v="1.0586"/>
    <n v="46.429824561403507"/>
    <x v="1"/>
    <x v="6"/>
  </r>
  <r>
    <n v="3248"/>
    <x v="3247"/>
    <s v="Honest Accomplice Theatre produces theatre for social change."/>
    <x v="14"/>
    <n v="12095"/>
    <x v="0"/>
    <x v="0"/>
    <s v="USD"/>
    <n v="1428178757"/>
    <x v="3240"/>
    <n v="1425590357"/>
    <d v="2015-03-05T21:19:17"/>
    <b v="1"/>
    <n v="200"/>
    <b v="1"/>
    <s v="theater/plays"/>
    <n v="1.0079166666666666"/>
    <n v="60.475000000000001"/>
    <x v="1"/>
    <x v="6"/>
  </r>
  <r>
    <n v="3249"/>
    <x v="3248"/>
    <s v="A new work about guilt, trauma, love, and change; this original play tells the story of a boy and a girl who love and lose each other."/>
    <x v="62"/>
    <n v="5771"/>
    <x v="0"/>
    <x v="0"/>
    <s v="USD"/>
    <n v="1434822914"/>
    <x v="3241"/>
    <n v="1432230914"/>
    <d v="2015-05-21T17:55:14"/>
    <b v="1"/>
    <n v="88"/>
    <b v="1"/>
    <s v="theater/plays"/>
    <n v="1.0492727272727274"/>
    <n v="65.579545454545453"/>
    <x v="1"/>
    <x v="6"/>
  </r>
  <r>
    <n v="3250"/>
    <x v="3249"/>
    <s v="The birth-child of The Moving Company, Theatre de la Jeune Lune &amp; William Shakespeare:  A wild new production of Love's Labour's Lost."/>
    <x v="31"/>
    <n v="25388"/>
    <x v="0"/>
    <x v="0"/>
    <s v="USD"/>
    <n v="1415213324"/>
    <x v="3242"/>
    <n v="1412617724"/>
    <d v="2014-10-06T17:48:44"/>
    <b v="1"/>
    <n v="213"/>
    <b v="1"/>
    <s v="theater/plays"/>
    <n v="1.01552"/>
    <n v="119.1924882629108"/>
    <x v="1"/>
    <x v="6"/>
  </r>
  <r>
    <n v="3251"/>
    <x v="3250"/>
    <s v="Self-Titled: A Live (Theatrical) Mixtape. An evening of short plays and music inspired by the works of Jimi, Aretha, Sting and Rufus!"/>
    <x v="15"/>
    <n v="1661"/>
    <x v="0"/>
    <x v="0"/>
    <s v="USD"/>
    <n v="1434907966"/>
    <x v="3243"/>
    <n v="1432315966"/>
    <d v="2015-05-22T17:32:46"/>
    <b v="1"/>
    <n v="20"/>
    <b v="1"/>
    <s v="theater/plays"/>
    <n v="1.1073333333333333"/>
    <n v="83.05"/>
    <x v="1"/>
    <x v="6"/>
  </r>
  <r>
    <n v="3252"/>
    <x v="3251"/>
    <s v="How do we navigate the boundaries between friendship, sexual intimacy and obsessive desire?"/>
    <x v="268"/>
    <n v="2876"/>
    <x v="0"/>
    <x v="1"/>
    <s v="GBP"/>
    <n v="1473247240"/>
    <x v="3244"/>
    <n v="1470655240"/>
    <d v="2016-08-08T11:20:40"/>
    <b v="1"/>
    <n v="50"/>
    <b v="1"/>
    <s v="theater/plays"/>
    <n v="1.2782222222222221"/>
    <n v="57.52"/>
    <x v="1"/>
    <x v="6"/>
  </r>
  <r>
    <n v="3253"/>
    <x v="3252"/>
    <s v="Can you ever truly feel what someone else is feeling?_x000a_Do you want to?"/>
    <x v="22"/>
    <n v="20365"/>
    <x v="0"/>
    <x v="0"/>
    <s v="USD"/>
    <n v="1473306300"/>
    <x v="3245"/>
    <n v="1471701028"/>
    <d v="2016-08-20T13:50:28"/>
    <b v="1"/>
    <n v="115"/>
    <b v="1"/>
    <s v="theater/plays"/>
    <n v="1.0182500000000001"/>
    <n v="177.08695652173913"/>
    <x v="1"/>
    <x v="6"/>
  </r>
  <r>
    <n v="3254"/>
    <x v="3253"/>
    <s v="Please help me bring 'The Bad Arm', which has toured America for 6 years, to the biggest &amp; best arts festival in the world: Edinburgh!"/>
    <x v="93"/>
    <n v="13163.5"/>
    <x v="0"/>
    <x v="1"/>
    <s v="GBP"/>
    <n v="1427331809"/>
    <x v="3246"/>
    <n v="1424743409"/>
    <d v="2015-02-24T02:03:29"/>
    <b v="1"/>
    <n v="186"/>
    <b v="1"/>
    <s v="theater/plays"/>
    <n v="1.012576923076923"/>
    <n v="70.771505376344081"/>
    <x v="1"/>
    <x v="6"/>
  </r>
  <r>
    <n v="3255"/>
    <x v="3254"/>
    <s v="5 Actors, 30 Characters, 90 Minutes._x000a_Let us transport you from London to the fields of Agincourt, using the power of your imagination."/>
    <x v="43"/>
    <n v="525"/>
    <x v="0"/>
    <x v="1"/>
    <s v="GBP"/>
    <n v="1412706375"/>
    <x v="3247"/>
    <n v="1410114375"/>
    <d v="2014-09-07T18:26:15"/>
    <b v="1"/>
    <n v="18"/>
    <b v="1"/>
    <s v="theater/plays"/>
    <n v="1.75"/>
    <n v="29.166666666666668"/>
    <x v="1"/>
    <x v="6"/>
  </r>
  <r>
    <n v="3256"/>
    <x v="3255"/>
    <s v="Our 16th year promises to be bigger and better than ever but we need your help to bring the show to life!"/>
    <x v="3"/>
    <n v="12806"/>
    <x v="0"/>
    <x v="0"/>
    <s v="USD"/>
    <n v="1433995140"/>
    <x v="3248"/>
    <n v="1432129577"/>
    <d v="2015-05-20T13:46:17"/>
    <b v="1"/>
    <n v="176"/>
    <b v="1"/>
    <s v="theater/plays"/>
    <n v="1.2806"/>
    <n v="72.76136363636364"/>
    <x v="1"/>
    <x v="6"/>
  </r>
  <r>
    <n v="3257"/>
    <x v="3256"/>
    <s v="A week long run of Tennessee Williams's 'Hello From Bertha' &amp; '27 Wagons Full of Cotton' to raise awareness of Abuse &amp; Prostitution."/>
    <x v="13"/>
    <n v="2125.9899999999998"/>
    <x v="0"/>
    <x v="1"/>
    <s v="GBP"/>
    <n v="1487769952"/>
    <x v="3249"/>
    <n v="1485177952"/>
    <d v="2017-01-23T13:25:52"/>
    <b v="0"/>
    <n v="41"/>
    <b v="1"/>
    <s v="theater/plays"/>
    <n v="1.0629949999999999"/>
    <n v="51.853414634146333"/>
    <x v="1"/>
    <x v="6"/>
  </r>
  <r>
    <n v="3258"/>
    <x v="3257"/>
    <s v="A guy named Walt steals a book and plans to sell it to get his life on track... until his wife finds out."/>
    <x v="39"/>
    <n v="7365"/>
    <x v="0"/>
    <x v="0"/>
    <s v="USD"/>
    <n v="1420751861"/>
    <x v="3250"/>
    <n v="1418159861"/>
    <d v="2014-12-09T21:17:41"/>
    <b v="1"/>
    <n v="75"/>
    <b v="1"/>
    <s v="theater/plays"/>
    <n v="1.052142857142857"/>
    <n v="98.2"/>
    <x v="1"/>
    <x v="6"/>
  </r>
  <r>
    <n v="3259"/>
    <x v="3258"/>
    <s v="The Human Faces Tour - Every Story Sacred. This tour is about laughter, grief, and identity in the human striving toward wholeness"/>
    <x v="165"/>
    <n v="24418.6"/>
    <x v="0"/>
    <x v="0"/>
    <s v="USD"/>
    <n v="1475294340"/>
    <x v="3251"/>
    <n v="1472753745"/>
    <d v="2016-09-01T18:15:45"/>
    <b v="1"/>
    <n v="97"/>
    <b v="1"/>
    <s v="theater/plays"/>
    <n v="1.0616782608695652"/>
    <n v="251.7381443298969"/>
    <x v="1"/>
    <x v="6"/>
  </r>
  <r>
    <n v="3260"/>
    <x v="3259"/>
    <s v="We're looking to raise money to continue bringing Brooklyn the vanishing art form of marionette puppetry."/>
    <x v="10"/>
    <n v="5462"/>
    <x v="0"/>
    <x v="0"/>
    <s v="USD"/>
    <n v="1448903318"/>
    <x v="3252"/>
    <n v="1445875718"/>
    <d v="2015-10-26T16:08:38"/>
    <b v="1"/>
    <n v="73"/>
    <b v="1"/>
    <s v="theater/plays"/>
    <n v="1.0924"/>
    <n v="74.821917808219183"/>
    <x v="1"/>
    <x v="6"/>
  </r>
  <r>
    <n v="3261"/>
    <x v="3260"/>
    <s v="Six Spartanburg-based professional actors perform A Midsummer Night's Dream outdoors in downtown Spartanburg."/>
    <x v="126"/>
    <n v="3315"/>
    <x v="0"/>
    <x v="0"/>
    <s v="USD"/>
    <n v="1437067476"/>
    <x v="3253"/>
    <n v="1434475476"/>
    <d v="2015-06-16T17:24:36"/>
    <b v="1"/>
    <n v="49"/>
    <b v="1"/>
    <s v="theater/plays"/>
    <n v="1.0045454545454546"/>
    <n v="67.65306122448979"/>
    <x v="1"/>
    <x v="6"/>
  </r>
  <r>
    <n v="3262"/>
    <x v="3261"/>
    <s v="A one-woman theatrical exploration of the prison system and its inhabitants."/>
    <x v="401"/>
    <n v="12571"/>
    <x v="0"/>
    <x v="0"/>
    <s v="USD"/>
    <n v="1419220800"/>
    <x v="3254"/>
    <n v="1416555262"/>
    <d v="2014-11-21T07:34:22"/>
    <b v="1"/>
    <n v="134"/>
    <b v="1"/>
    <s v="theater/plays"/>
    <n v="1.0304098360655738"/>
    <n v="93.81343283582089"/>
    <x v="1"/>
    <x v="6"/>
  </r>
  <r>
    <n v="3263"/>
    <x v="3262"/>
    <s v="Shakespeare's bloodiest tragedy, performed and produced exclusively by women."/>
    <x v="30"/>
    <n v="2804.16"/>
    <x v="0"/>
    <x v="0"/>
    <s v="USD"/>
    <n v="1446238800"/>
    <x v="3255"/>
    <n v="1444220588"/>
    <d v="2015-10-07T12:23:08"/>
    <b v="1"/>
    <n v="68"/>
    <b v="1"/>
    <s v="theater/plays"/>
    <n v="1.121664"/>
    <n v="41.237647058823526"/>
    <x v="1"/>
    <x v="6"/>
  </r>
  <r>
    <n v="3264"/>
    <x v="3263"/>
    <s v="The three part comedic saga of Kapow-i GoGo, who saves the world.  Again.  And again."/>
    <x v="30"/>
    <n v="2575"/>
    <x v="0"/>
    <x v="0"/>
    <s v="USD"/>
    <n v="1422482400"/>
    <x v="3256"/>
    <n v="1421089938"/>
    <d v="2015-01-12T19:12:18"/>
    <b v="1"/>
    <n v="49"/>
    <b v="1"/>
    <s v="theater/plays"/>
    <n v="1.03"/>
    <n v="52.551020408163268"/>
    <x v="1"/>
    <x v="6"/>
  </r>
  <r>
    <n v="3265"/>
    <x v="3264"/>
    <s v="A theatrical play on Alzheimerâ€™s and the challenges of loving a person who keeps disappearing."/>
    <x v="200"/>
    <n v="4428"/>
    <x v="0"/>
    <x v="17"/>
    <s v="EUR"/>
    <n v="1449162000"/>
    <x v="3257"/>
    <n v="1446570315"/>
    <d v="2015-11-03T17:05:15"/>
    <b v="1"/>
    <n v="63"/>
    <b v="1"/>
    <s v="theater/plays"/>
    <n v="1.64"/>
    <n v="70.285714285714292"/>
    <x v="1"/>
    <x v="6"/>
  </r>
  <r>
    <n v="3266"/>
    <x v="3265"/>
    <s v="An original version of Shakespeare's masterpiece that emphasizes family and explores the destruction of blood ties"/>
    <x v="12"/>
    <n v="7877"/>
    <x v="0"/>
    <x v="0"/>
    <s v="USD"/>
    <n v="1434142800"/>
    <x v="3258"/>
    <n v="1431435122"/>
    <d v="2015-05-12T12:52:02"/>
    <b v="1"/>
    <n v="163"/>
    <b v="1"/>
    <s v="theater/plays"/>
    <n v="1.3128333333333333"/>
    <n v="48.325153374233132"/>
    <x v="1"/>
    <x v="6"/>
  </r>
  <r>
    <n v="3267"/>
    <x v="3266"/>
    <s v="Experience the great American novel like never before.... Through the magic of live storytelling in an epic and threadbare sort of way."/>
    <x v="36"/>
    <n v="15315"/>
    <x v="0"/>
    <x v="0"/>
    <s v="USD"/>
    <n v="1437156660"/>
    <x v="3259"/>
    <n v="1434564660"/>
    <d v="2015-06-17T18:11:00"/>
    <b v="1"/>
    <n v="288"/>
    <b v="1"/>
    <s v="theater/plays"/>
    <n v="1.0209999999999999"/>
    <n v="53.177083333333336"/>
    <x v="1"/>
    <x v="6"/>
  </r>
  <r>
    <n v="3268"/>
    <x v="3267"/>
    <s v="EgoPo's The Hairy Ape has been invited to the Provincetown Theater Festival! Help us support our artists on this exciting tour."/>
    <x v="13"/>
    <n v="2560"/>
    <x v="0"/>
    <x v="0"/>
    <s v="USD"/>
    <n v="1472074928"/>
    <x v="3260"/>
    <n v="1470692528"/>
    <d v="2016-08-08T21:42:08"/>
    <b v="1"/>
    <n v="42"/>
    <b v="1"/>
    <s v="theater/plays"/>
    <n v="1.28"/>
    <n v="60.952380952380949"/>
    <x v="1"/>
    <x v="6"/>
  </r>
  <r>
    <n v="3269"/>
    <x v="3268"/>
    <s v="Cicada Studios presents, as their inaugural production, a new-writing world premiere at the Edinburgh Fringe Festival 2015."/>
    <x v="6"/>
    <n v="8120"/>
    <x v="0"/>
    <x v="1"/>
    <s v="GBP"/>
    <n v="1434452400"/>
    <x v="3261"/>
    <n v="1431509397"/>
    <d v="2015-05-13T09:29:57"/>
    <b v="1"/>
    <n v="70"/>
    <b v="1"/>
    <s v="theater/plays"/>
    <n v="1.0149999999999999"/>
    <n v="116"/>
    <x v="1"/>
    <x v="6"/>
  </r>
  <r>
    <n v="3270"/>
    <x v="3269"/>
    <s v="Once again Smoke &amp; Oakum Theatre is heading up to the Edinburgh Festival with its latest show, 'Cornermen'. Welcome to our Kickstarter!"/>
    <x v="40"/>
    <n v="1830"/>
    <x v="0"/>
    <x v="1"/>
    <s v="GBP"/>
    <n v="1436705265"/>
    <x v="3262"/>
    <n v="1434113265"/>
    <d v="2015-06-12T12:47:45"/>
    <b v="1"/>
    <n v="30"/>
    <b v="1"/>
    <s v="theater/plays"/>
    <n v="1.0166666666666666"/>
    <n v="61"/>
    <x v="1"/>
    <x v="6"/>
  </r>
  <r>
    <n v="3271"/>
    <x v="3270"/>
    <s v="A razor sharp satire to darken your Christmas."/>
    <x v="15"/>
    <n v="1950"/>
    <x v="0"/>
    <x v="1"/>
    <s v="GBP"/>
    <n v="1414927775"/>
    <x v="3263"/>
    <n v="1412332175"/>
    <d v="2014-10-03T10:29:35"/>
    <b v="1"/>
    <n v="51"/>
    <b v="1"/>
    <s v="theater/plays"/>
    <n v="1.3"/>
    <n v="38.235294117647058"/>
    <x v="1"/>
    <x v="6"/>
  </r>
  <r>
    <n v="3272"/>
    <x v="3271"/>
    <s v="A new original play that follows two Israeli singles navigate the humorous and confusing dating scene of NYC."/>
    <x v="3"/>
    <n v="15443"/>
    <x v="0"/>
    <x v="0"/>
    <s v="USD"/>
    <n v="1446814809"/>
    <x v="3264"/>
    <n v="1444219209"/>
    <d v="2015-10-07T12:00:09"/>
    <b v="1"/>
    <n v="145"/>
    <b v="1"/>
    <s v="theater/plays"/>
    <n v="1.5443"/>
    <n v="106.50344827586207"/>
    <x v="1"/>
    <x v="6"/>
  </r>
  <r>
    <n v="3273"/>
    <x v="3272"/>
    <s v="We're bringing Tuscany to the Cherry Lane Theatre with a new play about memory and how we deal with people we love but we can't stand."/>
    <x v="23"/>
    <n v="4296"/>
    <x v="0"/>
    <x v="0"/>
    <s v="USD"/>
    <n v="1473879600"/>
    <x v="3265"/>
    <n v="1472498042"/>
    <d v="2016-08-29T19:14:02"/>
    <b v="1"/>
    <n v="21"/>
    <b v="1"/>
    <s v="theater/plays"/>
    <n v="1.0740000000000001"/>
    <n v="204.57142857142858"/>
    <x v="1"/>
    <x v="6"/>
  </r>
  <r>
    <n v="3274"/>
    <x v="3273"/>
    <s v="Austin Pendleton directs a rare revival of Tennessee Williams' Orpheus Descending. (photos by Michael Halsband and Talfoto)"/>
    <x v="289"/>
    <n v="15705"/>
    <x v="0"/>
    <x v="0"/>
    <s v="USD"/>
    <n v="1458075600"/>
    <x v="3266"/>
    <n v="1454259272"/>
    <d v="2016-01-31T16:54:32"/>
    <b v="1"/>
    <n v="286"/>
    <b v="1"/>
    <s v="theater/plays"/>
    <n v="1.0132258064516129"/>
    <n v="54.912587412587413"/>
    <x v="1"/>
    <x v="6"/>
  </r>
  <r>
    <n v="3275"/>
    <x v="3274"/>
    <s v="The Whitelisted Theatre Company is a non-profit arts organization dedicated to producing the most relevant European plays in NYC."/>
    <x v="40"/>
    <n v="1805"/>
    <x v="0"/>
    <x v="0"/>
    <s v="USD"/>
    <n v="1423456200"/>
    <x v="3267"/>
    <n v="1421183271"/>
    <d v="2015-01-13T21:07:51"/>
    <b v="1"/>
    <n v="12"/>
    <b v="1"/>
    <s v="theater/plays"/>
    <n v="1.0027777777777778"/>
    <n v="150.41666666666666"/>
    <x v="1"/>
    <x v="6"/>
  </r>
  <r>
    <n v="3276"/>
    <x v="3275"/>
    <s v="In 2016, KO Theatre presents a world premiere play in Toronto, ON about faith, home, and the secrets we keep from those we love."/>
    <x v="37"/>
    <n v="5258"/>
    <x v="0"/>
    <x v="5"/>
    <s v="CAD"/>
    <n v="1459483140"/>
    <x v="3268"/>
    <n v="1456526879"/>
    <d v="2016-02-26T22:47:59"/>
    <b v="1"/>
    <n v="100"/>
    <b v="1"/>
    <s v="theater/plays"/>
    <n v="1.1684444444444444"/>
    <n v="52.58"/>
    <x v="1"/>
    <x v="6"/>
  </r>
  <r>
    <n v="3277"/>
    <x v="3276"/>
    <s v="One of the most popular American plays of the last decade comes to London for its international premiere. Festive and bittersweet."/>
    <x v="10"/>
    <n v="5430"/>
    <x v="0"/>
    <x v="1"/>
    <s v="GBP"/>
    <n v="1416331406"/>
    <x v="3269"/>
    <n v="1413735806"/>
    <d v="2014-10-19T16:23:26"/>
    <b v="1"/>
    <n v="100"/>
    <b v="1"/>
    <s v="theater/plays"/>
    <n v="1.0860000000000001"/>
    <n v="54.3"/>
    <x v="1"/>
    <x v="6"/>
  </r>
  <r>
    <n v="3278"/>
    <x v="3277"/>
    <s v="This Victorian gothic tragedy tells the untold story of Estella Havisham. Combining puppetry, music and striking digital projections."/>
    <x v="30"/>
    <n v="2585"/>
    <x v="0"/>
    <x v="1"/>
    <s v="GBP"/>
    <n v="1433017303"/>
    <x v="3270"/>
    <n v="1430425303"/>
    <d v="2015-04-30T20:21:43"/>
    <b v="1"/>
    <n v="34"/>
    <b v="1"/>
    <s v="theater/plays"/>
    <n v="1.034"/>
    <n v="76.029411764705884"/>
    <x v="1"/>
    <x v="6"/>
  </r>
  <r>
    <n v="3279"/>
    <x v="3278"/>
    <s v="LOOKING FOR GOOD PEOPLE to help fund our production of &quot;Good People&quot; with Kia Hellman &amp; Shayne Anderson, directed by Christine Dunford."/>
    <x v="238"/>
    <n v="6628"/>
    <x v="0"/>
    <x v="0"/>
    <s v="USD"/>
    <n v="1459474059"/>
    <x v="3271"/>
    <n v="1456885659"/>
    <d v="2016-03-02T02:27:39"/>
    <b v="0"/>
    <n v="63"/>
    <b v="1"/>
    <s v="theater/plays"/>
    <n v="1.1427586206896552"/>
    <n v="105.2063492063492"/>
    <x v="1"/>
    <x v="6"/>
  </r>
  <r>
    <n v="3280"/>
    <x v="3279"/>
    <s v="Support CPS students' travel to North Carolina to interview community members and produce the documentary play, Greensboro: A Requiem."/>
    <x v="13"/>
    <n v="2060"/>
    <x v="0"/>
    <x v="0"/>
    <s v="USD"/>
    <n v="1433134800"/>
    <x v="3272"/>
    <n v="1430158198"/>
    <d v="2015-04-27T18:09:58"/>
    <b v="0"/>
    <n v="30"/>
    <b v="1"/>
    <s v="theater/plays"/>
    <n v="1.03"/>
    <n v="68.666666666666671"/>
    <x v="1"/>
    <x v="6"/>
  </r>
  <r>
    <n v="3281"/>
    <x v="3280"/>
    <s v="&quot;This is how theater should connect to people&quot;  Margo Jefferson, Pulitzer Prize winning critic"/>
    <x v="10"/>
    <n v="6080"/>
    <x v="0"/>
    <x v="0"/>
    <s v="USD"/>
    <n v="1441153705"/>
    <x v="3273"/>
    <n v="1438561705"/>
    <d v="2015-08-03T00:28:25"/>
    <b v="0"/>
    <n v="47"/>
    <b v="1"/>
    <s v="theater/plays"/>
    <n v="1.216"/>
    <n v="129.36170212765958"/>
    <x v="1"/>
    <x v="6"/>
  </r>
  <r>
    <n v="3282"/>
    <x v="3281"/>
    <s v="Two long-time pals, comedy veterans, have written a hilarious new play. Neil Simon-ish w modern social mores. Let's help them stage it."/>
    <x v="310"/>
    <n v="31820.5"/>
    <x v="0"/>
    <x v="0"/>
    <s v="USD"/>
    <n v="1461904788"/>
    <x v="3274"/>
    <n v="1458103188"/>
    <d v="2016-03-16T04:39:48"/>
    <b v="0"/>
    <n v="237"/>
    <b v="1"/>
    <s v="theater/plays"/>
    <n v="1.026467741935484"/>
    <n v="134.26371308016877"/>
    <x v="1"/>
    <x v="6"/>
  </r>
  <r>
    <n v="3283"/>
    <x v="3282"/>
    <s v="'Gretel and Hansel' by Sam Leeves - an inclusive, multi-sensory theatre production for children aged seven to eleven and their families"/>
    <x v="134"/>
    <n v="838"/>
    <x v="0"/>
    <x v="1"/>
    <s v="GBP"/>
    <n v="1455138000"/>
    <x v="3275"/>
    <n v="1452448298"/>
    <d v="2016-01-10T17:51:38"/>
    <b v="0"/>
    <n v="47"/>
    <b v="1"/>
    <s v="theater/plays"/>
    <n v="1.0475000000000001"/>
    <n v="17.829787234042552"/>
    <x v="1"/>
    <x v="6"/>
  </r>
  <r>
    <n v="3284"/>
    <x v="3283"/>
    <s v="Black Enough is an LSU student-staged performance exploring the effects of white supremacy on the black community."/>
    <x v="9"/>
    <n v="3048"/>
    <x v="0"/>
    <x v="0"/>
    <s v="USD"/>
    <n v="1454047140"/>
    <x v="3276"/>
    <n v="1452546853"/>
    <d v="2016-01-11T21:14:13"/>
    <b v="0"/>
    <n v="15"/>
    <b v="1"/>
    <s v="theater/plays"/>
    <n v="1.016"/>
    <n v="203.2"/>
    <x v="1"/>
    <x v="6"/>
  </r>
  <r>
    <n v="3285"/>
    <x v="3284"/>
    <s v="A new play by Matthew Gasda"/>
    <x v="402"/>
    <n v="5604"/>
    <x v="0"/>
    <x v="0"/>
    <s v="USD"/>
    <n v="1488258000"/>
    <x v="3277"/>
    <n v="1485556626"/>
    <d v="2017-01-27T22:37:06"/>
    <b v="0"/>
    <n v="81"/>
    <b v="1"/>
    <s v="theater/plays"/>
    <n v="1.1210242048409682"/>
    <n v="69.18518518518519"/>
    <x v="1"/>
    <x v="6"/>
  </r>
  <r>
    <n v="3286"/>
    <x v="3285"/>
    <s v="An ensemble-driven play inspired by real-life accounts about six young women who lost their fathers on 9/11. August 2016 at FringeNYC!"/>
    <x v="36"/>
    <n v="15265"/>
    <x v="0"/>
    <x v="0"/>
    <s v="USD"/>
    <n v="1471291782"/>
    <x v="3278"/>
    <n v="1468699782"/>
    <d v="2016-07-16T20:09:42"/>
    <b v="0"/>
    <n v="122"/>
    <b v="1"/>
    <s v="theater/plays"/>
    <n v="1.0176666666666667"/>
    <n v="125.12295081967213"/>
    <x v="1"/>
    <x v="6"/>
  </r>
  <r>
    <n v="3287"/>
    <x v="3286"/>
    <s v="An inspirational one-man play about crisis, community, and the search for wholeness."/>
    <x v="30"/>
    <n v="2500"/>
    <x v="0"/>
    <x v="5"/>
    <s v="CAD"/>
    <n v="1448733628"/>
    <x v="3279"/>
    <n v="1446573628"/>
    <d v="2015-11-03T18:00:28"/>
    <b v="0"/>
    <n v="34"/>
    <b v="1"/>
    <s v="theater/plays"/>
    <n v="1"/>
    <n v="73.529411764705884"/>
    <x v="1"/>
    <x v="6"/>
  </r>
  <r>
    <n v="3288"/>
    <x v="3287"/>
    <s v="Cancer patient Anne Bartram's bucket list wish, is to have her new play performed at a London venue and reviewed by a national paper."/>
    <x v="3"/>
    <n v="10026.49"/>
    <x v="0"/>
    <x v="1"/>
    <s v="GBP"/>
    <n v="1466463600"/>
    <x v="3280"/>
    <n v="1463337315"/>
    <d v="2016-05-15T18:35:15"/>
    <b v="0"/>
    <n v="207"/>
    <b v="1"/>
    <s v="theater/plays"/>
    <n v="1.0026489999999999"/>
    <n v="48.437149758454105"/>
    <x v="1"/>
    <x v="6"/>
  </r>
  <r>
    <n v="3289"/>
    <x v="3288"/>
    <s v="Ampersand Theatre's debut appearance at Edinburgh is in 2017 as Conversations With Rats opens at theSpace on the Mile, please help!"/>
    <x v="2"/>
    <n v="665.21"/>
    <x v="0"/>
    <x v="1"/>
    <s v="GBP"/>
    <n v="1487580602"/>
    <x v="3281"/>
    <n v="1485161402"/>
    <d v="2017-01-23T08:50:02"/>
    <b v="0"/>
    <n v="25"/>
    <b v="1"/>
    <s v="theater/plays"/>
    <n v="1.3304200000000002"/>
    <n v="26.608400000000003"/>
    <x v="1"/>
    <x v="6"/>
  </r>
  <r>
    <n v="3290"/>
    <x v="3289"/>
    <s v="Pregnancy. Viagra. Murder. Nutella. What more could you want?_x000a__x000a_Help get JunkBox Theatre to Edinburgh Fringe 2017!"/>
    <x v="13"/>
    <n v="2424"/>
    <x v="0"/>
    <x v="1"/>
    <s v="GBP"/>
    <n v="1489234891"/>
    <x v="3282"/>
    <n v="1486642891"/>
    <d v="2017-02-09T12:21:31"/>
    <b v="0"/>
    <n v="72"/>
    <b v="1"/>
    <s v="theater/plays"/>
    <n v="1.212"/>
    <n v="33.666666666666664"/>
    <x v="1"/>
    <x v="6"/>
  </r>
  <r>
    <n v="3291"/>
    <x v="3290"/>
    <s v="We are raising funds for our second production. This will be the first NYC Equity production of THE DRESSER since 1982. www.TETCNY.org"/>
    <x v="2"/>
    <n v="570"/>
    <x v="0"/>
    <x v="0"/>
    <s v="USD"/>
    <n v="1442462340"/>
    <x v="3283"/>
    <n v="1439743900"/>
    <d v="2015-08-16T16:51:40"/>
    <b v="0"/>
    <n v="14"/>
    <b v="1"/>
    <s v="theater/plays"/>
    <n v="1.1399999999999999"/>
    <n v="40.714285714285715"/>
    <x v="1"/>
    <x v="6"/>
  </r>
  <r>
    <n v="3292"/>
    <x v="3291"/>
    <s v="Iver Heath Drama Club is a not-for-profit community group and this year we are performing DICK WHITTINGTON."/>
    <x v="403"/>
    <n v="289"/>
    <x v="0"/>
    <x v="1"/>
    <s v="GBP"/>
    <n v="1449257348"/>
    <x v="3284"/>
    <n v="1444069748"/>
    <d v="2015-10-05T18:29:08"/>
    <b v="0"/>
    <n v="15"/>
    <b v="1"/>
    <s v="theater/plays"/>
    <n v="2.8613861386138613"/>
    <n v="19.266666666666666"/>
    <x v="1"/>
    <x v="6"/>
  </r>
  <r>
    <n v="3293"/>
    <x v="3292"/>
    <s v="In 1917 Rudolf Steiner's Threefold Social Organism was an attempt to save a devastated Europe. 100 years later do we have a new chance?"/>
    <x v="37"/>
    <n v="7670"/>
    <x v="0"/>
    <x v="4"/>
    <s v="NZD"/>
    <n v="1488622352"/>
    <x v="3285"/>
    <n v="1486030352"/>
    <d v="2017-02-02T10:12:32"/>
    <b v="0"/>
    <n v="91"/>
    <b v="1"/>
    <s v="theater/plays"/>
    <n v="1.7044444444444444"/>
    <n v="84.285714285714292"/>
    <x v="1"/>
    <x v="6"/>
  </r>
  <r>
    <n v="3294"/>
    <x v="3293"/>
    <s v="A young theatre company promoting new talent and looking for help in funding our very first set for our black comedy &quot;old man's Gift&quot;"/>
    <x v="20"/>
    <n v="710"/>
    <x v="0"/>
    <x v="1"/>
    <s v="GBP"/>
    <n v="1434459554"/>
    <x v="3286"/>
    <n v="1431867554"/>
    <d v="2015-05-17T12:59:14"/>
    <b v="0"/>
    <n v="24"/>
    <b v="1"/>
    <s v="theater/plays"/>
    <n v="1.1833333333333333"/>
    <n v="29.583333333333332"/>
    <x v="1"/>
    <x v="6"/>
  </r>
  <r>
    <n v="3295"/>
    <x v="3294"/>
    <s v="A comedic drama about The Devil and his quest to take a bride and to Hell with the consequences, no matter what they may be."/>
    <x v="176"/>
    <n v="720.01"/>
    <x v="0"/>
    <x v="1"/>
    <s v="GBP"/>
    <n v="1474886229"/>
    <x v="3287"/>
    <n v="1472294229"/>
    <d v="2016-08-27T10:37:09"/>
    <b v="0"/>
    <n v="27"/>
    <b v="1"/>
    <s v="theater/plays"/>
    <n v="1.0285857142857142"/>
    <n v="26.667037037037037"/>
    <x v="1"/>
    <x v="6"/>
  </r>
  <r>
    <n v="3296"/>
    <x v="3295"/>
    <s v="A dark theatrical comedy about four actors recording a warped radio version of Lewis Carroll's 'Alice's Adventures in Wonderland'."/>
    <x v="15"/>
    <n v="2161"/>
    <x v="0"/>
    <x v="1"/>
    <s v="GBP"/>
    <n v="1448229600"/>
    <x v="3288"/>
    <n v="1446401372"/>
    <d v="2015-11-01T18:09:32"/>
    <b v="0"/>
    <n v="47"/>
    <b v="1"/>
    <s v="theater/plays"/>
    <n v="1.4406666666666668"/>
    <n v="45.978723404255319"/>
    <x v="1"/>
    <x v="6"/>
  </r>
  <r>
    <n v="3297"/>
    <x v="3296"/>
    <s v="A father loses his family in a freak plane crash and goes on to murder the air traffic controller he holds responsible."/>
    <x v="62"/>
    <n v="5504"/>
    <x v="0"/>
    <x v="1"/>
    <s v="GBP"/>
    <n v="1438037940"/>
    <x v="3289"/>
    <n v="1436380256"/>
    <d v="2015-07-08T18:30:56"/>
    <b v="0"/>
    <n v="44"/>
    <b v="1"/>
    <s v="theater/plays"/>
    <n v="1.0007272727272727"/>
    <n v="125.09090909090909"/>
    <x v="1"/>
    <x v="6"/>
  </r>
  <r>
    <n v="3298"/>
    <x v="3297"/>
    <s v="A stylishly sinister story about blood, guns, and raw ambition. You can help Great Minds bring the world's most dangerous play to life!"/>
    <x v="3"/>
    <n v="10173"/>
    <x v="0"/>
    <x v="0"/>
    <s v="USD"/>
    <n v="1442102400"/>
    <x v="3290"/>
    <n v="1440370768"/>
    <d v="2015-08-23T22:59:28"/>
    <b v="0"/>
    <n v="72"/>
    <b v="1"/>
    <s v="theater/plays"/>
    <n v="1.0173000000000001"/>
    <n v="141.29166666666666"/>
    <x v="1"/>
    <x v="6"/>
  </r>
  <r>
    <n v="3299"/>
    <x v="3298"/>
    <s v="A quick-witted original comedy that follows a group of eccentric friends as they attend an engagement party gone terribly wrong!"/>
    <x v="9"/>
    <n v="3486"/>
    <x v="0"/>
    <x v="0"/>
    <s v="USD"/>
    <n v="1444860063"/>
    <x v="3291"/>
    <n v="1442268063"/>
    <d v="2015-09-14T22:01:03"/>
    <b v="0"/>
    <n v="63"/>
    <b v="1"/>
    <s v="theater/plays"/>
    <n v="1.1619999999999999"/>
    <n v="55.333333333333336"/>
    <x v="1"/>
    <x v="6"/>
  </r>
  <r>
    <n v="3300"/>
    <x v="3299"/>
    <s v="A subversive parody about the two people for whom the hills were NOT alive with THE SOUND OF MUSIC."/>
    <x v="9"/>
    <n v="4085"/>
    <x v="0"/>
    <x v="0"/>
    <s v="USD"/>
    <n v="1430329862"/>
    <x v="3292"/>
    <n v="1428515462"/>
    <d v="2015-04-08T17:51:02"/>
    <b v="0"/>
    <n v="88"/>
    <b v="1"/>
    <s v="theater/plays"/>
    <n v="1.3616666666666666"/>
    <n v="46.420454545454547"/>
    <x v="1"/>
    <x v="6"/>
  </r>
  <r>
    <n v="3301"/>
    <x v="3300"/>
    <s v="The US premiere of the controversial new Polish play the authorities don't want you to see, staged by an award-winning director."/>
    <x v="9"/>
    <n v="4004"/>
    <x v="0"/>
    <x v="0"/>
    <s v="USD"/>
    <n v="1470034740"/>
    <x v="3293"/>
    <n v="1466185176"/>
    <d v="2016-06-17T17:39:36"/>
    <b v="0"/>
    <n v="70"/>
    <b v="1"/>
    <s v="theater/plays"/>
    <n v="1.3346666666666667"/>
    <n v="57.2"/>
    <x v="1"/>
    <x v="6"/>
  </r>
  <r>
    <n v="3302"/>
    <x v="3301"/>
    <s v="FilosofÃ­a de los anÃ³nimos"/>
    <x v="33"/>
    <n v="8685"/>
    <x v="0"/>
    <x v="3"/>
    <s v="EUR"/>
    <n v="1481099176"/>
    <x v="3294"/>
    <n v="1478507176"/>
    <d v="2016-11-07T08:26:16"/>
    <b v="0"/>
    <n v="50"/>
    <b v="1"/>
    <s v="theater/plays"/>
    <n v="1.0339285714285715"/>
    <n v="173.7"/>
    <x v="1"/>
    <x v="6"/>
  </r>
  <r>
    <n v="3303"/>
    <x v="3302"/>
    <s v="VisiÃ³n Latino Theatre Company was founded by three young latino professionals sharing the stories of everyday latinos."/>
    <x v="40"/>
    <n v="2086"/>
    <x v="0"/>
    <x v="0"/>
    <s v="USD"/>
    <n v="1427553484"/>
    <x v="3295"/>
    <n v="1424533084"/>
    <d v="2015-02-21T15:38:04"/>
    <b v="0"/>
    <n v="35"/>
    <b v="1"/>
    <s v="theater/plays"/>
    <n v="1.1588888888888889"/>
    <n v="59.6"/>
    <x v="1"/>
    <x v="6"/>
  </r>
  <r>
    <n v="3304"/>
    <x v="3303"/>
    <s v="A musical comedy production celebrating the unique, lovable, insufferable ski culture of the modern day mountain town."/>
    <x v="36"/>
    <n v="15677.5"/>
    <x v="0"/>
    <x v="0"/>
    <s v="USD"/>
    <n v="1482418752"/>
    <x v="3296"/>
    <n v="1479826752"/>
    <d v="2016-11-22T14:59:12"/>
    <b v="0"/>
    <n v="175"/>
    <b v="1"/>
    <s v="theater/plays"/>
    <n v="1.0451666666666666"/>
    <n v="89.585714285714289"/>
    <x v="1"/>
    <x v="6"/>
  </r>
  <r>
    <n v="3305"/>
    <x v="3304"/>
    <s v="The Judgement of Paris is an exciting, inspirational poem set to run Oct. 2, 3 &amp; 4 at Plays &amp; Players, but we need funding and fans."/>
    <x v="23"/>
    <n v="4081"/>
    <x v="0"/>
    <x v="0"/>
    <s v="USD"/>
    <n v="1438374748"/>
    <x v="3297"/>
    <n v="1435782748"/>
    <d v="2015-07-01T20:32:28"/>
    <b v="0"/>
    <n v="20"/>
    <b v="1"/>
    <s v="theater/plays"/>
    <n v="1.0202500000000001"/>
    <n v="204.05"/>
    <x v="1"/>
    <x v="6"/>
  </r>
  <r>
    <n v="3306"/>
    <x v="3305"/>
    <s v="The Shakespeare All-Stars are producing &quot;The Complete Works of William Shakespeare (Abridged)&quot; June 23 - July 3. This time with ladies!"/>
    <x v="15"/>
    <n v="2630"/>
    <x v="0"/>
    <x v="0"/>
    <s v="USD"/>
    <n v="1465527600"/>
    <x v="3298"/>
    <n v="1462252542"/>
    <d v="2016-05-03T05:15:42"/>
    <b v="0"/>
    <n v="54"/>
    <b v="1"/>
    <s v="theater/plays"/>
    <n v="1.7533333333333334"/>
    <n v="48.703703703703702"/>
    <x v="1"/>
    <x v="6"/>
  </r>
  <r>
    <n v="3307"/>
    <x v="3306"/>
    <s v="A group of Stanford students are going to present Jean-Paul Sartre's play, The Respectful Prostitute, at the end of Spring quarter."/>
    <x v="28"/>
    <n v="1066.8"/>
    <x v="0"/>
    <x v="0"/>
    <s v="USD"/>
    <n v="1463275339"/>
    <x v="3299"/>
    <n v="1460683339"/>
    <d v="2016-04-15T01:22:19"/>
    <b v="0"/>
    <n v="20"/>
    <b v="1"/>
    <s v="theater/plays"/>
    <n v="1.0668"/>
    <n v="53.339999999999996"/>
    <x v="1"/>
    <x v="6"/>
  </r>
  <r>
    <n v="3308"/>
    <x v="3307"/>
    <s v="Descend into the dark world of steampunk noir in this thrilling new play, written by Maggie Lee and directed by Amy Poisson!"/>
    <x v="8"/>
    <n v="4280"/>
    <x v="0"/>
    <x v="0"/>
    <s v="USD"/>
    <n v="1460581365"/>
    <x v="3300"/>
    <n v="1458766965"/>
    <d v="2016-03-23T21:02:45"/>
    <b v="0"/>
    <n v="57"/>
    <b v="1"/>
    <s v="theater/plays"/>
    <n v="1.2228571428571429"/>
    <n v="75.087719298245617"/>
    <x v="1"/>
    <x v="6"/>
  </r>
  <r>
    <n v="3309"/>
    <x v="3308"/>
    <s v="Two unlikely friends, a garage, tinned beans &amp; the end of the world."/>
    <x v="18"/>
    <n v="558"/>
    <x v="0"/>
    <x v="1"/>
    <s v="GBP"/>
    <n v="1476632178"/>
    <x v="3301"/>
    <n v="1473953778"/>
    <d v="2016-09-15T15:36:18"/>
    <b v="0"/>
    <n v="31"/>
    <b v="1"/>
    <s v="theater/plays"/>
    <n v="1.5942857142857143"/>
    <n v="18"/>
    <x v="1"/>
    <x v="6"/>
  </r>
  <r>
    <n v="3310"/>
    <x v="3309"/>
    <s v="A new play about coming coming home, recovery, and trying to find God in the process."/>
    <x v="115"/>
    <n v="6505"/>
    <x v="0"/>
    <x v="0"/>
    <s v="USD"/>
    <n v="1444169825"/>
    <x v="3302"/>
    <n v="1441577825"/>
    <d v="2015-09-06T22:17:05"/>
    <b v="0"/>
    <n v="31"/>
    <b v="1"/>
    <s v="theater/plays"/>
    <n v="1.0007692307692309"/>
    <n v="209.83870967741936"/>
    <x v="1"/>
    <x v="6"/>
  </r>
  <r>
    <n v="3311"/>
    <x v="3310"/>
    <s v="Sherlock Holmes's &quot;Case of the Blue Carbuncle&quot; &amp; &quot;Case of the Dying Detective&quot; staged as One Act Plays this December."/>
    <x v="30"/>
    <n v="2746"/>
    <x v="0"/>
    <x v="0"/>
    <s v="USD"/>
    <n v="1445065210"/>
    <x v="3303"/>
    <n v="1442473210"/>
    <d v="2015-09-17T07:00:10"/>
    <b v="0"/>
    <n v="45"/>
    <b v="1"/>
    <s v="theater/plays"/>
    <n v="1.0984"/>
    <n v="61.022222222222226"/>
    <x v="1"/>
    <x v="6"/>
  </r>
  <r>
    <n v="3312"/>
    <x v="3311"/>
    <s v="Bare Theatre presents one of Shakespeare's most notorious characters in the final chapter of the War of the Roses saga."/>
    <x v="30"/>
    <n v="2501"/>
    <x v="0"/>
    <x v="0"/>
    <s v="USD"/>
    <n v="1478901600"/>
    <x v="3304"/>
    <n v="1477077946"/>
    <d v="2016-10-21T19:25:46"/>
    <b v="0"/>
    <n v="41"/>
    <b v="1"/>
    <s v="theater/plays"/>
    <n v="1.0004"/>
    <n v="61"/>
    <x v="1"/>
    <x v="6"/>
  </r>
  <r>
    <n v="3313"/>
    <x v="3312"/>
    <s v="A modern reworking of Shakespeare's histories and tragedies in iambic pentameter to talk of death, love, and race."/>
    <x v="13"/>
    <n v="2321"/>
    <x v="0"/>
    <x v="0"/>
    <s v="USD"/>
    <n v="1453856400"/>
    <x v="3305"/>
    <n v="1452664317"/>
    <d v="2016-01-13T05:51:57"/>
    <b v="0"/>
    <n v="29"/>
    <b v="1"/>
    <s v="theater/plays"/>
    <n v="1.1605000000000001"/>
    <n v="80.034482758620683"/>
    <x v="1"/>
    <x v="6"/>
  </r>
  <r>
    <n v="3314"/>
    <x v="3313"/>
    <s v="I want to add a new perspective to the cycling safety debate by taking my play THE WHITE BIKE to the Edinburgh Festival of Cycling"/>
    <x v="134"/>
    <n v="1686"/>
    <x v="0"/>
    <x v="1"/>
    <s v="GBP"/>
    <n v="1431115500"/>
    <x v="3306"/>
    <n v="1428733511"/>
    <d v="2015-04-11T06:25:11"/>
    <b v="0"/>
    <n v="58"/>
    <b v="1"/>
    <s v="theater/plays"/>
    <n v="2.1074999999999999"/>
    <n v="29.068965517241381"/>
    <x v="1"/>
    <x v="6"/>
  </r>
  <r>
    <n v="3315"/>
    <x v="3314"/>
    <s v="Help Prospero take its Dark Retelling of the &quot;Red&quot; story to Edinburgh! The Forest breathes and waits...will you join us?"/>
    <x v="23"/>
    <n v="4400"/>
    <x v="0"/>
    <x v="1"/>
    <s v="GBP"/>
    <n v="1462519041"/>
    <x v="3307"/>
    <n v="1459927041"/>
    <d v="2016-04-06T07:17:21"/>
    <b v="0"/>
    <n v="89"/>
    <b v="1"/>
    <s v="theater/plays"/>
    <n v="1.1000000000000001"/>
    <n v="49.438202247191015"/>
    <x v="1"/>
    <x v="6"/>
  </r>
  <r>
    <n v="3316"/>
    <x v="3315"/>
    <s v="Gorgeousness that which sits in the root of Loveness._x000a_Other than this there is no endearment for or otherwise_x000a_to describe."/>
    <x v="404"/>
    <n v="11747.18"/>
    <x v="0"/>
    <x v="0"/>
    <s v="USD"/>
    <n v="1407506040"/>
    <x v="3308"/>
    <n v="1404680075"/>
    <d v="2014-07-06T20:54:35"/>
    <b v="0"/>
    <n v="125"/>
    <b v="1"/>
    <s v="theater/plays"/>
    <n v="1.0008673425918038"/>
    <n v="93.977440000000001"/>
    <x v="1"/>
    <x v="6"/>
  </r>
  <r>
    <n v="3317"/>
    <x v="3316"/>
    <s v="Andy Boyd's epic new satire about heroes and villains, humankind's search for glory, and fascism in America"/>
    <x v="405"/>
    <n v="1115"/>
    <x v="0"/>
    <x v="0"/>
    <s v="USD"/>
    <n v="1465347424"/>
    <x v="3309"/>
    <n v="1462755424"/>
    <d v="2016-05-09T00:57:04"/>
    <b v="0"/>
    <n v="18"/>
    <b v="1"/>
    <s v="theater/plays"/>
    <n v="1.0619047619047619"/>
    <n v="61.944444444444443"/>
    <x v="1"/>
    <x v="6"/>
  </r>
  <r>
    <n v="3318"/>
    <x v="3317"/>
    <s v="Help us strengthen and inspire disability arts in Atlantic Canada"/>
    <x v="13"/>
    <n v="2512"/>
    <x v="0"/>
    <x v="5"/>
    <s v="CAD"/>
    <n v="1460341800"/>
    <x v="3310"/>
    <n v="1456902893"/>
    <d v="2016-03-02T07:14:53"/>
    <b v="0"/>
    <n v="32"/>
    <b v="1"/>
    <s v="theater/plays"/>
    <n v="1.256"/>
    <n v="78.5"/>
    <x v="1"/>
    <x v="6"/>
  </r>
  <r>
    <n v="3319"/>
    <x v="3318"/>
    <s v="Down the Rabbit Hole is an exciting new play by Not Just Theatre Productions. To be performed at Matthew's Yard Theatre in Feb 2015"/>
    <x v="2"/>
    <n v="540"/>
    <x v="0"/>
    <x v="1"/>
    <s v="GBP"/>
    <n v="1422712986"/>
    <x v="3311"/>
    <n v="1418824986"/>
    <d v="2014-12-17T14:03:06"/>
    <b v="0"/>
    <n v="16"/>
    <b v="1"/>
    <s v="theater/plays"/>
    <n v="1.08"/>
    <n v="33.75"/>
    <x v="1"/>
    <x v="6"/>
  </r>
  <r>
    <n v="3320"/>
    <x v="3319"/>
    <s v="Imaginary Theater Company presents two modern day tall tales about family, resilience and redemption."/>
    <x v="30"/>
    <n v="2525"/>
    <x v="0"/>
    <x v="0"/>
    <s v="USD"/>
    <n v="1466557557"/>
    <x v="3312"/>
    <n v="1463965557"/>
    <d v="2016-05-23T01:05:57"/>
    <b v="0"/>
    <n v="38"/>
    <b v="1"/>
    <s v="theater/plays"/>
    <n v="1.01"/>
    <n v="66.44736842105263"/>
    <x v="1"/>
    <x v="6"/>
  </r>
  <r>
    <n v="3321"/>
    <x v="3320"/>
    <s v="Help WSC Avant Bard bring to life the US premiere of a theatrical retelling of 1001 Nights, adapted by Hanan al Shaykh &amp; Tim Supple!"/>
    <x v="2"/>
    <n v="537"/>
    <x v="0"/>
    <x v="0"/>
    <s v="USD"/>
    <n v="1413431940"/>
    <x v="3313"/>
    <n v="1412216665"/>
    <d v="2014-10-02T02:24:25"/>
    <b v="0"/>
    <n v="15"/>
    <b v="1"/>
    <s v="theater/plays"/>
    <n v="1.0740000000000001"/>
    <n v="35.799999999999997"/>
    <x v="1"/>
    <x v="6"/>
  </r>
  <r>
    <n v="3322"/>
    <x v="3321"/>
    <s v="Familiar Strangers follows the journey of a community of people living homeless on the streets in and around Tompkins Square Park."/>
    <x v="126"/>
    <n v="3350"/>
    <x v="0"/>
    <x v="0"/>
    <s v="USD"/>
    <n v="1466567700"/>
    <x v="3314"/>
    <n v="1464653696"/>
    <d v="2016-05-31T00:14:56"/>
    <b v="0"/>
    <n v="23"/>
    <b v="1"/>
    <s v="theater/plays"/>
    <n v="1.0151515151515151"/>
    <n v="145.65217391304347"/>
    <x v="1"/>
    <x v="6"/>
  </r>
  <r>
    <n v="3323"/>
    <x v="3322"/>
    <s v="Young adult theatre makers from London are raising money to cover costs for touring with their current production MigrantsÂ´ Rhapsody."/>
    <x v="28"/>
    <n v="1259"/>
    <x v="0"/>
    <x v="1"/>
    <s v="GBP"/>
    <n v="1474793208"/>
    <x v="3315"/>
    <n v="1472201208"/>
    <d v="2016-08-26T08:46:48"/>
    <b v="0"/>
    <n v="49"/>
    <b v="1"/>
    <s v="theater/plays"/>
    <n v="1.2589999999999999"/>
    <n v="25.693877551020407"/>
    <x v="1"/>
    <x v="6"/>
  </r>
  <r>
    <n v="3324"/>
    <x v="3323"/>
    <s v="The play tells the story of Jim and Doyler and their friendship on the brink of Irish independence."/>
    <x v="15"/>
    <n v="1525"/>
    <x v="0"/>
    <x v="17"/>
    <s v="EUR"/>
    <n v="1465135190"/>
    <x v="3316"/>
    <n v="1463925590"/>
    <d v="2016-05-22T13:59:50"/>
    <b v="0"/>
    <n v="10"/>
    <b v="1"/>
    <s v="theater/plays"/>
    <n v="1.0166666666666666"/>
    <n v="152.5"/>
    <x v="1"/>
    <x v="6"/>
  </r>
  <r>
    <n v="3325"/>
    <x v="3324"/>
    <s v="Innovative Theatre Company Needs You To Reach Funding Requirements. We Are So Close We Can Smell It! Thank You In Advance."/>
    <x v="44"/>
    <n v="450"/>
    <x v="0"/>
    <x v="1"/>
    <s v="GBP"/>
    <n v="1428256277"/>
    <x v="3317"/>
    <n v="1425235877"/>
    <d v="2015-03-01T18:51:17"/>
    <b v="0"/>
    <n v="15"/>
    <b v="1"/>
    <s v="theater/plays"/>
    <n v="1.125"/>
    <n v="30"/>
    <x v="1"/>
    <x v="6"/>
  </r>
  <r>
    <n v="3326"/>
    <x v="3325"/>
    <s v="An edgy, hilarious, compassionate and honest show to help caregivers find courage, trust their instincts and above all, to laugh."/>
    <x v="6"/>
    <n v="8110"/>
    <x v="0"/>
    <x v="0"/>
    <s v="USD"/>
    <n v="1425830905"/>
    <x v="3318"/>
    <n v="1423242505"/>
    <d v="2015-02-06T17:08:25"/>
    <b v="0"/>
    <n v="57"/>
    <b v="1"/>
    <s v="theater/plays"/>
    <n v="1.0137499999999999"/>
    <n v="142.28070175438597"/>
    <x v="1"/>
    <x v="6"/>
  </r>
  <r>
    <n v="3327"/>
    <x v="3326"/>
    <s v="After 3 successful nights last year, Itch+Scratch are back. New writing, live music and party fun. Best New Theatre, Great Night Out."/>
    <x v="134"/>
    <n v="810"/>
    <x v="0"/>
    <x v="1"/>
    <s v="GBP"/>
    <n v="1462697966"/>
    <x v="3319"/>
    <n v="1460105966"/>
    <d v="2016-04-08T08:59:26"/>
    <b v="0"/>
    <n v="33"/>
    <b v="1"/>
    <s v="theater/plays"/>
    <n v="1.0125"/>
    <n v="24.545454545454547"/>
    <x v="1"/>
    <x v="6"/>
  </r>
  <r>
    <n v="3328"/>
    <x v="3327"/>
    <s v="&quot;3 Days In Savannah&quot; explores the issues of love, racism, and regret while reminding us that, &quot;life is a game and love is the prize.&quot;"/>
    <x v="40"/>
    <n v="2635"/>
    <x v="0"/>
    <x v="0"/>
    <s v="USD"/>
    <n v="1404522000"/>
    <x v="3320"/>
    <n v="1404308883"/>
    <d v="2014-07-02T13:48:03"/>
    <b v="0"/>
    <n v="9"/>
    <b v="1"/>
    <s v="theater/plays"/>
    <n v="1.4638888888888888"/>
    <n v="292.77777777777777"/>
    <x v="1"/>
    <x v="6"/>
  </r>
  <r>
    <n v="3329"/>
    <x v="3328"/>
    <s v="Jestia and Raedon is a brand new romantic comedy play going to the Edinburgh Fringe Festival this summer."/>
    <x v="28"/>
    <n v="1168"/>
    <x v="0"/>
    <x v="1"/>
    <s v="GBP"/>
    <n v="1406502000"/>
    <x v="3321"/>
    <n v="1405583108"/>
    <d v="2014-07-17T07:45:08"/>
    <b v="0"/>
    <n v="26"/>
    <b v="1"/>
    <s v="theater/plays"/>
    <n v="1.1679999999999999"/>
    <n v="44.92307692307692"/>
    <x v="1"/>
    <x v="6"/>
  </r>
  <r>
    <n v="3330"/>
    <x v="3329"/>
    <s v="&quot;Tissue&quot; is a play about Breast Cancer. Produced by MonkeyBond theatre co.ltd to raise awareness for Breast cancer."/>
    <x v="15"/>
    <n v="1594"/>
    <x v="0"/>
    <x v="1"/>
    <s v="GBP"/>
    <n v="1427919468"/>
    <x v="3322"/>
    <n v="1425331068"/>
    <d v="2015-03-02T21:17:48"/>
    <b v="0"/>
    <n v="69"/>
    <b v="1"/>
    <s v="theater/plays"/>
    <n v="1.0626666666666666"/>
    <n v="23.10144927536232"/>
    <x v="1"/>
    <x v="6"/>
  </r>
  <r>
    <n v="3331"/>
    <x v="3330"/>
    <s v="Battle Stage Plays is seeking to raise funds to cover developmental costs and move closer towards touring our dynamic hit stage plays."/>
    <x v="10"/>
    <n v="5226"/>
    <x v="0"/>
    <x v="0"/>
    <s v="USD"/>
    <n v="1444149886"/>
    <x v="3323"/>
    <n v="1441125886"/>
    <d v="2015-09-01T16:44:46"/>
    <b v="0"/>
    <n v="65"/>
    <b v="1"/>
    <s v="theater/plays"/>
    <n v="1.0451999999999999"/>
    <n v="80.400000000000006"/>
    <x v="1"/>
    <x v="6"/>
  </r>
  <r>
    <n v="3332"/>
    <x v="3331"/>
    <s v="Two marine biologists are at odds during an important expedition. When a stranded shark refuses to die, things get weird."/>
    <x v="12"/>
    <n v="6000"/>
    <x v="0"/>
    <x v="0"/>
    <s v="USD"/>
    <n v="1405802330"/>
    <x v="3324"/>
    <n v="1403210330"/>
    <d v="2014-06-19T20:38:50"/>
    <b v="0"/>
    <n v="83"/>
    <b v="1"/>
    <s v="theater/plays"/>
    <n v="1"/>
    <n v="72.289156626506028"/>
    <x v="1"/>
    <x v="6"/>
  </r>
  <r>
    <n v="3333"/>
    <x v="3332"/>
    <s v="Providence's Latino theater, ECAS Theater, is headed to Cuba in July to premiere an original Cuban play there. Help us make history!"/>
    <x v="8"/>
    <n v="3660"/>
    <x v="0"/>
    <x v="0"/>
    <s v="USD"/>
    <n v="1434384880"/>
    <x v="3325"/>
    <n v="1432484080"/>
    <d v="2015-05-24T16:14:40"/>
    <b v="0"/>
    <n v="111"/>
    <b v="1"/>
    <s v="theater/plays"/>
    <n v="1.0457142857142858"/>
    <n v="32.972972972972975"/>
    <x v="1"/>
    <x v="6"/>
  </r>
  <r>
    <n v="3334"/>
    <x v="3333"/>
    <s v="The Saltbox Theatre Collective is a brand new not-for-profit theatre company in Illinois."/>
    <x v="406"/>
    <n v="5366"/>
    <x v="0"/>
    <x v="0"/>
    <s v="USD"/>
    <n v="1438259422"/>
    <x v="3326"/>
    <n v="1435667422"/>
    <d v="2015-06-30T12:30:22"/>
    <b v="0"/>
    <n v="46"/>
    <b v="1"/>
    <s v="theater/plays"/>
    <n v="1.3862051149573753"/>
    <n v="116.65217391304348"/>
    <x v="1"/>
    <x v="6"/>
  </r>
  <r>
    <n v="3335"/>
    <x v="3334"/>
    <s v="Phantom Pain - a new play promoting mental health awareness written and performed by fledgling theatre company Unhinged Creations."/>
    <x v="10"/>
    <n v="5016"/>
    <x v="0"/>
    <x v="1"/>
    <s v="GBP"/>
    <n v="1407106800"/>
    <x v="3327"/>
    <n v="1404749446"/>
    <d v="2014-07-07T16:10:46"/>
    <b v="0"/>
    <n v="63"/>
    <b v="1"/>
    <s v="theater/plays"/>
    <n v="1.0032000000000001"/>
    <n v="79.61904761904762"/>
    <x v="1"/>
    <x v="6"/>
  </r>
  <r>
    <n v="3336"/>
    <x v="3335"/>
    <s v="A theatrical adaptation of Oscar Wilde's short stories, presented by Suitcase Civilians at The Space, April 5-10 2016."/>
    <x v="49"/>
    <n v="250"/>
    <x v="0"/>
    <x v="1"/>
    <s v="GBP"/>
    <n v="1459845246"/>
    <x v="3328"/>
    <n v="1457429646"/>
    <d v="2016-03-08T09:34:06"/>
    <b v="0"/>
    <n v="9"/>
    <b v="1"/>
    <s v="theater/plays"/>
    <n v="1"/>
    <n v="27.777777777777779"/>
    <x v="1"/>
    <x v="6"/>
  </r>
  <r>
    <n v="3337"/>
    <x v="3336"/>
    <s v="StoneCrabs is thrilled to bring to the UK the first English production of Philipp LÃ¶hleâ€™s play Das Ding (The Thing)."/>
    <x v="30"/>
    <n v="2755"/>
    <x v="0"/>
    <x v="1"/>
    <s v="GBP"/>
    <n v="1412974800"/>
    <x v="3329"/>
    <n v="1411109167"/>
    <d v="2014-09-19T06:46:07"/>
    <b v="0"/>
    <n v="34"/>
    <b v="1"/>
    <s v="theater/plays"/>
    <n v="1.1020000000000001"/>
    <n v="81.029411764705884"/>
    <x v="1"/>
    <x v="6"/>
  </r>
  <r>
    <n v="3338"/>
    <x v="3337"/>
    <s v="Join Estelle Parsons in support of Theater That Looks and Sounds Like America"/>
    <x v="36"/>
    <n v="15327"/>
    <x v="0"/>
    <x v="0"/>
    <s v="USD"/>
    <n v="1487944080"/>
    <x v="3330"/>
    <n v="1486129680"/>
    <d v="2017-02-03T13:48:00"/>
    <b v="0"/>
    <n v="112"/>
    <b v="1"/>
    <s v="theater/plays"/>
    <n v="1.0218"/>
    <n v="136.84821428571428"/>
    <x v="1"/>
    <x v="6"/>
  </r>
  <r>
    <n v="3339"/>
    <x v="3338"/>
    <s v="FPLA presents FRIENDS IN TRANSIENT PLACES by Jonathan Caren: a magical story of modern life."/>
    <x v="6"/>
    <n v="8348"/>
    <x v="0"/>
    <x v="0"/>
    <s v="USD"/>
    <n v="1469721518"/>
    <x v="3331"/>
    <n v="1467129518"/>
    <d v="2016-06-28T15:58:38"/>
    <b v="0"/>
    <n v="47"/>
    <b v="1"/>
    <s v="theater/plays"/>
    <n v="1.0435000000000001"/>
    <n v="177.61702127659575"/>
    <x v="1"/>
    <x v="6"/>
  </r>
  <r>
    <n v="3340"/>
    <x v="3339"/>
    <s v="The Eno River Players is a community theater in Durham, North Carolina. We are trying to raise money to get our second show on its feet"/>
    <x v="9"/>
    <n v="4145"/>
    <x v="0"/>
    <x v="0"/>
    <s v="USD"/>
    <n v="1481066554"/>
    <x v="3332"/>
    <n v="1478906554"/>
    <d v="2016-11-11T23:22:34"/>
    <b v="0"/>
    <n v="38"/>
    <b v="1"/>
    <s v="theater/plays"/>
    <n v="1.3816666666666666"/>
    <n v="109.07894736842105"/>
    <x v="1"/>
    <x v="6"/>
  </r>
  <r>
    <n v="3341"/>
    <x v="3340"/>
    <s v="A London flat, two stories play simultaneously. Irish mapmaker 1821, Iranian artist present day. Each senses the other. Worlds collide."/>
    <x v="295"/>
    <n v="3350"/>
    <x v="0"/>
    <x v="1"/>
    <s v="GBP"/>
    <n v="1465750800"/>
    <x v="3333"/>
    <n v="1463771421"/>
    <d v="2016-05-20T19:10:21"/>
    <b v="0"/>
    <n v="28"/>
    <b v="1"/>
    <s v="theater/plays"/>
    <n v="1"/>
    <n v="119.64285714285714"/>
    <x v="1"/>
    <x v="6"/>
  </r>
  <r>
    <n v="3342"/>
    <x v="3341"/>
    <s v="We believe in the power of stories to change the world. Theatre that inspires transformation."/>
    <x v="12"/>
    <n v="6100"/>
    <x v="0"/>
    <x v="0"/>
    <s v="USD"/>
    <n v="1427864340"/>
    <x v="3334"/>
    <n v="1425020810"/>
    <d v="2015-02-27T07:06:50"/>
    <b v="0"/>
    <n v="78"/>
    <b v="1"/>
    <s v="theater/plays"/>
    <n v="1.0166666666666666"/>
    <n v="78.205128205128204"/>
    <x v="1"/>
    <x v="6"/>
  </r>
  <r>
    <n v="3343"/>
    <x v="3342"/>
    <s v="Two sisters make a set of paper dolls which take them on a journey across lands, creating memories along the way."/>
    <x v="176"/>
    <n v="1200"/>
    <x v="0"/>
    <x v="1"/>
    <s v="GBP"/>
    <n v="1460553480"/>
    <x v="3335"/>
    <n v="1458770384"/>
    <d v="2016-03-23T21:59:44"/>
    <b v="0"/>
    <n v="23"/>
    <b v="1"/>
    <s v="theater/plays"/>
    <n v="1.7142857142857142"/>
    <n v="52.173913043478258"/>
    <x v="1"/>
    <x v="6"/>
  </r>
  <r>
    <n v="3344"/>
    <x v="3343"/>
    <s v="We are a company of crafted and trained actors, writers and directors dedicated to the principles set by the legendary Group Theatre."/>
    <x v="37"/>
    <n v="4565"/>
    <x v="0"/>
    <x v="0"/>
    <s v="USD"/>
    <n v="1409374093"/>
    <x v="3336"/>
    <n v="1406782093"/>
    <d v="2014-07-31T04:48:13"/>
    <b v="0"/>
    <n v="40"/>
    <b v="1"/>
    <s v="theater/plays"/>
    <n v="1.0144444444444445"/>
    <n v="114.125"/>
    <x v="1"/>
    <x v="6"/>
  </r>
  <r>
    <n v="3345"/>
    <x v="3344"/>
    <s v="Please help us raise funds for the production costs of a world premiere production of a play that will raise awareness for spina bifida"/>
    <x v="2"/>
    <n v="650"/>
    <x v="0"/>
    <x v="0"/>
    <s v="USD"/>
    <n v="1429317420"/>
    <x v="3337"/>
    <n v="1424226768"/>
    <d v="2015-02-18T02:32:48"/>
    <b v="0"/>
    <n v="13"/>
    <b v="1"/>
    <s v="theater/plays"/>
    <n v="1.3"/>
    <n v="50"/>
    <x v="1"/>
    <x v="6"/>
  </r>
  <r>
    <n v="3346"/>
    <x v="3345"/>
    <s v="Tempest opens Feb. 25. Please support Shakespeare, the arts and community youth theater! Be a part of something special!"/>
    <x v="15"/>
    <n v="1650"/>
    <x v="0"/>
    <x v="0"/>
    <s v="USD"/>
    <n v="1424910910"/>
    <x v="3338"/>
    <n v="1424306110"/>
    <d v="2015-02-19T00:35:10"/>
    <b v="0"/>
    <n v="18"/>
    <b v="1"/>
    <s v="theater/plays"/>
    <n v="1.1000000000000001"/>
    <n v="91.666666666666671"/>
    <x v="1"/>
    <x v="6"/>
  </r>
  <r>
    <n v="3347"/>
    <x v="3346"/>
    <s v="The Hope Theatre is fundraising for their second in-house show, the London premiere of Sea Life by Lucy Catherine opening 24th May 2016"/>
    <x v="13"/>
    <n v="2389"/>
    <x v="0"/>
    <x v="1"/>
    <s v="GBP"/>
    <n v="1462741200"/>
    <x v="3339"/>
    <n v="1461503654"/>
    <d v="2016-04-24T13:14:14"/>
    <b v="0"/>
    <n v="22"/>
    <b v="1"/>
    <s v="theater/plays"/>
    <n v="1.1944999999999999"/>
    <n v="108.59090909090909"/>
    <x v="1"/>
    <x v="6"/>
  </r>
  <r>
    <n v="3348"/>
    <x v="3265"/>
    <s v="Old Hat's new production explores the bleak culture of war and the cosmic powers of guilt and imagination in Shakespeare's tragedy."/>
    <x v="62"/>
    <n v="5516"/>
    <x v="0"/>
    <x v="0"/>
    <s v="USD"/>
    <n v="1461988740"/>
    <x v="3340"/>
    <n v="1459949080"/>
    <d v="2016-04-06T13:24:40"/>
    <b v="0"/>
    <n v="79"/>
    <b v="1"/>
    <s v="theater/plays"/>
    <n v="1.002909090909091"/>
    <n v="69.822784810126578"/>
    <x v="1"/>
    <x v="6"/>
  </r>
  <r>
    <n v="3349"/>
    <x v="3347"/>
    <s v="In this ninety-minute adaptation of the classic Shakespeare play, a cast of nine women asks the question: What even is virginity anyway"/>
    <x v="28"/>
    <n v="1534"/>
    <x v="0"/>
    <x v="0"/>
    <s v="USD"/>
    <n v="1465837200"/>
    <x v="3341"/>
    <n v="1463971172"/>
    <d v="2016-05-23T02:39:32"/>
    <b v="0"/>
    <n v="14"/>
    <b v="1"/>
    <s v="theater/plays"/>
    <n v="1.534"/>
    <n v="109.57142857142857"/>
    <x v="1"/>
    <x v="6"/>
  </r>
  <r>
    <n v="3350"/>
    <x v="3348"/>
    <s v="Nora Wageners TheaterstÃ¼ck lÃ¤dt den Zuschauer ein auf eine teils lustige, teils dÃ¼stere Reise ins Wohnzimmer der jungen, arbeitslosen K"/>
    <x v="8"/>
    <n v="3655"/>
    <x v="0"/>
    <x v="19"/>
    <s v="EUR"/>
    <n v="1448838000"/>
    <x v="3342"/>
    <n v="1445791811"/>
    <d v="2015-10-25T16:50:11"/>
    <b v="0"/>
    <n v="51"/>
    <b v="1"/>
    <s v="theater/plays"/>
    <n v="1.0442857142857143"/>
    <n v="71.666666666666671"/>
    <x v="1"/>
    <x v="6"/>
  </r>
  <r>
    <n v="3351"/>
    <x v="3349"/>
    <s v="A thrilling 'steampunk' reworking of the infamous gothic horror novel by a powerhouse ensemble will leave you begging to be bitten."/>
    <x v="10"/>
    <n v="5055"/>
    <x v="0"/>
    <x v="1"/>
    <s v="GBP"/>
    <n v="1406113200"/>
    <x v="3343"/>
    <n v="1402910965"/>
    <d v="2014-06-16T09:29:25"/>
    <b v="0"/>
    <n v="54"/>
    <b v="1"/>
    <s v="theater/plays"/>
    <n v="1.0109999999999999"/>
    <n v="93.611111111111114"/>
    <x v="1"/>
    <x v="6"/>
  </r>
  <r>
    <n v="3352"/>
    <x v="3350"/>
    <s v="Actors creating more theatre in Brighton. A LOT MORE. Classics, contemporary, new writing, Shakespeare, foreign translations and more."/>
    <x v="10"/>
    <n v="5376"/>
    <x v="0"/>
    <x v="1"/>
    <s v="GBP"/>
    <n v="1467414000"/>
    <x v="3344"/>
    <n v="1462492178"/>
    <d v="2016-05-05T23:49:38"/>
    <b v="0"/>
    <n v="70"/>
    <b v="1"/>
    <s v="theater/plays"/>
    <n v="1.0751999999999999"/>
    <n v="76.8"/>
    <x v="1"/>
    <x v="6"/>
  </r>
  <r>
    <n v="3353"/>
    <x v="3351"/>
    <s v="A new spoken word play, written by Paul Hewitt, in 3 parts about love and fate, inspired by the Ruba'iyat of Omar Khayyam."/>
    <x v="2"/>
    <n v="1575"/>
    <x v="0"/>
    <x v="1"/>
    <s v="GBP"/>
    <n v="1462230000"/>
    <x v="3345"/>
    <n v="1461061350"/>
    <d v="2016-04-19T10:22:30"/>
    <b v="0"/>
    <n v="44"/>
    <b v="1"/>
    <s v="theater/plays"/>
    <n v="3.15"/>
    <n v="35.795454545454547"/>
    <x v="1"/>
    <x v="6"/>
  </r>
  <r>
    <n v="3354"/>
    <x v="3352"/>
    <s v="Help Strangeloop Theatre create and support new work by sponsoring our 2015-2016 season."/>
    <x v="9"/>
    <n v="3058"/>
    <x v="0"/>
    <x v="0"/>
    <s v="USD"/>
    <n v="1446091260"/>
    <x v="3346"/>
    <n v="1443029206"/>
    <d v="2015-09-23T17:26:46"/>
    <b v="0"/>
    <n v="55"/>
    <b v="1"/>
    <s v="theater/plays"/>
    <n v="1.0193333333333334"/>
    <n v="55.6"/>
    <x v="1"/>
    <x v="6"/>
  </r>
  <r>
    <n v="3355"/>
    <x v="3353"/>
    <s v="Help get Jelly Beans to the Theatre503 stage. An important piece of new writing by Dan Pick, produced by Kuleshov Theatre"/>
    <x v="257"/>
    <n v="2210"/>
    <x v="0"/>
    <x v="1"/>
    <s v="GBP"/>
    <n v="1462879020"/>
    <x v="3347"/>
    <n v="1461941527"/>
    <d v="2016-04-29T14:52:07"/>
    <b v="0"/>
    <n v="15"/>
    <b v="1"/>
    <s v="theater/plays"/>
    <n v="1.2628571428571429"/>
    <n v="147.33333333333334"/>
    <x v="1"/>
    <x v="6"/>
  </r>
  <r>
    <n v="3356"/>
    <x v="3354"/>
    <s v="30 days to raise Â£1500 - to run drama workshops about the plays themes with girls (aged 13-18) who are in need! GIRL POWER!"/>
    <x v="15"/>
    <n v="1521"/>
    <x v="0"/>
    <x v="1"/>
    <s v="GBP"/>
    <n v="1468611272"/>
    <x v="3348"/>
    <n v="1466019272"/>
    <d v="2016-06-15T19:34:32"/>
    <b v="0"/>
    <n v="27"/>
    <b v="1"/>
    <s v="theater/plays"/>
    <n v="1.014"/>
    <n v="56.333333333333336"/>
    <x v="1"/>
    <x v="6"/>
  </r>
  <r>
    <n v="3357"/>
    <x v="3355"/>
    <s v="Two strangers on a bridge in the dead of night, a game of dominoes, and a value ready meal - by upcoming HighTide Escalator Playwright."/>
    <x v="13"/>
    <n v="2020"/>
    <x v="0"/>
    <x v="1"/>
    <s v="GBP"/>
    <n v="1406887310"/>
    <x v="3349"/>
    <n v="1404295310"/>
    <d v="2014-07-02T10:01:50"/>
    <b v="0"/>
    <n v="21"/>
    <b v="1"/>
    <s v="theater/plays"/>
    <n v="1.01"/>
    <n v="96.19047619047619"/>
    <x v="1"/>
    <x v="6"/>
  </r>
  <r>
    <n v="3358"/>
    <x v="3356"/>
    <s v="Alef productions, LLC is proud to present a World Premiere Play about Acceptance, Relationships,  Mortality and Love!"/>
    <x v="3"/>
    <n v="10299"/>
    <x v="0"/>
    <x v="0"/>
    <s v="USD"/>
    <n v="1416385679"/>
    <x v="3350"/>
    <n v="1413790079"/>
    <d v="2014-10-20T07:27:59"/>
    <b v="0"/>
    <n v="162"/>
    <b v="1"/>
    <s v="theater/plays"/>
    <n v="1.0299"/>
    <n v="63.574074074074076"/>
    <x v="1"/>
    <x v="6"/>
  </r>
  <r>
    <n v="3359"/>
    <x v="3357"/>
    <s v="A Theatrical Production Celebrating the Lebanese Culture and the Human Spirit in Time of War."/>
    <x v="23"/>
    <n v="4250"/>
    <x v="0"/>
    <x v="0"/>
    <s v="USD"/>
    <n v="1487985734"/>
    <x v="3351"/>
    <n v="1484097734"/>
    <d v="2017-01-11T01:22:14"/>
    <b v="0"/>
    <n v="23"/>
    <b v="1"/>
    <s v="theater/plays"/>
    <n v="1.0625"/>
    <n v="184.78260869565219"/>
    <x v="1"/>
    <x v="6"/>
  </r>
  <r>
    <n v="3360"/>
    <x v="3358"/>
    <s v="World Premiere, an M1 Singapore Fringe Festival 2017 commission."/>
    <x v="7"/>
    <n v="9124"/>
    <x v="0"/>
    <x v="20"/>
    <s v="SGD"/>
    <n v="1481731140"/>
    <x v="3352"/>
    <n v="1479866343"/>
    <d v="2016-11-23T01:59:03"/>
    <b v="0"/>
    <n v="72"/>
    <b v="1"/>
    <s v="theater/plays"/>
    <n v="1.0137777777777779"/>
    <n v="126.72222222222223"/>
    <x v="1"/>
    <x v="6"/>
  </r>
  <r>
    <n v="3361"/>
    <x v="3359"/>
    <s v="KNOW Theatre has been invited to bring our production of Vieux CarrÃ© to the Provincetown Tennessee Williams Theatre Festival!"/>
    <x v="10"/>
    <n v="5673"/>
    <x v="0"/>
    <x v="0"/>
    <s v="USD"/>
    <n v="1409587140"/>
    <x v="3353"/>
    <n v="1408062990"/>
    <d v="2014-08-15T00:36:30"/>
    <b v="0"/>
    <n v="68"/>
    <b v="1"/>
    <s v="theater/plays"/>
    <n v="1.1346000000000001"/>
    <n v="83.42647058823529"/>
    <x v="1"/>
    <x v="6"/>
  </r>
  <r>
    <n v="3362"/>
    <x v="3360"/>
    <s v="Oscar Wilde's classic romantic farce like you have never seen it before. Bigger. Louder. Sexier.  And covered with glitter."/>
    <x v="2"/>
    <n v="1090"/>
    <x v="0"/>
    <x v="0"/>
    <s v="USD"/>
    <n v="1425704100"/>
    <x v="3354"/>
    <n v="1424484717"/>
    <d v="2015-02-21T02:11:57"/>
    <b v="0"/>
    <n v="20"/>
    <b v="1"/>
    <s v="theater/plays"/>
    <n v="2.1800000000000002"/>
    <n v="54.5"/>
    <x v="1"/>
    <x v="6"/>
  </r>
  <r>
    <n v="3363"/>
    <x v="3361"/>
    <s v="A first play about a first kiss, Making the Move is going to the Edinburgh Fringe festival.  Join the party, fall in love.  Help us!"/>
    <x v="407"/>
    <n v="7860"/>
    <x v="0"/>
    <x v="0"/>
    <s v="USD"/>
    <n v="1408464000"/>
    <x v="3355"/>
    <n v="1406831445"/>
    <d v="2014-07-31T18:30:45"/>
    <b v="0"/>
    <n v="26"/>
    <b v="1"/>
    <s v="theater/plays"/>
    <n v="1.0141935483870967"/>
    <n v="302.30769230769232"/>
    <x v="1"/>
    <x v="6"/>
  </r>
  <r>
    <n v="3364"/>
    <x v="3362"/>
    <s v="Cancel The SunshineÂ is a new play that explores living with a mental health condition in an honest, witty and articulate way."/>
    <x v="9"/>
    <n v="3178"/>
    <x v="0"/>
    <x v="1"/>
    <s v="GBP"/>
    <n v="1458075600"/>
    <x v="3266"/>
    <n v="1456183649"/>
    <d v="2016-02-22T23:27:29"/>
    <b v="0"/>
    <n v="72"/>
    <b v="1"/>
    <s v="theater/plays"/>
    <n v="1.0593333333333332"/>
    <n v="44.138888888888886"/>
    <x v="1"/>
    <x v="6"/>
  </r>
  <r>
    <n v="3365"/>
    <x v="3363"/>
    <s v="A dazzling dramatic musical drama that takes place inside a Charm City Church! Help us finance a play that is back by popular demand!"/>
    <x v="30"/>
    <n v="2600"/>
    <x v="0"/>
    <x v="0"/>
    <s v="USD"/>
    <n v="1449973592"/>
    <x v="3356"/>
    <n v="1447381592"/>
    <d v="2015-11-13T02:26:32"/>
    <b v="0"/>
    <n v="3"/>
    <b v="1"/>
    <s v="theater/plays"/>
    <n v="1.04"/>
    <n v="866.66666666666663"/>
    <x v="1"/>
    <x v="6"/>
  </r>
  <r>
    <n v="3366"/>
    <x v="3364"/>
    <s v="The Series will consist of free staged readings of Shakespeare's plays, brought to life by professional actors in Montclair, NJ."/>
    <x v="2"/>
    <n v="1105"/>
    <x v="0"/>
    <x v="0"/>
    <s v="USD"/>
    <n v="1431481037"/>
    <x v="3357"/>
    <n v="1428889037"/>
    <d v="2015-04-13T01:37:17"/>
    <b v="0"/>
    <n v="18"/>
    <b v="1"/>
    <s v="theater/plays"/>
    <n v="2.21"/>
    <n v="61.388888888888886"/>
    <x v="1"/>
    <x v="6"/>
  </r>
  <r>
    <n v="3367"/>
    <x v="3365"/>
    <s v="An intense new play exploring how far you would go to protect your family.  Employing new graduates to give their careers a kickstart."/>
    <x v="47"/>
    <n v="890"/>
    <x v="0"/>
    <x v="1"/>
    <s v="GBP"/>
    <n v="1438467894"/>
    <x v="3358"/>
    <n v="1436307894"/>
    <d v="2015-07-07T22:24:54"/>
    <b v="0"/>
    <n v="30"/>
    <b v="1"/>
    <s v="theater/plays"/>
    <n v="1.1866666666666668"/>
    <n v="29.666666666666668"/>
    <x v="1"/>
    <x v="6"/>
  </r>
  <r>
    <n v="3368"/>
    <x v="3366"/>
    <s v="Help a non-profit community theatre create an unforgettable production of J.M. Barrie's classic play."/>
    <x v="28"/>
    <n v="1046"/>
    <x v="0"/>
    <x v="0"/>
    <s v="USD"/>
    <n v="1420088400"/>
    <x v="3359"/>
    <n v="1416977259"/>
    <d v="2014-11-26T04:47:39"/>
    <b v="0"/>
    <n v="23"/>
    <b v="1"/>
    <s v="theater/plays"/>
    <n v="1.046"/>
    <n v="45.478260869565219"/>
    <x v="1"/>
    <x v="6"/>
  </r>
  <r>
    <n v="3369"/>
    <x v="3367"/>
    <s v="How far would you go for revenge? The Collector is a dark thriller of regret, retribution and broken masculinity."/>
    <x v="10"/>
    <n v="5195"/>
    <x v="0"/>
    <x v="17"/>
    <s v="EUR"/>
    <n v="1484441980"/>
    <x v="3360"/>
    <n v="1479257980"/>
    <d v="2016-11-16T00:59:40"/>
    <b v="0"/>
    <n v="54"/>
    <b v="1"/>
    <s v="theater/plays"/>
    <n v="1.0389999999999999"/>
    <n v="96.203703703703709"/>
    <x v="1"/>
    <x v="6"/>
  </r>
  <r>
    <n v="3370"/>
    <x v="3368"/>
    <s v="I'm Alright. A story of young women, told by young women, for the world."/>
    <x v="15"/>
    <n v="1766"/>
    <x v="0"/>
    <x v="0"/>
    <s v="USD"/>
    <n v="1481961600"/>
    <x v="3361"/>
    <n v="1479283285"/>
    <d v="2016-11-16T08:01:25"/>
    <b v="0"/>
    <n v="26"/>
    <b v="1"/>
    <s v="theater/plays"/>
    <n v="1.1773333333333333"/>
    <n v="67.92307692307692"/>
    <x v="1"/>
    <x v="6"/>
  </r>
  <r>
    <n v="3371"/>
    <x v="3369"/>
    <s v="Help support Red Planet, a new science fiction play based off the Mars One exploration."/>
    <x v="48"/>
    <n v="277"/>
    <x v="0"/>
    <x v="0"/>
    <s v="USD"/>
    <n v="1449089965"/>
    <x v="3362"/>
    <n v="1446670765"/>
    <d v="2015-11-04T20:59:25"/>
    <b v="0"/>
    <n v="9"/>
    <b v="1"/>
    <s v="theater/plays"/>
    <n v="1.385"/>
    <n v="30.777777777777779"/>
    <x v="1"/>
    <x v="6"/>
  </r>
  <r>
    <n v="3372"/>
    <x v="3370"/>
    <s v="This play tells the story of the toxicity of sensationalism shown through one man's struggle with notoriety."/>
    <x v="28"/>
    <n v="1035"/>
    <x v="0"/>
    <x v="0"/>
    <s v="USD"/>
    <n v="1408942740"/>
    <x v="2835"/>
    <n v="1407157756"/>
    <d v="2014-08-04T13:09:16"/>
    <b v="0"/>
    <n v="27"/>
    <b v="1"/>
    <s v="theater/plays"/>
    <n v="1.0349999999999999"/>
    <n v="38.333333333333336"/>
    <x v="1"/>
    <x v="6"/>
  </r>
  <r>
    <n v="3373"/>
    <x v="3371"/>
    <s v="The Rules is a brand new black-comedy, serial-killer-romance debuting at the Edinburgh Fringe this August and we need your help!"/>
    <x v="13"/>
    <n v="2005"/>
    <x v="0"/>
    <x v="1"/>
    <s v="GBP"/>
    <n v="1437235200"/>
    <x v="3363"/>
    <n v="1435177840"/>
    <d v="2015-06-24T20:30:40"/>
    <b v="0"/>
    <n v="30"/>
    <b v="1"/>
    <s v="theater/plays"/>
    <n v="1.0024999999999999"/>
    <n v="66.833333333333329"/>
    <x v="1"/>
    <x v="6"/>
  </r>
  <r>
    <n v="3374"/>
    <x v="3372"/>
    <s v="A rare  production of World acclaimed playwright Howard Barker's groundbreaking &amp; provocative 'The Castle'."/>
    <x v="8"/>
    <n v="3730"/>
    <x v="0"/>
    <x v="5"/>
    <s v="CAD"/>
    <n v="1446053616"/>
    <x v="3364"/>
    <n v="1443461616"/>
    <d v="2015-09-28T17:33:36"/>
    <b v="0"/>
    <n v="52"/>
    <b v="1"/>
    <s v="theater/plays"/>
    <n v="1.0657142857142856"/>
    <n v="71.730769230769226"/>
    <x v="1"/>
    <x v="6"/>
  </r>
  <r>
    <n v="3375"/>
    <x v="3373"/>
    <s v="Production of wickedly funny new play for two women, written by iconic songwriter and ex-London's Burning man, Chris Larner"/>
    <x v="9"/>
    <n v="3000"/>
    <x v="0"/>
    <x v="1"/>
    <s v="GBP"/>
    <n v="1400423973"/>
    <x v="3365"/>
    <n v="1399387173"/>
    <d v="2014-05-06T14:39:33"/>
    <b v="0"/>
    <n v="17"/>
    <b v="1"/>
    <s v="theater/plays"/>
    <n v="1"/>
    <n v="176.47058823529412"/>
    <x v="1"/>
    <x v="6"/>
  </r>
  <r>
    <n v="3376"/>
    <x v="3374"/>
    <s v="3 college grads struggling to fund their social network. 1 bratty blackmailing student. 1 dreamy Asian business man. 1 awesome play."/>
    <x v="6"/>
    <n v="8001"/>
    <x v="0"/>
    <x v="0"/>
    <s v="USD"/>
    <n v="1429976994"/>
    <x v="3366"/>
    <n v="1424796594"/>
    <d v="2015-02-24T16:49:54"/>
    <b v="0"/>
    <n v="19"/>
    <b v="1"/>
    <s v="theater/plays"/>
    <n v="1.0001249999999999"/>
    <n v="421.10526315789474"/>
    <x v="1"/>
    <x v="6"/>
  </r>
  <r>
    <n v="3377"/>
    <x v="3375"/>
    <s v="An empowering play about war time code breaker Alan Turing which tells the real story of a hero vilified for his sexuality and suicide."/>
    <x v="6"/>
    <n v="8084"/>
    <x v="0"/>
    <x v="1"/>
    <s v="GBP"/>
    <n v="1426870560"/>
    <x v="3367"/>
    <n v="1424280899"/>
    <d v="2015-02-18T17:34:59"/>
    <b v="0"/>
    <n v="77"/>
    <b v="1"/>
    <s v="theater/plays"/>
    <n v="1.0105"/>
    <n v="104.98701298701299"/>
    <x v="1"/>
    <x v="6"/>
  </r>
  <r>
    <n v="3378"/>
    <x v="3376"/>
    <s v="'Can you ever find acceptance in death?' _x000a_Rose of June is a piece of theatre exploring the stages of grief. Unity Theatre - September"/>
    <x v="131"/>
    <n v="592"/>
    <x v="0"/>
    <x v="1"/>
    <s v="GBP"/>
    <n v="1409490480"/>
    <x v="3368"/>
    <n v="1407400306"/>
    <d v="2014-08-07T08:31:46"/>
    <b v="0"/>
    <n v="21"/>
    <b v="1"/>
    <s v="theater/plays"/>
    <n v="1.0763636363636364"/>
    <n v="28.19047619047619"/>
    <x v="1"/>
    <x v="6"/>
  </r>
  <r>
    <n v="3379"/>
    <x v="3377"/>
    <s v="A play by Alexei Arbuzov about the lives of three teenagers during the Nazi siege of Leningrad, 1942, in a new adaptation by Nick Dear."/>
    <x v="13"/>
    <n v="2073"/>
    <x v="0"/>
    <x v="1"/>
    <s v="GBP"/>
    <n v="1440630000"/>
    <x v="3369"/>
    <n v="1439122800"/>
    <d v="2015-08-09T12:20:00"/>
    <b v="0"/>
    <n v="38"/>
    <b v="1"/>
    <s v="theater/plays"/>
    <n v="1.0365"/>
    <n v="54.55263157894737"/>
    <x v="1"/>
    <x v="6"/>
  </r>
  <r>
    <n v="3380"/>
    <x v="3378"/>
    <s v="A Hard Rain is a new play that takes place on the eve of the Stonewall riots in the â€˜hiddenâ€™ gay bars of 1969 Greenwich Village."/>
    <x v="9"/>
    <n v="3133"/>
    <x v="0"/>
    <x v="0"/>
    <s v="USD"/>
    <n v="1417305178"/>
    <x v="3370"/>
    <n v="1414277578"/>
    <d v="2014-10-25T22:52:58"/>
    <b v="0"/>
    <n v="28"/>
    <b v="1"/>
    <s v="theater/plays"/>
    <n v="1.0443333333333333"/>
    <n v="111.89285714285714"/>
    <x v="1"/>
    <x v="6"/>
  </r>
  <r>
    <n v="3381"/>
    <x v="3379"/>
    <s v="A creative art therapy project for Syrian children. Romeo &amp; Juliet are lovers separated by war. Romeo in Jordan &amp; Juliet in Syria."/>
    <x v="23"/>
    <n v="4090"/>
    <x v="0"/>
    <x v="0"/>
    <s v="USD"/>
    <n v="1426044383"/>
    <x v="3371"/>
    <n v="1423455983"/>
    <d v="2015-02-09T04:26:23"/>
    <b v="0"/>
    <n v="48"/>
    <b v="1"/>
    <s v="theater/plays"/>
    <n v="1.0225"/>
    <n v="85.208333333333329"/>
    <x v="1"/>
    <x v="6"/>
  </r>
  <r>
    <n v="3382"/>
    <x v="3380"/>
    <s v="Peter Brook Award Nominees Empty Deck need Â£3500 to get 'Cosmic Fear or The Day Brad Pitt Got Paranoia' to the Edinburgh Fringe!"/>
    <x v="8"/>
    <n v="3526"/>
    <x v="0"/>
    <x v="1"/>
    <s v="GBP"/>
    <n v="1470092340"/>
    <x v="3372"/>
    <n v="1467973256"/>
    <d v="2016-07-08T10:20:56"/>
    <b v="0"/>
    <n v="46"/>
    <b v="1"/>
    <s v="theater/plays"/>
    <n v="1.0074285714285713"/>
    <n v="76.652173913043484"/>
    <x v="1"/>
    <x v="6"/>
  </r>
  <r>
    <n v="3383"/>
    <x v="3381"/>
    <s v="Art imitates life: This prophetic 1960 satire follows presidential candidates who stop at nothing to capture their party's nomination."/>
    <x v="257"/>
    <n v="1955"/>
    <x v="0"/>
    <x v="0"/>
    <s v="USD"/>
    <n v="1466707620"/>
    <x v="3373"/>
    <n v="1464979620"/>
    <d v="2016-06-03T18:47:00"/>
    <b v="0"/>
    <n v="30"/>
    <b v="1"/>
    <s v="theater/plays"/>
    <n v="1.1171428571428572"/>
    <n v="65.166666666666671"/>
    <x v="1"/>
    <x v="6"/>
  </r>
  <r>
    <n v="3384"/>
    <x v="3382"/>
    <s v="Six gay men, emotional baggage, and online dating: what could go wrong? A play about looking for love and finding something better."/>
    <x v="12"/>
    <n v="6000.66"/>
    <x v="0"/>
    <x v="0"/>
    <s v="USD"/>
    <n v="1448074800"/>
    <x v="3374"/>
    <n v="1444874768"/>
    <d v="2015-10-15T02:06:08"/>
    <b v="0"/>
    <n v="64"/>
    <b v="1"/>
    <s v="theater/plays"/>
    <n v="1.0001100000000001"/>
    <n v="93.760312499999998"/>
    <x v="1"/>
    <x v="6"/>
  </r>
  <r>
    <n v="3385"/>
    <x v="3383"/>
    <s v="An Equity Reading of a new play; Intimate drama about a family dealing with consequence of actions after a school shooting."/>
    <x v="13"/>
    <n v="2000"/>
    <x v="0"/>
    <x v="0"/>
    <s v="USD"/>
    <n v="1418244552"/>
    <x v="3375"/>
    <n v="1415652552"/>
    <d v="2014-11-10T20:49:12"/>
    <b v="0"/>
    <n v="15"/>
    <b v="1"/>
    <s v="theater/plays"/>
    <n v="1"/>
    <n v="133.33333333333334"/>
    <x v="1"/>
    <x v="6"/>
  </r>
  <r>
    <n v="3386"/>
    <x v="3384"/>
    <s v="Stories from the Bronx make for an uncommon play. Help us finish funding this production, supported by the Kevin Spacey Foundation."/>
    <x v="13"/>
    <n v="2100"/>
    <x v="0"/>
    <x v="0"/>
    <s v="USD"/>
    <n v="1417620506"/>
    <x v="3376"/>
    <n v="1415028506"/>
    <d v="2014-11-03T15:28:26"/>
    <b v="0"/>
    <n v="41"/>
    <b v="1"/>
    <s v="theater/plays"/>
    <n v="1.05"/>
    <n v="51.219512195121951"/>
    <x v="1"/>
    <x v="6"/>
  </r>
  <r>
    <n v="3387"/>
    <x v="3385"/>
    <s v="Pollyanna just completed an extremely successful run of this new educational play and wants to tour to more under-served communities."/>
    <x v="9"/>
    <n v="3506"/>
    <x v="0"/>
    <x v="0"/>
    <s v="USD"/>
    <n v="1418581088"/>
    <x v="3377"/>
    <n v="1415125088"/>
    <d v="2014-11-04T18:18:08"/>
    <b v="0"/>
    <n v="35"/>
    <b v="1"/>
    <s v="theater/plays"/>
    <n v="1.1686666666666667"/>
    <n v="100.17142857142858"/>
    <x v="1"/>
    <x v="6"/>
  </r>
  <r>
    <n v="3388"/>
    <x v="3386"/>
    <s v="ICONS is a unique new play about the Amazon warrior women from Greek myth and re-imagines them from a contemporary female perspective."/>
    <x v="15"/>
    <n v="1557"/>
    <x v="0"/>
    <x v="1"/>
    <s v="GBP"/>
    <n v="1434625441"/>
    <x v="3378"/>
    <n v="1432033441"/>
    <d v="2015-05-19T11:04:01"/>
    <b v="0"/>
    <n v="45"/>
    <b v="1"/>
    <s v="theater/plays"/>
    <n v="1.038"/>
    <n v="34.6"/>
    <x v="1"/>
    <x v="6"/>
  </r>
  <r>
    <n v="3389"/>
    <x v="3387"/>
    <s v="Chimera Ensemble is launching 2 inaugural theater productions, and we need support to do high quality work!"/>
    <x v="3"/>
    <n v="11450"/>
    <x v="0"/>
    <x v="0"/>
    <s v="USD"/>
    <n v="1464960682"/>
    <x v="3379"/>
    <n v="1462368682"/>
    <d v="2016-05-04T13:31:22"/>
    <b v="0"/>
    <n v="62"/>
    <b v="1"/>
    <s v="theater/plays"/>
    <n v="1.145"/>
    <n v="184.67741935483872"/>
    <x v="1"/>
    <x v="6"/>
  </r>
  <r>
    <n v="3390"/>
    <x v="3388"/>
    <s v="1140 Productions adapts Shakespeare's 'Romeo and Juliet' for a contemporary audience. It's a raw, melancholic spin on the classic tale."/>
    <x v="15"/>
    <n v="1536"/>
    <x v="0"/>
    <x v="0"/>
    <s v="USD"/>
    <n v="1405017345"/>
    <x v="3380"/>
    <n v="1403721345"/>
    <d v="2014-06-25T18:35:45"/>
    <b v="0"/>
    <n v="22"/>
    <b v="1"/>
    <s v="theater/plays"/>
    <n v="1.024"/>
    <n v="69.818181818181813"/>
    <x v="1"/>
    <x v="6"/>
  </r>
  <r>
    <n v="3391"/>
    <x v="3389"/>
    <s v="New play about the comfort and the danger of living with memories. Gay themes. Experienced team looking to present first reading"/>
    <x v="2"/>
    <n v="1115"/>
    <x v="0"/>
    <x v="0"/>
    <s v="USD"/>
    <n v="1407536880"/>
    <x v="3381"/>
    <n v="1404997548"/>
    <d v="2014-07-10T13:05:48"/>
    <b v="0"/>
    <n v="18"/>
    <b v="1"/>
    <s v="theater/plays"/>
    <n v="2.23"/>
    <n v="61.944444444444443"/>
    <x v="1"/>
    <x v="6"/>
  </r>
  <r>
    <n v="3392"/>
    <x v="3390"/>
    <s v="Life is more than the days you have left. 1 in 3 tells of two normal people &amp; their confrontation with mortality and the dice of fate."/>
    <x v="2"/>
    <n v="500"/>
    <x v="0"/>
    <x v="1"/>
    <s v="GBP"/>
    <n v="1462565855"/>
    <x v="3382"/>
    <n v="1458245855"/>
    <d v="2016-03-17T20:17:35"/>
    <b v="0"/>
    <n v="12"/>
    <b v="1"/>
    <s v="theater/plays"/>
    <n v="1"/>
    <n v="41.666666666666664"/>
    <x v="1"/>
    <x v="6"/>
  </r>
  <r>
    <n v="3393"/>
    <x v="3391"/>
    <s v="hiSTORYstage presents a film noir-style comedy mystery with a Shakespearean twist performed as a 1944 radio drama."/>
    <x v="15"/>
    <n v="1587"/>
    <x v="0"/>
    <x v="0"/>
    <s v="USD"/>
    <n v="1415234760"/>
    <x v="3383"/>
    <n v="1413065230"/>
    <d v="2014-10-11T22:07:10"/>
    <b v="0"/>
    <n v="44"/>
    <b v="1"/>
    <s v="theater/plays"/>
    <n v="1.0580000000000001"/>
    <n v="36.06818181818182"/>
    <x v="1"/>
    <x v="6"/>
  </r>
  <r>
    <n v="3394"/>
    <x v="3392"/>
    <s v="Ambitious, Edinburgh-based company, Thrive Theatre, are bringing their brand new comedy BUFFER to the 2014 Edinburgh Fringe!"/>
    <x v="131"/>
    <n v="783"/>
    <x v="0"/>
    <x v="1"/>
    <s v="GBP"/>
    <n v="1406470645"/>
    <x v="3384"/>
    <n v="1403878645"/>
    <d v="2014-06-27T14:17:25"/>
    <b v="0"/>
    <n v="27"/>
    <b v="1"/>
    <s v="theater/plays"/>
    <n v="1.4236363636363636"/>
    <n v="29"/>
    <x v="1"/>
    <x v="6"/>
  </r>
  <r>
    <n v="3395"/>
    <x v="3393"/>
    <s v="Miramar is a a darkly funny play exploring what it is we call â€˜homeâ€™."/>
    <x v="2"/>
    <n v="920"/>
    <x v="0"/>
    <x v="1"/>
    <s v="GBP"/>
    <n v="1433009400"/>
    <x v="3385"/>
    <n v="1431795944"/>
    <d v="2015-05-16T17:05:44"/>
    <b v="0"/>
    <n v="38"/>
    <b v="1"/>
    <s v="theater/plays"/>
    <n v="1.84"/>
    <n v="24.210526315789473"/>
    <x v="1"/>
    <x v="6"/>
  </r>
  <r>
    <n v="3396"/>
    <x v="3394"/>
    <s v="&quot;Rainbowtown&quot; is a new play for kids. Help us bring it to the Main Line during the 2014 Philadelphia Fringe Festival!"/>
    <x v="15"/>
    <n v="1565"/>
    <x v="0"/>
    <x v="0"/>
    <s v="USD"/>
    <n v="1401595140"/>
    <x v="2806"/>
    <n v="1399286589"/>
    <d v="2014-05-05T10:43:09"/>
    <b v="0"/>
    <n v="28"/>
    <b v="1"/>
    <s v="theater/plays"/>
    <n v="1.0433333333333332"/>
    <n v="55.892857142857146"/>
    <x v="1"/>
    <x v="6"/>
  </r>
  <r>
    <n v="3397"/>
    <x v="3395"/>
    <s v="Help a group of recovering alcoholics bring Samuel Beckett's classic to a seaside town!"/>
    <x v="49"/>
    <n v="280"/>
    <x v="0"/>
    <x v="1"/>
    <s v="GBP"/>
    <n v="1455832800"/>
    <x v="3386"/>
    <n v="1452338929"/>
    <d v="2016-01-09T11:28:49"/>
    <b v="0"/>
    <n v="24"/>
    <b v="1"/>
    <s v="theater/plays"/>
    <n v="1.1200000000000001"/>
    <n v="11.666666666666666"/>
    <x v="1"/>
    <x v="6"/>
  </r>
  <r>
    <n v="3398"/>
    <x v="3396"/>
    <s v="We're mounting a theatrical adaptation of Lord of the Flies completely student directed, produced, designed, managed and performed."/>
    <x v="23"/>
    <n v="4443"/>
    <x v="0"/>
    <x v="0"/>
    <s v="USD"/>
    <n v="1416589200"/>
    <x v="3387"/>
    <n v="1414605776"/>
    <d v="2014-10-29T18:02:56"/>
    <b v="0"/>
    <n v="65"/>
    <b v="1"/>
    <s v="theater/plays"/>
    <n v="1.1107499999999999"/>
    <n v="68.353846153846149"/>
    <x v="1"/>
    <x v="6"/>
  </r>
  <r>
    <n v="3399"/>
    <x v="3397"/>
    <s v="13 young people have taken over Spinning Wheel Theatre to choose, produce and create their own show from scratch."/>
    <x v="38"/>
    <n v="1245"/>
    <x v="0"/>
    <x v="1"/>
    <s v="GBP"/>
    <n v="1424556325"/>
    <x v="3388"/>
    <n v="1421964325"/>
    <d v="2015-01-22T22:05:25"/>
    <b v="0"/>
    <n v="46"/>
    <b v="1"/>
    <s v="theater/plays"/>
    <n v="1.0375000000000001"/>
    <n v="27.065217391304348"/>
    <x v="1"/>
    <x v="6"/>
  </r>
  <r>
    <n v="3400"/>
    <x v="3398"/>
    <s v="A hilarious comedy starring Sarah, a recent grad, who uses the magic of a mystical open mic to solve the problems of her relationships."/>
    <x v="3"/>
    <n v="10041"/>
    <x v="0"/>
    <x v="0"/>
    <s v="USD"/>
    <n v="1409266414"/>
    <x v="3389"/>
    <n v="1405378414"/>
    <d v="2014-07-14T22:53:34"/>
    <b v="0"/>
    <n v="85"/>
    <b v="1"/>
    <s v="theater/plays"/>
    <n v="1.0041"/>
    <n v="118.12941176470588"/>
    <x v="1"/>
    <x v="6"/>
  </r>
  <r>
    <n v="3401"/>
    <x v="3399"/>
    <s v="Support a daring new theatre creation               _x000a_Supportez une audacieuse compagnie internationale et aidez-les Ã  crÃ©er leur piÃ¨ce"/>
    <x v="193"/>
    <n v="2954"/>
    <x v="0"/>
    <x v="1"/>
    <s v="GBP"/>
    <n v="1438968146"/>
    <x v="3390"/>
    <n v="1436376146"/>
    <d v="2015-07-08T17:22:26"/>
    <b v="0"/>
    <n v="66"/>
    <b v="1"/>
    <s v="theater/plays"/>
    <n v="1.0186206896551724"/>
    <n v="44.757575757575758"/>
    <x v="1"/>
    <x v="6"/>
  </r>
  <r>
    <n v="3402"/>
    <x v="3400"/>
    <s v="Itâ€™s a celebration of our heritage. Well, not all of ours. If you live in Liberty Falls, itâ€™s yours. If you donâ€™t, then it's not."/>
    <x v="36"/>
    <n v="16465"/>
    <x v="0"/>
    <x v="0"/>
    <s v="USD"/>
    <n v="1447295460"/>
    <x v="3391"/>
    <n v="1444747843"/>
    <d v="2015-10-13T14:50:43"/>
    <b v="0"/>
    <n v="165"/>
    <b v="1"/>
    <s v="theater/plays"/>
    <n v="1.0976666666666666"/>
    <n v="99.787878787878782"/>
    <x v="1"/>
    <x v="6"/>
  </r>
  <r>
    <n v="3403"/>
    <x v="3401"/>
    <s v="Two worlds, one bond - no turning back._x000a_A dark comedy about domestic abuse and the power of an unlikely friendship"/>
    <x v="13"/>
    <n v="2000"/>
    <x v="0"/>
    <x v="1"/>
    <s v="GBP"/>
    <n v="1435230324"/>
    <x v="3392"/>
    <n v="1432638324"/>
    <d v="2015-05-26T11:05:24"/>
    <b v="0"/>
    <n v="17"/>
    <b v="1"/>
    <s v="theater/plays"/>
    <n v="1"/>
    <n v="117.64705882352941"/>
    <x v="1"/>
    <x v="6"/>
  </r>
  <r>
    <n v="3404"/>
    <x v="3402"/>
    <s v="The Montclair Shakespeare Series presents staged readings of Shakespeare's work in historic venues throughout the summer in Montclair."/>
    <x v="2"/>
    <n v="610"/>
    <x v="0"/>
    <x v="0"/>
    <s v="USD"/>
    <n v="1434542702"/>
    <x v="3393"/>
    <n v="1432814702"/>
    <d v="2015-05-28T12:05:02"/>
    <b v="0"/>
    <n v="3"/>
    <b v="1"/>
    <s v="theater/plays"/>
    <n v="1.22"/>
    <n v="203.33333333333334"/>
    <x v="1"/>
    <x v="6"/>
  </r>
  <r>
    <n v="3405"/>
    <x v="3403"/>
    <s v="We are Seance Theatre Group trying to fund our first performance, Noel Coward's hysterical comedy farce, Blithe Spirit."/>
    <x v="18"/>
    <n v="481.5"/>
    <x v="0"/>
    <x v="1"/>
    <s v="GBP"/>
    <n v="1456876740"/>
    <x v="3394"/>
    <n v="1455063886"/>
    <d v="2016-02-10T00:24:46"/>
    <b v="0"/>
    <n v="17"/>
    <b v="1"/>
    <s v="theater/plays"/>
    <n v="1.3757142857142857"/>
    <n v="28.323529411764707"/>
    <x v="1"/>
    <x v="6"/>
  </r>
  <r>
    <n v="3406"/>
    <x v="3404"/>
    <s v="A funny and moving new play about two families dealing with aging parents in very different ways!"/>
    <x v="3"/>
    <n v="10031"/>
    <x v="0"/>
    <x v="0"/>
    <s v="USD"/>
    <n v="1405511376"/>
    <x v="3395"/>
    <n v="1401623376"/>
    <d v="2014-06-01T11:49:36"/>
    <b v="0"/>
    <n v="91"/>
    <b v="1"/>
    <s v="theater/plays"/>
    <n v="1.0031000000000001"/>
    <n v="110.23076923076923"/>
    <x v="1"/>
    <x v="6"/>
  </r>
  <r>
    <n v="3407"/>
    <x v="3405"/>
    <s v="Biddy is 24. Biddy is a hopeless romantic. Biddy always wanted to be a vegan. Find out what happens_x000a_when Biddy gets sectioned."/>
    <x v="13"/>
    <n v="2142"/>
    <x v="0"/>
    <x v="1"/>
    <s v="GBP"/>
    <n v="1404641289"/>
    <x v="3396"/>
    <n v="1402049289"/>
    <d v="2014-06-06T10:08:09"/>
    <b v="0"/>
    <n v="67"/>
    <b v="1"/>
    <s v="theater/plays"/>
    <n v="1.071"/>
    <n v="31.970149253731343"/>
    <x v="1"/>
    <x v="6"/>
  </r>
  <r>
    <n v="3408"/>
    <x v="3406"/>
    <s v="Help us take &quot;She Has a Name&quot;, the human trafficking story of one victim, on tour to all over Northern and Central California."/>
    <x v="2"/>
    <n v="1055"/>
    <x v="0"/>
    <x v="0"/>
    <s v="USD"/>
    <n v="1405727304"/>
    <x v="3397"/>
    <n v="1403135304"/>
    <d v="2014-06-18T23:48:24"/>
    <b v="0"/>
    <n v="18"/>
    <b v="1"/>
    <s v="theater/plays"/>
    <n v="2.11"/>
    <n v="58.611111111111114"/>
    <x v="1"/>
    <x v="6"/>
  </r>
  <r>
    <n v="3409"/>
    <x v="3407"/>
    <s v="Exciting and visceral new-writing that challenges the way we view the fine line between war and terror..."/>
    <x v="2"/>
    <n v="618"/>
    <x v="0"/>
    <x v="1"/>
    <s v="GBP"/>
    <n v="1469998680"/>
    <x v="3398"/>
    <n v="1466710358"/>
    <d v="2016-06-23T19:32:38"/>
    <b v="0"/>
    <n v="21"/>
    <b v="1"/>
    <s v="theater/plays"/>
    <n v="1.236"/>
    <n v="29.428571428571427"/>
    <x v="1"/>
    <x v="6"/>
  </r>
  <r>
    <n v="3410"/>
    <x v="3408"/>
    <s v="Join us in a campaign benefitting the southland company and its interdisciplinary artistic efforts in Los Angeles."/>
    <x v="9"/>
    <n v="3255"/>
    <x v="0"/>
    <x v="0"/>
    <s v="USD"/>
    <n v="1465196400"/>
    <x v="3399"/>
    <n v="1462841990"/>
    <d v="2016-05-10T00:59:50"/>
    <b v="0"/>
    <n v="40"/>
    <b v="1"/>
    <s v="theater/plays"/>
    <n v="1.085"/>
    <n v="81.375"/>
    <x v="1"/>
    <x v="6"/>
  </r>
  <r>
    <n v="3411"/>
    <x v="3409"/>
    <s v="The world's Boarding School history is brutal. But in this acclaimed play, Natives run the school, and Whites are being assimilated."/>
    <x v="36"/>
    <n v="15535"/>
    <x v="0"/>
    <x v="0"/>
    <s v="USD"/>
    <n v="1444264372"/>
    <x v="3400"/>
    <n v="1442536372"/>
    <d v="2015-09-18T00:32:52"/>
    <b v="0"/>
    <n v="78"/>
    <b v="1"/>
    <s v="theater/plays"/>
    <n v="1.0356666666666667"/>
    <n v="199.16666666666666"/>
    <x v="1"/>
    <x v="6"/>
  </r>
  <r>
    <n v="3412"/>
    <x v="3410"/>
    <s v="Rough Haired Pointer present for the first time ever Joe Orton's 'Fred &amp; Madge' at the Hope Theatre, Islington this Sept and Oct"/>
    <x v="9"/>
    <n v="3000"/>
    <x v="0"/>
    <x v="1"/>
    <s v="GBP"/>
    <n v="1411858862"/>
    <x v="3401"/>
    <n v="1409266862"/>
    <d v="2014-08-28T23:01:02"/>
    <b v="0"/>
    <n v="26"/>
    <b v="1"/>
    <s v="theater/plays"/>
    <n v="1"/>
    <n v="115.38461538461539"/>
    <x v="1"/>
    <x v="6"/>
  </r>
  <r>
    <n v="3413"/>
    <x v="3411"/>
    <s v="The RC Players are beyond excited to be bringing this controversial, socially-minded show to Michigan's campus, but we need your help!"/>
    <x v="2"/>
    <n v="650"/>
    <x v="0"/>
    <x v="0"/>
    <s v="USD"/>
    <n v="1425099540"/>
    <x v="3402"/>
    <n v="1424280938"/>
    <d v="2015-02-18T17:35:38"/>
    <b v="0"/>
    <n v="14"/>
    <b v="1"/>
    <s v="theater/plays"/>
    <n v="1.3"/>
    <n v="46.428571428571431"/>
    <x v="1"/>
    <x v="6"/>
  </r>
  <r>
    <n v="3414"/>
    <x v="3412"/>
    <s v="A new twist on our annual festival of fully-produced plays by member playwrights, performed by a talented ensemble cast!"/>
    <x v="9"/>
    <n v="3105"/>
    <x v="0"/>
    <x v="0"/>
    <s v="USD"/>
    <n v="1480579140"/>
    <x v="3403"/>
    <n v="1478030325"/>
    <d v="2016-11-01T19:58:45"/>
    <b v="0"/>
    <n v="44"/>
    <b v="1"/>
    <s v="theater/plays"/>
    <n v="1.0349999999999999"/>
    <n v="70.568181818181813"/>
    <x v="1"/>
    <x v="6"/>
  </r>
  <r>
    <n v="3415"/>
    <x v="3413"/>
    <s v="We are raising funds to allow for enhanced scenic, costume, and lighting design. Every dollar helps!"/>
    <x v="48"/>
    <n v="200"/>
    <x v="0"/>
    <x v="0"/>
    <s v="USD"/>
    <n v="1460935800"/>
    <x v="3404"/>
    <n v="1459999656"/>
    <d v="2016-04-07T03:27:36"/>
    <b v="0"/>
    <n v="9"/>
    <b v="1"/>
    <s v="theater/plays"/>
    <n v="1"/>
    <n v="22.222222222222221"/>
    <x v="1"/>
    <x v="6"/>
  </r>
  <r>
    <n v="3416"/>
    <x v="3414"/>
    <s v="Be part of bringing this witty, engaging &amp; important play by award-winning writer Silva Semerciyan to London's Theatre 503 this summer."/>
    <x v="23"/>
    <n v="4784"/>
    <x v="0"/>
    <x v="1"/>
    <s v="GBP"/>
    <n v="1429813800"/>
    <x v="3405"/>
    <n v="1427363645"/>
    <d v="2015-03-26T09:54:05"/>
    <b v="0"/>
    <n v="30"/>
    <b v="1"/>
    <s v="theater/plays"/>
    <n v="1.196"/>
    <n v="159.46666666666667"/>
    <x v="1"/>
    <x v="6"/>
  </r>
  <r>
    <n v="3417"/>
    <x v="3415"/>
    <s v="Fury Theatre is bringing Mamet's powerful play, Oleanna, to life!  Help us get ahead of funding so we can keep theater affordable."/>
    <x v="180"/>
    <n v="1700.01"/>
    <x v="0"/>
    <x v="0"/>
    <s v="USD"/>
    <n v="1414284180"/>
    <x v="3406"/>
    <n v="1410558948"/>
    <d v="2014-09-12T21:55:48"/>
    <b v="0"/>
    <n v="45"/>
    <b v="1"/>
    <s v="theater/plays"/>
    <n v="1.0000058823529412"/>
    <n v="37.777999999999999"/>
    <x v="1"/>
    <x v="6"/>
  </r>
  <r>
    <n v="3418"/>
    <x v="3416"/>
    <s v="Atlanta SoloSchool brings a beloved children's play to the 4th Annual Festival of Russian Youth Theaters in Washington, DC on May 31."/>
    <x v="23"/>
    <n v="4035"/>
    <x v="0"/>
    <x v="0"/>
    <s v="USD"/>
    <n v="1400875307"/>
    <x v="3407"/>
    <n v="1398283307"/>
    <d v="2014-04-23T20:01:47"/>
    <b v="0"/>
    <n v="56"/>
    <b v="1"/>
    <s v="theater/plays"/>
    <n v="1.00875"/>
    <n v="72.053571428571431"/>
    <x v="1"/>
    <x v="6"/>
  </r>
  <r>
    <n v="3419"/>
    <x v="3417"/>
    <s v="As part of the 400th anniversary of Shakespeareâ€™s death, AC Productions will present a new production of Hamlet adapted by Peter Reid"/>
    <x v="181"/>
    <n v="2930"/>
    <x v="0"/>
    <x v="17"/>
    <s v="EUR"/>
    <n v="1459978200"/>
    <x v="3408"/>
    <n v="1458416585"/>
    <d v="2016-03-19T19:43:05"/>
    <b v="0"/>
    <n v="46"/>
    <b v="1"/>
    <s v="theater/plays"/>
    <n v="1.0654545454545454"/>
    <n v="63.695652173913047"/>
    <x v="1"/>
    <x v="6"/>
  </r>
  <r>
    <n v="3420"/>
    <x v="3418"/>
    <s v="A powerful and urgent tale of the first line of defence for the NHS. Based on true stories from junior doctors."/>
    <x v="176"/>
    <n v="966"/>
    <x v="0"/>
    <x v="1"/>
    <s v="GBP"/>
    <n v="1455408000"/>
    <x v="3409"/>
    <n v="1454638202"/>
    <d v="2016-02-05T02:10:02"/>
    <b v="0"/>
    <n v="34"/>
    <b v="1"/>
    <s v="theater/plays"/>
    <n v="1.38"/>
    <n v="28.411764705882351"/>
    <x v="1"/>
    <x v="6"/>
  </r>
  <r>
    <n v="3421"/>
    <x v="3419"/>
    <s v="Waterwell's New Works Lab @ PPAS is the country's leading development program for challenging new plays for young actors."/>
    <x v="3"/>
    <n v="10115"/>
    <x v="0"/>
    <x v="0"/>
    <s v="USD"/>
    <n v="1425495563"/>
    <x v="3410"/>
    <n v="1422903563"/>
    <d v="2015-02-02T18:59:23"/>
    <b v="0"/>
    <n v="98"/>
    <b v="1"/>
    <s v="theater/plays"/>
    <n v="1.0115000000000001"/>
    <n v="103.21428571428571"/>
    <x v="1"/>
    <x v="6"/>
  </r>
  <r>
    <n v="3422"/>
    <x v="3420"/>
    <s v="Developing and presenting Rotimi Babatunde's stage adaptation of The Secret Lives of Baba Segi's Wives directed by Femi Elufowoju, jr"/>
    <x v="9"/>
    <n v="3273"/>
    <x v="0"/>
    <x v="1"/>
    <s v="GBP"/>
    <n v="1450051200"/>
    <x v="2232"/>
    <n v="1447594176"/>
    <d v="2015-11-15T13:29:36"/>
    <b v="0"/>
    <n v="46"/>
    <b v="1"/>
    <s v="theater/plays"/>
    <n v="1.091"/>
    <n v="71.152173913043484"/>
    <x v="1"/>
    <x v="6"/>
  </r>
  <r>
    <n v="3423"/>
    <x v="3421"/>
    <s v="Forest Hills Eastern's Student Run Show 2015. Our goal is to present a professional quality show on a budget."/>
    <x v="49"/>
    <n v="350"/>
    <x v="0"/>
    <x v="0"/>
    <s v="USD"/>
    <n v="1429912341"/>
    <x v="3411"/>
    <n v="1427320341"/>
    <d v="2015-03-25T21:52:21"/>
    <b v="0"/>
    <n v="10"/>
    <b v="1"/>
    <s v="theater/plays"/>
    <n v="1.4"/>
    <n v="35"/>
    <x v="1"/>
    <x v="6"/>
  </r>
  <r>
    <n v="3424"/>
    <x v="3422"/>
    <s v="Maggie is a deaf girl determined to make a silent film masterpiece. Help us share her story with students across the state of Idaho."/>
    <x v="12"/>
    <n v="6215"/>
    <x v="0"/>
    <x v="0"/>
    <s v="USD"/>
    <n v="1423119540"/>
    <x v="3412"/>
    <n v="1421252084"/>
    <d v="2015-01-14T16:14:44"/>
    <b v="0"/>
    <n v="76"/>
    <b v="1"/>
    <s v="theater/plays"/>
    <n v="1.0358333333333334"/>
    <n v="81.776315789473685"/>
    <x v="1"/>
    <x v="6"/>
  </r>
  <r>
    <n v="3425"/>
    <x v="3423"/>
    <s v="The Erlkings is a play that uses the writings of the perpetrators of the Columbine Shooting to explore the inner lives of these boys."/>
    <x v="11"/>
    <n v="30891.1"/>
    <x v="0"/>
    <x v="0"/>
    <s v="USD"/>
    <n v="1412434136"/>
    <x v="3413"/>
    <n v="1409669336"/>
    <d v="2014-09-02T14:48:56"/>
    <b v="0"/>
    <n v="104"/>
    <b v="1"/>
    <s v="theater/plays"/>
    <n v="1.0297033333333332"/>
    <n v="297.02980769230766"/>
    <x v="1"/>
    <x v="6"/>
  </r>
  <r>
    <n v="3426"/>
    <x v="3424"/>
    <s v="Part ghost story, part cautionary tale, Holocene is a play about the end of our world, and the beginning of another."/>
    <x v="192"/>
    <n v="4055"/>
    <x v="0"/>
    <x v="0"/>
    <s v="USD"/>
    <n v="1411264800"/>
    <x v="3414"/>
    <n v="1409620903"/>
    <d v="2014-09-02T01:21:43"/>
    <b v="0"/>
    <n v="87"/>
    <b v="1"/>
    <s v="theater/plays"/>
    <n v="1.0813333333333333"/>
    <n v="46.609195402298852"/>
    <x v="1"/>
    <x v="6"/>
  </r>
  <r>
    <n v="3427"/>
    <x v="3425"/>
    <s v="A new play developed in collaboration with graduating theatre makers, premiering at the Edinburgh Fringe Festival 2014."/>
    <x v="15"/>
    <n v="1500"/>
    <x v="0"/>
    <x v="1"/>
    <s v="GBP"/>
    <n v="1404314952"/>
    <x v="3415"/>
    <n v="1401722952"/>
    <d v="2014-06-02T15:29:12"/>
    <b v="0"/>
    <n v="29"/>
    <b v="1"/>
    <s v="theater/plays"/>
    <n v="1"/>
    <n v="51.724137931034484"/>
    <x v="1"/>
    <x v="6"/>
  </r>
  <r>
    <n v="3428"/>
    <x v="3426"/>
    <s v="The WORLD PREMIERE of Neil Smith's beautiful and thrilling new version of Strindberg's modern masterpiece - CREDITORS."/>
    <x v="13"/>
    <n v="2055"/>
    <x v="0"/>
    <x v="1"/>
    <s v="GBP"/>
    <n v="1425142800"/>
    <x v="3416"/>
    <n v="1422983847"/>
    <d v="2015-02-03T17:17:27"/>
    <b v="0"/>
    <n v="51"/>
    <b v="1"/>
    <s v="theater/plays"/>
    <n v="1.0275000000000001"/>
    <n v="40.294117647058826"/>
    <x v="1"/>
    <x v="6"/>
  </r>
  <r>
    <n v="3429"/>
    <x v="3427"/>
    <s v="I would like to raise a small budget to put on my first play, Virtual Reality. To be put on at 53two, Manchester - 29th &amp; 30th Nov 16"/>
    <x v="325"/>
    <n v="195"/>
    <x v="0"/>
    <x v="1"/>
    <s v="GBP"/>
    <n v="1478046661"/>
    <x v="3417"/>
    <n v="1476837061"/>
    <d v="2016-10-19T00:31:01"/>
    <b v="0"/>
    <n v="12"/>
    <b v="1"/>
    <s v="theater/plays"/>
    <n v="1.3"/>
    <n v="16.25"/>
    <x v="1"/>
    <x v="6"/>
  </r>
  <r>
    <n v="3430"/>
    <x v="3428"/>
    <s v="We need support for our play so we can promote awareness of kidney diseases and the effect it has on sufferers and their families."/>
    <x v="13"/>
    <n v="2170.9899999999998"/>
    <x v="0"/>
    <x v="1"/>
    <s v="GBP"/>
    <n v="1406760101"/>
    <x v="3418"/>
    <n v="1404168101"/>
    <d v="2014-06-30T22:41:41"/>
    <b v="0"/>
    <n v="72"/>
    <b v="1"/>
    <s v="theater/plays"/>
    <n v="1.0854949999999999"/>
    <n v="30.152638888888887"/>
    <x v="1"/>
    <x v="6"/>
  </r>
  <r>
    <n v="3431"/>
    <x v="3429"/>
    <s v="Our 1st full season!  We need your help to fund costumes, sets, props &amp; help bringing these wonderful shows to the stage!"/>
    <x v="13"/>
    <n v="2000"/>
    <x v="0"/>
    <x v="0"/>
    <s v="USD"/>
    <n v="1408383153"/>
    <x v="3419"/>
    <n v="1405791153"/>
    <d v="2014-07-19T17:32:33"/>
    <b v="0"/>
    <n v="21"/>
    <b v="1"/>
    <s v="theater/plays"/>
    <n v="1"/>
    <n v="95.238095238095241"/>
    <x v="1"/>
    <x v="6"/>
  </r>
  <r>
    <n v="3432"/>
    <x v="3430"/>
    <s v="Bare Theatre stages A.R. Gurney's Pulitzer Finalist script about a relationship spanning a lifetime and long distance."/>
    <x v="13"/>
    <n v="2193"/>
    <x v="0"/>
    <x v="0"/>
    <s v="USD"/>
    <n v="1454709600"/>
    <x v="3420"/>
    <n v="1452520614"/>
    <d v="2016-01-11T13:56:54"/>
    <b v="0"/>
    <n v="42"/>
    <b v="1"/>
    <s v="theater/plays"/>
    <n v="1.0965"/>
    <n v="52.214285714285715"/>
    <x v="1"/>
    <x v="6"/>
  </r>
  <r>
    <n v="3433"/>
    <x v="3431"/>
    <s v="death&amp;pretzels presents their first Chicago based project:_x000a_The Dybbuk by S. Ansky"/>
    <x v="196"/>
    <n v="9525"/>
    <x v="0"/>
    <x v="0"/>
    <s v="USD"/>
    <n v="1402974000"/>
    <x v="3421"/>
    <n v="1400290255"/>
    <d v="2014-05-17T01:30:55"/>
    <b v="0"/>
    <n v="71"/>
    <b v="1"/>
    <s v="theater/plays"/>
    <n v="1.0026315789473683"/>
    <n v="134.1549295774648"/>
    <x v="1"/>
    <x v="6"/>
  </r>
  <r>
    <n v="3434"/>
    <x v="3432"/>
    <s v="Bringing Tennessee Williams, Shakespeare, and 8 world class actors to Longview, Washington to build a play in and for the community."/>
    <x v="3"/>
    <n v="10555"/>
    <x v="0"/>
    <x v="0"/>
    <s v="USD"/>
    <n v="1404983269"/>
    <x v="3422"/>
    <n v="1402391269"/>
    <d v="2014-06-10T09:07:49"/>
    <b v="0"/>
    <n v="168"/>
    <b v="1"/>
    <s v="theater/plays"/>
    <n v="1.0555000000000001"/>
    <n v="62.827380952380949"/>
    <x v="1"/>
    <x v="6"/>
  </r>
  <r>
    <n v="3435"/>
    <x v="3433"/>
    <s v="People Of Interest is providing free tickets to &quot;Campo Maldito&quot; for Tenderloin residents who could not otherwise afford to see it."/>
    <x v="28"/>
    <n v="1120"/>
    <x v="0"/>
    <x v="0"/>
    <s v="USD"/>
    <n v="1470538800"/>
    <x v="3423"/>
    <n v="1469112493"/>
    <d v="2016-07-21T14:48:13"/>
    <b v="0"/>
    <n v="19"/>
    <b v="1"/>
    <s v="theater/plays"/>
    <n v="1.1200000000000001"/>
    <n v="58.94736842105263"/>
    <x v="1"/>
    <x v="6"/>
  </r>
  <r>
    <n v="3436"/>
    <x v="3434"/>
    <s v="Please help us fund &quot;Damselfly&quot; - The Play ( put on by Saints on Stage Alumni &amp; sponsored by Mothers Against Medical Error)"/>
    <x v="10"/>
    <n v="5295"/>
    <x v="0"/>
    <x v="0"/>
    <s v="USD"/>
    <n v="1408638480"/>
    <x v="3424"/>
    <n v="1406811593"/>
    <d v="2014-07-31T12:59:53"/>
    <b v="0"/>
    <n v="37"/>
    <b v="1"/>
    <s v="theater/plays"/>
    <n v="1.0589999999999999"/>
    <n v="143.1081081081081"/>
    <x v="1"/>
    <x v="6"/>
  </r>
  <r>
    <n v="3437"/>
    <x v="3435"/>
    <s v="Join people who stutter as they come together to support Stuttering &amp; Alzheimer's organizations. Everyone's voice is heard right now!!"/>
    <x v="9"/>
    <n v="3030"/>
    <x v="0"/>
    <x v="0"/>
    <s v="USD"/>
    <n v="1440003820"/>
    <x v="3425"/>
    <n v="1437411820"/>
    <d v="2015-07-20T17:03:40"/>
    <b v="0"/>
    <n v="36"/>
    <b v="1"/>
    <s v="theater/plays"/>
    <n v="1.01"/>
    <n v="84.166666666666671"/>
    <x v="1"/>
    <x v="6"/>
  </r>
  <r>
    <n v="3438"/>
    <x v="3436"/>
    <s v="Klippies is the debut play from Johannesburg-born writer Jessica SiÃ¢n, premiering at the Southwark Playhouse, London in May 2015."/>
    <x v="30"/>
    <n v="2605"/>
    <x v="0"/>
    <x v="1"/>
    <s v="GBP"/>
    <n v="1430600400"/>
    <x v="3426"/>
    <n v="1428358567"/>
    <d v="2015-04-06T22:16:07"/>
    <b v="0"/>
    <n v="14"/>
    <b v="1"/>
    <s v="theater/plays"/>
    <n v="1.042"/>
    <n v="186.07142857142858"/>
    <x v="1"/>
    <x v="6"/>
  </r>
  <r>
    <n v="3439"/>
    <x v="3437"/>
    <s v="Help a small theater produce an original adaptation of Lewis Carroll's classic story."/>
    <x v="38"/>
    <n v="1616.14"/>
    <x v="0"/>
    <x v="0"/>
    <s v="USD"/>
    <n v="1453179540"/>
    <x v="3427"/>
    <n v="1452030730"/>
    <d v="2016-01-05T21:52:10"/>
    <b v="0"/>
    <n v="18"/>
    <b v="1"/>
    <s v="theater/plays"/>
    <n v="1.3467833333333334"/>
    <n v="89.785555555555561"/>
    <x v="1"/>
    <x v="6"/>
  </r>
  <r>
    <n v="3440"/>
    <x v="3438"/>
    <s v="LA-based team of professional actors and directors taking Rajiv Joseph's harrowing and romantic play to the Boulder community."/>
    <x v="10"/>
    <n v="5260.92"/>
    <x v="0"/>
    <x v="0"/>
    <s v="USD"/>
    <n v="1405095300"/>
    <x v="3428"/>
    <n v="1403146628"/>
    <d v="2014-06-19T02:57:08"/>
    <b v="0"/>
    <n v="82"/>
    <b v="1"/>
    <s v="theater/plays"/>
    <n v="1.052184"/>
    <n v="64.157560975609755"/>
    <x v="1"/>
    <x v="6"/>
  </r>
  <r>
    <n v="3441"/>
    <x v="3439"/>
    <s v="We are producing the play Bug, by Tracy Letts.  This will be an inspiring show, and a great way to bring help to a great LA charity."/>
    <x v="30"/>
    <n v="2565"/>
    <x v="0"/>
    <x v="0"/>
    <s v="USD"/>
    <n v="1447445820"/>
    <x v="3429"/>
    <n v="1445077121"/>
    <d v="2015-10-17T10:18:41"/>
    <b v="0"/>
    <n v="43"/>
    <b v="1"/>
    <s v="theater/plays"/>
    <n v="1.026"/>
    <n v="59.651162790697676"/>
    <x v="1"/>
    <x v="6"/>
  </r>
  <r>
    <n v="3442"/>
    <x v="3440"/>
    <s v="An Evening of Radio aims to showcase original work written by undergraduate playwriting students in the style of live staged readings."/>
    <x v="49"/>
    <n v="250"/>
    <x v="0"/>
    <x v="0"/>
    <s v="USD"/>
    <n v="1433016672"/>
    <x v="3430"/>
    <n v="1430424672"/>
    <d v="2015-04-30T20:11:12"/>
    <b v="0"/>
    <n v="8"/>
    <b v="1"/>
    <s v="theater/plays"/>
    <n v="1"/>
    <n v="31.25"/>
    <x v="1"/>
    <x v="6"/>
  </r>
  <r>
    <n v="3443"/>
    <x v="3441"/>
    <s v="A new play about dual-faced identities in the gay community, particularly among those who are deaf and those living with HIV."/>
    <x v="28"/>
    <n v="1855"/>
    <x v="0"/>
    <x v="0"/>
    <s v="USD"/>
    <n v="1410266146"/>
    <x v="3431"/>
    <n v="1407674146"/>
    <d v="2014-08-10T12:35:46"/>
    <b v="0"/>
    <n v="45"/>
    <b v="1"/>
    <s v="theater/plays"/>
    <n v="1.855"/>
    <n v="41.222222222222221"/>
    <x v="1"/>
    <x v="6"/>
  </r>
  <r>
    <n v="3444"/>
    <x v="3442"/>
    <s v="WE NEED YOUR HELP! We are a small town youth arts ensemble, training kids excited about theatre. We need dollars. We need YOU!"/>
    <x v="43"/>
    <n v="867"/>
    <x v="0"/>
    <x v="2"/>
    <s v="AUD"/>
    <n v="1465394340"/>
    <x v="3432"/>
    <n v="1464677986"/>
    <d v="2016-05-31T06:59:46"/>
    <b v="0"/>
    <n v="20"/>
    <b v="1"/>
    <s v="theater/plays"/>
    <n v="2.89"/>
    <n v="43.35"/>
    <x v="1"/>
    <x v="6"/>
  </r>
  <r>
    <n v="3445"/>
    <x v="3443"/>
    <s v="Rehearsal &amp; development of our first project as Axon Theatre: &quot;The Star-Spangled Girl&quot; in South Wales."/>
    <x v="13"/>
    <n v="2000"/>
    <x v="0"/>
    <x v="1"/>
    <s v="GBP"/>
    <n v="1445604236"/>
    <x v="3433"/>
    <n v="1443185036"/>
    <d v="2015-09-25T12:43:56"/>
    <b v="0"/>
    <n v="31"/>
    <b v="1"/>
    <s v="theater/plays"/>
    <n v="1"/>
    <n v="64.516129032258064"/>
    <x v="1"/>
    <x v="6"/>
  </r>
  <r>
    <n v="3446"/>
    <x v="3444"/>
    <s v="Pope Head: The Secret Life of Francis Bacon â€“ A solo show celebrating the artist. Touring a land Down Under 12 Feb - 14 March '15."/>
    <x v="28"/>
    <n v="1082"/>
    <x v="0"/>
    <x v="1"/>
    <s v="GBP"/>
    <n v="1423138800"/>
    <x v="3434"/>
    <n v="1421092725"/>
    <d v="2015-01-12T19:58:45"/>
    <b v="0"/>
    <n v="25"/>
    <b v="1"/>
    <s v="theater/plays"/>
    <n v="1.0820000000000001"/>
    <n v="43.28"/>
    <x v="1"/>
    <x v="6"/>
  </r>
  <r>
    <n v="3447"/>
    <x v="3445"/>
    <s v="&quot;He was a poet, a vagrant, a philosopher, a lady's man and a hard drinker&quot;"/>
    <x v="28"/>
    <n v="1078"/>
    <x v="0"/>
    <x v="0"/>
    <s v="USD"/>
    <n v="1458332412"/>
    <x v="3435"/>
    <n v="1454448012"/>
    <d v="2016-02-02T21:20:12"/>
    <b v="0"/>
    <n v="14"/>
    <b v="1"/>
    <s v="theater/plays"/>
    <n v="1.0780000000000001"/>
    <n v="77"/>
    <x v="1"/>
    <x v="6"/>
  </r>
  <r>
    <n v="3448"/>
    <x v="3446"/>
    <s v="The Mount-- a new play based off the life of Edith Wharton-- is having its premiere reading AT the real Mount in Lenox, MA!"/>
    <x v="190"/>
    <n v="2305"/>
    <x v="0"/>
    <x v="0"/>
    <s v="USD"/>
    <n v="1418784689"/>
    <x v="3436"/>
    <n v="1416192689"/>
    <d v="2014-11-17T02:51:29"/>
    <b v="0"/>
    <n v="45"/>
    <b v="1"/>
    <s v="theater/plays"/>
    <n v="1.0976190476190477"/>
    <n v="51.222222222222221"/>
    <x v="1"/>
    <x v="6"/>
  </r>
  <r>
    <n v="3449"/>
    <x v="3447"/>
    <s v="Help us produce this original play! The play will be presented at the LSTFI July 12-14. Follow us on Facebook."/>
    <x v="134"/>
    <n v="1365"/>
    <x v="0"/>
    <x v="0"/>
    <s v="USD"/>
    <n v="1468036800"/>
    <x v="3437"/>
    <n v="1465607738"/>
    <d v="2016-06-11T01:15:38"/>
    <b v="0"/>
    <n v="20"/>
    <b v="1"/>
    <s v="theater/plays"/>
    <n v="1.70625"/>
    <n v="68.25"/>
    <x v="1"/>
    <x v="6"/>
  </r>
  <r>
    <n v="3450"/>
    <x v="3448"/>
    <s v="The Beautiful House' is a story of modern mummification and the present day post-humanist crisis in our relationship with death."/>
    <x v="2"/>
    <n v="760"/>
    <x v="0"/>
    <x v="1"/>
    <s v="GBP"/>
    <n v="1427990071"/>
    <x v="3438"/>
    <n v="1422809671"/>
    <d v="2015-02-01T16:54:31"/>
    <b v="0"/>
    <n v="39"/>
    <b v="1"/>
    <s v="theater/plays"/>
    <n v="1.52"/>
    <n v="19.487179487179485"/>
    <x v="1"/>
    <x v="6"/>
  </r>
  <r>
    <n v="3451"/>
    <x v="3449"/>
    <s v="I'm a high school student in New Jersey planning on producing and directing a Twilight Zone Play for a &quot;One Act&quot; competition."/>
    <x v="81"/>
    <n v="658"/>
    <x v="0"/>
    <x v="0"/>
    <s v="USD"/>
    <n v="1429636927"/>
    <x v="3439"/>
    <n v="1427304127"/>
    <d v="2015-03-25T17:22:07"/>
    <b v="0"/>
    <n v="16"/>
    <b v="1"/>
    <s v="theater/plays"/>
    <n v="1.0123076923076924"/>
    <n v="41.125"/>
    <x v="1"/>
    <x v="6"/>
  </r>
  <r>
    <n v="3452"/>
    <x v="3450"/>
    <s v="hiSTORYstage presents Eric Overmyer's story of three 19th century women on a journey through time, and space, all the way to 1955!"/>
    <x v="28"/>
    <n v="1532"/>
    <x v="0"/>
    <x v="0"/>
    <s v="USD"/>
    <n v="1406087940"/>
    <x v="3440"/>
    <n v="1404141626"/>
    <d v="2014-06-30T15:20:26"/>
    <b v="0"/>
    <n v="37"/>
    <b v="1"/>
    <s v="theater/plays"/>
    <n v="1.532"/>
    <n v="41.405405405405403"/>
    <x v="1"/>
    <x v="6"/>
  </r>
  <r>
    <n v="3453"/>
    <x v="3451"/>
    <s v="A full length comedy, Patagonia follows Grason and Jerry on their journey through a magical, South-American rainforest."/>
    <x v="43"/>
    <n v="385"/>
    <x v="0"/>
    <x v="1"/>
    <s v="GBP"/>
    <n v="1471130956"/>
    <x v="3441"/>
    <n v="1465946956"/>
    <d v="2016-06-14T23:29:16"/>
    <b v="0"/>
    <n v="14"/>
    <b v="1"/>
    <s v="theater/plays"/>
    <n v="1.2833333333333334"/>
    <n v="27.5"/>
    <x v="1"/>
    <x v="6"/>
  </r>
  <r>
    <n v="3454"/>
    <x v="3452"/>
    <s v="Knee Slappers new production coming to Camden Fringe 2014! Presenting this off the wall, dark comedy for lovers of the bizzare. Groovy."/>
    <x v="176"/>
    <n v="705"/>
    <x v="0"/>
    <x v="1"/>
    <s v="GBP"/>
    <n v="1406825159"/>
    <x v="3442"/>
    <n v="1404233159"/>
    <d v="2014-07-01T16:45:59"/>
    <b v="0"/>
    <n v="21"/>
    <b v="1"/>
    <s v="theater/plays"/>
    <n v="1.0071428571428571"/>
    <n v="33.571428571428569"/>
    <x v="1"/>
    <x v="6"/>
  </r>
  <r>
    <n v="3455"/>
    <x v="3453"/>
    <s v="Be a part of helping bring the 2013 Tony Award winning comedy &quot;Vanya and Sonia and Masha and Spike&quot; to the Edgemar Center for the Arts!"/>
    <x v="3"/>
    <n v="10065"/>
    <x v="0"/>
    <x v="0"/>
    <s v="USD"/>
    <n v="1476381627"/>
    <x v="3443"/>
    <n v="1473789627"/>
    <d v="2016-09-13T18:00:27"/>
    <b v="0"/>
    <n v="69"/>
    <b v="1"/>
    <s v="theater/plays"/>
    <n v="1.0065"/>
    <n v="145.86956521739131"/>
    <x v="1"/>
    <x v="6"/>
  </r>
  <r>
    <n v="3456"/>
    <x v="3454"/>
    <s v="&quot;Thief,&quot; a one man touring show, a theatrical experience portraying a supernatural story about the 3 days Jesus spent in the grave."/>
    <x v="9"/>
    <n v="5739"/>
    <x v="0"/>
    <x v="0"/>
    <s v="USD"/>
    <n v="1406876340"/>
    <x v="3444"/>
    <n v="1404190567"/>
    <d v="2014-07-01T04:56:07"/>
    <b v="0"/>
    <n v="16"/>
    <b v="1"/>
    <s v="theater/plays"/>
    <n v="1.913"/>
    <n v="358.6875"/>
    <x v="1"/>
    <x v="6"/>
  </r>
  <r>
    <n v="3457"/>
    <x v="3455"/>
    <s v="Robots, Space Battles, Mystery, and Intrigue. Nothing is Impossible..."/>
    <x v="13"/>
    <n v="2804"/>
    <x v="0"/>
    <x v="0"/>
    <s v="USD"/>
    <n v="1423720740"/>
    <x v="3445"/>
    <n v="1421081857"/>
    <d v="2015-01-12T16:57:37"/>
    <b v="0"/>
    <n v="55"/>
    <b v="1"/>
    <s v="theater/plays"/>
    <n v="1.4019999999999999"/>
    <n v="50.981818181818184"/>
    <x v="1"/>
    <x v="6"/>
  </r>
  <r>
    <n v="3458"/>
    <x v="3456"/>
    <s v="I promised my mother on her deathbed that I would tell the world MY story, so here it goes...crossing fingers, 2015 SF FRINGE"/>
    <x v="408"/>
    <n v="1216"/>
    <x v="0"/>
    <x v="0"/>
    <s v="USD"/>
    <n v="1422937620"/>
    <x v="3446"/>
    <n v="1420606303"/>
    <d v="2015-01-07T04:51:43"/>
    <b v="0"/>
    <n v="27"/>
    <b v="1"/>
    <s v="theater/plays"/>
    <n v="1.2433537832310839"/>
    <n v="45.037037037037038"/>
    <x v="1"/>
    <x v="6"/>
  </r>
  <r>
    <n v="3459"/>
    <x v="3457"/>
    <s v="Cyril needs your help to MAKE new puppet friends to accompany him on a magical journey through storytelling, puppetry and clown."/>
    <x v="2"/>
    <n v="631"/>
    <x v="0"/>
    <x v="1"/>
    <s v="GBP"/>
    <n v="1463743860"/>
    <x v="3447"/>
    <n v="1461151860"/>
    <d v="2016-04-20T11:31:00"/>
    <b v="0"/>
    <n v="36"/>
    <b v="1"/>
    <s v="theater/plays"/>
    <n v="1.262"/>
    <n v="17.527777777777779"/>
    <x v="1"/>
    <x v="6"/>
  </r>
  <r>
    <n v="3460"/>
    <x v="3458"/>
    <s v="'Pushers' is an exciting new play and the first project for brand new theatre company, Ain't Got No Home Productions."/>
    <x v="2"/>
    <n v="950"/>
    <x v="0"/>
    <x v="1"/>
    <s v="GBP"/>
    <n v="1408106352"/>
    <x v="3448"/>
    <n v="1406896752"/>
    <d v="2014-08-01T12:39:12"/>
    <b v="0"/>
    <n v="19"/>
    <b v="1"/>
    <s v="theater/plays"/>
    <n v="1.9"/>
    <n v="50"/>
    <x v="1"/>
    <x v="6"/>
  </r>
  <r>
    <n v="3461"/>
    <x v="3459"/>
    <s v="A new production of Twelfth Night with an ambitious and enthusiastic group of high school students who love Shakespeare and teamwork."/>
    <x v="2"/>
    <n v="695"/>
    <x v="0"/>
    <x v="0"/>
    <s v="USD"/>
    <n v="1477710000"/>
    <x v="3449"/>
    <n v="1475248279"/>
    <d v="2016-09-30T15:11:19"/>
    <b v="0"/>
    <n v="12"/>
    <b v="1"/>
    <s v="theater/plays"/>
    <n v="1.39"/>
    <n v="57.916666666666664"/>
    <x v="1"/>
    <x v="6"/>
  </r>
  <r>
    <n v="3462"/>
    <x v="3460"/>
    <s v="Help the Upstart Crows of Santa Fe bring Shakespeare's Julius Caesar to life with quality wooden stage swords!"/>
    <x v="49"/>
    <n v="505"/>
    <x v="0"/>
    <x v="0"/>
    <s v="USD"/>
    <n v="1436551200"/>
    <x v="3450"/>
    <n v="1435181628"/>
    <d v="2015-06-24T21:33:48"/>
    <b v="0"/>
    <n v="17"/>
    <b v="1"/>
    <s v="theater/plays"/>
    <n v="2.02"/>
    <n v="29.705882352941178"/>
    <x v="1"/>
    <x v="6"/>
  </r>
  <r>
    <n v="3463"/>
    <x v="3461"/>
    <s v="Uncalled For is finally bringing their latest work of intelligently reckless stream-of-consciousness sketch comedy to Toronto."/>
    <x v="3"/>
    <n v="10338"/>
    <x v="0"/>
    <x v="5"/>
    <s v="CAD"/>
    <n v="1476158340"/>
    <x v="3451"/>
    <n v="1472594585"/>
    <d v="2016-08-30T22:03:05"/>
    <b v="0"/>
    <n v="114"/>
    <b v="1"/>
    <s v="theater/plays"/>
    <n v="1.0338000000000001"/>
    <n v="90.684210526315795"/>
    <x v="1"/>
    <x v="6"/>
  </r>
  <r>
    <n v="3464"/>
    <x v="3462"/>
    <s v="Why Do We Know More About Kim Kardashian Than Abigail Adams?  Let's produce and publish a play about women who MAKE and MADE history!"/>
    <x v="10"/>
    <n v="5116.18"/>
    <x v="0"/>
    <x v="0"/>
    <s v="USD"/>
    <n v="1471921637"/>
    <x v="3452"/>
    <n v="1469329637"/>
    <d v="2016-07-24T03:07:17"/>
    <b v="0"/>
    <n v="93"/>
    <b v="1"/>
    <s v="theater/plays"/>
    <n v="1.023236"/>
    <n v="55.012688172043013"/>
    <x v="1"/>
    <x v="6"/>
  </r>
  <r>
    <n v="3465"/>
    <x v="3463"/>
    <s v="Family Duels is a tragicomedy about family, filth, fraud and fornication. Please help us bring Crooked Tree to the Camden Fringe."/>
    <x v="13"/>
    <n v="2060"/>
    <x v="0"/>
    <x v="1"/>
    <s v="GBP"/>
    <n v="1439136000"/>
    <x v="3453"/>
    <n v="1436972472"/>
    <d v="2015-07-15T15:01:12"/>
    <b v="0"/>
    <n v="36"/>
    <b v="1"/>
    <s v="theater/plays"/>
    <n v="1.03"/>
    <n v="57.222222222222221"/>
    <x v="1"/>
    <x v="6"/>
  </r>
  <r>
    <n v="3466"/>
    <x v="3464"/>
    <s v="The Spotlight Youth Theater is a program where every participant has a moment in the spotlight."/>
    <x v="8"/>
    <n v="4450"/>
    <x v="0"/>
    <x v="0"/>
    <s v="USD"/>
    <n v="1461108450"/>
    <x v="3454"/>
    <n v="1455928050"/>
    <d v="2016-02-20T00:27:30"/>
    <b v="0"/>
    <n v="61"/>
    <b v="1"/>
    <s v="theater/plays"/>
    <n v="1.2714285714285714"/>
    <n v="72.950819672131146"/>
    <x v="1"/>
    <x v="6"/>
  </r>
  <r>
    <n v="3467"/>
    <x v="3465"/>
    <s v="Venus in Fur, By David Ives."/>
    <x v="9"/>
    <n v="3030"/>
    <x v="0"/>
    <x v="0"/>
    <s v="USD"/>
    <n v="1426864032"/>
    <x v="3455"/>
    <n v="1424275632"/>
    <d v="2015-02-18T16:07:12"/>
    <b v="0"/>
    <n v="47"/>
    <b v="1"/>
    <s v="theater/plays"/>
    <n v="1.01"/>
    <n v="64.468085106382972"/>
    <x v="1"/>
    <x v="6"/>
  </r>
  <r>
    <n v="3468"/>
    <x v="3466"/>
    <s v="Amidst the atrocities of WWII, two women transcend enemy lines to make the ultimate heroic sacrifice."/>
    <x v="3"/>
    <n v="12178"/>
    <x v="0"/>
    <x v="0"/>
    <s v="USD"/>
    <n v="1474426800"/>
    <x v="3456"/>
    <n v="1471976529"/>
    <d v="2016-08-23T18:22:09"/>
    <b v="0"/>
    <n v="17"/>
    <b v="1"/>
    <s v="theater/plays"/>
    <n v="1.2178"/>
    <n v="716.35294117647061"/>
    <x v="1"/>
    <x v="6"/>
  </r>
  <r>
    <n v="3469"/>
    <x v="3467"/>
    <s v="Original plays written, performed, and produced by young and diverse theater artists - alumni from Hostos Lincoln Academy in the Bronx."/>
    <x v="70"/>
    <n v="3175"/>
    <x v="0"/>
    <x v="0"/>
    <s v="USD"/>
    <n v="1461857045"/>
    <x v="3457"/>
    <n v="1459265045"/>
    <d v="2016-03-29T15:24:05"/>
    <b v="0"/>
    <n v="63"/>
    <b v="1"/>
    <s v="theater/plays"/>
    <n v="1.1339285714285714"/>
    <n v="50.396825396825399"/>
    <x v="1"/>
    <x v="6"/>
  </r>
  <r>
    <n v="3470"/>
    <x v="3468"/>
    <s v="The New Artist's Circle is a theatre company dedicated to bringing the arts to young people."/>
    <x v="49"/>
    <n v="375"/>
    <x v="0"/>
    <x v="0"/>
    <s v="USD"/>
    <n v="1468618680"/>
    <x v="3458"/>
    <n v="1465345902"/>
    <d v="2016-06-08T00:31:42"/>
    <b v="0"/>
    <n v="9"/>
    <b v="1"/>
    <s v="theater/plays"/>
    <n v="1.5"/>
    <n v="41.666666666666664"/>
    <x v="1"/>
    <x v="6"/>
  </r>
  <r>
    <n v="3471"/>
    <x v="3469"/>
    <s v="Fast paced, two hander which uses headphone verbatim technique to give an insight into the everyday lives of Leeds city locals."/>
    <x v="2"/>
    <n v="1073"/>
    <x v="0"/>
    <x v="1"/>
    <s v="GBP"/>
    <n v="1409515200"/>
    <x v="3459"/>
    <n v="1405971690"/>
    <d v="2014-07-21T19:41:30"/>
    <b v="0"/>
    <n v="30"/>
    <b v="1"/>
    <s v="theater/plays"/>
    <n v="2.1459999999999999"/>
    <n v="35.766666666666666"/>
    <x v="1"/>
    <x v="6"/>
  </r>
  <r>
    <n v="3472"/>
    <x v="3470"/>
    <s v="Raising funds for Dandelion Theatre's Chicago production of 'Body Awareness' by the Pulitzer Prize-winning playwright Annie Baker."/>
    <x v="13"/>
    <n v="2041"/>
    <x v="0"/>
    <x v="0"/>
    <s v="USD"/>
    <n v="1415253540"/>
    <x v="3460"/>
    <n v="1413432331"/>
    <d v="2014-10-16T04:05:31"/>
    <b v="0"/>
    <n v="23"/>
    <b v="1"/>
    <s v="theater/plays"/>
    <n v="1.0205"/>
    <n v="88.739130434782609"/>
    <x v="1"/>
    <x v="6"/>
  </r>
  <r>
    <n v="3473"/>
    <x v="3471"/>
    <s v="A modern telling of the Greek myth. Sisyphus defies the Gods and attempts to change the world order... but can he overcome his fate?"/>
    <x v="244"/>
    <n v="4900"/>
    <x v="0"/>
    <x v="0"/>
    <s v="USD"/>
    <n v="1426883220"/>
    <x v="3461"/>
    <n v="1425067296"/>
    <d v="2015-02-27T20:01:36"/>
    <b v="0"/>
    <n v="33"/>
    <b v="1"/>
    <s v="theater/plays"/>
    <n v="1"/>
    <n v="148.4848484848485"/>
    <x v="1"/>
    <x v="6"/>
  </r>
  <r>
    <n v="3474"/>
    <x v="3472"/>
    <s v="Help us get actor-writer Ian Bonar's debut play - a hilarious, heartbreaking story of grief and loss - to the 2016 Edinburgh Fringe."/>
    <x v="13"/>
    <n v="2020"/>
    <x v="0"/>
    <x v="1"/>
    <s v="GBP"/>
    <n v="1469016131"/>
    <x v="3462"/>
    <n v="1466424131"/>
    <d v="2016-06-20T12:02:11"/>
    <b v="0"/>
    <n v="39"/>
    <b v="1"/>
    <s v="theater/plays"/>
    <n v="1.01"/>
    <n v="51.794871794871796"/>
    <x v="1"/>
    <x v="6"/>
  </r>
  <r>
    <n v="3475"/>
    <x v="3473"/>
    <s v="Score is a musical play inspired by true stories of parents who have recovered from addiction and regained their children."/>
    <x v="43"/>
    <n v="340"/>
    <x v="0"/>
    <x v="1"/>
    <s v="GBP"/>
    <n v="1414972800"/>
    <x v="3463"/>
    <n v="1412629704"/>
    <d v="2014-10-06T21:08:24"/>
    <b v="0"/>
    <n v="17"/>
    <b v="1"/>
    <s v="theater/plays"/>
    <n v="1.1333333333333333"/>
    <n v="20"/>
    <x v="1"/>
    <x v="6"/>
  </r>
  <r>
    <n v="3476"/>
    <x v="3474"/>
    <s v="Meet the Martins; a modern family dealing with modern issues in a way that is as All-American as apple pie, James Dean and repression."/>
    <x v="43"/>
    <n v="312"/>
    <x v="0"/>
    <x v="0"/>
    <s v="USD"/>
    <n v="1414378800"/>
    <x v="3464"/>
    <n v="1412836990"/>
    <d v="2014-10-09T06:43:10"/>
    <b v="0"/>
    <n v="6"/>
    <b v="1"/>
    <s v="theater/plays"/>
    <n v="1.04"/>
    <n v="52"/>
    <x v="1"/>
    <x v="6"/>
  </r>
  <r>
    <n v="3477"/>
    <x v="3475"/>
    <s v="8 ten-minute plays, written, directed, rehearsed, and fully produced in only 24 hours! Are we crazy? You bet we are!"/>
    <x v="40"/>
    <n v="2076"/>
    <x v="0"/>
    <x v="0"/>
    <s v="USD"/>
    <n v="1431831600"/>
    <x v="3465"/>
    <n v="1430761243"/>
    <d v="2015-05-04T17:40:43"/>
    <b v="0"/>
    <n v="39"/>
    <b v="1"/>
    <s v="theater/plays"/>
    <n v="1.1533333333333333"/>
    <n v="53.230769230769234"/>
    <x v="1"/>
    <x v="6"/>
  </r>
  <r>
    <n v="3478"/>
    <x v="3476"/>
    <s v="Bare Theatre takes on Shakespeare's most notorious &quot;problem play,&quot; which asks how far we are willing to go to do what is right."/>
    <x v="13"/>
    <n v="2257"/>
    <x v="0"/>
    <x v="0"/>
    <s v="USD"/>
    <n v="1426539600"/>
    <x v="3466"/>
    <n v="1424296822"/>
    <d v="2015-02-18T22:00:22"/>
    <b v="0"/>
    <n v="57"/>
    <b v="1"/>
    <s v="theater/plays"/>
    <n v="1.1285000000000001"/>
    <n v="39.596491228070178"/>
    <x v="1"/>
    <x v="6"/>
  </r>
  <r>
    <n v="3479"/>
    <x v="3477"/>
    <s v="A new comedy about what happened to a band of foolhardy actors when the Puritans closed the theatres in the 1640s."/>
    <x v="15"/>
    <n v="1918"/>
    <x v="0"/>
    <x v="1"/>
    <s v="GBP"/>
    <n v="1403382680"/>
    <x v="3467"/>
    <n v="1400790680"/>
    <d v="2014-05-22T20:31:20"/>
    <b v="0"/>
    <n v="56"/>
    <b v="1"/>
    <s v="theater/plays"/>
    <n v="1.2786666666666666"/>
    <n v="34.25"/>
    <x v="1"/>
    <x v="6"/>
  </r>
  <r>
    <n v="3480"/>
    <x v="3478"/>
    <s v="Georgia is a play that looks at the taboo topic of rape in a relationship.  It's a play about perspectives and various viewpoints."/>
    <x v="15"/>
    <n v="2140"/>
    <x v="0"/>
    <x v="0"/>
    <s v="USD"/>
    <n v="1436562000"/>
    <x v="3468"/>
    <n v="1434440227"/>
    <d v="2015-06-16T07:37:07"/>
    <b v="0"/>
    <n v="13"/>
    <b v="1"/>
    <s v="theater/plays"/>
    <n v="1.4266666666666667"/>
    <n v="164.61538461538461"/>
    <x v="1"/>
    <x v="6"/>
  </r>
  <r>
    <n v="3481"/>
    <x v="3479"/>
    <s v="One of Australia's greatest theatres needs your help. Please help us refurnish, fit out and restore this legendary storytelling venue."/>
    <x v="3"/>
    <n v="11880"/>
    <x v="0"/>
    <x v="2"/>
    <s v="AUD"/>
    <n v="1420178188"/>
    <x v="3469"/>
    <n v="1418709388"/>
    <d v="2014-12-16T05:56:28"/>
    <b v="0"/>
    <n v="95"/>
    <b v="1"/>
    <s v="theater/plays"/>
    <n v="1.1879999999999999"/>
    <n v="125.05263157894737"/>
    <x v="1"/>
    <x v="6"/>
  </r>
  <r>
    <n v="3482"/>
    <x v="3480"/>
    <s v="Critically-acclaimed new-writing company Old Trunk make their Edinburgh debut alternating their two darkly comic plays."/>
    <x v="9"/>
    <n v="4150"/>
    <x v="0"/>
    <x v="1"/>
    <s v="GBP"/>
    <n v="1404671466"/>
    <x v="3470"/>
    <n v="1402079466"/>
    <d v="2014-06-06T18:31:06"/>
    <b v="0"/>
    <n v="80"/>
    <b v="1"/>
    <s v="theater/plays"/>
    <n v="1.3833333333333333"/>
    <n v="51.875"/>
    <x v="1"/>
    <x v="6"/>
  </r>
  <r>
    <n v="3483"/>
    <x v="3481"/>
    <s v="Join 5 high school teachers in the lounge of every high school in America.  Hear what they never say in the classroom."/>
    <x v="295"/>
    <n v="5358"/>
    <x v="0"/>
    <x v="0"/>
    <s v="USD"/>
    <n v="1404403381"/>
    <x v="3471"/>
    <n v="1401811381"/>
    <d v="2014-06-03T16:03:01"/>
    <b v="0"/>
    <n v="133"/>
    <b v="1"/>
    <s v="theater/plays"/>
    <n v="1.599402985074627"/>
    <n v="40.285714285714285"/>
    <x v="1"/>
    <x v="6"/>
  </r>
  <r>
    <n v="3484"/>
    <x v="3482"/>
    <s v="MACBETH IN THE BASEMENT will premiere at the Capital Fringe Festival in July 2016. A teenage kingâ€™s rise and fall in a vicious game."/>
    <x v="30"/>
    <n v="2856"/>
    <x v="0"/>
    <x v="0"/>
    <s v="USD"/>
    <n v="1466014499"/>
    <x v="3472"/>
    <n v="1463422499"/>
    <d v="2016-05-16T18:14:59"/>
    <b v="0"/>
    <n v="44"/>
    <b v="1"/>
    <s v="theater/plays"/>
    <n v="1.1424000000000001"/>
    <n v="64.909090909090907"/>
    <x v="1"/>
    <x v="6"/>
  </r>
  <r>
    <n v="3485"/>
    <x v="3483"/>
    <s v="We're trying to get our play, &quot;An Evening With Sarah Pettyfer,&quot; to the  Orlando Fringe Festival. The only thing is...we need your help!"/>
    <x v="409"/>
    <n v="1660"/>
    <x v="0"/>
    <x v="0"/>
    <s v="USD"/>
    <n v="1454431080"/>
    <x v="3473"/>
    <n v="1451839080"/>
    <d v="2016-01-03T16:38:00"/>
    <b v="0"/>
    <n v="30"/>
    <b v="1"/>
    <s v="theater/plays"/>
    <n v="1.0060606060606061"/>
    <n v="55.333333333333336"/>
    <x v="1"/>
    <x v="6"/>
  </r>
  <r>
    <n v="3486"/>
    <x v="3484"/>
    <s v="Dorothy Parker's unforgettable characters come to life onstage in &quot;Might As Well Live&quot; at the 2015 Hollywood Fringe Festival."/>
    <x v="9"/>
    <n v="4656"/>
    <x v="0"/>
    <x v="0"/>
    <s v="USD"/>
    <n v="1433314740"/>
    <x v="3474"/>
    <n v="1430600401"/>
    <d v="2015-05-02T21:00:01"/>
    <b v="0"/>
    <n v="56"/>
    <b v="1"/>
    <s v="theater/plays"/>
    <n v="1.552"/>
    <n v="83.142857142857139"/>
    <x v="1"/>
    <x v="6"/>
  </r>
  <r>
    <n v="3487"/>
    <x v="3485"/>
    <s v="Jericho Creek is an original production by Fledgling Theatre Company which will be performed at The Cockpit Theatre in July 2015"/>
    <x v="13"/>
    <n v="2555"/>
    <x v="0"/>
    <x v="1"/>
    <s v="GBP"/>
    <n v="1435185252"/>
    <x v="3475"/>
    <n v="1432593252"/>
    <d v="2015-05-25T22:34:12"/>
    <b v="0"/>
    <n v="66"/>
    <b v="1"/>
    <s v="theater/plays"/>
    <n v="1.2775000000000001"/>
    <n v="38.712121212121211"/>
    <x v="1"/>
    <x v="6"/>
  </r>
  <r>
    <n v="3488"/>
    <x v="3486"/>
    <s v="GTP has been protected financially by The Director since 2012. Now it's time for the community. Do you want GTP? Are we worth it?"/>
    <x v="9"/>
    <n v="3636"/>
    <x v="0"/>
    <x v="0"/>
    <s v="USD"/>
    <n v="1429286400"/>
    <x v="3476"/>
    <n v="1427221560"/>
    <d v="2015-03-24T18:26:00"/>
    <b v="0"/>
    <n v="29"/>
    <b v="1"/>
    <s v="theater/plays"/>
    <n v="1.212"/>
    <n v="125.37931034482759"/>
    <x v="1"/>
    <x v="6"/>
  </r>
  <r>
    <n v="3489"/>
    <x v="3487"/>
    <s v="A brilliant play by Will Eno. An exciting, young theatre company. A production that promises to wow. You wouldn't want to miss it."/>
    <x v="10"/>
    <n v="5635"/>
    <x v="0"/>
    <x v="1"/>
    <s v="GBP"/>
    <n v="1400965200"/>
    <x v="3477"/>
    <n v="1398352531"/>
    <d v="2014-04-24T15:15:31"/>
    <b v="0"/>
    <n v="72"/>
    <b v="1"/>
    <s v="theater/plays"/>
    <n v="1.127"/>
    <n v="78.263888888888886"/>
    <x v="1"/>
    <x v="6"/>
  </r>
  <r>
    <n v="3490"/>
    <x v="3488"/>
    <s v="The 2016 Resident class is producing a family play about one kid's quest to fly. Help us inspire the next generation of theatre lovers!"/>
    <x v="28"/>
    <n v="1275"/>
    <x v="0"/>
    <x v="0"/>
    <s v="USD"/>
    <n v="1460574924"/>
    <x v="3478"/>
    <n v="1457982924"/>
    <d v="2016-03-14T19:15:24"/>
    <b v="0"/>
    <n v="27"/>
    <b v="1"/>
    <s v="theater/plays"/>
    <n v="1.2749999999999999"/>
    <n v="47.222222222222221"/>
    <x v="1"/>
    <x v="6"/>
  </r>
  <r>
    <n v="3491"/>
    <x v="3489"/>
    <s v="Shakespeare Company at UCLA presents The Tempest under the stars in the Fowler Museum Amphitheater. Bring your blankets and enjoy!"/>
    <x v="2"/>
    <n v="791"/>
    <x v="0"/>
    <x v="0"/>
    <s v="USD"/>
    <n v="1431928784"/>
    <x v="3479"/>
    <n v="1430114384"/>
    <d v="2015-04-27T05:59:44"/>
    <b v="0"/>
    <n v="10"/>
    <b v="1"/>
    <s v="theater/plays"/>
    <n v="1.5820000000000001"/>
    <n v="79.099999999999994"/>
    <x v="1"/>
    <x v="6"/>
  </r>
  <r>
    <n v="3492"/>
    <x v="3490"/>
    <s v="We have the Blackbox Fellowship at Boston Playwright's Theatre, now all we need is your support to produce Kevin's new play!"/>
    <x v="276"/>
    <n v="4000.22"/>
    <x v="0"/>
    <x v="0"/>
    <s v="USD"/>
    <n v="1445818397"/>
    <x v="3480"/>
    <n v="1442794397"/>
    <d v="2015-09-21T00:13:17"/>
    <b v="0"/>
    <n v="35"/>
    <b v="1"/>
    <s v="theater/plays"/>
    <n v="1.0526894736842105"/>
    <n v="114.29199999999999"/>
    <x v="1"/>
    <x v="6"/>
  </r>
  <r>
    <n v="3493"/>
    <x v="3491"/>
    <s v="We need your help purchasing a stage for our production of the Wizard of Oz! This program is helping children with autism. Thank you!"/>
    <x v="15"/>
    <n v="1500"/>
    <x v="0"/>
    <x v="0"/>
    <s v="USD"/>
    <n v="1408252260"/>
    <x v="3481"/>
    <n v="1406580436"/>
    <d v="2014-07-28T20:47:16"/>
    <b v="0"/>
    <n v="29"/>
    <b v="1"/>
    <s v="theater/plays"/>
    <n v="1"/>
    <n v="51.724137931034484"/>
    <x v="1"/>
    <x v="6"/>
  </r>
  <r>
    <n v="3494"/>
    <x v="3492"/>
    <s v="&quot;Special in a Bad Way&quot; is a comedy that questions American Public Schools in their treatment of the so called, 'learning disabled.'"/>
    <x v="44"/>
    <n v="400"/>
    <x v="0"/>
    <x v="0"/>
    <s v="USD"/>
    <n v="1480140000"/>
    <x v="3482"/>
    <n v="1479186575"/>
    <d v="2016-11-15T05:09:35"/>
    <b v="0"/>
    <n v="13"/>
    <b v="1"/>
    <s v="theater/plays"/>
    <n v="1"/>
    <n v="30.76923076923077"/>
    <x v="1"/>
    <x v="6"/>
  </r>
  <r>
    <n v="3495"/>
    <x v="3493"/>
    <s v="A one-woman show by Canadian artist Tina Milo. it is a multimedia show about an actress auditioning for a role of a depressed woman."/>
    <x v="10"/>
    <n v="5343"/>
    <x v="0"/>
    <x v="5"/>
    <s v="CAD"/>
    <n v="1414862280"/>
    <x v="3483"/>
    <n v="1412360309"/>
    <d v="2014-10-03T18:18:29"/>
    <b v="0"/>
    <n v="72"/>
    <b v="1"/>
    <s v="theater/plays"/>
    <n v="1.0686"/>
    <n v="74.208333333333329"/>
    <x v="1"/>
    <x v="6"/>
  </r>
  <r>
    <n v="3496"/>
    <x v="3494"/>
    <s v="A one-woman play based on Lizzie Borden who was accused of the brutal hatchet murders of her father and step-mother.  Workshop Oct NYC."/>
    <x v="9"/>
    <n v="3732"/>
    <x v="0"/>
    <x v="0"/>
    <s v="USD"/>
    <n v="1473625166"/>
    <x v="3484"/>
    <n v="1470169166"/>
    <d v="2016-08-02T20:19:26"/>
    <b v="0"/>
    <n v="78"/>
    <b v="1"/>
    <s v="theater/plays"/>
    <n v="1.244"/>
    <n v="47.846153846153847"/>
    <x v="1"/>
    <x v="6"/>
  </r>
  <r>
    <n v="3497"/>
    <x v="3495"/>
    <s v="We've been invited to the San Diego International Fringe Festival. Can you help us get there? Special performances in SLC and OREM."/>
    <x v="410"/>
    <n v="1686"/>
    <x v="0"/>
    <x v="0"/>
    <s v="USD"/>
    <n v="1464904800"/>
    <x v="3485"/>
    <n v="1463852904"/>
    <d v="2016-05-21T17:48:24"/>
    <b v="0"/>
    <n v="49"/>
    <b v="1"/>
    <s v="theater/plays"/>
    <n v="1.0870406189555126"/>
    <n v="34.408163265306122"/>
    <x v="1"/>
    <x v="6"/>
  </r>
  <r>
    <n v="3498"/>
    <x v="3496"/>
    <s v="This solo show has the power to profoundly impact new mothers and those that love them and to educate &amp; change how we support them."/>
    <x v="409"/>
    <n v="1690"/>
    <x v="0"/>
    <x v="5"/>
    <s v="CAD"/>
    <n v="1464471840"/>
    <x v="3486"/>
    <n v="1459309704"/>
    <d v="2016-03-30T03:48:24"/>
    <b v="0"/>
    <n v="42"/>
    <b v="1"/>
    <s v="theater/plays"/>
    <n v="1.0242424242424242"/>
    <n v="40.238095238095241"/>
    <x v="1"/>
    <x v="6"/>
  </r>
  <r>
    <n v="3499"/>
    <x v="3497"/>
    <s v="Figure 8 Troupe's debut performance! A stunning piece of theatre written by premier female playwright Maria Irene Fornes."/>
    <x v="13"/>
    <n v="2110"/>
    <x v="0"/>
    <x v="0"/>
    <s v="USD"/>
    <n v="1435733940"/>
    <x v="3487"/>
    <n v="1431046325"/>
    <d v="2015-05-08T00:52:05"/>
    <b v="0"/>
    <n v="35"/>
    <b v="1"/>
    <s v="theater/plays"/>
    <n v="1.0549999999999999"/>
    <n v="60.285714285714285"/>
    <x v="1"/>
    <x v="6"/>
  </r>
  <r>
    <n v="3500"/>
    <x v="3498"/>
    <s v="A minimalist, post-modern production of the classic play, performed and produced by aspiring theater undergraduates at UMass Amherst."/>
    <x v="28"/>
    <n v="1063"/>
    <x v="0"/>
    <x v="0"/>
    <s v="USD"/>
    <n v="1457326740"/>
    <x v="3488"/>
    <n v="1455919438"/>
    <d v="2016-02-19T22:03:58"/>
    <b v="0"/>
    <n v="42"/>
    <b v="1"/>
    <s v="theater/plays"/>
    <n v="1.0629999999999999"/>
    <n v="25.30952380952381"/>
    <x v="1"/>
    <x v="6"/>
  </r>
  <r>
    <n v="3501"/>
    <x v="3499"/>
    <s v="'Pig' by Alex Oates is an urgent and dark comedy with live music that discusses the vital issue of the state of our police force."/>
    <x v="15"/>
    <n v="1510"/>
    <x v="0"/>
    <x v="1"/>
    <s v="GBP"/>
    <n v="1441995595"/>
    <x v="3489"/>
    <n v="1439835595"/>
    <d v="2015-08-17T18:19:55"/>
    <b v="0"/>
    <n v="42"/>
    <b v="1"/>
    <s v="theater/plays"/>
    <n v="1.0066666666666666"/>
    <n v="35.952380952380949"/>
    <x v="1"/>
    <x v="6"/>
  </r>
  <r>
    <n v="3502"/>
    <x v="3500"/>
    <s v="Dickhead is a play about one man's struggle with the dicks in his head. If you want to know more stop being a twat and put out...please"/>
    <x v="23"/>
    <n v="4216"/>
    <x v="0"/>
    <x v="0"/>
    <s v="USD"/>
    <n v="1458100740"/>
    <x v="3490"/>
    <n v="1456862924"/>
    <d v="2016-03-01T20:08:44"/>
    <b v="0"/>
    <n v="31"/>
    <b v="1"/>
    <s v="theater/plays"/>
    <n v="1.054"/>
    <n v="136"/>
    <x v="1"/>
    <x v="6"/>
  </r>
  <r>
    <n v="3503"/>
    <x v="3501"/>
    <s v="A group of Sicilian immigrants in New York struggle to deal with conflict from both within the family and from without."/>
    <x v="30"/>
    <n v="2689"/>
    <x v="0"/>
    <x v="1"/>
    <s v="GBP"/>
    <n v="1469359728"/>
    <x v="3491"/>
    <n v="1466767728"/>
    <d v="2016-06-24T11:28:48"/>
    <b v="0"/>
    <n v="38"/>
    <b v="1"/>
    <s v="theater/plays"/>
    <n v="1.0755999999999999"/>
    <n v="70.763157894736835"/>
    <x v="1"/>
    <x v="6"/>
  </r>
  <r>
    <n v="3504"/>
    <x v="3502"/>
    <s v="The Sterling Lion Theater Company is a non-profit theater group established for the benefit of the Connecticut lower Naugatuck Valley."/>
    <x v="28"/>
    <n v="1000"/>
    <x v="0"/>
    <x v="0"/>
    <s v="USD"/>
    <n v="1447959491"/>
    <x v="3492"/>
    <n v="1445363891"/>
    <d v="2015-10-20T17:58:11"/>
    <b v="0"/>
    <n v="8"/>
    <b v="1"/>
    <s v="theater/plays"/>
    <n v="1"/>
    <n v="125"/>
    <x v="1"/>
    <x v="6"/>
  </r>
  <r>
    <n v="3505"/>
    <x v="3503"/>
    <s v="Four myths._x000a_Four writers._x000a_Four new takes._x000a__x000a_The Four Disgracers comes to the stage to launch a new theatre group, Ixion."/>
    <x v="30"/>
    <n v="2594"/>
    <x v="0"/>
    <x v="0"/>
    <s v="USD"/>
    <n v="1399953600"/>
    <x v="3493"/>
    <n v="1398983245"/>
    <d v="2014-05-01T22:27:25"/>
    <b v="0"/>
    <n v="39"/>
    <b v="1"/>
    <s v="theater/plays"/>
    <n v="1.0376000000000001"/>
    <n v="66.512820512820511"/>
    <x v="1"/>
    <x v="6"/>
  </r>
  <r>
    <n v="3506"/>
    <x v="3504"/>
    <s v="The Secret is a historical drama about a lawyer who worked for the Spanish Inquisition &amp; crossed the Atlantic with Menendez in 1565."/>
    <x v="9"/>
    <n v="3045"/>
    <x v="0"/>
    <x v="0"/>
    <s v="USD"/>
    <n v="1408815440"/>
    <x v="3494"/>
    <n v="1404927440"/>
    <d v="2014-07-09T17:37:20"/>
    <b v="0"/>
    <n v="29"/>
    <b v="1"/>
    <s v="theater/plays"/>
    <n v="1.0149999999999999"/>
    <n v="105"/>
    <x v="1"/>
    <x v="6"/>
  </r>
  <r>
    <n v="3507"/>
    <x v="3505"/>
    <s v="Please help our troupe bring our first project from planning to reality! Join us on one exciting ride!"/>
    <x v="3"/>
    <n v="10440"/>
    <x v="0"/>
    <x v="0"/>
    <s v="USD"/>
    <n v="1464732537"/>
    <x v="3495"/>
    <n v="1462140537"/>
    <d v="2016-05-01T22:08:57"/>
    <b v="0"/>
    <n v="72"/>
    <b v="1"/>
    <s v="theater/plays"/>
    <n v="1.044"/>
    <n v="145"/>
    <x v="1"/>
    <x v="6"/>
  </r>
  <r>
    <n v="3508"/>
    <x v="3506"/>
    <s v="Roll The Dice Theatre Company revolves around taking risks in the game of life vicariously through beloved childhood games."/>
    <x v="213"/>
    <n v="180"/>
    <x v="0"/>
    <x v="1"/>
    <s v="GBP"/>
    <n v="1462914000"/>
    <x v="3496"/>
    <n v="1460914253"/>
    <d v="2016-04-17T17:30:53"/>
    <b v="0"/>
    <n v="15"/>
    <b v="1"/>
    <s v="theater/plays"/>
    <n v="1.8"/>
    <n v="12"/>
    <x v="1"/>
    <x v="6"/>
  </r>
  <r>
    <n v="3509"/>
    <x v="3507"/>
    <s v="PL@Y is an original comedic fantasy spectacle inspired by the original music of the Amboys and classic rabbit-hole fiction archetypes"/>
    <x v="9"/>
    <n v="3190"/>
    <x v="0"/>
    <x v="0"/>
    <s v="USD"/>
    <n v="1416545700"/>
    <x v="3497"/>
    <n v="1415392666"/>
    <d v="2014-11-07T20:37:46"/>
    <b v="0"/>
    <n v="33"/>
    <b v="1"/>
    <s v="theater/plays"/>
    <n v="1.0633333333333332"/>
    <n v="96.666666666666671"/>
    <x v="1"/>
    <x v="6"/>
  </r>
  <r>
    <n v="3510"/>
    <x v="3508"/>
    <s v="The Uncommon Loons return with Much Ado for a 2nd production of Shakespeare in Minnesota's Nature on the banks of the Mississippi!"/>
    <x v="42"/>
    <n v="905"/>
    <x v="0"/>
    <x v="0"/>
    <s v="USD"/>
    <n v="1404312846"/>
    <x v="3498"/>
    <n v="1402584846"/>
    <d v="2014-06-12T14:54:06"/>
    <b v="0"/>
    <n v="15"/>
    <b v="1"/>
    <s v="theater/plays"/>
    <n v="1.0055555555555555"/>
    <n v="60.333333333333336"/>
    <x v="1"/>
    <x v="6"/>
  </r>
  <r>
    <n v="3511"/>
    <x v="3509"/>
    <s v="The world premiere of the first full-length play by Eve Leigh, at the intimate Finborough Theatre in London."/>
    <x v="15"/>
    <n v="1518"/>
    <x v="0"/>
    <x v="1"/>
    <s v="GBP"/>
    <n v="1415385000"/>
    <x v="3499"/>
    <n v="1413406695"/>
    <d v="2014-10-15T20:58:15"/>
    <b v="0"/>
    <n v="19"/>
    <b v="1"/>
    <s v="theater/plays"/>
    <n v="1.012"/>
    <n v="79.89473684210526"/>
    <x v="1"/>
    <x v="6"/>
  </r>
  <r>
    <n v="3512"/>
    <x v="3510"/>
    <s v="We're making a hard hitting, innovative play which will open your eyes to what mental illness is like in the mind of the sufferer."/>
    <x v="28"/>
    <n v="1000"/>
    <x v="0"/>
    <x v="1"/>
    <s v="GBP"/>
    <n v="1429789992"/>
    <x v="3500"/>
    <n v="1424609592"/>
    <d v="2015-02-22T12:53:12"/>
    <b v="0"/>
    <n v="17"/>
    <b v="1"/>
    <s v="theater/plays"/>
    <n v="1"/>
    <n v="58.823529411764703"/>
    <x v="1"/>
    <x v="6"/>
  </r>
  <r>
    <n v="3513"/>
    <x v="3511"/>
    <s v="Brazos Valley TROUPE is taking an original work, Truth AND Consequences, to the Texas Nonprofit Theaters 2014 Youth Conference"/>
    <x v="70"/>
    <n v="3315"/>
    <x v="0"/>
    <x v="0"/>
    <s v="USD"/>
    <n v="1401857940"/>
    <x v="3501"/>
    <n v="1400725112"/>
    <d v="2014-05-22T02:18:32"/>
    <b v="0"/>
    <n v="44"/>
    <b v="1"/>
    <s v="theater/plays"/>
    <n v="1.1839285714285714"/>
    <n v="75.340909090909093"/>
    <x v="1"/>
    <x v="6"/>
  </r>
  <r>
    <n v="3514"/>
    <x v="3512"/>
    <s v="My play &quot;In the Hour Before the Bars Open&quot; has won an award from KCACTF, but I need to present the play in Georgia to receive it!"/>
    <x v="2"/>
    <n v="550"/>
    <x v="0"/>
    <x v="0"/>
    <s v="USD"/>
    <n v="1422853140"/>
    <x v="3502"/>
    <n v="1421439552"/>
    <d v="2015-01-16T20:19:12"/>
    <b v="0"/>
    <n v="10"/>
    <b v="1"/>
    <s v="theater/plays"/>
    <n v="1.1000000000000001"/>
    <n v="55"/>
    <x v="1"/>
    <x v="6"/>
  </r>
  <r>
    <n v="3515"/>
    <x v="3513"/>
    <s v="We are casting an all-inclusive production of Shakespeare's Twelfth Night in a non-traditional performance space."/>
    <x v="9"/>
    <n v="3080"/>
    <x v="0"/>
    <x v="0"/>
    <s v="USD"/>
    <n v="1433097171"/>
    <x v="3503"/>
    <n v="1430505171"/>
    <d v="2015-05-01T18:32:51"/>
    <b v="0"/>
    <n v="46"/>
    <b v="1"/>
    <s v="theater/plays"/>
    <n v="1.0266666666666666"/>
    <n v="66.956521739130437"/>
    <x v="1"/>
    <x v="6"/>
  </r>
  <r>
    <n v="3516"/>
    <x v="3514"/>
    <s v="A new play about a lesser known yet pivotal event in American history, about a group of WWI Veterans fighting for their rights."/>
    <x v="30"/>
    <n v="2500"/>
    <x v="0"/>
    <x v="0"/>
    <s v="USD"/>
    <n v="1410145200"/>
    <x v="3504"/>
    <n v="1407197670"/>
    <d v="2014-08-05T00:14:30"/>
    <b v="0"/>
    <n v="11"/>
    <b v="1"/>
    <s v="theater/plays"/>
    <n v="1"/>
    <n v="227.27272727272728"/>
    <x v="1"/>
    <x v="6"/>
  </r>
  <r>
    <n v="3517"/>
    <x v="3515"/>
    <s v="Support an outstanding cast of actors to take on a professional production of a masterpiece of modern theatre"/>
    <x v="23"/>
    <n v="4000"/>
    <x v="0"/>
    <x v="1"/>
    <s v="GBP"/>
    <n v="1404471600"/>
    <x v="3505"/>
    <n v="1401910634"/>
    <d v="2014-06-04T19:37:14"/>
    <b v="0"/>
    <n v="13"/>
    <b v="1"/>
    <s v="theater/plays"/>
    <n v="1"/>
    <n v="307.69230769230768"/>
    <x v="1"/>
    <x v="6"/>
  </r>
  <r>
    <n v="3518"/>
    <x v="3516"/>
    <s v="One play.  Two theaters.  See the story from both sides and then decide for yourself - who are the BEASTS OF BAVERLY GROVE?"/>
    <x v="15"/>
    <n v="1650.69"/>
    <x v="0"/>
    <x v="0"/>
    <s v="USD"/>
    <n v="1412259660"/>
    <x v="3506"/>
    <n v="1410461299"/>
    <d v="2014-09-11T18:48:19"/>
    <b v="0"/>
    <n v="33"/>
    <b v="1"/>
    <s v="theater/plays"/>
    <n v="1.10046"/>
    <n v="50.020909090909093"/>
    <x v="1"/>
    <x v="6"/>
  </r>
  <r>
    <n v="3519"/>
    <x v="3517"/>
    <s v="Bookstory is a tiny puppet musical with some very big ideas that tells the story of the story in the digital age"/>
    <x v="13"/>
    <n v="2027"/>
    <x v="0"/>
    <x v="1"/>
    <s v="GBP"/>
    <n v="1425478950"/>
    <x v="3507"/>
    <n v="1422886950"/>
    <d v="2015-02-02T14:22:30"/>
    <b v="0"/>
    <n v="28"/>
    <b v="1"/>
    <s v="theater/plays"/>
    <n v="1.0135000000000001"/>
    <n v="72.392857142857139"/>
    <x v="1"/>
    <x v="6"/>
  </r>
  <r>
    <n v="3520"/>
    <x v="3518"/>
    <s v="Help us to bring &quot;Protocols&quot; at the 2015 Camden Fringe. The most controversial play of the year."/>
    <x v="13"/>
    <n v="2015"/>
    <x v="0"/>
    <x v="1"/>
    <s v="GBP"/>
    <n v="1441547220"/>
    <x v="3508"/>
    <n v="1439322412"/>
    <d v="2015-08-11T19:46:52"/>
    <b v="0"/>
    <n v="21"/>
    <b v="1"/>
    <s v="theater/plays"/>
    <n v="1.0075000000000001"/>
    <n v="95.952380952380949"/>
    <x v="1"/>
    <x v="6"/>
  </r>
  <r>
    <n v="3521"/>
    <x v="3519"/>
    <s v="A professionally directed/acted workshop &amp; reading for a new play depicting sexual addiction and its crippling effect on relationships."/>
    <x v="18"/>
    <n v="593"/>
    <x v="0"/>
    <x v="0"/>
    <s v="USD"/>
    <n v="1411980020"/>
    <x v="3509"/>
    <n v="1409388020"/>
    <d v="2014-08-30T08:40:20"/>
    <b v="0"/>
    <n v="13"/>
    <b v="1"/>
    <s v="theater/plays"/>
    <n v="1.6942857142857144"/>
    <n v="45.615384615384613"/>
    <x v="1"/>
    <x v="6"/>
  </r>
  <r>
    <n v="3522"/>
    <x v="3520"/>
    <s v="New show with 2 performers and an original score, bringing the true story of this forgotten WW1 heroine to audiences in the southwest."/>
    <x v="411"/>
    <n v="1395"/>
    <x v="0"/>
    <x v="1"/>
    <s v="GBP"/>
    <n v="1442311560"/>
    <x v="3510"/>
    <n v="1439924246"/>
    <d v="2015-08-18T18:57:26"/>
    <b v="0"/>
    <n v="34"/>
    <b v="1"/>
    <s v="theater/plays"/>
    <n v="1"/>
    <n v="41.029411764705884"/>
    <x v="1"/>
    <x v="6"/>
  </r>
  <r>
    <n v="3523"/>
    <x v="3521"/>
    <s v="An old play about our world. Set in 1970s England, Magnificence is a gut-wrenching story of radicalisation, idealism and pity."/>
    <x v="23"/>
    <n v="4546"/>
    <x v="0"/>
    <x v="1"/>
    <s v="GBP"/>
    <n v="1474844400"/>
    <x v="3511"/>
    <n v="1469871148"/>
    <d v="2016-07-30T09:32:28"/>
    <b v="0"/>
    <n v="80"/>
    <b v="1"/>
    <s v="theater/plays"/>
    <n v="1.1365000000000001"/>
    <n v="56.825000000000003"/>
    <x v="1"/>
    <x v="6"/>
  </r>
  <r>
    <n v="3524"/>
    <x v="3522"/>
    <s v="A West Texas matriarch is enraged by the news that her gay grandson has been the victim of a hate crime committed by his own father."/>
    <x v="3"/>
    <n v="10156"/>
    <x v="0"/>
    <x v="0"/>
    <s v="USD"/>
    <n v="1410580800"/>
    <x v="3512"/>
    <n v="1409336373"/>
    <d v="2014-08-29T18:19:33"/>
    <b v="0"/>
    <n v="74"/>
    <b v="1"/>
    <s v="theater/plays"/>
    <n v="1.0156000000000001"/>
    <n v="137.24324324324326"/>
    <x v="1"/>
    <x v="6"/>
  </r>
  <r>
    <n v="3525"/>
    <x v="3523"/>
    <s v="The Attic interns present Tennessee Williams's &quot;Talk to Me Like the Rain and Let Me Listen&quot; performing at The Flea Theater!"/>
    <x v="2"/>
    <n v="530"/>
    <x v="0"/>
    <x v="0"/>
    <s v="USD"/>
    <n v="1439136000"/>
    <x v="3453"/>
    <n v="1438188106"/>
    <d v="2015-07-29T16:41:46"/>
    <b v="0"/>
    <n v="7"/>
    <b v="1"/>
    <s v="theater/plays"/>
    <n v="1.06"/>
    <n v="75.714285714285708"/>
    <x v="1"/>
    <x v="6"/>
  </r>
  <r>
    <n v="3526"/>
    <x v="3524"/>
    <s v="By day we perform Acts of Kindness, by night we perform free theater, all sustained by the love of our neighbors, not ticket prices."/>
    <x v="126"/>
    <n v="3366"/>
    <x v="0"/>
    <x v="0"/>
    <s v="USD"/>
    <n v="1461823140"/>
    <x v="3513"/>
    <n v="1459411371"/>
    <d v="2016-03-31T08:02:51"/>
    <b v="0"/>
    <n v="34"/>
    <b v="1"/>
    <s v="theater/plays"/>
    <n v="1.02"/>
    <n v="99"/>
    <x v="1"/>
    <x v="6"/>
  </r>
  <r>
    <n v="3527"/>
    <x v="3525"/>
    <s v="A 'tasty' new drama ~&quot;Booker T Washington of Tuskegee, Alabama, dined with the President (Roosevelt) last evening.&quot;~ the White House."/>
    <x v="12"/>
    <n v="7015"/>
    <x v="0"/>
    <x v="0"/>
    <s v="USD"/>
    <n v="1436587140"/>
    <x v="3514"/>
    <n v="1434069205"/>
    <d v="2015-06-12T00:33:25"/>
    <b v="0"/>
    <n v="86"/>
    <b v="1"/>
    <s v="theater/plays"/>
    <n v="1.1691666666666667"/>
    <n v="81.569767441860463"/>
    <x v="1"/>
    <x v="6"/>
  </r>
  <r>
    <n v="3528"/>
    <x v="3526"/>
    <s v="pluck. productions present their first four-week run - the world premiere of David K. Barnes' BIRTHDAY SUIT at the Old Red Lion."/>
    <x v="409"/>
    <n v="1669"/>
    <x v="0"/>
    <x v="1"/>
    <s v="GBP"/>
    <n v="1484740918"/>
    <x v="3515"/>
    <n v="1483012918"/>
    <d v="2016-12-29T12:01:58"/>
    <b v="0"/>
    <n v="37"/>
    <b v="1"/>
    <s v="theater/plays"/>
    <n v="1.0115151515151515"/>
    <n v="45.108108108108105"/>
    <x v="1"/>
    <x v="6"/>
  </r>
  <r>
    <n v="3529"/>
    <x v="3527"/>
    <s v="Partners w/the Black Arts &amp; Cultural Center; we use theatre to EDUCATE &amp; EMPOWER through diverse expressions of the human experience."/>
    <x v="2"/>
    <n v="660"/>
    <x v="0"/>
    <x v="0"/>
    <s v="USD"/>
    <n v="1436749200"/>
    <x v="3516"/>
    <n v="1434997018"/>
    <d v="2015-06-22T18:16:58"/>
    <b v="0"/>
    <n v="18"/>
    <b v="1"/>
    <s v="theater/plays"/>
    <n v="1.32"/>
    <n v="36.666666666666664"/>
    <x v="1"/>
    <x v="6"/>
  </r>
  <r>
    <n v="3530"/>
    <x v="3528"/>
    <s v="â€œFar From Fictionâ€ is a powerful play, written by Sally Willis, offering insights into a new understanding of  female psychology."/>
    <x v="181"/>
    <n v="2750"/>
    <x v="0"/>
    <x v="1"/>
    <s v="GBP"/>
    <n v="1460318400"/>
    <x v="3517"/>
    <n v="1457881057"/>
    <d v="2016-03-13T14:57:37"/>
    <b v="0"/>
    <n v="22"/>
    <b v="1"/>
    <s v="theater/plays"/>
    <n v="1"/>
    <n v="125"/>
    <x v="1"/>
    <x v="6"/>
  </r>
  <r>
    <n v="3531"/>
    <x v="3529"/>
    <s v="A political comedy for a crazy election year"/>
    <x v="28"/>
    <n v="1280"/>
    <x v="0"/>
    <x v="0"/>
    <s v="USD"/>
    <n v="1467301334"/>
    <x v="3518"/>
    <n v="1464709334"/>
    <d v="2016-05-31T15:42:14"/>
    <b v="0"/>
    <n v="26"/>
    <b v="1"/>
    <s v="theater/plays"/>
    <n v="1.28"/>
    <n v="49.230769230769234"/>
    <x v="1"/>
    <x v="6"/>
  </r>
  <r>
    <n v="3532"/>
    <x v="3530"/>
    <s v="Our goal: To produce a stirring one-woman show historically based on African-American womenâ€™s experiences, struggles, and journeys."/>
    <x v="412"/>
    <n v="1142"/>
    <x v="0"/>
    <x v="0"/>
    <s v="USD"/>
    <n v="1411012740"/>
    <x v="3519"/>
    <n v="1409667827"/>
    <d v="2014-09-02T14:23:47"/>
    <b v="0"/>
    <n v="27"/>
    <b v="1"/>
    <s v="theater/plays"/>
    <n v="1.1895833333333334"/>
    <n v="42.296296296296298"/>
    <x v="1"/>
    <x v="6"/>
  </r>
  <r>
    <n v="3533"/>
    <x v="3531"/>
    <s v="Two shows! (we're feeling particularly ambitious). Help us produce Eurydice and The Effect of Gamma Rays on Man-in-the-Moon Marigolds!"/>
    <x v="2"/>
    <n v="631"/>
    <x v="0"/>
    <x v="0"/>
    <s v="USD"/>
    <n v="1447269367"/>
    <x v="3520"/>
    <n v="1444673767"/>
    <d v="2015-10-12T18:16:07"/>
    <b v="0"/>
    <n v="8"/>
    <b v="1"/>
    <s v="theater/plays"/>
    <n v="1.262"/>
    <n v="78.875"/>
    <x v="1"/>
    <x v="6"/>
  </r>
  <r>
    <n v="3534"/>
    <x v="3532"/>
    <s v="A Theatrical Prequel to Hell's Rebels, the current Pathfinder Adventure Path from Paizo Publishing"/>
    <x v="10"/>
    <n v="7810"/>
    <x v="0"/>
    <x v="0"/>
    <s v="USD"/>
    <n v="1443711623"/>
    <x v="3521"/>
    <n v="1440687623"/>
    <d v="2015-08-27T15:00:23"/>
    <b v="0"/>
    <n v="204"/>
    <b v="1"/>
    <s v="theater/plays"/>
    <n v="1.5620000000000001"/>
    <n v="38.284313725490193"/>
    <x v="1"/>
    <x v="6"/>
  </r>
  <r>
    <n v="3535"/>
    <x v="3533"/>
    <s v="On the 60th anniversary of Twelve Angry Men, 12 female writers create 12 short pieces about what makes them angry."/>
    <x v="13"/>
    <n v="2063"/>
    <x v="0"/>
    <x v="1"/>
    <s v="GBP"/>
    <n v="1443808800"/>
    <x v="1804"/>
    <n v="1441120910"/>
    <d v="2015-09-01T15:21:50"/>
    <b v="0"/>
    <n v="46"/>
    <b v="1"/>
    <s v="theater/plays"/>
    <n v="1.0315000000000001"/>
    <n v="44.847826086956523"/>
    <x v="1"/>
    <x v="6"/>
  </r>
  <r>
    <n v="3536"/>
    <x v="3534"/>
    <s v="&quot;Inteligent, Inspired and Inimitable&quot; Nottingham's leading two man improv show is heading to Dave's Leicester Comedy Festival."/>
    <x v="325"/>
    <n v="230"/>
    <x v="0"/>
    <x v="1"/>
    <s v="GBP"/>
    <n v="1450612740"/>
    <x v="3522"/>
    <n v="1448040425"/>
    <d v="2015-11-20T17:27:05"/>
    <b v="0"/>
    <n v="17"/>
    <b v="1"/>
    <s v="theater/plays"/>
    <n v="1.5333333333333334"/>
    <n v="13.529411764705882"/>
    <x v="1"/>
    <x v="6"/>
  </r>
  <r>
    <n v="3537"/>
    <x v="3535"/>
    <s v="A fast-pace, zany comedy involving six actors performing seven usually untold Grimm Fairy Tales about giants, witches, demons and more!"/>
    <x v="413"/>
    <n v="1218"/>
    <x v="0"/>
    <x v="5"/>
    <s v="CAD"/>
    <n v="1416211140"/>
    <x v="3523"/>
    <n v="1413016216"/>
    <d v="2014-10-11T08:30:16"/>
    <b v="0"/>
    <n v="28"/>
    <b v="1"/>
    <s v="theater/plays"/>
    <n v="1.8044444444444445"/>
    <n v="43.5"/>
    <x v="1"/>
    <x v="6"/>
  </r>
  <r>
    <n v="3538"/>
    <x v="3536"/>
    <s v="A play about riverside homelessness, inspired by true events. Shows at Brunel Museum, 240 Project and similar community organisations."/>
    <x v="13"/>
    <n v="2569"/>
    <x v="0"/>
    <x v="1"/>
    <s v="GBP"/>
    <n v="1471428340"/>
    <x v="3524"/>
    <n v="1469009140"/>
    <d v="2016-07-20T10:05:40"/>
    <b v="0"/>
    <n v="83"/>
    <b v="1"/>
    <s v="theater/plays"/>
    <n v="1.2845"/>
    <n v="30.951807228915662"/>
    <x v="1"/>
    <x v="6"/>
  </r>
  <r>
    <n v="3539"/>
    <x v="3537"/>
    <s v="A searing new play that takes  an unflinching look at the terrible costs of police shootings in the African American community."/>
    <x v="20"/>
    <n v="718"/>
    <x v="0"/>
    <x v="0"/>
    <s v="USD"/>
    <n v="1473358122"/>
    <x v="3525"/>
    <n v="1471543722"/>
    <d v="2016-08-18T18:08:42"/>
    <b v="0"/>
    <n v="13"/>
    <b v="1"/>
    <s v="theater/plays"/>
    <n v="1.1966666666666668"/>
    <n v="55.230769230769234"/>
    <x v="1"/>
    <x v="6"/>
  </r>
  <r>
    <n v="3540"/>
    <x v="3538"/>
    <s v="A brand new stage adaptation of the Libby Purves/Nicholas Heiney book. A new work involving music, poetry and fajitas. #timetochange"/>
    <x v="43"/>
    <n v="369"/>
    <x v="0"/>
    <x v="1"/>
    <s v="GBP"/>
    <n v="1466899491"/>
    <x v="3526"/>
    <n v="1464307491"/>
    <d v="2016-05-27T00:04:51"/>
    <b v="0"/>
    <n v="8"/>
    <b v="1"/>
    <s v="theater/plays"/>
    <n v="1.23"/>
    <n v="46.125"/>
    <x v="1"/>
    <x v="6"/>
  </r>
  <r>
    <n v="3541"/>
    <x v="3539"/>
    <s v="Yellowbelly Theatre needs your help to bring this incredible play of love, lust and mistaken identity to life in our debut performance!"/>
    <x v="38"/>
    <n v="1260"/>
    <x v="0"/>
    <x v="1"/>
    <s v="GBP"/>
    <n v="1441042275"/>
    <x v="3527"/>
    <n v="1438882275"/>
    <d v="2015-08-06T17:31:15"/>
    <b v="0"/>
    <n v="32"/>
    <b v="1"/>
    <s v="theater/plays"/>
    <n v="1.05"/>
    <n v="39.375"/>
    <x v="1"/>
    <x v="6"/>
  </r>
  <r>
    <n v="3542"/>
    <x v="3540"/>
    <s v="Ancient Greece. Giddy, champagne soaked debauchery celebrating the Trojan War's end leads to a shocking and deadly surprise."/>
    <x v="62"/>
    <n v="5623"/>
    <x v="0"/>
    <x v="0"/>
    <s v="USD"/>
    <n v="1410099822"/>
    <x v="3528"/>
    <n v="1404915822"/>
    <d v="2014-07-09T14:23:42"/>
    <b v="0"/>
    <n v="85"/>
    <b v="1"/>
    <s v="theater/plays"/>
    <n v="1.0223636363636364"/>
    <n v="66.152941176470591"/>
    <x v="1"/>
    <x v="6"/>
  </r>
  <r>
    <n v="3543"/>
    <x v="3541"/>
    <s v="A circus theater show. An escaped carousel horse and a beautiful wire dancer let the fantasies run wild."/>
    <x v="15"/>
    <n v="1570"/>
    <x v="0"/>
    <x v="12"/>
    <s v="EUR"/>
    <n v="1435255659"/>
    <x v="3529"/>
    <n v="1432663659"/>
    <d v="2015-05-26T18:07:39"/>
    <b v="0"/>
    <n v="29"/>
    <b v="1"/>
    <s v="theater/plays"/>
    <n v="1.0466666666666666"/>
    <n v="54.137931034482762"/>
    <x v="1"/>
    <x v="6"/>
  </r>
  <r>
    <n v="3544"/>
    <x v="3542"/>
    <s v="Death &amp; Pretzels presents the world premiere of Paul Pasulka's Gruoch, or Lady Macbeth"/>
    <x v="30"/>
    <n v="2500"/>
    <x v="0"/>
    <x v="0"/>
    <s v="USD"/>
    <n v="1425758257"/>
    <x v="3530"/>
    <n v="1423166257"/>
    <d v="2015-02-05T19:57:37"/>
    <b v="0"/>
    <n v="24"/>
    <b v="1"/>
    <s v="theater/plays"/>
    <n v="1"/>
    <n v="104.16666666666667"/>
    <x v="1"/>
    <x v="6"/>
  </r>
  <r>
    <n v="3545"/>
    <x v="3543"/>
    <s v="FUND our teens in Shakespeare's comedy &quot;The Merchant of Venice&quot;. Donating pays for our venue/insurance located in Woodland, CA."/>
    <x v="49"/>
    <n v="251"/>
    <x v="0"/>
    <x v="0"/>
    <s v="USD"/>
    <n v="1428780159"/>
    <x v="3531"/>
    <n v="1426188159"/>
    <d v="2015-03-12T19:22:39"/>
    <b v="0"/>
    <n v="8"/>
    <b v="1"/>
    <s v="theater/plays"/>
    <n v="1.004"/>
    <n v="31.375"/>
    <x v="1"/>
    <x v="6"/>
  </r>
  <r>
    <n v="3546"/>
    <x v="3544"/>
    <s v="Help us produce this revealing play about Nazi-resistance member Dietrich Bonhoeffer and his final years of incarceration during WWII."/>
    <x v="184"/>
    <n v="1125"/>
    <x v="0"/>
    <x v="0"/>
    <s v="USD"/>
    <n v="1427860740"/>
    <x v="3532"/>
    <n v="1426002684"/>
    <d v="2015-03-10T15:51:24"/>
    <b v="0"/>
    <n v="19"/>
    <b v="1"/>
    <s v="theater/plays"/>
    <n v="1.0227272727272727"/>
    <n v="59.210526315789473"/>
    <x v="1"/>
    <x v="6"/>
  </r>
  <r>
    <n v="3547"/>
    <x v="3545"/>
    <s v="Help to bring this heart warming story of Ray Didinger's relationship with his boyhood hero Tommy McDonald to life."/>
    <x v="19"/>
    <n v="40043.25"/>
    <x v="0"/>
    <x v="0"/>
    <s v="USD"/>
    <n v="1463198340"/>
    <x v="3533"/>
    <n v="1461117201"/>
    <d v="2016-04-20T01:53:21"/>
    <b v="0"/>
    <n v="336"/>
    <b v="1"/>
    <s v="theater/plays"/>
    <n v="1.1440928571428572"/>
    <n v="119.17633928571429"/>
    <x v="1"/>
    <x v="6"/>
  </r>
  <r>
    <n v="3548"/>
    <x v="3546"/>
    <s v="We're putting together a production of THE UNDERSTUDY by Theresa Rebeck and hope you'll help us share this story."/>
    <x v="190"/>
    <n v="2140"/>
    <x v="0"/>
    <x v="0"/>
    <s v="USD"/>
    <n v="1457139600"/>
    <x v="3534"/>
    <n v="1455230214"/>
    <d v="2016-02-11T22:36:54"/>
    <b v="0"/>
    <n v="13"/>
    <b v="1"/>
    <s v="theater/plays"/>
    <n v="1.019047619047619"/>
    <n v="164.61538461538461"/>
    <x v="1"/>
    <x v="6"/>
  </r>
  <r>
    <n v="3549"/>
    <x v="3547"/>
    <s v="Help us bring to life tales of hardship, danger and community of extraordinary women working in WW1 munitions factories."/>
    <x v="28"/>
    <n v="1020"/>
    <x v="0"/>
    <x v="1"/>
    <s v="GBP"/>
    <n v="1441358873"/>
    <x v="3535"/>
    <n v="1438939673"/>
    <d v="2015-08-07T09:27:53"/>
    <b v="0"/>
    <n v="42"/>
    <b v="1"/>
    <s v="theater/plays"/>
    <n v="1.02"/>
    <n v="24.285714285714285"/>
    <x v="1"/>
    <x v="6"/>
  </r>
  <r>
    <n v="3550"/>
    <x v="3548"/>
    <s v="MOONFACE explores the formative f***k-ups of adolescence. Fresh, incisive new writing. Monologue, movement and striking naturalism."/>
    <x v="30"/>
    <n v="2620"/>
    <x v="0"/>
    <x v="1"/>
    <s v="GBP"/>
    <n v="1462224398"/>
    <x v="3536"/>
    <n v="1459632398"/>
    <d v="2016-04-02T21:26:38"/>
    <b v="0"/>
    <n v="64"/>
    <b v="1"/>
    <s v="theater/plays"/>
    <n v="1.048"/>
    <n v="40.9375"/>
    <x v="1"/>
    <x v="6"/>
  </r>
  <r>
    <n v="3551"/>
    <x v="3549"/>
    <s v="UASPA is a performing arts high school producing its 2014 Theatre Showcase featuring our strongest performances and original work."/>
    <x v="15"/>
    <n v="1527.5"/>
    <x v="0"/>
    <x v="0"/>
    <s v="USD"/>
    <n v="1400796420"/>
    <x v="3537"/>
    <n v="1398342170"/>
    <d v="2014-04-24T12:22:50"/>
    <b v="0"/>
    <n v="25"/>
    <b v="1"/>
    <s v="theater/plays"/>
    <n v="1.0183333333333333"/>
    <n v="61.1"/>
    <x v="1"/>
    <x v="6"/>
  </r>
  <r>
    <n v="3552"/>
    <x v="3550"/>
    <s v="Support Lock&amp;Key Theatre's 'Timon of Athens' by donating to our printing! Every penny goes to posters, programmes, flyers and scripts."/>
    <x v="414"/>
    <n v="773"/>
    <x v="0"/>
    <x v="1"/>
    <s v="GBP"/>
    <n v="1403964324"/>
    <x v="3538"/>
    <n v="1401372324"/>
    <d v="2014-05-29T14:05:24"/>
    <b v="0"/>
    <n v="20"/>
    <b v="1"/>
    <s v="theater/plays"/>
    <n v="1"/>
    <n v="38.65"/>
    <x v="1"/>
    <x v="6"/>
  </r>
  <r>
    <n v="3553"/>
    <x v="3551"/>
    <s v="Professional actors bring to life the true stories of 5 African-Americans struggling with mental health and their search for healing."/>
    <x v="62"/>
    <n v="5845"/>
    <x v="0"/>
    <x v="0"/>
    <s v="USD"/>
    <n v="1439337600"/>
    <x v="3539"/>
    <n v="1436575280"/>
    <d v="2015-07-11T00:41:20"/>
    <b v="0"/>
    <n v="104"/>
    <b v="1"/>
    <s v="theater/plays"/>
    <n v="1.0627272727272727"/>
    <n v="56.20192307692308"/>
    <x v="1"/>
    <x v="6"/>
  </r>
  <r>
    <n v="3554"/>
    <x v="3552"/>
    <s v="MASKS is a dramedy dealing with what it means to be alive, the reliability of identity, and what it means to suffer."/>
    <x v="10"/>
    <n v="5671.11"/>
    <x v="0"/>
    <x v="0"/>
    <s v="USD"/>
    <n v="1423674000"/>
    <x v="3540"/>
    <n v="1421025159"/>
    <d v="2015-01-12T01:12:39"/>
    <b v="0"/>
    <n v="53"/>
    <b v="1"/>
    <s v="theater/plays"/>
    <n v="1.1342219999999998"/>
    <n v="107.00207547169811"/>
    <x v="1"/>
    <x v="6"/>
  </r>
  <r>
    <n v="3555"/>
    <x v="3553"/>
    <s v="Baby Living Room is a project created by Spazio Farma Mestre for children: free theatre for kids as sustainable education for families"/>
    <x v="262"/>
    <n v="2400"/>
    <x v="0"/>
    <x v="13"/>
    <s v="EUR"/>
    <n v="1479382594"/>
    <x v="3541"/>
    <n v="1476786994"/>
    <d v="2016-10-18T10:36:34"/>
    <b v="0"/>
    <n v="14"/>
    <b v="1"/>
    <s v="theater/plays"/>
    <n v="1"/>
    <n v="171.42857142857142"/>
    <x v="1"/>
    <x v="6"/>
  </r>
  <r>
    <n v="3556"/>
    <x v="3554"/>
    <s v="'Immortal', a play about five English Air Bombers in WW2, is an exciting first project for the brand new Production Company, GreanTea."/>
    <x v="41"/>
    <n v="2210"/>
    <x v="0"/>
    <x v="1"/>
    <s v="GBP"/>
    <n v="1408289724"/>
    <x v="3542"/>
    <n v="1403105724"/>
    <d v="2014-06-18T15:35:24"/>
    <b v="0"/>
    <n v="20"/>
    <b v="1"/>
    <s v="theater/plays"/>
    <n v="1.0045454545454546"/>
    <n v="110.5"/>
    <x v="1"/>
    <x v="6"/>
  </r>
  <r>
    <n v="3557"/>
    <x v="3555"/>
    <s v="A play by April Yvette Thompson. A Gullah Healer Woman and an Afro-Cuban Priest forge a new world of magic &amp; dreams in Jim Crow Miami."/>
    <x v="57"/>
    <n v="100036"/>
    <x v="0"/>
    <x v="0"/>
    <s v="USD"/>
    <n v="1399271911"/>
    <x v="3543"/>
    <n v="1396334311"/>
    <d v="2014-04-01T06:38:31"/>
    <b v="0"/>
    <n v="558"/>
    <b v="1"/>
    <s v="theater/plays"/>
    <n v="1.0003599999999999"/>
    <n v="179.27598566308242"/>
    <x v="1"/>
    <x v="6"/>
  </r>
  <r>
    <n v="3558"/>
    <x v="3556"/>
    <s v="We're making a show about sex. Because it's important, everyone wants to talk about it and it's at the start of everything."/>
    <x v="18"/>
    <n v="504"/>
    <x v="0"/>
    <x v="1"/>
    <s v="GBP"/>
    <n v="1435352400"/>
    <x v="3544"/>
    <n v="1431718575"/>
    <d v="2015-05-15T19:36:15"/>
    <b v="0"/>
    <n v="22"/>
    <b v="1"/>
    <s v="theater/plays"/>
    <n v="1.44"/>
    <n v="22.90909090909091"/>
    <x v="1"/>
    <x v="6"/>
  </r>
  <r>
    <n v="3559"/>
    <x v="3557"/>
    <s v="A theatre company designed to help young people to come out of their shell. Offering workshops and original shows directly to schools."/>
    <x v="28"/>
    <n v="1035"/>
    <x v="0"/>
    <x v="2"/>
    <s v="AUD"/>
    <n v="1438333080"/>
    <x v="3545"/>
    <n v="1436408308"/>
    <d v="2015-07-09T02:18:28"/>
    <b v="0"/>
    <n v="24"/>
    <b v="1"/>
    <s v="theater/plays"/>
    <n v="1.0349999999999999"/>
    <n v="43.125"/>
    <x v="1"/>
    <x v="6"/>
  </r>
  <r>
    <n v="3560"/>
    <x v="3558"/>
    <s v="The world premiere of an endearing play about love, friendship, men's styling putty, Dungeons &amp; Dragons &amp; our capacity for forbearance."/>
    <x v="50"/>
    <n v="3470"/>
    <x v="0"/>
    <x v="5"/>
    <s v="CAD"/>
    <n v="1432694700"/>
    <x v="3546"/>
    <n v="1429651266"/>
    <d v="2015-04-21T21:21:06"/>
    <b v="0"/>
    <n v="74"/>
    <b v="1"/>
    <s v="theater/plays"/>
    <n v="1.0843750000000001"/>
    <n v="46.891891891891895"/>
    <x v="1"/>
    <x v="6"/>
  </r>
  <r>
    <n v="3561"/>
    <x v="3559"/>
    <s v="How You Kiss Me Is Not How I Like To Be Kissed_x000a__x000a_a new play by Dan Giles_x000a__x000a_coming to FringeNYC 2015_x000a__x000a_www.howyoukissme.com"/>
    <x v="30"/>
    <n v="2560"/>
    <x v="0"/>
    <x v="0"/>
    <s v="USD"/>
    <n v="1438799760"/>
    <x v="3547"/>
    <n v="1437236378"/>
    <d v="2015-07-18T16:19:38"/>
    <b v="0"/>
    <n v="54"/>
    <b v="1"/>
    <s v="theater/plays"/>
    <n v="1.024"/>
    <n v="47.407407407407405"/>
    <x v="1"/>
    <x v="6"/>
  </r>
  <r>
    <n v="3562"/>
    <x v="3560"/>
    <s v="ThreeWay is a part-verbatim play that explores dating &amp; what happens when someone finds the love of their life, except itâ€™s two people."/>
    <x v="415"/>
    <n v="469"/>
    <x v="0"/>
    <x v="1"/>
    <s v="GBP"/>
    <n v="1457906400"/>
    <x v="3548"/>
    <n v="1457115427"/>
    <d v="2016-03-04T18:17:07"/>
    <b v="0"/>
    <n v="31"/>
    <b v="1"/>
    <s v="theater/plays"/>
    <n v="1.4888888888888889"/>
    <n v="15.129032258064516"/>
    <x v="1"/>
    <x v="6"/>
  </r>
  <r>
    <n v="3563"/>
    <x v="3561"/>
    <s v="Written a solo show about celebrity, and I'll be performing it at the famous Just The Tonic this Edinburgh Fringe - Help me get there!"/>
    <x v="2"/>
    <n v="527.45000000000005"/>
    <x v="0"/>
    <x v="1"/>
    <s v="GBP"/>
    <n v="1470078000"/>
    <x v="3549"/>
    <n v="1467648456"/>
    <d v="2016-07-04T16:07:36"/>
    <b v="0"/>
    <n v="25"/>
    <b v="1"/>
    <s v="theater/plays"/>
    <n v="1.0549000000000002"/>
    <n v="21.098000000000003"/>
    <x v="1"/>
    <x v="6"/>
  </r>
  <r>
    <n v="3564"/>
    <x v="3562"/>
    <s v="Multi Award-Winng play THE PILLOWMAN coming to the Arts Centre Theatre, Aberdeen"/>
    <x v="28"/>
    <n v="1005"/>
    <x v="0"/>
    <x v="1"/>
    <s v="GBP"/>
    <n v="1444060800"/>
    <x v="3550"/>
    <n v="1440082649"/>
    <d v="2015-08-20T14:57:29"/>
    <b v="0"/>
    <n v="17"/>
    <b v="1"/>
    <s v="theater/plays"/>
    <n v="1.0049999999999999"/>
    <n v="59.117647058823529"/>
    <x v="1"/>
    <x v="6"/>
  </r>
  <r>
    <n v="3565"/>
    <x v="3563"/>
    <s v="The Honeymoon is Over is a romantic comedy about a recently eloped couple learning the dynamics of living together for the first time."/>
    <x v="42"/>
    <n v="1175"/>
    <x v="0"/>
    <x v="0"/>
    <s v="USD"/>
    <n v="1420048208"/>
    <x v="3551"/>
    <n v="1417456208"/>
    <d v="2014-12-01T17:50:08"/>
    <b v="0"/>
    <n v="12"/>
    <b v="1"/>
    <s v="theater/plays"/>
    <n v="1.3055555555555556"/>
    <n v="97.916666666666671"/>
    <x v="1"/>
    <x v="6"/>
  </r>
  <r>
    <n v="3566"/>
    <x v="3564"/>
    <s v="A &quot;bold, subversive and very funny&quot; clown cookery show about searching for self worth in a cheesecake - VAULT Festival &amp; Tour 2015"/>
    <x v="13"/>
    <n v="2095"/>
    <x v="0"/>
    <x v="1"/>
    <s v="GBP"/>
    <n v="1422015083"/>
    <x v="3552"/>
    <n v="1419423083"/>
    <d v="2014-12-24T12:11:23"/>
    <b v="0"/>
    <n v="38"/>
    <b v="1"/>
    <s v="theater/plays"/>
    <n v="1.0475000000000001"/>
    <n v="55.131578947368418"/>
    <x v="1"/>
    <x v="6"/>
  </r>
  <r>
    <n v="3567"/>
    <x v="3565"/>
    <s v="First stage adaptation of Sarah Moore Fitzgerald's beautiful novel about Alzheimer's and time travel with a live folk score."/>
    <x v="28"/>
    <n v="1088"/>
    <x v="0"/>
    <x v="1"/>
    <s v="GBP"/>
    <n v="1433964444"/>
    <x v="3553"/>
    <n v="1431372444"/>
    <d v="2015-05-11T19:27:24"/>
    <b v="0"/>
    <n v="41"/>
    <b v="1"/>
    <s v="theater/plays"/>
    <n v="1.0880000000000001"/>
    <n v="26.536585365853657"/>
    <x v="1"/>
    <x v="6"/>
  </r>
  <r>
    <n v="3568"/>
    <x v="3566"/>
    <s v="GK. Jr (for student actors 12 and under) will bring George Macdonald's story to life. 10+ speaking parts &amp; many non-speaking parts!"/>
    <x v="28"/>
    <n v="1110"/>
    <x v="0"/>
    <x v="0"/>
    <s v="USD"/>
    <n v="1410975994"/>
    <x v="3554"/>
    <n v="1408383994"/>
    <d v="2014-08-18T17:46:34"/>
    <b v="0"/>
    <n v="19"/>
    <b v="1"/>
    <s v="theater/plays"/>
    <n v="1.1100000000000001"/>
    <n v="58.421052631578945"/>
    <x v="1"/>
    <x v="6"/>
  </r>
  <r>
    <n v="3569"/>
    <x v="3567"/>
    <s v="In 2015, Green Light is producing 3 shows of new plays exclusively written, directed and created by women- help make it happen!"/>
    <x v="10"/>
    <n v="5024"/>
    <x v="0"/>
    <x v="0"/>
    <s v="USD"/>
    <n v="1420734696"/>
    <x v="3555"/>
    <n v="1418142696"/>
    <d v="2014-12-09T16:31:36"/>
    <b v="0"/>
    <n v="41"/>
    <b v="1"/>
    <s v="theater/plays"/>
    <n v="1.0047999999999999"/>
    <n v="122.53658536585365"/>
    <x v="1"/>
    <x v="6"/>
  </r>
  <r>
    <n v="3570"/>
    <x v="3568"/>
    <s v="Theatre Machine presents an all-new adaptation of Maxim Gorky's classic of Russian theatre, The Lower Depths."/>
    <x v="13"/>
    <n v="2287"/>
    <x v="0"/>
    <x v="0"/>
    <s v="USD"/>
    <n v="1420009200"/>
    <x v="3556"/>
    <n v="1417593483"/>
    <d v="2014-12-03T07:58:03"/>
    <b v="0"/>
    <n v="26"/>
    <b v="1"/>
    <s v="theater/plays"/>
    <n v="1.1435"/>
    <n v="87.961538461538467"/>
    <x v="1"/>
    <x v="6"/>
  </r>
  <r>
    <n v="3571"/>
    <x v="3569"/>
    <s v="Support Kuleshovâ€™s first full length production; help to build the set and bring a fierce and important new play to life"/>
    <x v="15"/>
    <n v="1831"/>
    <x v="0"/>
    <x v="1"/>
    <s v="GBP"/>
    <n v="1414701413"/>
    <x v="3557"/>
    <n v="1412109413"/>
    <d v="2014-09-30T20:36:53"/>
    <b v="0"/>
    <n v="25"/>
    <b v="1"/>
    <s v="theater/plays"/>
    <n v="1.2206666666666666"/>
    <n v="73.239999999999995"/>
    <x v="1"/>
    <x v="6"/>
  </r>
  <r>
    <n v="3572"/>
    <x v="3570"/>
    <s v="A darkly comic one woman show by Abram Rooney as part of The Camden Fringe 2015."/>
    <x v="2"/>
    <n v="500"/>
    <x v="0"/>
    <x v="1"/>
    <s v="GBP"/>
    <n v="1434894082"/>
    <x v="3558"/>
    <n v="1432302082"/>
    <d v="2015-05-22T13:41:22"/>
    <b v="0"/>
    <n v="9"/>
    <b v="1"/>
    <s v="theater/plays"/>
    <n v="1"/>
    <n v="55.555555555555557"/>
    <x v="1"/>
    <x v="6"/>
  </r>
  <r>
    <n v="3573"/>
    <x v="3571"/>
    <s v="London based theatre makers collaborating to create a new show about the history of HipHop."/>
    <x v="9"/>
    <n v="3084"/>
    <x v="0"/>
    <x v="1"/>
    <s v="GBP"/>
    <n v="1415440846"/>
    <x v="3559"/>
    <n v="1412845246"/>
    <d v="2014-10-09T09:00:46"/>
    <b v="0"/>
    <n v="78"/>
    <b v="1"/>
    <s v="theater/plays"/>
    <n v="1.028"/>
    <n v="39.53846153846154"/>
    <x v="1"/>
    <x v="6"/>
  </r>
  <r>
    <n v="3574"/>
    <x v="3572"/>
    <s v="Help Galli Theater continue to bring fairytales to children in English &amp; German in our theater and to institutions serving children."/>
    <x v="238"/>
    <n v="6155"/>
    <x v="0"/>
    <x v="0"/>
    <s v="USD"/>
    <n v="1415921848"/>
    <x v="3560"/>
    <n v="1413326248"/>
    <d v="2014-10-14T22:37:28"/>
    <b v="0"/>
    <n v="45"/>
    <b v="1"/>
    <s v="theater/plays"/>
    <n v="1.0612068965517241"/>
    <n v="136.77777777777777"/>
    <x v="1"/>
    <x v="6"/>
  </r>
  <r>
    <n v="3575"/>
    <x v="3573"/>
    <s v="An island in hell. Cleopatra, Joan of Arc, &amp; Queen Victoria wait, trapped in the memory of who they were... until AnaiÌˆs Nin shows up."/>
    <x v="3"/>
    <n v="10133"/>
    <x v="0"/>
    <x v="0"/>
    <s v="USD"/>
    <n v="1470887940"/>
    <x v="3561"/>
    <n v="1468176527"/>
    <d v="2016-07-10T18:48:47"/>
    <b v="0"/>
    <n v="102"/>
    <b v="1"/>
    <s v="theater/plays"/>
    <n v="1.0133000000000001"/>
    <n v="99.343137254901961"/>
    <x v="1"/>
    <x v="6"/>
  </r>
  <r>
    <n v="3576"/>
    <x v="3574"/>
    <s v="Vote here for whatever show you want to see next year! No gimmick, no stretch goals, just a simple vote and a free ticket."/>
    <x v="213"/>
    <n v="100"/>
    <x v="0"/>
    <x v="0"/>
    <s v="USD"/>
    <n v="1480947054"/>
    <x v="3562"/>
    <n v="1475759454"/>
    <d v="2016-10-06T13:10:54"/>
    <b v="0"/>
    <n v="5"/>
    <b v="1"/>
    <s v="theater/plays"/>
    <n v="1"/>
    <n v="20"/>
    <x v="1"/>
    <x v="6"/>
  </r>
  <r>
    <n v="3577"/>
    <x v="3575"/>
    <s v="Our goal is to bring this story of one town's processing of tragedy and their own community identity to Utah County."/>
    <x v="20"/>
    <n v="780"/>
    <x v="0"/>
    <x v="0"/>
    <s v="USD"/>
    <n v="1430029680"/>
    <x v="3563"/>
    <n v="1427741583"/>
    <d v="2015-03-30T18:53:03"/>
    <b v="0"/>
    <n v="27"/>
    <b v="1"/>
    <s v="theater/plays"/>
    <n v="1.3"/>
    <n v="28.888888888888889"/>
    <x v="1"/>
    <x v="6"/>
  </r>
  <r>
    <n v="3578"/>
    <x v="3576"/>
    <s v="An unsparing, slightly surreal look at the effects of the private rented sector on two young women. Based on real events."/>
    <x v="15"/>
    <n v="1500.2"/>
    <x v="0"/>
    <x v="1"/>
    <s v="GBP"/>
    <n v="1462037777"/>
    <x v="3564"/>
    <n v="1459445777"/>
    <d v="2016-03-31T17:36:17"/>
    <b v="0"/>
    <n v="37"/>
    <b v="1"/>
    <s v="theater/plays"/>
    <n v="1.0001333333333333"/>
    <n v="40.545945945945945"/>
    <x v="1"/>
    <x v="6"/>
  </r>
  <r>
    <n v="3579"/>
    <x v="3577"/>
    <s v="Following success with 'The Canada Boys' and 'Parachute', we are looking for financial help from the community with our new production"/>
    <x v="2"/>
    <n v="500"/>
    <x v="0"/>
    <x v="1"/>
    <s v="GBP"/>
    <n v="1459444656"/>
    <x v="3565"/>
    <n v="1456856256"/>
    <d v="2016-03-01T18:17:36"/>
    <b v="0"/>
    <n v="14"/>
    <b v="1"/>
    <s v="theater/plays"/>
    <n v="1"/>
    <n v="35.714285714285715"/>
    <x v="1"/>
    <x v="6"/>
  </r>
  <r>
    <n v="3580"/>
    <x v="3578"/>
    <s v="Annabel Lost combines visual art and performance poetry to tell the story of two orphaned refugees, Quetzal and Rhime."/>
    <x v="42"/>
    <n v="1025"/>
    <x v="0"/>
    <x v="0"/>
    <s v="USD"/>
    <n v="1425185940"/>
    <x v="3566"/>
    <n v="1421900022"/>
    <d v="2015-01-22T04:13:42"/>
    <b v="0"/>
    <n v="27"/>
    <b v="1"/>
    <s v="theater/plays"/>
    <n v="1.1388888888888888"/>
    <n v="37.962962962962962"/>
    <x v="1"/>
    <x v="6"/>
  </r>
  <r>
    <n v="3581"/>
    <x v="3579"/>
    <s v="An extraordinary, punchy and provocative new play, providing a voice for women to address their sexuality and self worth. #EDFREAK"/>
    <x v="15"/>
    <n v="1500"/>
    <x v="0"/>
    <x v="1"/>
    <s v="GBP"/>
    <n v="1406719110"/>
    <x v="3567"/>
    <n v="1405509510"/>
    <d v="2014-07-16T11:18:30"/>
    <b v="0"/>
    <n v="45"/>
    <b v="1"/>
    <s v="theater/plays"/>
    <n v="1"/>
    <n v="33.333333333333336"/>
    <x v="1"/>
    <x v="6"/>
  </r>
  <r>
    <n v="3582"/>
    <x v="3580"/>
    <s v="A contemporary American play touching on the scorching realities of growing up in the Millennial generation."/>
    <x v="28"/>
    <n v="2870"/>
    <x v="0"/>
    <x v="0"/>
    <s v="USD"/>
    <n v="1459822682"/>
    <x v="3568"/>
    <n v="1458613082"/>
    <d v="2016-03-22T02:18:02"/>
    <b v="0"/>
    <n v="49"/>
    <b v="1"/>
    <s v="theater/plays"/>
    <n v="2.87"/>
    <n v="58.571428571428569"/>
    <x v="1"/>
    <x v="6"/>
  </r>
  <r>
    <n v="3583"/>
    <x v="3581"/>
    <s v="Bumbling architect Romeo and handsome contractor Mario meet their match while building a balcony for Verona, NJ siren, Juliet."/>
    <x v="9"/>
    <n v="3255"/>
    <x v="0"/>
    <x v="0"/>
    <s v="USD"/>
    <n v="1460970805"/>
    <x v="3569"/>
    <n v="1455790405"/>
    <d v="2016-02-18T10:13:25"/>
    <b v="0"/>
    <n v="24"/>
    <b v="1"/>
    <s v="theater/plays"/>
    <n v="1.085"/>
    <n v="135.625"/>
    <x v="1"/>
    <x v="6"/>
  </r>
  <r>
    <n v="3584"/>
    <x v="3582"/>
    <s v="Critically-acclaimed Old Trunk are back with their new play. _x000a_PRAMKICKER. _x000a__x000a_Written by Sadie Hasler &amp; directed by Sarah Mayhew."/>
    <x v="9"/>
    <n v="3465"/>
    <x v="0"/>
    <x v="1"/>
    <s v="GBP"/>
    <n v="1436772944"/>
    <x v="3570"/>
    <n v="1434180944"/>
    <d v="2015-06-13T07:35:44"/>
    <b v="0"/>
    <n v="112"/>
    <b v="1"/>
    <s v="theater/plays"/>
    <n v="1.155"/>
    <n v="30.9375"/>
    <x v="1"/>
    <x v="6"/>
  </r>
  <r>
    <n v="3585"/>
    <x v="3583"/>
    <s v="The world premiere of a play, a true story about love, loss, and a man reaching back in time as the only way to move forward."/>
    <x v="104"/>
    <n v="4050"/>
    <x v="0"/>
    <x v="0"/>
    <s v="USD"/>
    <n v="1419181890"/>
    <x v="3571"/>
    <n v="1416589890"/>
    <d v="2014-11-21T17:11:30"/>
    <b v="0"/>
    <n v="23"/>
    <b v="1"/>
    <s v="theater/plays"/>
    <n v="1.1911764705882353"/>
    <n v="176.08695652173913"/>
    <x v="1"/>
    <x v="6"/>
  </r>
  <r>
    <n v="3586"/>
    <x v="3584"/>
    <s v="See Theatre In A New Light"/>
    <x v="51"/>
    <n v="8207"/>
    <x v="0"/>
    <x v="0"/>
    <s v="USD"/>
    <n v="1474649070"/>
    <x v="3572"/>
    <n v="1469465070"/>
    <d v="2016-07-25T16:44:30"/>
    <b v="0"/>
    <n v="54"/>
    <b v="1"/>
    <s v="theater/plays"/>
    <n v="1.0942666666666667"/>
    <n v="151.9814814814815"/>
    <x v="1"/>
    <x v="6"/>
  </r>
  <r>
    <n v="3587"/>
    <x v="3585"/>
    <s v="The GSA BA (Hons) Acting class of 2016 are taking a transfer of their GSA Production to The Cockpit Theatre in London"/>
    <x v="2"/>
    <n v="633"/>
    <x v="0"/>
    <x v="1"/>
    <s v="GBP"/>
    <n v="1467054000"/>
    <x v="3573"/>
    <n v="1463144254"/>
    <d v="2016-05-13T12:57:34"/>
    <b v="0"/>
    <n v="28"/>
    <b v="1"/>
    <s v="theater/plays"/>
    <n v="1.266"/>
    <n v="22.607142857142858"/>
    <x v="1"/>
    <x v="6"/>
  </r>
  <r>
    <n v="3588"/>
    <x v="3586"/>
    <s v="Touring the fast-paced, playful and poignant story of three twenty-somethings in a mental-health support group."/>
    <x v="48"/>
    <n v="201"/>
    <x v="0"/>
    <x v="1"/>
    <s v="GBP"/>
    <n v="1430348400"/>
    <x v="3574"/>
    <n v="1428436410"/>
    <d v="2015-04-07T19:53:30"/>
    <b v="0"/>
    <n v="11"/>
    <b v="1"/>
    <s v="theater/plays"/>
    <n v="1.0049999999999999"/>
    <n v="18.272727272727273"/>
    <x v="1"/>
    <x v="6"/>
  </r>
  <r>
    <n v="3589"/>
    <x v="3587"/>
    <s v="After being officially selected for the 2015 FringeNYC Festival, we are looking for your help to put on this new and exciting play!"/>
    <x v="23"/>
    <n v="5100"/>
    <x v="0"/>
    <x v="0"/>
    <s v="USD"/>
    <n v="1432654347"/>
    <x v="3575"/>
    <n v="1430494347"/>
    <d v="2015-05-01T15:32:27"/>
    <b v="0"/>
    <n v="62"/>
    <b v="1"/>
    <s v="theater/plays"/>
    <n v="1.2749999999999999"/>
    <n v="82.258064516129039"/>
    <x v="1"/>
    <x v="6"/>
  </r>
  <r>
    <n v="3590"/>
    <x v="3588"/>
    <s v="Two men on trial for desertion, confined within a Glasshouse. How long can friendship last? How much can a man stand before he breaks?"/>
    <x v="10"/>
    <n v="5003"/>
    <x v="0"/>
    <x v="1"/>
    <s v="GBP"/>
    <n v="1413792034"/>
    <x v="3576"/>
    <n v="1411200034"/>
    <d v="2014-09-20T08:00:34"/>
    <b v="0"/>
    <n v="73"/>
    <b v="1"/>
    <s v="theater/plays"/>
    <n v="1.0005999999999999"/>
    <n v="68.534246575342465"/>
    <x v="1"/>
    <x v="6"/>
  </r>
  <r>
    <n v="3591"/>
    <x v="3589"/>
    <s v="We are trying to produce a kid friendly show about an imaginative journey through space and time. Help us create our wonderland!!"/>
    <x v="176"/>
    <n v="1225"/>
    <x v="0"/>
    <x v="0"/>
    <s v="USD"/>
    <n v="1422075540"/>
    <x v="3577"/>
    <n v="1419979544"/>
    <d v="2014-12-30T22:45:44"/>
    <b v="0"/>
    <n v="18"/>
    <b v="1"/>
    <s v="theater/plays"/>
    <n v="1.75"/>
    <n v="68.055555555555557"/>
    <x v="1"/>
    <x v="6"/>
  </r>
  <r>
    <n v="3592"/>
    <x v="3590"/>
    <s v="Sex. Fish. A COMET THAT DESTROYS THE WORLD. boom a play by Peter Sinn Nachtrieb- Feb 19-21 at The Bridge in NYC."/>
    <x v="13"/>
    <n v="2545"/>
    <x v="0"/>
    <x v="0"/>
    <s v="USD"/>
    <n v="1423630740"/>
    <x v="3578"/>
    <n v="1418673307"/>
    <d v="2014-12-15T19:55:07"/>
    <b v="0"/>
    <n v="35"/>
    <b v="1"/>
    <s v="theater/plays"/>
    <n v="1.2725"/>
    <n v="72.714285714285708"/>
    <x v="1"/>
    <x v="6"/>
  </r>
  <r>
    <n v="3593"/>
    <x v="3591"/>
    <s v="A staged reading for &quot;Lucy &amp; Vincente&quot; in NYC. A new play about Lucille Ball &amp; Vincente Minnelli in Hollywood, 1953."/>
    <x v="9"/>
    <n v="3319"/>
    <x v="0"/>
    <x v="0"/>
    <s v="USD"/>
    <n v="1420489560"/>
    <x v="3579"/>
    <n v="1417469639"/>
    <d v="2014-12-01T21:33:59"/>
    <b v="0"/>
    <n v="43"/>
    <b v="1"/>
    <s v="theater/plays"/>
    <n v="1.1063333333333334"/>
    <n v="77.186046511627907"/>
    <x v="1"/>
    <x v="6"/>
  </r>
  <r>
    <n v="3594"/>
    <x v="3592"/>
    <s v="An adaptation that realizes the internal struggle of Ibsenâ€™s most renowned protagonist as she traverses a claustrophobic social world"/>
    <x v="183"/>
    <n v="2015"/>
    <x v="0"/>
    <x v="0"/>
    <s v="USD"/>
    <n v="1472952982"/>
    <x v="3580"/>
    <n v="1470792982"/>
    <d v="2016-08-10T01:36:22"/>
    <b v="0"/>
    <n v="36"/>
    <b v="1"/>
    <s v="theater/plays"/>
    <n v="1.2593749999999999"/>
    <n v="55.972222222222221"/>
    <x v="1"/>
    <x v="6"/>
  </r>
  <r>
    <n v="3595"/>
    <x v="3593"/>
    <s v="A new theatre company staging Will Eno's The Flu Season in Seattle"/>
    <x v="27"/>
    <n v="3081"/>
    <x v="0"/>
    <x v="0"/>
    <s v="USD"/>
    <n v="1426229940"/>
    <x v="3581"/>
    <n v="1423959123"/>
    <d v="2015-02-15T00:12:03"/>
    <b v="0"/>
    <n v="62"/>
    <b v="1"/>
    <s v="theater/plays"/>
    <n v="1.1850000000000001"/>
    <n v="49.693548387096776"/>
    <x v="1"/>
    <x v="6"/>
  </r>
  <r>
    <n v="3596"/>
    <x v="3594"/>
    <s v="A play about the last eight years of the life of Egon Schiele, one of the most influential Austrian Expressionist artists."/>
    <x v="184"/>
    <n v="1185"/>
    <x v="0"/>
    <x v="5"/>
    <s v="CAD"/>
    <n v="1409072982"/>
    <x v="3582"/>
    <n v="1407258582"/>
    <d v="2014-08-05T17:09:42"/>
    <b v="0"/>
    <n v="15"/>
    <b v="1"/>
    <s v="theater/plays"/>
    <n v="1.0772727272727274"/>
    <n v="79"/>
    <x v="1"/>
    <x v="6"/>
  </r>
  <r>
    <n v="3597"/>
    <x v="3595"/>
    <s v="&quot;I think that I have my own will. I can stop this, I tell myself. But it's not true.&quot;"/>
    <x v="30"/>
    <n v="2565"/>
    <x v="0"/>
    <x v="0"/>
    <s v="USD"/>
    <n v="1456984740"/>
    <x v="3583"/>
    <n v="1455717790"/>
    <d v="2016-02-17T14:03:10"/>
    <b v="0"/>
    <n v="33"/>
    <b v="1"/>
    <s v="theater/plays"/>
    <n v="1.026"/>
    <n v="77.727272727272734"/>
    <x v="1"/>
    <x v="6"/>
  </r>
  <r>
    <n v="3598"/>
    <x v="3596"/>
    <s v="River City Theatre Company needs your support as we embark on our thirteenth production, CINDERELLA!"/>
    <x v="28"/>
    <n v="1101"/>
    <x v="0"/>
    <x v="0"/>
    <s v="USD"/>
    <n v="1409720340"/>
    <x v="3584"/>
    <n v="1408129822"/>
    <d v="2014-08-15T19:10:22"/>
    <b v="0"/>
    <n v="27"/>
    <b v="1"/>
    <s v="theater/plays"/>
    <n v="1.101"/>
    <n v="40.777777777777779"/>
    <x v="1"/>
    <x v="6"/>
  </r>
  <r>
    <n v="3599"/>
    <x v="3597"/>
    <s v="Help Chrysalis get this production off the ground!  An original play, we only need $500 to get this production on its feet!"/>
    <x v="2"/>
    <n v="1010"/>
    <x v="0"/>
    <x v="0"/>
    <s v="USD"/>
    <n v="1440892800"/>
    <x v="3585"/>
    <n v="1438715077"/>
    <d v="2015-08-04T19:04:37"/>
    <b v="0"/>
    <n v="17"/>
    <b v="1"/>
    <s v="theater/plays"/>
    <n v="2.02"/>
    <n v="59.411764705882355"/>
    <x v="1"/>
    <x v="6"/>
  </r>
  <r>
    <n v="3600"/>
    <x v="3598"/>
    <s v="The First Play From The Man Who Brought You The Black James Bond!"/>
    <x v="185"/>
    <n v="13"/>
    <x v="0"/>
    <x v="0"/>
    <s v="USD"/>
    <n v="1476390164"/>
    <x v="3586"/>
    <n v="1473970964"/>
    <d v="2016-09-15T20:22:44"/>
    <b v="0"/>
    <n v="4"/>
    <b v="1"/>
    <s v="theater/plays"/>
    <n v="1.3"/>
    <n v="3.25"/>
    <x v="1"/>
    <x v="6"/>
  </r>
  <r>
    <n v="3601"/>
    <x v="3599"/>
    <s v="New play 'Pink Confetti' by Paul Roberts at The Courtyard Theatre produced by Etch and directed by Oliver Dawe."/>
    <x v="13"/>
    <n v="2087"/>
    <x v="0"/>
    <x v="1"/>
    <s v="GBP"/>
    <n v="1421452682"/>
    <x v="3587"/>
    <n v="1418860682"/>
    <d v="2014-12-17T23:58:02"/>
    <b v="0"/>
    <n v="53"/>
    <b v="1"/>
    <s v="theater/plays"/>
    <n v="1.0435000000000001"/>
    <n v="39.377358490566039"/>
    <x v="1"/>
    <x v="6"/>
  </r>
  <r>
    <n v="3602"/>
    <x v="3600"/>
    <s v="A student directed and student performed production of Shakespeare's Macbeth in Milwaukee's beautiful Lake Park on June 3rd &amp; 4th"/>
    <x v="23"/>
    <n v="4002"/>
    <x v="0"/>
    <x v="0"/>
    <s v="USD"/>
    <n v="1463520479"/>
    <x v="3588"/>
    <n v="1458336479"/>
    <d v="2016-03-18T21:27:59"/>
    <b v="0"/>
    <n v="49"/>
    <b v="1"/>
    <s v="theater/plays"/>
    <n v="1.0004999999999999"/>
    <n v="81.673469387755105"/>
    <x v="1"/>
    <x v="6"/>
  </r>
  <r>
    <n v="3603"/>
    <x v="3601"/>
    <s v="Help produce &quot;Thank You For Waiting,&quot; a new play that explores friendship, loss, and mental illness, at the 2016 Frigid Festival!"/>
    <x v="15"/>
    <n v="2560"/>
    <x v="0"/>
    <x v="0"/>
    <s v="USD"/>
    <n v="1446759880"/>
    <x v="3589"/>
    <n v="1444164280"/>
    <d v="2015-10-06T20:44:40"/>
    <b v="0"/>
    <n v="57"/>
    <b v="1"/>
    <s v="theater/plays"/>
    <n v="1.7066666666666668"/>
    <n v="44.912280701754383"/>
    <x v="1"/>
    <x v="6"/>
  </r>
  <r>
    <n v="3604"/>
    <x v="3602"/>
    <s v="â€œSuddenly Split &amp; Swiping Overâ€ is a sassy and heartfelt one-woman show about ending a longterm relationship and starting over."/>
    <x v="9"/>
    <n v="3385"/>
    <x v="0"/>
    <x v="0"/>
    <s v="USD"/>
    <n v="1461913140"/>
    <x v="3590"/>
    <n v="1461370956"/>
    <d v="2016-04-23T00:22:36"/>
    <b v="0"/>
    <n v="69"/>
    <b v="1"/>
    <s v="theater/plays"/>
    <n v="1.1283333333333334"/>
    <n v="49.05797101449275"/>
    <x v="1"/>
    <x v="6"/>
  </r>
  <r>
    <n v="3605"/>
    <x v="3603"/>
    <s v="We are a new Theatre Company who are fundraising to put on a new production of the play 'The Blue Room' in High Wycombe and Maidenhead"/>
    <x v="49"/>
    <n v="460"/>
    <x v="0"/>
    <x v="1"/>
    <s v="GBP"/>
    <n v="1455390126"/>
    <x v="3591"/>
    <n v="1452798126"/>
    <d v="2016-01-14T19:02:06"/>
    <b v="0"/>
    <n v="15"/>
    <b v="1"/>
    <s v="theater/plays"/>
    <n v="1.84"/>
    <n v="30.666666666666668"/>
    <x v="1"/>
    <x v="6"/>
  </r>
  <r>
    <n v="3606"/>
    <x v="3604"/>
    <s v="Support Swansea's youngest theatre company Critical Ambition, in their co-production of BLINK with Volcano and The Other Room."/>
    <x v="9"/>
    <n v="3908"/>
    <x v="0"/>
    <x v="1"/>
    <s v="GBP"/>
    <n v="1471185057"/>
    <x v="3592"/>
    <n v="1468593057"/>
    <d v="2016-07-15T14:30:57"/>
    <b v="0"/>
    <n v="64"/>
    <b v="1"/>
    <s v="theater/plays"/>
    <n v="1.3026666666666666"/>
    <n v="61.0625"/>
    <x v="1"/>
    <x v="6"/>
  </r>
  <r>
    <n v="3607"/>
    <x v="3605"/>
    <s v="'E15' is a verbatim project that looks at the story of the Focus E15 Campaign"/>
    <x v="131"/>
    <n v="580"/>
    <x v="0"/>
    <x v="1"/>
    <s v="GBP"/>
    <n v="1450137600"/>
    <x v="3593"/>
    <n v="1448924882"/>
    <d v="2015-11-30T23:08:02"/>
    <b v="0"/>
    <n v="20"/>
    <b v="1"/>
    <s v="theater/plays"/>
    <n v="1.0545454545454545"/>
    <n v="29"/>
    <x v="1"/>
    <x v="6"/>
  </r>
  <r>
    <n v="3608"/>
    <x v="3606"/>
    <s v="Help us get the show on the road! Petrification is a new play about home, memory and identity and we need your help to tour."/>
    <x v="134"/>
    <n v="800"/>
    <x v="0"/>
    <x v="1"/>
    <s v="GBP"/>
    <n v="1466172000"/>
    <x v="3594"/>
    <n v="1463418090"/>
    <d v="2016-05-16T17:01:30"/>
    <b v="0"/>
    <n v="27"/>
    <b v="1"/>
    <s v="theater/plays"/>
    <n v="1"/>
    <n v="29.62962962962963"/>
    <x v="1"/>
    <x v="6"/>
  </r>
  <r>
    <n v="3609"/>
    <x v="3607"/>
    <s v="KHOJALY is a new play that gives a voice to refugees the world over, telling the story of the survivors of the 1992 massacre in Khojaly"/>
    <x v="416"/>
    <n v="3005"/>
    <x v="0"/>
    <x v="1"/>
    <s v="GBP"/>
    <n v="1459378085"/>
    <x v="3595"/>
    <n v="1456789685"/>
    <d v="2016-02-29T23:48:05"/>
    <b v="0"/>
    <n v="21"/>
    <b v="1"/>
    <s v="theater/plays"/>
    <n v="1.5331632653061225"/>
    <n v="143.0952380952381"/>
    <x v="1"/>
    <x v="6"/>
  </r>
  <r>
    <n v="3610"/>
    <x v="3608"/>
    <s v="The Florence Company premieres its first stage play at the Chelsea Theatre in London with an original piece of writing"/>
    <x v="28"/>
    <n v="1623"/>
    <x v="0"/>
    <x v="1"/>
    <s v="GBP"/>
    <n v="1439806936"/>
    <x v="3596"/>
    <n v="1437214936"/>
    <d v="2015-07-18T10:22:16"/>
    <b v="0"/>
    <n v="31"/>
    <b v="1"/>
    <s v="theater/plays"/>
    <n v="1.623"/>
    <n v="52.354838709677416"/>
    <x v="1"/>
    <x v="6"/>
  </r>
  <r>
    <n v="3611"/>
    <x v="3609"/>
    <s v="How do you retain a sense identity after losing your home, your family and your country? Leftovers is a play about refugees in Nairobi."/>
    <x v="30"/>
    <n v="3400"/>
    <x v="0"/>
    <x v="1"/>
    <s v="GBP"/>
    <n v="1428483201"/>
    <x v="3597"/>
    <n v="1425891201"/>
    <d v="2015-03-09T08:53:21"/>
    <b v="0"/>
    <n v="51"/>
    <b v="1"/>
    <s v="theater/plays"/>
    <n v="1.36"/>
    <n v="66.666666666666671"/>
    <x v="1"/>
    <x v="6"/>
  </r>
  <r>
    <n v="3612"/>
    <x v="3610"/>
    <s v="A Harlem Hellfighter struggles to re-integrate into his community after heroically fighting for his country in WW1."/>
    <x v="10"/>
    <n v="7220"/>
    <x v="0"/>
    <x v="5"/>
    <s v="CAD"/>
    <n v="1402334811"/>
    <x v="3598"/>
    <n v="1401470811"/>
    <d v="2014-05-30T17:26:51"/>
    <b v="0"/>
    <n v="57"/>
    <b v="1"/>
    <s v="theater/plays"/>
    <n v="1.444"/>
    <n v="126.66666666666667"/>
    <x v="1"/>
    <x v="6"/>
  </r>
  <r>
    <n v="3613"/>
    <x v="3611"/>
    <s v="a woman walks into a bar except she looks like a man and no one's serving drinks. one night only"/>
    <x v="21"/>
    <n v="1250"/>
    <x v="0"/>
    <x v="0"/>
    <s v="USD"/>
    <n v="1403964574"/>
    <x v="3599"/>
    <n v="1401372574"/>
    <d v="2014-05-29T14:09:34"/>
    <b v="0"/>
    <n v="20"/>
    <b v="1"/>
    <s v="theater/plays"/>
    <n v="1"/>
    <n v="62.5"/>
    <x v="1"/>
    <x v="6"/>
  </r>
  <r>
    <n v="3614"/>
    <x v="3438"/>
    <s v="A production of &quot;Gruesome Playground Injuries&quot; by Rajiv Joseph July 24th-August 9th at The Bakery in Denver, CO."/>
    <x v="30"/>
    <n v="2520"/>
    <x v="0"/>
    <x v="0"/>
    <s v="USD"/>
    <n v="1434675616"/>
    <x v="3600"/>
    <n v="1432083616"/>
    <d v="2015-05-20T01:00:16"/>
    <b v="0"/>
    <n v="71"/>
    <b v="1"/>
    <s v="theater/plays"/>
    <n v="1.008"/>
    <n v="35.492957746478872"/>
    <x v="1"/>
    <x v="6"/>
  </r>
  <r>
    <n v="3615"/>
    <x v="3612"/>
    <s v="Bob is on the road. Bob is on the run. But from what? Will she make it to her destination and what will she find whens she gets there?"/>
    <x v="30"/>
    <n v="2670"/>
    <x v="0"/>
    <x v="1"/>
    <s v="GBP"/>
    <n v="1449756896"/>
    <x v="3601"/>
    <n v="1447164896"/>
    <d v="2015-11-10T14:14:56"/>
    <b v="0"/>
    <n v="72"/>
    <b v="1"/>
    <s v="theater/plays"/>
    <n v="1.0680000000000001"/>
    <n v="37.083333333333336"/>
    <x v="1"/>
    <x v="6"/>
  </r>
  <r>
    <n v="3616"/>
    <x v="3613"/>
    <s v="A vibrant, gender-inverted film-noir adaptation of Shakespeare's brutal comedy Taming of the Shrew, a visceral physical spectacle."/>
    <x v="30"/>
    <n v="3120"/>
    <x v="0"/>
    <x v="1"/>
    <s v="GBP"/>
    <n v="1426801664"/>
    <x v="3602"/>
    <n v="1424213264"/>
    <d v="2015-02-17T22:47:44"/>
    <b v="0"/>
    <n v="45"/>
    <b v="1"/>
    <s v="theater/plays"/>
    <n v="1.248"/>
    <n v="69.333333333333329"/>
    <x v="1"/>
    <x v="6"/>
  </r>
  <r>
    <n v="3617"/>
    <x v="3614"/>
    <s v="Venue hire and payment of designer for a darkly comic, all female play about power - losing it, wanting it and fighting to get it back"/>
    <x v="417"/>
    <n v="880"/>
    <x v="0"/>
    <x v="1"/>
    <s v="GBP"/>
    <n v="1488240000"/>
    <x v="3603"/>
    <n v="1486996729"/>
    <d v="2017-02-13T14:38:49"/>
    <b v="0"/>
    <n v="51"/>
    <b v="1"/>
    <s v="theater/plays"/>
    <n v="1.1891891891891893"/>
    <n v="17.254901960784313"/>
    <x v="1"/>
    <x v="6"/>
  </r>
  <r>
    <n v="3618"/>
    <x v="3615"/>
    <s v="The play yet to be described as &quot;A surefire Edinburgh Fringe Festival Cult Hit&quot;. Coming to the Underbelly, Edinburgh, 5th-30th August."/>
    <x v="13"/>
    <n v="2020"/>
    <x v="0"/>
    <x v="1"/>
    <s v="GBP"/>
    <n v="1433343850"/>
    <x v="3604"/>
    <n v="1430751850"/>
    <d v="2015-05-04T15:04:10"/>
    <b v="0"/>
    <n v="56"/>
    <b v="1"/>
    <s v="theater/plays"/>
    <n v="1.01"/>
    <n v="36.071428571428569"/>
    <x v="1"/>
    <x v="6"/>
  </r>
  <r>
    <n v="3619"/>
    <x v="3616"/>
    <s v="We are a fledgling theatre company based in Atlanta looking to fund our first show, Sincerity Forever by playwright Mac Wellman."/>
    <x v="28"/>
    <n v="1130"/>
    <x v="0"/>
    <x v="0"/>
    <s v="USD"/>
    <n v="1479592800"/>
    <x v="3605"/>
    <n v="1476760226"/>
    <d v="2016-10-18T03:10:26"/>
    <b v="0"/>
    <n v="17"/>
    <b v="1"/>
    <s v="theater/plays"/>
    <n v="1.1299999999999999"/>
    <n v="66.470588235294116"/>
    <x v="1"/>
    <x v="6"/>
  </r>
  <r>
    <n v="3620"/>
    <x v="3617"/>
    <s v="An Irish show about mental illness though the eyes of the man experiencing it. Support this show and help get it to Boulder and NYC."/>
    <x v="124"/>
    <n v="11045"/>
    <x v="0"/>
    <x v="0"/>
    <s v="USD"/>
    <n v="1425528000"/>
    <x v="3606"/>
    <n v="1422916261"/>
    <d v="2015-02-02T22:31:01"/>
    <b v="0"/>
    <n v="197"/>
    <b v="1"/>
    <s v="theater/plays"/>
    <n v="1.0519047619047619"/>
    <n v="56.065989847715734"/>
    <x v="1"/>
    <x v="6"/>
  </r>
  <r>
    <n v="3621"/>
    <x v="3618"/>
    <s v="Bare Theatre and Sonorous Road collaborate on the NC debut of  Allan Maule's gamer fantasy play that was extended in New York."/>
    <x v="9"/>
    <n v="3292"/>
    <x v="0"/>
    <x v="0"/>
    <s v="USD"/>
    <n v="1475269200"/>
    <x v="3607"/>
    <n v="1473200844"/>
    <d v="2016-09-06T22:27:24"/>
    <b v="0"/>
    <n v="70"/>
    <b v="1"/>
    <s v="theater/plays"/>
    <n v="1.0973333333333333"/>
    <n v="47.028571428571432"/>
    <x v="1"/>
    <x v="6"/>
  </r>
  <r>
    <n v="3622"/>
    <x v="3619"/>
    <s v="5 actors. 39 characters. 1 epic adventure. Presented by the Cradle Theatre Company."/>
    <x v="28"/>
    <n v="1000.99"/>
    <x v="0"/>
    <x v="0"/>
    <s v="USD"/>
    <n v="1411874580"/>
    <x v="3608"/>
    <n v="1409030371"/>
    <d v="2014-08-26T05:19:31"/>
    <b v="0"/>
    <n v="21"/>
    <b v="1"/>
    <s v="theater/plays"/>
    <n v="1.00099"/>
    <n v="47.666190476190479"/>
    <x v="1"/>
    <x v="6"/>
  </r>
  <r>
    <n v="3623"/>
    <x v="3620"/>
    <s v="An original play exploring the complications of romantic relationships in all forms."/>
    <x v="30"/>
    <n v="3000"/>
    <x v="0"/>
    <x v="0"/>
    <s v="USD"/>
    <n v="1406358000"/>
    <x v="3609"/>
    <n v="1404841270"/>
    <d v="2014-07-08T17:41:10"/>
    <b v="0"/>
    <n v="34"/>
    <b v="1"/>
    <s v="theater/plays"/>
    <n v="1.2"/>
    <n v="88.235294117647058"/>
    <x v="1"/>
    <x v="6"/>
  </r>
  <r>
    <n v="3624"/>
    <x v="3621"/>
    <s v="â€œThe Event of a Lifetimeâ€¦â€_x000a__x000a_After the books stopped selling, and family disappears..the next event is closer than expected for him."/>
    <x v="9"/>
    <n v="3148"/>
    <x v="0"/>
    <x v="0"/>
    <s v="USD"/>
    <n v="1471977290"/>
    <x v="3610"/>
    <n v="1466793290"/>
    <d v="2016-06-24T18:34:50"/>
    <b v="0"/>
    <n v="39"/>
    <b v="1"/>
    <s v="theater/plays"/>
    <n v="1.0493333333333332"/>
    <n v="80.717948717948715"/>
    <x v="1"/>
    <x v="6"/>
  </r>
  <r>
    <n v="3625"/>
    <x v="3622"/>
    <s v="Help us run Leithâ€™s acclaimed, year round pub theatre VPT as part of Edinburgh Fringe 2015. Presenting 72 short plays over two weeks."/>
    <x v="9"/>
    <n v="3080"/>
    <x v="0"/>
    <x v="1"/>
    <s v="GBP"/>
    <n v="1435851577"/>
    <x v="3611"/>
    <n v="1433259577"/>
    <d v="2015-06-02T15:39:37"/>
    <b v="0"/>
    <n v="78"/>
    <b v="1"/>
    <s v="theater/plays"/>
    <n v="1.0266666666666666"/>
    <n v="39.487179487179489"/>
    <x v="1"/>
    <x v="6"/>
  </r>
  <r>
    <n v="3626"/>
    <x v="3623"/>
    <s v="The first four-week performance run for our dance-theatre company, Geste Records, to be performed at The Yard Theatre in September."/>
    <x v="23"/>
    <n v="4073"/>
    <x v="0"/>
    <x v="1"/>
    <s v="GBP"/>
    <n v="1408204857"/>
    <x v="3612"/>
    <n v="1406390457"/>
    <d v="2014-07-26T16:00:57"/>
    <b v="0"/>
    <n v="48"/>
    <b v="1"/>
    <s v="theater/plays"/>
    <n v="1.0182500000000001"/>
    <n v="84.854166666666671"/>
    <x v="1"/>
    <x v="6"/>
  </r>
  <r>
    <n v="3627"/>
    <x v="3624"/>
    <s v="One Shot Theatre Company is an organization that promotes youth theatre for social change, putting on shows that open a social dialogue"/>
    <x v="13"/>
    <n v="2000"/>
    <x v="0"/>
    <x v="0"/>
    <s v="USD"/>
    <n v="1463803140"/>
    <x v="3613"/>
    <n v="1459446487"/>
    <d v="2016-03-31T17:48:07"/>
    <b v="0"/>
    <n v="29"/>
    <b v="1"/>
    <s v="theater/plays"/>
    <n v="1"/>
    <n v="68.965517241379317"/>
    <x v="1"/>
    <x v="6"/>
  </r>
  <r>
    <n v="3628"/>
    <x v="3625"/>
    <s v="I am asking for public funding to help put together a musical tribute titled &quot;Blast From The Past&quot; reenacting famous HipHop, RnB acts."/>
    <x v="57"/>
    <n v="0"/>
    <x v="2"/>
    <x v="0"/>
    <s v="USD"/>
    <n v="1450040396"/>
    <x v="3614"/>
    <n v="1444852796"/>
    <d v="2015-10-14T19:59:56"/>
    <b v="0"/>
    <n v="0"/>
    <b v="0"/>
    <s v="theater/musical"/>
    <n v="0"/>
    <e v="#DIV/0!"/>
    <x v="1"/>
    <x v="40"/>
  </r>
  <r>
    <n v="3629"/>
    <x v="3626"/>
    <s v="Introducing a high class environmentally friendly, vegan, adult cabaret theater in Chicago with unique on, and off stage entertainment."/>
    <x v="80"/>
    <n v="2"/>
    <x v="2"/>
    <x v="0"/>
    <s v="USD"/>
    <n v="1462467600"/>
    <x v="3615"/>
    <n v="1457403364"/>
    <d v="2016-03-08T02:16:04"/>
    <b v="0"/>
    <n v="2"/>
    <b v="0"/>
    <s v="theater/musical"/>
    <n v="1.9999999999999999E-6"/>
    <n v="1"/>
    <x v="1"/>
    <x v="40"/>
  </r>
  <r>
    <n v="3630"/>
    <x v="3627"/>
    <s v="The Jeremy Kyle Show offers so much subject matter to create an opera with.  Along with his brilliant put downs it could be excellent!"/>
    <x v="9"/>
    <n v="1"/>
    <x v="2"/>
    <x v="1"/>
    <s v="GBP"/>
    <n v="1417295990"/>
    <x v="3616"/>
    <n v="1414700390"/>
    <d v="2014-10-30T20:19:50"/>
    <b v="0"/>
    <n v="1"/>
    <b v="0"/>
    <s v="theater/musical"/>
    <n v="3.3333333333333332E-4"/>
    <n v="1"/>
    <x v="1"/>
    <x v="40"/>
  </r>
  <r>
    <n v="3631"/>
    <x v="3628"/>
    <s v="A revival of Shadowbox Live's Off-Broadway Rock Opera to uncompromisingly explore the darker urges of humankind. But we need your help!"/>
    <x v="418"/>
    <n v="8725"/>
    <x v="2"/>
    <x v="0"/>
    <s v="USD"/>
    <n v="1411444740"/>
    <x v="3617"/>
    <n v="1409335497"/>
    <d v="2014-08-29T18:04:57"/>
    <b v="0"/>
    <n v="59"/>
    <b v="0"/>
    <s v="theater/musical"/>
    <n v="0.51023391812865493"/>
    <n v="147.88135593220338"/>
    <x v="1"/>
    <x v="40"/>
  </r>
  <r>
    <n v="3632"/>
    <x v="3629"/>
    <s v="A professional musical revue. First performed in 2013 as a short tour, to be embarking on a full length tour across the UK in 2015!"/>
    <x v="2"/>
    <n v="100"/>
    <x v="2"/>
    <x v="1"/>
    <s v="GBP"/>
    <n v="1416781749"/>
    <x v="3618"/>
    <n v="1415053749"/>
    <d v="2014-11-03T22:29:09"/>
    <b v="0"/>
    <n v="1"/>
    <b v="0"/>
    <s v="theater/musical"/>
    <n v="0.2"/>
    <n v="100"/>
    <x v="1"/>
    <x v="40"/>
  </r>
  <r>
    <n v="3633"/>
    <x v="3630"/>
    <s v="SMOKEY AND THE BANDIT: THE MUSICAL_x000a_The classic film, characters and music you love, on stage, LIVE!"/>
    <x v="10"/>
    <n v="1762"/>
    <x v="2"/>
    <x v="0"/>
    <s v="USD"/>
    <n v="1479517200"/>
    <x v="3619"/>
    <n v="1475765867"/>
    <d v="2016-10-06T14:57:47"/>
    <b v="0"/>
    <n v="31"/>
    <b v="0"/>
    <s v="theater/musical"/>
    <n v="0.35239999999999999"/>
    <n v="56.838709677419352"/>
    <x v="1"/>
    <x v="40"/>
  </r>
  <r>
    <n v="3634"/>
    <x v="3631"/>
    <s v="Alice is an original musical for all ages with a unique new story based on Alice's Adventures in Wonderland, premiering in summer 2017."/>
    <x v="96"/>
    <n v="3185"/>
    <x v="2"/>
    <x v="5"/>
    <s v="CAD"/>
    <n v="1484366340"/>
    <x v="3620"/>
    <n v="1480219174"/>
    <d v="2016-11-27T03:59:34"/>
    <b v="0"/>
    <n v="18"/>
    <b v="0"/>
    <s v="theater/musical"/>
    <n v="4.2466666666666666E-2"/>
    <n v="176.94444444444446"/>
    <x v="1"/>
    <x v="40"/>
  </r>
  <r>
    <n v="3635"/>
    <x v="3632"/>
    <s v="Mary's Son is a pop opera about Jesus and the hope he brings to all people."/>
    <x v="8"/>
    <n v="1276"/>
    <x v="2"/>
    <x v="0"/>
    <s v="USD"/>
    <n v="1461186676"/>
    <x v="3621"/>
    <n v="1458594676"/>
    <d v="2016-03-21T21:11:16"/>
    <b v="0"/>
    <n v="10"/>
    <b v="0"/>
    <s v="theater/musical"/>
    <n v="0.36457142857142855"/>
    <n v="127.6"/>
    <x v="1"/>
    <x v="40"/>
  </r>
  <r>
    <n v="3636"/>
    <x v="3633"/>
    <s v="The Brotherâ€™s of B-block is a musical play. A new take on &quot;OZ&quot; _x000a_The Wizard of OZ meets HBO's OZ."/>
    <x v="60"/>
    <n v="0"/>
    <x v="2"/>
    <x v="0"/>
    <s v="USD"/>
    <n v="1442248829"/>
    <x v="3622"/>
    <n v="1439224829"/>
    <d v="2015-08-10T16:40:29"/>
    <b v="0"/>
    <n v="0"/>
    <b v="0"/>
    <s v="theater/musical"/>
    <n v="0"/>
    <e v="#DIV/0!"/>
    <x v="1"/>
    <x v="40"/>
  </r>
  <r>
    <n v="3637"/>
    <x v="3634"/>
    <s v="THE BALLAD OF DOWNTOWN JAKE is a newly created contemporary music drama that is schedule to premiere in Phoenix, AZ in March 2015."/>
    <x v="9"/>
    <n v="926"/>
    <x v="2"/>
    <x v="0"/>
    <s v="USD"/>
    <n v="1420130935"/>
    <x v="3623"/>
    <n v="1417538935"/>
    <d v="2014-12-02T16:48:55"/>
    <b v="0"/>
    <n v="14"/>
    <b v="0"/>
    <s v="theater/musical"/>
    <n v="0.30866666666666664"/>
    <n v="66.142857142857139"/>
    <x v="1"/>
    <x v="40"/>
  </r>
  <r>
    <n v="3638"/>
    <x v="3635"/>
    <s v="A rock and roll journey that explores love, loss, redemption, duality and ascension."/>
    <x v="126"/>
    <n v="216"/>
    <x v="2"/>
    <x v="5"/>
    <s v="CAD"/>
    <n v="1429456132"/>
    <x v="3624"/>
    <n v="1424275732"/>
    <d v="2015-02-18T16:08:52"/>
    <b v="0"/>
    <n v="2"/>
    <b v="0"/>
    <s v="theater/musical"/>
    <n v="6.545454545454546E-2"/>
    <n v="108"/>
    <x v="1"/>
    <x v="40"/>
  </r>
  <r>
    <n v="3639"/>
    <x v="3636"/>
    <s v="POE is a tragicomic musical about the life and works of Edgar Poe, with Death as his therapist helping him find peace in the beyond."/>
    <x v="31"/>
    <n v="1"/>
    <x v="2"/>
    <x v="0"/>
    <s v="USD"/>
    <n v="1475853060"/>
    <x v="3625"/>
    <n v="1470672906"/>
    <d v="2016-08-08T16:15:06"/>
    <b v="0"/>
    <n v="1"/>
    <b v="0"/>
    <s v="theater/musical"/>
    <n v="4.0000000000000003E-5"/>
    <n v="1"/>
    <x v="1"/>
    <x v="40"/>
  </r>
  <r>
    <n v="3640"/>
    <x v="3637"/>
    <s v="Help us bring the SPRING AWAKENING to Frederick, MD! _x000a__x000a_We're producing a project for young adults and could use your help."/>
    <x v="28"/>
    <n v="55"/>
    <x v="2"/>
    <x v="0"/>
    <s v="USD"/>
    <n v="1431283530"/>
    <x v="3626"/>
    <n v="1428691530"/>
    <d v="2015-04-10T18:45:30"/>
    <b v="0"/>
    <n v="3"/>
    <b v="0"/>
    <s v="theater/musical"/>
    <n v="5.5E-2"/>
    <n v="18.333333333333332"/>
    <x v="1"/>
    <x v="40"/>
  </r>
  <r>
    <n v="3641"/>
    <x v="3638"/>
    <s v="See Pryor from his teenage years to his last breath featuring his past wives, closest friends. &amp; his fan favorite character Mudbone."/>
    <x v="9"/>
    <n v="0"/>
    <x v="2"/>
    <x v="0"/>
    <s v="USD"/>
    <n v="1412485200"/>
    <x v="3627"/>
    <n v="1410966179"/>
    <d v="2014-09-17T15:02:59"/>
    <b v="0"/>
    <n v="0"/>
    <b v="0"/>
    <s v="theater/musical"/>
    <n v="0"/>
    <e v="#DIV/0!"/>
    <x v="1"/>
    <x v="40"/>
  </r>
  <r>
    <n v="3642"/>
    <x v="3639"/>
    <s v="All the world's a stage..._x000a_It is my biggest dream to perform my own, selfcreated musical with lots of kids as big as I am able to."/>
    <x v="176"/>
    <n v="15"/>
    <x v="2"/>
    <x v="12"/>
    <s v="EUR"/>
    <n v="1448902800"/>
    <x v="3628"/>
    <n v="1445369727"/>
    <d v="2015-10-20T19:35:27"/>
    <b v="0"/>
    <n v="2"/>
    <b v="0"/>
    <s v="theater/musical"/>
    <n v="2.1428571428571429E-2"/>
    <n v="7.5"/>
    <x v="1"/>
    <x v="40"/>
  </r>
  <r>
    <n v="3643"/>
    <x v="3640"/>
    <s v="It feels like the first time. Like the very first time everyone's coming-of-age comes to the stage. Think 'Wicked', with bad acne."/>
    <x v="31"/>
    <n v="0"/>
    <x v="2"/>
    <x v="0"/>
    <s v="USD"/>
    <n v="1447734439"/>
    <x v="3629"/>
    <n v="1444274839"/>
    <d v="2015-10-08T03:27:19"/>
    <b v="0"/>
    <n v="0"/>
    <b v="0"/>
    <s v="theater/musical"/>
    <n v="0"/>
    <e v="#DIV/0!"/>
    <x v="1"/>
    <x v="40"/>
  </r>
  <r>
    <n v="3644"/>
    <x v="3641"/>
    <s v="We are the Saugerties High School drama club. Please help us create our musical to keep theater alive!"/>
    <x v="10"/>
    <n v="821"/>
    <x v="2"/>
    <x v="0"/>
    <s v="USD"/>
    <n v="1457413140"/>
    <x v="3630"/>
    <n v="1454996887"/>
    <d v="2016-02-09T05:48:07"/>
    <b v="0"/>
    <n v="12"/>
    <b v="0"/>
    <s v="theater/musical"/>
    <n v="0.16420000000000001"/>
    <n v="68.416666666666671"/>
    <x v="1"/>
    <x v="40"/>
  </r>
  <r>
    <n v="3645"/>
    <x v="3642"/>
    <s v="This new musical comedy empowers women and girls of all ages to be themselves in their shoes, whatever shoes they choose."/>
    <x v="28"/>
    <n v="1"/>
    <x v="2"/>
    <x v="5"/>
    <s v="CAD"/>
    <n v="1479773838"/>
    <x v="3631"/>
    <n v="1477178238"/>
    <d v="2016-10-22T23:17:18"/>
    <b v="0"/>
    <n v="1"/>
    <b v="0"/>
    <s v="theater/musical"/>
    <n v="1E-3"/>
    <n v="1"/>
    <x v="1"/>
    <x v="40"/>
  </r>
  <r>
    <n v="3646"/>
    <x v="3643"/>
    <s v="Develop demo materials for new, true story of teen Revolutionary War heroes - for hybrid film/live stage musical"/>
    <x v="3"/>
    <n v="481"/>
    <x v="2"/>
    <x v="0"/>
    <s v="USD"/>
    <n v="1434497400"/>
    <x v="3632"/>
    <n v="1431770802"/>
    <d v="2015-05-16T10:06:42"/>
    <b v="0"/>
    <n v="8"/>
    <b v="0"/>
    <s v="theater/musical"/>
    <n v="4.8099999999999997E-2"/>
    <n v="60.125"/>
    <x v="1"/>
    <x v="40"/>
  </r>
  <r>
    <n v="3647"/>
    <x v="3644"/>
    <s v="Zachariah Sheldon is a brilliant, darkly twisted brand new musical with music from Mark Newton and script by Anthony Wilkes"/>
    <x v="2"/>
    <n v="30"/>
    <x v="2"/>
    <x v="1"/>
    <s v="GBP"/>
    <n v="1475258327"/>
    <x v="3633"/>
    <n v="1471370327"/>
    <d v="2016-08-16T17:58:47"/>
    <b v="0"/>
    <n v="2"/>
    <b v="0"/>
    <s v="theater/musical"/>
    <n v="0.06"/>
    <n v="15"/>
    <x v="1"/>
    <x v="40"/>
  </r>
  <r>
    <n v="3648"/>
    <x v="3645"/>
    <s v="Help Moth Live! Support Moth and its artist collective to achieve its 2014/15 season."/>
    <x v="79"/>
    <n v="40153"/>
    <x v="0"/>
    <x v="0"/>
    <s v="USD"/>
    <n v="1412492445"/>
    <x v="3634"/>
    <n v="1409900445"/>
    <d v="2014-09-05T07:00:45"/>
    <b v="0"/>
    <n v="73"/>
    <b v="1"/>
    <s v="theater/plays"/>
    <n v="1.003825"/>
    <n v="550.04109589041093"/>
    <x v="1"/>
    <x v="6"/>
  </r>
  <r>
    <n v="3649"/>
    <x v="3646"/>
    <s v="Monies raised will help offset production costs of  transportation of set and actors, theatre rental and advertising costs."/>
    <x v="47"/>
    <n v="780"/>
    <x v="0"/>
    <x v="5"/>
    <s v="CAD"/>
    <n v="1402938394"/>
    <x v="3635"/>
    <n v="1400691994"/>
    <d v="2014-05-21T17:06:34"/>
    <b v="0"/>
    <n v="8"/>
    <b v="1"/>
    <s v="theater/plays"/>
    <n v="1.04"/>
    <n v="97.5"/>
    <x v="1"/>
    <x v="6"/>
  </r>
  <r>
    <n v="3650"/>
    <x v="3647"/>
    <s v="A terse and delicate dissection of male emotions from a rural perspective: fathers and sons, legacy and heritage, molasses and mud."/>
    <x v="2"/>
    <n v="500"/>
    <x v="0"/>
    <x v="1"/>
    <s v="GBP"/>
    <n v="1454412584"/>
    <x v="3636"/>
    <n v="1452598184"/>
    <d v="2016-01-12T11:29:44"/>
    <b v="0"/>
    <n v="17"/>
    <b v="1"/>
    <s v="theater/plays"/>
    <n v="1"/>
    <n v="29.411764705882351"/>
    <x v="1"/>
    <x v="6"/>
  </r>
  <r>
    <n v="3651"/>
    <x v="3648"/>
    <s v="A Chicago staged reading of Jim Cartwright's 1992 play-with-music, &quot;The Rise and Fall of Little Voice.&quot;"/>
    <x v="2"/>
    <n v="520"/>
    <x v="0"/>
    <x v="0"/>
    <s v="USD"/>
    <n v="1407686340"/>
    <x v="3637"/>
    <n v="1404833442"/>
    <d v="2014-07-08T15:30:42"/>
    <b v="0"/>
    <n v="9"/>
    <b v="1"/>
    <s v="theater/plays"/>
    <n v="1.04"/>
    <n v="57.777777777777779"/>
    <x v="1"/>
    <x v="6"/>
  </r>
  <r>
    <n v="3652"/>
    <x v="2866"/>
    <s v="A new take on a classic. Under the direction of Rosanna Saracino, We are exploring the darker elements of A Midsummer Night's Dream."/>
    <x v="43"/>
    <n v="752"/>
    <x v="0"/>
    <x v="5"/>
    <s v="CAD"/>
    <n v="1472097540"/>
    <x v="3638"/>
    <n v="1471188502"/>
    <d v="2016-08-14T15:28:22"/>
    <b v="0"/>
    <n v="17"/>
    <b v="1"/>
    <s v="theater/plays"/>
    <n v="2.5066666666666668"/>
    <n v="44.235294117647058"/>
    <x v="1"/>
    <x v="6"/>
  </r>
  <r>
    <n v="3653"/>
    <x v="3649"/>
    <s v="ALLIE is a new dark comedy play which will premiere at the Edinburgh Festival Fringe 2015. Written and produced by Ruaraidh Murray."/>
    <x v="13"/>
    <n v="2010"/>
    <x v="0"/>
    <x v="1"/>
    <s v="GBP"/>
    <n v="1438764207"/>
    <x v="3639"/>
    <n v="1436172207"/>
    <d v="2015-07-06T08:43:27"/>
    <b v="0"/>
    <n v="33"/>
    <b v="1"/>
    <s v="theater/plays"/>
    <n v="1.0049999999999999"/>
    <n v="60.909090909090907"/>
    <x v="1"/>
    <x v="6"/>
  </r>
  <r>
    <n v="3654"/>
    <x v="3650"/>
    <s v="Miranda Conquest is Britainâ€™s top celebrity chef. One problem: she canâ€™t cook. A comedy about control, celebrity and kitchen knives."/>
    <x v="15"/>
    <n v="2616"/>
    <x v="0"/>
    <x v="1"/>
    <s v="GBP"/>
    <n v="1459702800"/>
    <x v="3640"/>
    <n v="1457690386"/>
    <d v="2016-03-11T09:59:46"/>
    <b v="0"/>
    <n v="38"/>
    <b v="1"/>
    <s v="theater/plays"/>
    <n v="1.744"/>
    <n v="68.84210526315789"/>
    <x v="1"/>
    <x v="6"/>
  </r>
  <r>
    <n v="3655"/>
    <x v="3651"/>
    <s v="All aboard for the world premiere of a new steampunk-inspired train adventure play, written by Maggie Lee and directed by Amy Poisson!"/>
    <x v="10"/>
    <n v="5813"/>
    <x v="0"/>
    <x v="0"/>
    <s v="USD"/>
    <n v="1437202740"/>
    <x v="3641"/>
    <n v="1434654998"/>
    <d v="2015-06-18T19:16:38"/>
    <b v="0"/>
    <n v="79"/>
    <b v="1"/>
    <s v="theater/plays"/>
    <n v="1.1626000000000001"/>
    <n v="73.582278481012665"/>
    <x v="1"/>
    <x v="6"/>
  </r>
  <r>
    <n v="3656"/>
    <x v="3652"/>
    <s v="Auch dieses Jahr soll wieder unter der Leitung von Christian Seiler &amp; Bruno Catalano ein Projekt der AG Theater stattfinden."/>
    <x v="10"/>
    <n v="5291"/>
    <x v="0"/>
    <x v="16"/>
    <s v="CHF"/>
    <n v="1485989940"/>
    <x v="3642"/>
    <n v="1483393836"/>
    <d v="2017-01-02T21:50:36"/>
    <b v="0"/>
    <n v="46"/>
    <b v="1"/>
    <s v="theater/plays"/>
    <n v="1.0582"/>
    <n v="115.02173913043478"/>
    <x v="1"/>
    <x v="6"/>
  </r>
  <r>
    <n v="3657"/>
    <x v="3653"/>
    <s v="Vi mindes 400-Ã¥ret for Shakespeares dÃ¸d ved at producere en forestilling, som indeholder alt det, som vi kender Shakespeare for."/>
    <x v="13"/>
    <n v="2215"/>
    <x v="0"/>
    <x v="8"/>
    <s v="DKK"/>
    <n v="1464817320"/>
    <x v="3643"/>
    <n v="1462806419"/>
    <d v="2016-05-09T15:06:59"/>
    <b v="0"/>
    <n v="20"/>
    <b v="1"/>
    <s v="theater/plays"/>
    <n v="1.1074999999999999"/>
    <n v="110.75"/>
    <x v="1"/>
    <x v="6"/>
  </r>
  <r>
    <n v="3658"/>
    <x v="3654"/>
    <s v="Life is hard when your own imaginary friend can't make time for you."/>
    <x v="15"/>
    <n v="1510"/>
    <x v="0"/>
    <x v="0"/>
    <s v="USD"/>
    <n v="1404273540"/>
    <x v="3644"/>
    <n v="1400272580"/>
    <d v="2014-05-16T20:36:20"/>
    <b v="0"/>
    <n v="20"/>
    <b v="1"/>
    <s v="theater/plays"/>
    <n v="1.0066666666666666"/>
    <n v="75.5"/>
    <x v="1"/>
    <x v="6"/>
  </r>
  <r>
    <n v="3659"/>
    <x v="3655"/>
    <s v="We want you to analyze while we dramatize if people who romanticize can recognize true love in a disguise."/>
    <x v="9"/>
    <n v="3061"/>
    <x v="0"/>
    <x v="0"/>
    <s v="USD"/>
    <n v="1426775940"/>
    <x v="3645"/>
    <n v="1424414350"/>
    <d v="2015-02-20T06:39:10"/>
    <b v="0"/>
    <n v="13"/>
    <b v="1"/>
    <s v="theater/plays"/>
    <n v="1.0203333333333333"/>
    <n v="235.46153846153845"/>
    <x v="1"/>
    <x v="6"/>
  </r>
  <r>
    <n v="3660"/>
    <x v="3656"/>
    <s v="We are a young company who have been accepted to put on our play at The Courtyard Theatre. We need Â£250 for flyers, props and costume!"/>
    <x v="49"/>
    <n v="250"/>
    <x v="0"/>
    <x v="1"/>
    <s v="GBP"/>
    <n v="1419368925"/>
    <x v="3646"/>
    <n v="1417208925"/>
    <d v="2014-11-28T21:08:45"/>
    <b v="0"/>
    <n v="22"/>
    <b v="1"/>
    <s v="theater/plays"/>
    <n v="1"/>
    <n v="11.363636363636363"/>
    <x v="1"/>
    <x v="6"/>
  </r>
  <r>
    <n v="3661"/>
    <x v="3657"/>
    <s v="AENY-Spanish Artists in NY brings Juan Diego Botto's &quot;brilliant script&quot; (El PaÃ­s) for &quot;An Invisible Piece of this World&quot; to the stage."/>
    <x v="9"/>
    <n v="3330"/>
    <x v="0"/>
    <x v="0"/>
    <s v="USD"/>
    <n v="1460260800"/>
    <x v="3647"/>
    <n v="1458336672"/>
    <d v="2016-03-18T21:31:12"/>
    <b v="0"/>
    <n v="36"/>
    <b v="1"/>
    <s v="theater/plays"/>
    <n v="1.1100000000000001"/>
    <n v="92.5"/>
    <x v="1"/>
    <x v="6"/>
  </r>
  <r>
    <n v="3662"/>
    <x v="3658"/>
    <s v="I'm an Inuit playwright chosen for the esteemed Arctic Circle Residency in Svalbard to write about 1800's Inuk woman guide, Tookoolito."/>
    <x v="6"/>
    <n v="8114"/>
    <x v="0"/>
    <x v="5"/>
    <s v="CAD"/>
    <n v="1427775414"/>
    <x v="3648"/>
    <n v="1425187014"/>
    <d v="2015-03-01T05:16:54"/>
    <b v="0"/>
    <n v="40"/>
    <b v="1"/>
    <s v="theater/plays"/>
    <n v="1.0142500000000001"/>
    <n v="202.85"/>
    <x v="1"/>
    <x v="6"/>
  </r>
  <r>
    <n v="3663"/>
    <x v="3659"/>
    <s v="Each year our community comes together to put on a fun and funny family show. We need your help to keep our annual event going."/>
    <x v="419"/>
    <n v="234"/>
    <x v="0"/>
    <x v="1"/>
    <s v="GBP"/>
    <n v="1482321030"/>
    <x v="3649"/>
    <n v="1477133430"/>
    <d v="2016-10-22T10:50:30"/>
    <b v="0"/>
    <n v="9"/>
    <b v="1"/>
    <s v="theater/plays"/>
    <n v="1.04"/>
    <n v="26"/>
    <x v="1"/>
    <x v="6"/>
  </r>
  <r>
    <n v="3664"/>
    <x v="3660"/>
    <s v="An Original Short Play: two young women search for answers about sexuality, the history they are taught, and their animal instincts."/>
    <x v="134"/>
    <n v="875"/>
    <x v="0"/>
    <x v="0"/>
    <s v="USD"/>
    <n v="1466056689"/>
    <x v="3650"/>
    <n v="1464847089"/>
    <d v="2016-06-02T05:58:09"/>
    <b v="0"/>
    <n v="19"/>
    <b v="1"/>
    <s v="theater/plays"/>
    <n v="1.09375"/>
    <n v="46.05263157894737"/>
    <x v="1"/>
    <x v="6"/>
  </r>
  <r>
    <n v="3665"/>
    <x v="3661"/>
    <s v="A Fantastic creation about Napoleon, through his words and letters, sublimated by a musical score of rare beauty. Magnificent poetry!"/>
    <x v="420"/>
    <n v="714"/>
    <x v="0"/>
    <x v="6"/>
    <s v="EUR"/>
    <n v="1446062040"/>
    <x v="3651"/>
    <n v="1445109822"/>
    <d v="2015-10-17T19:23:42"/>
    <b v="0"/>
    <n v="14"/>
    <b v="1"/>
    <s v="theater/plays"/>
    <n v="1.1516129032258065"/>
    <n v="51"/>
    <x v="1"/>
    <x v="6"/>
  </r>
  <r>
    <n v="3666"/>
    <x v="3662"/>
    <s v="Artistic Internship @ Ojai Playwrights Conference"/>
    <x v="38"/>
    <n v="1200"/>
    <x v="0"/>
    <x v="0"/>
    <s v="USD"/>
    <n v="1406185200"/>
    <x v="3652"/>
    <n v="1404337382"/>
    <d v="2014-07-02T21:43:02"/>
    <b v="0"/>
    <n v="38"/>
    <b v="1"/>
    <s v="theater/plays"/>
    <n v="1"/>
    <n v="31.578947368421051"/>
    <x v="1"/>
    <x v="6"/>
  </r>
  <r>
    <n v="3667"/>
    <x v="3663"/>
    <s v="A short man takes his tall family to court for stealing his height. Help Small Things Theatre take this big story to EdFringe 2015!"/>
    <x v="9"/>
    <n v="3095.11"/>
    <x v="0"/>
    <x v="1"/>
    <s v="GBP"/>
    <n v="1437261419"/>
    <x v="3653"/>
    <n v="1434669419"/>
    <d v="2015-06-18T23:16:59"/>
    <b v="0"/>
    <n v="58"/>
    <b v="1"/>
    <s v="theater/plays"/>
    <n v="1.0317033333333334"/>
    <n v="53.363965517241382"/>
    <x v="1"/>
    <x v="6"/>
  </r>
  <r>
    <n v="3668"/>
    <x v="3664"/>
    <s v="A stunning production of Michele Lowe's biting play, The Smell of the Kill.  Brought to you by Michael Sheeks and his friends &amp; heroes."/>
    <x v="28"/>
    <n v="1035"/>
    <x v="0"/>
    <x v="0"/>
    <s v="USD"/>
    <n v="1437676380"/>
    <x v="3654"/>
    <n v="1435670452"/>
    <d v="2015-06-30T13:20:52"/>
    <b v="0"/>
    <n v="28"/>
    <b v="1"/>
    <s v="theater/plays"/>
    <n v="1.0349999999999999"/>
    <n v="36.964285714285715"/>
    <x v="1"/>
    <x v="6"/>
  </r>
  <r>
    <n v="3669"/>
    <x v="3665"/>
    <s v="Prowl Theatre Company is brand new. We are putting on our first play 'Sexual perversity in Chicago', from the 10th to the 16th August"/>
    <x v="28"/>
    <n v="1382"/>
    <x v="0"/>
    <x v="1"/>
    <s v="GBP"/>
    <n v="1434039137"/>
    <x v="3655"/>
    <n v="1431447137"/>
    <d v="2015-05-12T16:12:17"/>
    <b v="0"/>
    <n v="17"/>
    <b v="1"/>
    <s v="theater/plays"/>
    <n v="1.3819999999999999"/>
    <n v="81.294117647058826"/>
    <x v="1"/>
    <x v="6"/>
  </r>
  <r>
    <n v="3670"/>
    <x v="3666"/>
    <s v="Debauchery, laughter, violence and politics. Why wouldn't you want help Drama Soc's production of 'Posh' be the best it can be?"/>
    <x v="421"/>
    <n v="241"/>
    <x v="0"/>
    <x v="1"/>
    <s v="GBP"/>
    <n v="1433113200"/>
    <x v="3656"/>
    <n v="1431951611"/>
    <d v="2015-05-18T12:20:11"/>
    <b v="0"/>
    <n v="12"/>
    <b v="1"/>
    <s v="theater/plays"/>
    <n v="1.0954545454545455"/>
    <n v="20.083333333333332"/>
    <x v="1"/>
    <x v="6"/>
  </r>
  <r>
    <n v="3671"/>
    <x v="3667"/>
    <s v="Bring a touring character education play about making wise choices to elementary students in Kentuckiana. Vote Kylie for President!"/>
    <x v="8"/>
    <n v="3530"/>
    <x v="0"/>
    <x v="0"/>
    <s v="USD"/>
    <n v="1405915140"/>
    <x v="3657"/>
    <n v="1404140667"/>
    <d v="2014-06-30T15:04:27"/>
    <b v="0"/>
    <n v="40"/>
    <b v="1"/>
    <s v="theater/plays"/>
    <n v="1.0085714285714287"/>
    <n v="88.25"/>
    <x v="1"/>
    <x v="6"/>
  </r>
  <r>
    <n v="3672"/>
    <x v="3668"/>
    <s v="1984. An IRA bomb explodes at the Grand Hotel. Years on, the bomber and a victim's daughter meet. The meeting changes both their lives."/>
    <x v="9"/>
    <n v="3046"/>
    <x v="0"/>
    <x v="1"/>
    <s v="GBP"/>
    <n v="1411771384"/>
    <x v="3658"/>
    <n v="1409179384"/>
    <d v="2014-08-27T22:43:04"/>
    <b v="0"/>
    <n v="57"/>
    <b v="1"/>
    <s v="theater/plays"/>
    <n v="1.0153333333333334"/>
    <n v="53.438596491228068"/>
    <x v="1"/>
    <x v="6"/>
  </r>
  <r>
    <n v="3673"/>
    <x v="3669"/>
    <s v="Zoe is a teenage girl growing up in a deeply disturbing society. If those paid to protect her aren't listening, then who is?"/>
    <x v="23"/>
    <n v="4545"/>
    <x v="0"/>
    <x v="1"/>
    <s v="GBP"/>
    <n v="1415191920"/>
    <x v="3659"/>
    <n v="1412233497"/>
    <d v="2014-10-02T07:04:57"/>
    <b v="0"/>
    <n v="114"/>
    <b v="1"/>
    <s v="theater/plays"/>
    <n v="1.13625"/>
    <n v="39.868421052631582"/>
    <x v="1"/>
    <x v="6"/>
  </r>
  <r>
    <n v="3674"/>
    <x v="3670"/>
    <s v="Theaterprojekt 12. Kl. Waldorfschule Essen. 2 junge Regisseure bringen volles Engagement &amp; Zeit ein. FÃ¼r ihre Finanzierung sammeln wir."/>
    <x v="37"/>
    <n v="4500"/>
    <x v="0"/>
    <x v="12"/>
    <s v="EUR"/>
    <n v="1472936229"/>
    <x v="3660"/>
    <n v="1467752229"/>
    <d v="2016-07-05T20:57:09"/>
    <b v="0"/>
    <n v="31"/>
    <b v="1"/>
    <s v="theater/plays"/>
    <n v="1"/>
    <n v="145.16129032258064"/>
    <x v="1"/>
    <x v="6"/>
  </r>
  <r>
    <n v="3675"/>
    <x v="3671"/>
    <s v="3 decades, 3 generations, 3 friends, one house. Real Eyes Theatre explore how our lives are influenced by the decades we grow up in."/>
    <x v="45"/>
    <n v="70"/>
    <x v="0"/>
    <x v="1"/>
    <s v="GBP"/>
    <n v="1463353200"/>
    <x v="3661"/>
    <n v="1462285182"/>
    <d v="2016-05-03T14:19:42"/>
    <b v="0"/>
    <n v="3"/>
    <b v="1"/>
    <s v="theater/plays"/>
    <n v="1.4"/>
    <n v="23.333333333333332"/>
    <x v="1"/>
    <x v="6"/>
  </r>
  <r>
    <n v="3676"/>
    <x v="3672"/>
    <s v="The Black and White Theatre Company Inc. is a small company who loves to perform and entertain, but needs your support to succeed!"/>
    <x v="134"/>
    <n v="1030"/>
    <x v="0"/>
    <x v="0"/>
    <s v="USD"/>
    <n v="1410550484"/>
    <x v="3662"/>
    <n v="1408995284"/>
    <d v="2014-08-25T19:34:44"/>
    <b v="0"/>
    <n v="16"/>
    <b v="1"/>
    <s v="theater/plays"/>
    <n v="1.2875000000000001"/>
    <n v="64.375"/>
    <x v="1"/>
    <x v="6"/>
  </r>
  <r>
    <n v="3677"/>
    <x v="3673"/>
    <s v="Goldfish Memory Productions seeks at least $12,000 to begin their first 3 professional projects."/>
    <x v="14"/>
    <n v="12348.5"/>
    <x v="0"/>
    <x v="0"/>
    <s v="USD"/>
    <n v="1404359940"/>
    <x v="3663"/>
    <n v="1402580818"/>
    <d v="2014-06-12T13:46:58"/>
    <b v="0"/>
    <n v="199"/>
    <b v="1"/>
    <s v="theater/plays"/>
    <n v="1.0290416666666666"/>
    <n v="62.052763819095475"/>
    <x v="1"/>
    <x v="6"/>
  </r>
  <r>
    <n v="3678"/>
    <x v="3674"/>
    <s v="The Ugly Collective takes Some big Some bang to the Underbelly Venues at the Edinburgh Fringe!"/>
    <x v="13"/>
    <n v="2050"/>
    <x v="0"/>
    <x v="1"/>
    <s v="GBP"/>
    <n v="1433076298"/>
    <x v="3664"/>
    <n v="1430052298"/>
    <d v="2015-04-26T12:44:58"/>
    <b v="0"/>
    <n v="31"/>
    <b v="1"/>
    <s v="theater/plays"/>
    <n v="1.0249999999999999"/>
    <n v="66.129032258064512"/>
    <x v="1"/>
    <x v="6"/>
  </r>
  <r>
    <n v="3679"/>
    <x v="3675"/>
    <s v="Bert V. Royal makes a strong statement about drug use, suicide, teen violence, rebellion and sexual identity in this powerful play."/>
    <x v="13"/>
    <n v="2202"/>
    <x v="0"/>
    <x v="0"/>
    <s v="USD"/>
    <n v="1404190740"/>
    <x v="3665"/>
    <n v="1401214581"/>
    <d v="2014-05-27T18:16:21"/>
    <b v="0"/>
    <n v="30"/>
    <b v="1"/>
    <s v="theater/plays"/>
    <n v="1.101"/>
    <n v="73.400000000000006"/>
    <x v="1"/>
    <x v="6"/>
  </r>
  <r>
    <n v="3680"/>
    <x v="3676"/>
    <s v="In The Dudleys! family memories are brought to life as a malfunctioning 8-bit video game. Press Start."/>
    <x v="9"/>
    <n v="3383"/>
    <x v="0"/>
    <x v="0"/>
    <s v="USD"/>
    <n v="1475664834"/>
    <x v="3666"/>
    <n v="1473850434"/>
    <d v="2016-09-14T10:53:54"/>
    <b v="0"/>
    <n v="34"/>
    <b v="1"/>
    <s v="theater/plays"/>
    <n v="1.1276666666666666"/>
    <n v="99.5"/>
    <x v="1"/>
    <x v="6"/>
  </r>
  <r>
    <n v="3681"/>
    <x v="3677"/>
    <s v="HBOâ€™s Going Clear meets Netflixâ€™s Unbreakable Kimmy Schmidt in this one-woman comedy that takes you into and out of a destructive cult."/>
    <x v="28"/>
    <n v="1119"/>
    <x v="0"/>
    <x v="0"/>
    <s v="USD"/>
    <n v="1452872290"/>
    <x v="3667"/>
    <n v="1452008290"/>
    <d v="2016-01-05T15:38:10"/>
    <b v="0"/>
    <n v="18"/>
    <b v="1"/>
    <s v="theater/plays"/>
    <n v="1.119"/>
    <n v="62.166666666666664"/>
    <x v="1"/>
    <x v="6"/>
  </r>
  <r>
    <n v="3682"/>
    <x v="3678"/>
    <s v="My one-woman show invites audiences to join me on my path to pregnancy as I share my neuroses, challenges and revelations."/>
    <x v="9"/>
    <n v="4176"/>
    <x v="0"/>
    <x v="0"/>
    <s v="USD"/>
    <n v="1402901940"/>
    <x v="3668"/>
    <n v="1399998418"/>
    <d v="2014-05-13T16:26:58"/>
    <b v="0"/>
    <n v="67"/>
    <b v="1"/>
    <s v="theater/plays"/>
    <n v="1.3919999999999999"/>
    <n v="62.328358208955223"/>
    <x v="1"/>
    <x v="6"/>
  </r>
  <r>
    <n v="3683"/>
    <x v="3679"/>
    <s v="A Krumpus Story is a dark holiday comedy for anyone who wants a little more spice in their holiday fare."/>
    <x v="8"/>
    <n v="3880"/>
    <x v="0"/>
    <x v="0"/>
    <s v="USD"/>
    <n v="1476931696"/>
    <x v="3669"/>
    <n v="1474339696"/>
    <d v="2016-09-20T02:48:16"/>
    <b v="0"/>
    <n v="66"/>
    <b v="1"/>
    <s v="theater/plays"/>
    <n v="1.1085714285714285"/>
    <n v="58.787878787878789"/>
    <x v="1"/>
    <x v="6"/>
  </r>
  <r>
    <n v="3684"/>
    <x v="3680"/>
    <s v="Thespis Theater Festival presents Cassiopeia: A romantic tale of a bride finding her way to her unknown groom before it is too late."/>
    <x v="47"/>
    <n v="1043"/>
    <x v="0"/>
    <x v="0"/>
    <s v="USD"/>
    <n v="1441167586"/>
    <x v="3670"/>
    <n v="1438575586"/>
    <d v="2015-08-03T04:19:46"/>
    <b v="0"/>
    <n v="23"/>
    <b v="1"/>
    <s v="theater/plays"/>
    <n v="1.3906666666666667"/>
    <n v="45.347826086956523"/>
    <x v="1"/>
    <x v="6"/>
  </r>
  <r>
    <n v="3685"/>
    <x v="3681"/>
    <s v="Bare Theatre &amp; Cirque de Vol Studios are back for another outdoor adventure in the amphitheatre at Raleigh Little Theatre!"/>
    <x v="10"/>
    <n v="5285"/>
    <x v="0"/>
    <x v="0"/>
    <s v="USD"/>
    <n v="1400533200"/>
    <x v="3671"/>
    <n v="1398348859"/>
    <d v="2014-04-24T14:14:19"/>
    <b v="0"/>
    <n v="126"/>
    <b v="1"/>
    <s v="theater/plays"/>
    <n v="1.0569999999999999"/>
    <n v="41.944444444444443"/>
    <x v="1"/>
    <x v="6"/>
  </r>
  <r>
    <n v="3686"/>
    <x v="3682"/>
    <s v="This October, in association with Rogue Productions at FSU, I will be directing a production of Dog sees God."/>
    <x v="18"/>
    <n v="355"/>
    <x v="0"/>
    <x v="0"/>
    <s v="USD"/>
    <n v="1440820740"/>
    <x v="3672"/>
    <n v="1439567660"/>
    <d v="2015-08-14T15:54:20"/>
    <b v="0"/>
    <n v="6"/>
    <b v="1"/>
    <s v="theater/plays"/>
    <n v="1.0142857142857142"/>
    <n v="59.166666666666664"/>
    <x v="1"/>
    <x v="6"/>
  </r>
  <r>
    <n v="3687"/>
    <x v="3683"/>
    <s v="&quot;death (and straight boys)&quot; is a 5 play cycle, loosely founded on the KÃ¼bler-Ross model, more commonly known as the 5 stages of grief."/>
    <x v="10"/>
    <n v="5012.25"/>
    <x v="0"/>
    <x v="0"/>
    <s v="USD"/>
    <n v="1403846055"/>
    <x v="3673"/>
    <n v="1401254055"/>
    <d v="2014-05-28T05:14:15"/>
    <b v="0"/>
    <n v="25"/>
    <b v="1"/>
    <s v="theater/plays"/>
    <n v="1.0024500000000001"/>
    <n v="200.49"/>
    <x v="1"/>
    <x v="6"/>
  </r>
  <r>
    <n v="3688"/>
    <x v="3684"/>
    <s v="The Tulip Tree is a project I have been passionate about for 5 years. It is an unforgettable story that has never been told."/>
    <x v="9"/>
    <n v="3275"/>
    <x v="0"/>
    <x v="1"/>
    <s v="GBP"/>
    <n v="1407524004"/>
    <x v="3674"/>
    <n v="1404932004"/>
    <d v="2014-07-09T18:53:24"/>
    <b v="0"/>
    <n v="39"/>
    <b v="1"/>
    <s v="theater/plays"/>
    <n v="1.0916666666666666"/>
    <n v="83.974358974358978"/>
    <x v="1"/>
    <x v="6"/>
  </r>
  <r>
    <n v="3689"/>
    <x v="3685"/>
    <s v="A humorous, touching play about the joys and challenges of a married couple's tender, yet intense relationship &quot;Love is never random&quot;"/>
    <x v="9"/>
    <n v="3550"/>
    <x v="0"/>
    <x v="0"/>
    <s v="USD"/>
    <n v="1434925500"/>
    <x v="3675"/>
    <n v="1432410639"/>
    <d v="2015-05-23T19:50:39"/>
    <b v="0"/>
    <n v="62"/>
    <b v="1"/>
    <s v="theater/plays"/>
    <n v="1.1833333333333333"/>
    <n v="57.258064516129032"/>
    <x v="1"/>
    <x v="6"/>
  </r>
  <r>
    <n v="3690"/>
    <x v="3686"/>
    <s v="A play honoring the lives and legacies of the activists and those remembered at the 1992 ACT UP Ashes Action at The White House"/>
    <x v="15"/>
    <n v="1800"/>
    <x v="0"/>
    <x v="0"/>
    <s v="USD"/>
    <n v="1417101683"/>
    <x v="3676"/>
    <n v="1414506083"/>
    <d v="2014-10-28T14:21:23"/>
    <b v="0"/>
    <n v="31"/>
    <b v="1"/>
    <s v="theater/plays"/>
    <n v="1.2"/>
    <n v="58.064516129032256"/>
    <x v="1"/>
    <x v="6"/>
  </r>
  <r>
    <n v="3691"/>
    <x v="3687"/>
    <s v="World Premiere of last play written by Amiri Baraka"/>
    <x v="79"/>
    <n v="51184"/>
    <x v="0"/>
    <x v="0"/>
    <s v="USD"/>
    <n v="1425272340"/>
    <x v="3677"/>
    <n v="1421426929"/>
    <d v="2015-01-16T16:48:49"/>
    <b v="0"/>
    <n v="274"/>
    <b v="1"/>
    <s v="theater/plays"/>
    <n v="1.2796000000000001"/>
    <n v="186.80291970802921"/>
    <x v="1"/>
    <x v="6"/>
  </r>
  <r>
    <n v="3692"/>
    <x v="3688"/>
    <s v="Help us independently produce two great comedies by Christopher Durang."/>
    <x v="28"/>
    <n v="1260"/>
    <x v="0"/>
    <x v="0"/>
    <s v="USD"/>
    <n v="1411084800"/>
    <x v="3678"/>
    <n v="1410304179"/>
    <d v="2014-09-09T23:09:39"/>
    <b v="0"/>
    <n v="17"/>
    <b v="1"/>
    <s v="theater/plays"/>
    <n v="1.26"/>
    <n v="74.117647058823536"/>
    <x v="1"/>
    <x v="6"/>
  </r>
  <r>
    <n v="3693"/>
    <x v="3689"/>
    <s v="Jason (Georgia on My Mind), a solo play about a modern quest to the Republic of Georgia in the ancient steps of Jason &amp; the Argonauts"/>
    <x v="422"/>
    <n v="430"/>
    <x v="0"/>
    <x v="1"/>
    <s v="GBP"/>
    <n v="1448922600"/>
    <x v="3679"/>
    <n v="1446352529"/>
    <d v="2015-11-01T04:35:29"/>
    <b v="0"/>
    <n v="14"/>
    <b v="1"/>
    <s v="theater/plays"/>
    <n v="1.2912912912912913"/>
    <n v="30.714285714285715"/>
    <x v="1"/>
    <x v="6"/>
  </r>
  <r>
    <n v="3694"/>
    <x v="3690"/>
    <s v="A new play exploring themes of reverence, belief, and certainty. _x000a_&quot;Because what is is, and what is cannot not be...&quot;"/>
    <x v="8"/>
    <n v="3760"/>
    <x v="0"/>
    <x v="0"/>
    <s v="USD"/>
    <n v="1465178400"/>
    <x v="3680"/>
    <n v="1461985967"/>
    <d v="2016-04-30T03:12:47"/>
    <b v="0"/>
    <n v="60"/>
    <b v="1"/>
    <s v="theater/plays"/>
    <n v="1.0742857142857143"/>
    <n v="62.666666666666664"/>
    <x v="1"/>
    <x v="6"/>
  </r>
  <r>
    <n v="3695"/>
    <x v="3691"/>
    <s v="Tony-Award Winning Play, The History Boys brought to you by the Independent Student Production Company Narrative Series: Page to Stage!"/>
    <x v="23"/>
    <n v="4005"/>
    <x v="0"/>
    <x v="0"/>
    <s v="USD"/>
    <n v="1421009610"/>
    <x v="3681"/>
    <n v="1419281610"/>
    <d v="2014-12-22T20:53:30"/>
    <b v="0"/>
    <n v="33"/>
    <b v="1"/>
    <s v="theater/plays"/>
    <n v="1.00125"/>
    <n v="121.36363636363636"/>
    <x v="1"/>
    <x v="6"/>
  </r>
  <r>
    <n v="3696"/>
    <x v="3692"/>
    <s v="We are 10 years old - please help us celebrate the last 10 years and secure our future for the next 10 years."/>
    <x v="13"/>
    <n v="3100"/>
    <x v="0"/>
    <x v="1"/>
    <s v="GBP"/>
    <n v="1423838916"/>
    <x v="3682"/>
    <n v="1418654916"/>
    <d v="2014-12-15T14:48:36"/>
    <b v="0"/>
    <n v="78"/>
    <b v="1"/>
    <s v="theater/plays"/>
    <n v="1.55"/>
    <n v="39.743589743589745"/>
    <x v="1"/>
    <x v="6"/>
  </r>
  <r>
    <n v="3697"/>
    <x v="3693"/>
    <s v="With your support this one-man show will tour various theatres in the UK - it's a story of hero worship and love beyond the grave."/>
    <x v="13"/>
    <n v="2160"/>
    <x v="0"/>
    <x v="1"/>
    <s v="GBP"/>
    <n v="1462878648"/>
    <x v="3683"/>
    <n v="1461064248"/>
    <d v="2016-04-19T11:10:48"/>
    <b v="0"/>
    <n v="30"/>
    <b v="1"/>
    <s v="theater/plays"/>
    <n v="1.08"/>
    <n v="72"/>
    <x v="1"/>
    <x v="6"/>
  </r>
  <r>
    <n v="3698"/>
    <x v="3694"/>
    <s v="Two great political plays, separated in authorship by four hundred years but united in their urgency."/>
    <x v="10"/>
    <n v="5526"/>
    <x v="0"/>
    <x v="0"/>
    <s v="USD"/>
    <n v="1456946487"/>
    <x v="3684"/>
    <n v="1454354487"/>
    <d v="2016-02-01T19:21:27"/>
    <b v="0"/>
    <n v="136"/>
    <b v="1"/>
    <s v="theater/plays"/>
    <n v="1.1052"/>
    <n v="40.632352941176471"/>
    <x v="1"/>
    <x v="6"/>
  </r>
  <r>
    <n v="3699"/>
    <x v="3695"/>
    <s v="Tell Me That You Love Me, a new play about the love affair between Actress and Writer, with the novel Arch of Triumph as the backdrop"/>
    <x v="30"/>
    <n v="2520"/>
    <x v="0"/>
    <x v="0"/>
    <s v="USD"/>
    <n v="1413383216"/>
    <x v="3685"/>
    <n v="1410791216"/>
    <d v="2014-09-15T14:26:56"/>
    <b v="0"/>
    <n v="40"/>
    <b v="1"/>
    <s v="theater/plays"/>
    <n v="1.008"/>
    <n v="63"/>
    <x v="1"/>
    <x v="6"/>
  </r>
  <r>
    <n v="3700"/>
    <x v="3696"/>
    <s v="Help me produce the play I have written for my senior project!"/>
    <x v="2"/>
    <n v="606"/>
    <x v="0"/>
    <x v="0"/>
    <s v="USD"/>
    <n v="1412092800"/>
    <x v="3686"/>
    <n v="1409493800"/>
    <d v="2014-08-31T14:03:20"/>
    <b v="0"/>
    <n v="18"/>
    <b v="1"/>
    <s v="theater/plays"/>
    <n v="1.212"/>
    <n v="33.666666666666664"/>
    <x v="1"/>
    <x v="6"/>
  </r>
  <r>
    <n v="3701"/>
    <x v="3697"/>
    <s v="Part-silent film, part-thriller, Dog Show sees four actors play a community of dogs and their owners. One autumn, a killer strikes."/>
    <x v="15"/>
    <n v="1505"/>
    <x v="0"/>
    <x v="1"/>
    <s v="GBP"/>
    <n v="1433422793"/>
    <x v="3687"/>
    <n v="1430830793"/>
    <d v="2015-05-05T12:59:53"/>
    <b v="0"/>
    <n v="39"/>
    <b v="1"/>
    <s v="theater/plays"/>
    <n v="1.0033333333333334"/>
    <n v="38.589743589743591"/>
    <x v="1"/>
    <x v="6"/>
  </r>
  <r>
    <n v="3702"/>
    <x v="3698"/>
    <s v="Shakespeare's &quot;Julius Caesar&quot; inspires the unforgettable story of the &quot;African Che Guevara&quot; Thomas Sankara, President of Burkina Faso."/>
    <x v="9"/>
    <n v="3275"/>
    <x v="0"/>
    <x v="1"/>
    <s v="GBP"/>
    <n v="1468191540"/>
    <x v="3688"/>
    <n v="1464958484"/>
    <d v="2016-06-03T12:54:44"/>
    <b v="0"/>
    <n v="21"/>
    <b v="1"/>
    <s v="theater/plays"/>
    <n v="1.0916666666666666"/>
    <n v="155.95238095238096"/>
    <x v="1"/>
    <x v="6"/>
  </r>
  <r>
    <n v="3703"/>
    <x v="3699"/>
    <s v="Dancing spirits and blood magic come together in-the-park to depict an image of retaliation against oppression in &quot;The Tempest&quot;"/>
    <x v="405"/>
    <n v="1296"/>
    <x v="0"/>
    <x v="0"/>
    <s v="USD"/>
    <n v="1471071540"/>
    <x v="3689"/>
    <n v="1467720388"/>
    <d v="2016-07-05T12:06:28"/>
    <b v="0"/>
    <n v="30"/>
    <b v="1"/>
    <s v="theater/plays"/>
    <n v="1.2342857142857142"/>
    <n v="43.2"/>
    <x v="1"/>
    <x v="6"/>
  </r>
  <r>
    <n v="3704"/>
    <x v="3700"/>
    <s v="The award-winning Nottingham New Theatre presents an exciting experimental play about the multi-universe theory and love."/>
    <x v="43"/>
    <n v="409.01"/>
    <x v="0"/>
    <x v="1"/>
    <s v="GBP"/>
    <n v="1464712394"/>
    <x v="3690"/>
    <n v="1459528394"/>
    <d v="2016-04-01T16:33:14"/>
    <b v="0"/>
    <n v="27"/>
    <b v="1"/>
    <s v="theater/plays"/>
    <n v="1.3633666666666666"/>
    <n v="15.148518518518518"/>
    <x v="1"/>
    <x v="6"/>
  </r>
  <r>
    <n v="3705"/>
    <x v="3701"/>
    <s v="The play satirizes the Chicago improvisation scene exposing the rules of the craft and the eccentricities of its participants"/>
    <x v="423"/>
    <n v="2925"/>
    <x v="0"/>
    <x v="0"/>
    <s v="USD"/>
    <n v="1403546400"/>
    <x v="3691"/>
    <n v="1401714114"/>
    <d v="2014-06-02T13:01:54"/>
    <b v="0"/>
    <n v="35"/>
    <b v="1"/>
    <s v="theater/plays"/>
    <n v="1.0346657233816767"/>
    <n v="83.571428571428569"/>
    <x v="1"/>
    <x v="6"/>
  </r>
  <r>
    <n v="3706"/>
    <x v="3702"/>
    <s v="Our original dramatic adaption of this Mozart opera is staged to create visually stunning fun with live music."/>
    <x v="15"/>
    <n v="1820"/>
    <x v="0"/>
    <x v="0"/>
    <s v="USD"/>
    <n v="1410558949"/>
    <x v="3692"/>
    <n v="1409262949"/>
    <d v="2014-08-28T21:55:49"/>
    <b v="0"/>
    <n v="13"/>
    <b v="1"/>
    <s v="theater/plays"/>
    <n v="1.2133333333333334"/>
    <n v="140"/>
    <x v="1"/>
    <x v="6"/>
  </r>
  <r>
    <n v="3707"/>
    <x v="3703"/>
    <s v="Support this collection of new plays by Kansas City writers and the artists who are bringing it to life!"/>
    <x v="28"/>
    <n v="1860"/>
    <x v="0"/>
    <x v="0"/>
    <s v="USD"/>
    <n v="1469165160"/>
    <x v="3693"/>
    <n v="1467335378"/>
    <d v="2016-07-01T01:09:38"/>
    <b v="0"/>
    <n v="23"/>
    <b v="1"/>
    <s v="theater/plays"/>
    <n v="1.86"/>
    <n v="80.869565217391298"/>
    <x v="1"/>
    <x v="6"/>
  </r>
  <r>
    <n v="3708"/>
    <x v="3704"/>
    <s v="Dear Stone Theater Company brings its inaugural production of Much Ado About Nothing to Logan Square, Chicago. Thanks for watching!"/>
    <x v="176"/>
    <n v="2100"/>
    <x v="0"/>
    <x v="0"/>
    <s v="USD"/>
    <n v="1404444286"/>
    <x v="3694"/>
    <n v="1403234686"/>
    <d v="2014-06-20T03:24:46"/>
    <b v="0"/>
    <n v="39"/>
    <b v="1"/>
    <s v="theater/plays"/>
    <n v="3"/>
    <n v="53.846153846153847"/>
    <x v="1"/>
    <x v="6"/>
  </r>
  <r>
    <n v="3709"/>
    <x v="3705"/>
    <s v="The filthily talented Ruby and Darling, take you on a raunch-tastic musical discovery of life with a vagina. #sayno"/>
    <x v="28"/>
    <n v="1082.5"/>
    <x v="0"/>
    <x v="1"/>
    <s v="GBP"/>
    <n v="1403715546"/>
    <x v="3695"/>
    <n v="1401123546"/>
    <d v="2014-05-26T16:59:06"/>
    <b v="0"/>
    <n v="35"/>
    <b v="1"/>
    <s v="theater/plays"/>
    <n v="1.0825"/>
    <n v="30.928571428571427"/>
    <x v="1"/>
    <x v="6"/>
  </r>
  <r>
    <n v="3710"/>
    <x v="3706"/>
    <s v="A comedy about, life, death, men, women, and the power of a good Kegel."/>
    <x v="46"/>
    <n v="1835"/>
    <x v="0"/>
    <x v="0"/>
    <s v="USD"/>
    <n v="1428068988"/>
    <x v="3696"/>
    <n v="1425908988"/>
    <d v="2015-03-09T13:49:48"/>
    <b v="0"/>
    <n v="27"/>
    <b v="1"/>
    <s v="theater/plays"/>
    <n v="1.4115384615384616"/>
    <n v="67.962962962962962"/>
    <x v="1"/>
    <x v="6"/>
  </r>
  <r>
    <n v="3711"/>
    <x v="3707"/>
    <s v="Two teachers and twenty kids bring one of Shakespeare's plays to life!"/>
    <x v="2"/>
    <n v="570"/>
    <x v="0"/>
    <x v="0"/>
    <s v="USD"/>
    <n v="1402848000"/>
    <x v="3174"/>
    <n v="1400606573"/>
    <d v="2014-05-20T17:22:53"/>
    <b v="0"/>
    <n v="21"/>
    <b v="1"/>
    <s v="theater/plays"/>
    <n v="1.1399999999999999"/>
    <n v="27.142857142857142"/>
    <x v="1"/>
    <x v="6"/>
  </r>
  <r>
    <n v="3712"/>
    <x v="3708"/>
    <s v="Married, Single, Divorced, Straight, Gay, Transgendered, Birth Mother, Adoptive Mother.... Everyone has a story.  These are ours."/>
    <x v="51"/>
    <n v="11530"/>
    <x v="0"/>
    <x v="0"/>
    <s v="USD"/>
    <n v="1433055540"/>
    <x v="3697"/>
    <n v="1431230867"/>
    <d v="2015-05-10T04:07:47"/>
    <b v="0"/>
    <n v="104"/>
    <b v="1"/>
    <s v="theater/plays"/>
    <n v="1.5373333333333334"/>
    <n v="110.86538461538461"/>
    <x v="1"/>
    <x v="6"/>
  </r>
  <r>
    <n v="3713"/>
    <x v="3709"/>
    <s v="Matt Fotis's play, Nights on the Couch, was accepted to the 28th Annual Strawberry One Act Festival! Show your support!"/>
    <x v="13"/>
    <n v="2030"/>
    <x v="0"/>
    <x v="0"/>
    <s v="USD"/>
    <n v="1465062166"/>
    <x v="3698"/>
    <n v="1463334166"/>
    <d v="2016-05-15T17:42:46"/>
    <b v="0"/>
    <n v="19"/>
    <b v="1"/>
    <s v="theater/plays"/>
    <n v="1.0149999999999999"/>
    <n v="106.84210526315789"/>
    <x v="1"/>
    <x v="6"/>
  </r>
  <r>
    <n v="3714"/>
    <x v="3710"/>
    <s v="This summer, help some of the top high school theater students from across the country come to NYC to create a world premiere play."/>
    <x v="3"/>
    <n v="10235"/>
    <x v="0"/>
    <x v="0"/>
    <s v="USD"/>
    <n v="1432612740"/>
    <x v="3699"/>
    <n v="1429881667"/>
    <d v="2015-04-24T13:21:07"/>
    <b v="0"/>
    <n v="97"/>
    <b v="1"/>
    <s v="theater/plays"/>
    <n v="1.0235000000000001"/>
    <n v="105.51546391752578"/>
    <x v="1"/>
    <x v="6"/>
  </r>
  <r>
    <n v="3715"/>
    <x v="3711"/>
    <s v="Vibrant contemporary political theatre, exploring the professional and human impact of the growing corporate culture in education."/>
    <x v="8"/>
    <n v="3590"/>
    <x v="0"/>
    <x v="1"/>
    <s v="GBP"/>
    <n v="1427806320"/>
    <x v="3700"/>
    <n v="1422834819"/>
    <d v="2015-02-01T23:53:39"/>
    <b v="0"/>
    <n v="27"/>
    <b v="1"/>
    <s v="theater/plays"/>
    <n v="1.0257142857142858"/>
    <n v="132.96296296296296"/>
    <x v="1"/>
    <x v="6"/>
  </r>
  <r>
    <n v="3716"/>
    <x v="3712"/>
    <s v="I am raising money to pay for the rights to produce Sylvia by A.R. Gurney. The show will be a fundraiser for Wayside Waifs."/>
    <x v="134"/>
    <n v="1246"/>
    <x v="0"/>
    <x v="0"/>
    <s v="USD"/>
    <n v="1453411109"/>
    <x v="3701"/>
    <n v="1450819109"/>
    <d v="2015-12-22T21:18:29"/>
    <b v="0"/>
    <n v="24"/>
    <b v="1"/>
    <s v="theater/plays"/>
    <n v="1.5575000000000001"/>
    <n v="51.916666666666664"/>
    <x v="1"/>
    <x v="6"/>
  </r>
  <r>
    <n v="3717"/>
    <x v="3713"/>
    <s v="A heart-warming comedy by award-winning writer about Love, Sex, Friendship of three old gay men in their 60s'!"/>
    <x v="23"/>
    <n v="4030"/>
    <x v="0"/>
    <x v="1"/>
    <s v="GBP"/>
    <n v="1431204449"/>
    <x v="3702"/>
    <n v="1428526049"/>
    <d v="2015-04-08T20:47:29"/>
    <b v="0"/>
    <n v="13"/>
    <b v="1"/>
    <s v="theater/plays"/>
    <n v="1.0075000000000001"/>
    <n v="310"/>
    <x v="1"/>
    <x v="6"/>
  </r>
  <r>
    <n v="3718"/>
    <x v="3714"/>
    <s v="William Carlisle has the world at his feet but its weight on his shoulders. He is intelligent, articulate and fucked."/>
    <x v="2"/>
    <n v="1197"/>
    <x v="0"/>
    <x v="1"/>
    <s v="GBP"/>
    <n v="1425057075"/>
    <x v="3703"/>
    <n v="1422465075"/>
    <d v="2015-01-28T17:11:15"/>
    <b v="0"/>
    <n v="46"/>
    <b v="1"/>
    <s v="theater/plays"/>
    <n v="2.3940000000000001"/>
    <n v="26.021739130434781"/>
    <x v="1"/>
    <x v="6"/>
  </r>
  <r>
    <n v="3719"/>
    <x v="3715"/>
    <s v="A new piece of physical theatre about love, regret and longing."/>
    <x v="48"/>
    <n v="420"/>
    <x v="0"/>
    <x v="1"/>
    <s v="GBP"/>
    <n v="1434994266"/>
    <x v="3704"/>
    <n v="1432402266"/>
    <d v="2015-05-23T17:31:06"/>
    <b v="0"/>
    <n v="4"/>
    <b v="1"/>
    <s v="theater/plays"/>
    <n v="2.1"/>
    <n v="105"/>
    <x v="1"/>
    <x v="6"/>
  </r>
  <r>
    <n v="3720"/>
    <x v="3716"/>
    <s v="Breaking the American Indian stereotype in the American Theatre."/>
    <x v="126"/>
    <n v="3449"/>
    <x v="0"/>
    <x v="0"/>
    <s v="USD"/>
    <n v="1435881006"/>
    <x v="3705"/>
    <n v="1433980206"/>
    <d v="2015-06-10T23:50:06"/>
    <b v="0"/>
    <n v="40"/>
    <b v="1"/>
    <s v="theater/plays"/>
    <n v="1.0451515151515152"/>
    <n v="86.224999999999994"/>
    <x v="1"/>
    <x v="6"/>
  </r>
  <r>
    <n v="3721"/>
    <x v="3717"/>
    <s v="Our birthing pains are over! Mamai Theatre Co. has delivered. Ease our growing pains as we move to downtown venues &amp; Playhouse Square!"/>
    <x v="10"/>
    <n v="5040"/>
    <x v="0"/>
    <x v="0"/>
    <s v="USD"/>
    <n v="1415230084"/>
    <x v="3706"/>
    <n v="1413412084"/>
    <d v="2014-10-15T22:28:04"/>
    <b v="0"/>
    <n v="44"/>
    <b v="1"/>
    <s v="theater/plays"/>
    <n v="1.008"/>
    <n v="114.54545454545455"/>
    <x v="1"/>
    <x v="6"/>
  </r>
  <r>
    <n v="3722"/>
    <x v="3718"/>
    <s v="Un psychiatre reÃ§oit une patiente souffrant d'amnÃ©sie, de mythomanie et de nymphomanie. S'en suit une cascade d'Ã©vÃ©nements drolatiques."/>
    <x v="15"/>
    <n v="1668"/>
    <x v="0"/>
    <x v="5"/>
    <s v="CAD"/>
    <n v="1455231540"/>
    <x v="3707"/>
    <n v="1452614847"/>
    <d v="2016-01-12T16:07:27"/>
    <b v="0"/>
    <n v="35"/>
    <b v="1"/>
    <s v="theater/plays"/>
    <n v="1.1120000000000001"/>
    <n v="47.657142857142858"/>
    <x v="1"/>
    <x v="6"/>
  </r>
  <r>
    <n v="3723"/>
    <x v="3719"/>
    <s v="Saltmine Theatre Company present Beauty and the Beast:"/>
    <x v="37"/>
    <n v="4592"/>
    <x v="0"/>
    <x v="1"/>
    <s v="GBP"/>
    <n v="1417374262"/>
    <x v="3708"/>
    <n v="1414778662"/>
    <d v="2014-10-31T18:04:22"/>
    <b v="0"/>
    <n v="63"/>
    <b v="1"/>
    <s v="theater/plays"/>
    <n v="1.0204444444444445"/>
    <n v="72.888888888888886"/>
    <x v="1"/>
    <x v="6"/>
  </r>
  <r>
    <n v="3724"/>
    <x v="3720"/>
    <s v="One man, one monster, one unforgettable act of violence. This is the story of the worldâ€™s most notorious terrorist. It is going to USA"/>
    <x v="270"/>
    <n v="4409.55"/>
    <x v="0"/>
    <x v="1"/>
    <s v="GBP"/>
    <n v="1462402800"/>
    <x v="3709"/>
    <n v="1459856860"/>
    <d v="2016-04-05T11:47:40"/>
    <b v="0"/>
    <n v="89"/>
    <b v="1"/>
    <s v="theater/plays"/>
    <n v="1.0254767441860466"/>
    <n v="49.545505617977533"/>
    <x v="1"/>
    <x v="6"/>
  </r>
  <r>
    <n v="3725"/>
    <x v="3721"/>
    <s v="A small theatre company taking 'Mine' on tour in early 2016. 'Mine' is a modern play and we hope to break on to the stage with a bang."/>
    <x v="43"/>
    <n v="381"/>
    <x v="0"/>
    <x v="1"/>
    <s v="GBP"/>
    <n v="1455831000"/>
    <x v="3710"/>
    <n v="1454366467"/>
    <d v="2016-02-01T22:41:07"/>
    <b v="0"/>
    <n v="15"/>
    <b v="1"/>
    <s v="theater/plays"/>
    <n v="1.27"/>
    <n v="25.4"/>
    <x v="1"/>
    <x v="6"/>
  </r>
  <r>
    <n v="3726"/>
    <x v="3722"/>
    <s v="A week of rehearsal culminating in a staged reading of our three-actor adaptation of &quot;Howards End,&quot; for potential producers."/>
    <x v="16"/>
    <n v="2879"/>
    <x v="0"/>
    <x v="0"/>
    <s v="USD"/>
    <n v="1461963600"/>
    <x v="3711"/>
    <n v="1459567371"/>
    <d v="2016-04-02T03:22:51"/>
    <b v="0"/>
    <n v="46"/>
    <b v="1"/>
    <s v="theater/plays"/>
    <n v="3.3870588235294119"/>
    <n v="62.586956521739133"/>
    <x v="1"/>
    <x v="6"/>
  </r>
  <r>
    <n v="3727"/>
    <x v="3723"/>
    <s v="It's exactly what you think it is: a historical parody of your favorite sitcom about a bar and its psychiatrist spinoff!"/>
    <x v="13"/>
    <n v="2015"/>
    <x v="0"/>
    <x v="0"/>
    <s v="USD"/>
    <n v="1476939300"/>
    <x v="3712"/>
    <n v="1474273294"/>
    <d v="2016-09-19T08:21:34"/>
    <b v="0"/>
    <n v="33"/>
    <b v="1"/>
    <s v="theater/plays"/>
    <n v="1.0075000000000001"/>
    <n v="61.060606060606062"/>
    <x v="1"/>
    <x v="6"/>
  </r>
  <r>
    <n v="3728"/>
    <x v="3724"/>
    <s v="Bare Bones Shakespeare's first season will start with a DFW school touring show: Romeo and Juliet."/>
    <x v="22"/>
    <n v="1862"/>
    <x v="2"/>
    <x v="0"/>
    <s v="USD"/>
    <n v="1439957176"/>
    <x v="3713"/>
    <n v="1437365176"/>
    <d v="2015-07-20T04:06:16"/>
    <b v="0"/>
    <n v="31"/>
    <b v="0"/>
    <s v="theater/plays"/>
    <n v="9.3100000000000002E-2"/>
    <n v="60.064516129032256"/>
    <x v="1"/>
    <x v="6"/>
  </r>
  <r>
    <n v="3729"/>
    <x v="3725"/>
    <s v="Shoe-string, Independent theater with a focus on art that makes you think.  Next, we're putting on an award winning Steve Martin play!"/>
    <x v="10"/>
    <n v="362"/>
    <x v="2"/>
    <x v="0"/>
    <s v="USD"/>
    <n v="1427082912"/>
    <x v="3714"/>
    <n v="1423198512"/>
    <d v="2015-02-06T04:55:12"/>
    <b v="0"/>
    <n v="5"/>
    <b v="0"/>
    <s v="theater/plays"/>
    <n v="7.2400000000000006E-2"/>
    <n v="72.400000000000006"/>
    <x v="1"/>
    <x v="6"/>
  </r>
  <r>
    <n v="3730"/>
    <x v="3726"/>
    <s v="&quot;MARK TWAIN IS HELL FOR THE COMPANY&quot; is an original theatrical production created and under development by Jeff Lowe."/>
    <x v="28"/>
    <n v="100"/>
    <x v="2"/>
    <x v="0"/>
    <s v="USD"/>
    <n v="1439828159"/>
    <x v="3715"/>
    <n v="1437236159"/>
    <d v="2015-07-18T16:15:59"/>
    <b v="0"/>
    <n v="1"/>
    <b v="0"/>
    <s v="theater/plays"/>
    <n v="0.1"/>
    <n v="100"/>
    <x v="1"/>
    <x v="6"/>
  </r>
  <r>
    <n v="3731"/>
    <x v="3727"/>
    <s v="A long distance wrong number leads to love, but with Emily flying in to finally meet, Nick somehow forgot to mention he's blind."/>
    <x v="62"/>
    <n v="620"/>
    <x v="2"/>
    <x v="0"/>
    <s v="USD"/>
    <n v="1420860180"/>
    <x v="3716"/>
    <n v="1418234646"/>
    <d v="2014-12-10T18:04:06"/>
    <b v="0"/>
    <n v="12"/>
    <b v="0"/>
    <s v="theater/plays"/>
    <n v="0.11272727272727273"/>
    <n v="51.666666666666664"/>
    <x v="1"/>
    <x v="6"/>
  </r>
  <r>
    <n v="3732"/>
    <x v="3728"/>
    <s v="Mijn solo voorstelling gaat over Elektra (Sophokles) en hoe zij als jongere alles beleeft en meemaakt!"/>
    <x v="16"/>
    <n v="131"/>
    <x v="2"/>
    <x v="9"/>
    <s v="EUR"/>
    <n v="1422100800"/>
    <x v="3717"/>
    <n v="1416932133"/>
    <d v="2014-11-25T16:15:33"/>
    <b v="0"/>
    <n v="4"/>
    <b v="0"/>
    <s v="theater/plays"/>
    <n v="0.15411764705882353"/>
    <n v="32.75"/>
    <x v="1"/>
    <x v="6"/>
  </r>
  <r>
    <n v="3733"/>
    <x v="3729"/>
    <s v="want to donate tickets to residents who live in the community that cant afford the 35.00 price of ticket"/>
    <x v="15"/>
    <n v="0"/>
    <x v="2"/>
    <x v="0"/>
    <s v="USD"/>
    <n v="1429396200"/>
    <x v="3718"/>
    <n v="1428539708"/>
    <d v="2015-04-09T00:35:08"/>
    <b v="0"/>
    <n v="0"/>
    <b v="0"/>
    <s v="theater/plays"/>
    <n v="0"/>
    <e v="#DIV/0!"/>
    <x v="1"/>
    <x v="6"/>
  </r>
  <r>
    <n v="3734"/>
    <x v="3730"/>
    <s v="Shakespeare's plays have an important message for the world. Bosnia needs to hear. Bring Shakespeare to Sarajevo! Fund performances!"/>
    <x v="15"/>
    <n v="427"/>
    <x v="2"/>
    <x v="0"/>
    <s v="USD"/>
    <n v="1432589896"/>
    <x v="3719"/>
    <n v="1427405896"/>
    <d v="2015-03-26T21:38:16"/>
    <b v="0"/>
    <n v="7"/>
    <b v="0"/>
    <s v="theater/plays"/>
    <n v="0.28466666666666668"/>
    <n v="61"/>
    <x v="1"/>
    <x v="6"/>
  </r>
  <r>
    <n v="3735"/>
    <x v="3731"/>
    <s v="Young Actor's taking on a Jacobean tragedy. Family, betrayal, love, lust, sex and death."/>
    <x v="325"/>
    <n v="20"/>
    <x v="2"/>
    <x v="1"/>
    <s v="GBP"/>
    <n v="1432831089"/>
    <x v="3720"/>
    <n v="1430239089"/>
    <d v="2015-04-28T16:38:09"/>
    <b v="0"/>
    <n v="2"/>
    <b v="0"/>
    <s v="theater/plays"/>
    <n v="0.13333333333333333"/>
    <n v="10"/>
    <x v="1"/>
    <x v="6"/>
  </r>
  <r>
    <n v="3736"/>
    <x v="3732"/>
    <s v="Hot Dogs is a new play that tackles sexism in schools and addresses issues that current sex/relationship education fails to."/>
    <x v="15"/>
    <n v="10"/>
    <x v="2"/>
    <x v="1"/>
    <s v="GBP"/>
    <n v="1427133600"/>
    <x v="3721"/>
    <n v="1423847093"/>
    <d v="2015-02-13T17:04:53"/>
    <b v="0"/>
    <n v="1"/>
    <b v="0"/>
    <s v="theater/plays"/>
    <n v="6.6666666666666671E-3"/>
    <n v="10"/>
    <x v="1"/>
    <x v="6"/>
  </r>
  <r>
    <n v="3737"/>
    <x v="3476"/>
    <s v="The ASU Theatre and Shakespeare Club presents Measure For Measure directed by Jordyn Ochser."/>
    <x v="176"/>
    <n v="150"/>
    <x v="2"/>
    <x v="0"/>
    <s v="USD"/>
    <n v="1447311540"/>
    <x v="3722"/>
    <n v="1445358903"/>
    <d v="2015-10-20T16:35:03"/>
    <b v="0"/>
    <n v="4"/>
    <b v="0"/>
    <s v="theater/plays"/>
    <n v="0.21428571428571427"/>
    <n v="37.5"/>
    <x v="1"/>
    <x v="6"/>
  </r>
  <r>
    <n v="3738"/>
    <x v="3733"/>
    <s v="A filmic, fast-paced exploration of trust, making its debut at Camden People's Theatre this July."/>
    <x v="15"/>
    <n v="270"/>
    <x v="2"/>
    <x v="1"/>
    <s v="GBP"/>
    <n v="1405461600"/>
    <x v="3723"/>
    <n v="1403562705"/>
    <d v="2014-06-23T22:31:45"/>
    <b v="0"/>
    <n v="6"/>
    <b v="0"/>
    <s v="theater/plays"/>
    <n v="0.18"/>
    <n v="45"/>
    <x v="1"/>
    <x v="6"/>
  </r>
  <r>
    <n v="3739"/>
    <x v="3734"/>
    <s v="Jonny Labey (Eastenders) leads this poetic production as WWI poet Rupert Brooke, in this dynamic, moving portrait of a flawed genius."/>
    <x v="23"/>
    <n v="805"/>
    <x v="2"/>
    <x v="1"/>
    <s v="GBP"/>
    <n v="1468752468"/>
    <x v="3724"/>
    <n v="1467024468"/>
    <d v="2016-06-27T10:47:48"/>
    <b v="0"/>
    <n v="8"/>
    <b v="0"/>
    <s v="theater/plays"/>
    <n v="0.20125000000000001"/>
    <n v="100.625"/>
    <x v="1"/>
    <x v="6"/>
  </r>
  <r>
    <n v="3740"/>
    <x v="3735"/>
    <s v="Savage in Limbo is the pilot production of dasGROUP Theatre; a Dallas-based production company with an eye for grit &amp; love of theatre."/>
    <x v="13"/>
    <n v="358"/>
    <x v="2"/>
    <x v="0"/>
    <s v="USD"/>
    <n v="1407808438"/>
    <x v="3725"/>
    <n v="1405217355"/>
    <d v="2014-07-13T02:09:15"/>
    <b v="0"/>
    <n v="14"/>
    <b v="0"/>
    <s v="theater/plays"/>
    <n v="0.17899999999999999"/>
    <n v="25.571428571428573"/>
    <x v="1"/>
    <x v="6"/>
  </r>
  <r>
    <n v="3741"/>
    <x v="3736"/>
    <s v="A small community with a love for theater would like to continue. Help the children of this community continue."/>
    <x v="22"/>
    <n v="0"/>
    <x v="2"/>
    <x v="0"/>
    <s v="USD"/>
    <n v="1450389950"/>
    <x v="3726"/>
    <n v="1447797950"/>
    <d v="2015-11-17T22:05:50"/>
    <b v="0"/>
    <n v="0"/>
    <b v="0"/>
    <s v="theater/plays"/>
    <n v="0"/>
    <e v="#DIV/0!"/>
    <x v="1"/>
    <x v="6"/>
  </r>
  <r>
    <n v="3742"/>
    <x v="3737"/>
    <s v="In the midst of dealing with sending their son off to the army, Mitch and Melanie Jennings plan a family reunion to ease their sorrow."/>
    <x v="10"/>
    <n v="100"/>
    <x v="2"/>
    <x v="0"/>
    <s v="USD"/>
    <n v="1409980144"/>
    <x v="3727"/>
    <n v="1407388144"/>
    <d v="2014-08-07T05:09:04"/>
    <b v="0"/>
    <n v="4"/>
    <b v="0"/>
    <s v="theater/plays"/>
    <n v="0.02"/>
    <n v="25"/>
    <x v="1"/>
    <x v="6"/>
  </r>
  <r>
    <n v="3743"/>
    <x v="3738"/>
    <s v="I'm taking the Adventures of Huckleberry Finn puppet show down the Mississippi River!"/>
    <x v="41"/>
    <n v="0"/>
    <x v="2"/>
    <x v="0"/>
    <s v="USD"/>
    <n v="1404406964"/>
    <x v="3728"/>
    <n v="1401814964"/>
    <d v="2014-06-03T17:02:44"/>
    <b v="0"/>
    <n v="0"/>
    <b v="0"/>
    <s v="theater/plays"/>
    <n v="0"/>
    <e v="#DIV/0!"/>
    <x v="1"/>
    <x v="6"/>
  </r>
  <r>
    <n v="3744"/>
    <x v="3739"/>
    <s v="This summer, The Spotlight Players are celebrating Christmas in July with a presentation of Ken Ludwig's side splitting comedy."/>
    <x v="38"/>
    <n v="0"/>
    <x v="2"/>
    <x v="0"/>
    <s v="USD"/>
    <n v="1404532740"/>
    <x v="3729"/>
    <n v="1401823952"/>
    <d v="2014-06-03T19:32:32"/>
    <b v="0"/>
    <n v="0"/>
    <b v="0"/>
    <s v="theater/plays"/>
    <n v="0"/>
    <e v="#DIV/0!"/>
    <x v="1"/>
    <x v="6"/>
  </r>
  <r>
    <n v="3745"/>
    <x v="3740"/>
    <s v="Tyke wants to expand her puppet theater show to weekly online web shows and is looking for backers."/>
    <x v="213"/>
    <n v="10"/>
    <x v="2"/>
    <x v="0"/>
    <s v="USD"/>
    <n v="1407689102"/>
    <x v="3730"/>
    <n v="1405097102"/>
    <d v="2014-07-11T16:45:02"/>
    <b v="0"/>
    <n v="1"/>
    <b v="0"/>
    <s v="theater/plays"/>
    <n v="0.1"/>
    <n v="10"/>
    <x v="1"/>
    <x v="6"/>
  </r>
  <r>
    <n v="3746"/>
    <x v="3741"/>
    <s v="Generational curses CAN be broken...right?"/>
    <x v="0"/>
    <n v="202"/>
    <x v="2"/>
    <x v="0"/>
    <s v="USD"/>
    <n v="1475918439"/>
    <x v="3731"/>
    <n v="1473326439"/>
    <d v="2016-09-08T09:20:39"/>
    <b v="0"/>
    <n v="1"/>
    <b v="0"/>
    <s v="theater/plays"/>
    <n v="2.3764705882352941E-2"/>
    <n v="202"/>
    <x v="1"/>
    <x v="6"/>
  </r>
  <r>
    <n v="3747"/>
    <x v="3742"/>
    <s v="The world premiere of an astonishing new play by acclaimed writer Atiha Sen Gupta."/>
    <x v="30"/>
    <n v="25"/>
    <x v="2"/>
    <x v="1"/>
    <s v="GBP"/>
    <n v="1436137140"/>
    <x v="3732"/>
    <n v="1433833896"/>
    <d v="2015-06-09T07:11:36"/>
    <b v="0"/>
    <n v="1"/>
    <b v="0"/>
    <s v="theater/plays"/>
    <n v="0.01"/>
    <n v="25"/>
    <x v="1"/>
    <x v="6"/>
  </r>
  <r>
    <n v="3748"/>
    <x v="3743"/>
    <s v="An irreverent look at the Iowa Caucuses and the oversized role this undersized state plays in the presidential election process."/>
    <x v="10"/>
    <n v="5176"/>
    <x v="0"/>
    <x v="0"/>
    <s v="USD"/>
    <n v="1455602340"/>
    <x v="3733"/>
    <n v="1453827436"/>
    <d v="2016-01-26T16:57:16"/>
    <b v="0"/>
    <n v="52"/>
    <b v="1"/>
    <s v="theater/musical"/>
    <n v="1.0351999999999999"/>
    <n v="99.538461538461533"/>
    <x v="1"/>
    <x v="40"/>
  </r>
  <r>
    <n v="3749"/>
    <x v="3744"/>
    <s v="A night of music, fellowship, and a reflection of my experiences over the past 4 years at Ball State University."/>
    <x v="2"/>
    <n v="525"/>
    <x v="0"/>
    <x v="0"/>
    <s v="USD"/>
    <n v="1461902340"/>
    <x v="3734"/>
    <n v="1459220588"/>
    <d v="2016-03-29T03:03:08"/>
    <b v="0"/>
    <n v="7"/>
    <b v="1"/>
    <s v="theater/musical"/>
    <n v="1.05"/>
    <n v="75"/>
    <x v="1"/>
    <x v="40"/>
  </r>
  <r>
    <n v="3750"/>
    <x v="3745"/>
    <s v="Stars on Stage children's theatre program is in need of 6 new wireless body microphones!_x000a__x000a_#soskidsbeheard   _x000a__x000a_www.apatheplace.org"/>
    <x v="12"/>
    <n v="6027"/>
    <x v="0"/>
    <x v="0"/>
    <s v="USD"/>
    <n v="1423555140"/>
    <x v="3735"/>
    <n v="1421105608"/>
    <d v="2015-01-12T23:33:28"/>
    <b v="0"/>
    <n v="28"/>
    <b v="1"/>
    <s v="theater/musical"/>
    <n v="1.0044999999999999"/>
    <n v="215.25"/>
    <x v="1"/>
    <x v="40"/>
  </r>
  <r>
    <n v="3751"/>
    <x v="3746"/>
    <s v="I will be performing in TWO productions to kick off the 2016 season. NEED HELP TO FUND THESE GREAT SHOWS!"/>
    <x v="28"/>
    <n v="1326"/>
    <x v="0"/>
    <x v="0"/>
    <s v="USD"/>
    <n v="1459641073"/>
    <x v="3736"/>
    <n v="1454460673"/>
    <d v="2016-02-03T00:51:13"/>
    <b v="0"/>
    <n v="11"/>
    <b v="1"/>
    <s v="theater/musical"/>
    <n v="1.3260000000000001"/>
    <n v="120.54545454545455"/>
    <x v="1"/>
    <x v="40"/>
  </r>
  <r>
    <n v="3752"/>
    <x v="3747"/>
    <s v="Welcome to POP! Community Cabaret: the &quot;friendliest mad bunch ever&quot;!_x000a_We are a cabaret group run by our community for our community."/>
    <x v="2"/>
    <n v="565"/>
    <x v="0"/>
    <x v="1"/>
    <s v="GBP"/>
    <n v="1476651600"/>
    <x v="3737"/>
    <n v="1473189335"/>
    <d v="2016-09-06T19:15:35"/>
    <b v="0"/>
    <n v="15"/>
    <b v="1"/>
    <s v="theater/musical"/>
    <n v="1.1299999999999999"/>
    <n v="37.666666666666664"/>
    <x v="1"/>
    <x v="40"/>
  </r>
  <r>
    <n v="3753"/>
    <x v="3748"/>
    <s v="An English-language production of the opera TannhÃ¤user. Some of the greatest songs ever composed, now with lyrics we can understand."/>
    <x v="10"/>
    <n v="5167"/>
    <x v="0"/>
    <x v="0"/>
    <s v="USD"/>
    <n v="1433289600"/>
    <x v="3738"/>
    <n v="1430768800"/>
    <d v="2015-05-04T19:46:40"/>
    <b v="0"/>
    <n v="30"/>
    <b v="1"/>
    <s v="theater/musical"/>
    <n v="1.0334000000000001"/>
    <n v="172.23333333333332"/>
    <x v="1"/>
    <x v="40"/>
  </r>
  <r>
    <n v="3754"/>
    <x v="3749"/>
    <s v="CitÃ© des Arts needs your help in funding their fall production of the hit musical comedy &quot;Little Shop of Horrors.&quot;"/>
    <x v="30"/>
    <n v="3000"/>
    <x v="0"/>
    <x v="0"/>
    <s v="USD"/>
    <n v="1406350740"/>
    <x v="3739"/>
    <n v="1403125737"/>
    <d v="2014-06-18T21:08:57"/>
    <b v="0"/>
    <n v="27"/>
    <b v="1"/>
    <s v="theater/musical"/>
    <n v="1.2"/>
    <n v="111.11111111111111"/>
    <x v="1"/>
    <x v="40"/>
  </r>
  <r>
    <n v="3755"/>
    <x v="3750"/>
    <s v="We have formed an innovative company that aims to create musical comedic performances suitable for a range of venues."/>
    <x v="131"/>
    <n v="713"/>
    <x v="0"/>
    <x v="1"/>
    <s v="GBP"/>
    <n v="1460753307"/>
    <x v="3740"/>
    <n v="1458161307"/>
    <d v="2016-03-16T20:48:27"/>
    <b v="0"/>
    <n v="28"/>
    <b v="1"/>
    <s v="theater/musical"/>
    <n v="1.2963636363636364"/>
    <n v="25.464285714285715"/>
    <x v="1"/>
    <x v="40"/>
  </r>
  <r>
    <n v="3756"/>
    <x v="3751"/>
    <s v="&quot;Into the Woods, it's time to go!&quot; purple light presents a reimagined take on Sondheim and Lapine's musical masterwork."/>
    <x v="37"/>
    <n v="4550"/>
    <x v="0"/>
    <x v="0"/>
    <s v="USD"/>
    <n v="1402515198"/>
    <x v="3741"/>
    <n v="1399923198"/>
    <d v="2014-05-12T19:33:18"/>
    <b v="0"/>
    <n v="17"/>
    <b v="1"/>
    <s v="theater/musical"/>
    <n v="1.0111111111111111"/>
    <n v="267.64705882352939"/>
    <x v="1"/>
    <x v="40"/>
  </r>
  <r>
    <n v="3757"/>
    <x v="3752"/>
    <s v="New Anti-Bullying Musical's cast of 30 kids is ready to &quot;speak up and reach out&quot; to the world by recording a show CD!"/>
    <x v="8"/>
    <n v="3798"/>
    <x v="0"/>
    <x v="0"/>
    <s v="USD"/>
    <n v="1417465515"/>
    <x v="3742"/>
    <n v="1415737515"/>
    <d v="2014-11-11T20:25:15"/>
    <b v="0"/>
    <n v="50"/>
    <b v="1"/>
    <s v="theater/musical"/>
    <n v="1.0851428571428572"/>
    <n v="75.959999999999994"/>
    <x v="1"/>
    <x v="40"/>
  </r>
  <r>
    <n v="3758"/>
    <x v="3753"/>
    <s v="LUIGI'S LADIES: an original one-woman musical comedy"/>
    <x v="15"/>
    <n v="1535"/>
    <x v="0"/>
    <x v="0"/>
    <s v="USD"/>
    <n v="1400475600"/>
    <x v="3743"/>
    <n v="1397819938"/>
    <d v="2014-04-18T11:18:58"/>
    <b v="0"/>
    <n v="26"/>
    <b v="1"/>
    <s v="theater/musical"/>
    <n v="1.0233333333333334"/>
    <n v="59.03846153846154"/>
    <x v="1"/>
    <x v="40"/>
  </r>
  <r>
    <n v="3759"/>
    <x v="3754"/>
    <s v="A production company specializing in small-scale musicals"/>
    <x v="23"/>
    <n v="4409.7700000000004"/>
    <x v="0"/>
    <x v="0"/>
    <s v="USD"/>
    <n v="1440556553"/>
    <x v="3744"/>
    <n v="1435372553"/>
    <d v="2015-06-27T02:35:53"/>
    <b v="0"/>
    <n v="88"/>
    <b v="1"/>
    <s v="theater/musical"/>
    <n v="1.1024425000000002"/>
    <n v="50.111022727272733"/>
    <x v="1"/>
    <x v="40"/>
  </r>
  <r>
    <n v="3760"/>
    <x v="3755"/>
    <s v="Two Shows: SIRENS and The Girl From Bare Cove. A community of artists determined to give voice to survivors of sexual violence."/>
    <x v="10"/>
    <n v="5050.7700000000004"/>
    <x v="0"/>
    <x v="0"/>
    <s v="USD"/>
    <n v="1399293386"/>
    <x v="3745"/>
    <n v="1397133386"/>
    <d v="2014-04-10T12:36:26"/>
    <b v="0"/>
    <n v="91"/>
    <b v="1"/>
    <s v="theater/musical"/>
    <n v="1.010154"/>
    <n v="55.502967032967035"/>
    <x v="1"/>
    <x v="40"/>
  </r>
  <r>
    <n v="3761"/>
    <x v="3756"/>
    <s v="liveartshow returns with a new work at the Arcola this summer. Marsha is a story combining opera, dance and theatre... with a unicorn"/>
    <x v="2"/>
    <n v="500"/>
    <x v="0"/>
    <x v="1"/>
    <s v="GBP"/>
    <n v="1439247600"/>
    <x v="3746"/>
    <n v="1434625937"/>
    <d v="2015-06-18T11:12:17"/>
    <b v="0"/>
    <n v="3"/>
    <b v="1"/>
    <s v="theater/musical"/>
    <n v="1"/>
    <n v="166.66666666666666"/>
    <x v="1"/>
    <x v="40"/>
  </r>
  <r>
    <n v="3762"/>
    <x v="3757"/>
    <s v="We are trying to raise money to perform a musical we have written, called &quot;Iolite&quot;, at the Edinburgh Fringe in 2015."/>
    <x v="21"/>
    <n v="1328"/>
    <x v="0"/>
    <x v="1"/>
    <s v="GBP"/>
    <n v="1438543889"/>
    <x v="3747"/>
    <n v="1436383889"/>
    <d v="2015-07-08T19:31:29"/>
    <b v="0"/>
    <n v="28"/>
    <b v="1"/>
    <s v="theater/musical"/>
    <n v="1.0624"/>
    <n v="47.428571428571431"/>
    <x v="1"/>
    <x v="40"/>
  </r>
  <r>
    <n v="3763"/>
    <x v="3758"/>
    <s v="A musical about two guys writing a musical about...two guys writing a musical."/>
    <x v="10"/>
    <n v="5000"/>
    <x v="0"/>
    <x v="0"/>
    <s v="USD"/>
    <n v="1427907626"/>
    <x v="3748"/>
    <n v="1425319226"/>
    <d v="2015-03-02T18:00:26"/>
    <b v="0"/>
    <n v="77"/>
    <b v="1"/>
    <s v="theater/musical"/>
    <n v="1"/>
    <n v="64.935064935064929"/>
    <x v="1"/>
    <x v="40"/>
  </r>
  <r>
    <n v="3764"/>
    <x v="3759"/>
    <s v="Talented, hard-working performers for Into the Woods JR need your help in renting microphones for our show!"/>
    <x v="15"/>
    <n v="1500"/>
    <x v="0"/>
    <x v="0"/>
    <s v="USD"/>
    <n v="1464482160"/>
    <x v="3749"/>
    <n v="1462824832"/>
    <d v="2016-05-09T20:13:52"/>
    <b v="0"/>
    <n v="27"/>
    <b v="1"/>
    <s v="theater/musical"/>
    <n v="1"/>
    <n v="55.555555555555557"/>
    <x v="1"/>
    <x v="40"/>
  </r>
  <r>
    <n v="3765"/>
    <x v="3760"/>
    <s v="An new musical from Laura Grill &amp; Misha Chowdhury about relationships, Relationships, and the moments that change everything."/>
    <x v="39"/>
    <n v="7942"/>
    <x v="0"/>
    <x v="0"/>
    <s v="USD"/>
    <n v="1406745482"/>
    <x v="3750"/>
    <n v="1404153482"/>
    <d v="2014-06-30T18:38:02"/>
    <b v="0"/>
    <n v="107"/>
    <b v="1"/>
    <s v="theater/musical"/>
    <n v="1.1345714285714286"/>
    <n v="74.224299065420567"/>
    <x v="1"/>
    <x v="40"/>
  </r>
  <r>
    <n v="3766"/>
    <x v="3761"/>
    <s v="Trapped on a stalled New York subway, seven strangers realize it's not just the train that's stuck."/>
    <x v="3"/>
    <n v="10265.01"/>
    <x v="0"/>
    <x v="0"/>
    <s v="USD"/>
    <n v="1404360045"/>
    <x v="3751"/>
    <n v="1401336045"/>
    <d v="2014-05-29T04:00:45"/>
    <b v="0"/>
    <n v="96"/>
    <b v="1"/>
    <s v="theater/musical"/>
    <n v="1.0265010000000001"/>
    <n v="106.9271875"/>
    <x v="1"/>
    <x v="40"/>
  </r>
  <r>
    <n v="3767"/>
    <x v="3762"/>
    <s v="A ragtag crew collaborating on a live performance for the first time, with music as their medium and NYC as their inspiration."/>
    <x v="13"/>
    <n v="2335"/>
    <x v="0"/>
    <x v="0"/>
    <s v="USD"/>
    <n v="1425185940"/>
    <x v="3566"/>
    <n v="1423960097"/>
    <d v="2015-02-15T00:28:17"/>
    <b v="0"/>
    <n v="56"/>
    <b v="1"/>
    <s v="theater/musical"/>
    <n v="1.1675"/>
    <n v="41.696428571428569"/>
    <x v="1"/>
    <x v="40"/>
  </r>
  <r>
    <n v="3768"/>
    <x v="3763"/>
    <s v="Meet Dani, a 9 year old battling leukemia. This witty musical inspires us to believe in the indomitable power of human imagination."/>
    <x v="23"/>
    <n v="4306.1099999999997"/>
    <x v="0"/>
    <x v="0"/>
    <s v="USD"/>
    <n v="1402594090"/>
    <x v="3752"/>
    <n v="1400002090"/>
    <d v="2014-05-13T17:28:10"/>
    <b v="0"/>
    <n v="58"/>
    <b v="1"/>
    <s v="theater/musical"/>
    <n v="1.0765274999999999"/>
    <n v="74.243275862068955"/>
    <x v="1"/>
    <x v="40"/>
  </r>
  <r>
    <n v="3769"/>
    <x v="3764"/>
    <s v="&quot;I wanted to tell the story of two people in love, who were never in the same place at the same time.&quot;- Jason Robert Brown"/>
    <x v="184"/>
    <n v="1100"/>
    <x v="0"/>
    <x v="0"/>
    <s v="USD"/>
    <n v="1460730079"/>
    <x v="3753"/>
    <n v="1458138079"/>
    <d v="2016-03-16T14:21:19"/>
    <b v="0"/>
    <n v="15"/>
    <b v="1"/>
    <s v="theater/musical"/>
    <n v="1"/>
    <n v="73.333333333333329"/>
    <x v="1"/>
    <x v="40"/>
  </r>
  <r>
    <n v="3770"/>
    <x v="3765"/>
    <s v="The incredible story of woman's fight to clear her brother from the charge of cowardice in the Great War, brought to life musically"/>
    <x v="13"/>
    <n v="2000"/>
    <x v="0"/>
    <x v="1"/>
    <s v="GBP"/>
    <n v="1434234010"/>
    <x v="3754"/>
    <n v="1431642010"/>
    <d v="2015-05-14T22:20:10"/>
    <b v="0"/>
    <n v="20"/>
    <b v="1"/>
    <s v="theater/musical"/>
    <n v="1"/>
    <n v="100"/>
    <x v="1"/>
    <x v="40"/>
  </r>
  <r>
    <n v="3771"/>
    <x v="3766"/>
    <s v="I would like to make a demo recording of six songs from COME OUT SWINGIN'!"/>
    <x v="28"/>
    <n v="1460"/>
    <x v="0"/>
    <x v="0"/>
    <s v="USD"/>
    <n v="1463529600"/>
    <x v="3755"/>
    <n v="1462307652"/>
    <d v="2016-05-03T20:34:12"/>
    <b v="0"/>
    <n v="38"/>
    <b v="1"/>
    <s v="theater/musical"/>
    <n v="1.46"/>
    <n v="38.421052631578945"/>
    <x v="1"/>
    <x v="40"/>
  </r>
  <r>
    <n v="3772"/>
    <x v="3767"/>
    <s v="A dark comedy about two girls, one knee, and the 1994 Olympics. Help us make sure &quot;Tonya and Nancy&quot; rocks!"/>
    <x v="10"/>
    <n v="5510"/>
    <x v="0"/>
    <x v="0"/>
    <s v="USD"/>
    <n v="1480399200"/>
    <x v="3756"/>
    <n v="1478616506"/>
    <d v="2016-11-08T14:48:26"/>
    <b v="0"/>
    <n v="33"/>
    <b v="1"/>
    <s v="theater/musical"/>
    <n v="1.1020000000000001"/>
    <n v="166.96969696969697"/>
    <x v="1"/>
    <x v="40"/>
  </r>
  <r>
    <n v="3773"/>
    <x v="3768"/>
    <s v="A dramatic hip-hopera, inspired from monologues written by the performers."/>
    <x v="10"/>
    <n v="5410"/>
    <x v="0"/>
    <x v="0"/>
    <s v="USD"/>
    <n v="1479175680"/>
    <x v="3757"/>
    <n v="1476317247"/>
    <d v="2016-10-13T00:07:27"/>
    <b v="0"/>
    <n v="57"/>
    <b v="1"/>
    <s v="theater/musical"/>
    <n v="1.0820000000000001"/>
    <n v="94.912280701754383"/>
    <x v="1"/>
    <x v="40"/>
  </r>
  <r>
    <n v="3774"/>
    <x v="3769"/>
    <s v="Mabel Moon and her co-pilot Silvertoes are coming to earth in the form of a 35 minute interactive and educational musical adventure  !"/>
    <x v="30"/>
    <n v="2500"/>
    <x v="0"/>
    <x v="5"/>
    <s v="CAD"/>
    <n v="1428606055"/>
    <x v="3758"/>
    <n v="1427223655"/>
    <d v="2015-03-24T19:00:55"/>
    <b v="0"/>
    <n v="25"/>
    <b v="1"/>
    <s v="theater/musical"/>
    <n v="1"/>
    <n v="100"/>
    <x v="1"/>
    <x v="40"/>
  </r>
  <r>
    <n v="3775"/>
    <x v="3770"/>
    <s v="Travis Kent joins forces with some of today's brightest contemporary composers for an evening full of firsts at 54 Below."/>
    <x v="13"/>
    <n v="2005"/>
    <x v="0"/>
    <x v="0"/>
    <s v="USD"/>
    <n v="1428552000"/>
    <x v="3759"/>
    <n v="1426199843"/>
    <d v="2015-03-12T22:37:23"/>
    <b v="0"/>
    <n v="14"/>
    <b v="1"/>
    <s v="theater/musical"/>
    <n v="1.0024999999999999"/>
    <n v="143.21428571428572"/>
    <x v="1"/>
    <x v="40"/>
  </r>
  <r>
    <n v="3776"/>
    <x v="3771"/>
    <s v="The volunteers of TACFA work to &quot;create community through the arts&quot; by putting on a Broadway show that everyone can afford to  attend."/>
    <x v="6"/>
    <n v="8537"/>
    <x v="0"/>
    <x v="0"/>
    <s v="USD"/>
    <n v="1406854800"/>
    <x v="3760"/>
    <n v="1403599778"/>
    <d v="2014-06-24T08:49:38"/>
    <b v="0"/>
    <n v="94"/>
    <b v="1"/>
    <s v="theater/musical"/>
    <n v="1.0671250000000001"/>
    <n v="90.819148936170208"/>
    <x v="1"/>
    <x v="40"/>
  </r>
  <r>
    <n v="3777"/>
    <x v="3772"/>
    <s v="This musical adventure is a funny and heartwarming story of Mimi, a rebellious young girl who is spirited to Ghostlynd."/>
    <x v="13"/>
    <n v="2864"/>
    <x v="0"/>
    <x v="0"/>
    <s v="USD"/>
    <n v="1411790400"/>
    <x v="3761"/>
    <n v="1409884821"/>
    <d v="2014-09-05T02:40:21"/>
    <b v="0"/>
    <n v="59"/>
    <b v="1"/>
    <s v="theater/musical"/>
    <n v="1.4319999999999999"/>
    <n v="48.542372881355931"/>
    <x v="1"/>
    <x v="40"/>
  </r>
  <r>
    <n v="3778"/>
    <x v="3773"/>
    <s v="Sponsor an AVENUE Q puppet for The Barn Players April 2015 production."/>
    <x v="262"/>
    <n v="2521"/>
    <x v="0"/>
    <x v="0"/>
    <s v="USD"/>
    <n v="1423942780"/>
    <x v="3762"/>
    <n v="1418758780"/>
    <d v="2014-12-16T19:39:40"/>
    <b v="0"/>
    <n v="36"/>
    <b v="1"/>
    <s v="theater/musical"/>
    <n v="1.0504166666666668"/>
    <n v="70.027777777777771"/>
    <x v="1"/>
    <x v="40"/>
  </r>
  <r>
    <n v="3779"/>
    <x v="3774"/>
    <s v="A fresh, re-telling of the Jesus story for a new generation."/>
    <x v="36"/>
    <n v="15597"/>
    <x v="0"/>
    <x v="0"/>
    <s v="USD"/>
    <n v="1459010340"/>
    <x v="3763"/>
    <n v="1456421940"/>
    <d v="2016-02-25T17:39:00"/>
    <b v="0"/>
    <n v="115"/>
    <b v="1"/>
    <s v="theater/musical"/>
    <n v="1.0398000000000001"/>
    <n v="135.62608695652173"/>
    <x v="1"/>
    <x v="40"/>
  </r>
  <r>
    <n v="3780"/>
    <x v="3775"/>
    <s v="Melissa Youth OnSTAGE (MYO) provides kids in North Collin County with the very best in youth theatre opportunities."/>
    <x v="30"/>
    <n v="3000"/>
    <x v="0"/>
    <x v="0"/>
    <s v="USD"/>
    <n v="1436817960"/>
    <x v="3764"/>
    <n v="1433999785"/>
    <d v="2015-06-11T05:16:25"/>
    <b v="0"/>
    <n v="30"/>
    <b v="1"/>
    <s v="theater/musical"/>
    <n v="1.2"/>
    <n v="100"/>
    <x v="1"/>
    <x v="40"/>
  </r>
  <r>
    <n v="3781"/>
    <x v="3776"/>
    <s v="Support Keith in his journey from unemployment to Off-Broadway in the triumphant return of I GOT FIRED: A SORT-OF-TRUE REVENGE MUSICAL."/>
    <x v="37"/>
    <n v="4935"/>
    <x v="0"/>
    <x v="0"/>
    <s v="USD"/>
    <n v="1410210685"/>
    <x v="3765"/>
    <n v="1408050685"/>
    <d v="2014-08-14T21:11:25"/>
    <b v="0"/>
    <n v="52"/>
    <b v="1"/>
    <s v="theater/musical"/>
    <n v="1.0966666666666667"/>
    <n v="94.90384615384616"/>
    <x v="1"/>
    <x v="40"/>
  </r>
  <r>
    <n v="3782"/>
    <x v="3777"/>
    <s v="No Horizon.  A unique musical inspired by the remarkable, forgotten story of Nicholas Saunderson - a tale of passion and aspiration."/>
    <x v="13"/>
    <n v="2035"/>
    <x v="0"/>
    <x v="1"/>
    <s v="GBP"/>
    <n v="1469401200"/>
    <x v="3766"/>
    <n v="1466887297"/>
    <d v="2016-06-25T20:41:37"/>
    <b v="0"/>
    <n v="27"/>
    <b v="1"/>
    <s v="theater/musical"/>
    <n v="1.0175000000000001"/>
    <n v="75.370370370370367"/>
    <x v="1"/>
    <x v="40"/>
  </r>
  <r>
    <n v="3783"/>
    <x v="3778"/>
    <s v="Help fund Doro &amp; Diega's journey to the Orlando Fringe 2016. A brand new choose-your-own adventure musical!"/>
    <x v="38"/>
    <n v="1547"/>
    <x v="0"/>
    <x v="0"/>
    <s v="USD"/>
    <n v="1458057600"/>
    <x v="3767"/>
    <n v="1455938520"/>
    <d v="2016-02-20T03:22:00"/>
    <b v="0"/>
    <n v="24"/>
    <b v="1"/>
    <s v="theater/musical"/>
    <n v="1.2891666666666666"/>
    <n v="64.458333333333329"/>
    <x v="1"/>
    <x v="40"/>
  </r>
  <r>
    <n v="3784"/>
    <x v="3779"/>
    <s v="This year, we will be producing the cult classic Little Shop of Horrors with your proceeds going towards venue and production costs."/>
    <x v="28"/>
    <n v="1150"/>
    <x v="0"/>
    <x v="5"/>
    <s v="CAD"/>
    <n v="1468193532"/>
    <x v="3768"/>
    <n v="1465601532"/>
    <d v="2016-06-10T23:32:12"/>
    <b v="0"/>
    <n v="10"/>
    <b v="1"/>
    <s v="theater/musical"/>
    <n v="1.1499999999999999"/>
    <n v="115"/>
    <x v="1"/>
    <x v="40"/>
  </r>
  <r>
    <n v="3785"/>
    <x v="3780"/>
    <s v="Chess. Betrayal. Blueberry yoghurts. &quot;Pawn&quot; - a new musical by Oxford students - needs funding to go to the Edinburgh Fringe!"/>
    <x v="13"/>
    <n v="3015"/>
    <x v="0"/>
    <x v="1"/>
    <s v="GBP"/>
    <n v="1470132180"/>
    <x v="3769"/>
    <n v="1467040769"/>
    <d v="2016-06-27T15:19:29"/>
    <b v="0"/>
    <n v="30"/>
    <b v="1"/>
    <s v="theater/musical"/>
    <n v="1.5075000000000001"/>
    <n v="100.5"/>
    <x v="1"/>
    <x v="40"/>
  </r>
  <r>
    <n v="3786"/>
    <x v="3781"/>
    <s v="The brainchild of Coleman Peterson and Janice Gilbert.  The funding will be used to professionally record the songs."/>
    <x v="12"/>
    <n v="6658"/>
    <x v="0"/>
    <x v="0"/>
    <s v="USD"/>
    <n v="1464310475"/>
    <x v="3770"/>
    <n v="1461718475"/>
    <d v="2016-04-27T00:54:35"/>
    <b v="0"/>
    <n v="71"/>
    <b v="1"/>
    <s v="theater/musical"/>
    <n v="1.1096666666666666"/>
    <n v="93.774647887323937"/>
    <x v="1"/>
    <x v="40"/>
  </r>
  <r>
    <n v="3787"/>
    <x v="3782"/>
    <s v="The Happiest Show on Earth is a Disney musical revue to benefit the Make-A-Wish foundation. Funds for production needed."/>
    <x v="18"/>
    <n v="351"/>
    <x v="0"/>
    <x v="0"/>
    <s v="USD"/>
    <n v="1436587140"/>
    <x v="3514"/>
    <n v="1434113406"/>
    <d v="2015-06-12T12:50:06"/>
    <b v="0"/>
    <n v="10"/>
    <b v="1"/>
    <s v="theater/musical"/>
    <n v="1.0028571428571429"/>
    <n v="35.1"/>
    <x v="1"/>
    <x v="40"/>
  </r>
  <r>
    <n v="3788"/>
    <x v="3783"/>
    <s v="A STORY OF BAGELS AND LOCKS!_x000a__x000a_A JEWISH GIRL FINDS HERSELF ON A UNEXPECTED TRIP TO_x000a_&quot;A SPIRITUAL EXPERIENCE&quot; !"/>
    <x v="96"/>
    <n v="500"/>
    <x v="2"/>
    <x v="0"/>
    <s v="USD"/>
    <n v="1450887480"/>
    <x v="3771"/>
    <n v="1448469719"/>
    <d v="2015-11-25T16:41:59"/>
    <b v="0"/>
    <n v="1"/>
    <b v="0"/>
    <s v="theater/musical"/>
    <n v="6.6666666666666671E-3"/>
    <n v="500"/>
    <x v="1"/>
    <x v="40"/>
  </r>
  <r>
    <n v="3789"/>
    <x v="3784"/>
    <s v="This fabulous new play explores the little known love life of England's most famous romantic novelist, Jane Austen."/>
    <x v="424"/>
    <n v="116"/>
    <x v="2"/>
    <x v="1"/>
    <s v="GBP"/>
    <n v="1434395418"/>
    <x v="3772"/>
    <n v="1431630618"/>
    <d v="2015-05-14T19:10:18"/>
    <b v="0"/>
    <n v="4"/>
    <b v="0"/>
    <s v="theater/musical"/>
    <n v="3.267605633802817E-2"/>
    <n v="29"/>
    <x v="1"/>
    <x v="40"/>
  </r>
  <r>
    <n v="3790"/>
    <x v="3785"/>
    <s v="As a non profit graduate student at Penn,my passion is the arts, we need support to fund our new CHILDREN's DINNER THEATRE"/>
    <x v="36"/>
    <n v="0"/>
    <x v="2"/>
    <x v="0"/>
    <s v="USD"/>
    <n v="1479834023"/>
    <x v="3773"/>
    <n v="1477238423"/>
    <d v="2016-10-23T16:00:23"/>
    <b v="0"/>
    <n v="0"/>
    <b v="0"/>
    <s v="theater/musical"/>
    <n v="0"/>
    <e v="#DIV/0!"/>
    <x v="1"/>
    <x v="40"/>
  </r>
  <r>
    <n v="3791"/>
    <x v="3786"/>
    <s v="Spin! is an original musical comedy-drama presented by Blue Palm Productions."/>
    <x v="15"/>
    <n v="0"/>
    <x v="2"/>
    <x v="0"/>
    <s v="USD"/>
    <n v="1404664592"/>
    <x v="3774"/>
    <n v="1399480592"/>
    <d v="2014-05-07T16:36:32"/>
    <b v="0"/>
    <n v="0"/>
    <b v="0"/>
    <s v="theater/musical"/>
    <n v="0"/>
    <e v="#DIV/0!"/>
    <x v="1"/>
    <x v="40"/>
  </r>
  <r>
    <n v="3792"/>
    <x v="3787"/>
    <s v="A cultural and historic journey through Puerto Rico's music and dance!"/>
    <x v="78"/>
    <n v="35"/>
    <x v="2"/>
    <x v="0"/>
    <s v="USD"/>
    <n v="1436957022"/>
    <x v="3775"/>
    <n v="1434365022"/>
    <d v="2015-06-15T10:43:42"/>
    <b v="0"/>
    <n v="2"/>
    <b v="0"/>
    <s v="theater/musical"/>
    <n v="2.8E-3"/>
    <n v="17.5"/>
    <x v="1"/>
    <x v="40"/>
  </r>
  <r>
    <n v="3793"/>
    <x v="3788"/>
    <s v="Sheet Music portfolio of comedic tour-de-forces, intricate ballads &amp; more...launched live with a power-house Nashville-cast Concert."/>
    <x v="39"/>
    <n v="4176"/>
    <x v="2"/>
    <x v="0"/>
    <s v="USD"/>
    <n v="1418769129"/>
    <x v="3776"/>
    <n v="1416954729"/>
    <d v="2014-11-25T22:32:09"/>
    <b v="0"/>
    <n v="24"/>
    <b v="0"/>
    <s v="theater/musical"/>
    <n v="0.59657142857142853"/>
    <n v="174"/>
    <x v="1"/>
    <x v="40"/>
  </r>
  <r>
    <n v="3794"/>
    <x v="3789"/>
    <s v="Local boy turned producer returns with a brand new show, another talented cast, dazzling costumes and brand new set! Please support!"/>
    <x v="10"/>
    <n v="50"/>
    <x v="2"/>
    <x v="1"/>
    <s v="GBP"/>
    <n v="1433685354"/>
    <x v="3777"/>
    <n v="1431093354"/>
    <d v="2015-05-08T13:55:54"/>
    <b v="0"/>
    <n v="1"/>
    <b v="0"/>
    <s v="theater/musical"/>
    <n v="0.01"/>
    <n v="50"/>
    <x v="1"/>
    <x v="40"/>
  </r>
  <r>
    <n v="3795"/>
    <x v="3790"/>
    <s v="Poppin Productions are currently entering the development stage of their very first production -  &quot;Duodeca&quot;."/>
    <x v="20"/>
    <n v="10"/>
    <x v="2"/>
    <x v="1"/>
    <s v="GBP"/>
    <n v="1440801000"/>
    <x v="3778"/>
    <n v="1437042490"/>
    <d v="2015-07-16T10:28:10"/>
    <b v="0"/>
    <n v="2"/>
    <b v="0"/>
    <s v="theater/musical"/>
    <n v="1.6666666666666666E-2"/>
    <n v="5"/>
    <x v="1"/>
    <x v="40"/>
  </r>
  <r>
    <n v="3796"/>
    <x v="3791"/>
    <s v="Part Psychological Thriller - Part Heartbreaking Drama - Part Spectacular Farce - 100% New American Musical Theatre"/>
    <x v="290"/>
    <n v="1"/>
    <x v="2"/>
    <x v="0"/>
    <s v="USD"/>
    <n v="1484354556"/>
    <x v="3779"/>
    <n v="1479170556"/>
    <d v="2016-11-15T00:42:36"/>
    <b v="0"/>
    <n v="1"/>
    <b v="0"/>
    <s v="theater/musical"/>
    <n v="4.4444444444444447E-5"/>
    <n v="1"/>
    <x v="1"/>
    <x v="40"/>
  </r>
  <r>
    <n v="3797"/>
    <x v="3792"/>
    <s v="FACING EAST, a dramatic new musical, follows an upstanding mormon couple facing the suicide of the gay son. Help us bring it to London!"/>
    <x v="12"/>
    <n v="5380"/>
    <x v="2"/>
    <x v="0"/>
    <s v="USD"/>
    <n v="1429564165"/>
    <x v="3780"/>
    <n v="1426972165"/>
    <d v="2015-03-21T21:09:25"/>
    <b v="0"/>
    <n v="37"/>
    <b v="0"/>
    <s v="theater/musical"/>
    <n v="0.89666666666666661"/>
    <n v="145.40540540540542"/>
    <x v="1"/>
    <x v="40"/>
  </r>
  <r>
    <n v="3798"/>
    <x v="3793"/>
    <s v="Ceasefire WWII. Yet Nazis continue the Holocaust.  A German &amp; a girl try to stop the execution of Christian,Gay &amp; Jewish prisoners."/>
    <x v="54"/>
    <n v="1025"/>
    <x v="2"/>
    <x v="0"/>
    <s v="USD"/>
    <n v="1407691248"/>
    <x v="3781"/>
    <n v="1405099248"/>
    <d v="2014-07-11T17:20:48"/>
    <b v="0"/>
    <n v="5"/>
    <b v="0"/>
    <s v="theater/musical"/>
    <n v="1.4642857142857143E-2"/>
    <n v="205"/>
    <x v="1"/>
    <x v="40"/>
  </r>
  <r>
    <n v="3799"/>
    <x v="3794"/>
    <s v="An original musical on it's way to the stage in Minneapolis, MN. Feel free to ask any questions."/>
    <x v="3"/>
    <n v="402"/>
    <x v="2"/>
    <x v="0"/>
    <s v="USD"/>
    <n v="1457734843"/>
    <x v="3782"/>
    <n v="1455142843"/>
    <d v="2016-02-10T22:20:43"/>
    <b v="0"/>
    <n v="4"/>
    <b v="0"/>
    <s v="theater/musical"/>
    <n v="4.02E-2"/>
    <n v="100.5"/>
    <x v="1"/>
    <x v="40"/>
  </r>
  <r>
    <n v="3800"/>
    <x v="3795"/>
    <s v="Playground was established in 2007 on the back of paper napkins and has since provided opportunities for over 800 boys and girls."/>
    <x v="29"/>
    <n v="881"/>
    <x v="2"/>
    <x v="0"/>
    <s v="USD"/>
    <n v="1420952340"/>
    <x v="3783"/>
    <n v="1418146883"/>
    <d v="2014-12-09T17:41:23"/>
    <b v="0"/>
    <n v="16"/>
    <b v="0"/>
    <s v="theater/musical"/>
    <n v="4.0045454545454544E-2"/>
    <n v="55.0625"/>
    <x v="1"/>
    <x v="40"/>
  </r>
  <r>
    <n v="3801"/>
    <x v="3796"/>
    <s v="The Imaginary : A Musical is a new musical adaptation based on the novel written by A.F. Harrold.       TheImaginaryAMusical.com"/>
    <x v="10"/>
    <n v="426"/>
    <x v="2"/>
    <x v="0"/>
    <s v="USD"/>
    <n v="1420215216"/>
    <x v="3784"/>
    <n v="1417536816"/>
    <d v="2014-12-02T16:13:36"/>
    <b v="0"/>
    <n v="9"/>
    <b v="0"/>
    <s v="theater/musical"/>
    <n v="8.5199999999999998E-2"/>
    <n v="47.333333333333336"/>
    <x v="1"/>
    <x v="40"/>
  </r>
  <r>
    <n v="3802"/>
    <x v="3797"/>
    <s v="A musical about how Shakespeare was inspired to write only his own plays after the co-authored play Henry VI was taken."/>
    <x v="9"/>
    <n v="0"/>
    <x v="2"/>
    <x v="0"/>
    <s v="USD"/>
    <n v="1445482906"/>
    <x v="3785"/>
    <n v="1442890906"/>
    <d v="2015-09-22T03:01:46"/>
    <b v="0"/>
    <n v="0"/>
    <b v="0"/>
    <s v="theater/musical"/>
    <n v="0"/>
    <e v="#DIV/0!"/>
    <x v="1"/>
    <x v="40"/>
  </r>
  <r>
    <n v="3803"/>
    <x v="3798"/>
    <s v="A fully orchestrated concept album of Benjamin Button the Musical!"/>
    <x v="14"/>
    <n v="2358"/>
    <x v="2"/>
    <x v="0"/>
    <s v="USD"/>
    <n v="1457133568"/>
    <x v="3786"/>
    <n v="1454541568"/>
    <d v="2016-02-03T23:19:28"/>
    <b v="0"/>
    <n v="40"/>
    <b v="0"/>
    <s v="theater/musical"/>
    <n v="0.19650000000000001"/>
    <n v="58.95"/>
    <x v="1"/>
    <x v="40"/>
  </r>
  <r>
    <n v="3804"/>
    <x v="3799"/>
    <s v="Basement Theatrics is producing Spring Awakening July 22-31, 2016 at 12th Ave Arts in Seattle, WA! Help make this the best it can be!"/>
    <x v="6"/>
    <n v="0"/>
    <x v="2"/>
    <x v="0"/>
    <s v="USD"/>
    <n v="1469948400"/>
    <x v="3787"/>
    <n v="1465172024"/>
    <d v="2016-06-06T00:13:44"/>
    <b v="0"/>
    <n v="0"/>
    <b v="0"/>
    <s v="theater/musical"/>
    <n v="0"/>
    <e v="#DIV/0!"/>
    <x v="1"/>
    <x v="40"/>
  </r>
  <r>
    <n v="3805"/>
    <x v="3800"/>
    <s v="&quot;Sounds By The River&quot; tells the story of a Detroit composer through_x000a_his music, poetry, and dance."/>
    <x v="60"/>
    <n v="3"/>
    <x v="2"/>
    <x v="0"/>
    <s v="USD"/>
    <n v="1411852640"/>
    <x v="3788"/>
    <n v="1406668640"/>
    <d v="2014-07-29T21:17:20"/>
    <b v="0"/>
    <n v="2"/>
    <b v="0"/>
    <s v="theater/musical"/>
    <n v="2.0000000000000002E-5"/>
    <n v="1.5"/>
    <x v="1"/>
    <x v="40"/>
  </r>
  <r>
    <n v="3806"/>
    <x v="3801"/>
    <s v="A truly multicultural experience - Hip Hop, Bollywood, Classical Dancers #liveband #Revoultionary Script 19th July@NationalTheatre"/>
    <x v="51"/>
    <n v="5"/>
    <x v="2"/>
    <x v="2"/>
    <s v="AUD"/>
    <n v="1404022381"/>
    <x v="3789"/>
    <n v="1402294381"/>
    <d v="2014-06-09T06:13:01"/>
    <b v="0"/>
    <n v="1"/>
    <b v="0"/>
    <s v="theater/musical"/>
    <n v="6.6666666666666664E-4"/>
    <n v="5"/>
    <x v="1"/>
    <x v="40"/>
  </r>
  <r>
    <n v="3807"/>
    <x v="3802"/>
    <s v="A vibrant, street-wise, and musical performance that follows the lives of stories of the community of Washington Heights..."/>
    <x v="15"/>
    <n v="455"/>
    <x v="2"/>
    <x v="0"/>
    <s v="USD"/>
    <n v="1428097739"/>
    <x v="3790"/>
    <n v="1427492939"/>
    <d v="2015-03-27T21:48:59"/>
    <b v="0"/>
    <n v="9"/>
    <b v="0"/>
    <s v="theater/musical"/>
    <n v="0.30333333333333334"/>
    <n v="50.555555555555557"/>
    <x v="1"/>
    <x v="40"/>
  </r>
  <r>
    <n v="3808"/>
    <x v="3803"/>
    <s v="Following a sell-out run in Loughborough, Time at the Bar! is heading to this year's Fringe Festival... But we need your help!"/>
    <x v="28"/>
    <n v="1000"/>
    <x v="0"/>
    <x v="1"/>
    <s v="GBP"/>
    <n v="1429955619"/>
    <x v="3791"/>
    <n v="1424775219"/>
    <d v="2015-02-24T10:53:39"/>
    <b v="0"/>
    <n v="24"/>
    <b v="1"/>
    <s v="theater/plays"/>
    <n v="1"/>
    <n v="41.666666666666664"/>
    <x v="1"/>
    <x v="6"/>
  </r>
  <r>
    <n v="3809"/>
    <x v="3804"/>
    <s v="The story of two women trying to produce their own version of Chekhov's The Seagull with limited resources and unfettered enthusiasm."/>
    <x v="13"/>
    <n v="2025"/>
    <x v="0"/>
    <x v="1"/>
    <s v="GBP"/>
    <n v="1406761200"/>
    <x v="3792"/>
    <n v="1402403907"/>
    <d v="2014-06-10T12:38:27"/>
    <b v="0"/>
    <n v="38"/>
    <b v="1"/>
    <s v="theater/plays"/>
    <n v="1.0125"/>
    <n v="53.289473684210527"/>
    <x v="1"/>
    <x v="6"/>
  </r>
  <r>
    <n v="3810"/>
    <x v="3805"/>
    <s v="Theater students of UMass present a large-scale theater collaboration that will revolutionize the way you see Shakespeare."/>
    <x v="15"/>
    <n v="1826"/>
    <x v="0"/>
    <x v="0"/>
    <s v="USD"/>
    <n v="1426965758"/>
    <x v="3793"/>
    <n v="1424377358"/>
    <d v="2015-02-19T20:22:38"/>
    <b v="0"/>
    <n v="26"/>
    <b v="1"/>
    <s v="theater/plays"/>
    <n v="1.2173333333333334"/>
    <n v="70.230769230769226"/>
    <x v="1"/>
    <x v="6"/>
  </r>
  <r>
    <n v="3811"/>
    <x v="3806"/>
    <s v="The University of Exeter Shakespeare Society is touring its acclaimed show The Merchant of Venice to Stratford-upon-Avon!"/>
    <x v="49"/>
    <n v="825"/>
    <x v="0"/>
    <x v="1"/>
    <s v="GBP"/>
    <n v="1464692400"/>
    <x v="3794"/>
    <n v="1461769373"/>
    <d v="2016-04-27T15:02:53"/>
    <b v="0"/>
    <n v="19"/>
    <b v="1"/>
    <s v="theater/plays"/>
    <n v="3.3"/>
    <n v="43.421052631578945"/>
    <x v="1"/>
    <x v="6"/>
  </r>
  <r>
    <n v="3812"/>
    <x v="3807"/>
    <s v="We are raising funds for our local theatre group &quot;The Stage Door&quot;. Funding required for lighting, stage equipment and productions."/>
    <x v="13"/>
    <n v="2191"/>
    <x v="0"/>
    <x v="5"/>
    <s v="CAD"/>
    <n v="1433131140"/>
    <x v="2551"/>
    <n v="1429120908"/>
    <d v="2015-04-15T18:01:48"/>
    <b v="0"/>
    <n v="11"/>
    <b v="1"/>
    <s v="theater/plays"/>
    <n v="1.0954999999999999"/>
    <n v="199.18181818181819"/>
    <x v="1"/>
    <x v="6"/>
  </r>
  <r>
    <n v="3813"/>
    <x v="3808"/>
    <s v="A comedic play about hillbilly vampires and the absurdity of judging by appearances. Wanna live forever? Better watch what you drink."/>
    <x v="190"/>
    <n v="2119.9899999999998"/>
    <x v="0"/>
    <x v="0"/>
    <s v="USD"/>
    <n v="1465940580"/>
    <x v="3795"/>
    <n v="1462603021"/>
    <d v="2016-05-07T06:37:01"/>
    <b v="0"/>
    <n v="27"/>
    <b v="1"/>
    <s v="theater/plays"/>
    <n v="1.0095190476190474"/>
    <n v="78.518148148148143"/>
    <x v="1"/>
    <x v="6"/>
  </r>
  <r>
    <n v="3814"/>
    <x v="3809"/>
    <s v="Wax Wings is proud to be presenting the premiere of EYES. SHUT DOOR OPEN, a new play by Boston playwright Cassie M. Seinuk."/>
    <x v="15"/>
    <n v="2102"/>
    <x v="0"/>
    <x v="0"/>
    <s v="USD"/>
    <n v="1427860740"/>
    <x v="3532"/>
    <n v="1424727712"/>
    <d v="2015-02-23T21:41:52"/>
    <b v="0"/>
    <n v="34"/>
    <b v="1"/>
    <s v="theater/plays"/>
    <n v="1.4013333333333333"/>
    <n v="61.823529411764703"/>
    <x v="1"/>
    <x v="6"/>
  </r>
  <r>
    <n v="3815"/>
    <x v="3810"/>
    <s v="Come and help us make the Canterbury Shakespeare Festival a reality"/>
    <x v="28"/>
    <n v="1000.01"/>
    <x v="0"/>
    <x v="1"/>
    <s v="GBP"/>
    <n v="1440111600"/>
    <x v="3796"/>
    <n v="1437545657"/>
    <d v="2015-07-22T06:14:17"/>
    <b v="0"/>
    <n v="20"/>
    <b v="1"/>
    <s v="theater/plays"/>
    <n v="1.0000100000000001"/>
    <n v="50.000500000000002"/>
    <x v="1"/>
    <x v="6"/>
  </r>
  <r>
    <n v="3816"/>
    <x v="3811"/>
    <s v="A new play by Brandon Taitt._x000a_Presented by The Theatre Cosmic. _x000a_Premiering in August at the 2014 Minnesota Fringe Festival"/>
    <x v="15"/>
    <n v="1788.57"/>
    <x v="0"/>
    <x v="0"/>
    <s v="USD"/>
    <n v="1405614823"/>
    <x v="3797"/>
    <n v="1403022823"/>
    <d v="2014-06-17T16:33:43"/>
    <b v="0"/>
    <n v="37"/>
    <b v="1"/>
    <s v="theater/plays"/>
    <n v="1.19238"/>
    <n v="48.339729729729726"/>
    <x v="1"/>
    <x v="6"/>
  </r>
  <r>
    <n v="3817"/>
    <x v="3812"/>
    <s v="Using 9 actors, TWIST focuses on the horror and unjust in 1837 London.  Think Peter and the Starcatcher meets American Horror Story."/>
    <x v="13"/>
    <n v="2145"/>
    <x v="0"/>
    <x v="0"/>
    <s v="USD"/>
    <n v="1445659140"/>
    <x v="3798"/>
    <n v="1444236216"/>
    <d v="2015-10-07T16:43:36"/>
    <b v="0"/>
    <n v="20"/>
    <b v="1"/>
    <s v="theater/plays"/>
    <n v="1.0725"/>
    <n v="107.25"/>
    <x v="1"/>
    <x v="6"/>
  </r>
  <r>
    <n v="3818"/>
    <x v="3813"/>
    <s v="The Arthurian Order of Avalon is attempting to raise funds to put on the annual Human Chessboard in March 2015!"/>
    <x v="49"/>
    <n v="570"/>
    <x v="0"/>
    <x v="0"/>
    <s v="USD"/>
    <n v="1426187582"/>
    <x v="3799"/>
    <n v="1423599182"/>
    <d v="2015-02-10T20:13:02"/>
    <b v="0"/>
    <n v="10"/>
    <b v="1"/>
    <s v="theater/plays"/>
    <n v="2.2799999999999998"/>
    <n v="57"/>
    <x v="1"/>
    <x v="6"/>
  </r>
  <r>
    <n v="3819"/>
    <x v="3814"/>
    <s v="Support this collection of new plays by Kansas City writers and the artists who are bringing it to life!"/>
    <x v="28"/>
    <n v="1064"/>
    <x v="0"/>
    <x v="0"/>
    <s v="USD"/>
    <n v="1437166920"/>
    <x v="3800"/>
    <n v="1435554104"/>
    <d v="2015-06-29T05:01:44"/>
    <b v="0"/>
    <n v="26"/>
    <b v="1"/>
    <s v="theater/plays"/>
    <n v="1.0640000000000001"/>
    <n v="40.92307692307692"/>
    <x v="1"/>
    <x v="6"/>
  </r>
  <r>
    <n v="3820"/>
    <x v="3815"/>
    <s v="Tusentack Theatre is a professional theatre company providing opportunities to adults who access Mental Health Services."/>
    <x v="43"/>
    <n v="430"/>
    <x v="0"/>
    <x v="1"/>
    <s v="GBP"/>
    <n v="1436110717"/>
    <x v="3801"/>
    <n v="1433518717"/>
    <d v="2015-06-05T15:38:37"/>
    <b v="0"/>
    <n v="20"/>
    <b v="1"/>
    <s v="theater/plays"/>
    <n v="1.4333333333333333"/>
    <n v="21.5"/>
    <x v="1"/>
    <x v="6"/>
  </r>
  <r>
    <n v="3821"/>
    <x v="3816"/>
    <s v="Brooklyn Quartet, directed by reg e gaines, in a collaboration of ambitious and unique storytelling, live music and cinematic staging,"/>
    <x v="8"/>
    <n v="3659"/>
    <x v="0"/>
    <x v="0"/>
    <s v="USD"/>
    <n v="1451881207"/>
    <x v="3802"/>
    <n v="1449116407"/>
    <d v="2015-12-03T04:20:07"/>
    <b v="0"/>
    <n v="46"/>
    <b v="1"/>
    <s v="theater/plays"/>
    <n v="1.0454285714285714"/>
    <n v="79.543478260869563"/>
    <x v="1"/>
    <x v="6"/>
  </r>
  <r>
    <n v="3822"/>
    <x v="3817"/>
    <s v="19 TheaterstÃ¼cke des Schnuppe Figurentheaters bei einem GroÃŸbrand zerstÃ¶rt - bitte unterstÃ¼tzt uns, den Wiederaufbau zu finanzieren"/>
    <x v="10"/>
    <n v="5501"/>
    <x v="0"/>
    <x v="12"/>
    <s v="EUR"/>
    <n v="1453244340"/>
    <x v="3803"/>
    <n v="1448136417"/>
    <d v="2015-11-21T20:06:57"/>
    <b v="0"/>
    <n v="76"/>
    <b v="1"/>
    <s v="theater/plays"/>
    <n v="1.1002000000000001"/>
    <n v="72.381578947368425"/>
    <x v="1"/>
    <x v="6"/>
  </r>
  <r>
    <n v="3823"/>
    <x v="3818"/>
    <s v="Feed, a new play by Garrett Markgraf (based on the novel by M.T. Anderson), Directed by Anna Marck at Oakland University."/>
    <x v="30"/>
    <n v="2650"/>
    <x v="0"/>
    <x v="0"/>
    <s v="USD"/>
    <n v="1437364740"/>
    <x v="3804"/>
    <n v="1434405044"/>
    <d v="2015-06-15T21:50:44"/>
    <b v="0"/>
    <n v="41"/>
    <b v="1"/>
    <s v="theater/plays"/>
    <n v="1.06"/>
    <n v="64.634146341463421"/>
    <x v="1"/>
    <x v="6"/>
  </r>
  <r>
    <n v="3824"/>
    <x v="3819"/>
    <s v="the hardy presents a collaboration between Robbie Curran and Abram Rooney. Kemble House, 9th-14th August, every night at 8pm."/>
    <x v="49"/>
    <n v="270"/>
    <x v="0"/>
    <x v="1"/>
    <s v="GBP"/>
    <n v="1470058860"/>
    <x v="3805"/>
    <n v="1469026903"/>
    <d v="2016-07-20T15:01:43"/>
    <b v="0"/>
    <n v="7"/>
    <b v="1"/>
    <s v="theater/plays"/>
    <n v="1.08"/>
    <n v="38.571428571428569"/>
    <x v="1"/>
    <x v="6"/>
  </r>
  <r>
    <n v="3825"/>
    <x v="3820"/>
    <s v="A girl in Burkina Faso is more likely to marry than finish high school. Public theatre can promote the need for girls to stay in school"/>
    <x v="10"/>
    <n v="5271"/>
    <x v="0"/>
    <x v="0"/>
    <s v="USD"/>
    <n v="1434505214"/>
    <x v="3806"/>
    <n v="1432690814"/>
    <d v="2015-05-27T01:40:14"/>
    <b v="0"/>
    <n v="49"/>
    <b v="1"/>
    <s v="theater/plays"/>
    <n v="1.0542"/>
    <n v="107.57142857142857"/>
    <x v="1"/>
    <x v="6"/>
  </r>
  <r>
    <n v="3826"/>
    <x v="3821"/>
    <s v="This is the story about the Westons. One family who live with mental illness on a daily basis."/>
    <x v="20"/>
    <n v="715"/>
    <x v="0"/>
    <x v="1"/>
    <s v="GBP"/>
    <n v="1430993394"/>
    <x v="3807"/>
    <n v="1428401394"/>
    <d v="2015-04-07T10:09:54"/>
    <b v="0"/>
    <n v="26"/>
    <b v="1"/>
    <s v="theater/plays"/>
    <n v="1.1916666666666667"/>
    <n v="27.5"/>
    <x v="1"/>
    <x v="6"/>
  </r>
  <r>
    <n v="3827"/>
    <x v="3822"/>
    <s v="IAM TRYING TO TAKE MY DEBUT PLAY BROKEN BISCUITS TO EDINGBURGH FESTIVAL 2015 AND REALLY NEED SOME FUNDING TO HELP ME ACHIEVE THIS GOAL"/>
    <x v="9"/>
    <n v="4580"/>
    <x v="0"/>
    <x v="1"/>
    <s v="GBP"/>
    <n v="1427414400"/>
    <x v="3808"/>
    <n v="1422656201"/>
    <d v="2015-01-30T22:16:41"/>
    <b v="0"/>
    <n v="65"/>
    <b v="1"/>
    <s v="theater/plays"/>
    <n v="1.5266666666666666"/>
    <n v="70.461538461538467"/>
    <x v="1"/>
    <x v="6"/>
  </r>
  <r>
    <n v="3828"/>
    <x v="3823"/>
    <s v="In 1942 three black and one Puerto Rican jazz musicians from Harlem join the segregated US Marines. We see &quot;Love In Time of War&quot;"/>
    <x v="10"/>
    <n v="5000"/>
    <x v="0"/>
    <x v="0"/>
    <s v="USD"/>
    <n v="1420033187"/>
    <x v="3809"/>
    <n v="1414845587"/>
    <d v="2014-11-01T12:39:47"/>
    <b v="0"/>
    <n v="28"/>
    <b v="1"/>
    <s v="theater/plays"/>
    <n v="1"/>
    <n v="178.57142857142858"/>
    <x v="1"/>
    <x v="6"/>
  </r>
  <r>
    <n v="3829"/>
    <x v="3824"/>
    <s v="A play that illustrates the symptoms of PTSD, shows its effect on families, and demonstrates some of the difficulties of treating it."/>
    <x v="2"/>
    <n v="501"/>
    <x v="0"/>
    <x v="0"/>
    <s v="USD"/>
    <n v="1472676371"/>
    <x v="3810"/>
    <n v="1470948371"/>
    <d v="2016-08-11T20:46:11"/>
    <b v="0"/>
    <n v="8"/>
    <b v="1"/>
    <s v="theater/plays"/>
    <n v="1.002"/>
    <n v="62.625"/>
    <x v="1"/>
    <x v="6"/>
  </r>
  <r>
    <n v="3830"/>
    <x v="3825"/>
    <s v="The Aeon Theatre company is producing another original play by Parker Hale at the Manhattan Reportory Theatre"/>
    <x v="213"/>
    <n v="225"/>
    <x v="0"/>
    <x v="0"/>
    <s v="USD"/>
    <n v="1464371211"/>
    <x v="3811"/>
    <n v="1463161611"/>
    <d v="2016-05-13T17:46:51"/>
    <b v="0"/>
    <n v="3"/>
    <b v="1"/>
    <s v="theater/plays"/>
    <n v="2.25"/>
    <n v="75"/>
    <x v="1"/>
    <x v="6"/>
  </r>
  <r>
    <n v="3831"/>
    <x v="3826"/>
    <s v="Help Shared Shakes to adopt Murphey Academy, a Title I elementary school in Greensboro for a full day of performances and workshops."/>
    <x v="2"/>
    <n v="530.11"/>
    <x v="0"/>
    <x v="0"/>
    <s v="USD"/>
    <n v="1415222545"/>
    <x v="3812"/>
    <n v="1413404545"/>
    <d v="2014-10-15T20:22:25"/>
    <b v="0"/>
    <n v="9"/>
    <b v="1"/>
    <s v="theater/plays"/>
    <n v="1.0602199999999999"/>
    <n v="58.901111111111113"/>
    <x v="1"/>
    <x v="6"/>
  </r>
  <r>
    <n v="3832"/>
    <x v="3827"/>
    <s v="Santa Barbara Youth Ensemble is performing Hairspray at the Lobero. Help create beautiful memories for these kids by pledging today!"/>
    <x v="38"/>
    <n v="1256"/>
    <x v="0"/>
    <x v="0"/>
    <s v="USD"/>
    <n v="1455936335"/>
    <x v="3813"/>
    <n v="1452048335"/>
    <d v="2016-01-06T02:45:35"/>
    <b v="0"/>
    <n v="9"/>
    <b v="1"/>
    <s v="theater/plays"/>
    <n v="1.0466666666666666"/>
    <n v="139.55555555555554"/>
    <x v="1"/>
    <x v="6"/>
  </r>
  <r>
    <n v="3833"/>
    <x v="3828"/>
    <s v="Get more kids to love Shakespeare by developing the fun &amp; effective Shakespeare is Boffo! course as an replicable program for teachers."/>
    <x v="38"/>
    <n v="1400"/>
    <x v="0"/>
    <x v="5"/>
    <s v="CAD"/>
    <n v="1417460940"/>
    <x v="3814"/>
    <n v="1416516972"/>
    <d v="2014-11-20T20:56:12"/>
    <b v="0"/>
    <n v="20"/>
    <b v="1"/>
    <s v="theater/plays"/>
    <n v="1.1666666666666667"/>
    <n v="70"/>
    <x v="1"/>
    <x v="6"/>
  </r>
  <r>
    <n v="3834"/>
    <x v="3829"/>
    <s v="About the impact of addiction on relationships; my play hopes to inspire &amp; support those affected to connect with their own creativity"/>
    <x v="9"/>
    <n v="3271"/>
    <x v="0"/>
    <x v="1"/>
    <s v="GBP"/>
    <n v="1434624067"/>
    <x v="3815"/>
    <n v="1432032067"/>
    <d v="2015-05-19T10:41:07"/>
    <b v="0"/>
    <n v="57"/>
    <b v="1"/>
    <s v="theater/plays"/>
    <n v="1.0903333333333334"/>
    <n v="57.385964912280699"/>
    <x v="1"/>
    <x v="6"/>
  </r>
  <r>
    <n v="3835"/>
    <x v="3830"/>
    <s v="IT DOESN'T MATTER is a new comedic piece of political theatre written by three enthusiastic students. Help us produce it at LIPA!"/>
    <x v="48"/>
    <n v="320"/>
    <x v="0"/>
    <x v="1"/>
    <s v="GBP"/>
    <n v="1461278208"/>
    <x v="3816"/>
    <n v="1459463808"/>
    <d v="2016-03-31T22:36:48"/>
    <b v="0"/>
    <n v="8"/>
    <b v="1"/>
    <s v="theater/plays"/>
    <n v="1.6"/>
    <n v="40"/>
    <x v="1"/>
    <x v="6"/>
  </r>
  <r>
    <n v="3836"/>
    <x v="3831"/>
    <s v="&quot;The surveyor said the foundation was shaky&quot;. A woman finds what it means to rebuild her marriage."/>
    <x v="134"/>
    <n v="900"/>
    <x v="0"/>
    <x v="0"/>
    <s v="USD"/>
    <n v="1470197340"/>
    <x v="3817"/>
    <n v="1467497652"/>
    <d v="2016-07-02T22:14:12"/>
    <b v="0"/>
    <n v="14"/>
    <b v="1"/>
    <s v="theater/plays"/>
    <n v="1.125"/>
    <n v="64.285714285714292"/>
    <x v="1"/>
    <x v="6"/>
  </r>
  <r>
    <n v="3837"/>
    <x v="3832"/>
    <s v="A high-flying French farce with the thrust of a well-tuned jet engine"/>
    <x v="13"/>
    <n v="2042"/>
    <x v="0"/>
    <x v="1"/>
    <s v="GBP"/>
    <n v="1435947758"/>
    <x v="3818"/>
    <n v="1432837358"/>
    <d v="2015-05-28T18:22:38"/>
    <b v="0"/>
    <n v="17"/>
    <b v="1"/>
    <s v="theater/plays"/>
    <n v="1.0209999999999999"/>
    <n v="120.11764705882354"/>
    <x v="1"/>
    <x v="6"/>
  </r>
  <r>
    <n v="3838"/>
    <x v="3833"/>
    <s v="BlodsbrÃ¶llop - vi vill fÃ¶rverkliga vÃ¥r idÃ© om en passionerad berÃ¤ttelse i hÃ¶stfÃ¤rger - vill du?_x000a_A passionate story in autumncolours."/>
    <x v="57"/>
    <n v="100824"/>
    <x v="0"/>
    <x v="11"/>
    <s v="SEK"/>
    <n v="1432314209"/>
    <x v="3819"/>
    <n v="1429722209"/>
    <d v="2015-04-22T17:03:29"/>
    <b v="0"/>
    <n v="100"/>
    <b v="1"/>
    <s v="theater/plays"/>
    <n v="1.00824"/>
    <n v="1008.24"/>
    <x v="1"/>
    <x v="6"/>
  </r>
  <r>
    <n v="3839"/>
    <x v="3834"/>
    <s v="A futuristic and absurd style play, produced by Colectivo El Pozo, where the characters make a crucial decision. Written by R Dorantes."/>
    <x v="13"/>
    <n v="2025"/>
    <x v="0"/>
    <x v="0"/>
    <s v="USD"/>
    <n v="1438226724"/>
    <x v="3820"/>
    <n v="1433042724"/>
    <d v="2015-05-31T03:25:24"/>
    <b v="0"/>
    <n v="32"/>
    <b v="1"/>
    <s v="theater/plays"/>
    <n v="1.0125"/>
    <n v="63.28125"/>
    <x v="1"/>
    <x v="6"/>
  </r>
  <r>
    <n v="3840"/>
    <x v="3835"/>
    <s v="A gritty play looking at a modern day relationship, highlighting issues of mental health and abuse suffered by men."/>
    <x v="332"/>
    <n v="65"/>
    <x v="0"/>
    <x v="1"/>
    <s v="GBP"/>
    <n v="1459180229"/>
    <x v="3821"/>
    <n v="1457023829"/>
    <d v="2016-03-03T16:50:29"/>
    <b v="0"/>
    <n v="3"/>
    <b v="1"/>
    <s v="theater/plays"/>
    <n v="65"/>
    <n v="21.666666666666668"/>
    <x v="1"/>
    <x v="6"/>
  </r>
  <r>
    <n v="3841"/>
    <x v="3836"/>
    <s v="A play by award winning writer Eric Monte. _x000a_&quot;If they come back&quot; follows the lives of two teenage boys during the civil rights movement."/>
    <x v="3"/>
    <n v="872"/>
    <x v="2"/>
    <x v="0"/>
    <s v="USD"/>
    <n v="1405882287"/>
    <x v="3822"/>
    <n v="1400698287"/>
    <d v="2014-05-21T18:51:27"/>
    <b v="1"/>
    <n v="34"/>
    <b v="0"/>
    <s v="theater/plays"/>
    <n v="8.72E-2"/>
    <n v="25.647058823529413"/>
    <x v="1"/>
    <x v="6"/>
  </r>
  <r>
    <n v="3842"/>
    <x v="3837"/>
    <s v="Follow the sell-out Tree Folk Theatre, as we lead you through The Tempest with masks, puppetry and live music! 15th July - 3rd August"/>
    <x v="10"/>
    <n v="1097"/>
    <x v="2"/>
    <x v="1"/>
    <s v="GBP"/>
    <n v="1399809052"/>
    <x v="3823"/>
    <n v="1397217052"/>
    <d v="2014-04-11T11:50:52"/>
    <b v="1"/>
    <n v="23"/>
    <b v="0"/>
    <s v="theater/plays"/>
    <n v="0.21940000000000001"/>
    <n v="47.695652173913047"/>
    <x v="1"/>
    <x v="6"/>
  </r>
  <r>
    <n v="3843"/>
    <x v="3838"/>
    <s v="Vengeance Can Wait navigates Japanese sub-culture as it charts a dark, twisted and touching, â€œdifferentâ€ kind of love story."/>
    <x v="10"/>
    <n v="1065"/>
    <x v="2"/>
    <x v="0"/>
    <s v="USD"/>
    <n v="1401587064"/>
    <x v="3824"/>
    <n v="1399427064"/>
    <d v="2014-05-07T01:44:24"/>
    <b v="1"/>
    <n v="19"/>
    <b v="0"/>
    <s v="theater/plays"/>
    <n v="0.21299999999999999"/>
    <n v="56.05263157894737"/>
    <x v="1"/>
    <x v="6"/>
  </r>
  <r>
    <n v="3844"/>
    <x v="3839"/>
    <s v="A comedy about a Christopher Walken Club.  This show was chosen to perform in DC!  Help the production get to our nation's capital."/>
    <x v="336"/>
    <n v="4066"/>
    <x v="2"/>
    <x v="0"/>
    <s v="USD"/>
    <n v="1401778740"/>
    <x v="3825"/>
    <n v="1399474134"/>
    <d v="2014-05-07T14:48:54"/>
    <b v="1"/>
    <n v="50"/>
    <b v="0"/>
    <s v="theater/plays"/>
    <n v="0.41489795918367345"/>
    <n v="81.319999999999993"/>
    <x v="1"/>
    <x v="6"/>
  </r>
  <r>
    <n v="3845"/>
    <x v="3840"/>
    <s v="He met Marilyn. He became obsessed with Norma Jean. That changed everything._x000a__x000a_                                A play by Frank Furino"/>
    <x v="79"/>
    <n v="842"/>
    <x v="2"/>
    <x v="0"/>
    <s v="USD"/>
    <n v="1443711774"/>
    <x v="3826"/>
    <n v="1441119774"/>
    <d v="2015-09-01T15:02:54"/>
    <b v="1"/>
    <n v="12"/>
    <b v="0"/>
    <s v="theater/plays"/>
    <n v="2.1049999999999999E-2"/>
    <n v="70.166666666666671"/>
    <x v="1"/>
    <x v="6"/>
  </r>
  <r>
    <n v="3846"/>
    <x v="3841"/>
    <s v="My Insane Shakespeare. An original play by Arthur Elbakyan premiering October 13th at United Solo, New York City."/>
    <x v="39"/>
    <n v="189"/>
    <x v="2"/>
    <x v="0"/>
    <s v="USD"/>
    <n v="1412405940"/>
    <x v="3827"/>
    <n v="1409721542"/>
    <d v="2014-09-03T05:19:02"/>
    <b v="1"/>
    <n v="8"/>
    <b v="0"/>
    <s v="theater/plays"/>
    <n v="2.7E-2"/>
    <n v="23.625"/>
    <x v="1"/>
    <x v="6"/>
  </r>
  <r>
    <n v="3847"/>
    <x v="3842"/>
    <s v="The production of the original play &quot;Madame X&quot; by Amanda Davison. Inspired by the painting by John Singer Sargent."/>
    <x v="124"/>
    <n v="1697"/>
    <x v="2"/>
    <x v="0"/>
    <s v="USD"/>
    <n v="1437283391"/>
    <x v="3828"/>
    <n v="1433395391"/>
    <d v="2015-06-04T05:23:11"/>
    <b v="1"/>
    <n v="9"/>
    <b v="0"/>
    <s v="theater/plays"/>
    <n v="0.16161904761904761"/>
    <n v="188.55555555555554"/>
    <x v="1"/>
    <x v="6"/>
  </r>
  <r>
    <n v="3848"/>
    <x v="3843"/>
    <s v="A Carnegie Mellon capstone play based on a woman's life as she slips from reality due to the degenerative effect of Alzheimer's Disease"/>
    <x v="93"/>
    <n v="2129"/>
    <x v="2"/>
    <x v="0"/>
    <s v="USD"/>
    <n v="1445196989"/>
    <x v="3829"/>
    <n v="1442604989"/>
    <d v="2015-09-18T19:36:29"/>
    <b v="1"/>
    <n v="43"/>
    <b v="0"/>
    <s v="theater/plays"/>
    <n v="0.16376923076923078"/>
    <n v="49.511627906976742"/>
    <x v="1"/>
    <x v="6"/>
  </r>
  <r>
    <n v="3849"/>
    <x v="3844"/>
    <s v="Bayerische KomÃ¶die im Schaustellermillieu vor historischem Hintergrund des Oktoberfestes von Winfried Frey. UrauffÃ¼hrung September 2015"/>
    <x v="11"/>
    <n v="2113"/>
    <x v="2"/>
    <x v="12"/>
    <s v="EUR"/>
    <n v="1434047084"/>
    <x v="3830"/>
    <n v="1431455084"/>
    <d v="2015-05-12T18:24:44"/>
    <b v="1"/>
    <n v="28"/>
    <b v="0"/>
    <s v="theater/plays"/>
    <n v="7.0433333333333334E-2"/>
    <n v="75.464285714285708"/>
    <x v="1"/>
    <x v="6"/>
  </r>
  <r>
    <n v="3850"/>
    <x v="3845"/>
    <s v="V-Day is a global activist movement to end violence against women and girls."/>
    <x v="28"/>
    <n v="38"/>
    <x v="2"/>
    <x v="0"/>
    <s v="USD"/>
    <n v="1420081143"/>
    <x v="3831"/>
    <n v="1417489143"/>
    <d v="2014-12-02T02:59:03"/>
    <b v="1"/>
    <n v="4"/>
    <b v="0"/>
    <s v="theater/plays"/>
    <n v="3.7999999999999999E-2"/>
    <n v="9.5"/>
    <x v="1"/>
    <x v="6"/>
  </r>
  <r>
    <n v="3851"/>
    <x v="3846"/>
    <s v="A play about the horrible choices we have to make every day. Should we take a risk, or take the road most travelled?"/>
    <x v="30"/>
    <n v="852"/>
    <x v="2"/>
    <x v="1"/>
    <s v="GBP"/>
    <n v="1437129179"/>
    <x v="3832"/>
    <n v="1434537179"/>
    <d v="2015-06-17T10:32:59"/>
    <b v="1"/>
    <n v="24"/>
    <b v="0"/>
    <s v="theater/plays"/>
    <n v="0.34079999999999999"/>
    <n v="35.5"/>
    <x v="1"/>
    <x v="6"/>
  </r>
  <r>
    <n v="3852"/>
    <x v="3847"/>
    <s v="Writer/Director Lynette J. Blackwell presents the hilarious entangled love story of when evil and good attempt to coexist."/>
    <x v="3"/>
    <n v="20"/>
    <x v="2"/>
    <x v="0"/>
    <s v="USD"/>
    <n v="1427427276"/>
    <x v="3833"/>
    <n v="1425270876"/>
    <d v="2015-03-02T04:34:36"/>
    <b v="0"/>
    <n v="2"/>
    <b v="0"/>
    <s v="theater/plays"/>
    <n v="2E-3"/>
    <n v="10"/>
    <x v="1"/>
    <x v="6"/>
  </r>
  <r>
    <n v="3853"/>
    <x v="3848"/>
    <s v="A dose of One-woman &quot;Dramedy&quot; to cure those daily blues is just what the doctor ordered!"/>
    <x v="57"/>
    <n v="26"/>
    <x v="2"/>
    <x v="0"/>
    <s v="USD"/>
    <n v="1409602178"/>
    <x v="3834"/>
    <n v="1406578178"/>
    <d v="2014-07-28T20:09:38"/>
    <b v="0"/>
    <n v="2"/>
    <b v="0"/>
    <s v="theater/plays"/>
    <n v="2.5999999999999998E-4"/>
    <n v="13"/>
    <x v="1"/>
    <x v="6"/>
  </r>
  <r>
    <n v="3854"/>
    <x v="3849"/>
    <s v="A play dedicated to the 100th anniversary of the Armenian Genocide."/>
    <x v="34"/>
    <n v="1788"/>
    <x v="2"/>
    <x v="0"/>
    <s v="USD"/>
    <n v="1431206058"/>
    <x v="3835"/>
    <n v="1428614058"/>
    <d v="2015-04-09T21:14:18"/>
    <b v="0"/>
    <n v="20"/>
    <b v="0"/>
    <s v="theater/plays"/>
    <n v="0.16254545454545455"/>
    <n v="89.4"/>
    <x v="1"/>
    <x v="6"/>
  </r>
  <r>
    <n v="3855"/>
    <x v="3850"/>
    <s v="TWO NEW DARK COMEDIES OPENING IN NYC THIS APRIL AND MAY BY CHRISTOPHER B. LATRO _x000a_ABOUT FAMILY, AMBITION, LOVE AND GREED"/>
    <x v="28"/>
    <n v="25"/>
    <x v="2"/>
    <x v="0"/>
    <s v="USD"/>
    <n v="1427408271"/>
    <x v="3836"/>
    <n v="1424819871"/>
    <d v="2015-02-24T23:17:51"/>
    <b v="0"/>
    <n v="1"/>
    <b v="0"/>
    <s v="theater/plays"/>
    <n v="2.5000000000000001E-2"/>
    <n v="25"/>
    <x v="1"/>
    <x v="6"/>
  </r>
  <r>
    <n v="3856"/>
    <x v="3851"/>
    <s v="Thought-provoking drama about one who gets so caught up in churchwork, loses the true meaning of serving God, &amp; has TROUBLE AT THE GATE"/>
    <x v="10"/>
    <n v="1"/>
    <x v="2"/>
    <x v="0"/>
    <s v="USD"/>
    <n v="1425833403"/>
    <x v="3837"/>
    <n v="1423245003"/>
    <d v="2015-02-06T17:50:03"/>
    <b v="0"/>
    <n v="1"/>
    <b v="0"/>
    <s v="theater/plays"/>
    <n v="2.0000000000000001E-4"/>
    <n v="1"/>
    <x v="1"/>
    <x v="6"/>
  </r>
  <r>
    <n v="3857"/>
    <x v="3852"/>
    <s v="The Ultimate Screenwriting Conference_x000a_is the experience showing screenwriters how to write and sell a screenplay in hollywood!"/>
    <x v="10"/>
    <n v="260"/>
    <x v="2"/>
    <x v="0"/>
    <s v="USD"/>
    <n v="1406913120"/>
    <x v="3838"/>
    <n v="1404927690"/>
    <d v="2014-07-09T17:41:30"/>
    <b v="0"/>
    <n v="4"/>
    <b v="0"/>
    <s v="theater/plays"/>
    <n v="5.1999999999999998E-2"/>
    <n v="65"/>
    <x v="1"/>
    <x v="6"/>
  </r>
  <r>
    <n v="3858"/>
    <x v="3853"/>
    <s v="With non-gender specific casting, CattyWhamPuss Theatre dismiss traditional casting biases in this, their ambitious first venture."/>
    <x v="2"/>
    <n v="10"/>
    <x v="2"/>
    <x v="1"/>
    <s v="GBP"/>
    <n v="1432328400"/>
    <x v="3839"/>
    <n v="1430734844"/>
    <d v="2015-05-04T10:20:44"/>
    <b v="0"/>
    <n v="1"/>
    <b v="0"/>
    <s v="theater/plays"/>
    <n v="0.02"/>
    <n v="10"/>
    <x v="1"/>
    <x v="6"/>
  </r>
  <r>
    <n v="3859"/>
    <x v="3854"/>
    <s v="This is a play that will have each and everyone that sees it thinking about the dreams they had growing up. It's a dramady"/>
    <x v="30"/>
    <n v="1"/>
    <x v="2"/>
    <x v="0"/>
    <s v="USD"/>
    <n v="1403730000"/>
    <x v="3840"/>
    <n v="1401485207"/>
    <d v="2014-05-30T21:26:47"/>
    <b v="0"/>
    <n v="1"/>
    <b v="0"/>
    <s v="theater/plays"/>
    <n v="4.0000000000000002E-4"/>
    <n v="1"/>
    <x v="1"/>
    <x v="6"/>
  </r>
  <r>
    <n v="3860"/>
    <x v="3855"/>
    <s v="The unproduced screenplay by Tennessee Williams is given life for the first time on a Twin Cities stage by an ensemble of local actors."/>
    <x v="12"/>
    <n v="1060"/>
    <x v="2"/>
    <x v="0"/>
    <s v="USD"/>
    <n v="1407858710"/>
    <x v="3841"/>
    <n v="1405266710"/>
    <d v="2014-07-13T15:51:50"/>
    <b v="0"/>
    <n v="13"/>
    <b v="0"/>
    <s v="theater/plays"/>
    <n v="0.17666666666666667"/>
    <n v="81.538461538461533"/>
    <x v="1"/>
    <x v="6"/>
  </r>
  <r>
    <n v="3861"/>
    <x v="3856"/>
    <s v="THE COMING OF THE LORD!"/>
    <x v="13"/>
    <n v="100"/>
    <x v="2"/>
    <x v="0"/>
    <s v="USD"/>
    <n v="1415828820"/>
    <x v="3842"/>
    <n v="1412258977"/>
    <d v="2014-10-02T14:09:37"/>
    <b v="0"/>
    <n v="1"/>
    <b v="0"/>
    <s v="theater/plays"/>
    <n v="0.05"/>
    <n v="100"/>
    <x v="1"/>
    <x v="6"/>
  </r>
  <r>
    <n v="3862"/>
    <x v="3857"/>
    <s v="The hit immersive theatre experience of England comes to Corpus Christi!"/>
    <x v="51"/>
    <n v="1"/>
    <x v="2"/>
    <x v="0"/>
    <s v="USD"/>
    <n v="1473699540"/>
    <x v="3843"/>
    <n v="1472451356"/>
    <d v="2016-08-29T06:15:56"/>
    <b v="0"/>
    <n v="1"/>
    <b v="0"/>
    <s v="theater/plays"/>
    <n v="1.3333333333333334E-4"/>
    <n v="1"/>
    <x v="1"/>
    <x v="6"/>
  </r>
  <r>
    <n v="3863"/>
    <x v="3858"/>
    <s v="Umma Yemaya is  a play that examines the challenges of unconventional love. The Lady  and the Artist create their own world for love."/>
    <x v="12"/>
    <n v="0"/>
    <x v="2"/>
    <x v="0"/>
    <s v="USD"/>
    <n v="1446739905"/>
    <x v="3844"/>
    <n v="1441552305"/>
    <d v="2015-09-06T15:11:45"/>
    <b v="0"/>
    <n v="0"/>
    <b v="0"/>
    <s v="theater/plays"/>
    <n v="0"/>
    <e v="#DIV/0!"/>
    <x v="1"/>
    <x v="6"/>
  </r>
  <r>
    <n v="3864"/>
    <x v="3859"/>
    <s v="I want to create a theatrical performance of the book Grammar Land and present it at schools to help children learn proper grammar."/>
    <x v="10"/>
    <n v="60"/>
    <x v="2"/>
    <x v="0"/>
    <s v="USD"/>
    <n v="1447799054"/>
    <x v="3845"/>
    <n v="1445203454"/>
    <d v="2015-10-18T21:24:14"/>
    <b v="0"/>
    <n v="3"/>
    <b v="0"/>
    <s v="theater/plays"/>
    <n v="1.2E-2"/>
    <n v="20"/>
    <x v="1"/>
    <x v="6"/>
  </r>
  <r>
    <n v="3865"/>
    <x v="3860"/>
    <s v="Sissy Entertainment delivers a delicious cabaret that blends comedic monologue, song, and traditional sketch comedy."/>
    <x v="425"/>
    <n v="650"/>
    <x v="2"/>
    <x v="5"/>
    <s v="CAD"/>
    <n v="1409376600"/>
    <x v="3846"/>
    <n v="1405957098"/>
    <d v="2014-07-21T15:38:18"/>
    <b v="0"/>
    <n v="14"/>
    <b v="0"/>
    <s v="theater/plays"/>
    <n v="0.26937422295897223"/>
    <n v="46.428571428571431"/>
    <x v="1"/>
    <x v="6"/>
  </r>
  <r>
    <n v="3866"/>
    <x v="3861"/>
    <s v="A funny, moving, witty piece about a girl, her oboe, and her dreams."/>
    <x v="13"/>
    <n v="11"/>
    <x v="2"/>
    <x v="0"/>
    <s v="USD"/>
    <n v="1458703740"/>
    <x v="3847"/>
    <n v="1454453021"/>
    <d v="2016-02-02T22:43:41"/>
    <b v="0"/>
    <n v="2"/>
    <b v="0"/>
    <s v="theater/plays"/>
    <n v="5.4999999999999997E-3"/>
    <n v="5.5"/>
    <x v="1"/>
    <x v="6"/>
  </r>
  <r>
    <n v="3867"/>
    <x v="3862"/>
    <s v="What do you know about Russian Culture? Our project helps the American children to find out about Russian literature."/>
    <x v="13"/>
    <n v="251"/>
    <x v="2"/>
    <x v="0"/>
    <s v="USD"/>
    <n v="1466278339"/>
    <x v="3848"/>
    <n v="1463686339"/>
    <d v="2016-05-19T19:32:19"/>
    <b v="0"/>
    <n v="5"/>
    <b v="0"/>
    <s v="theater/plays"/>
    <n v="0.1255"/>
    <n v="50.2"/>
    <x v="1"/>
    <x v="6"/>
  </r>
  <r>
    <n v="3868"/>
    <x v="3863"/>
    <s v="New collection of music by Scott Evan Davis!"/>
    <x v="10"/>
    <n v="10"/>
    <x v="1"/>
    <x v="1"/>
    <s v="GBP"/>
    <n v="1410191405"/>
    <x v="3849"/>
    <n v="1408031405"/>
    <d v="2014-08-14T15:50:05"/>
    <b v="0"/>
    <n v="1"/>
    <b v="0"/>
    <s v="theater/musical"/>
    <n v="2E-3"/>
    <n v="10"/>
    <x v="1"/>
    <x v="40"/>
  </r>
  <r>
    <n v="3869"/>
    <x v="3864"/>
    <s v="A Musical about 3 women who pursue their Pleasure and end up finding themselves."/>
    <x v="426"/>
    <n v="452"/>
    <x v="1"/>
    <x v="0"/>
    <s v="USD"/>
    <n v="1426302660"/>
    <x v="3850"/>
    <n v="1423761792"/>
    <d v="2015-02-12T17:23:12"/>
    <b v="0"/>
    <n v="15"/>
    <b v="0"/>
    <s v="theater/musical"/>
    <n v="3.44748684310884E-2"/>
    <n v="30.133333333333333"/>
    <x v="1"/>
    <x v="40"/>
  </r>
  <r>
    <n v="3870"/>
    <x v="3865"/>
    <s v="M,L,S&amp;R it's a sexy rock/pop musical confronting contemporary gay issues with an all male cast singing and dancing to top 40 songs."/>
    <x v="3"/>
    <n v="1500"/>
    <x v="1"/>
    <x v="0"/>
    <s v="USD"/>
    <n v="1404360478"/>
    <x v="3851"/>
    <n v="1401768478"/>
    <d v="2014-06-03T04:07:58"/>
    <b v="0"/>
    <n v="10"/>
    <b v="0"/>
    <s v="theater/musical"/>
    <n v="0.15"/>
    <n v="150"/>
    <x v="1"/>
    <x v="40"/>
  </r>
  <r>
    <n v="3871"/>
    <x v="3866"/>
    <s v="Our musical is finally ready to come to life, and we're raising funds to help make that happen!"/>
    <x v="15"/>
    <n v="40"/>
    <x v="1"/>
    <x v="0"/>
    <s v="USD"/>
    <n v="1490809450"/>
    <x v="3852"/>
    <n v="1485629050"/>
    <d v="2017-01-28T18:44:10"/>
    <b v="0"/>
    <n v="3"/>
    <b v="0"/>
    <s v="theater/musical"/>
    <n v="2.6666666666666668E-2"/>
    <n v="13.333333333333334"/>
    <x v="1"/>
    <x v="40"/>
  </r>
  <r>
    <n v="3872"/>
    <x v="3867"/>
    <s v="We are a brand new theatrical teen production company, and we need enough money to put on our first musical production."/>
    <x v="36"/>
    <n v="0"/>
    <x v="1"/>
    <x v="0"/>
    <s v="USD"/>
    <n v="1439522996"/>
    <x v="3853"/>
    <n v="1435202996"/>
    <d v="2015-06-25T03:29:56"/>
    <b v="0"/>
    <n v="0"/>
    <b v="0"/>
    <s v="theater/musical"/>
    <n v="0"/>
    <e v="#DIV/0!"/>
    <x v="1"/>
    <x v="40"/>
  </r>
  <r>
    <n v="3873"/>
    <x v="3868"/>
    <s v="Looking for $250 sponsors to help us provide in-house field trips to schools focusing on character development shows for children K-3."/>
    <x v="62"/>
    <n v="0"/>
    <x v="1"/>
    <x v="0"/>
    <s v="USD"/>
    <n v="1444322535"/>
    <x v="3854"/>
    <n v="1441730535"/>
    <d v="2015-09-08T16:42:15"/>
    <b v="0"/>
    <n v="0"/>
    <b v="0"/>
    <s v="theater/musical"/>
    <n v="0"/>
    <e v="#DIV/0!"/>
    <x v="1"/>
    <x v="40"/>
  </r>
  <r>
    <n v="3874"/>
    <x v="3869"/>
    <s v="An exploration of arts, dance, music and theater bought to you by a talented team of performing arts enthusiasts - a FUNdraising event"/>
    <x v="420"/>
    <n v="0"/>
    <x v="1"/>
    <x v="4"/>
    <s v="NZD"/>
    <n v="1422061200"/>
    <x v="3855"/>
    <n v="1420244622"/>
    <d v="2015-01-03T00:23:42"/>
    <b v="0"/>
    <n v="0"/>
    <b v="0"/>
    <s v="theater/musical"/>
    <n v="0"/>
    <e v="#DIV/0!"/>
    <x v="1"/>
    <x v="40"/>
  </r>
  <r>
    <n v="3875"/>
    <x v="3870"/>
    <s v="Det nystartede vÃ¦kstlagsteater NÃ¸rrebro Musicalteater's hÃ¥rrejsende opsÃ¦tning af horror-musicalen &quot;Sweeney Todd&quot;!"/>
    <x v="11"/>
    <n v="0"/>
    <x v="1"/>
    <x v="8"/>
    <s v="DKK"/>
    <n v="1472896800"/>
    <x v="3856"/>
    <n v="1472804365"/>
    <d v="2016-09-02T08:19:25"/>
    <b v="0"/>
    <n v="0"/>
    <b v="0"/>
    <s v="theater/musical"/>
    <n v="0"/>
    <e v="#DIV/0!"/>
    <x v="1"/>
    <x v="40"/>
  </r>
  <r>
    <n v="3876"/>
    <x v="3871"/>
    <s v="Hopefully a successful Campaign will bring this original musical back to the stage for performances on 26th, 27th and 28th May 2016."/>
    <x v="195"/>
    <n v="2059"/>
    <x v="1"/>
    <x v="1"/>
    <s v="GBP"/>
    <n v="1454425128"/>
    <x v="3857"/>
    <n v="1451833128"/>
    <d v="2016-01-03T14:58:48"/>
    <b v="0"/>
    <n v="46"/>
    <b v="0"/>
    <s v="theater/musical"/>
    <n v="0.52794871794871789"/>
    <n v="44.760869565217391"/>
    <x v="1"/>
    <x v="40"/>
  </r>
  <r>
    <n v="3877"/>
    <x v="3872"/>
    <s v="Help us record the concept album and stage grand concerts with a fantastic cast and orchestra. Get your tickets, music and more!"/>
    <x v="31"/>
    <n v="1241"/>
    <x v="1"/>
    <x v="0"/>
    <s v="USD"/>
    <n v="1481213752"/>
    <x v="3858"/>
    <n v="1478621752"/>
    <d v="2016-11-08T16:15:52"/>
    <b v="0"/>
    <n v="14"/>
    <b v="0"/>
    <s v="theater/musical"/>
    <n v="4.9639999999999997E-2"/>
    <n v="88.642857142857139"/>
    <x v="1"/>
    <x v="40"/>
  </r>
  <r>
    <n v="3878"/>
    <x v="3873"/>
    <s v="Encouraging young males to engage in vocational development in the art of musical theater and related dance classes."/>
    <x v="102"/>
    <n v="10"/>
    <x v="1"/>
    <x v="0"/>
    <s v="USD"/>
    <n v="1435636740"/>
    <x v="3859"/>
    <n v="1433014746"/>
    <d v="2015-05-30T19:39:06"/>
    <b v="0"/>
    <n v="1"/>
    <b v="0"/>
    <s v="theater/musical"/>
    <n v="5.5555555555555556E-4"/>
    <n v="10"/>
    <x v="1"/>
    <x v="40"/>
  </r>
  <r>
    <n v="3879"/>
    <x v="3874"/>
    <s v="Theatre â€˜Portableâ€™ Royal is a portable, fully working, 40 seater theatre which will tour the UK and beyond!"/>
    <x v="36"/>
    <n v="0"/>
    <x v="1"/>
    <x v="1"/>
    <s v="GBP"/>
    <n v="1422218396"/>
    <x v="3860"/>
    <n v="1419626396"/>
    <d v="2014-12-26T20:39:56"/>
    <b v="0"/>
    <n v="0"/>
    <b v="0"/>
    <s v="theater/musical"/>
    <n v="0"/>
    <e v="#DIV/0!"/>
    <x v="1"/>
    <x v="40"/>
  </r>
  <r>
    <n v="3880"/>
    <x v="3875"/>
    <s v="With Russell Grant as Mrs Meers, this classic musical taps into London's Theatro Technis 1-25 October 2014 for its UK fringe premiere!"/>
    <x v="51"/>
    <n v="980"/>
    <x v="1"/>
    <x v="1"/>
    <s v="GBP"/>
    <n v="1406761200"/>
    <x v="3792"/>
    <n v="1403724820"/>
    <d v="2014-06-25T19:33:40"/>
    <b v="0"/>
    <n v="17"/>
    <b v="0"/>
    <s v="theater/musical"/>
    <n v="0.13066666666666665"/>
    <n v="57.647058823529413"/>
    <x v="1"/>
    <x v="40"/>
  </r>
  <r>
    <n v="3881"/>
    <x v="3876"/>
    <s v="A musical journey coming to the Blue Venue at the 2017 Orlando Fringe Festival!"/>
    <x v="2"/>
    <n v="25"/>
    <x v="1"/>
    <x v="0"/>
    <s v="USD"/>
    <n v="1487550399"/>
    <x v="3861"/>
    <n v="1484958399"/>
    <d v="2017-01-21T00:26:39"/>
    <b v="0"/>
    <n v="1"/>
    <b v="0"/>
    <s v="theater/musical"/>
    <n v="0.05"/>
    <n v="25"/>
    <x v="1"/>
    <x v="40"/>
  </r>
  <r>
    <n v="3882"/>
    <x v="3877"/>
    <s v="A musical vision of the Faust tale... how he signed his soul to the devil Mephistopheles to find Lori, the love of his life."/>
    <x v="11"/>
    <n v="0"/>
    <x v="1"/>
    <x v="2"/>
    <s v="AUD"/>
    <n v="1454281380"/>
    <x v="3862"/>
    <n v="1451950570"/>
    <d v="2016-01-04T23:36:10"/>
    <b v="0"/>
    <n v="0"/>
    <b v="0"/>
    <s v="theater/musical"/>
    <n v="0"/>
    <e v="#DIV/0!"/>
    <x v="1"/>
    <x v="40"/>
  </r>
  <r>
    <n v="3883"/>
    <x v="3878"/>
    <s v="CAGED - A New Musical is the story of One Passion, One Voice, One Dream. - One man's quest to become the woman he always wanted to be."/>
    <x v="36"/>
    <n v="0"/>
    <x v="1"/>
    <x v="1"/>
    <s v="GBP"/>
    <n v="1409668069"/>
    <x v="3863"/>
    <n v="1407076069"/>
    <d v="2014-08-03T14:27:49"/>
    <b v="0"/>
    <n v="0"/>
    <b v="0"/>
    <s v="theater/musical"/>
    <n v="0"/>
    <e v="#DIV/0!"/>
    <x v="1"/>
    <x v="40"/>
  </r>
  <r>
    <n v="3884"/>
    <x v="3879"/>
    <s v="The Group M3 is striving to give one of the poorest towns in the country hope again this Easter Holiday."/>
    <x v="3"/>
    <n v="0"/>
    <x v="1"/>
    <x v="0"/>
    <s v="USD"/>
    <n v="1427479192"/>
    <x v="3864"/>
    <n v="1425322792"/>
    <d v="2015-03-02T18:59:52"/>
    <b v="0"/>
    <n v="0"/>
    <b v="0"/>
    <s v="theater/musical"/>
    <n v="0"/>
    <e v="#DIV/0!"/>
    <x v="1"/>
    <x v="40"/>
  </r>
  <r>
    <n v="3885"/>
    <x v="3880"/>
    <s v="A LIVE musical spectacular theatrical experience of The Beatles recording sessions at Abbey Road Studios."/>
    <x v="427"/>
    <n v="0"/>
    <x v="1"/>
    <x v="0"/>
    <s v="USD"/>
    <n v="1462834191"/>
    <x v="3865"/>
    <n v="1460242191"/>
    <d v="2016-04-09T22:49:51"/>
    <b v="0"/>
    <n v="0"/>
    <b v="0"/>
    <s v="theater/musical"/>
    <n v="0"/>
    <e v="#DIV/0!"/>
    <x v="1"/>
    <x v="40"/>
  </r>
  <r>
    <n v="3886"/>
    <x v="3881"/>
    <n v="1"/>
    <x v="3"/>
    <n v="0"/>
    <x v="1"/>
    <x v="2"/>
    <s v="AUD"/>
    <n v="1418275702"/>
    <x v="3866"/>
    <n v="1415683702"/>
    <d v="2014-11-11T05:28:22"/>
    <b v="0"/>
    <n v="0"/>
    <b v="0"/>
    <s v="theater/musical"/>
    <n v="0"/>
    <e v="#DIV/0!"/>
    <x v="1"/>
    <x v="40"/>
  </r>
  <r>
    <n v="3887"/>
    <x v="3882"/>
    <s v="&quot;SUPER!: An Original Musical&quot; is an original work written by Ryan Hruza. This campaign is to fund the production and pay the cast/crew!"/>
    <x v="13"/>
    <n v="35"/>
    <x v="1"/>
    <x v="0"/>
    <s v="USD"/>
    <n v="1430517600"/>
    <x v="3867"/>
    <n v="1426538129"/>
    <d v="2015-03-16T20:35:29"/>
    <b v="0"/>
    <n v="2"/>
    <b v="0"/>
    <s v="theater/musical"/>
    <n v="1.7500000000000002E-2"/>
    <n v="17.5"/>
    <x v="1"/>
    <x v="40"/>
  </r>
  <r>
    <n v="3888"/>
    <x v="3883"/>
    <s v="We are devising a vibrant new adaptation of Homer's The Odyssey featuring dynamic storytelling, stunning visuals and original music."/>
    <x v="13"/>
    <n v="542"/>
    <x v="2"/>
    <x v="1"/>
    <s v="GBP"/>
    <n v="1488114358"/>
    <x v="3868"/>
    <n v="1485522358"/>
    <d v="2017-01-27T13:05:58"/>
    <b v="0"/>
    <n v="14"/>
    <b v="0"/>
    <s v="theater/plays"/>
    <n v="0.27100000000000002"/>
    <n v="38.714285714285715"/>
    <x v="1"/>
    <x v="6"/>
  </r>
  <r>
    <n v="3889"/>
    <x v="3884"/>
    <s v="A romantic comedy about a girl trying to figure out what to do with her life and an angel who comes to help her."/>
    <x v="6"/>
    <n v="118"/>
    <x v="2"/>
    <x v="0"/>
    <s v="USD"/>
    <n v="1420413960"/>
    <x v="3869"/>
    <n v="1417651630"/>
    <d v="2014-12-04T00:07:10"/>
    <b v="0"/>
    <n v="9"/>
    <b v="0"/>
    <s v="theater/plays"/>
    <n v="1.4749999999999999E-2"/>
    <n v="13.111111111111111"/>
    <x v="1"/>
    <x v="6"/>
  </r>
  <r>
    <n v="3890"/>
    <x v="3885"/>
    <s v="Will Power Troupe is the only US group invited to perform in London's Shakespeare Festival. We need your help to bring the USA to UK!"/>
    <x v="36"/>
    <n v="2524"/>
    <x v="2"/>
    <x v="0"/>
    <s v="USD"/>
    <n v="1439662344"/>
    <x v="3870"/>
    <n v="1434478344"/>
    <d v="2015-06-16T18:12:24"/>
    <b v="0"/>
    <n v="8"/>
    <b v="0"/>
    <s v="theater/plays"/>
    <n v="0.16826666666666668"/>
    <n v="315.5"/>
    <x v="1"/>
    <x v="6"/>
  </r>
  <r>
    <n v="3891"/>
    <x v="3886"/>
    <s v="A comedy about a mime who dreams of becoming a stand up comedian."/>
    <x v="134"/>
    <n v="260"/>
    <x v="2"/>
    <x v="0"/>
    <s v="USD"/>
    <n v="1427086740"/>
    <x v="3871"/>
    <n v="1424488244"/>
    <d v="2015-02-21T03:10:44"/>
    <b v="0"/>
    <n v="7"/>
    <b v="0"/>
    <s v="theater/plays"/>
    <n v="0.32500000000000001"/>
    <n v="37.142857142857146"/>
    <x v="1"/>
    <x v="6"/>
  </r>
  <r>
    <n v="3892"/>
    <x v="3887"/>
    <s v="Saloon owner Gertude Blum mistrusts all men and scorns love, but sailor Harry Bales' romantic dreams force her to face her tragic past."/>
    <x v="28"/>
    <n v="0"/>
    <x v="2"/>
    <x v="0"/>
    <s v="USD"/>
    <n v="1408863600"/>
    <x v="3872"/>
    <n v="1408203557"/>
    <d v="2014-08-16T15:39:17"/>
    <b v="0"/>
    <n v="0"/>
    <b v="0"/>
    <s v="theater/plays"/>
    <n v="0"/>
    <e v="#DIV/0!"/>
    <x v="1"/>
    <x v="6"/>
  </r>
  <r>
    <n v="3893"/>
    <x v="3888"/>
    <s v="An inspiring story of a young girl's journey from childhood to adulthood told through monologue, dialogue, poetry and music and dance."/>
    <x v="63"/>
    <n v="10775"/>
    <x v="2"/>
    <x v="0"/>
    <s v="USD"/>
    <n v="1404194400"/>
    <x v="3873"/>
    <n v="1400600840"/>
    <d v="2014-05-20T15:47:20"/>
    <b v="0"/>
    <n v="84"/>
    <b v="0"/>
    <s v="theater/plays"/>
    <n v="0.2155"/>
    <n v="128.27380952380952"/>
    <x v="1"/>
    <x v="6"/>
  </r>
  <r>
    <n v="3894"/>
    <x v="3889"/>
    <s v="Ryan and Vanessa are hosting Christmas for the first time but instead of a happy celebration, they get a hilarious survival situation."/>
    <x v="36"/>
    <n v="520"/>
    <x v="2"/>
    <x v="0"/>
    <s v="USD"/>
    <n v="1481000340"/>
    <x v="3874"/>
    <n v="1478386812"/>
    <d v="2016-11-05T23:00:12"/>
    <b v="0"/>
    <n v="11"/>
    <b v="0"/>
    <s v="theater/plays"/>
    <n v="3.4666666666666665E-2"/>
    <n v="47.272727272727273"/>
    <x v="1"/>
    <x v="6"/>
  </r>
  <r>
    <n v="3895"/>
    <x v="3890"/>
    <s v="A Transgender makeup artist calls into question the loyalty of her best friend in a 1980's circus while dealing with her dying mother."/>
    <x v="28"/>
    <n v="50"/>
    <x v="2"/>
    <x v="0"/>
    <s v="USD"/>
    <n v="1425103218"/>
    <x v="3875"/>
    <n v="1422424818"/>
    <d v="2015-01-28T06:00:18"/>
    <b v="0"/>
    <n v="1"/>
    <b v="0"/>
    <s v="theater/plays"/>
    <n v="0.05"/>
    <n v="50"/>
    <x v="1"/>
    <x v="6"/>
  </r>
  <r>
    <n v="3896"/>
    <x v="3891"/>
    <s v="Yorick and Co. is a comedy about a struggling theatre company whose mysterious benefactor starts haunting the show!"/>
    <x v="183"/>
    <n v="170"/>
    <x v="2"/>
    <x v="0"/>
    <s v="USD"/>
    <n v="1402979778"/>
    <x v="3876"/>
    <n v="1401770178"/>
    <d v="2014-06-03T04:36:18"/>
    <b v="0"/>
    <n v="4"/>
    <b v="0"/>
    <s v="theater/plays"/>
    <n v="0.10625"/>
    <n v="42.5"/>
    <x v="1"/>
    <x v="6"/>
  </r>
  <r>
    <n v="3897"/>
    <x v="3892"/>
    <s v="Help us to put on a production of Terry Pratchett's Wyrd Sisters, an ambitions show for our theatre but one I believe we can do."/>
    <x v="30"/>
    <n v="440"/>
    <x v="2"/>
    <x v="4"/>
    <s v="NZD"/>
    <n v="1420750683"/>
    <x v="3877"/>
    <n v="1418158683"/>
    <d v="2014-12-09T20:58:03"/>
    <b v="0"/>
    <n v="10"/>
    <b v="0"/>
    <s v="theater/plays"/>
    <n v="0.17599999999999999"/>
    <n v="44"/>
    <x v="1"/>
    <x v="6"/>
  </r>
  <r>
    <n v="3898"/>
    <x v="3893"/>
    <s v="'Somewhere you know, nowhere you've been' a theatrical _x000a_re-imagining of Walthamstowâ€™s past acted out beneath big skies in the marshes."/>
    <x v="30"/>
    <n v="814"/>
    <x v="2"/>
    <x v="1"/>
    <s v="GBP"/>
    <n v="1439827200"/>
    <x v="3878"/>
    <n v="1436355270"/>
    <d v="2015-07-08T11:34:30"/>
    <b v="0"/>
    <n v="16"/>
    <b v="0"/>
    <s v="theater/plays"/>
    <n v="0.3256"/>
    <n v="50.875"/>
    <x v="1"/>
    <x v="6"/>
  </r>
  <r>
    <n v="3899"/>
    <x v="3894"/>
    <s v="More than just a play, RAIN is an outreach to hurting people who feel disengaged or rejected by others."/>
    <x v="3"/>
    <n v="125"/>
    <x v="2"/>
    <x v="0"/>
    <s v="USD"/>
    <n v="1407868561"/>
    <x v="3879"/>
    <n v="1406140561"/>
    <d v="2014-07-23T18:36:01"/>
    <b v="0"/>
    <n v="2"/>
    <b v="0"/>
    <s v="theater/plays"/>
    <n v="1.2500000000000001E-2"/>
    <n v="62.5"/>
    <x v="1"/>
    <x v="6"/>
  </r>
  <r>
    <n v="3900"/>
    <x v="3895"/>
    <s v="HUB Theatre Group collaborates with local artists to present John Logan's RED to the community."/>
    <x v="30"/>
    <n v="135"/>
    <x v="2"/>
    <x v="0"/>
    <s v="USD"/>
    <n v="1433988791"/>
    <x v="3880"/>
    <n v="1431396791"/>
    <d v="2015-05-12T02:13:11"/>
    <b v="0"/>
    <n v="5"/>
    <b v="0"/>
    <s v="theater/plays"/>
    <n v="5.3999999999999999E-2"/>
    <n v="27"/>
    <x v="1"/>
    <x v="6"/>
  </r>
  <r>
    <n v="3901"/>
    <x v="3896"/>
    <s v="&quot;De Lewe&quot; deals with the critical issues within today's youth. It reminds us that standing together is stronger than falling apart."/>
    <x v="9"/>
    <n v="25"/>
    <x v="2"/>
    <x v="0"/>
    <s v="USD"/>
    <n v="1450554599"/>
    <x v="3881"/>
    <n v="1447098599"/>
    <d v="2015-11-09T19:49:59"/>
    <b v="0"/>
    <n v="1"/>
    <b v="0"/>
    <s v="theater/plays"/>
    <n v="8.3333333333333332E-3"/>
    <n v="25"/>
    <x v="1"/>
    <x v="6"/>
  </r>
  <r>
    <n v="3902"/>
    <x v="3897"/>
    <s v="Love, Sex and Apps is a double bill exploring the way in which we are both connected and disconnected with those around us."/>
    <x v="9"/>
    <n v="1465"/>
    <x v="2"/>
    <x v="1"/>
    <s v="GBP"/>
    <n v="1479125642"/>
    <x v="3882"/>
    <n v="1476962042"/>
    <d v="2016-10-20T11:14:02"/>
    <b v="0"/>
    <n v="31"/>
    <b v="0"/>
    <s v="theater/plays"/>
    <n v="0.48833333333333334"/>
    <n v="47.258064516129032"/>
    <x v="1"/>
    <x v="6"/>
  </r>
  <r>
    <n v="3903"/>
    <x v="3898"/>
    <s v="Based on the novel â€œKnow Thy Lawâ€, this powerful play gives the insight and understanding of the power of knowing the law of the land."/>
    <x v="15"/>
    <n v="0"/>
    <x v="2"/>
    <x v="0"/>
    <s v="USD"/>
    <n v="1439581080"/>
    <x v="3883"/>
    <n v="1435709765"/>
    <d v="2015-07-01T00:16:05"/>
    <b v="0"/>
    <n v="0"/>
    <b v="0"/>
    <s v="theater/plays"/>
    <n v="0"/>
    <e v="#DIV/0!"/>
    <x v="1"/>
    <x v="6"/>
  </r>
  <r>
    <n v="3904"/>
    <x v="3899"/>
    <s v="A play that will cover 4000 years of black history."/>
    <x v="3"/>
    <n v="3"/>
    <x v="2"/>
    <x v="0"/>
    <s v="USD"/>
    <n v="1429074240"/>
    <x v="3884"/>
    <n v="1427866200"/>
    <d v="2015-04-01T05:30:00"/>
    <b v="0"/>
    <n v="2"/>
    <b v="0"/>
    <s v="theater/plays"/>
    <n v="2.9999999999999997E-4"/>
    <n v="1.5"/>
    <x v="1"/>
    <x v="6"/>
  </r>
  <r>
    <n v="3905"/>
    <x v="3900"/>
    <s v="&quot;STAIRCASES&quot; is a piece of collaborative new writing exploring 'L'esprit de l'escalier', or the conversations you wish you could have."/>
    <x v="15"/>
    <n v="173"/>
    <x v="2"/>
    <x v="1"/>
    <s v="GBP"/>
    <n v="1434063600"/>
    <x v="3885"/>
    <n v="1430405903"/>
    <d v="2015-04-30T14:58:23"/>
    <b v="0"/>
    <n v="7"/>
    <b v="0"/>
    <s v="theater/plays"/>
    <n v="0.11533333333333333"/>
    <n v="24.714285714285715"/>
    <x v="1"/>
    <x v="6"/>
  </r>
  <r>
    <n v="3906"/>
    <x v="3901"/>
    <s v="We will workshop, stage and develop new writing, devised work and adaptations. A joyful leap into the possibilities of an idea!"/>
    <x v="15"/>
    <n v="1010"/>
    <x v="2"/>
    <x v="1"/>
    <s v="GBP"/>
    <n v="1435325100"/>
    <x v="3886"/>
    <n v="1432072893"/>
    <d v="2015-05-19T22:01:33"/>
    <b v="0"/>
    <n v="16"/>
    <b v="0"/>
    <s v="theater/plays"/>
    <n v="0.67333333333333334"/>
    <n v="63.125"/>
    <x v="1"/>
    <x v="6"/>
  </r>
  <r>
    <n v="3907"/>
    <x v="3902"/>
    <s v="Burqa&amp;Rifle dramatizes the  encounter between two women -- a vigilante and a convert to Islam."/>
    <x v="28"/>
    <n v="153"/>
    <x v="2"/>
    <x v="0"/>
    <s v="USD"/>
    <n v="1414354080"/>
    <x v="3887"/>
    <n v="1411587606"/>
    <d v="2014-09-24T19:40:06"/>
    <b v="0"/>
    <n v="4"/>
    <b v="0"/>
    <s v="theater/plays"/>
    <n v="0.153"/>
    <n v="38.25"/>
    <x v="1"/>
    <x v="6"/>
  </r>
  <r>
    <n v="3908"/>
    <x v="3903"/>
    <s v="Death splits apart twin brothers in a questionable car accident. They shared dreams, and now they must share trials in the unknown."/>
    <x v="47"/>
    <n v="65"/>
    <x v="2"/>
    <x v="0"/>
    <s v="USD"/>
    <n v="1406603696"/>
    <x v="3888"/>
    <n v="1405307696"/>
    <d v="2014-07-14T03:14:56"/>
    <b v="0"/>
    <n v="4"/>
    <b v="0"/>
    <s v="theater/plays"/>
    <n v="8.666666666666667E-2"/>
    <n v="16.25"/>
    <x v="1"/>
    <x v="6"/>
  </r>
  <r>
    <n v="3909"/>
    <x v="3904"/>
    <s v="I am trying to put on a gospel comedy stage play that is full of laughter and life lessons as well that will change your life forever,"/>
    <x v="127"/>
    <n v="135"/>
    <x v="2"/>
    <x v="0"/>
    <s v="USD"/>
    <n v="1410424642"/>
    <x v="3889"/>
    <n v="1407832642"/>
    <d v="2014-08-12T08:37:22"/>
    <b v="0"/>
    <n v="4"/>
    <b v="0"/>
    <s v="theater/plays"/>
    <n v="2.2499999999999998E-3"/>
    <n v="33.75"/>
    <x v="1"/>
    <x v="6"/>
  </r>
  <r>
    <n v="3910"/>
    <x v="3905"/>
    <s v="Join Sherlock Holmes and Dr. Watson as the first adventure together is dramatized live on-stage!  The game is afoot!"/>
    <x v="12"/>
    <n v="185"/>
    <x v="2"/>
    <x v="0"/>
    <s v="USD"/>
    <n v="1441649397"/>
    <x v="3890"/>
    <n v="1439057397"/>
    <d v="2015-08-08T18:09:57"/>
    <b v="0"/>
    <n v="3"/>
    <b v="0"/>
    <s v="theater/plays"/>
    <n v="3.0833333333333334E-2"/>
    <n v="61.666666666666664"/>
    <x v="1"/>
    <x v="6"/>
  </r>
  <r>
    <n v="3911"/>
    <x v="3906"/>
    <s v="â€˜Ministers of Graceâ€™ imagines what the movie Ghostbusters would be like if written by William Shakespeare."/>
    <x v="6"/>
    <n v="2993"/>
    <x v="2"/>
    <x v="0"/>
    <s v="USD"/>
    <n v="1417033777"/>
    <x v="3891"/>
    <n v="1414438177"/>
    <d v="2014-10-27T19:29:37"/>
    <b v="0"/>
    <n v="36"/>
    <b v="0"/>
    <s v="theater/plays"/>
    <n v="0.37412499999999999"/>
    <n v="83.138888888888886"/>
    <x v="1"/>
    <x v="6"/>
  </r>
  <r>
    <n v="3912"/>
    <x v="3907"/>
    <s v="Producing &amp; directing Jake's Women by Neil Simon opening July 9 and running through July 26 for Sonoma Arts Live"/>
    <x v="36"/>
    <n v="1"/>
    <x v="2"/>
    <x v="0"/>
    <s v="USD"/>
    <n v="1429936500"/>
    <x v="3892"/>
    <n v="1424759330"/>
    <d v="2015-02-24T06:28:50"/>
    <b v="0"/>
    <n v="1"/>
    <b v="0"/>
    <s v="theater/plays"/>
    <n v="6.666666666666667E-5"/>
    <n v="1"/>
    <x v="1"/>
    <x v="6"/>
  </r>
  <r>
    <n v="3913"/>
    <x v="3908"/>
    <s v="â€œNo amount of fire or freshness can challenge what a man will store up in his ghostly heart.â€ â€“ The Great Gatsby"/>
    <x v="3"/>
    <n v="1000"/>
    <x v="2"/>
    <x v="0"/>
    <s v="USD"/>
    <n v="1448863449"/>
    <x v="3893"/>
    <n v="1446267849"/>
    <d v="2015-10-31T05:04:09"/>
    <b v="0"/>
    <n v="7"/>
    <b v="0"/>
    <s v="theater/plays"/>
    <n v="0.1"/>
    <n v="142.85714285714286"/>
    <x v="1"/>
    <x v="6"/>
  </r>
  <r>
    <n v="3914"/>
    <x v="3909"/>
    <s v="Bots &amp; Barrals and StoneCrabs Theatre are excited to present the UK premiere of Guillem Clua's powerful Catalan drama Skin in Flames."/>
    <x v="30"/>
    <n v="909"/>
    <x v="2"/>
    <x v="1"/>
    <s v="GBP"/>
    <n v="1431298740"/>
    <x v="3894"/>
    <n v="1429558756"/>
    <d v="2015-04-20T19:39:16"/>
    <b v="0"/>
    <n v="27"/>
    <b v="0"/>
    <s v="theater/plays"/>
    <n v="0.36359999999999998"/>
    <n v="33.666666666666664"/>
    <x v="1"/>
    <x v="6"/>
  </r>
  <r>
    <n v="3915"/>
    <x v="3910"/>
    <s v="Following the enormous success of Hardcross, we are looking for new ways to bring this wonderful play to a wider audience."/>
    <x v="15"/>
    <n v="5"/>
    <x v="2"/>
    <x v="1"/>
    <s v="GBP"/>
    <n v="1464824309"/>
    <x v="3895"/>
    <n v="1462232309"/>
    <d v="2016-05-02T23:38:29"/>
    <b v="0"/>
    <n v="1"/>
    <b v="0"/>
    <s v="theater/plays"/>
    <n v="3.3333333333333335E-3"/>
    <n v="5"/>
    <x v="1"/>
    <x v="6"/>
  </r>
  <r>
    <n v="3916"/>
    <x v="3911"/>
    <s v="We're a small group of University students who need a little help making our final exam production the best product possible."/>
    <x v="13"/>
    <n v="0"/>
    <x v="2"/>
    <x v="8"/>
    <s v="DKK"/>
    <n v="1464952752"/>
    <x v="3896"/>
    <n v="1462360752"/>
    <d v="2016-05-04T11:19:12"/>
    <b v="0"/>
    <n v="0"/>
    <b v="0"/>
    <s v="theater/plays"/>
    <n v="0"/>
    <e v="#DIV/0!"/>
    <x v="1"/>
    <x v="6"/>
  </r>
  <r>
    <n v="3917"/>
    <x v="3912"/>
    <s v="We place the actors and script to the fore, with productions stripped down to barest level, aiming to make theatre accessible."/>
    <x v="8"/>
    <n v="10"/>
    <x v="2"/>
    <x v="1"/>
    <s v="GBP"/>
    <n v="1410439161"/>
    <x v="3897"/>
    <n v="1407847161"/>
    <d v="2014-08-12T12:39:21"/>
    <b v="0"/>
    <n v="1"/>
    <b v="0"/>
    <s v="theater/plays"/>
    <n v="2.8571428571428571E-3"/>
    <n v="10"/>
    <x v="1"/>
    <x v="6"/>
  </r>
  <r>
    <n v="3918"/>
    <x v="3913"/>
    <s v="A fantastic new comedy coming to the West End 2014.  An Alan Ayckbourn meets Richard Curtis style comedy. Who knew singing was therapy!"/>
    <x v="127"/>
    <n v="120"/>
    <x v="2"/>
    <x v="1"/>
    <s v="GBP"/>
    <n v="1407168000"/>
    <x v="3898"/>
    <n v="1406131023"/>
    <d v="2014-07-23T15:57:03"/>
    <b v="0"/>
    <n v="3"/>
    <b v="0"/>
    <s v="theater/plays"/>
    <n v="2E-3"/>
    <n v="40"/>
    <x v="1"/>
    <x v="6"/>
  </r>
  <r>
    <n v="3919"/>
    <x v="3914"/>
    <s v="Two sisters living in a Cornish seaside town attempt to hide and escape from a life- circle of deceit, abuse, incest and revenge."/>
    <x v="10"/>
    <n v="90"/>
    <x v="2"/>
    <x v="1"/>
    <s v="GBP"/>
    <n v="1453075200"/>
    <x v="3899"/>
    <n v="1450628773"/>
    <d v="2015-12-20T16:26:13"/>
    <b v="0"/>
    <n v="3"/>
    <b v="0"/>
    <s v="theater/plays"/>
    <n v="1.7999999999999999E-2"/>
    <n v="30"/>
    <x v="1"/>
    <x v="6"/>
  </r>
  <r>
    <n v="3920"/>
    <x v="3915"/>
    <s v="An enthralling tale charting the ecstasies and tragedies behind the seven white masks of centenarian clown,Scaramouche Jones."/>
    <x v="30"/>
    <n v="135"/>
    <x v="2"/>
    <x v="1"/>
    <s v="GBP"/>
    <n v="1479032260"/>
    <x v="3900"/>
    <n v="1476436660"/>
    <d v="2016-10-14T09:17:40"/>
    <b v="0"/>
    <n v="3"/>
    <b v="0"/>
    <s v="theater/plays"/>
    <n v="5.3999999999999999E-2"/>
    <n v="45"/>
    <x v="1"/>
    <x v="6"/>
  </r>
  <r>
    <n v="3921"/>
    <x v="3916"/>
    <s v="CLTC are crowdfunding for our latest production - Joe Calarco's brilliant adaptation of Shakespeare's most loved tragedy."/>
    <x v="9"/>
    <n v="0"/>
    <x v="2"/>
    <x v="1"/>
    <s v="GBP"/>
    <n v="1414346400"/>
    <x v="3901"/>
    <n v="1413291655"/>
    <d v="2014-10-14T13:00:55"/>
    <b v="0"/>
    <n v="0"/>
    <b v="0"/>
    <s v="theater/plays"/>
    <n v="0"/>
    <e v="#DIV/0!"/>
    <x v="1"/>
    <x v="6"/>
  </r>
  <r>
    <n v="3922"/>
    <x v="3917"/>
    <s v="TDPF is a play about a woman named Lisa who devotes her life to her marriage and ministry â€”since it is a woman place says her husband."/>
    <x v="47"/>
    <n v="61"/>
    <x v="2"/>
    <x v="0"/>
    <s v="USD"/>
    <n v="1425337200"/>
    <x v="3902"/>
    <n v="1421432810"/>
    <d v="2015-01-16T18:26:50"/>
    <b v="0"/>
    <n v="6"/>
    <b v="0"/>
    <s v="theater/plays"/>
    <n v="8.1333333333333327E-2"/>
    <n v="10.166666666666666"/>
    <x v="1"/>
    <x v="6"/>
  </r>
  <r>
    <n v="3923"/>
    <x v="3918"/>
    <s v="Eleanor Roosevelt: Passionate campaigner for human rights, champion for peace, staunch supporter of FDR's policies, betrayed wife."/>
    <x v="236"/>
    <n v="1384"/>
    <x v="2"/>
    <x v="1"/>
    <s v="GBP"/>
    <n v="1428622271"/>
    <x v="3903"/>
    <n v="1426203071"/>
    <d v="2015-03-12T23:31:11"/>
    <b v="0"/>
    <n v="17"/>
    <b v="0"/>
    <s v="theater/plays"/>
    <n v="0.12034782608695652"/>
    <n v="81.411764705882348"/>
    <x v="1"/>
    <x v="6"/>
  </r>
  <r>
    <n v="3924"/>
    <x v="3919"/>
    <s v="Help Comedy Illusionist Reggie Rice spread the magic of laughter as he takes his award-winning illusion show to a town near you!"/>
    <x v="36"/>
    <n v="2290"/>
    <x v="2"/>
    <x v="0"/>
    <s v="USD"/>
    <n v="1403823722"/>
    <x v="3904"/>
    <n v="1401231722"/>
    <d v="2014-05-27T23:02:02"/>
    <b v="0"/>
    <n v="40"/>
    <b v="0"/>
    <s v="theater/plays"/>
    <n v="0.15266666666666667"/>
    <n v="57.25"/>
    <x v="1"/>
    <x v="6"/>
  </r>
  <r>
    <n v="3925"/>
    <x v="3920"/>
    <s v="Help Save High School Theater Program_x000a_Your donations will be used to purchase props, build sets, and costumes."/>
    <x v="325"/>
    <n v="15"/>
    <x v="2"/>
    <x v="0"/>
    <s v="USD"/>
    <n v="1406753639"/>
    <x v="3905"/>
    <n v="1404161639"/>
    <d v="2014-06-30T20:53:59"/>
    <b v="0"/>
    <n v="3"/>
    <b v="0"/>
    <s v="theater/plays"/>
    <n v="0.1"/>
    <n v="5"/>
    <x v="1"/>
    <x v="6"/>
  </r>
  <r>
    <n v="3926"/>
    <x v="3921"/>
    <s v="Producing syllabus-relevant theatre targeted to HSC students on the NSW Central Coast"/>
    <x v="10"/>
    <n v="15"/>
    <x v="2"/>
    <x v="2"/>
    <s v="AUD"/>
    <n v="1419645748"/>
    <x v="3906"/>
    <n v="1417053748"/>
    <d v="2014-11-27T02:02:28"/>
    <b v="0"/>
    <n v="1"/>
    <b v="0"/>
    <s v="theater/plays"/>
    <n v="3.0000000000000001E-3"/>
    <n v="15"/>
    <x v="1"/>
    <x v="6"/>
  </r>
  <r>
    <n v="3927"/>
    <x v="3922"/>
    <s v="Brand new graduate theater company 'FMP Theatre' proudly presents the definitive WW1 play, Journey's End, with a little help from you."/>
    <x v="30"/>
    <n v="25"/>
    <x v="2"/>
    <x v="1"/>
    <s v="GBP"/>
    <n v="1407565504"/>
    <x v="3907"/>
    <n v="1404973504"/>
    <d v="2014-07-10T06:25:04"/>
    <b v="0"/>
    <n v="2"/>
    <b v="0"/>
    <s v="theater/plays"/>
    <n v="0.01"/>
    <n v="12.5"/>
    <x v="1"/>
    <x v="6"/>
  </r>
  <r>
    <n v="3928"/>
    <x v="3923"/>
    <s v="&quot;Charm&quot; class is in session! Mama Darleena, a transgender African-American woman, shares rules for etiquette with her LGBTQ students."/>
    <x v="10"/>
    <n v="651"/>
    <x v="2"/>
    <x v="0"/>
    <s v="USD"/>
    <n v="1444971540"/>
    <x v="3908"/>
    <n v="1442593427"/>
    <d v="2015-09-18T16:23:47"/>
    <b v="0"/>
    <n v="7"/>
    <b v="0"/>
    <s v="theater/plays"/>
    <n v="0.13020000000000001"/>
    <n v="93"/>
    <x v="1"/>
    <x v="6"/>
  </r>
  <r>
    <n v="3929"/>
    <x v="3924"/>
    <s v="We need to raise funds to bring this elaborate production to life with special FX makeup, highly detailed sets, and costumes."/>
    <x v="22"/>
    <n v="453"/>
    <x v="2"/>
    <x v="0"/>
    <s v="USD"/>
    <n v="1474228265"/>
    <x v="3909"/>
    <n v="1471636265"/>
    <d v="2016-08-19T19:51:05"/>
    <b v="0"/>
    <n v="14"/>
    <b v="0"/>
    <s v="theater/plays"/>
    <n v="2.265E-2"/>
    <n v="32.357142857142854"/>
    <x v="1"/>
    <x v="6"/>
  </r>
  <r>
    <n v="3930"/>
    <x v="3925"/>
    <s v="We are a new and exciting semi-pro  theatre company who will support &amp; hire local actors &amp; writers in Brisbane &amp; Queensland."/>
    <x v="3"/>
    <n v="0"/>
    <x v="2"/>
    <x v="2"/>
    <s v="AUD"/>
    <n v="1459490400"/>
    <x v="3910"/>
    <n v="1457078868"/>
    <d v="2016-03-04T08:07:48"/>
    <b v="0"/>
    <n v="0"/>
    <b v="0"/>
    <s v="theater/plays"/>
    <n v="0"/>
    <e v="#DIV/0!"/>
    <x v="1"/>
    <x v="6"/>
  </r>
  <r>
    <n v="3931"/>
    <x v="3926"/>
    <s v="An original stage play designed to bring to light the long-term effects on adult survivors of childhood sexual abuse. We do survive!"/>
    <x v="6"/>
    <n v="0"/>
    <x v="2"/>
    <x v="0"/>
    <s v="USD"/>
    <n v="1441510707"/>
    <x v="3911"/>
    <n v="1439350707"/>
    <d v="2015-08-12T03:38:27"/>
    <b v="0"/>
    <n v="0"/>
    <b v="0"/>
    <s v="theater/plays"/>
    <n v="0"/>
    <e v="#DIV/0!"/>
    <x v="1"/>
    <x v="6"/>
  </r>
  <r>
    <n v="3932"/>
    <x v="3927"/>
    <s v="Audience tell stories from their life chooses the improv actors to re-enact the story on the spot via song, dance and theatrics."/>
    <x v="14"/>
    <n v="1"/>
    <x v="2"/>
    <x v="0"/>
    <s v="USD"/>
    <n v="1458097364"/>
    <x v="3912"/>
    <n v="1455508964"/>
    <d v="2016-02-15T04:02:44"/>
    <b v="0"/>
    <n v="1"/>
    <b v="0"/>
    <s v="theater/plays"/>
    <n v="8.3333333333333331E-5"/>
    <n v="1"/>
    <x v="1"/>
    <x v="6"/>
  </r>
  <r>
    <n v="3933"/>
    <x v="3928"/>
    <s v="Presenting the complete three part of writer/director Ty Foard's &quot;A King's Story&quot; ...a dramatic artistic one director play festival"/>
    <x v="39"/>
    <n v="1102"/>
    <x v="2"/>
    <x v="0"/>
    <s v="USD"/>
    <n v="1468716180"/>
    <x v="3913"/>
    <n v="1466205262"/>
    <d v="2016-06-17T23:14:22"/>
    <b v="0"/>
    <n v="12"/>
    <b v="0"/>
    <s v="theater/plays"/>
    <n v="0.15742857142857142"/>
    <n v="91.833333333333329"/>
    <x v="1"/>
    <x v="6"/>
  </r>
  <r>
    <n v="3934"/>
    <x v="3929"/>
    <s v="Lost youth and lost souls struggle to find meaning amid dingy basements, vanishing malls, and a bleak Midwestern summer."/>
    <x v="10"/>
    <n v="550"/>
    <x v="2"/>
    <x v="0"/>
    <s v="USD"/>
    <n v="1443704400"/>
    <x v="3914"/>
    <n v="1439827639"/>
    <d v="2015-08-17T16:07:19"/>
    <b v="0"/>
    <n v="12"/>
    <b v="0"/>
    <s v="theater/plays"/>
    <n v="0.11"/>
    <n v="45.833333333333336"/>
    <x v="1"/>
    <x v="6"/>
  </r>
  <r>
    <n v="3935"/>
    <x v="3930"/>
    <s v="Forgotten composer, virtuoso pianist, actor, and activist._x000a_I'm hoping to produce my play which explores Julius's life and music."/>
    <x v="9"/>
    <n v="1315"/>
    <x v="2"/>
    <x v="1"/>
    <s v="GBP"/>
    <n v="1443973546"/>
    <x v="3915"/>
    <n v="1438789546"/>
    <d v="2015-08-05T15:45:46"/>
    <b v="0"/>
    <n v="23"/>
    <b v="0"/>
    <s v="theater/plays"/>
    <n v="0.43833333333333335"/>
    <n v="57.173913043478258"/>
    <x v="1"/>
    <x v="6"/>
  </r>
  <r>
    <n v="3936"/>
    <x v="3931"/>
    <s v="This stage play is a true story about one woman's fight against breast cancer while still having to deal with the adversities of life."/>
    <x v="22"/>
    <n v="0"/>
    <x v="2"/>
    <x v="0"/>
    <s v="USD"/>
    <n v="1480576720"/>
    <x v="3916"/>
    <n v="1477981120"/>
    <d v="2016-11-01T06:18:40"/>
    <b v="0"/>
    <n v="0"/>
    <b v="0"/>
    <s v="theater/plays"/>
    <n v="0"/>
    <e v="#DIV/0!"/>
    <x v="1"/>
    <x v="6"/>
  </r>
  <r>
    <n v="3937"/>
    <x v="3932"/>
    <s v="Support the artists of the new play FEVER: a story of love, friendship and sonnets. Donate to help us develop this production!"/>
    <x v="428"/>
    <n v="2485"/>
    <x v="2"/>
    <x v="0"/>
    <s v="USD"/>
    <n v="1468249760"/>
    <x v="3917"/>
    <n v="1465830560"/>
    <d v="2016-06-13T15:09:20"/>
    <b v="0"/>
    <n v="10"/>
    <b v="0"/>
    <s v="theater/plays"/>
    <n v="0.86135181975736563"/>
    <n v="248.5"/>
    <x v="1"/>
    <x v="6"/>
  </r>
  <r>
    <n v="3938"/>
    <x v="3933"/>
    <s v="We Kickstarted Broken Alley Theatre in the summer of 2013. It's been an amazing two years. This year, BATx goes bigger than ever."/>
    <x v="429"/>
    <n v="397"/>
    <x v="2"/>
    <x v="0"/>
    <s v="USD"/>
    <n v="1435441454"/>
    <x v="3918"/>
    <n v="1432763054"/>
    <d v="2015-05-27T21:44:14"/>
    <b v="0"/>
    <n v="5"/>
    <b v="0"/>
    <s v="theater/plays"/>
    <n v="0.12196620583717357"/>
    <n v="79.400000000000006"/>
    <x v="1"/>
    <x v="6"/>
  </r>
  <r>
    <n v="3939"/>
    <x v="3934"/>
    <s v="'Potter.' is a parody of the popular Harry Potter series allowing aspiring actors a chance to work in a professional production."/>
    <x v="10"/>
    <n v="5"/>
    <x v="2"/>
    <x v="2"/>
    <s v="AUD"/>
    <n v="1412656200"/>
    <x v="3919"/>
    <n v="1412328979"/>
    <d v="2014-10-03T09:36:19"/>
    <b v="0"/>
    <n v="1"/>
    <b v="0"/>
    <s v="theater/plays"/>
    <n v="1E-3"/>
    <n v="5"/>
    <x v="1"/>
    <x v="6"/>
  </r>
  <r>
    <n v="3940"/>
    <x v="3935"/>
    <s v="A Stage Play that will bring you to the edge of your seat , leave you thinkin and will also have you laughing while enjoyin the talent"/>
    <x v="10"/>
    <n v="11"/>
    <x v="2"/>
    <x v="0"/>
    <s v="USD"/>
    <n v="1420199351"/>
    <x v="3920"/>
    <n v="1416311351"/>
    <d v="2014-11-18T11:49:11"/>
    <b v="0"/>
    <n v="2"/>
    <b v="0"/>
    <s v="theater/plays"/>
    <n v="2.2000000000000001E-3"/>
    <n v="5.5"/>
    <x v="1"/>
    <x v="6"/>
  </r>
  <r>
    <n v="3941"/>
    <x v="3936"/>
    <s v="Help produce &quot;Boseman and Lena&quot; by Athol Fugard._x000a_Celebrate 18 years of Service to Arts and Community, 2nd Show of a 7th Season in NOLA!"/>
    <x v="62"/>
    <n v="50"/>
    <x v="2"/>
    <x v="0"/>
    <s v="USD"/>
    <n v="1416877200"/>
    <x v="3921"/>
    <n v="1414505137"/>
    <d v="2014-10-28T14:05:37"/>
    <b v="0"/>
    <n v="2"/>
    <b v="0"/>
    <s v="theater/plays"/>
    <n v="9.0909090909090905E-3"/>
    <n v="25"/>
    <x v="1"/>
    <x v="6"/>
  </r>
  <r>
    <n v="3942"/>
    <x v="3937"/>
    <s v="In the 30's, two brothers, Benny and Phil, who go to the Arizona desert to be extras in a huge Biblical epic. Riotous comedy!"/>
    <x v="38"/>
    <n v="0"/>
    <x v="2"/>
    <x v="0"/>
    <s v="USD"/>
    <n v="1434490914"/>
    <x v="3922"/>
    <n v="1429306914"/>
    <d v="2015-04-17T21:41:54"/>
    <b v="0"/>
    <n v="0"/>
    <b v="0"/>
    <s v="theater/plays"/>
    <n v="0"/>
    <e v="#DIV/0!"/>
    <x v="1"/>
    <x v="6"/>
  </r>
  <r>
    <n v="3943"/>
    <x v="3938"/>
    <s v="Field Trip Theatre has  commissioned Alexandra Petri to write a world premiere play set in DC , &quot;The Scrum&quot;,"/>
    <x v="10"/>
    <n v="1782"/>
    <x v="2"/>
    <x v="0"/>
    <s v="USD"/>
    <n v="1446483000"/>
    <x v="3923"/>
    <n v="1443811268"/>
    <d v="2015-10-02T18:41:08"/>
    <b v="0"/>
    <n v="13"/>
    <b v="0"/>
    <s v="theater/plays"/>
    <n v="0.35639999999999999"/>
    <n v="137.07692307692307"/>
    <x v="1"/>
    <x v="6"/>
  </r>
  <r>
    <n v="3944"/>
    <x v="3939"/>
    <s v="My project is to finish writing all 38 of Shakespeare's Plays into shortened 15-20 minute Shortened versions and publish them in 1 year"/>
    <x v="10"/>
    <n v="0"/>
    <x v="2"/>
    <x v="0"/>
    <s v="USD"/>
    <n v="1440690875"/>
    <x v="3924"/>
    <n v="1438098875"/>
    <d v="2015-07-28T15:54:35"/>
    <b v="0"/>
    <n v="0"/>
    <b v="0"/>
    <s v="theater/plays"/>
    <n v="0"/>
    <e v="#DIV/0!"/>
    <x v="1"/>
    <x v="6"/>
  </r>
  <r>
    <n v="3945"/>
    <x v="3940"/>
    <s v="We do a theatre camp for kids every summer doing parady shows of diff stories for kids to learn theater. This year is Star Wars Parody."/>
    <x v="13"/>
    <n v="5"/>
    <x v="2"/>
    <x v="0"/>
    <s v="USD"/>
    <n v="1431717268"/>
    <x v="3925"/>
    <n v="1429125268"/>
    <d v="2015-04-15T19:14:28"/>
    <b v="0"/>
    <n v="1"/>
    <b v="0"/>
    <s v="theater/plays"/>
    <n v="2.5000000000000001E-3"/>
    <n v="5"/>
    <x v="1"/>
    <x v="6"/>
  </r>
  <r>
    <n v="3946"/>
    <x v="3941"/>
    <s v="Dr. Mecurio's is an original work of fantasy designed and written for the stage."/>
    <x v="12"/>
    <n v="195"/>
    <x v="2"/>
    <x v="0"/>
    <s v="USD"/>
    <n v="1425110400"/>
    <x v="3926"/>
    <n v="1422388822"/>
    <d v="2015-01-27T20:00:22"/>
    <b v="0"/>
    <n v="5"/>
    <b v="0"/>
    <s v="theater/plays"/>
    <n v="3.2500000000000001E-2"/>
    <n v="39"/>
    <x v="1"/>
    <x v="6"/>
  </r>
  <r>
    <n v="3947"/>
    <x v="3942"/>
    <s v="Soon to be known as one of the greatest gospel stage plays of all times. Great hit in New England and now we want to take  it on tour"/>
    <x v="9"/>
    <n v="101"/>
    <x v="2"/>
    <x v="0"/>
    <s v="USD"/>
    <n v="1475378744"/>
    <x v="3927"/>
    <n v="1472786744"/>
    <d v="2016-09-02T03:25:44"/>
    <b v="0"/>
    <n v="2"/>
    <b v="0"/>
    <s v="theater/plays"/>
    <n v="3.3666666666666664E-2"/>
    <n v="50.5"/>
    <x v="1"/>
    <x v="6"/>
  </r>
  <r>
    <n v="3948"/>
    <x v="3943"/>
    <s v="A group of 12 friends, separated by time, space, state borders and oceans want to head to London for the adventure of a lifetime."/>
    <x v="11"/>
    <n v="0"/>
    <x v="2"/>
    <x v="2"/>
    <s v="AUD"/>
    <n v="1410076123"/>
    <x v="3928"/>
    <n v="1404892123"/>
    <d v="2014-07-09T07:48:43"/>
    <b v="0"/>
    <n v="0"/>
    <b v="0"/>
    <s v="theater/plays"/>
    <n v="0"/>
    <e v="#DIV/0!"/>
    <x v="1"/>
    <x v="6"/>
  </r>
  <r>
    <n v="3949"/>
    <x v="3944"/>
    <s v="A brilliant project making a huge difference : a play about Climate Change and a series of panels on environmental and community issues"/>
    <x v="3"/>
    <n v="1577"/>
    <x v="2"/>
    <x v="2"/>
    <s v="AUD"/>
    <n v="1423623221"/>
    <x v="3929"/>
    <n v="1421031221"/>
    <d v="2015-01-12T02:53:41"/>
    <b v="0"/>
    <n v="32"/>
    <b v="0"/>
    <s v="theater/plays"/>
    <n v="0.15770000000000001"/>
    <n v="49.28125"/>
    <x v="1"/>
    <x v="6"/>
  </r>
  <r>
    <n v="3950"/>
    <x v="3945"/>
    <s v="With the Great Elephant Repertory we can reach those children who are perceived unreachable, educating them through performance art."/>
    <x v="23"/>
    <n v="25"/>
    <x v="2"/>
    <x v="0"/>
    <s v="USD"/>
    <n v="1460140500"/>
    <x v="3930"/>
    <n v="1457628680"/>
    <d v="2016-03-10T16:51:20"/>
    <b v="0"/>
    <n v="1"/>
    <b v="0"/>
    <s v="theater/plays"/>
    <n v="6.2500000000000003E-3"/>
    <n v="25"/>
    <x v="1"/>
    <x v="6"/>
  </r>
  <r>
    <n v="3951"/>
    <x v="3946"/>
    <s v="Set in Southern America â€œThe Divideâ€ is a stage play that touches on the issues that are forefront in America and the world."/>
    <x v="61"/>
    <n v="1"/>
    <x v="2"/>
    <x v="17"/>
    <s v="EUR"/>
    <n v="1462301342"/>
    <x v="3931"/>
    <n v="1457120942"/>
    <d v="2016-03-04T19:49:02"/>
    <b v="0"/>
    <n v="1"/>
    <b v="0"/>
    <s v="theater/plays"/>
    <n v="5.0000000000000004E-6"/>
    <n v="1"/>
    <x v="1"/>
    <x v="6"/>
  </r>
  <r>
    <n v="3952"/>
    <x v="3947"/>
    <s v="This is the story about dreams of the kindly clown who indulge in reverie to be a ballet dancer! Every act is a funny sentimental story"/>
    <x v="91"/>
    <n v="25"/>
    <x v="2"/>
    <x v="0"/>
    <s v="USD"/>
    <n v="1445885890"/>
    <x v="3932"/>
    <n v="1440701890"/>
    <d v="2015-08-27T18:58:10"/>
    <b v="0"/>
    <n v="1"/>
    <b v="0"/>
    <s v="theater/plays"/>
    <n v="9.6153846153846159E-4"/>
    <n v="25"/>
    <x v="1"/>
    <x v="6"/>
  </r>
  <r>
    <n v="3953"/>
    <x v="3948"/>
    <s v="Actors and actresses are needed to help me create a stage play. A stage play needs to be adapted from the book I wrote."/>
    <x v="430"/>
    <n v="0"/>
    <x v="2"/>
    <x v="0"/>
    <s v="USD"/>
    <n v="1469834940"/>
    <x v="3933"/>
    <n v="1467162586"/>
    <d v="2016-06-29T01:09:46"/>
    <b v="0"/>
    <n v="0"/>
    <b v="0"/>
    <s v="theater/plays"/>
    <n v="0"/>
    <e v="#DIV/0!"/>
    <x v="1"/>
    <x v="6"/>
  </r>
  <r>
    <n v="3954"/>
    <x v="3949"/>
    <s v="Despite hunger and conditions of a Calcutta slum, the people there know that life is precious. They have named it â€˜City of Joy.â€™"/>
    <x v="31"/>
    <n v="0"/>
    <x v="2"/>
    <x v="5"/>
    <s v="CAD"/>
    <n v="1405352264"/>
    <x v="3934"/>
    <n v="1400168264"/>
    <d v="2014-05-15T15:37:44"/>
    <b v="0"/>
    <n v="0"/>
    <b v="0"/>
    <s v="theater/plays"/>
    <n v="0"/>
    <e v="#DIV/0!"/>
    <x v="1"/>
    <x v="6"/>
  </r>
  <r>
    <n v="3955"/>
    <x v="3950"/>
    <s v="FHE High School Theatre Booster Fund Raiser for Costumes --Fall Play Snow Queen and Spring Musical Once on this Island"/>
    <x v="257"/>
    <n v="425"/>
    <x v="2"/>
    <x v="0"/>
    <s v="USD"/>
    <n v="1448745741"/>
    <x v="3935"/>
    <n v="1446150141"/>
    <d v="2015-10-29T20:22:21"/>
    <b v="0"/>
    <n v="8"/>
    <b v="0"/>
    <s v="theater/plays"/>
    <n v="0.24285714285714285"/>
    <n v="53.125"/>
    <x v="1"/>
    <x v="6"/>
  </r>
  <r>
    <n v="3956"/>
    <x v="3951"/>
    <s v="This saucy stage play chronicles the highs and lows of my life involving gangs, drugs and prison. The story is a transforming ministry."/>
    <x v="62"/>
    <n v="0"/>
    <x v="2"/>
    <x v="0"/>
    <s v="USD"/>
    <n v="1461543600"/>
    <x v="3936"/>
    <n v="1459203727"/>
    <d v="2016-03-28T22:22:07"/>
    <b v="0"/>
    <n v="0"/>
    <b v="0"/>
    <s v="theater/plays"/>
    <n v="0"/>
    <e v="#DIV/0!"/>
    <x v="1"/>
    <x v="6"/>
  </r>
  <r>
    <n v="3957"/>
    <x v="3952"/>
    <s v="A play about something, or maybe nothing. Four actors depicting all 9 seasons of Seinfeld in 90 minutes."/>
    <x v="89"/>
    <n v="7"/>
    <x v="2"/>
    <x v="0"/>
    <s v="USD"/>
    <n v="1468020354"/>
    <x v="3937"/>
    <n v="1464045954"/>
    <d v="2016-05-23T23:25:54"/>
    <b v="0"/>
    <n v="1"/>
    <b v="0"/>
    <s v="theater/plays"/>
    <n v="2.5000000000000001E-4"/>
    <n v="7"/>
    <x v="1"/>
    <x v="6"/>
  </r>
  <r>
    <n v="3958"/>
    <x v="3953"/>
    <s v="A children's theatre group constructing props out of swimming noodles to provide free Shakespeare in the parks to local communities."/>
    <x v="13"/>
    <n v="641"/>
    <x v="2"/>
    <x v="0"/>
    <s v="USD"/>
    <n v="1406988000"/>
    <x v="3938"/>
    <n v="1403822912"/>
    <d v="2014-06-26T22:48:32"/>
    <b v="0"/>
    <n v="16"/>
    <b v="0"/>
    <s v="theater/plays"/>
    <n v="0.32050000000000001"/>
    <n v="40.0625"/>
    <x v="1"/>
    <x v="6"/>
  </r>
  <r>
    <n v="3959"/>
    <x v="3954"/>
    <s v="A free website for theatre on California's central coast - actors, auditions, &amp; shows in Santa Barbara, San Luis Obispo, &amp; Montetey."/>
    <x v="38"/>
    <n v="292"/>
    <x v="2"/>
    <x v="0"/>
    <s v="USD"/>
    <n v="1411930556"/>
    <x v="3939"/>
    <n v="1409338556"/>
    <d v="2014-08-29T18:55:56"/>
    <b v="0"/>
    <n v="12"/>
    <b v="0"/>
    <s v="theater/plays"/>
    <n v="0.24333333333333335"/>
    <n v="24.333333333333332"/>
    <x v="1"/>
    <x v="6"/>
  </r>
  <r>
    <n v="3960"/>
    <x v="3955"/>
    <s v="You are closer to your dreams than what you expect, your demons will always wait for you to realize them, theyâ€™ll torture you Manny."/>
    <x v="9"/>
    <n v="45"/>
    <x v="2"/>
    <x v="0"/>
    <s v="USD"/>
    <n v="1451852256"/>
    <x v="3940"/>
    <n v="1449260256"/>
    <d v="2015-12-04T20:17:36"/>
    <b v="0"/>
    <n v="4"/>
    <b v="0"/>
    <s v="theater/plays"/>
    <n v="1.4999999999999999E-2"/>
    <n v="11.25"/>
    <x v="1"/>
    <x v="6"/>
  </r>
  <r>
    <n v="3961"/>
    <x v="3956"/>
    <s v="I've written a fun new play exploring the reality of gay stereotypes in 2014 - with accommodation and venue hire it needs some dough :)"/>
    <x v="10"/>
    <n v="21"/>
    <x v="2"/>
    <x v="1"/>
    <s v="GBP"/>
    <n v="1399584210"/>
    <x v="3941"/>
    <n v="1397683410"/>
    <d v="2014-04-16T21:23:30"/>
    <b v="0"/>
    <n v="2"/>
    <b v="0"/>
    <s v="theater/plays"/>
    <n v="4.1999999999999997E-3"/>
    <n v="10.5"/>
    <x v="1"/>
    <x v="6"/>
  </r>
  <r>
    <n v="3962"/>
    <x v="3957"/>
    <s v="OUR FRIENDS THE ENEMY will make its American Debut at Theatre Row in New York City, and we would like for you to join us on our journey"/>
    <x v="123"/>
    <n v="45"/>
    <x v="2"/>
    <x v="1"/>
    <s v="GBP"/>
    <n v="1448722494"/>
    <x v="3942"/>
    <n v="1446562494"/>
    <d v="2015-11-03T14:54:54"/>
    <b v="0"/>
    <n v="3"/>
    <b v="0"/>
    <s v="theater/plays"/>
    <n v="3.214285714285714E-2"/>
    <n v="15"/>
    <x v="1"/>
    <x v="6"/>
  </r>
  <r>
    <n v="3963"/>
    <x v="3958"/>
    <s v="les effets de censeur sur l'immigration.Ã§a c'est une piÃ¨ce de l'histoire de la rÃ©volution en Iran jusqu'Ã  des meurtres en sÃ©rie en 1999"/>
    <x v="3"/>
    <n v="0"/>
    <x v="2"/>
    <x v="5"/>
    <s v="CAD"/>
    <n v="1447821717"/>
    <x v="3943"/>
    <n v="1445226117"/>
    <d v="2015-10-19T03:41:57"/>
    <b v="0"/>
    <n v="0"/>
    <b v="0"/>
    <s v="theater/plays"/>
    <n v="0"/>
    <e v="#DIV/0!"/>
    <x v="1"/>
    <x v="6"/>
  </r>
  <r>
    <n v="3964"/>
    <x v="3959"/>
    <s v="&quot;MAMA'Z BA-B&quot; is the story of Marcus Williams who struggles to find a place for himself as a young black male."/>
    <x v="13"/>
    <n v="126"/>
    <x v="2"/>
    <x v="0"/>
    <s v="USD"/>
    <n v="1429460386"/>
    <x v="3944"/>
    <n v="1424279986"/>
    <d v="2015-02-18T17:19:46"/>
    <b v="0"/>
    <n v="3"/>
    <b v="0"/>
    <s v="theater/plays"/>
    <n v="6.3E-2"/>
    <n v="42"/>
    <x v="1"/>
    <x v="6"/>
  </r>
  <r>
    <n v="3965"/>
    <x v="3960"/>
    <s v="Andrew Heller producing a production of an original play for the Philadelphia Fringe Festival. Written and Directed by Andrew Heller"/>
    <x v="13"/>
    <n v="285"/>
    <x v="2"/>
    <x v="0"/>
    <s v="USD"/>
    <n v="1460608780"/>
    <x v="3945"/>
    <n v="1455428380"/>
    <d v="2016-02-14T05:39:40"/>
    <b v="0"/>
    <n v="4"/>
    <b v="0"/>
    <s v="theater/plays"/>
    <n v="0.14249999999999999"/>
    <n v="71.25"/>
    <x v="1"/>
    <x v="6"/>
  </r>
  <r>
    <n v="3966"/>
    <x v="3961"/>
    <s v="MNDT will be the first Moroccan Team in history to participate in the WSDC. the worldâ€™s biggest high school debate tournament."/>
    <x v="51"/>
    <n v="45"/>
    <x v="2"/>
    <x v="0"/>
    <s v="USD"/>
    <n v="1406170740"/>
    <x v="3946"/>
    <n v="1402506278"/>
    <d v="2014-06-11T17:04:38"/>
    <b v="0"/>
    <n v="2"/>
    <b v="0"/>
    <s v="theater/plays"/>
    <n v="6.0000000000000001E-3"/>
    <n v="22.5"/>
    <x v="1"/>
    <x v="6"/>
  </r>
  <r>
    <n v="3967"/>
    <x v="3962"/>
    <s v="Ramsay Wise is painting the backdrops for the Maplewood Barn Theatre's summer 2017 production. He needs canvas and paint."/>
    <x v="180"/>
    <n v="410"/>
    <x v="2"/>
    <x v="0"/>
    <s v="USD"/>
    <n v="1488783507"/>
    <x v="3947"/>
    <n v="1486191507"/>
    <d v="2017-02-04T06:58:27"/>
    <b v="0"/>
    <n v="10"/>
    <b v="0"/>
    <s v="theater/plays"/>
    <n v="0.2411764705882353"/>
    <n v="41"/>
    <x v="1"/>
    <x v="6"/>
  </r>
  <r>
    <n v="3968"/>
    <x v="3963"/>
    <s v="&quot;On the breast of her gown, in fine red cloth, appeared the letter A.&quot; But what about the rest of the alphabet?"/>
    <x v="10"/>
    <n v="527"/>
    <x v="2"/>
    <x v="0"/>
    <s v="USD"/>
    <n v="1463945673"/>
    <x v="3948"/>
    <n v="1458761673"/>
    <d v="2016-03-23T19:34:33"/>
    <b v="0"/>
    <n v="11"/>
    <b v="0"/>
    <s v="theater/plays"/>
    <n v="0.10539999999999999"/>
    <n v="47.909090909090907"/>
    <x v="1"/>
    <x v="6"/>
  </r>
  <r>
    <n v="3969"/>
    <x v="3964"/>
    <s v="Board a pirate ship and sail with us on a midnight cruise into the dark realms of forgotten pirate lore with music, theater &amp; burlesque"/>
    <x v="431"/>
    <n v="211"/>
    <x v="2"/>
    <x v="0"/>
    <s v="USD"/>
    <n v="1472442900"/>
    <x v="3949"/>
    <n v="1471638646"/>
    <d v="2016-08-19T20:30:46"/>
    <b v="0"/>
    <n v="6"/>
    <b v="0"/>
    <s v="theater/plays"/>
    <n v="7.4690265486725665E-2"/>
    <n v="35.166666666666664"/>
    <x v="1"/>
    <x v="6"/>
  </r>
  <r>
    <n v="3970"/>
    <x v="3965"/>
    <s v="WeÂ  areÂ  aÂ  newÂ  productionÂ  companyÂ  andÂ  willÂ  beÂ  touringÂ  withÂ  ourÂ  production,  FOLLOW  YOUR  DREAMS  debuting  June  2016."/>
    <x v="36"/>
    <n v="11"/>
    <x v="2"/>
    <x v="0"/>
    <s v="USD"/>
    <n v="1460925811"/>
    <x v="3950"/>
    <n v="1458333811"/>
    <d v="2016-03-18T20:43:31"/>
    <b v="0"/>
    <n v="2"/>
    <b v="0"/>
    <s v="theater/plays"/>
    <n v="7.3333333333333334E-4"/>
    <n v="5.5"/>
    <x v="1"/>
    <x v="6"/>
  </r>
  <r>
    <n v="3971"/>
    <x v="3966"/>
    <s v="The timeless story of the struggling actor, the faithful agent and   the reality of what constitutes success and failure in Hollywood."/>
    <x v="32"/>
    <n v="136"/>
    <x v="2"/>
    <x v="0"/>
    <s v="USD"/>
    <n v="1405947126"/>
    <x v="3951"/>
    <n v="1403355126"/>
    <d v="2014-06-21T12:52:06"/>
    <b v="0"/>
    <n v="6"/>
    <b v="0"/>
    <s v="theater/plays"/>
    <n v="9.7142857142857135E-3"/>
    <n v="22.666666666666668"/>
    <x v="1"/>
    <x v="6"/>
  </r>
  <r>
    <n v="3972"/>
    <x v="3967"/>
    <s v="We're a horror based theatre company in Oklahoma City beginning our first season of shows."/>
    <x v="28"/>
    <n v="211"/>
    <x v="2"/>
    <x v="0"/>
    <s v="USD"/>
    <n v="1423186634"/>
    <x v="3952"/>
    <n v="1418002634"/>
    <d v="2014-12-08T01:37:14"/>
    <b v="0"/>
    <n v="8"/>
    <b v="0"/>
    <s v="theater/plays"/>
    <n v="0.21099999999999999"/>
    <n v="26.375"/>
    <x v="1"/>
    <x v="6"/>
  </r>
  <r>
    <n v="3973"/>
    <x v="3968"/>
    <s v="Staged Right Theatre Company is putting on its first season this year, and we need your help with raising money to put on four plays!"/>
    <x v="10"/>
    <n v="3905"/>
    <x v="2"/>
    <x v="0"/>
    <s v="USD"/>
    <n v="1462766400"/>
    <x v="3953"/>
    <n v="1460219110"/>
    <d v="2016-04-09T16:25:10"/>
    <b v="0"/>
    <n v="37"/>
    <b v="0"/>
    <s v="theater/plays"/>
    <n v="0.78100000000000003"/>
    <n v="105.54054054054055"/>
    <x v="1"/>
    <x v="6"/>
  </r>
  <r>
    <n v="3974"/>
    <x v="3969"/>
    <s v="We are performing Shakespeare's &quot;The Taming of the Shrew&quot; in its original Elizabethan setting at the Oxford Shakespeare Festival."/>
    <x v="28"/>
    <n v="320"/>
    <x v="2"/>
    <x v="1"/>
    <s v="GBP"/>
    <n v="1464872848"/>
    <x v="3954"/>
    <n v="1462280848"/>
    <d v="2016-05-03T13:07:28"/>
    <b v="0"/>
    <n v="11"/>
    <b v="0"/>
    <s v="theater/plays"/>
    <n v="0.32"/>
    <n v="29.09090909090909"/>
    <x v="1"/>
    <x v="6"/>
  </r>
  <r>
    <n v="3975"/>
    <x v="3970"/>
    <s v="Four homeless Key West men are to be given a boat, but fates twist until only the moon and mangroves witness their earthly demise."/>
    <x v="432"/>
    <n v="0"/>
    <x v="2"/>
    <x v="0"/>
    <s v="USD"/>
    <n v="1468442898"/>
    <x v="3955"/>
    <n v="1465850898"/>
    <d v="2016-06-13T20:48:18"/>
    <b v="0"/>
    <n v="0"/>
    <b v="0"/>
    <s v="theater/plays"/>
    <n v="0"/>
    <e v="#DIV/0!"/>
    <x v="1"/>
    <x v="6"/>
  </r>
  <r>
    <n v="3976"/>
    <x v="3971"/>
    <s v="Rossumâ€™s Universal Robots are the perfect workforce, without emotions, needs, or souls. But they are changing. Becoming more like us..."/>
    <x v="46"/>
    <n v="620"/>
    <x v="2"/>
    <x v="0"/>
    <s v="USD"/>
    <n v="1406876400"/>
    <x v="3956"/>
    <n v="1405024561"/>
    <d v="2014-07-10T20:36:01"/>
    <b v="0"/>
    <n v="10"/>
    <b v="0"/>
    <s v="theater/plays"/>
    <n v="0.47692307692307695"/>
    <n v="62"/>
    <x v="1"/>
    <x v="6"/>
  </r>
  <r>
    <n v="3977"/>
    <x v="3972"/>
    <s v="Created for the greatest stages of the world, will captivate the hearts of its audience with a Powerful Story Line &amp; Magical creatures!"/>
    <x v="161"/>
    <n v="1305"/>
    <x v="2"/>
    <x v="0"/>
    <s v="USD"/>
    <n v="1469213732"/>
    <x v="3957"/>
    <n v="1466621732"/>
    <d v="2016-06-22T18:55:32"/>
    <b v="0"/>
    <n v="6"/>
    <b v="0"/>
    <s v="theater/plays"/>
    <n v="1.4500000000000001E-2"/>
    <n v="217.5"/>
    <x v="1"/>
    <x v="6"/>
  </r>
  <r>
    <n v="3978"/>
    <x v="3973"/>
    <s v="Staged play within the communities of eastern ( Kinston Wilson Wilmington ) North Carolina ! Funds will allow a child to attend! THX"/>
    <x v="13"/>
    <n v="214"/>
    <x v="2"/>
    <x v="0"/>
    <s v="USD"/>
    <n v="1422717953"/>
    <x v="3958"/>
    <n v="1417533953"/>
    <d v="2014-12-02T15:25:53"/>
    <b v="0"/>
    <n v="8"/>
    <b v="0"/>
    <s v="theater/plays"/>
    <n v="0.107"/>
    <n v="26.75"/>
    <x v="1"/>
    <x v="6"/>
  </r>
  <r>
    <n v="3979"/>
    <x v="3974"/>
    <s v="After a successful premiere run at Edinburgh 2014, it's been rewritten and revised and is back for another run of Edinburgh fun in 2015"/>
    <x v="12"/>
    <n v="110"/>
    <x v="2"/>
    <x v="1"/>
    <s v="GBP"/>
    <n v="1427659200"/>
    <x v="3959"/>
    <n v="1425678057"/>
    <d v="2015-03-06T21:40:57"/>
    <b v="0"/>
    <n v="6"/>
    <b v="0"/>
    <s v="theater/plays"/>
    <n v="1.8333333333333333E-2"/>
    <n v="18.333333333333332"/>
    <x v="1"/>
    <x v="6"/>
  </r>
  <r>
    <n v="3980"/>
    <x v="3975"/>
    <s v="Itâ€™s your favorite classic with a twist. This summer, Chicago youth recreate Romeo and Juliet in The Mesh-n-Groove annual production!"/>
    <x v="30"/>
    <n v="450"/>
    <x v="2"/>
    <x v="0"/>
    <s v="USD"/>
    <n v="1404570147"/>
    <x v="3960"/>
    <n v="1401978147"/>
    <d v="2014-06-05T14:22:27"/>
    <b v="0"/>
    <n v="7"/>
    <b v="0"/>
    <s v="theater/plays"/>
    <n v="0.18"/>
    <n v="64.285714285714292"/>
    <x v="1"/>
    <x v="6"/>
  </r>
  <r>
    <n v="3981"/>
    <x v="3357"/>
    <s v="A Theatrical Production Celebrating the Lebanese Culture and the Human Spirit in Time of War."/>
    <x v="11"/>
    <n v="1225"/>
    <x v="2"/>
    <x v="0"/>
    <s v="USD"/>
    <n v="1468729149"/>
    <x v="3961"/>
    <n v="1463545149"/>
    <d v="2016-05-18T04:19:09"/>
    <b v="0"/>
    <n v="7"/>
    <b v="0"/>
    <s v="theater/plays"/>
    <n v="4.0833333333333333E-2"/>
    <n v="175"/>
    <x v="1"/>
    <x v="6"/>
  </r>
  <r>
    <n v="3982"/>
    <x v="3976"/>
    <s v="Sex, deception, addiction, life. _x000a_A quality piece of relevant theatre at one of London's most vibrant and respected fringe theatres."/>
    <x v="16"/>
    <n v="170"/>
    <x v="2"/>
    <x v="1"/>
    <s v="GBP"/>
    <n v="1436297180"/>
    <x v="3962"/>
    <n v="1431113180"/>
    <d v="2015-05-08T19:26:20"/>
    <b v="0"/>
    <n v="5"/>
    <b v="0"/>
    <s v="theater/plays"/>
    <n v="0.2"/>
    <n v="34"/>
    <x v="1"/>
    <x v="6"/>
  </r>
  <r>
    <n v="3983"/>
    <x v="3977"/>
    <s v="Donâ€™t miss Golden Threadâ€™s new family-friendly play with live music about Ziryab, the 9th century musician and cultural trailblazer!"/>
    <x v="433"/>
    <n v="3877"/>
    <x v="2"/>
    <x v="0"/>
    <s v="USD"/>
    <n v="1400569140"/>
    <x v="3963"/>
    <n v="1397854356"/>
    <d v="2014-04-18T20:52:36"/>
    <b v="0"/>
    <n v="46"/>
    <b v="0"/>
    <s v="theater/plays"/>
    <n v="0.34802513464991025"/>
    <n v="84.282608695652172"/>
    <x v="1"/>
    <x v="6"/>
  </r>
  <r>
    <n v="3984"/>
    <x v="3978"/>
    <s v="Novus Theatre bring you their new show 'Fantastic Mr Fox'. We hope to improve the pay for our cast and crew through Kickstarter."/>
    <x v="15"/>
    <n v="95"/>
    <x v="2"/>
    <x v="1"/>
    <s v="GBP"/>
    <n v="1415404800"/>
    <x v="3964"/>
    <n v="1412809644"/>
    <d v="2014-10-08T23:07:2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x v="13"/>
    <n v="641"/>
    <x v="2"/>
    <x v="0"/>
    <s v="USD"/>
    <n v="1456002300"/>
    <x v="3965"/>
    <n v="1454173120"/>
    <d v="2016-01-30T16:58:40"/>
    <b v="0"/>
    <n v="19"/>
    <b v="0"/>
    <s v="theater/plays"/>
    <n v="0.32050000000000001"/>
    <n v="33.736842105263158"/>
    <x v="1"/>
    <x v="6"/>
  </r>
  <r>
    <n v="3986"/>
    <x v="3980"/>
    <s v="After a successful run at London's Cockpit Theatre, we are invited to perform in Gardzienice OPT and at Teatr Polski in Warsaw, Poland."/>
    <x v="10"/>
    <n v="488"/>
    <x v="2"/>
    <x v="1"/>
    <s v="GBP"/>
    <n v="1462539840"/>
    <x v="3966"/>
    <n v="1460034594"/>
    <d v="2016-04-07T13:09:54"/>
    <b v="0"/>
    <n v="13"/>
    <b v="0"/>
    <s v="theater/plays"/>
    <n v="9.7600000000000006E-2"/>
    <n v="37.53846153846154"/>
    <x v="1"/>
    <x v="6"/>
  </r>
  <r>
    <n v="3987"/>
    <x v="3981"/>
    <s v="Write Now 5 is a new writing festival in south east London promoting new work from emerging playwrights."/>
    <x v="44"/>
    <n v="151"/>
    <x v="2"/>
    <x v="1"/>
    <s v="GBP"/>
    <n v="1400278290"/>
    <x v="3967"/>
    <n v="1399414290"/>
    <d v="2014-05-06T22:11:30"/>
    <b v="0"/>
    <n v="13"/>
    <b v="0"/>
    <s v="theater/plays"/>
    <n v="0.3775"/>
    <n v="11.615384615384615"/>
    <x v="1"/>
    <x v="6"/>
  </r>
  <r>
    <n v="3988"/>
    <x v="3982"/>
    <s v="An evening of of stories based both in myth and truth."/>
    <x v="15"/>
    <n v="32"/>
    <x v="2"/>
    <x v="0"/>
    <s v="USD"/>
    <n v="1440813413"/>
    <x v="3968"/>
    <n v="1439517413"/>
    <d v="2015-08-14T01:56:53"/>
    <b v="0"/>
    <n v="4"/>
    <b v="0"/>
    <s v="theater/plays"/>
    <n v="2.1333333333333333E-2"/>
    <n v="8"/>
    <x v="1"/>
    <x v="6"/>
  </r>
  <r>
    <n v="3989"/>
    <x v="3983"/>
    <s v="I love to write. I have written and published my first book and everyone that read it enjoyed it. My dream is to one day write movies"/>
    <x v="9"/>
    <n v="0"/>
    <x v="2"/>
    <x v="0"/>
    <s v="USD"/>
    <n v="1447009181"/>
    <x v="3969"/>
    <n v="1444413581"/>
    <d v="2015-10-09T17:59:41"/>
    <b v="0"/>
    <n v="0"/>
    <b v="0"/>
    <s v="theater/plays"/>
    <n v="0"/>
    <e v="#DIV/0!"/>
    <x v="1"/>
    <x v="6"/>
  </r>
  <r>
    <n v="3990"/>
    <x v="3984"/>
    <s v="A book and a play. Narrated by the ghost of Will Shakespeare and the ghost of his dog Crab,  Their adventures in the afterlife..."/>
    <x v="409"/>
    <n v="69"/>
    <x v="2"/>
    <x v="1"/>
    <s v="GBP"/>
    <n v="1456934893"/>
    <x v="3970"/>
    <n v="1454342893"/>
    <d v="2016-02-01T16:08:13"/>
    <b v="0"/>
    <n v="3"/>
    <b v="0"/>
    <s v="theater/plays"/>
    <n v="4.1818181818181817E-2"/>
    <n v="23"/>
    <x v="1"/>
    <x v="6"/>
  </r>
  <r>
    <n v="3991"/>
    <x v="3985"/>
    <s v="North Texas first actor-driven theatre company needs your help"/>
    <x v="2"/>
    <n v="100"/>
    <x v="2"/>
    <x v="0"/>
    <s v="USD"/>
    <n v="1433086082"/>
    <x v="3971"/>
    <n v="1430494082"/>
    <d v="2015-05-01T15:28:02"/>
    <b v="0"/>
    <n v="1"/>
    <b v="0"/>
    <s v="theater/plays"/>
    <n v="0.2"/>
    <n v="100"/>
    <x v="1"/>
    <x v="6"/>
  </r>
  <r>
    <n v="3992"/>
    <x v="3986"/>
    <s v="A richly textured and intellectually powerful social commentary about family, community and America."/>
    <x v="3"/>
    <n v="541"/>
    <x v="2"/>
    <x v="0"/>
    <s v="USD"/>
    <n v="1449876859"/>
    <x v="3972"/>
    <n v="1444689259"/>
    <d v="2015-10-12T22:34:19"/>
    <b v="0"/>
    <n v="9"/>
    <b v="0"/>
    <s v="theater/plays"/>
    <n v="5.4100000000000002E-2"/>
    <n v="60.111111111111114"/>
    <x v="1"/>
    <x v="6"/>
  </r>
  <r>
    <n v="3993"/>
    <x v="3987"/>
    <s v="I am seeking to turn my collection of urban poetry into a stage play. My desire is to inspire victims to heal."/>
    <x v="63"/>
    <n v="3"/>
    <x v="2"/>
    <x v="0"/>
    <s v="USD"/>
    <n v="1431549912"/>
    <x v="3973"/>
    <n v="1428957912"/>
    <d v="2015-04-13T20:45:12"/>
    <b v="0"/>
    <n v="1"/>
    <b v="0"/>
    <s v="theater/plays"/>
    <n v="6.0000000000000002E-5"/>
    <n v="3"/>
    <x v="1"/>
    <x v="6"/>
  </r>
  <r>
    <n v="3994"/>
    <x v="3988"/>
    <s v="Is Henson willing to dare risk a theatrical speaking tour of his North Pole adventures...and more?"/>
    <x v="13"/>
    <n v="5"/>
    <x v="2"/>
    <x v="0"/>
    <s v="USD"/>
    <n v="1405761690"/>
    <x v="3974"/>
    <n v="1403169690"/>
    <d v="2014-06-19T09:21:30"/>
    <b v="0"/>
    <n v="1"/>
    <b v="0"/>
    <s v="theater/plays"/>
    <n v="2.5000000000000001E-3"/>
    <n v="5"/>
    <x v="1"/>
    <x v="6"/>
  </r>
  <r>
    <n v="3995"/>
    <x v="3989"/>
    <s v="Headaches: a play composed of personal testimonies, writings and music, centered on mental illness and its effects on people's lives."/>
    <x v="48"/>
    <n v="70"/>
    <x v="2"/>
    <x v="1"/>
    <s v="GBP"/>
    <n v="1423913220"/>
    <x v="3975"/>
    <n v="1421339077"/>
    <d v="2015-01-15T16:24:37"/>
    <b v="0"/>
    <n v="4"/>
    <b v="0"/>
    <s v="theater/plays"/>
    <n v="0.35"/>
    <n v="17.5"/>
    <x v="1"/>
    <x v="6"/>
  </r>
  <r>
    <n v="3996"/>
    <x v="3990"/>
    <s v="The African tale of Anansi the Spider is that of a trickster who often uses cleverness and harmless jokes to get what he wants."/>
    <x v="9"/>
    <n v="497"/>
    <x v="2"/>
    <x v="0"/>
    <s v="USD"/>
    <n v="1416499440"/>
    <x v="3976"/>
    <n v="1415341464"/>
    <d v="2014-11-07T06:24:24"/>
    <b v="0"/>
    <n v="17"/>
    <b v="0"/>
    <s v="theater/plays"/>
    <n v="0.16566666666666666"/>
    <n v="29.235294117647058"/>
    <x v="1"/>
    <x v="6"/>
  </r>
  <r>
    <n v="3997"/>
    <x v="3991"/>
    <s v="We aim to produce a Professional Published Play for two days in October 2015 on Fri 30th &amp; Sat 31st with three performances in total."/>
    <x v="9"/>
    <n v="0"/>
    <x v="2"/>
    <x v="1"/>
    <s v="GBP"/>
    <n v="1428222221"/>
    <x v="3977"/>
    <n v="1425633821"/>
    <d v="2015-03-06T09:23:41"/>
    <b v="0"/>
    <n v="0"/>
    <b v="0"/>
    <s v="theater/plays"/>
    <n v="0"/>
    <e v="#DIV/0!"/>
    <x v="1"/>
    <x v="6"/>
  </r>
  <r>
    <n v="3998"/>
    <x v="3992"/>
    <s v="Forsaken Angels, a powerful new play by William Leary, author of DCMTA's Best Of 2014 Play Masquerade."/>
    <x v="21"/>
    <n v="715"/>
    <x v="2"/>
    <x v="0"/>
    <s v="USD"/>
    <n v="1427580426"/>
    <x v="3978"/>
    <n v="1424992026"/>
    <d v="2015-02-26T23:07:06"/>
    <b v="0"/>
    <n v="12"/>
    <b v="0"/>
    <s v="theater/plays"/>
    <n v="0.57199999999999995"/>
    <n v="59.583333333333336"/>
    <x v="1"/>
    <x v="6"/>
  </r>
  <r>
    <n v="3999"/>
    <x v="3993"/>
    <s v="If tables had ears what tales would they tell? Sins of Seven Tables, a modern take on the 7 Deadlies, are they still sins?"/>
    <x v="39"/>
    <n v="1156"/>
    <x v="2"/>
    <x v="0"/>
    <s v="USD"/>
    <n v="1409514709"/>
    <x v="3979"/>
    <n v="1406058798"/>
    <d v="2014-07-22T19:53:18"/>
    <b v="0"/>
    <n v="14"/>
    <b v="0"/>
    <s v="theater/plays"/>
    <n v="0.16514285714285715"/>
    <n v="82.571428571428569"/>
    <x v="1"/>
    <x v="6"/>
  </r>
  <r>
    <n v="4000"/>
    <x v="3994"/>
    <s v="An Enticing Trip into the World of Assisted Dying"/>
    <x v="6"/>
    <n v="10"/>
    <x v="2"/>
    <x v="0"/>
    <s v="USD"/>
    <n v="1462631358"/>
    <x v="3980"/>
    <n v="1457450958"/>
    <d v="2016-03-08T15:29:18"/>
    <b v="0"/>
    <n v="1"/>
    <b v="0"/>
    <s v="theater/plays"/>
    <n v="1.25E-3"/>
    <n v="10"/>
    <x v="1"/>
    <x v="6"/>
  </r>
  <r>
    <n v="4001"/>
    <x v="3995"/>
    <s v="We take great short(er) plays by brilliant playwrights &amp; make visually stunning conversation pieces in response to the city we live in"/>
    <x v="38"/>
    <n v="453"/>
    <x v="2"/>
    <x v="1"/>
    <s v="GBP"/>
    <n v="1488394800"/>
    <x v="1748"/>
    <n v="1486681708"/>
    <d v="2017-02-09T23:08:28"/>
    <b v="0"/>
    <n v="14"/>
    <b v="0"/>
    <s v="theater/plays"/>
    <n v="0.3775"/>
    <n v="32.357142857142854"/>
    <x v="1"/>
    <x v="6"/>
  </r>
  <r>
    <n v="4002"/>
    <x v="3996"/>
    <s v="Bring Wyrd Sisters, a comedy of Shakespearean proportions, to small-town Texas. Loosely parodies the â€œScottish Play.â€"/>
    <x v="21"/>
    <n v="23"/>
    <x v="2"/>
    <x v="0"/>
    <s v="USD"/>
    <n v="1411779761"/>
    <x v="3981"/>
    <n v="1409187761"/>
    <d v="2014-08-28T01:02:41"/>
    <b v="0"/>
    <n v="4"/>
    <b v="0"/>
    <s v="theater/plays"/>
    <n v="1.84E-2"/>
    <n v="5.75"/>
    <x v="1"/>
    <x v="6"/>
  </r>
  <r>
    <n v="4003"/>
    <x v="3997"/>
    <s v="&quot;MAMA'Z BA-B&quot; is the story of Marcus Williams who struggles to find a place for himself as a young black male."/>
    <x v="13"/>
    <n v="201"/>
    <x v="2"/>
    <x v="0"/>
    <s v="USD"/>
    <n v="1424009147"/>
    <x v="3982"/>
    <n v="1421417147"/>
    <d v="2015-01-16T14:05:47"/>
    <b v="0"/>
    <n v="2"/>
    <b v="0"/>
    <s v="theater/plays"/>
    <n v="0.10050000000000001"/>
    <n v="100.5"/>
    <x v="1"/>
    <x v="6"/>
  </r>
  <r>
    <n v="4004"/>
    <x v="3998"/>
    <s v="Help Launch The Queen Into South Florida!"/>
    <x v="2"/>
    <n v="1"/>
    <x v="2"/>
    <x v="0"/>
    <s v="USD"/>
    <n v="1412740457"/>
    <x v="3983"/>
    <n v="1410148457"/>
    <d v="2014-09-08T03:54:17"/>
    <b v="0"/>
    <n v="1"/>
    <b v="0"/>
    <s v="theater/plays"/>
    <n v="2E-3"/>
    <n v="1"/>
    <x v="1"/>
    <x v="6"/>
  </r>
  <r>
    <n v="4005"/>
    <x v="3999"/>
    <s v="Help us bring more Art to the Community. It's our second production, Fences by August Wilson. Help us make it a success!"/>
    <x v="9"/>
    <n v="40"/>
    <x v="2"/>
    <x v="0"/>
    <s v="USD"/>
    <n v="1413832985"/>
    <x v="3984"/>
    <n v="1408648985"/>
    <d v="2014-08-21T19:23:05"/>
    <b v="0"/>
    <n v="2"/>
    <b v="0"/>
    <s v="theater/plays"/>
    <n v="1.3333333333333334E-2"/>
    <n v="20"/>
    <x v="1"/>
    <x v="6"/>
  </r>
  <r>
    <n v="4006"/>
    <x v="4000"/>
    <s v="Olive and Betty have cheating boyfriends. The solution: Gus and Tor, two Norwegian hit men who specialize in solving such problems."/>
    <x v="11"/>
    <n v="2"/>
    <x v="2"/>
    <x v="0"/>
    <s v="USD"/>
    <n v="1455647587"/>
    <x v="3985"/>
    <n v="1453487587"/>
    <d v="2016-01-22T18:33:07"/>
    <b v="0"/>
    <n v="1"/>
    <b v="0"/>
    <s v="theater/plays"/>
    <n v="6.666666666666667E-5"/>
    <n v="2"/>
    <x v="1"/>
    <x v="6"/>
  </r>
  <r>
    <n v="4007"/>
    <x v="3988"/>
    <s v="Is the public ready to hear Matt's story? Is he willing to risk public speaking and the waning reputation among his own race?"/>
    <x v="13"/>
    <n v="5"/>
    <x v="2"/>
    <x v="0"/>
    <s v="USD"/>
    <n v="1409070480"/>
    <x v="3986"/>
    <n v="1406572381"/>
    <d v="2014-07-28T18:33:01"/>
    <b v="0"/>
    <n v="1"/>
    <b v="0"/>
    <s v="theater/plays"/>
    <n v="2.5000000000000001E-3"/>
    <n v="5"/>
    <x v="1"/>
    <x v="6"/>
  </r>
  <r>
    <n v="4008"/>
    <x v="4001"/>
    <s v="Lovers and Other Strangers by RenÃ©e Taylor and Joseph Bologna, showing at The Cockpit theatre in Marylebone, 10th - 14th August 2015"/>
    <x v="28"/>
    <n v="60"/>
    <x v="2"/>
    <x v="1"/>
    <s v="GBP"/>
    <n v="1437606507"/>
    <x v="3987"/>
    <n v="1435014507"/>
    <d v="2015-06-22T23:08:27"/>
    <b v="0"/>
    <n v="4"/>
    <b v="0"/>
    <s v="theater/plays"/>
    <n v="0.06"/>
    <n v="15"/>
    <x v="1"/>
    <x v="6"/>
  </r>
  <r>
    <n v="4009"/>
    <x v="4002"/>
    <s v="Against the decline of Thatcherism, the fall of the Wall, and the rise of Acid House. This comedy is a 'Withnail &amp; I' for 1993."/>
    <x v="434"/>
    <n v="75"/>
    <x v="2"/>
    <x v="1"/>
    <s v="GBP"/>
    <n v="1410281360"/>
    <x v="3988"/>
    <n v="1406825360"/>
    <d v="2014-07-31T16:49:20"/>
    <b v="0"/>
    <n v="3"/>
    <b v="0"/>
    <s v="theater/plays"/>
    <n v="3.8860103626943004E-2"/>
    <n v="25"/>
    <x v="1"/>
    <x v="6"/>
  </r>
  <r>
    <n v="4010"/>
    <x v="4003"/>
    <s v="JUNTO Productions is proud to present our first production, the premiere of The Connection, a play by Jeffrey Paul."/>
    <x v="312"/>
    <n v="1742"/>
    <x v="2"/>
    <x v="0"/>
    <s v="USD"/>
    <n v="1414348166"/>
    <x v="3989"/>
    <n v="1412879366"/>
    <d v="2014-10-09T18:29:26"/>
    <b v="0"/>
    <n v="38"/>
    <b v="0"/>
    <s v="theater/plays"/>
    <n v="0.24194444444444443"/>
    <n v="45.842105263157897"/>
    <x v="1"/>
    <x v="6"/>
  </r>
  <r>
    <n v="4011"/>
    <x v="4004"/>
    <s v="Radio drama about a failed comedian with the help of his Dictaphone friend Alan, tries to become a success whilst fighting his demons."/>
    <x v="49"/>
    <n v="19"/>
    <x v="2"/>
    <x v="1"/>
    <s v="GBP"/>
    <n v="1422450278"/>
    <x v="3990"/>
    <n v="1419858278"/>
    <d v="2014-12-29T13:04:38"/>
    <b v="0"/>
    <n v="4"/>
    <b v="0"/>
    <s v="theater/plays"/>
    <n v="7.5999999999999998E-2"/>
    <n v="4.75"/>
    <x v="1"/>
    <x v="6"/>
  </r>
  <r>
    <n v="4012"/>
    <x v="4005"/>
    <s v="LEELA IS A 14 YEAR OLD GIRL. JONAH IS A 56 YEAR OLD MAN. IT'S BEEN GOING ON FOR 3 YEARS. HERE COMES THE NIGHT OF VIOLENT RECKONING."/>
    <x v="435"/>
    <n v="0"/>
    <x v="2"/>
    <x v="1"/>
    <s v="GBP"/>
    <n v="1430571849"/>
    <x v="3991"/>
    <n v="1427979849"/>
    <d v="2015-04-02T13:04:09"/>
    <b v="0"/>
    <n v="0"/>
    <b v="0"/>
    <s v="theater/plays"/>
    <n v="0"/>
    <e v="#DIV/0!"/>
    <x v="1"/>
    <x v="6"/>
  </r>
  <r>
    <n v="4013"/>
    <x v="4006"/>
    <s v="Harriet Tubman Woman of Faith is a remarkable narrative about the life and faith of Harriet Tubman, told through a dream of a teenager."/>
    <x v="13"/>
    <n v="26"/>
    <x v="2"/>
    <x v="0"/>
    <s v="USD"/>
    <n v="1424070823"/>
    <x v="3992"/>
    <n v="1421478823"/>
    <d v="2015-01-17T07:13:43"/>
    <b v="0"/>
    <n v="2"/>
    <b v="0"/>
    <s v="theater/plays"/>
    <n v="1.2999999999999999E-2"/>
    <n v="13"/>
    <x v="1"/>
    <x v="6"/>
  </r>
  <r>
    <n v="4014"/>
    <x v="4007"/>
    <s v="I am trying to put together a ministry theater company for junior / high schoolers that which puts on free shows in the SoCal area."/>
    <x v="7"/>
    <n v="0"/>
    <x v="2"/>
    <x v="0"/>
    <s v="USD"/>
    <n v="1457157269"/>
    <x v="3993"/>
    <n v="1455861269"/>
    <d v="2016-02-19T05:54:29"/>
    <b v="0"/>
    <n v="0"/>
    <b v="0"/>
    <s v="theater/plays"/>
    <n v="0"/>
    <e v="#DIV/0!"/>
    <x v="1"/>
    <x v="6"/>
  </r>
  <r>
    <n v="4015"/>
    <x v="4008"/>
    <s v="FREE Shakespeare In the Park in Bergen County, NJ on July 24, 25, 31, and August 1. We need your support to help keep our show FREE"/>
    <x v="39"/>
    <n v="1"/>
    <x v="2"/>
    <x v="0"/>
    <s v="USD"/>
    <n v="1437331463"/>
    <x v="3994"/>
    <n v="1434739463"/>
    <d v="2015-06-19T18:44:23"/>
    <b v="0"/>
    <n v="1"/>
    <b v="0"/>
    <s v="theater/plays"/>
    <n v="1.4285714285714287E-4"/>
    <n v="1"/>
    <x v="1"/>
    <x v="6"/>
  </r>
  <r>
    <n v="4016"/>
    <x v="4009"/>
    <s v="A new play and project exploring challenges faced by young adults struggling with mental health issues in contemporary Britain."/>
    <x v="2"/>
    <n v="70"/>
    <x v="2"/>
    <x v="1"/>
    <s v="GBP"/>
    <n v="1410987400"/>
    <x v="3995"/>
    <n v="1408395400"/>
    <d v="2014-08-18T20:56:40"/>
    <b v="0"/>
    <n v="7"/>
    <b v="0"/>
    <s v="theater/plays"/>
    <n v="0.14000000000000001"/>
    <n v="10"/>
    <x v="1"/>
    <x v="6"/>
  </r>
  <r>
    <n v="4017"/>
    <x v="4010"/>
    <s v="The true story of the romantic entanglements of Mary Shelley's parents. Anarchist; William Godwin &amp;, 1st feminist; Mary Wollstonecraft."/>
    <x v="3"/>
    <n v="105"/>
    <x v="2"/>
    <x v="0"/>
    <s v="USD"/>
    <n v="1409846874"/>
    <x v="3996"/>
    <n v="1407254874"/>
    <d v="2014-08-05T16:07:54"/>
    <b v="0"/>
    <n v="2"/>
    <b v="0"/>
    <s v="theater/plays"/>
    <n v="1.0500000000000001E-2"/>
    <n v="52.5"/>
    <x v="1"/>
    <x v="6"/>
  </r>
  <r>
    <n v="4018"/>
    <x v="4011"/>
    <s v="Funding for a production of Time Please at the Brighton Fringe 2017... and beyond."/>
    <x v="15"/>
    <n v="130"/>
    <x v="2"/>
    <x v="1"/>
    <s v="GBP"/>
    <n v="1475877108"/>
    <x v="3997"/>
    <n v="1473285108"/>
    <d v="2016-09-07T21:51:48"/>
    <b v="0"/>
    <n v="4"/>
    <b v="0"/>
    <s v="theater/plays"/>
    <n v="8.666666666666667E-2"/>
    <n v="32.5"/>
    <x v="1"/>
    <x v="6"/>
  </r>
  <r>
    <n v="4019"/>
    <x v="4012"/>
    <s v="Finally a crossover of the arts takes place! Theater &amp; LIVE Pro Wrestling. A unique story featuring TV Pro Wrestling without the TV."/>
    <x v="8"/>
    <n v="29"/>
    <x v="2"/>
    <x v="0"/>
    <s v="USD"/>
    <n v="1460737680"/>
    <x v="3998"/>
    <n v="1455725596"/>
    <d v="2016-02-17T16:13:16"/>
    <b v="0"/>
    <n v="4"/>
    <b v="0"/>
    <s v="theater/plays"/>
    <n v="8.2857142857142851E-3"/>
    <n v="7.25"/>
    <x v="1"/>
    <x v="6"/>
  </r>
  <r>
    <n v="4020"/>
    <x v="4013"/>
    <s v="Having lived her whole life in the midst of a civil war, 11 year old Leyla dreams of being a pilot so she may fly her family to safety."/>
    <x v="20"/>
    <n v="100"/>
    <x v="2"/>
    <x v="0"/>
    <s v="USD"/>
    <n v="1427168099"/>
    <x v="3999"/>
    <n v="1424579699"/>
    <d v="2015-02-22T04:34:59"/>
    <b v="0"/>
    <n v="3"/>
    <b v="0"/>
    <s v="theater/plays"/>
    <n v="0.16666666666666666"/>
    <n v="33.333333333333336"/>
    <x v="1"/>
    <x v="6"/>
  </r>
  <r>
    <n v="4021"/>
    <x v="4014"/>
    <s v="Help a group of actors end bigotry in Houston, TX by supporting a  full production of Angels in America."/>
    <x v="36"/>
    <n v="125"/>
    <x v="2"/>
    <x v="0"/>
    <s v="USD"/>
    <n v="1414360358"/>
    <x v="4000"/>
    <n v="1409176358"/>
    <d v="2014-08-27T21:52:38"/>
    <b v="0"/>
    <n v="2"/>
    <b v="0"/>
    <s v="theater/plays"/>
    <n v="8.3333333333333332E-3"/>
    <n v="62.5"/>
    <x v="1"/>
    <x v="6"/>
  </r>
  <r>
    <n v="4022"/>
    <x v="4015"/>
    <s v="Help us produce a video of the first Original Pronunciation Merchant of Venice."/>
    <x v="102"/>
    <n v="12521"/>
    <x v="2"/>
    <x v="0"/>
    <s v="USD"/>
    <n v="1422759240"/>
    <x v="4001"/>
    <n v="1418824867"/>
    <d v="2014-12-17T14:01:07"/>
    <b v="0"/>
    <n v="197"/>
    <b v="0"/>
    <s v="theater/plays"/>
    <n v="0.69561111111111107"/>
    <n v="63.558375634517766"/>
    <x v="1"/>
    <x v="6"/>
  </r>
  <r>
    <n v="4023"/>
    <x v="4016"/>
    <s v="An original gospel stage play that explores the pain and hurt caused by those who struggle to forgive others!"/>
    <x v="39"/>
    <n v="0"/>
    <x v="2"/>
    <x v="0"/>
    <s v="USD"/>
    <n v="1458860363"/>
    <x v="4002"/>
    <n v="1454975963"/>
    <d v="2016-02-08T23:59:23"/>
    <b v="0"/>
    <n v="0"/>
    <b v="0"/>
    <s v="theater/plays"/>
    <n v="0"/>
    <e v="#DIV/0!"/>
    <x v="1"/>
    <x v="6"/>
  </r>
  <r>
    <n v="4024"/>
    <x v="4017"/>
    <s v="Ever wonder what Wonder Woman wants in a super man? Can you be both a lover, and a fighter? And, whatâ€™s with all the spandex?"/>
    <x v="134"/>
    <n v="10"/>
    <x v="2"/>
    <x v="0"/>
    <s v="USD"/>
    <n v="1441037097"/>
    <x v="4003"/>
    <n v="1438445097"/>
    <d v="2015-08-01T16:04:57"/>
    <b v="0"/>
    <n v="1"/>
    <b v="0"/>
    <s v="theater/plays"/>
    <n v="1.2500000000000001E-2"/>
    <n v="10"/>
    <x v="1"/>
    <x v="6"/>
  </r>
  <r>
    <n v="4025"/>
    <x v="4018"/>
    <s v="Acteurs, scÃ©naristes et metteurs en scÃ¨ne souhaitant monter, 5 piÃ¨ces de thÃ©Ã¢tre ainsi que 3 courts mÃ©trages et 2 long-mÃ©trages."/>
    <x v="10"/>
    <n v="250"/>
    <x v="2"/>
    <x v="6"/>
    <s v="EUR"/>
    <n v="1437889336"/>
    <x v="4004"/>
    <n v="1432705336"/>
    <d v="2015-05-27T05:42:16"/>
    <b v="0"/>
    <n v="4"/>
    <b v="0"/>
    <s v="theater/plays"/>
    <n v="0.05"/>
    <n v="62.5"/>
    <x v="1"/>
    <x v="6"/>
  </r>
  <r>
    <n v="4026"/>
    <x v="4019"/>
    <s v="This is a play that voices that stories of the black experience in America using spoken word, song and dance."/>
    <x v="23"/>
    <n v="0"/>
    <x v="2"/>
    <x v="0"/>
    <s v="USD"/>
    <n v="1449247439"/>
    <x v="4005"/>
    <n v="1444059839"/>
    <d v="2015-10-05T15:43:59"/>
    <b v="0"/>
    <n v="0"/>
    <b v="0"/>
    <s v="theater/plays"/>
    <n v="0"/>
    <e v="#DIV/0!"/>
    <x v="1"/>
    <x v="6"/>
  </r>
  <r>
    <n v="4027"/>
    <x v="4020"/>
    <s v="Drama Students at Lincoln High School in Walla Walla, WA are working hard to present their excellent version of Little Shop of Horrors."/>
    <x v="9"/>
    <n v="215"/>
    <x v="2"/>
    <x v="0"/>
    <s v="USD"/>
    <n v="1487811600"/>
    <x v="4006"/>
    <n v="1486077481"/>
    <d v="2017-02-02T23:18:01"/>
    <b v="0"/>
    <n v="7"/>
    <b v="0"/>
    <s v="theater/plays"/>
    <n v="7.166666666666667E-2"/>
    <n v="30.714285714285715"/>
    <x v="1"/>
    <x v="6"/>
  </r>
  <r>
    <n v="4028"/>
    <x v="4021"/>
    <s v="The 2014 Minnesota Fringe Festival brings the World Premiere of LightBright's one-act play, The Last King of the I.D.A."/>
    <x v="13"/>
    <n v="561"/>
    <x v="2"/>
    <x v="0"/>
    <s v="USD"/>
    <n v="1402007500"/>
    <x v="4007"/>
    <n v="1399415500"/>
    <d v="2014-05-06T22:31:40"/>
    <b v="0"/>
    <n v="11"/>
    <b v="0"/>
    <s v="theater/plays"/>
    <n v="0.28050000000000003"/>
    <n v="51"/>
    <x v="1"/>
    <x v="6"/>
  </r>
  <r>
    <n v="4029"/>
    <x v="4022"/>
    <s v="A theater complex that educates as we entertain.  We will provide shows that inspire and theater classes that motivate."/>
    <x v="22"/>
    <n v="0"/>
    <x v="2"/>
    <x v="0"/>
    <s v="USD"/>
    <n v="1450053370"/>
    <x v="4008"/>
    <n v="1447461370"/>
    <d v="2015-11-14T00:36:10"/>
    <b v="0"/>
    <n v="0"/>
    <b v="0"/>
    <s v="theater/plays"/>
    <n v="0"/>
    <e v="#DIV/0!"/>
    <x v="1"/>
    <x v="6"/>
  </r>
  <r>
    <n v="4030"/>
    <x v="4023"/>
    <s v="The world's best and only tribute to Dean Martin and Jerry Lewis_x000a_ bringing back the Music, Laughter and the Love."/>
    <x v="30"/>
    <n v="400"/>
    <x v="2"/>
    <x v="0"/>
    <s v="USD"/>
    <n v="1454525340"/>
    <x v="4009"/>
    <n v="1452008599"/>
    <d v="2016-01-05T15:43:19"/>
    <b v="0"/>
    <n v="6"/>
    <b v="0"/>
    <s v="theater/plays"/>
    <n v="0.16"/>
    <n v="66.666666666666671"/>
    <x v="1"/>
    <x v="6"/>
  </r>
  <r>
    <n v="4031"/>
    <x v="4024"/>
    <s v="HeARTistry's contemporary production of As You Like It epitomizes the wit and eloquence of William Shakespeare for a modern audience."/>
    <x v="10"/>
    <n v="0"/>
    <x v="2"/>
    <x v="0"/>
    <s v="USD"/>
    <n v="1418914964"/>
    <x v="4010"/>
    <n v="1414591364"/>
    <d v="2014-10-29T14:02:44"/>
    <b v="0"/>
    <n v="0"/>
    <b v="0"/>
    <s v="theater/plays"/>
    <n v="0"/>
    <e v="#DIV/0!"/>
    <x v="1"/>
    <x v="6"/>
  </r>
  <r>
    <n v="4032"/>
    <x v="4025"/>
    <s v="'Play it Forward' is a ticket bank for individuals in need. Fund a theater experience for someone that would otherwise go without!"/>
    <x v="436"/>
    <n v="413"/>
    <x v="2"/>
    <x v="0"/>
    <s v="USD"/>
    <n v="1450211116"/>
    <x v="4011"/>
    <n v="1445023516"/>
    <d v="2015-10-16T19:25:16"/>
    <b v="0"/>
    <n v="7"/>
    <b v="0"/>
    <s v="theater/plays"/>
    <n v="6.8287037037037035E-2"/>
    <n v="59"/>
    <x v="1"/>
    <x v="6"/>
  </r>
  <r>
    <n v="4033"/>
    <x v="4026"/>
    <s v="Help us produce an iconic new verse play, set in the year 2020, with virtuoso acting and hauntingly beautiful words and music"/>
    <x v="437"/>
    <n v="6141.99"/>
    <x v="2"/>
    <x v="1"/>
    <s v="GBP"/>
    <n v="1475398800"/>
    <x v="4012"/>
    <n v="1472711224"/>
    <d v="2016-09-01T06:27:04"/>
    <b v="0"/>
    <n v="94"/>
    <b v="0"/>
    <s v="theater/plays"/>
    <n v="0.25698702928870293"/>
    <n v="65.340319148936175"/>
    <x v="1"/>
    <x v="6"/>
  </r>
  <r>
    <n v="4034"/>
    <x v="4027"/>
    <s v="This local community theatre needs a proper, efficient, SAFE and professional audio and lighting setup. Helps us raise the funds!"/>
    <x v="438"/>
    <n v="200"/>
    <x v="2"/>
    <x v="0"/>
    <s v="USD"/>
    <n v="1428097450"/>
    <x v="4013"/>
    <n v="1425509050"/>
    <d v="2015-03-04T22:44:10"/>
    <b v="0"/>
    <n v="2"/>
    <b v="0"/>
    <s v="theater/plays"/>
    <n v="1.4814814814814815E-2"/>
    <n v="100"/>
    <x v="1"/>
    <x v="6"/>
  </r>
  <r>
    <n v="4035"/>
    <x v="4028"/>
    <s v="&quot;Stories are where you go to look for the truth of your own life.&quot; (Frank Delaney)"/>
    <x v="3"/>
    <n v="3685"/>
    <x v="2"/>
    <x v="0"/>
    <s v="USD"/>
    <n v="1413925887"/>
    <x v="4014"/>
    <n v="1411333887"/>
    <d v="2014-09-21T21:11:27"/>
    <b v="0"/>
    <n v="25"/>
    <b v="0"/>
    <s v="theater/plays"/>
    <n v="0.36849999999999999"/>
    <n v="147.4"/>
    <x v="1"/>
    <x v="6"/>
  </r>
  <r>
    <n v="4036"/>
    <x v="4029"/>
    <s v="&quot;3 Days In Savannah&quot; explores the issues of love, racism, and regret while reminding us that, &quot;life is a game and love is the prize.&quot;"/>
    <x v="12"/>
    <n v="2823"/>
    <x v="2"/>
    <x v="0"/>
    <s v="USD"/>
    <n v="1404253800"/>
    <x v="4015"/>
    <n v="1402784964"/>
    <d v="2014-06-14T22:29:24"/>
    <b v="0"/>
    <n v="17"/>
    <b v="0"/>
    <s v="theater/plays"/>
    <n v="0.47049999999999997"/>
    <n v="166.05882352941177"/>
    <x v="1"/>
    <x v="6"/>
  </r>
  <r>
    <n v="4037"/>
    <x v="4030"/>
    <s v="The Pelican is a haunted play by one of Swedenâ€™s most renowned playwrights, August Strindberg, about a mother's tragic deceit."/>
    <x v="176"/>
    <n v="80"/>
    <x v="2"/>
    <x v="0"/>
    <s v="USD"/>
    <n v="1464099900"/>
    <x v="4016"/>
    <n v="1462585315"/>
    <d v="2016-05-07T01:41:55"/>
    <b v="0"/>
    <n v="2"/>
    <b v="0"/>
    <s v="theater/plays"/>
    <n v="0.11428571428571428"/>
    <n v="40"/>
    <x v="1"/>
    <x v="6"/>
  </r>
  <r>
    <n v="4038"/>
    <x v="4031"/>
    <s v="We are vagina warriors ready to bring our message of human rights, empowerment and diversity to Main St. Lexington, NC."/>
    <x v="30"/>
    <n v="301"/>
    <x v="2"/>
    <x v="0"/>
    <s v="USD"/>
    <n v="1413573010"/>
    <x v="4017"/>
    <n v="1408389010"/>
    <d v="2014-08-18T19:10:10"/>
    <b v="0"/>
    <n v="4"/>
    <b v="0"/>
    <s v="theater/plays"/>
    <n v="0.12039999999999999"/>
    <n v="75.25"/>
    <x v="1"/>
    <x v="6"/>
  </r>
  <r>
    <n v="4039"/>
    <x v="4032"/>
    <s v="Help stage an original One Act Play that brings awareness to Alzheimer's in its debut performance."/>
    <x v="2"/>
    <n v="300"/>
    <x v="2"/>
    <x v="0"/>
    <s v="USD"/>
    <n v="1448949540"/>
    <x v="4018"/>
    <n v="1446048367"/>
    <d v="2015-10-28T16:06:07"/>
    <b v="0"/>
    <n v="5"/>
    <b v="0"/>
    <s v="theater/plays"/>
    <n v="0.6"/>
    <n v="60"/>
    <x v="1"/>
    <x v="6"/>
  </r>
  <r>
    <n v="4040"/>
    <x v="4033"/>
    <s v="This nationally published book, set in the 70â€™s, tells the untold story of singers and a friendly reunion visit turning bad."/>
    <x v="6"/>
    <n v="2500"/>
    <x v="2"/>
    <x v="0"/>
    <s v="USD"/>
    <n v="1437188400"/>
    <x v="4019"/>
    <n v="1432100004"/>
    <d v="2015-05-20T05:33:24"/>
    <b v="0"/>
    <n v="2"/>
    <b v="0"/>
    <s v="theater/plays"/>
    <n v="0.3125"/>
    <n v="1250"/>
    <x v="1"/>
    <x v="6"/>
  </r>
  <r>
    <n v="4041"/>
    <x v="4034"/>
    <s v="A bold, colouful, vibrant play centred around the last remaining monarchy of Africa."/>
    <x v="10"/>
    <n v="21"/>
    <x v="2"/>
    <x v="1"/>
    <s v="GBP"/>
    <n v="1473160954"/>
    <x v="4020"/>
    <n v="1467976954"/>
    <d v="2016-07-08T11:22:34"/>
    <b v="0"/>
    <n v="2"/>
    <b v="0"/>
    <s v="theater/plays"/>
    <n v="4.1999999999999997E-3"/>
    <n v="10.5"/>
    <x v="1"/>
    <x v="6"/>
  </r>
  <r>
    <n v="4042"/>
    <x v="4035"/>
    <s v="Acting group and production for inner city youth, about inner city youth. The problems and stuation that they see everyday."/>
    <x v="3"/>
    <n v="21"/>
    <x v="2"/>
    <x v="0"/>
    <s v="USD"/>
    <n v="1421781360"/>
    <x v="4021"/>
    <n v="1419213664"/>
    <d v="2014-12-22T02:01:04"/>
    <b v="0"/>
    <n v="3"/>
    <b v="0"/>
    <s v="theater/plays"/>
    <n v="2.0999999999999999E-3"/>
    <n v="7"/>
    <x v="1"/>
    <x v="6"/>
  </r>
  <r>
    <n v="4043"/>
    <x v="4036"/>
    <s v="This could be my last play, need to bring my son out to see it before it's over.  Need to fly him here from BC"/>
    <x v="43"/>
    <n v="0"/>
    <x v="2"/>
    <x v="5"/>
    <s v="CAD"/>
    <n v="1416524325"/>
    <x v="4022"/>
    <n v="1415228325"/>
    <d v="2014-11-05T22:58:45"/>
    <b v="0"/>
    <n v="0"/>
    <b v="0"/>
    <s v="theater/plays"/>
    <n v="0"/>
    <e v="#DIV/0!"/>
    <x v="1"/>
    <x v="6"/>
  </r>
  <r>
    <n v="4044"/>
    <x v="4037"/>
    <s v="A bilingual play in The New Works Festival at UT that crosses cultures and explores what it means to be confident with who you are."/>
    <x v="20"/>
    <n v="225"/>
    <x v="2"/>
    <x v="0"/>
    <s v="USD"/>
    <n v="1428642000"/>
    <x v="4023"/>
    <n v="1426050982"/>
    <d v="2015-03-11T05:16:22"/>
    <b v="0"/>
    <n v="4"/>
    <b v="0"/>
    <s v="theater/plays"/>
    <n v="0.375"/>
    <n v="56.25"/>
    <x v="1"/>
    <x v="6"/>
  </r>
  <r>
    <n v="4045"/>
    <x v="4038"/>
    <s v="&quot;The Hostages&quot; is about a bank robbery gone wrong, as we learn more about each characters, we question who are the actually hostages..."/>
    <x v="10"/>
    <n v="1"/>
    <x v="2"/>
    <x v="2"/>
    <s v="AUD"/>
    <n v="1408596589"/>
    <x v="4024"/>
    <n v="1406004589"/>
    <d v="2014-07-22T04:49:49"/>
    <b v="0"/>
    <n v="1"/>
    <b v="0"/>
    <s v="theater/plays"/>
    <n v="2.0000000000000001E-4"/>
    <n v="1"/>
    <x v="1"/>
    <x v="6"/>
  </r>
  <r>
    <n v="4046"/>
    <x v="4039"/>
    <s v="An eclectic One Man stage show, that takes the audience on a journey through vast personalities, as he discovers his true self...#Drama"/>
    <x v="439"/>
    <n v="460"/>
    <x v="2"/>
    <x v="0"/>
    <s v="USD"/>
    <n v="1413992210"/>
    <x v="4025"/>
    <n v="1411400210"/>
    <d v="2014-09-22T15:36:50"/>
    <b v="0"/>
    <n v="12"/>
    <b v="0"/>
    <s v="theater/plays"/>
    <n v="8.2142857142857142E-2"/>
    <n v="38.333333333333336"/>
    <x v="1"/>
    <x v="6"/>
  </r>
  <r>
    <n v="4047"/>
    <x v="4040"/>
    <s v="A conservative grandmother takes her hip-hop generation grandchildren through the history of Gospel music in one night..."/>
    <x v="10"/>
    <n v="110"/>
    <x v="2"/>
    <x v="0"/>
    <s v="USD"/>
    <n v="1420938000"/>
    <x v="4026"/>
    <n v="1418862743"/>
    <d v="2014-12-18T00:32:23"/>
    <b v="0"/>
    <n v="4"/>
    <b v="0"/>
    <s v="theater/plays"/>
    <n v="2.1999999999999999E-2"/>
    <n v="27.5"/>
    <x v="1"/>
    <x v="6"/>
  </r>
  <r>
    <n v="4048"/>
    <x v="4041"/>
    <s v="The unspoken story of growing up disabled with cerebral palsy and no speech. This inclusive company fights ignorance using dark humour."/>
    <x v="73"/>
    <n v="3001"/>
    <x v="2"/>
    <x v="1"/>
    <s v="GBP"/>
    <n v="1460373187"/>
    <x v="4027"/>
    <n v="1457352787"/>
    <d v="2016-03-07T12:13:07"/>
    <b v="0"/>
    <n v="91"/>
    <b v="0"/>
    <s v="theater/plays"/>
    <n v="0.17652941176470588"/>
    <n v="32.978021978021978"/>
    <x v="1"/>
    <x v="6"/>
  </r>
  <r>
    <n v="4049"/>
    <x v="4042"/>
    <s v="A caravan heist goes horribly wrong. When the rogues meet up to discuss the matter, they suspect one of them is the King's guard."/>
    <x v="22"/>
    <n v="16"/>
    <x v="2"/>
    <x v="0"/>
    <s v="USD"/>
    <n v="1436914815"/>
    <x v="4028"/>
    <n v="1434322815"/>
    <d v="2015-06-14T23:00:15"/>
    <b v="0"/>
    <n v="1"/>
    <b v="0"/>
    <s v="theater/plays"/>
    <n v="8.0000000000000004E-4"/>
    <n v="16"/>
    <x v="1"/>
    <x v="6"/>
  </r>
  <r>
    <n v="4050"/>
    <x v="4043"/>
    <s v="Amen is an important jarring story about the repercussions of reporting the war from the front lines and the war that follows them home"/>
    <x v="15"/>
    <n v="1"/>
    <x v="2"/>
    <x v="0"/>
    <s v="USD"/>
    <n v="1414077391"/>
    <x v="4029"/>
    <n v="1411485391"/>
    <d v="2014-09-23T15:16:31"/>
    <b v="0"/>
    <n v="1"/>
    <b v="0"/>
    <s v="theater/plays"/>
    <n v="6.6666666666666664E-4"/>
    <n v="1"/>
    <x v="1"/>
    <x v="6"/>
  </r>
  <r>
    <n v="4051"/>
    <x v="4044"/>
    <s v="It is a heart-breaking life story of Wu family who tries to preserve the gem of Chinese Kun Opera through generations."/>
    <x v="2"/>
    <n v="0"/>
    <x v="2"/>
    <x v="0"/>
    <s v="USD"/>
    <n v="1399618380"/>
    <x v="4030"/>
    <n v="1399058797"/>
    <d v="2014-05-02T19:26:37"/>
    <b v="0"/>
    <n v="0"/>
    <b v="0"/>
    <s v="theater/plays"/>
    <n v="0"/>
    <e v="#DIV/0!"/>
    <x v="1"/>
    <x v="6"/>
  </r>
  <r>
    <n v="4052"/>
    <x v="4045"/>
    <s v="This empowering piece encourages women to rise up and pursue their dreams, not by behaving like a boy but by,_x000a_â€œThrowing Like A Girl.â€"/>
    <x v="9"/>
    <n v="1126"/>
    <x v="2"/>
    <x v="0"/>
    <s v="USD"/>
    <n v="1413234316"/>
    <x v="4031"/>
    <n v="1408050316"/>
    <d v="2014-08-14T21:05:16"/>
    <b v="0"/>
    <n v="13"/>
    <b v="0"/>
    <s v="theater/plays"/>
    <n v="0.37533333333333335"/>
    <n v="86.615384615384613"/>
    <x v="1"/>
    <x v="6"/>
  </r>
  <r>
    <n v="4053"/>
    <x v="4046"/>
    <s v="'Time at the Bar!' is a play written by Kieran Mellish, a student at Loughborough University and member of LSU Stage Society."/>
    <x v="2"/>
    <n v="110"/>
    <x v="2"/>
    <x v="1"/>
    <s v="GBP"/>
    <n v="1416081600"/>
    <x v="4032"/>
    <n v="1413477228"/>
    <d v="2014-10-16T16:33:48"/>
    <b v="0"/>
    <n v="2"/>
    <b v="0"/>
    <s v="theater/plays"/>
    <n v="0.22"/>
    <n v="55"/>
    <x v="1"/>
    <x v="6"/>
  </r>
  <r>
    <n v="4054"/>
    <x v="4047"/>
    <s v="I love you,he said,then he kissed her as her tears fell down.It was my fault but make up will fix it&quot;she replied,then he hit her again!"/>
    <x v="440"/>
    <n v="0"/>
    <x v="2"/>
    <x v="0"/>
    <s v="USD"/>
    <n v="1475294400"/>
    <x v="4033"/>
    <n v="1472674285"/>
    <d v="2016-08-31T20:11:25"/>
    <b v="0"/>
    <n v="0"/>
    <b v="0"/>
    <s v="theater/plays"/>
    <n v="0"/>
    <e v="#DIV/0!"/>
    <x v="1"/>
    <x v="6"/>
  </r>
  <r>
    <n v="4055"/>
    <x v="4048"/>
    <s v="Moving Stories' 'The Tempest' promises to be vibrant &amp; enchanting, with original music, vivid design &amp; unforgettable performances."/>
    <x v="10"/>
    <n v="881"/>
    <x v="2"/>
    <x v="1"/>
    <s v="GBP"/>
    <n v="1403192031"/>
    <x v="4034"/>
    <n v="1400600031"/>
    <d v="2014-05-20T15:33:51"/>
    <b v="0"/>
    <n v="21"/>
    <b v="0"/>
    <s v="theater/plays"/>
    <n v="0.1762"/>
    <n v="41.952380952380949"/>
    <x v="1"/>
    <x v="6"/>
  </r>
  <r>
    <n v="4056"/>
    <x v="4049"/>
    <s v="American Pride is a play centered on the Poetry of one Iraq War veteran, and follows her journey through war and back home."/>
    <x v="15"/>
    <n v="795"/>
    <x v="2"/>
    <x v="0"/>
    <s v="USD"/>
    <n v="1467575940"/>
    <x v="4035"/>
    <n v="1465856639"/>
    <d v="2016-06-13T22:23:59"/>
    <b v="0"/>
    <n v="9"/>
    <b v="0"/>
    <s v="theater/plays"/>
    <n v="0.53"/>
    <n v="88.333333333333329"/>
    <x v="1"/>
    <x v="6"/>
  </r>
  <r>
    <n v="4057"/>
    <x v="4050"/>
    <s v="Exhilarating Double Bill uniting London premiere of THE TWELFTH BATTLE OF ISONZO &amp; thrilling revival of JUDITH: A PARTING FROM THE BODY"/>
    <x v="8"/>
    <n v="775"/>
    <x v="2"/>
    <x v="1"/>
    <s v="GBP"/>
    <n v="1448492400"/>
    <x v="4036"/>
    <n v="1446506080"/>
    <d v="2015-11-02T23:14:40"/>
    <b v="0"/>
    <n v="6"/>
    <b v="0"/>
    <s v="theater/plays"/>
    <n v="0.22142857142857142"/>
    <n v="129.16666666666666"/>
    <x v="1"/>
    <x v="6"/>
  </r>
  <r>
    <n v="4058"/>
    <x v="4051"/>
    <s v="Help reveal the beauty of Islamic culture by launching this new adventure play celebrating Persian music, dance, and lore."/>
    <x v="192"/>
    <n v="95"/>
    <x v="2"/>
    <x v="0"/>
    <s v="USD"/>
    <n v="1459483140"/>
    <x v="3268"/>
    <n v="1458178044"/>
    <d v="2016-03-17T01:27:24"/>
    <b v="0"/>
    <n v="4"/>
    <b v="0"/>
    <s v="theater/plays"/>
    <n v="2.5333333333333333E-2"/>
    <n v="23.75"/>
    <x v="1"/>
    <x v="6"/>
  </r>
  <r>
    <n v="4059"/>
    <x v="4052"/>
    <s v="A very Canadian children's play inspired by the tradition of British pantomimes like Aladdin, and the Nutcracker."/>
    <x v="3"/>
    <n v="250"/>
    <x v="2"/>
    <x v="5"/>
    <s v="CAD"/>
    <n v="1410836400"/>
    <x v="4037"/>
    <n v="1408116152"/>
    <d v="2014-08-15T15:22:32"/>
    <b v="0"/>
    <n v="7"/>
    <b v="0"/>
    <s v="theater/plays"/>
    <n v="2.5000000000000001E-2"/>
    <n v="35.714285714285715"/>
    <x v="1"/>
    <x v="6"/>
  </r>
  <r>
    <n v="4060"/>
    <x v="4053"/>
    <s v="A funny, poignant play that revives the forgotten life and adventures of great Scottish Canadian, world renowned poet, Robert Service."/>
    <x v="3"/>
    <n v="285"/>
    <x v="2"/>
    <x v="5"/>
    <s v="CAD"/>
    <n v="1403539200"/>
    <x v="4038"/>
    <n v="1400604056"/>
    <d v="2014-05-20T16:40:56"/>
    <b v="0"/>
    <n v="5"/>
    <b v="0"/>
    <s v="theater/plays"/>
    <n v="2.8500000000000001E-2"/>
    <n v="57"/>
    <x v="1"/>
    <x v="6"/>
  </r>
  <r>
    <n v="4061"/>
    <x v="4054"/>
    <s v="SKYLAR'S SYNDROME is a tremendous psychodrama by master playwright Gavin Kayner!"/>
    <x v="441"/>
    <n v="0"/>
    <x v="2"/>
    <x v="0"/>
    <s v="USD"/>
    <n v="1461205423"/>
    <x v="4039"/>
    <n v="1456025023"/>
    <d v="2016-02-21T03:23:43"/>
    <b v="0"/>
    <n v="0"/>
    <b v="0"/>
    <s v="theater/plays"/>
    <n v="0"/>
    <e v="#DIV/0!"/>
    <x v="1"/>
    <x v="6"/>
  </r>
  <r>
    <n v="4062"/>
    <x v="4055"/>
    <s v="Shakespeare's beloved tragedy, MacBeth, staged in the Black Hills of Wyoming during Sturgis '76. Warning! This is no church picnic!"/>
    <x v="22"/>
    <n v="490"/>
    <x v="2"/>
    <x v="0"/>
    <s v="USD"/>
    <n v="1467481468"/>
    <x v="4040"/>
    <n v="1464889468"/>
    <d v="2016-06-02T17:44:28"/>
    <b v="0"/>
    <n v="3"/>
    <b v="0"/>
    <s v="theater/plays"/>
    <n v="2.4500000000000001E-2"/>
    <n v="163.33333333333334"/>
    <x v="1"/>
    <x v="6"/>
  </r>
  <r>
    <n v="4063"/>
    <x v="4056"/>
    <s v="WMHAE by Julie McNamara, raises awareness of the effects domestic violence has on the mental health of young people who witness it."/>
    <x v="196"/>
    <n v="135"/>
    <x v="2"/>
    <x v="1"/>
    <s v="GBP"/>
    <n v="1403886084"/>
    <x v="4041"/>
    <n v="1401294084"/>
    <d v="2014-05-28T16:21:24"/>
    <b v="0"/>
    <n v="9"/>
    <b v="0"/>
    <s v="theater/plays"/>
    <n v="1.4210526315789474E-2"/>
    <n v="15"/>
    <x v="1"/>
    <x v="6"/>
  </r>
  <r>
    <n v="4064"/>
    <x v="4057"/>
    <s v="We are mounting a production of Neil Simon's brilliant comedy, The Odd Couple, and need your help to make it as wonderful as we can."/>
    <x v="13"/>
    <n v="385"/>
    <x v="2"/>
    <x v="2"/>
    <s v="AUD"/>
    <n v="1430316426"/>
    <x v="4042"/>
    <n v="1427724426"/>
    <d v="2015-03-30T14:07:06"/>
    <b v="0"/>
    <n v="6"/>
    <b v="0"/>
    <s v="theater/plays"/>
    <n v="0.1925"/>
    <n v="64.166666666666671"/>
    <x v="1"/>
    <x v="6"/>
  </r>
  <r>
    <n v="4065"/>
    <x v="4058"/>
    <s v="A classical/ fantasy version of midsummers done by professionally trained actors in Tulsa!"/>
    <x v="23"/>
    <n v="27"/>
    <x v="2"/>
    <x v="0"/>
    <s v="USD"/>
    <n v="1407883811"/>
    <x v="4043"/>
    <n v="1405291811"/>
    <d v="2014-07-13T22:50:11"/>
    <b v="0"/>
    <n v="4"/>
    <b v="0"/>
    <s v="theater/plays"/>
    <n v="6.7499999999999999E-3"/>
    <n v="6.75"/>
    <x v="1"/>
    <x v="6"/>
  </r>
  <r>
    <n v="4066"/>
    <x v="4059"/>
    <s v="We have created an outstanding mobile Performing Arts Program that has great impact on the social development in multiple communities."/>
    <x v="36"/>
    <n v="25"/>
    <x v="2"/>
    <x v="0"/>
    <s v="USD"/>
    <n v="1463619388"/>
    <x v="4044"/>
    <n v="1461027388"/>
    <d v="2016-04-19T00:56:28"/>
    <b v="0"/>
    <n v="1"/>
    <b v="0"/>
    <s v="theater/plays"/>
    <n v="1.6666666666666668E-3"/>
    <n v="25"/>
    <x v="1"/>
    <x v="6"/>
  </r>
  <r>
    <n v="4067"/>
    <x v="4060"/>
    <s v="Will Power Troupe is the only US group invited to perform in London's Shakespeare Festival. We need your help to bring the USA to UK!"/>
    <x v="10"/>
    <n v="3045"/>
    <x v="2"/>
    <x v="0"/>
    <s v="USD"/>
    <n v="1443408550"/>
    <x v="4045"/>
    <n v="1439952550"/>
    <d v="2015-08-19T02:49:10"/>
    <b v="0"/>
    <n v="17"/>
    <b v="0"/>
    <s v="theater/plays"/>
    <n v="0.60899999999999999"/>
    <n v="179.11764705882354"/>
    <x v="1"/>
    <x v="6"/>
  </r>
  <r>
    <n v="4068"/>
    <x v="4061"/>
    <s v="Be a PRODUCER of the Original stage play BELLE DAME SANS MERCI by Michael Fenlason! :-) :-( !"/>
    <x v="442"/>
    <n v="34.950000000000003"/>
    <x v="2"/>
    <x v="0"/>
    <s v="USD"/>
    <n v="1484348700"/>
    <x v="4046"/>
    <n v="1481756855"/>
    <d v="2016-12-14T23:07:35"/>
    <b v="0"/>
    <n v="1"/>
    <b v="0"/>
    <s v="theater/plays"/>
    <n v="0.01"/>
    <n v="34.950000000000003"/>
    <x v="1"/>
    <x v="6"/>
  </r>
  <r>
    <n v="4069"/>
    <x v="4062"/>
    <s v="'The Pendulum Swings' is a three-act dark comedy that sees Frank and Michael await their execution on Death Row."/>
    <x v="21"/>
    <n v="430"/>
    <x v="2"/>
    <x v="1"/>
    <s v="GBP"/>
    <n v="1425124800"/>
    <x v="4047"/>
    <n v="1421596356"/>
    <d v="2015-01-18T15:52:36"/>
    <b v="0"/>
    <n v="13"/>
    <b v="0"/>
    <s v="theater/plays"/>
    <n v="0.34399999999999997"/>
    <n v="33.07692307692308"/>
    <x v="1"/>
    <x v="6"/>
  </r>
  <r>
    <n v="4070"/>
    <x v="4063"/>
    <s v="V-Day Southern Utah University 2015 and Second Studio Players presents: The Vagina Monologues"/>
    <x v="28"/>
    <n v="165"/>
    <x v="2"/>
    <x v="0"/>
    <s v="USD"/>
    <n v="1425178800"/>
    <x v="4048"/>
    <n v="1422374420"/>
    <d v="2015-01-27T16:00:20"/>
    <b v="0"/>
    <n v="6"/>
    <b v="0"/>
    <s v="theater/plays"/>
    <n v="0.16500000000000001"/>
    <n v="27.5"/>
    <x v="1"/>
    <x v="6"/>
  </r>
  <r>
    <n v="4071"/>
    <x v="4064"/>
    <s v="ExÃ¡men final de alumnos del Centro de CapacitaciÃ³n de la ANDA. Son extractos de obras: El JardÃ­n de los CerezoS, Madre Coraje y Casa"/>
    <x v="22"/>
    <n v="0"/>
    <x v="2"/>
    <x v="14"/>
    <s v="MXN"/>
    <n v="1482779931"/>
    <x v="4049"/>
    <n v="1480187931"/>
    <d v="2016-11-26T19:18:51"/>
    <b v="0"/>
    <n v="0"/>
    <b v="0"/>
    <s v="theater/plays"/>
    <n v="0"/>
    <e v="#DIV/0!"/>
    <x v="1"/>
    <x v="6"/>
  </r>
  <r>
    <n v="4072"/>
    <x v="4065"/>
    <s v="Salute the Centenary with this satirical and moving play. The centenary has national relevance, and we want to mark it in our community"/>
    <x v="28"/>
    <n v="4"/>
    <x v="2"/>
    <x v="1"/>
    <s v="GBP"/>
    <n v="1408646111"/>
    <x v="4050"/>
    <n v="1403462111"/>
    <d v="2014-06-22T18:35:11"/>
    <b v="0"/>
    <n v="2"/>
    <b v="0"/>
    <s v="theater/plays"/>
    <n v="4.0000000000000001E-3"/>
    <n v="2"/>
    <x v="1"/>
    <x v="6"/>
  </r>
  <r>
    <n v="4073"/>
    <x v="4066"/>
    <s v="OTHELLO, directed by Daniel Echevarria. A tragedy that highlights political corruption and the madness that can come out of love."/>
    <x v="8"/>
    <n v="37"/>
    <x v="2"/>
    <x v="0"/>
    <s v="USD"/>
    <n v="1431144000"/>
    <x v="4051"/>
    <n v="1426407426"/>
    <d v="2015-03-15T08:17:06"/>
    <b v="0"/>
    <n v="2"/>
    <b v="0"/>
    <s v="theater/plays"/>
    <n v="1.0571428571428572E-2"/>
    <n v="18.5"/>
    <x v="1"/>
    <x v="6"/>
  </r>
  <r>
    <n v="4074"/>
    <x v="4067"/>
    <s v="A performance to inspire people, regardless of their faith, to visualise the repentance of Hurr and the forgiveness of Imam Hussain"/>
    <x v="181"/>
    <n v="735"/>
    <x v="2"/>
    <x v="1"/>
    <s v="GBP"/>
    <n v="1446732975"/>
    <x v="4052"/>
    <n v="1444137375"/>
    <d v="2015-10-06T13:16:15"/>
    <b v="0"/>
    <n v="21"/>
    <b v="0"/>
    <s v="theater/plays"/>
    <n v="0.26727272727272727"/>
    <n v="35"/>
    <x v="1"/>
    <x v="6"/>
  </r>
  <r>
    <n v="4075"/>
    <x v="4068"/>
    <s v="Set in the near future, this version of Shakespeare's classic play looks at how events that shook an empire could still happen today."/>
    <x v="13"/>
    <n v="576"/>
    <x v="2"/>
    <x v="1"/>
    <s v="GBP"/>
    <n v="1404149280"/>
    <x v="4053"/>
    <n v="1400547969"/>
    <d v="2014-05-20T01:06:09"/>
    <b v="0"/>
    <n v="13"/>
    <b v="0"/>
    <s v="theater/plays"/>
    <n v="0.28799999999999998"/>
    <n v="44.307692307692307"/>
    <x v="1"/>
    <x v="6"/>
  </r>
  <r>
    <n v="4076"/>
    <x v="4069"/>
    <s v="A play to raise awareness about the effects of mental illness on a military family in the Cold War area."/>
    <x v="176"/>
    <n v="0"/>
    <x v="2"/>
    <x v="0"/>
    <s v="USD"/>
    <n v="1413921060"/>
    <x v="4054"/>
    <n v="1411499149"/>
    <d v="2014-09-23T19:05:49"/>
    <b v="0"/>
    <n v="0"/>
    <b v="0"/>
    <s v="theater/plays"/>
    <n v="0"/>
    <e v="#DIV/0!"/>
    <x v="1"/>
    <x v="6"/>
  </r>
  <r>
    <n v="4077"/>
    <x v="4070"/>
    <s v="We aim to bring creative, innovative, exciting, educational and fun community theater (with a professional attitude) to a new location."/>
    <x v="36"/>
    <n v="1335"/>
    <x v="2"/>
    <x v="0"/>
    <s v="USD"/>
    <n v="1482339794"/>
    <x v="4055"/>
    <n v="1479747794"/>
    <d v="2016-11-21T17:03:14"/>
    <b v="0"/>
    <n v="6"/>
    <b v="0"/>
    <s v="theater/plays"/>
    <n v="8.8999999999999996E-2"/>
    <n v="222.5"/>
    <x v="1"/>
    <x v="6"/>
  </r>
  <r>
    <n v="4078"/>
    <x v="4071"/>
    <s v="Theatre Memoire are a High Wycombe based theatre company. Performing plays about multi-culturalism and interconectedness."/>
    <x v="49"/>
    <n v="0"/>
    <x v="2"/>
    <x v="1"/>
    <s v="GBP"/>
    <n v="1485543242"/>
    <x v="4056"/>
    <n v="1482951242"/>
    <d v="2016-12-28T18:54:02"/>
    <b v="0"/>
    <n v="0"/>
    <b v="0"/>
    <s v="theater/plays"/>
    <n v="0"/>
    <e v="#DIV/0!"/>
    <x v="1"/>
    <x v="6"/>
  </r>
  <r>
    <n v="4079"/>
    <x v="4072"/>
    <s v="A tale of obsession, science, and lost love! Help the Caddo Magnet Players give this student-written play its debut on a real stage!"/>
    <x v="9"/>
    <n v="5"/>
    <x v="2"/>
    <x v="0"/>
    <s v="USD"/>
    <n v="1466375521"/>
    <x v="4057"/>
    <n v="1463783521"/>
    <d v="2016-05-20T22:32:01"/>
    <b v="0"/>
    <n v="1"/>
    <b v="0"/>
    <s v="theater/plays"/>
    <n v="1.6666666666666668E-3"/>
    <n v="5"/>
    <x v="1"/>
    <x v="6"/>
  </r>
  <r>
    <n v="4080"/>
    <x v="4073"/>
    <s v="&quot;Uncommonnotion&quot;. is a collections of short humors stories, I want to develop into plays, interest has been shown in this idea."/>
    <x v="9"/>
    <n v="0"/>
    <x v="2"/>
    <x v="0"/>
    <s v="USD"/>
    <n v="1465930440"/>
    <x v="4058"/>
    <n v="1463849116"/>
    <d v="2016-05-21T16:45:16"/>
    <b v="0"/>
    <n v="0"/>
    <b v="0"/>
    <s v="theater/plays"/>
    <n v="0"/>
    <e v="#DIV/0!"/>
    <x v="1"/>
    <x v="6"/>
  </r>
  <r>
    <n v="4081"/>
    <x v="4074"/>
    <s v="AUTheatreWing is a student theatre association fostering the development of the dramatic arts at our university."/>
    <x v="443"/>
    <n v="350"/>
    <x v="2"/>
    <x v="0"/>
    <s v="USD"/>
    <n v="1425819425"/>
    <x v="4059"/>
    <n v="1423231025"/>
    <d v="2015-02-06T13:57:05"/>
    <b v="0"/>
    <n v="12"/>
    <b v="0"/>
    <s v="theater/plays"/>
    <n v="0.15737410071942445"/>
    <n v="29.166666666666668"/>
    <x v="1"/>
    <x v="6"/>
  </r>
  <r>
    <n v="4082"/>
    <x v="4075"/>
    <s v="A short one act play about an undercover cop posing as a girl scout trying to stop a doughnut shop from selling drug filled doughnuts."/>
    <x v="325"/>
    <n v="3"/>
    <x v="2"/>
    <x v="0"/>
    <s v="USD"/>
    <n v="1447542000"/>
    <x v="4060"/>
    <n v="1446179553"/>
    <d v="2015-10-30T04:32:33"/>
    <b v="0"/>
    <n v="2"/>
    <b v="0"/>
    <s v="theater/plays"/>
    <n v="0.02"/>
    <n v="1.5"/>
    <x v="1"/>
    <x v="6"/>
  </r>
  <r>
    <n v="4083"/>
    <x v="4076"/>
    <s v="Condemned to death for Collaboration with the Nazis, popular French Singer &amp; Entertainer Maurice Chevalier tells his side of the story"/>
    <x v="8"/>
    <n v="759"/>
    <x v="2"/>
    <x v="0"/>
    <s v="USD"/>
    <n v="1452795416"/>
    <x v="4061"/>
    <n v="1450203416"/>
    <d v="2015-12-15T18:16:56"/>
    <b v="0"/>
    <n v="6"/>
    <b v="0"/>
    <s v="theater/plays"/>
    <n v="0.21685714285714286"/>
    <n v="126.5"/>
    <x v="1"/>
    <x v="6"/>
  </r>
  <r>
    <n v="4084"/>
    <x v="4077"/>
    <s v="WANTS deals with diversity in all its various facets._x000a_The drama is set in a futuristic society where no diversity si accepted."/>
    <x v="9"/>
    <n v="10"/>
    <x v="2"/>
    <x v="13"/>
    <s v="EUR"/>
    <n v="1476008906"/>
    <x v="4062"/>
    <n v="1473416906"/>
    <d v="2016-09-09T10:28:26"/>
    <b v="0"/>
    <n v="1"/>
    <b v="0"/>
    <s v="theater/plays"/>
    <n v="3.3333333333333335E-3"/>
    <n v="10"/>
    <x v="1"/>
    <x v="6"/>
  </r>
  <r>
    <n v="4085"/>
    <x v="4078"/>
    <s v="Just like the good old fashioned radio dramas, Heritage will be performed and narrated for you by 16 different talented voice actors."/>
    <x v="8"/>
    <n v="10"/>
    <x v="2"/>
    <x v="0"/>
    <s v="USD"/>
    <n v="1427169540"/>
    <x v="4063"/>
    <n v="1424701775"/>
    <d v="2015-02-23T14:29:35"/>
    <b v="0"/>
    <n v="1"/>
    <b v="0"/>
    <s v="theater/plays"/>
    <n v="2.8571428571428571E-3"/>
    <n v="10"/>
    <x v="1"/>
    <x v="6"/>
  </r>
  <r>
    <n v="4086"/>
    <x v="4079"/>
    <s v="Our theater troupe needs your help to put on a unique production of Hamlet! Pledge to help young actors learn and refine their skills!"/>
    <x v="28"/>
    <n v="47"/>
    <x v="2"/>
    <x v="0"/>
    <s v="USD"/>
    <n v="1448078400"/>
    <x v="4064"/>
    <n v="1445985299"/>
    <d v="2015-10-27T22:34:59"/>
    <b v="0"/>
    <n v="5"/>
    <b v="0"/>
    <s v="theater/plays"/>
    <n v="4.7E-2"/>
    <n v="9.4"/>
    <x v="1"/>
    <x v="6"/>
  </r>
  <r>
    <n v="4087"/>
    <x v="4080"/>
    <s v="Comedy Stage Play"/>
    <x v="376"/>
    <n v="0"/>
    <x v="2"/>
    <x v="0"/>
    <s v="USD"/>
    <n v="1468777786"/>
    <x v="4065"/>
    <n v="1466185786"/>
    <d v="2016-06-17T17:49:46"/>
    <b v="0"/>
    <n v="0"/>
    <b v="0"/>
    <s v="theater/plays"/>
    <n v="0"/>
    <e v="#DIV/0!"/>
    <x v="1"/>
    <x v="6"/>
  </r>
  <r>
    <n v="4088"/>
    <x v="4081"/>
    <s v="Young persons theatre company working in deprived area seeking funding for children's theatrical production."/>
    <x v="13"/>
    <n v="216"/>
    <x v="2"/>
    <x v="1"/>
    <s v="GBP"/>
    <n v="1421403960"/>
    <x v="4066"/>
    <n v="1418827324"/>
    <d v="2014-12-17T14:42:04"/>
    <b v="0"/>
    <n v="3"/>
    <b v="0"/>
    <s v="theater/plays"/>
    <n v="0.108"/>
    <n v="72"/>
    <x v="1"/>
    <x v="6"/>
  </r>
  <r>
    <n v="4089"/>
    <x v="4082"/>
    <s v="&quot;The Snail&quot; is the story of Andrew, a Transgender, who discovers his identity through the relationship with parents, with peers and sex"/>
    <x v="10"/>
    <n v="240"/>
    <x v="2"/>
    <x v="0"/>
    <s v="USD"/>
    <n v="1433093700"/>
    <x v="4067"/>
    <n v="1430242488"/>
    <d v="2015-04-28T17:34:48"/>
    <b v="0"/>
    <n v="8"/>
    <b v="0"/>
    <s v="theater/plays"/>
    <n v="4.8000000000000001E-2"/>
    <n v="30"/>
    <x v="1"/>
    <x v="6"/>
  </r>
  <r>
    <n v="4090"/>
    <x v="4083"/>
    <s v="A gripping re-enactment of a true breast cancer survival story, highlighted with inspiration and laughter!"/>
    <x v="28"/>
    <n v="32"/>
    <x v="2"/>
    <x v="0"/>
    <s v="USD"/>
    <n v="1438959600"/>
    <x v="4068"/>
    <n v="1437754137"/>
    <d v="2015-07-24T16:08:57"/>
    <b v="0"/>
    <n v="3"/>
    <b v="0"/>
    <s v="theater/plays"/>
    <n v="3.2000000000000001E-2"/>
    <n v="10.666666666666666"/>
    <x v="1"/>
    <x v="6"/>
  </r>
  <r>
    <n v="4091"/>
    <x v="4084"/>
    <s v="Unique  troupe will bring the wonder &amp; joy of Therapeutic Theater to  youth with severe multiple disabilities, &amp; adults with Alzheimers"/>
    <x v="183"/>
    <n v="204"/>
    <x v="2"/>
    <x v="0"/>
    <s v="USD"/>
    <n v="1421410151"/>
    <x v="4069"/>
    <n v="1418818151"/>
    <d v="2014-12-17T12:09:11"/>
    <b v="0"/>
    <n v="8"/>
    <b v="0"/>
    <s v="theater/plays"/>
    <n v="0.1275"/>
    <n v="25.5"/>
    <x v="1"/>
    <x v="6"/>
  </r>
  <r>
    <n v="4092"/>
    <x v="4085"/>
    <s v="&quot;A Cry for Help is Riveting, Inspiring, and Mesmerizing. You will laugh, cry, and be thinking about your own Cry for Help&quot;"/>
    <x v="74"/>
    <n v="20"/>
    <x v="2"/>
    <x v="0"/>
    <s v="USD"/>
    <n v="1428205247"/>
    <x v="4070"/>
    <n v="1423024847"/>
    <d v="2015-02-04T04:40:47"/>
    <b v="0"/>
    <n v="1"/>
    <b v="0"/>
    <s v="theater/plays"/>
    <n v="1.8181818181818181E-4"/>
    <n v="20"/>
    <x v="1"/>
    <x v="6"/>
  </r>
  <r>
    <n v="4093"/>
    <x v="4086"/>
    <s v="'The Grouch' is the perfect way to brighten up your Christmas. Full of love, laughs and some sheer calculated silliness, don't miss it!"/>
    <x v="30"/>
    <n v="60"/>
    <x v="2"/>
    <x v="1"/>
    <s v="GBP"/>
    <n v="1440272093"/>
    <x v="4071"/>
    <n v="1435088093"/>
    <d v="2015-06-23T19:34:53"/>
    <b v="0"/>
    <n v="4"/>
    <b v="0"/>
    <s v="theater/plays"/>
    <n v="2.4E-2"/>
    <n v="15"/>
    <x v="1"/>
    <x v="6"/>
  </r>
  <r>
    <n v="4094"/>
    <x v="4087"/>
    <s v="Live at the Speakeasy with Ryan Anderson is a local talk show! Showcasing local artist, special guest, and talented bands."/>
    <x v="13"/>
    <n v="730"/>
    <x v="2"/>
    <x v="0"/>
    <s v="USD"/>
    <n v="1413953940"/>
    <x v="4072"/>
    <n v="1410141900"/>
    <d v="2014-09-08T02:05:00"/>
    <b v="0"/>
    <n v="8"/>
    <b v="0"/>
    <s v="theater/plays"/>
    <n v="0.36499999999999999"/>
    <n v="91.25"/>
    <x v="1"/>
    <x v="6"/>
  </r>
  <r>
    <n v="4095"/>
    <x v="4088"/>
    <s v="Proyecto teatral dirigido por MartÃ­n Acosta que habla y reflexiona sobre el amor y su naturaleza."/>
    <x v="11"/>
    <n v="800"/>
    <x v="2"/>
    <x v="14"/>
    <s v="MXN"/>
    <n v="1482108350"/>
    <x v="4073"/>
    <n v="1479516350"/>
    <d v="2016-11-19T00:45:50"/>
    <b v="0"/>
    <n v="1"/>
    <b v="0"/>
    <s v="theater/plays"/>
    <n v="2.6666666666666668E-2"/>
    <n v="800"/>
    <x v="1"/>
    <x v="6"/>
  </r>
  <r>
    <n v="4096"/>
    <x v="4089"/>
    <s v="Theatre for Life believes in unlocking young people's creativity, developing self belief and creating positive opportunities."/>
    <x v="8"/>
    <n v="400"/>
    <x v="2"/>
    <x v="1"/>
    <s v="GBP"/>
    <n v="1488271860"/>
    <x v="4074"/>
    <n v="1484484219"/>
    <d v="2017-01-15T12:43:39"/>
    <b v="0"/>
    <n v="5"/>
    <b v="0"/>
    <s v="theater/plays"/>
    <n v="0.11428571428571428"/>
    <n v="80"/>
    <x v="1"/>
    <x v="6"/>
  </r>
  <r>
    <n v="4097"/>
    <x v="4090"/>
    <s v="And There Was War is a play, a biblical narrative deeply entrenched in the concepts of the great controversy between Good and Evil!"/>
    <x v="3"/>
    <n v="0"/>
    <x v="2"/>
    <x v="1"/>
    <s v="GBP"/>
    <n v="1454284500"/>
    <x v="4075"/>
    <n v="1449431237"/>
    <d v="2015-12-06T19:47:17"/>
    <b v="0"/>
    <n v="0"/>
    <b v="0"/>
    <s v="theater/plays"/>
    <n v="0"/>
    <e v="#DIV/0!"/>
    <x v="1"/>
    <x v="6"/>
  </r>
  <r>
    <n v="4098"/>
    <x v="4091"/>
    <s v="Community Youth play, written by and performed by the youth about finding joy in the simple things in life"/>
    <x v="96"/>
    <n v="0"/>
    <x v="2"/>
    <x v="0"/>
    <s v="USD"/>
    <n v="1465060797"/>
    <x v="4076"/>
    <n v="1462468797"/>
    <d v="2016-05-05T17:19:57"/>
    <b v="0"/>
    <n v="0"/>
    <b v="0"/>
    <s v="theater/plays"/>
    <n v="0"/>
    <e v="#DIV/0!"/>
    <x v="1"/>
    <x v="6"/>
  </r>
  <r>
    <n v="4099"/>
    <x v="4092"/>
    <s v="L.U.N.A. (Love, Understanding, Nurturing, and Awareness) is a non-profit organization dedicated to helping raise awareness for causes."/>
    <x v="37"/>
    <n v="50"/>
    <x v="2"/>
    <x v="0"/>
    <s v="USD"/>
    <n v="1472847873"/>
    <x v="4077"/>
    <n v="1468959873"/>
    <d v="2016-07-19T20:24:33"/>
    <b v="0"/>
    <n v="1"/>
    <b v="0"/>
    <s v="theater/plays"/>
    <n v="1.1111111111111112E-2"/>
    <n v="50"/>
    <x v="1"/>
    <x v="6"/>
  </r>
  <r>
    <n v="4100"/>
    <x v="4093"/>
    <s v="How does war change a family?  A peek into one family's kitchen as their soldier fights in Iraq."/>
    <x v="444"/>
    <n v="0"/>
    <x v="2"/>
    <x v="0"/>
    <s v="USD"/>
    <n v="1414205990"/>
    <x v="4078"/>
    <n v="1413341990"/>
    <d v="2014-10-15T02:59:50"/>
    <b v="0"/>
    <n v="0"/>
    <b v="0"/>
    <s v="theater/plays"/>
    <n v="0"/>
    <e v="#DIV/0!"/>
    <x v="1"/>
    <x v="6"/>
  </r>
  <r>
    <n v="4101"/>
    <x v="4094"/>
    <s v="This is a Comedic Story about a young boy who saw the image of the perfect woman and from that point searched for someone similar"/>
    <x v="20"/>
    <n v="0"/>
    <x v="2"/>
    <x v="0"/>
    <s v="USD"/>
    <n v="1485380482"/>
    <x v="4079"/>
    <n v="1482788482"/>
    <d v="2016-12-26T21:41:22"/>
    <b v="0"/>
    <n v="0"/>
    <b v="0"/>
    <s v="theater/plays"/>
    <n v="0"/>
    <e v="#DIV/0!"/>
    <x v="1"/>
    <x v="6"/>
  </r>
  <r>
    <n v="4102"/>
    <x v="4095"/>
    <s v="Local Community theater to get up and running in the Idaho Falls area. Something new, something different!"/>
    <x v="2"/>
    <n v="137"/>
    <x v="2"/>
    <x v="0"/>
    <s v="USD"/>
    <n v="1463343673"/>
    <x v="4080"/>
    <n v="1460751673"/>
    <d v="2016-04-15T20:21:13"/>
    <b v="0"/>
    <n v="6"/>
    <b v="0"/>
    <s v="theater/plays"/>
    <n v="0.27400000000000002"/>
    <n v="22.833333333333332"/>
    <x v="1"/>
    <x v="6"/>
  </r>
  <r>
    <n v="4103"/>
    <x v="4096"/>
    <s v="Weather Men is a play, written by Nathan Black.  A comedy/drama that explores the question of 'why people stay together?'"/>
    <x v="28"/>
    <n v="100"/>
    <x v="2"/>
    <x v="0"/>
    <s v="USD"/>
    <n v="1440613920"/>
    <x v="4081"/>
    <n v="1435953566"/>
    <d v="2015-07-03T19:59:26"/>
    <b v="0"/>
    <n v="6"/>
    <b v="0"/>
    <s v="theater/plays"/>
    <n v="0.1"/>
    <n v="16.666666666666668"/>
    <x v="1"/>
    <x v="6"/>
  </r>
  <r>
    <n v="4104"/>
    <x v="4097"/>
    <s v="PETER PAN, written by Ebony Rattle, is a new retelling of the classic play by J.M. Barrie about a boy who refused to grow up."/>
    <x v="9"/>
    <n v="641"/>
    <x v="2"/>
    <x v="2"/>
    <s v="AUD"/>
    <n v="1477550434"/>
    <x v="4082"/>
    <n v="1474958434"/>
    <d v="2016-09-27T06:40:34"/>
    <b v="0"/>
    <n v="14"/>
    <b v="0"/>
    <s v="theater/plays"/>
    <n v="0.21366666666666667"/>
    <n v="45.785714285714285"/>
    <x v="1"/>
    <x v="6"/>
  </r>
  <r>
    <n v="4105"/>
    <x v="4098"/>
    <s v="Buscamos finalizar el proceso de producciÃ³n de un espectÃ¡culo de payaso y con Ã©l, activar espacios pÃºblicos para la escena clown."/>
    <x v="287"/>
    <n v="2300"/>
    <x v="2"/>
    <x v="14"/>
    <s v="MXN"/>
    <n v="1482711309"/>
    <x v="4083"/>
    <n v="1479860109"/>
    <d v="2016-11-23T00:15:09"/>
    <b v="0"/>
    <n v="6"/>
    <b v="0"/>
    <s v="theater/plays"/>
    <n v="6.9696969696969702E-2"/>
    <n v="383.33333333333331"/>
    <x v="1"/>
    <x v="6"/>
  </r>
  <r>
    <n v="4106"/>
    <x v="4099"/>
    <s v="No magic show has ever integrated theatre arts like this.  World of Paradox is designed for all audiences and is interactive in nature."/>
    <x v="10"/>
    <n v="3530"/>
    <x v="2"/>
    <x v="0"/>
    <s v="USD"/>
    <n v="1427936400"/>
    <x v="4084"/>
    <n v="1424221866"/>
    <d v="2015-02-18T01:11:06"/>
    <b v="0"/>
    <n v="33"/>
    <b v="0"/>
    <s v="theater/plays"/>
    <n v="0.70599999999999996"/>
    <n v="106.96969696969697"/>
    <x v="1"/>
    <x v="6"/>
  </r>
  <r>
    <n v="4107"/>
    <x v="4100"/>
    <s v="A new dramatic comedy dealing with a father's unwillingness to let go of his past causes major problems for the future of his daughter."/>
    <x v="13"/>
    <n v="41"/>
    <x v="2"/>
    <x v="0"/>
    <s v="USD"/>
    <n v="1411596001"/>
    <x v="4085"/>
    <n v="1409608801"/>
    <d v="2014-09-01T22:00:01"/>
    <b v="0"/>
    <n v="4"/>
    <b v="0"/>
    <s v="theater/plays"/>
    <n v="2.0500000000000001E-2"/>
    <n v="10.25"/>
    <x v="1"/>
    <x v="6"/>
  </r>
  <r>
    <n v="4108"/>
    <x v="4101"/>
    <s v="We are producing and directing a stage play that will focus on relationships and the stereotypes/truths that prohibit growth."/>
    <x v="9"/>
    <n v="59"/>
    <x v="2"/>
    <x v="0"/>
    <s v="USD"/>
    <n v="1488517200"/>
    <x v="4086"/>
    <n v="1485909937"/>
    <d v="2017-02-01T00:45:37"/>
    <b v="0"/>
    <n v="1"/>
    <b v="0"/>
    <s v="theater/plays"/>
    <n v="1.9666666666666666E-2"/>
    <n v="59"/>
    <x v="1"/>
    <x v="6"/>
  </r>
  <r>
    <n v="4109"/>
    <x v="4102"/>
    <s v="Jack the Lad - a new play that explores how far the boundaries of friendship will stretch when morality and loyalties clash."/>
    <x v="2"/>
    <n v="0"/>
    <x v="2"/>
    <x v="1"/>
    <s v="GBP"/>
    <n v="1448805404"/>
    <x v="4087"/>
    <n v="1446209804"/>
    <d v="2015-10-30T12:56:44"/>
    <b v="0"/>
    <n v="0"/>
    <b v="0"/>
    <s v="theater/plays"/>
    <n v="0"/>
    <e v="#DIV/0!"/>
    <x v="1"/>
    <x v="6"/>
  </r>
  <r>
    <n v="4110"/>
    <x v="4103"/>
    <s v="Set in the height of sex, drugs and rock 'n' roll this production is an exciting new take on Moliere's classic! Performing with SpaceUK"/>
    <x v="43"/>
    <n v="86"/>
    <x v="2"/>
    <x v="1"/>
    <s v="GBP"/>
    <n v="1469113351"/>
    <x v="4088"/>
    <n v="1463929351"/>
    <d v="2016-05-22T15:02:31"/>
    <b v="0"/>
    <n v="6"/>
    <b v="0"/>
    <s v="theater/plays"/>
    <n v="0.28666666666666668"/>
    <n v="14.333333333333334"/>
    <x v="1"/>
    <x v="6"/>
  </r>
  <r>
    <n v="4111"/>
    <x v="4104"/>
    <s v="REBORN IN LOVE is the sequel to REBORN FROM ABOVE: A Tale of Eternal Love.  This is part two, of a One-Act play series."/>
    <x v="9"/>
    <n v="94"/>
    <x v="2"/>
    <x v="0"/>
    <s v="USD"/>
    <n v="1424747740"/>
    <x v="4089"/>
    <n v="1422155740"/>
    <d v="2015-01-25T03:15:40"/>
    <b v="0"/>
    <n v="6"/>
    <b v="0"/>
    <s v="theater/plays"/>
    <n v="3.1333333333333331E-2"/>
    <n v="15.666666666666666"/>
    <x v="1"/>
    <x v="6"/>
  </r>
  <r>
    <n v="4112"/>
    <x v="4105"/>
    <s v="Set in Southern America â€œThe Divideâ€ is a stage play that touches on the issues that are forefront in America and the world."/>
    <x v="30"/>
    <n v="1"/>
    <x v="2"/>
    <x v="17"/>
    <s v="EUR"/>
    <n v="1456617600"/>
    <x v="4090"/>
    <n v="1454280186"/>
    <d v="2016-01-31T22:43:06"/>
    <b v="0"/>
    <n v="1"/>
    <b v="0"/>
    <s v="theater/plays"/>
    <n v="4.0000000000000002E-4"/>
    <n v="1"/>
    <x v="1"/>
    <x v="6"/>
  </r>
  <r>
    <n v="4113"/>
    <x v="4106"/>
    <s v="A family oriented play about Christians &amp; the sins they live with, portrayed by &quot;puppets and toys&quot; at Queensbury Theater in Houston."/>
    <x v="15"/>
    <n v="3"/>
    <x v="2"/>
    <x v="0"/>
    <s v="USD"/>
    <n v="1452234840"/>
    <x v="4091"/>
    <n v="1450619123"/>
    <d v="2015-12-20T13:45:2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F5985F-CC40-4597-8883-0D59A78F07EF}" name="PivotTable1"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pivotFields count="22">
    <pivotField showAll="0"/>
    <pivotField showAll="0"/>
    <pivotField showAll="0"/>
    <pivotField showAll="0">
      <items count="100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 x="40999"/>
        <item x="41000"/>
        <item x="41001"/>
        <item x="41002"/>
        <item x="41003"/>
        <item x="41004"/>
        <item x="41005"/>
        <item x="41006"/>
        <item x="41007"/>
        <item x="41008"/>
        <item x="41009"/>
        <item x="41010"/>
        <item x="41011"/>
        <item x="41012"/>
        <item x="41013"/>
        <item x="41014"/>
        <item x="41015"/>
        <item x="41016"/>
        <item x="41017"/>
        <item x="41018"/>
        <item x="41019"/>
        <item x="41020"/>
        <item x="41021"/>
        <item x="41022"/>
        <item x="41023"/>
        <item x="41024"/>
        <item x="41025"/>
        <item x="41026"/>
        <item x="41027"/>
        <item x="41028"/>
        <item x="41029"/>
        <item x="41030"/>
        <item x="41031"/>
        <item x="41032"/>
        <item x="41033"/>
        <item x="41034"/>
        <item x="41035"/>
        <item x="41036"/>
        <item x="41037"/>
        <item x="41038"/>
        <item x="41039"/>
        <item x="41040"/>
        <item x="41041"/>
        <item x="41042"/>
        <item x="41043"/>
        <item x="41044"/>
        <item x="41045"/>
        <item x="41046"/>
        <item x="41047"/>
        <item x="41048"/>
        <item x="41049"/>
        <item x="41050"/>
        <item x="41051"/>
        <item x="41052"/>
        <item x="41053"/>
        <item x="41054"/>
        <item x="41055"/>
        <item x="41056"/>
        <item x="41057"/>
        <item x="41058"/>
        <item x="41059"/>
        <item x="41060"/>
        <item x="41061"/>
        <item x="41062"/>
        <item x="41063"/>
        <item x="41064"/>
        <item x="41065"/>
        <item x="41066"/>
        <item x="41067"/>
        <item x="41068"/>
        <item x="41069"/>
        <item x="41070"/>
        <item x="41071"/>
        <item x="41072"/>
        <item x="41073"/>
        <item x="41074"/>
        <item x="41075"/>
        <item x="41076"/>
        <item x="41077"/>
        <item x="41078"/>
        <item x="41079"/>
        <item x="41080"/>
        <item x="41081"/>
        <item x="41082"/>
        <item x="41083"/>
        <item x="41084"/>
        <item x="41085"/>
        <item x="41086"/>
        <item x="41087"/>
        <item x="41088"/>
        <item x="41089"/>
        <item x="41090"/>
        <item x="41091"/>
        <item x="41092"/>
        <item x="41093"/>
        <item x="41094"/>
        <item x="41095"/>
        <item x="41096"/>
        <item x="41097"/>
        <item x="41098"/>
        <item x="41099"/>
        <item x="41100"/>
        <item x="41101"/>
        <item x="41102"/>
        <item x="41103"/>
        <item x="41104"/>
        <item x="41105"/>
        <item x="41106"/>
        <item x="41107"/>
        <item x="41108"/>
        <item x="41109"/>
        <item x="41110"/>
        <item x="41111"/>
        <item x="41112"/>
        <item x="41113"/>
        <item x="41114"/>
        <item x="41115"/>
        <item x="41116"/>
        <item x="41117"/>
        <item x="41118"/>
        <item x="41119"/>
        <item x="41120"/>
        <item x="41121"/>
        <item x="41122"/>
        <item x="41123"/>
        <item x="41124"/>
        <item x="41125"/>
        <item x="41126"/>
        <item x="41127"/>
        <item x="41128"/>
        <item x="41129"/>
        <item x="41130"/>
        <item x="41131"/>
        <item x="41132"/>
        <item x="41133"/>
        <item x="41134"/>
        <item x="41135"/>
        <item x="41136"/>
        <item x="41137"/>
        <item x="41138"/>
        <item x="41139"/>
        <item x="41140"/>
        <item x="41141"/>
        <item x="41142"/>
        <item x="41143"/>
        <item x="41144"/>
        <item x="41145"/>
        <item x="41146"/>
        <item x="41147"/>
        <item x="41148"/>
        <item x="41149"/>
        <item x="41150"/>
        <item x="41151"/>
        <item x="41152"/>
        <item x="41153"/>
        <item x="41154"/>
        <item x="41155"/>
        <item x="41156"/>
        <item x="41157"/>
        <item x="41158"/>
        <item x="41159"/>
        <item x="41160"/>
        <item x="41161"/>
        <item x="41162"/>
        <item x="41163"/>
        <item x="41164"/>
        <item x="41165"/>
        <item x="41166"/>
        <item x="41167"/>
        <item x="41168"/>
        <item x="41169"/>
        <item x="41170"/>
        <item x="41171"/>
        <item x="41172"/>
        <item x="41173"/>
        <item x="41174"/>
        <item x="41175"/>
        <item x="41176"/>
        <item x="41177"/>
        <item x="41178"/>
        <item x="41179"/>
        <item x="41180"/>
        <item x="41181"/>
        <item x="41182"/>
        <item x="41183"/>
        <item x="41184"/>
        <item x="41185"/>
        <item x="41186"/>
        <item x="41187"/>
        <item x="41188"/>
        <item x="41189"/>
        <item x="41190"/>
        <item x="41191"/>
        <item x="41192"/>
        <item x="41193"/>
        <item x="41194"/>
        <item x="41195"/>
        <item x="41196"/>
        <item x="41197"/>
        <item x="41198"/>
        <item x="41199"/>
        <item x="41200"/>
        <item x="41201"/>
        <item x="41202"/>
        <item x="41203"/>
        <item x="41204"/>
        <item x="41205"/>
        <item x="41206"/>
        <item x="41207"/>
        <item x="41208"/>
        <item x="41209"/>
        <item x="41210"/>
        <item x="41211"/>
        <item x="41212"/>
        <item x="41213"/>
        <item x="41214"/>
        <item x="41215"/>
        <item x="41216"/>
        <item x="41217"/>
        <item x="41218"/>
        <item x="41219"/>
        <item x="41220"/>
        <item x="41221"/>
        <item x="41222"/>
        <item x="41223"/>
        <item x="41224"/>
        <item x="41225"/>
        <item x="41226"/>
        <item x="41227"/>
        <item x="41228"/>
        <item x="41229"/>
        <item x="41230"/>
        <item x="41231"/>
        <item x="41232"/>
        <item x="41233"/>
        <item x="41234"/>
        <item x="41235"/>
        <item x="41236"/>
        <item x="41237"/>
        <item x="41238"/>
        <item x="41239"/>
        <item x="41240"/>
        <item x="41241"/>
        <item x="41242"/>
        <item x="41243"/>
        <item x="41244"/>
        <item x="41245"/>
        <item x="41246"/>
        <item x="41247"/>
        <item x="41248"/>
        <item x="41249"/>
        <item x="41250"/>
        <item x="41251"/>
        <item x="41252"/>
        <item x="41253"/>
        <item x="41254"/>
        <item x="41255"/>
        <item x="41256"/>
        <item x="41257"/>
        <item x="41258"/>
        <item x="41259"/>
        <item x="41260"/>
        <item x="41261"/>
        <item x="41262"/>
        <item x="41263"/>
        <item x="41264"/>
        <item x="41265"/>
        <item x="41266"/>
        <item x="41267"/>
        <item x="41268"/>
        <item x="41269"/>
        <item x="41270"/>
        <item x="41271"/>
        <item x="41272"/>
        <item x="41273"/>
        <item x="41274"/>
        <item x="41275"/>
        <item x="41276"/>
        <item x="41277"/>
        <item x="41278"/>
        <item x="41279"/>
        <item x="41280"/>
        <item x="41281"/>
        <item x="41282"/>
        <item x="41283"/>
        <item x="41284"/>
        <item x="41285"/>
        <item x="41286"/>
        <item x="41287"/>
        <item x="41288"/>
        <item x="41289"/>
        <item x="41290"/>
        <item x="41291"/>
        <item x="41292"/>
        <item x="41293"/>
        <item x="41294"/>
        <item x="41295"/>
        <item x="41296"/>
        <item x="41297"/>
        <item x="41298"/>
        <item x="41299"/>
        <item x="41300"/>
        <item x="41301"/>
        <item x="41302"/>
        <item x="41303"/>
        <item x="41304"/>
        <item x="41305"/>
        <item x="41306"/>
        <item x="41307"/>
        <item x="41308"/>
        <item x="41309"/>
        <item x="41310"/>
        <item x="41311"/>
        <item x="41312"/>
        <item x="41313"/>
        <item x="41314"/>
        <item x="41315"/>
        <item x="41316"/>
        <item x="41317"/>
        <item x="41318"/>
        <item x="41319"/>
        <item x="41320"/>
        <item x="41321"/>
        <item x="41322"/>
        <item x="41323"/>
        <item x="41324"/>
        <item x="41325"/>
        <item x="41326"/>
        <item x="41327"/>
        <item x="41328"/>
        <item x="41329"/>
        <item x="41330"/>
        <item x="41331"/>
        <item x="41332"/>
        <item x="41333"/>
        <item x="41334"/>
        <item x="41335"/>
        <item x="41336"/>
        <item x="41337"/>
        <item x="41338"/>
        <item x="41339"/>
        <item x="41340"/>
        <item x="41341"/>
        <item x="41342"/>
        <item x="41343"/>
        <item x="41344"/>
        <item x="41345"/>
        <item x="41346"/>
        <item x="41347"/>
        <item x="41348"/>
        <item x="41349"/>
        <item x="41350"/>
        <item x="41351"/>
        <item x="41352"/>
        <item x="41353"/>
        <item x="41354"/>
        <item x="41355"/>
        <item x="41356"/>
        <item x="41357"/>
        <item x="41358"/>
        <item x="41359"/>
        <item x="41360"/>
        <item x="41361"/>
        <item x="41362"/>
        <item x="41363"/>
        <item x="41364"/>
        <item x="41365"/>
        <item x="41366"/>
        <item x="41367"/>
        <item x="41368"/>
        <item x="41369"/>
        <item x="41370"/>
        <item x="41371"/>
        <item x="41372"/>
        <item x="41373"/>
        <item x="41374"/>
        <item x="41375"/>
        <item x="41376"/>
        <item x="41377"/>
        <item x="41378"/>
        <item x="41379"/>
        <item x="41380"/>
        <item x="41381"/>
        <item x="41382"/>
        <item x="41383"/>
        <item x="41384"/>
        <item x="41385"/>
        <item x="41386"/>
        <item x="41387"/>
        <item x="41388"/>
        <item x="41389"/>
        <item x="41390"/>
        <item x="41391"/>
        <item x="41392"/>
        <item x="41393"/>
        <item x="41394"/>
        <item x="41395"/>
        <item x="41396"/>
        <item x="41397"/>
        <item x="41398"/>
        <item x="41399"/>
        <item x="41400"/>
        <item x="41401"/>
        <item x="41402"/>
        <item x="41403"/>
        <item x="41404"/>
        <item x="41405"/>
        <item x="41406"/>
        <item x="41407"/>
        <item x="41408"/>
        <item x="41409"/>
        <item x="41410"/>
        <item x="41411"/>
        <item x="41412"/>
        <item x="41413"/>
        <item x="41414"/>
        <item x="41415"/>
        <item x="41416"/>
        <item x="41417"/>
        <item x="41418"/>
        <item x="41419"/>
        <item x="41420"/>
        <item x="41421"/>
        <item x="41422"/>
        <item x="41423"/>
        <item x="41424"/>
        <item x="41425"/>
        <item x="41426"/>
        <item x="41427"/>
        <item x="41428"/>
        <item x="41429"/>
        <item x="41430"/>
        <item x="41431"/>
        <item x="41432"/>
        <item x="41433"/>
        <item x="41434"/>
        <item x="41435"/>
        <item x="41436"/>
        <item x="41437"/>
        <item x="41438"/>
        <item x="41439"/>
        <item x="41440"/>
        <item x="41441"/>
        <item x="41442"/>
        <item x="41443"/>
        <item x="41444"/>
        <item x="41445"/>
        <item x="41446"/>
        <item x="41447"/>
        <item x="41448"/>
        <item x="41449"/>
        <item x="41450"/>
        <item x="41451"/>
        <item x="41452"/>
        <item x="41453"/>
        <item x="41454"/>
        <item x="41455"/>
        <item x="41456"/>
        <item x="41457"/>
        <item x="41458"/>
        <item x="41459"/>
        <item x="41460"/>
        <item x="41461"/>
        <item x="41462"/>
        <item x="41463"/>
        <item x="41464"/>
        <item x="41465"/>
        <item x="41466"/>
        <item x="41467"/>
        <item x="41468"/>
        <item x="41469"/>
        <item x="41470"/>
        <item x="41471"/>
        <item x="41472"/>
        <item x="41473"/>
        <item x="41474"/>
        <item x="41475"/>
        <item x="41476"/>
        <item x="41477"/>
        <item x="41478"/>
        <item x="41479"/>
        <item x="41480"/>
        <item x="41481"/>
        <item x="41482"/>
        <item x="41483"/>
        <item x="41484"/>
        <item x="41485"/>
        <item x="41486"/>
        <item x="41487"/>
        <item x="41488"/>
        <item x="41489"/>
        <item x="41490"/>
        <item x="41491"/>
        <item x="41492"/>
        <item x="41493"/>
        <item x="41494"/>
        <item x="41495"/>
        <item x="41496"/>
        <item x="41497"/>
        <item x="41498"/>
        <item x="41499"/>
        <item x="41500"/>
        <item x="41501"/>
        <item x="41502"/>
        <item x="41503"/>
        <item x="41504"/>
        <item x="41505"/>
        <item x="41506"/>
        <item x="41507"/>
        <item x="41508"/>
        <item x="41509"/>
        <item x="41510"/>
        <item x="41511"/>
        <item x="41512"/>
        <item x="41513"/>
        <item x="41514"/>
        <item x="41515"/>
        <item x="41516"/>
        <item x="41517"/>
        <item x="41518"/>
        <item x="41519"/>
        <item x="41520"/>
        <item x="41521"/>
        <item x="41522"/>
        <item x="41523"/>
        <item x="41524"/>
        <item x="41525"/>
        <item x="41526"/>
        <item x="41527"/>
        <item x="41528"/>
        <item x="41529"/>
        <item x="41530"/>
        <item x="41531"/>
        <item x="41532"/>
        <item x="41533"/>
        <item x="41534"/>
        <item x="41535"/>
        <item x="41536"/>
        <item x="41537"/>
        <item x="41538"/>
        <item x="41539"/>
        <item x="41540"/>
        <item x="41541"/>
        <item x="41542"/>
        <item x="41543"/>
        <item x="41544"/>
        <item x="41545"/>
        <item x="41546"/>
        <item x="41547"/>
        <item x="41548"/>
        <item x="41549"/>
        <item x="41550"/>
        <item x="41551"/>
        <item x="41552"/>
        <item x="41553"/>
        <item x="41554"/>
        <item x="41555"/>
        <item x="41556"/>
        <item x="41557"/>
        <item x="41558"/>
        <item x="41559"/>
        <item x="41560"/>
        <item x="41561"/>
        <item x="41562"/>
        <item x="41563"/>
        <item x="41564"/>
        <item x="41565"/>
        <item x="41566"/>
        <item x="41567"/>
        <item x="41568"/>
        <item x="41569"/>
        <item x="41570"/>
        <item x="41571"/>
        <item x="41572"/>
        <item x="41573"/>
        <item x="41574"/>
        <item x="41575"/>
        <item x="41576"/>
        <item x="41577"/>
        <item x="41578"/>
        <item x="41579"/>
        <item x="41580"/>
        <item x="41581"/>
        <item x="41582"/>
        <item x="41583"/>
        <item x="41584"/>
        <item x="41585"/>
        <item x="41586"/>
        <item x="41587"/>
        <item x="41588"/>
        <item x="41589"/>
        <item x="41590"/>
        <item x="41591"/>
        <item x="41592"/>
        <item x="41593"/>
        <item x="41594"/>
        <item x="41595"/>
        <item x="41596"/>
        <item x="41597"/>
        <item x="41598"/>
        <item x="41599"/>
        <item x="41600"/>
        <item x="41601"/>
        <item x="41602"/>
        <item x="41603"/>
        <item x="41604"/>
        <item x="41605"/>
        <item x="41606"/>
        <item x="41607"/>
        <item x="41608"/>
        <item x="41609"/>
        <item x="41610"/>
        <item x="41611"/>
        <item x="41612"/>
        <item x="41613"/>
        <item x="41614"/>
        <item x="41615"/>
        <item x="41616"/>
        <item x="41617"/>
        <item x="41618"/>
        <item x="41619"/>
        <item x="41620"/>
        <item x="41621"/>
        <item x="41622"/>
        <item x="41623"/>
        <item x="41624"/>
        <item x="41625"/>
        <item x="41626"/>
        <item x="41627"/>
        <item x="41628"/>
        <item x="41629"/>
        <item x="41630"/>
        <item x="41631"/>
        <item x="41632"/>
        <item x="41633"/>
        <item x="41634"/>
        <item x="41635"/>
        <item x="41636"/>
        <item x="41637"/>
        <item x="41638"/>
        <item x="41639"/>
        <item x="41640"/>
        <item x="41641"/>
        <item x="41642"/>
        <item x="41643"/>
        <item x="41644"/>
        <item x="41645"/>
        <item x="41646"/>
        <item x="41647"/>
        <item x="41648"/>
        <item x="41649"/>
        <item x="41650"/>
        <item x="41651"/>
        <item x="41652"/>
        <item x="41653"/>
        <item x="41654"/>
        <item x="41655"/>
        <item x="41656"/>
        <item x="41657"/>
        <item x="41658"/>
        <item x="41659"/>
        <item x="41660"/>
        <item x="41661"/>
        <item x="41662"/>
        <item x="41663"/>
        <item x="41664"/>
        <item x="41665"/>
        <item x="41666"/>
        <item x="41667"/>
        <item x="41668"/>
        <item x="41669"/>
        <item x="41670"/>
        <item x="41671"/>
        <item x="41672"/>
        <item x="41673"/>
        <item x="41674"/>
        <item x="41675"/>
        <item x="41676"/>
        <item x="41677"/>
        <item x="41678"/>
        <item x="41679"/>
        <item x="41680"/>
        <item x="41681"/>
        <item x="41682"/>
        <item x="41683"/>
        <item x="41684"/>
        <item x="41685"/>
        <item x="41686"/>
        <item x="41687"/>
        <item x="41688"/>
        <item x="41689"/>
        <item x="41690"/>
        <item x="41691"/>
        <item x="41692"/>
        <item x="41693"/>
        <item x="41694"/>
        <item x="41695"/>
        <item x="41696"/>
        <item x="41697"/>
        <item x="41698"/>
        <item x="41699"/>
        <item x="41700"/>
        <item x="41701"/>
        <item x="41702"/>
        <item x="41703"/>
        <item x="41704"/>
        <item x="41705"/>
        <item x="41706"/>
        <item x="41707"/>
        <item x="41708"/>
        <item x="41709"/>
        <item x="41710"/>
        <item x="41711"/>
        <item x="41712"/>
        <item x="41713"/>
        <item x="41714"/>
        <item x="41715"/>
        <item x="41716"/>
        <item x="41717"/>
        <item x="41718"/>
        <item x="41719"/>
        <item x="41720"/>
        <item x="41721"/>
        <item x="41722"/>
        <item x="41723"/>
        <item x="41724"/>
        <item x="41725"/>
        <item x="41726"/>
        <item x="41727"/>
        <item x="41728"/>
        <item x="41729"/>
        <item x="41730"/>
        <item x="41731"/>
        <item x="41732"/>
        <item x="41733"/>
        <item x="41734"/>
        <item x="41735"/>
        <item x="41736"/>
        <item x="41737"/>
        <item x="41738"/>
        <item x="41739"/>
        <item x="41740"/>
        <item x="41741"/>
        <item x="41742"/>
        <item x="41743"/>
        <item x="41744"/>
        <item x="41745"/>
        <item x="41746"/>
        <item x="41747"/>
        <item x="41748"/>
        <item x="41749"/>
        <item x="41750"/>
        <item x="41751"/>
        <item x="41752"/>
        <item x="41753"/>
        <item x="41754"/>
        <item x="41755"/>
        <item x="41756"/>
        <item x="41757"/>
        <item x="41758"/>
        <item x="41759"/>
        <item x="41760"/>
        <item x="41761"/>
        <item x="41762"/>
        <item x="41763"/>
        <item x="41764"/>
        <item x="41765"/>
        <item x="41766"/>
        <item x="41767"/>
        <item x="41768"/>
        <item x="41769"/>
        <item x="41770"/>
        <item x="41771"/>
        <item x="41772"/>
        <item x="41773"/>
        <item x="41774"/>
        <item x="41775"/>
        <item x="41776"/>
        <item x="41777"/>
        <item x="41778"/>
        <item x="41779"/>
        <item x="41780"/>
        <item x="41781"/>
        <item x="41782"/>
        <item x="41783"/>
        <item x="41784"/>
        <item x="41785"/>
        <item x="41786"/>
        <item x="41787"/>
        <item x="41788"/>
        <item x="41789"/>
        <item x="41790"/>
        <item x="41791"/>
        <item x="41792"/>
        <item x="41793"/>
        <item x="41794"/>
        <item x="41795"/>
        <item x="41796"/>
        <item x="41797"/>
        <item x="41798"/>
        <item x="41799"/>
        <item x="41800"/>
        <item x="41801"/>
        <item x="41802"/>
        <item x="41803"/>
        <item x="41804"/>
        <item x="41805"/>
        <item x="41806"/>
        <item x="41807"/>
        <item x="41808"/>
        <item x="41809"/>
        <item x="41810"/>
        <item x="41811"/>
        <item x="41812"/>
        <item x="41813"/>
        <item x="41814"/>
        <item x="41815"/>
        <item x="41816"/>
        <item x="41817"/>
        <item x="41818"/>
        <item x="41819"/>
        <item x="41820"/>
        <item x="41821"/>
        <item x="41822"/>
        <item x="41823"/>
        <item x="41824"/>
        <item x="41825"/>
        <item x="41826"/>
        <item x="41827"/>
        <item x="41828"/>
        <item x="41829"/>
        <item x="41830"/>
        <item x="41831"/>
        <item x="41832"/>
        <item x="41833"/>
        <item x="41834"/>
        <item x="41835"/>
        <item x="41836"/>
        <item x="41837"/>
        <item x="41838"/>
        <item x="41839"/>
        <item x="41840"/>
        <item x="41841"/>
        <item x="41842"/>
        <item x="41843"/>
        <item x="41844"/>
        <item x="41845"/>
        <item x="41846"/>
        <item x="41847"/>
        <item x="41848"/>
        <item x="41849"/>
        <item x="41850"/>
        <item x="41851"/>
        <item x="41852"/>
        <item x="41853"/>
        <item x="41854"/>
        <item x="41855"/>
        <item x="41856"/>
        <item x="41857"/>
        <item x="41858"/>
        <item x="41859"/>
        <item x="41860"/>
        <item x="41861"/>
        <item x="41862"/>
        <item x="41863"/>
        <item x="41864"/>
        <item x="41865"/>
        <item x="41866"/>
        <item x="41867"/>
        <item x="41868"/>
        <item x="41869"/>
        <item x="41870"/>
        <item x="41871"/>
        <item x="41872"/>
        <item x="41873"/>
        <item x="41874"/>
        <item x="41875"/>
        <item x="41876"/>
        <item x="41877"/>
        <item x="41878"/>
        <item x="41879"/>
        <item x="41880"/>
        <item x="41881"/>
        <item x="41882"/>
        <item x="41883"/>
        <item x="41884"/>
        <item x="41885"/>
        <item x="41886"/>
        <item x="41887"/>
        <item x="41888"/>
        <item x="41889"/>
        <item x="41890"/>
        <item x="41891"/>
        <item x="41892"/>
        <item x="41893"/>
        <item x="41894"/>
        <item x="41895"/>
        <item x="41896"/>
        <item x="41897"/>
        <item x="41898"/>
        <item x="41899"/>
        <item x="41900"/>
        <item x="41901"/>
        <item x="41902"/>
        <item x="41903"/>
        <item x="41904"/>
        <item x="41905"/>
        <item x="41906"/>
        <item x="41907"/>
        <item x="41908"/>
        <item x="41909"/>
        <item x="41910"/>
        <item x="41911"/>
        <item x="41912"/>
        <item x="41913"/>
        <item x="41914"/>
        <item x="41915"/>
        <item x="41916"/>
        <item x="41917"/>
        <item x="41918"/>
        <item x="41919"/>
        <item x="41920"/>
        <item x="41921"/>
        <item x="41922"/>
        <item x="41923"/>
        <item x="41924"/>
        <item x="41925"/>
        <item x="41926"/>
        <item x="41927"/>
        <item x="41928"/>
        <item x="41929"/>
        <item x="41930"/>
        <item x="41931"/>
        <item x="41932"/>
        <item x="41933"/>
        <item x="41934"/>
        <item x="41935"/>
        <item x="41936"/>
        <item x="41937"/>
        <item x="41938"/>
        <item x="41939"/>
        <item x="41940"/>
        <item x="41941"/>
        <item x="41942"/>
        <item x="41943"/>
        <item x="41944"/>
        <item x="41945"/>
        <item x="41946"/>
        <item x="41947"/>
        <item x="41948"/>
        <item x="41949"/>
        <item x="41950"/>
        <item x="41951"/>
        <item x="41952"/>
        <item x="41953"/>
        <item x="41954"/>
        <item x="41955"/>
        <item x="41956"/>
        <item x="41957"/>
        <item x="41958"/>
        <item x="41959"/>
        <item x="41960"/>
        <item x="41961"/>
        <item x="41962"/>
        <item x="41963"/>
        <item x="41964"/>
        <item x="41965"/>
        <item x="41966"/>
        <item x="41967"/>
        <item x="41968"/>
        <item x="41969"/>
        <item x="41970"/>
        <item x="41971"/>
        <item x="41972"/>
        <item x="41973"/>
        <item x="41974"/>
        <item x="41975"/>
        <item x="41976"/>
        <item x="41977"/>
        <item x="41978"/>
        <item x="41979"/>
        <item x="41980"/>
        <item x="41981"/>
        <item x="41982"/>
        <item x="41983"/>
        <item x="41984"/>
        <item x="41985"/>
        <item x="41986"/>
        <item x="41987"/>
        <item x="41988"/>
        <item x="41989"/>
        <item x="41990"/>
        <item x="41991"/>
        <item x="41992"/>
        <item x="41993"/>
        <item x="41994"/>
        <item x="41995"/>
        <item x="41996"/>
        <item x="41997"/>
        <item x="41998"/>
        <item x="41999"/>
        <item x="42000"/>
        <item x="42001"/>
        <item x="42002"/>
        <item x="42003"/>
        <item x="42004"/>
        <item x="42005"/>
        <item x="42006"/>
        <item x="42007"/>
        <item x="42008"/>
        <item x="42009"/>
        <item x="42010"/>
        <item x="42011"/>
        <item x="42012"/>
        <item x="42013"/>
        <item x="42014"/>
        <item x="42015"/>
        <item x="42016"/>
        <item x="42017"/>
        <item x="42018"/>
        <item x="42019"/>
        <item x="42020"/>
        <item x="42021"/>
        <item x="42022"/>
        <item x="42023"/>
        <item x="42024"/>
        <item x="42025"/>
        <item x="42026"/>
        <item x="42027"/>
        <item x="42028"/>
        <item x="42029"/>
        <item x="42030"/>
        <item x="42031"/>
        <item x="42032"/>
        <item x="42033"/>
        <item x="42034"/>
        <item x="42035"/>
        <item x="42036"/>
        <item x="42037"/>
        <item x="42038"/>
        <item x="42039"/>
        <item x="42040"/>
        <item x="42041"/>
        <item x="42042"/>
        <item x="42043"/>
        <item x="42044"/>
        <item x="42045"/>
        <item x="42046"/>
        <item x="42047"/>
        <item x="42048"/>
        <item x="42049"/>
        <item x="42050"/>
        <item x="42051"/>
        <item x="42052"/>
        <item x="42053"/>
        <item x="42054"/>
        <item x="42055"/>
        <item x="42056"/>
        <item x="42057"/>
        <item x="42058"/>
        <item x="42059"/>
        <item x="42060"/>
        <item x="42061"/>
        <item x="42062"/>
        <item x="42063"/>
        <item x="42064"/>
        <item x="42065"/>
        <item x="42066"/>
        <item x="42067"/>
        <item x="42068"/>
        <item x="42069"/>
        <item x="42070"/>
        <item x="42071"/>
        <item x="42072"/>
        <item x="42073"/>
        <item x="42074"/>
        <item x="42075"/>
        <item x="42076"/>
        <item x="42077"/>
        <item x="42078"/>
        <item x="42079"/>
        <item x="42080"/>
        <item x="42081"/>
        <item x="42082"/>
        <item x="42083"/>
        <item x="42084"/>
        <item x="42085"/>
        <item x="42086"/>
        <item x="42087"/>
        <item x="42088"/>
        <item x="42089"/>
        <item x="42090"/>
        <item x="42091"/>
        <item x="42092"/>
        <item x="42093"/>
        <item x="42094"/>
        <item x="42095"/>
        <item x="42096"/>
        <item x="42097"/>
        <item x="42098"/>
        <item x="42099"/>
        <item x="42100"/>
        <item x="42101"/>
        <item x="42102"/>
        <item x="42103"/>
        <item x="42104"/>
        <item x="42105"/>
        <item x="42106"/>
        <item x="42107"/>
        <item x="42108"/>
        <item x="42109"/>
        <item x="42110"/>
        <item x="42111"/>
        <item x="42112"/>
        <item x="42113"/>
        <item x="42114"/>
        <item x="42115"/>
        <item x="42116"/>
        <item x="42117"/>
        <item x="42118"/>
        <item x="42119"/>
        <item x="42120"/>
        <item x="42121"/>
        <item x="42122"/>
        <item x="42123"/>
        <item x="42124"/>
        <item x="42125"/>
        <item x="42126"/>
        <item x="42127"/>
        <item x="42128"/>
        <item x="42129"/>
        <item x="42130"/>
        <item x="42131"/>
        <item x="42132"/>
        <item x="42133"/>
        <item x="42134"/>
        <item x="42135"/>
        <item x="42136"/>
        <item x="42137"/>
        <item x="42138"/>
        <item x="42139"/>
        <item x="42140"/>
        <item x="42141"/>
        <item x="42142"/>
        <item x="42143"/>
        <item x="42144"/>
        <item x="42145"/>
        <item x="42146"/>
        <item x="42147"/>
        <item x="42148"/>
        <item x="42149"/>
        <item x="42150"/>
        <item x="42151"/>
        <item x="42152"/>
        <item x="42153"/>
        <item x="42154"/>
        <item x="42155"/>
        <item x="42156"/>
        <item x="42157"/>
        <item x="42158"/>
        <item x="42159"/>
        <item x="42160"/>
        <item x="42161"/>
        <item x="42162"/>
        <item x="42163"/>
        <item x="42164"/>
        <item x="42165"/>
        <item x="42166"/>
        <item x="42167"/>
        <item x="42168"/>
        <item x="42169"/>
        <item x="42170"/>
        <item x="42171"/>
        <item x="42172"/>
        <item x="42173"/>
        <item x="42174"/>
        <item x="42175"/>
        <item x="42176"/>
        <item x="42177"/>
        <item x="42178"/>
        <item x="42179"/>
        <item x="42180"/>
        <item x="42181"/>
        <item x="42182"/>
        <item x="42183"/>
        <item x="42184"/>
        <item x="42185"/>
        <item x="42186"/>
        <item x="42187"/>
        <item x="42188"/>
        <item x="42189"/>
        <item x="42190"/>
        <item x="42191"/>
        <item x="42192"/>
        <item x="42193"/>
        <item x="42194"/>
        <item x="42195"/>
        <item x="42196"/>
        <item x="42197"/>
        <item x="42198"/>
        <item x="42199"/>
        <item x="42200"/>
        <item x="42201"/>
        <item x="42202"/>
        <item x="42203"/>
        <item x="42204"/>
        <item x="42205"/>
        <item x="42206"/>
        <item x="42207"/>
        <item x="42208"/>
        <item x="42209"/>
        <item x="42210"/>
        <item x="42211"/>
        <item x="42212"/>
        <item x="42213"/>
        <item x="42214"/>
        <item x="42215"/>
        <item x="42216"/>
        <item x="42217"/>
        <item x="42218"/>
        <item x="42219"/>
        <item x="42220"/>
        <item x="42221"/>
        <item x="42222"/>
        <item x="42223"/>
        <item x="42224"/>
        <item x="42225"/>
        <item x="42226"/>
        <item x="42227"/>
        <item x="42228"/>
        <item x="42229"/>
        <item x="42230"/>
        <item x="42231"/>
        <item x="42232"/>
        <item x="42233"/>
        <item x="42234"/>
        <item x="42235"/>
        <item x="42236"/>
        <item x="42237"/>
        <item x="42238"/>
        <item x="42239"/>
        <item x="42240"/>
        <item x="42241"/>
        <item x="42242"/>
        <item x="42243"/>
        <item x="42244"/>
        <item x="42245"/>
        <item x="42246"/>
        <item x="42247"/>
        <item x="42248"/>
        <item x="42249"/>
        <item x="42250"/>
        <item x="42251"/>
        <item x="42252"/>
        <item x="42253"/>
        <item x="42254"/>
        <item x="42255"/>
        <item x="42256"/>
        <item x="42257"/>
        <item x="42258"/>
        <item x="42259"/>
        <item x="42260"/>
        <item x="42261"/>
        <item x="42262"/>
        <item x="42263"/>
        <item x="42264"/>
        <item x="42265"/>
        <item x="42266"/>
        <item x="42267"/>
        <item x="42268"/>
        <item x="42269"/>
        <item x="42270"/>
        <item x="42271"/>
        <item x="42272"/>
        <item x="42273"/>
        <item x="42274"/>
        <item x="42275"/>
        <item x="42276"/>
        <item x="42277"/>
        <item x="42278"/>
        <item x="42279"/>
        <item x="42280"/>
        <item x="42281"/>
        <item x="42282"/>
        <item x="42283"/>
        <item x="42284"/>
        <item x="42285"/>
        <item x="42286"/>
        <item x="42287"/>
        <item x="42288"/>
        <item x="42289"/>
        <item x="42290"/>
        <item x="42291"/>
        <item x="42292"/>
        <item x="42293"/>
        <item x="42294"/>
        <item x="42295"/>
        <item x="42296"/>
        <item x="42297"/>
        <item x="42298"/>
        <item x="42299"/>
        <item x="42300"/>
        <item x="42301"/>
        <item x="42302"/>
        <item x="42303"/>
        <item x="42304"/>
        <item x="42305"/>
        <item x="42306"/>
        <item x="42307"/>
        <item x="42308"/>
        <item x="42309"/>
        <item x="42310"/>
        <item x="42311"/>
        <item x="42312"/>
        <item x="42313"/>
        <item x="42314"/>
        <item x="42315"/>
        <item x="42316"/>
        <item x="42317"/>
        <item x="42318"/>
        <item x="42319"/>
        <item x="42320"/>
        <item x="42321"/>
        <item x="42322"/>
        <item x="42323"/>
        <item x="42324"/>
        <item x="42325"/>
        <item x="42326"/>
        <item x="42327"/>
        <item x="42328"/>
        <item x="42329"/>
        <item x="42330"/>
        <item x="42331"/>
        <item x="42332"/>
        <item x="42333"/>
        <item x="42334"/>
        <item x="42335"/>
        <item x="42336"/>
        <item x="42337"/>
        <item x="42338"/>
        <item x="42339"/>
        <item x="42340"/>
        <item x="42341"/>
        <item x="42342"/>
        <item x="42343"/>
        <item x="42344"/>
        <item x="42345"/>
        <item x="42346"/>
        <item x="42347"/>
        <item x="42348"/>
        <item x="42349"/>
        <item x="42350"/>
        <item x="42351"/>
        <item x="42352"/>
        <item x="42353"/>
        <item x="42354"/>
        <item x="42355"/>
        <item x="42356"/>
        <item x="42357"/>
        <item x="42358"/>
        <item x="42359"/>
        <item x="42360"/>
        <item x="42361"/>
        <item x="42362"/>
        <item x="42363"/>
        <item x="42364"/>
        <item x="42365"/>
        <item x="42366"/>
        <item x="42367"/>
        <item x="42368"/>
        <item x="42369"/>
        <item x="42370"/>
        <item x="42371"/>
        <item x="42372"/>
        <item x="42373"/>
        <item x="42374"/>
        <item x="42375"/>
        <item x="42376"/>
        <item x="42377"/>
        <item x="42378"/>
        <item x="42379"/>
        <item x="42380"/>
        <item x="42381"/>
        <item x="42382"/>
        <item x="42383"/>
        <item x="42384"/>
        <item x="42385"/>
        <item x="42386"/>
        <item x="42387"/>
        <item x="42388"/>
        <item x="42389"/>
        <item x="42390"/>
        <item x="42391"/>
        <item x="42392"/>
        <item x="42393"/>
        <item x="42394"/>
        <item x="42395"/>
        <item x="42396"/>
        <item x="42397"/>
        <item x="42398"/>
        <item x="42399"/>
        <item x="42400"/>
        <item x="42401"/>
        <item x="42402"/>
        <item x="42403"/>
        <item x="42404"/>
        <item x="42405"/>
        <item x="42406"/>
        <item x="42407"/>
        <item x="42408"/>
        <item x="42409"/>
        <item x="42410"/>
        <item x="42411"/>
        <item x="42412"/>
        <item x="42413"/>
        <item x="42414"/>
        <item x="42415"/>
        <item x="42416"/>
        <item x="42417"/>
        <item x="42418"/>
        <item x="42419"/>
        <item x="42420"/>
        <item x="42421"/>
        <item x="42422"/>
        <item x="42423"/>
        <item x="42424"/>
        <item x="42425"/>
        <item x="42426"/>
        <item x="42427"/>
        <item x="42428"/>
        <item x="42429"/>
        <item x="42430"/>
        <item x="42431"/>
        <item x="42432"/>
        <item x="42433"/>
        <item x="42434"/>
        <item x="42435"/>
        <item x="42436"/>
        <item x="42437"/>
        <item x="42438"/>
        <item x="42439"/>
        <item x="42440"/>
        <item x="42441"/>
        <item x="42442"/>
        <item x="42443"/>
        <item x="42444"/>
        <item x="42445"/>
        <item x="42446"/>
        <item x="42447"/>
        <item x="42448"/>
        <item x="42449"/>
        <item x="42450"/>
        <item x="42451"/>
        <item x="42452"/>
        <item x="42453"/>
        <item x="42454"/>
        <item x="42455"/>
        <item x="42456"/>
        <item x="42457"/>
        <item x="42458"/>
        <item x="42459"/>
        <item x="42460"/>
        <item x="42461"/>
        <item x="42462"/>
        <item x="42463"/>
        <item x="42464"/>
        <item x="42465"/>
        <item x="42466"/>
        <item x="42467"/>
        <item x="42468"/>
        <item x="42469"/>
        <item x="42470"/>
        <item x="42471"/>
        <item x="42472"/>
        <item x="42473"/>
        <item x="42474"/>
        <item x="42475"/>
        <item x="42476"/>
        <item x="42477"/>
        <item x="42478"/>
        <item x="42479"/>
        <item x="42480"/>
        <item x="42481"/>
        <item x="42482"/>
        <item x="42483"/>
        <item x="42484"/>
        <item x="42485"/>
        <item x="42486"/>
        <item x="42487"/>
        <item x="42488"/>
        <item x="42489"/>
        <item x="42490"/>
        <item x="42491"/>
        <item x="42492"/>
        <item x="42493"/>
        <item x="42494"/>
        <item x="42495"/>
        <item x="42496"/>
        <item x="42497"/>
        <item x="42498"/>
        <item x="42499"/>
        <item x="42500"/>
        <item x="42501"/>
        <item x="42502"/>
        <item x="42503"/>
        <item x="42504"/>
        <item x="42505"/>
        <item x="42506"/>
        <item x="42507"/>
        <item x="42508"/>
        <item x="42509"/>
        <item x="42510"/>
        <item x="42511"/>
        <item x="42512"/>
        <item x="42513"/>
        <item x="42514"/>
        <item x="42515"/>
        <item x="42516"/>
        <item x="42517"/>
        <item x="42518"/>
        <item x="42519"/>
        <item x="42520"/>
        <item x="42521"/>
        <item x="42522"/>
        <item x="42523"/>
        <item x="42524"/>
        <item x="42525"/>
        <item x="42526"/>
        <item x="42527"/>
        <item x="42528"/>
        <item x="42529"/>
        <item x="42530"/>
        <item x="42531"/>
        <item x="42532"/>
        <item x="42533"/>
        <item x="42534"/>
        <item x="42535"/>
        <item x="42536"/>
        <item x="42537"/>
        <item x="42538"/>
        <item x="42539"/>
        <item x="42540"/>
        <item x="42541"/>
        <item x="42542"/>
        <item x="42543"/>
        <item x="42544"/>
        <item x="42545"/>
        <item x="42546"/>
        <item x="42547"/>
        <item x="42548"/>
        <item x="42549"/>
        <item x="42550"/>
        <item x="42551"/>
        <item x="42552"/>
        <item x="42553"/>
        <item x="42554"/>
        <item x="42555"/>
        <item x="42556"/>
        <item x="42557"/>
        <item x="42558"/>
        <item x="42559"/>
        <item x="42560"/>
        <item x="42561"/>
        <item x="42562"/>
        <item x="42563"/>
        <item x="42564"/>
        <item x="42565"/>
        <item x="42566"/>
        <item x="42567"/>
        <item x="42568"/>
        <item x="42569"/>
        <item x="42570"/>
        <item x="42571"/>
        <item x="42572"/>
        <item x="42573"/>
        <item x="42574"/>
        <item x="42575"/>
        <item x="42576"/>
        <item x="42577"/>
        <item x="42578"/>
        <item x="42579"/>
        <item x="42580"/>
        <item x="42581"/>
        <item x="42582"/>
        <item x="42583"/>
        <item x="42584"/>
        <item x="42585"/>
        <item x="42586"/>
        <item x="42587"/>
        <item x="42588"/>
        <item x="42589"/>
        <item x="42590"/>
        <item x="42591"/>
        <item x="42592"/>
        <item x="42593"/>
        <item x="42594"/>
        <item x="42595"/>
        <item x="42596"/>
        <item x="42597"/>
        <item x="42598"/>
        <item x="42599"/>
        <item x="42600"/>
        <item x="42601"/>
        <item x="42602"/>
        <item x="42603"/>
        <item x="42604"/>
        <item x="42605"/>
        <item x="42606"/>
        <item x="42607"/>
        <item x="42608"/>
        <item x="42609"/>
        <item x="42610"/>
        <item x="42611"/>
        <item x="42612"/>
        <item x="42613"/>
        <item x="42614"/>
        <item x="42615"/>
        <item x="42616"/>
        <item x="42617"/>
        <item x="42618"/>
        <item x="42619"/>
        <item x="42620"/>
        <item x="42621"/>
        <item x="42622"/>
        <item x="42623"/>
        <item x="42624"/>
        <item x="42625"/>
        <item x="42626"/>
        <item x="42627"/>
        <item x="42628"/>
        <item x="42629"/>
        <item x="42630"/>
        <item x="42631"/>
        <item x="42632"/>
        <item x="42633"/>
        <item x="42634"/>
        <item x="42635"/>
        <item x="42636"/>
        <item x="42637"/>
        <item x="42638"/>
        <item x="42639"/>
        <item x="42640"/>
        <item x="42641"/>
        <item x="42642"/>
        <item x="42643"/>
        <item x="42644"/>
        <item x="42645"/>
        <item x="42646"/>
        <item x="42647"/>
        <item x="42648"/>
        <item x="42649"/>
        <item x="42650"/>
        <item x="42651"/>
        <item x="42652"/>
        <item x="42653"/>
        <item x="42654"/>
        <item x="42655"/>
        <item x="42656"/>
        <item x="42657"/>
        <item x="42658"/>
        <item x="42659"/>
        <item x="42660"/>
        <item x="42661"/>
        <item x="42662"/>
        <item x="42663"/>
        <item x="42664"/>
        <item x="42665"/>
        <item x="42666"/>
        <item x="42667"/>
        <item x="42668"/>
        <item x="42669"/>
        <item x="42670"/>
        <item x="42671"/>
        <item x="42672"/>
        <item x="42673"/>
        <item x="42674"/>
        <item x="42675"/>
        <item x="42676"/>
        <item x="42677"/>
        <item x="42678"/>
        <item x="42679"/>
        <item x="42680"/>
        <item x="42681"/>
        <item x="42682"/>
        <item x="42683"/>
        <item x="42684"/>
        <item x="42685"/>
        <item x="42686"/>
        <item x="42687"/>
        <item x="42688"/>
        <item x="42689"/>
        <item x="42690"/>
        <item x="42691"/>
        <item x="42692"/>
        <item x="42693"/>
        <item x="42694"/>
        <item x="42695"/>
        <item x="42696"/>
        <item x="42697"/>
        <item x="42698"/>
        <item x="42699"/>
        <item x="42700"/>
        <item x="42701"/>
        <item x="42702"/>
        <item x="42703"/>
        <item x="42704"/>
        <item x="42705"/>
        <item x="42706"/>
        <item x="42707"/>
        <item x="42708"/>
        <item x="42709"/>
        <item x="42710"/>
        <item x="42711"/>
        <item x="42712"/>
        <item x="42713"/>
        <item x="42714"/>
        <item x="42715"/>
        <item x="42716"/>
        <item x="42717"/>
        <item x="42718"/>
        <item x="42719"/>
        <item x="42720"/>
        <item x="42721"/>
        <item x="42722"/>
        <item x="42723"/>
        <item x="42724"/>
        <item x="42725"/>
        <item x="42726"/>
        <item x="42727"/>
        <item x="42728"/>
        <item x="42729"/>
        <item x="42730"/>
        <item x="42731"/>
        <item x="42732"/>
        <item x="42733"/>
        <item x="42734"/>
        <item x="42735"/>
        <item x="42736"/>
        <item x="42737"/>
        <item x="42738"/>
        <item x="42739"/>
        <item x="42740"/>
        <item x="42741"/>
        <item x="42742"/>
        <item x="42743"/>
        <item x="42744"/>
        <item x="42745"/>
        <item x="42746"/>
        <item x="42747"/>
        <item x="42748"/>
        <item x="42749"/>
        <item x="42750"/>
        <item x="42751"/>
        <item x="42752"/>
        <item x="42753"/>
        <item x="42754"/>
        <item x="42755"/>
        <item x="42756"/>
        <item x="42757"/>
        <item x="42758"/>
        <item x="42759"/>
        <item x="42760"/>
        <item x="42761"/>
        <item x="42762"/>
        <item x="42763"/>
        <item x="42764"/>
        <item x="42765"/>
        <item x="42766"/>
        <item x="42767"/>
        <item x="42768"/>
        <item x="42769"/>
        <item x="42770"/>
        <item x="42771"/>
        <item x="42772"/>
        <item x="42773"/>
        <item x="42774"/>
        <item x="42775"/>
        <item x="42776"/>
        <item x="42777"/>
        <item x="42778"/>
        <item x="42779"/>
        <item x="42780"/>
        <item x="42781"/>
        <item x="42782"/>
        <item x="42783"/>
        <item x="42784"/>
        <item x="42785"/>
        <item x="42786"/>
        <item x="42787"/>
        <item x="42788"/>
        <item x="42789"/>
        <item x="42790"/>
        <item x="42791"/>
        <item x="42792"/>
        <item x="42793"/>
        <item x="42794"/>
        <item x="42795"/>
        <item x="42796"/>
        <item x="42797"/>
        <item x="42798"/>
        <item x="42799"/>
        <item x="42800"/>
        <item x="42801"/>
        <item x="42802"/>
        <item x="42803"/>
        <item x="42804"/>
        <item x="42805"/>
        <item x="42806"/>
        <item x="42807"/>
        <item x="42808"/>
        <item x="42809"/>
        <item x="42810"/>
        <item x="42811"/>
        <item x="42812"/>
        <item x="42813"/>
        <item x="42814"/>
        <item x="42815"/>
        <item x="42816"/>
        <item x="42817"/>
        <item x="42818"/>
        <item x="42819"/>
        <item x="42820"/>
        <item x="42821"/>
        <item x="42822"/>
        <item x="42823"/>
        <item x="42824"/>
        <item x="42825"/>
        <item x="42826"/>
        <item x="42827"/>
        <item x="42828"/>
        <item x="42829"/>
        <item x="42830"/>
        <item x="42831"/>
        <item x="42832"/>
        <item x="42833"/>
        <item x="42834"/>
        <item x="42835"/>
        <item x="42836"/>
        <item x="42837"/>
        <item x="42838"/>
        <item x="42839"/>
        <item x="42840"/>
        <item x="42841"/>
        <item x="42842"/>
        <item x="42843"/>
        <item x="42844"/>
        <item x="42845"/>
        <item x="42846"/>
        <item x="42847"/>
        <item x="42848"/>
        <item x="42849"/>
        <item x="42850"/>
        <item x="42851"/>
        <item x="42852"/>
        <item x="42853"/>
        <item x="42854"/>
        <item x="42855"/>
        <item x="42856"/>
        <item x="42857"/>
        <item x="42858"/>
        <item x="42859"/>
        <item x="42860"/>
        <item x="42861"/>
        <item x="42862"/>
        <item x="42863"/>
        <item x="42864"/>
        <item x="42865"/>
        <item x="42866"/>
        <item x="42867"/>
        <item x="42868"/>
        <item x="42869"/>
        <item x="42870"/>
        <item x="42871"/>
        <item x="42872"/>
        <item x="42873"/>
        <item x="42874"/>
        <item x="42875"/>
        <item x="42876"/>
        <item x="42877"/>
        <item x="42878"/>
        <item x="42879"/>
        <item x="42880"/>
        <item x="42881"/>
        <item x="42882"/>
        <item x="42883"/>
        <item x="42884"/>
        <item x="42885"/>
        <item x="42886"/>
        <item x="42887"/>
        <item x="42888"/>
        <item x="42889"/>
        <item x="42890"/>
        <item x="42891"/>
        <item x="42892"/>
        <item x="42893"/>
        <item x="42894"/>
        <item x="42895"/>
        <item x="42896"/>
        <item x="42897"/>
        <item x="42898"/>
        <item x="42899"/>
        <item x="42900"/>
        <item x="42901"/>
        <item x="42902"/>
        <item x="42903"/>
        <item x="42904"/>
        <item x="42905"/>
        <item x="42906"/>
        <item x="42907"/>
        <item x="42908"/>
        <item x="42909"/>
        <item x="42910"/>
        <item x="42911"/>
        <item x="42912"/>
        <item x="42913"/>
        <item x="42914"/>
        <item x="42915"/>
        <item x="42916"/>
        <item x="42917"/>
        <item x="42918"/>
        <item x="42919"/>
        <item x="42920"/>
        <item x="42921"/>
        <item x="42922"/>
        <item x="42923"/>
        <item x="42924"/>
        <item x="42925"/>
        <item x="42926"/>
        <item x="42927"/>
        <item x="42928"/>
        <item x="42929"/>
        <item x="42930"/>
        <item x="42931"/>
        <item x="42932"/>
        <item x="42933"/>
        <item x="42934"/>
        <item x="42935"/>
        <item x="42936"/>
        <item x="42937"/>
        <item x="42938"/>
        <item x="42939"/>
        <item x="42940"/>
        <item x="42941"/>
        <item x="42942"/>
        <item x="42943"/>
        <item x="42944"/>
        <item x="42945"/>
        <item x="42946"/>
        <item x="42947"/>
        <item x="42948"/>
        <item x="42949"/>
        <item x="42950"/>
        <item x="42951"/>
        <item x="42952"/>
        <item x="42953"/>
        <item x="42954"/>
        <item x="42955"/>
        <item x="42956"/>
        <item x="42957"/>
        <item x="42958"/>
        <item x="42959"/>
        <item x="42960"/>
        <item x="42961"/>
        <item x="42962"/>
        <item x="42963"/>
        <item x="42964"/>
        <item x="42965"/>
        <item x="42966"/>
        <item x="42967"/>
        <item x="42968"/>
        <item x="42969"/>
        <item x="42970"/>
        <item x="42971"/>
        <item x="42972"/>
        <item x="42973"/>
        <item x="42974"/>
        <item x="42975"/>
        <item x="42976"/>
        <item x="42977"/>
        <item x="42978"/>
        <item x="42979"/>
        <item x="42980"/>
        <item x="42981"/>
        <item x="42982"/>
        <item x="42983"/>
        <item x="42984"/>
        <item x="42985"/>
        <item x="42986"/>
        <item x="42987"/>
        <item x="42988"/>
        <item x="42989"/>
        <item x="42990"/>
        <item x="42991"/>
        <item x="42992"/>
        <item x="42993"/>
        <item x="42994"/>
        <item x="42995"/>
        <item x="42996"/>
        <item x="42997"/>
        <item x="42998"/>
        <item x="42999"/>
        <item x="43000"/>
        <item x="43001"/>
        <item x="43002"/>
        <item x="43003"/>
        <item x="43004"/>
        <item x="43005"/>
        <item x="43006"/>
        <item x="43007"/>
        <item x="43008"/>
        <item x="43009"/>
        <item x="43010"/>
        <item x="43011"/>
        <item x="43012"/>
        <item x="43013"/>
        <item x="43014"/>
        <item x="43015"/>
        <item x="43016"/>
        <item x="43017"/>
        <item x="43018"/>
        <item x="43019"/>
        <item x="43020"/>
        <item x="43021"/>
        <item x="43022"/>
        <item x="43023"/>
        <item x="43024"/>
        <item x="43025"/>
        <item x="43026"/>
        <item x="43027"/>
        <item x="43028"/>
        <item x="43029"/>
        <item x="43030"/>
        <item x="43031"/>
        <item x="43032"/>
        <item x="43033"/>
        <item x="43034"/>
        <item x="43035"/>
        <item x="43036"/>
        <item x="43037"/>
        <item x="43038"/>
        <item x="43039"/>
        <item x="43040"/>
        <item x="43041"/>
        <item x="43042"/>
        <item x="43043"/>
        <item x="43044"/>
        <item x="43045"/>
        <item x="43046"/>
        <item x="43047"/>
        <item x="43048"/>
        <item x="43049"/>
        <item x="43050"/>
        <item x="43051"/>
        <item x="43052"/>
        <item x="43053"/>
        <item x="43054"/>
        <item x="43055"/>
        <item x="43056"/>
        <item x="43057"/>
        <item x="43058"/>
        <item x="43059"/>
        <item x="43060"/>
        <item x="43061"/>
        <item x="43062"/>
        <item x="43063"/>
        <item x="43064"/>
        <item x="43065"/>
        <item x="43066"/>
        <item x="43067"/>
        <item x="43068"/>
        <item x="43069"/>
        <item x="43070"/>
        <item x="43071"/>
        <item x="43072"/>
        <item x="43073"/>
        <item x="43074"/>
        <item x="43075"/>
        <item x="43076"/>
        <item x="43077"/>
        <item x="43078"/>
        <item x="43079"/>
        <item x="43080"/>
        <item x="43081"/>
        <item x="43082"/>
        <item x="43083"/>
        <item x="43084"/>
        <item x="43085"/>
        <item x="43086"/>
        <item x="43087"/>
        <item x="43088"/>
        <item x="43089"/>
        <item x="43090"/>
        <item x="43091"/>
        <item x="43092"/>
        <item x="43093"/>
        <item x="43094"/>
        <item x="43095"/>
        <item x="43096"/>
        <item x="43097"/>
        <item x="43098"/>
        <item x="43099"/>
        <item x="43100"/>
        <item x="43101"/>
        <item x="43102"/>
        <item x="43103"/>
        <item x="43104"/>
        <item x="43105"/>
        <item x="43106"/>
        <item x="43107"/>
        <item x="43108"/>
        <item x="43109"/>
        <item x="43110"/>
        <item x="43111"/>
        <item x="43112"/>
        <item x="43113"/>
        <item x="43114"/>
        <item x="43115"/>
        <item x="43116"/>
        <item x="43117"/>
        <item x="43118"/>
        <item x="43119"/>
        <item x="43120"/>
        <item x="43121"/>
        <item x="43122"/>
        <item x="43123"/>
        <item x="43124"/>
        <item x="43125"/>
        <item x="43126"/>
        <item x="43127"/>
        <item x="43128"/>
        <item x="43129"/>
        <item x="43130"/>
        <item x="43131"/>
        <item x="43132"/>
        <item x="43133"/>
        <item x="43134"/>
        <item x="43135"/>
        <item x="43136"/>
        <item x="43137"/>
        <item x="43138"/>
        <item x="43139"/>
        <item x="43140"/>
        <item x="43141"/>
        <item x="43142"/>
        <item x="43143"/>
        <item x="43144"/>
        <item x="43145"/>
        <item x="43146"/>
        <item x="43147"/>
        <item x="43148"/>
        <item x="43149"/>
        <item x="43150"/>
        <item x="43151"/>
        <item x="43152"/>
        <item x="43153"/>
        <item x="43154"/>
        <item x="43155"/>
        <item x="43156"/>
        <item x="43157"/>
        <item x="43158"/>
        <item x="43159"/>
        <item x="43160"/>
        <item x="43161"/>
        <item x="43162"/>
        <item x="43163"/>
        <item x="43164"/>
        <item x="43165"/>
        <item x="43166"/>
        <item x="43167"/>
        <item x="43168"/>
        <item x="43169"/>
        <item x="43170"/>
        <item x="43171"/>
        <item x="43172"/>
        <item x="43173"/>
        <item x="43174"/>
        <item x="43175"/>
        <item x="43176"/>
        <item x="43177"/>
        <item x="43178"/>
        <item x="43179"/>
        <item x="43180"/>
        <item x="43181"/>
        <item x="43182"/>
        <item x="43183"/>
        <item x="43184"/>
        <item x="43185"/>
        <item x="43186"/>
        <item x="43187"/>
        <item x="43188"/>
        <item x="43189"/>
        <item x="43190"/>
        <item x="43191"/>
        <item x="43192"/>
        <item x="43193"/>
        <item x="43194"/>
        <item x="43195"/>
        <item x="43196"/>
        <item x="43197"/>
        <item x="43198"/>
        <item x="43199"/>
        <item x="43200"/>
        <item x="43201"/>
        <item x="43202"/>
        <item x="43203"/>
        <item x="43204"/>
        <item x="43205"/>
        <item x="43206"/>
        <item x="43207"/>
        <item x="43208"/>
        <item x="43209"/>
        <item x="43210"/>
        <item x="43211"/>
        <item x="43212"/>
        <item x="43213"/>
        <item x="43214"/>
        <item x="43215"/>
        <item x="43216"/>
        <item x="43217"/>
        <item x="43218"/>
        <item x="43219"/>
        <item x="43220"/>
        <item x="43221"/>
        <item x="43222"/>
        <item x="43223"/>
        <item x="43224"/>
        <item x="43225"/>
        <item x="43226"/>
        <item x="43227"/>
        <item x="43228"/>
        <item x="43229"/>
        <item x="43230"/>
        <item x="43231"/>
        <item x="43232"/>
        <item x="43233"/>
        <item x="43234"/>
        <item x="43235"/>
        <item x="43236"/>
        <item x="43237"/>
        <item x="43238"/>
        <item x="43239"/>
        <item x="43240"/>
        <item x="43241"/>
        <item x="43242"/>
        <item x="43243"/>
        <item x="43244"/>
        <item x="43245"/>
        <item x="43246"/>
        <item x="43247"/>
        <item x="43248"/>
        <item x="43249"/>
        <item x="43250"/>
        <item x="43251"/>
        <item x="43252"/>
        <item x="43253"/>
        <item x="43254"/>
        <item x="43255"/>
        <item x="43256"/>
        <item x="43257"/>
        <item x="43258"/>
        <item x="43259"/>
        <item x="43260"/>
        <item x="43261"/>
        <item x="43262"/>
        <item x="43263"/>
        <item x="43264"/>
        <item x="43265"/>
        <item x="43266"/>
        <item x="43267"/>
        <item x="43268"/>
        <item x="43269"/>
        <item x="43270"/>
        <item x="43271"/>
        <item x="43272"/>
        <item x="43273"/>
        <item x="43274"/>
        <item x="43275"/>
        <item x="43276"/>
        <item x="43277"/>
        <item x="43278"/>
        <item x="43279"/>
        <item x="43280"/>
        <item x="43281"/>
        <item x="43282"/>
        <item x="43283"/>
        <item x="43284"/>
        <item x="43285"/>
        <item x="43286"/>
        <item x="43287"/>
        <item x="43288"/>
        <item x="43289"/>
        <item x="43290"/>
        <item x="43291"/>
        <item x="43292"/>
        <item x="43293"/>
        <item x="43294"/>
        <item x="43295"/>
        <item x="43296"/>
        <item x="43297"/>
        <item x="43298"/>
        <item x="43299"/>
        <item x="43300"/>
        <item x="43301"/>
        <item x="43302"/>
        <item x="43303"/>
        <item x="43304"/>
        <item x="43305"/>
        <item x="43306"/>
        <item x="43307"/>
        <item x="43308"/>
        <item x="43309"/>
        <item x="43310"/>
        <item x="43311"/>
        <item x="43312"/>
        <item x="43313"/>
        <item x="43314"/>
        <item x="43315"/>
        <item x="43316"/>
        <item x="43317"/>
        <item x="43318"/>
        <item x="43319"/>
        <item x="43320"/>
        <item x="43321"/>
        <item x="43322"/>
        <item x="43323"/>
        <item x="43324"/>
        <item x="43325"/>
        <item x="43326"/>
        <item x="43327"/>
        <item x="43328"/>
        <item x="43329"/>
        <item x="43330"/>
        <item x="43331"/>
        <item x="43332"/>
        <item x="43333"/>
        <item x="43334"/>
        <item x="43335"/>
        <item x="43336"/>
        <item x="43337"/>
        <item x="43338"/>
        <item x="43339"/>
        <item x="43340"/>
        <item x="43341"/>
        <item x="43342"/>
        <item x="43343"/>
        <item x="43344"/>
        <item x="43345"/>
        <item x="43346"/>
        <item x="43347"/>
        <item x="43348"/>
        <item x="43349"/>
        <item x="43350"/>
        <item x="43351"/>
        <item x="43352"/>
        <item x="43353"/>
        <item x="43354"/>
        <item x="43355"/>
        <item x="43356"/>
        <item x="43357"/>
        <item x="43358"/>
        <item x="43359"/>
        <item x="43360"/>
        <item x="43361"/>
        <item x="43362"/>
        <item x="43363"/>
        <item x="43364"/>
        <item x="43365"/>
        <item x="43366"/>
        <item x="43367"/>
        <item x="43368"/>
        <item x="43369"/>
        <item x="43370"/>
        <item x="43371"/>
        <item x="43372"/>
        <item x="43373"/>
        <item x="43374"/>
        <item x="43375"/>
        <item x="43376"/>
        <item x="43377"/>
        <item x="43378"/>
        <item x="43379"/>
        <item x="43380"/>
        <item x="43381"/>
        <item x="43382"/>
        <item x="43383"/>
        <item x="43384"/>
        <item x="43385"/>
        <item x="43386"/>
        <item x="43387"/>
        <item x="43388"/>
        <item x="43389"/>
        <item x="43390"/>
        <item x="43391"/>
        <item x="43392"/>
        <item x="43393"/>
        <item x="43394"/>
        <item x="43395"/>
        <item x="43396"/>
        <item x="43397"/>
        <item x="43398"/>
        <item x="43399"/>
        <item x="43400"/>
        <item x="43401"/>
        <item x="43402"/>
        <item x="43403"/>
        <item x="43404"/>
        <item x="43405"/>
        <item x="43406"/>
        <item x="43407"/>
        <item x="43408"/>
        <item x="43409"/>
        <item x="43410"/>
        <item x="43411"/>
        <item x="43412"/>
        <item x="43413"/>
        <item x="43414"/>
        <item x="43415"/>
        <item x="43416"/>
        <item x="43417"/>
        <item x="43418"/>
        <item x="43419"/>
        <item x="43420"/>
        <item x="43421"/>
        <item x="43422"/>
        <item x="43423"/>
        <item x="43424"/>
        <item x="43425"/>
        <item x="43426"/>
        <item x="43427"/>
        <item x="43428"/>
        <item x="43429"/>
        <item x="43430"/>
        <item x="43431"/>
        <item x="43432"/>
        <item x="43433"/>
        <item x="43434"/>
        <item x="43435"/>
        <item x="43436"/>
        <item x="43437"/>
        <item x="43438"/>
        <item x="43439"/>
        <item x="43440"/>
        <item x="43441"/>
        <item x="43442"/>
        <item x="43443"/>
        <item x="43444"/>
        <item x="43445"/>
        <item x="43446"/>
        <item x="43447"/>
        <item x="43448"/>
        <item x="43449"/>
        <item x="43450"/>
        <item x="43451"/>
        <item x="43452"/>
        <item x="43453"/>
        <item x="43454"/>
        <item x="43455"/>
        <item x="43456"/>
        <item x="43457"/>
        <item x="43458"/>
        <item x="43459"/>
        <item x="43460"/>
        <item x="43461"/>
        <item x="43462"/>
        <item x="43463"/>
        <item x="43464"/>
        <item x="43465"/>
        <item x="43466"/>
        <item x="43467"/>
        <item x="43468"/>
        <item x="43469"/>
        <item x="43470"/>
        <item x="43471"/>
        <item x="43472"/>
        <item x="43473"/>
        <item x="43474"/>
        <item x="43475"/>
        <item x="43476"/>
        <item x="43477"/>
        <item x="43478"/>
        <item x="43479"/>
        <item x="43480"/>
        <item x="43481"/>
        <item x="43482"/>
        <item x="43483"/>
        <item x="43484"/>
        <item x="43485"/>
        <item x="43486"/>
        <item x="43487"/>
        <item x="43488"/>
        <item x="43489"/>
        <item x="43490"/>
        <item x="43491"/>
        <item x="43492"/>
        <item x="43493"/>
        <item x="43494"/>
        <item x="43495"/>
        <item x="43496"/>
        <item x="43497"/>
        <item x="43498"/>
        <item x="43499"/>
        <item x="43500"/>
        <item x="43501"/>
        <item x="43502"/>
        <item x="43503"/>
        <item x="43504"/>
        <item x="43505"/>
        <item x="43506"/>
        <item x="43507"/>
        <item x="43508"/>
        <item x="43509"/>
        <item x="43510"/>
        <item x="43511"/>
        <item x="43512"/>
        <item x="43513"/>
        <item x="43514"/>
        <item x="43515"/>
        <item x="43516"/>
        <item x="43517"/>
        <item x="43518"/>
        <item x="43519"/>
        <item x="43520"/>
        <item x="43521"/>
        <item x="43522"/>
        <item x="43523"/>
        <item x="43524"/>
        <item x="43525"/>
        <item x="43526"/>
        <item x="43527"/>
        <item x="43528"/>
        <item x="43529"/>
        <item x="43530"/>
        <item x="43531"/>
        <item x="43532"/>
        <item x="43533"/>
        <item x="43534"/>
        <item x="43535"/>
        <item x="43536"/>
        <item x="43537"/>
        <item x="43538"/>
        <item x="43539"/>
        <item x="43540"/>
        <item x="43541"/>
        <item x="43542"/>
        <item x="43543"/>
        <item x="43544"/>
        <item x="43545"/>
        <item x="43546"/>
        <item x="43547"/>
        <item x="43548"/>
        <item x="43549"/>
        <item x="43550"/>
        <item x="43551"/>
        <item x="43552"/>
        <item x="43553"/>
        <item x="43554"/>
        <item x="43555"/>
        <item x="43556"/>
        <item x="43557"/>
        <item x="43558"/>
        <item x="43559"/>
        <item x="43560"/>
        <item x="43561"/>
        <item x="43562"/>
        <item x="43563"/>
        <item x="43564"/>
        <item x="43565"/>
        <item x="43566"/>
        <item x="43567"/>
        <item x="43568"/>
        <item x="43569"/>
        <item x="43570"/>
        <item x="43571"/>
        <item x="43572"/>
        <item x="43573"/>
        <item x="43574"/>
        <item x="43575"/>
        <item x="43576"/>
        <item x="43577"/>
        <item x="43578"/>
        <item x="43579"/>
        <item x="43580"/>
        <item x="43581"/>
        <item x="43582"/>
        <item x="43583"/>
        <item x="43584"/>
        <item x="43585"/>
        <item x="43586"/>
        <item x="43587"/>
        <item x="43588"/>
        <item x="43589"/>
        <item x="43590"/>
        <item x="43591"/>
        <item x="43592"/>
        <item x="43593"/>
        <item x="43594"/>
        <item x="43595"/>
        <item x="43596"/>
        <item x="43597"/>
        <item x="43598"/>
        <item x="43599"/>
        <item x="43600"/>
        <item x="43601"/>
        <item x="43602"/>
        <item x="43603"/>
        <item x="43604"/>
        <item x="43605"/>
        <item x="43606"/>
        <item x="43607"/>
        <item x="43608"/>
        <item x="43609"/>
        <item x="43610"/>
        <item x="43611"/>
        <item x="43612"/>
        <item x="43613"/>
        <item x="43614"/>
        <item x="43615"/>
        <item x="43616"/>
        <item x="43617"/>
        <item x="43618"/>
        <item x="43619"/>
        <item x="43620"/>
        <item x="43621"/>
        <item x="43622"/>
        <item x="43623"/>
        <item x="43624"/>
        <item x="43625"/>
        <item x="43626"/>
        <item x="43627"/>
        <item x="43628"/>
        <item x="43629"/>
        <item x="43630"/>
        <item x="43631"/>
        <item x="43632"/>
        <item x="43633"/>
        <item x="43634"/>
        <item x="43635"/>
        <item x="43636"/>
        <item x="43637"/>
        <item x="43638"/>
        <item x="43639"/>
        <item x="43640"/>
        <item x="43641"/>
        <item x="43642"/>
        <item x="43643"/>
        <item x="43644"/>
        <item x="43645"/>
        <item x="43646"/>
        <item x="43647"/>
        <item x="43648"/>
        <item x="43649"/>
        <item x="43650"/>
        <item x="43651"/>
        <item x="43652"/>
        <item x="43653"/>
        <item x="43654"/>
        <item x="43655"/>
        <item x="43656"/>
        <item x="43657"/>
        <item x="43658"/>
        <item x="43659"/>
        <item x="43660"/>
        <item x="43661"/>
        <item x="43662"/>
        <item x="43663"/>
        <item x="43664"/>
        <item x="43665"/>
        <item x="43666"/>
        <item x="43667"/>
        <item x="43668"/>
        <item x="43669"/>
        <item x="43670"/>
        <item x="43671"/>
        <item x="43672"/>
        <item x="43673"/>
        <item x="43674"/>
        <item x="43675"/>
        <item x="43676"/>
        <item x="43677"/>
        <item x="43678"/>
        <item x="43679"/>
        <item x="43680"/>
        <item x="43681"/>
        <item x="43682"/>
        <item x="43683"/>
        <item x="43684"/>
        <item x="43685"/>
        <item x="43686"/>
        <item x="43687"/>
        <item x="43688"/>
        <item x="43689"/>
        <item x="43690"/>
        <item x="43691"/>
        <item x="43692"/>
        <item x="43693"/>
        <item x="43694"/>
        <item x="43695"/>
        <item x="43696"/>
        <item x="43697"/>
        <item x="43698"/>
        <item x="43699"/>
        <item x="43700"/>
        <item x="43701"/>
        <item x="43702"/>
        <item x="43703"/>
        <item x="43704"/>
        <item x="43705"/>
        <item x="43706"/>
        <item x="43707"/>
        <item x="43708"/>
        <item x="43709"/>
        <item x="43710"/>
        <item x="43711"/>
        <item x="43712"/>
        <item x="43713"/>
        <item x="43714"/>
        <item x="43715"/>
        <item x="43716"/>
        <item x="43717"/>
        <item x="43718"/>
        <item x="43719"/>
        <item x="43720"/>
        <item x="43721"/>
        <item x="43722"/>
        <item x="43723"/>
        <item x="43724"/>
        <item x="43725"/>
        <item x="43726"/>
        <item x="43727"/>
        <item x="43728"/>
        <item x="43729"/>
        <item x="43730"/>
        <item x="43731"/>
        <item x="43732"/>
        <item x="43733"/>
        <item x="43734"/>
        <item x="43735"/>
        <item x="43736"/>
        <item x="43737"/>
        <item x="43738"/>
        <item x="43739"/>
        <item x="43740"/>
        <item x="43741"/>
        <item x="43742"/>
        <item x="43743"/>
        <item x="43744"/>
        <item x="43745"/>
        <item x="43746"/>
        <item x="43747"/>
        <item x="43748"/>
        <item x="43749"/>
        <item x="43750"/>
        <item x="43751"/>
        <item x="43752"/>
        <item x="43753"/>
        <item x="43754"/>
        <item x="43755"/>
        <item x="43756"/>
        <item x="43757"/>
        <item x="43758"/>
        <item x="43759"/>
        <item x="43760"/>
        <item x="43761"/>
        <item x="43762"/>
        <item x="43763"/>
        <item x="43764"/>
        <item x="43765"/>
        <item x="43766"/>
        <item x="43767"/>
        <item x="43768"/>
        <item x="43769"/>
        <item x="43770"/>
        <item x="43771"/>
        <item x="43772"/>
        <item x="43773"/>
        <item x="43774"/>
        <item x="43775"/>
        <item x="43776"/>
        <item x="43777"/>
        <item x="43778"/>
        <item x="43779"/>
        <item x="43780"/>
        <item x="43781"/>
        <item x="43782"/>
        <item x="43783"/>
        <item x="43784"/>
        <item x="43785"/>
        <item x="43786"/>
        <item x="43787"/>
        <item x="43788"/>
        <item x="43789"/>
        <item x="43790"/>
        <item x="43791"/>
        <item x="43792"/>
        <item x="43793"/>
        <item x="43794"/>
        <item x="43795"/>
        <item x="43796"/>
        <item x="43797"/>
        <item x="43798"/>
        <item x="43799"/>
        <item x="43800"/>
        <item x="43801"/>
        <item x="43802"/>
        <item x="43803"/>
        <item x="43804"/>
        <item x="43805"/>
        <item x="43806"/>
        <item x="43807"/>
        <item x="43808"/>
        <item x="43809"/>
        <item x="43810"/>
        <item x="43811"/>
        <item x="43812"/>
        <item x="43813"/>
        <item x="43814"/>
        <item x="43815"/>
        <item x="43816"/>
        <item x="43817"/>
        <item x="43818"/>
        <item x="43819"/>
        <item x="43820"/>
        <item x="43821"/>
        <item x="43822"/>
        <item x="43823"/>
        <item x="43824"/>
        <item x="43825"/>
        <item x="43826"/>
        <item x="43827"/>
        <item x="43828"/>
        <item x="43829"/>
        <item x="43830"/>
        <item x="43831"/>
        <item x="43832"/>
        <item x="43833"/>
        <item x="43834"/>
        <item x="43835"/>
        <item x="43836"/>
        <item x="43837"/>
        <item x="43838"/>
        <item x="43839"/>
        <item x="43840"/>
        <item x="43841"/>
        <item x="43842"/>
        <item x="43843"/>
        <item x="43844"/>
        <item x="43845"/>
        <item x="43846"/>
        <item x="43847"/>
        <item x="43848"/>
        <item x="43849"/>
        <item x="43850"/>
        <item x="43851"/>
        <item x="43852"/>
        <item x="43853"/>
        <item x="43854"/>
        <item x="43855"/>
        <item x="43856"/>
        <item x="43857"/>
        <item x="43858"/>
        <item x="43859"/>
        <item x="43860"/>
        <item x="43861"/>
        <item x="43862"/>
        <item x="43863"/>
        <item x="43864"/>
        <item x="43865"/>
        <item x="43866"/>
        <item x="43867"/>
        <item x="43868"/>
        <item x="43869"/>
        <item x="43870"/>
        <item x="43871"/>
        <item x="43872"/>
        <item x="43873"/>
        <item x="43874"/>
        <item x="43875"/>
        <item x="43876"/>
        <item x="43877"/>
        <item x="43878"/>
        <item x="43879"/>
        <item x="43880"/>
        <item x="43881"/>
        <item x="43882"/>
        <item x="43883"/>
        <item x="43884"/>
        <item x="43885"/>
        <item x="43886"/>
        <item x="43887"/>
        <item x="43888"/>
        <item x="43889"/>
        <item x="43890"/>
        <item x="43891"/>
        <item x="43892"/>
        <item x="43893"/>
        <item x="43894"/>
        <item x="43895"/>
        <item x="43896"/>
        <item x="43897"/>
        <item x="43898"/>
        <item x="43899"/>
        <item x="43900"/>
        <item x="43901"/>
        <item x="43902"/>
        <item x="43903"/>
        <item x="43904"/>
        <item x="43905"/>
        <item x="43906"/>
        <item x="43907"/>
        <item x="43908"/>
        <item x="43909"/>
        <item x="43910"/>
        <item x="43911"/>
        <item x="43912"/>
        <item x="43913"/>
        <item x="43914"/>
        <item x="43915"/>
        <item x="43916"/>
        <item x="43917"/>
        <item x="43918"/>
        <item x="43919"/>
        <item x="43920"/>
        <item x="43921"/>
        <item x="43922"/>
        <item x="43923"/>
        <item x="43924"/>
        <item x="43925"/>
        <item x="43926"/>
        <item x="43927"/>
        <item x="43928"/>
        <item x="43929"/>
        <item x="43930"/>
        <item x="43931"/>
        <item x="43932"/>
        <item x="43933"/>
        <item x="43934"/>
        <item x="43935"/>
        <item x="43936"/>
        <item x="43937"/>
        <item x="43938"/>
        <item x="43939"/>
        <item x="43940"/>
        <item x="43941"/>
        <item x="43942"/>
        <item x="43943"/>
        <item x="43944"/>
        <item x="43945"/>
        <item x="43946"/>
        <item x="43947"/>
        <item x="43948"/>
        <item x="43949"/>
        <item x="43950"/>
        <item x="43951"/>
        <item x="43952"/>
        <item x="43953"/>
        <item x="43954"/>
        <item x="43955"/>
        <item x="43956"/>
        <item x="43957"/>
        <item x="43958"/>
        <item x="43959"/>
        <item x="43960"/>
        <item x="43961"/>
        <item x="43962"/>
        <item x="43963"/>
        <item x="43964"/>
        <item x="43965"/>
        <item x="43966"/>
        <item x="43967"/>
        <item x="43968"/>
        <item x="43969"/>
        <item x="43970"/>
        <item x="43971"/>
        <item x="43972"/>
        <item x="43973"/>
        <item x="43974"/>
        <item x="43975"/>
        <item x="43976"/>
        <item x="43977"/>
        <item x="43978"/>
        <item x="43979"/>
        <item x="43980"/>
        <item x="43981"/>
        <item x="43982"/>
        <item x="43983"/>
        <item x="43984"/>
        <item x="43985"/>
        <item x="43986"/>
        <item x="43987"/>
        <item x="43988"/>
        <item x="43989"/>
        <item x="43990"/>
        <item x="43991"/>
        <item x="43992"/>
        <item x="43993"/>
        <item x="43994"/>
        <item x="43995"/>
        <item x="43996"/>
        <item x="43997"/>
        <item x="43998"/>
        <item x="43999"/>
        <item x="44000"/>
        <item x="44001"/>
        <item x="44002"/>
        <item x="44003"/>
        <item x="44004"/>
        <item x="44005"/>
        <item x="44006"/>
        <item x="44007"/>
        <item x="44008"/>
        <item x="44009"/>
        <item x="44010"/>
        <item x="44011"/>
        <item x="44012"/>
        <item x="44013"/>
        <item x="44014"/>
        <item x="44015"/>
        <item x="44016"/>
        <item x="44017"/>
        <item x="44018"/>
        <item x="44019"/>
        <item x="44020"/>
        <item x="44021"/>
        <item x="44022"/>
        <item x="44023"/>
        <item x="44024"/>
        <item x="44025"/>
        <item x="44026"/>
        <item x="44027"/>
        <item x="44028"/>
        <item x="44029"/>
        <item x="44030"/>
        <item x="44031"/>
        <item x="44032"/>
        <item x="44033"/>
        <item x="44034"/>
        <item x="44035"/>
        <item x="44036"/>
        <item x="44037"/>
        <item x="44038"/>
        <item x="44039"/>
        <item x="44040"/>
        <item x="44041"/>
        <item x="44042"/>
        <item x="44043"/>
        <item x="44044"/>
        <item x="44045"/>
        <item x="44046"/>
        <item x="44047"/>
        <item x="44048"/>
        <item x="44049"/>
        <item x="44050"/>
        <item x="44051"/>
        <item x="44052"/>
        <item x="44053"/>
        <item x="44054"/>
        <item x="44055"/>
        <item x="44056"/>
        <item x="44057"/>
        <item x="44058"/>
        <item x="44059"/>
        <item x="44060"/>
        <item x="44061"/>
        <item x="44062"/>
        <item x="44063"/>
        <item x="44064"/>
        <item x="44065"/>
        <item x="44066"/>
        <item x="44067"/>
        <item x="44068"/>
        <item x="44069"/>
        <item x="44070"/>
        <item x="44071"/>
        <item x="44072"/>
        <item x="44073"/>
        <item x="44074"/>
        <item x="44075"/>
        <item x="44076"/>
        <item x="44077"/>
        <item x="44078"/>
        <item x="44079"/>
        <item x="44080"/>
        <item x="44081"/>
        <item x="44082"/>
        <item x="44083"/>
        <item x="44084"/>
        <item x="44085"/>
        <item x="44086"/>
        <item x="44087"/>
        <item x="44088"/>
        <item x="44089"/>
        <item x="44090"/>
        <item x="44091"/>
        <item x="44092"/>
        <item x="44093"/>
        <item x="44094"/>
        <item x="44095"/>
        <item x="44096"/>
        <item x="44097"/>
        <item x="44098"/>
        <item x="44099"/>
        <item x="44100"/>
        <item x="44101"/>
        <item x="44102"/>
        <item x="44103"/>
        <item x="44104"/>
        <item x="44105"/>
        <item x="44106"/>
        <item x="44107"/>
        <item x="44108"/>
        <item x="44109"/>
        <item x="44110"/>
        <item x="44111"/>
        <item x="44112"/>
        <item x="44113"/>
        <item x="44114"/>
        <item x="44115"/>
        <item x="44116"/>
        <item x="44117"/>
        <item x="44118"/>
        <item x="44119"/>
        <item x="44120"/>
        <item x="44121"/>
        <item x="44122"/>
        <item x="44123"/>
        <item x="44124"/>
        <item x="44125"/>
        <item x="44126"/>
        <item x="44127"/>
        <item x="44128"/>
        <item x="44129"/>
        <item x="44130"/>
        <item x="44131"/>
        <item x="44132"/>
        <item x="44133"/>
        <item x="44134"/>
        <item x="44135"/>
        <item x="44136"/>
        <item x="44137"/>
        <item x="44138"/>
        <item x="44139"/>
        <item x="44140"/>
        <item x="44141"/>
        <item x="44142"/>
        <item x="44143"/>
        <item x="44144"/>
        <item x="44145"/>
        <item x="44146"/>
        <item x="44147"/>
        <item x="44148"/>
        <item x="44149"/>
        <item x="44150"/>
        <item x="44151"/>
        <item x="44152"/>
        <item x="44153"/>
        <item x="44154"/>
        <item x="44155"/>
        <item x="44156"/>
        <item x="44157"/>
        <item x="44158"/>
        <item x="44159"/>
        <item x="44160"/>
        <item x="44161"/>
        <item x="44162"/>
        <item x="44163"/>
        <item x="44164"/>
        <item x="44165"/>
        <item x="44166"/>
        <item x="44167"/>
        <item x="44168"/>
        <item x="44169"/>
        <item x="44170"/>
        <item x="44171"/>
        <item x="44172"/>
        <item x="44173"/>
        <item x="44174"/>
        <item x="44175"/>
        <item x="44176"/>
        <item x="44177"/>
        <item x="44178"/>
        <item x="44179"/>
        <item x="44180"/>
        <item x="44181"/>
        <item x="44182"/>
        <item x="44183"/>
        <item x="44184"/>
        <item x="44185"/>
        <item x="44186"/>
        <item x="44187"/>
        <item x="44188"/>
        <item x="44189"/>
        <item x="44190"/>
        <item x="44191"/>
        <item x="44192"/>
        <item x="44193"/>
        <item x="44194"/>
        <item x="44195"/>
        <item x="44196"/>
        <item x="44197"/>
        <item x="44198"/>
        <item x="44199"/>
        <item x="44200"/>
        <item x="44201"/>
        <item x="44202"/>
        <item x="44203"/>
        <item x="44204"/>
        <item x="44205"/>
        <item x="44206"/>
        <item x="44207"/>
        <item x="44208"/>
        <item x="44209"/>
        <item x="44210"/>
        <item x="44211"/>
        <item x="44212"/>
        <item x="44213"/>
        <item x="44214"/>
        <item x="44215"/>
        <item x="44216"/>
        <item x="44217"/>
        <item x="44218"/>
        <item x="44219"/>
        <item x="44220"/>
        <item x="44221"/>
        <item x="44222"/>
        <item x="44223"/>
        <item x="44224"/>
        <item x="44225"/>
        <item x="44226"/>
        <item x="44227"/>
        <item x="44228"/>
        <item x="44229"/>
        <item x="44230"/>
        <item x="44231"/>
        <item x="44232"/>
        <item x="44233"/>
        <item x="44234"/>
        <item x="44235"/>
        <item x="44236"/>
        <item x="44237"/>
        <item x="44238"/>
        <item x="44239"/>
        <item x="44240"/>
        <item x="44241"/>
        <item x="44242"/>
        <item x="44243"/>
        <item x="44244"/>
        <item x="44245"/>
        <item x="44246"/>
        <item x="44247"/>
        <item x="44248"/>
        <item x="44249"/>
        <item x="44250"/>
        <item x="44251"/>
        <item x="44252"/>
        <item x="44253"/>
        <item x="44254"/>
        <item x="44255"/>
        <item x="44256"/>
        <item x="44257"/>
        <item x="44258"/>
        <item x="44259"/>
        <item x="44260"/>
        <item x="44261"/>
        <item x="44262"/>
        <item x="44263"/>
        <item x="44264"/>
        <item x="44265"/>
        <item x="44266"/>
        <item x="44267"/>
        <item x="44268"/>
        <item x="44269"/>
        <item x="44270"/>
        <item x="44271"/>
        <item x="44272"/>
        <item x="44273"/>
        <item x="44274"/>
        <item x="44275"/>
        <item x="44276"/>
        <item x="44277"/>
        <item x="44278"/>
        <item x="44279"/>
        <item x="44280"/>
        <item x="44281"/>
        <item x="44282"/>
        <item x="44283"/>
        <item x="44284"/>
        <item x="44285"/>
        <item x="44286"/>
        <item x="44287"/>
        <item x="44288"/>
        <item x="44289"/>
        <item x="44290"/>
        <item x="44291"/>
        <item x="44292"/>
        <item x="44293"/>
        <item x="44294"/>
        <item x="44295"/>
        <item x="44296"/>
        <item x="44297"/>
        <item x="44298"/>
        <item x="44299"/>
        <item x="44300"/>
        <item x="44301"/>
        <item x="44302"/>
        <item x="44303"/>
        <item x="44304"/>
        <item x="44305"/>
        <item x="44306"/>
        <item x="44307"/>
        <item x="44308"/>
        <item x="44309"/>
        <item x="44310"/>
        <item x="44311"/>
        <item x="44312"/>
        <item x="44313"/>
        <item x="44314"/>
        <item x="44315"/>
        <item x="44316"/>
        <item x="44317"/>
        <item x="44318"/>
        <item x="44319"/>
        <item x="44320"/>
        <item x="44321"/>
        <item x="44322"/>
        <item x="44323"/>
        <item x="44324"/>
        <item x="44325"/>
        <item x="44326"/>
        <item x="44327"/>
        <item x="44328"/>
        <item x="44329"/>
        <item x="44330"/>
        <item x="44331"/>
        <item x="44332"/>
        <item x="44333"/>
        <item x="44334"/>
        <item x="44335"/>
        <item x="44336"/>
        <item x="44337"/>
        <item x="44338"/>
        <item x="44339"/>
        <item x="44340"/>
        <item x="44341"/>
        <item x="44342"/>
        <item x="44343"/>
        <item x="44344"/>
        <item x="44345"/>
        <item x="44346"/>
        <item x="44347"/>
        <item x="44348"/>
        <item x="44349"/>
        <item x="44350"/>
        <item x="44351"/>
        <item x="44352"/>
        <item x="44353"/>
        <item x="44354"/>
        <item x="44355"/>
        <item x="44356"/>
        <item x="44357"/>
        <item x="44358"/>
        <item x="44359"/>
        <item x="44360"/>
        <item x="44361"/>
        <item x="44362"/>
        <item x="44363"/>
        <item x="44364"/>
        <item x="44365"/>
        <item x="44366"/>
        <item x="44367"/>
        <item x="44368"/>
        <item x="44369"/>
        <item x="44370"/>
        <item x="44371"/>
        <item x="44372"/>
        <item x="44373"/>
        <item x="44374"/>
        <item x="44375"/>
        <item x="44376"/>
        <item x="44377"/>
        <item x="44378"/>
        <item x="44379"/>
        <item x="44380"/>
        <item x="44381"/>
        <item x="44382"/>
        <item x="44383"/>
        <item x="44384"/>
        <item x="44385"/>
        <item x="44386"/>
        <item x="44387"/>
        <item x="44388"/>
        <item x="44389"/>
        <item x="44390"/>
        <item x="44391"/>
        <item x="44392"/>
        <item x="44393"/>
        <item x="44394"/>
        <item x="44395"/>
        <item x="44396"/>
        <item x="44397"/>
        <item x="44398"/>
        <item x="44399"/>
        <item x="44400"/>
        <item x="44401"/>
        <item x="44402"/>
        <item x="44403"/>
        <item x="44404"/>
        <item x="44405"/>
        <item x="44406"/>
        <item x="44407"/>
        <item x="44408"/>
        <item x="44409"/>
        <item x="44410"/>
        <item x="44411"/>
        <item x="44412"/>
        <item x="44413"/>
        <item x="44414"/>
        <item x="44415"/>
        <item x="44416"/>
        <item x="44417"/>
        <item x="44418"/>
        <item x="44419"/>
        <item x="44420"/>
        <item x="44421"/>
        <item x="44422"/>
        <item x="44423"/>
        <item x="44424"/>
        <item x="44425"/>
        <item x="44426"/>
        <item x="44427"/>
        <item x="44428"/>
        <item x="44429"/>
        <item x="44430"/>
        <item x="44431"/>
        <item x="44432"/>
        <item x="44433"/>
        <item x="44434"/>
        <item x="44435"/>
        <item x="44436"/>
        <item x="44437"/>
        <item x="44438"/>
        <item x="44439"/>
        <item x="44440"/>
        <item x="44441"/>
        <item x="44442"/>
        <item x="44443"/>
        <item x="44444"/>
        <item x="44445"/>
        <item x="44446"/>
        <item x="44447"/>
        <item x="44448"/>
        <item x="44449"/>
        <item x="44450"/>
        <item x="44451"/>
        <item x="44452"/>
        <item x="44453"/>
        <item x="44454"/>
        <item x="44455"/>
        <item x="44456"/>
        <item x="44457"/>
        <item x="44458"/>
        <item x="44459"/>
        <item x="44460"/>
        <item x="44461"/>
        <item x="44462"/>
        <item x="44463"/>
        <item x="44464"/>
        <item x="44465"/>
        <item x="44466"/>
        <item x="44467"/>
        <item x="44468"/>
        <item x="44469"/>
        <item x="44470"/>
        <item x="44471"/>
        <item x="44472"/>
        <item x="44473"/>
        <item x="44474"/>
        <item x="44475"/>
        <item x="44476"/>
        <item x="44477"/>
        <item x="44478"/>
        <item x="44479"/>
        <item x="44480"/>
        <item x="44481"/>
        <item x="44482"/>
        <item x="44483"/>
        <item x="44484"/>
        <item x="44485"/>
        <item x="44486"/>
        <item x="44487"/>
        <item x="44488"/>
        <item x="44489"/>
        <item x="44490"/>
        <item x="44491"/>
        <item x="44492"/>
        <item x="44493"/>
        <item x="44494"/>
        <item x="44495"/>
        <item x="44496"/>
        <item x="44497"/>
        <item x="44498"/>
        <item x="44499"/>
        <item x="44500"/>
        <item x="44501"/>
        <item x="44502"/>
        <item x="44503"/>
        <item x="44504"/>
        <item x="44505"/>
        <item x="44506"/>
        <item x="44507"/>
        <item x="44508"/>
        <item x="44509"/>
        <item x="44510"/>
        <item x="44511"/>
        <item x="44512"/>
        <item x="44513"/>
        <item x="44514"/>
        <item x="44515"/>
        <item x="44516"/>
        <item x="44517"/>
        <item x="44518"/>
        <item x="44519"/>
        <item x="44520"/>
        <item x="44521"/>
        <item x="44522"/>
        <item x="44523"/>
        <item x="44524"/>
        <item x="44525"/>
        <item x="44526"/>
        <item x="44527"/>
        <item x="44528"/>
        <item x="44529"/>
        <item x="44530"/>
        <item x="44531"/>
        <item x="44532"/>
        <item x="44533"/>
        <item x="44534"/>
        <item x="44535"/>
        <item x="44536"/>
        <item x="44537"/>
        <item x="44538"/>
        <item x="44539"/>
        <item x="44540"/>
        <item x="44541"/>
        <item x="44542"/>
        <item x="44543"/>
        <item x="44544"/>
        <item x="44545"/>
        <item x="44546"/>
        <item x="44547"/>
        <item x="44548"/>
        <item x="44549"/>
        <item x="44550"/>
        <item x="44551"/>
        <item x="44552"/>
        <item x="44553"/>
        <item x="44554"/>
        <item x="44555"/>
        <item x="44556"/>
        <item x="44557"/>
        <item x="44558"/>
        <item x="44559"/>
        <item x="44560"/>
        <item x="44561"/>
        <item x="44562"/>
        <item x="44563"/>
        <item x="44564"/>
        <item x="44565"/>
        <item x="44566"/>
        <item x="44567"/>
        <item x="44568"/>
        <item x="44569"/>
        <item x="44570"/>
        <item x="44571"/>
        <item x="44572"/>
        <item x="44573"/>
        <item x="44574"/>
        <item x="44575"/>
        <item x="44576"/>
        <item x="44577"/>
        <item x="44578"/>
        <item x="44579"/>
        <item x="44580"/>
        <item x="44581"/>
        <item x="44582"/>
        <item x="44583"/>
        <item x="44584"/>
        <item x="44585"/>
        <item x="44586"/>
        <item x="44587"/>
        <item x="44588"/>
        <item x="44589"/>
        <item x="44590"/>
        <item x="44591"/>
        <item x="44592"/>
        <item x="44593"/>
        <item x="44594"/>
        <item x="44595"/>
        <item x="44596"/>
        <item x="44597"/>
        <item x="44598"/>
        <item x="44599"/>
        <item x="44600"/>
        <item x="44601"/>
        <item x="44602"/>
        <item x="44603"/>
        <item x="44604"/>
        <item x="44605"/>
        <item x="44606"/>
        <item x="44607"/>
        <item x="44608"/>
        <item x="44609"/>
        <item x="44610"/>
        <item x="44611"/>
        <item x="44612"/>
        <item x="44613"/>
        <item x="44614"/>
        <item x="44615"/>
        <item x="44616"/>
        <item x="44617"/>
        <item x="44618"/>
        <item x="44619"/>
        <item x="44620"/>
        <item x="44621"/>
        <item x="44622"/>
        <item x="44623"/>
        <item x="44624"/>
        <item x="44625"/>
        <item x="44626"/>
        <item x="44627"/>
        <item x="44628"/>
        <item x="44629"/>
        <item x="44630"/>
        <item x="44631"/>
        <item x="44632"/>
        <item x="44633"/>
        <item x="44634"/>
        <item x="44635"/>
        <item x="44636"/>
        <item x="44637"/>
        <item x="44638"/>
        <item x="44639"/>
        <item x="44640"/>
        <item x="44641"/>
        <item x="44642"/>
        <item x="44643"/>
        <item x="44644"/>
        <item x="44645"/>
        <item x="44646"/>
        <item x="44647"/>
        <item x="44648"/>
        <item x="44649"/>
        <item x="44650"/>
        <item x="44651"/>
        <item x="44652"/>
        <item x="44653"/>
        <item x="44654"/>
        <item x="44655"/>
        <item x="44656"/>
        <item x="44657"/>
        <item x="44658"/>
        <item x="44659"/>
        <item x="44660"/>
        <item x="44661"/>
        <item x="44662"/>
        <item x="44663"/>
        <item x="44664"/>
        <item x="44665"/>
        <item x="44666"/>
        <item x="44667"/>
        <item x="44668"/>
        <item x="44669"/>
        <item x="44670"/>
        <item x="44671"/>
        <item x="44672"/>
        <item x="44673"/>
        <item x="44674"/>
        <item x="44675"/>
        <item x="44676"/>
        <item x="44677"/>
        <item x="44678"/>
        <item x="44679"/>
        <item x="44680"/>
        <item x="44681"/>
        <item x="44682"/>
        <item x="44683"/>
        <item x="44684"/>
        <item x="44685"/>
        <item x="44686"/>
        <item x="44687"/>
        <item x="44688"/>
        <item x="44689"/>
        <item x="44690"/>
        <item x="44691"/>
        <item x="44692"/>
        <item x="44693"/>
        <item x="44694"/>
        <item x="44695"/>
        <item x="44696"/>
        <item x="44697"/>
        <item x="44698"/>
        <item x="44699"/>
        <item x="44700"/>
        <item x="44701"/>
        <item x="44702"/>
        <item x="44703"/>
        <item x="44704"/>
        <item x="44705"/>
        <item x="44706"/>
        <item x="44707"/>
        <item x="44708"/>
        <item x="44709"/>
        <item x="44710"/>
        <item x="44711"/>
        <item x="44712"/>
        <item x="44713"/>
        <item x="44714"/>
        <item x="44715"/>
        <item x="44716"/>
        <item x="44717"/>
        <item x="44718"/>
        <item x="44719"/>
        <item x="44720"/>
        <item x="44721"/>
        <item x="44722"/>
        <item x="44723"/>
        <item x="44724"/>
        <item x="44725"/>
        <item x="44726"/>
        <item x="44727"/>
        <item x="44728"/>
        <item x="44729"/>
        <item x="44730"/>
        <item x="44731"/>
        <item x="44732"/>
        <item x="44733"/>
        <item x="44734"/>
        <item x="44735"/>
        <item x="44736"/>
        <item x="44737"/>
        <item x="44738"/>
        <item x="44739"/>
        <item x="44740"/>
        <item x="44741"/>
        <item x="44742"/>
        <item x="44743"/>
        <item x="44744"/>
        <item x="44745"/>
        <item x="44746"/>
        <item x="44747"/>
        <item x="44748"/>
        <item x="44749"/>
        <item x="44750"/>
        <item x="44751"/>
        <item x="44752"/>
        <item x="44753"/>
        <item x="44754"/>
        <item x="44755"/>
        <item x="44756"/>
        <item x="44757"/>
        <item x="44758"/>
        <item x="44759"/>
        <item x="44760"/>
        <item x="44761"/>
        <item x="44762"/>
        <item x="44763"/>
        <item x="44764"/>
        <item x="44765"/>
        <item x="44766"/>
        <item x="44767"/>
        <item x="44768"/>
        <item x="44769"/>
        <item x="44770"/>
        <item x="44771"/>
        <item x="44772"/>
        <item x="44773"/>
        <item x="44774"/>
        <item x="44775"/>
        <item x="44776"/>
        <item x="44777"/>
        <item x="44778"/>
        <item x="44779"/>
        <item x="44780"/>
        <item x="44781"/>
        <item x="44782"/>
        <item x="44783"/>
        <item x="44784"/>
        <item x="44785"/>
        <item x="44786"/>
        <item x="44787"/>
        <item x="44788"/>
        <item x="44789"/>
        <item x="44790"/>
        <item x="44791"/>
        <item x="44792"/>
        <item x="44793"/>
        <item x="44794"/>
        <item x="44795"/>
        <item x="44796"/>
        <item x="44797"/>
        <item x="44798"/>
        <item x="44799"/>
        <item x="44800"/>
        <item x="44801"/>
        <item x="44802"/>
        <item x="44803"/>
        <item x="44804"/>
        <item x="44805"/>
        <item x="44806"/>
        <item x="44807"/>
        <item x="44808"/>
        <item x="44809"/>
        <item x="44810"/>
        <item x="44811"/>
        <item x="44812"/>
        <item x="44813"/>
        <item x="44814"/>
        <item x="44815"/>
        <item x="44816"/>
        <item x="44817"/>
        <item x="44818"/>
        <item x="44819"/>
        <item x="44820"/>
        <item x="44821"/>
        <item x="44822"/>
        <item x="44823"/>
        <item x="44824"/>
        <item x="44825"/>
        <item x="44826"/>
        <item x="44827"/>
        <item x="44828"/>
        <item x="44829"/>
        <item x="44830"/>
        <item x="44831"/>
        <item x="44832"/>
        <item x="44833"/>
        <item x="44834"/>
        <item x="44835"/>
        <item x="44836"/>
        <item x="44837"/>
        <item x="44838"/>
        <item x="44839"/>
        <item x="44840"/>
        <item x="44841"/>
        <item x="44842"/>
        <item x="44843"/>
        <item x="44844"/>
        <item x="44845"/>
        <item x="44846"/>
        <item x="44847"/>
        <item x="44848"/>
        <item x="44849"/>
        <item x="44850"/>
        <item x="44851"/>
        <item x="44852"/>
        <item x="44853"/>
        <item x="44854"/>
        <item x="44855"/>
        <item x="44856"/>
        <item x="44857"/>
        <item x="44858"/>
        <item x="44859"/>
        <item x="44860"/>
        <item x="44861"/>
        <item x="44862"/>
        <item x="44863"/>
        <item x="44864"/>
        <item x="44865"/>
        <item x="44866"/>
        <item x="44867"/>
        <item x="44868"/>
        <item x="44869"/>
        <item x="44870"/>
        <item x="44871"/>
        <item x="44872"/>
        <item x="44873"/>
        <item x="44874"/>
        <item x="44875"/>
        <item x="44876"/>
        <item x="44877"/>
        <item x="44878"/>
        <item x="44879"/>
        <item x="44880"/>
        <item x="44881"/>
        <item x="44882"/>
        <item x="44883"/>
        <item x="44884"/>
        <item x="44885"/>
        <item x="44886"/>
        <item x="44887"/>
        <item x="44888"/>
        <item x="44889"/>
        <item x="44890"/>
        <item x="44891"/>
        <item x="44892"/>
        <item x="44893"/>
        <item x="44894"/>
        <item x="44895"/>
        <item x="44896"/>
        <item x="44897"/>
        <item x="44898"/>
        <item x="44899"/>
        <item x="44900"/>
        <item x="44901"/>
        <item x="44902"/>
        <item x="44903"/>
        <item x="44904"/>
        <item x="44905"/>
        <item x="44906"/>
        <item x="44907"/>
        <item x="44908"/>
        <item x="44909"/>
        <item x="44910"/>
        <item x="44911"/>
        <item x="44912"/>
        <item x="44913"/>
        <item x="44914"/>
        <item x="44915"/>
        <item x="44916"/>
        <item x="44917"/>
        <item x="44918"/>
        <item x="44919"/>
        <item x="44920"/>
        <item x="44921"/>
        <item x="44922"/>
        <item x="44923"/>
        <item x="44924"/>
        <item x="44925"/>
        <item x="44926"/>
        <item x="44927"/>
        <item x="44928"/>
        <item x="44929"/>
        <item x="44930"/>
        <item x="44931"/>
        <item x="44932"/>
        <item x="44933"/>
        <item x="44934"/>
        <item x="44935"/>
        <item x="44936"/>
        <item x="44937"/>
        <item x="44938"/>
        <item x="44939"/>
        <item x="44940"/>
        <item x="44941"/>
        <item x="44942"/>
        <item x="44943"/>
        <item x="44944"/>
        <item x="44945"/>
        <item x="44946"/>
        <item x="44947"/>
        <item x="44948"/>
        <item x="44949"/>
        <item x="44950"/>
        <item x="44951"/>
        <item x="44952"/>
        <item x="44953"/>
        <item x="44954"/>
        <item x="44955"/>
        <item x="44956"/>
        <item x="44957"/>
        <item x="44958"/>
        <item x="44959"/>
        <item x="44960"/>
        <item x="44961"/>
        <item x="44962"/>
        <item x="44963"/>
        <item x="44964"/>
        <item x="44965"/>
        <item x="44966"/>
        <item x="44967"/>
        <item x="44968"/>
        <item x="44969"/>
        <item x="44970"/>
        <item x="44971"/>
        <item x="44972"/>
        <item x="44973"/>
        <item x="44974"/>
        <item x="44975"/>
        <item x="44976"/>
        <item x="44977"/>
        <item x="44978"/>
        <item x="44979"/>
        <item x="44980"/>
        <item x="44981"/>
        <item x="44982"/>
        <item x="44983"/>
        <item x="44984"/>
        <item x="44985"/>
        <item x="44986"/>
        <item x="44987"/>
        <item x="44988"/>
        <item x="44989"/>
        <item x="44990"/>
        <item x="44991"/>
        <item x="44992"/>
        <item x="44993"/>
        <item x="44994"/>
        <item x="44995"/>
        <item x="44996"/>
        <item x="44997"/>
        <item x="44998"/>
        <item x="44999"/>
        <item x="45000"/>
        <item x="45001"/>
        <item x="45002"/>
        <item x="45003"/>
        <item x="45004"/>
        <item x="45005"/>
        <item x="45006"/>
        <item x="45007"/>
        <item x="45008"/>
        <item x="45009"/>
        <item x="45010"/>
        <item x="45011"/>
        <item x="45012"/>
        <item x="45013"/>
        <item x="45014"/>
        <item x="45015"/>
        <item x="45016"/>
        <item x="45017"/>
        <item x="45018"/>
        <item x="45019"/>
        <item x="45020"/>
        <item x="45021"/>
        <item x="45022"/>
        <item x="45023"/>
        <item x="45024"/>
        <item x="45025"/>
        <item x="45026"/>
        <item x="45027"/>
        <item x="45028"/>
        <item x="45029"/>
        <item x="45030"/>
        <item x="45031"/>
        <item x="45032"/>
        <item x="45033"/>
        <item x="45034"/>
        <item x="45035"/>
        <item x="45036"/>
        <item x="45037"/>
        <item x="45038"/>
        <item x="45039"/>
        <item x="45040"/>
        <item x="45041"/>
        <item x="45042"/>
        <item x="45043"/>
        <item x="45044"/>
        <item x="45045"/>
        <item x="45046"/>
        <item x="45047"/>
        <item x="45048"/>
        <item x="45049"/>
        <item x="45050"/>
        <item x="45051"/>
        <item x="45052"/>
        <item x="45053"/>
        <item x="45054"/>
        <item x="45055"/>
        <item x="45056"/>
        <item x="45057"/>
        <item x="45058"/>
        <item x="45059"/>
        <item x="45060"/>
        <item x="45061"/>
        <item x="45062"/>
        <item x="45063"/>
        <item x="45064"/>
        <item x="45065"/>
        <item x="45066"/>
        <item x="45067"/>
        <item x="45068"/>
        <item x="45069"/>
        <item x="45070"/>
        <item x="45071"/>
        <item x="45072"/>
        <item x="45073"/>
        <item x="45074"/>
        <item x="45075"/>
        <item x="45076"/>
        <item x="45077"/>
        <item x="45078"/>
        <item x="45079"/>
        <item x="45080"/>
        <item x="45081"/>
        <item x="45082"/>
        <item x="45083"/>
        <item x="45084"/>
        <item x="45085"/>
        <item x="45086"/>
        <item x="45087"/>
        <item x="45088"/>
        <item x="45089"/>
        <item x="45090"/>
        <item x="45091"/>
        <item x="45092"/>
        <item x="45093"/>
        <item x="45094"/>
        <item x="45095"/>
        <item x="45096"/>
        <item x="45097"/>
        <item x="45098"/>
        <item x="45099"/>
        <item x="45100"/>
        <item x="45101"/>
        <item x="45102"/>
        <item x="45103"/>
        <item x="45104"/>
        <item x="45105"/>
        <item x="45106"/>
        <item x="45107"/>
        <item x="45108"/>
        <item x="45109"/>
        <item x="45110"/>
        <item x="45111"/>
        <item x="45112"/>
        <item x="45113"/>
        <item x="45114"/>
        <item x="45115"/>
        <item x="45116"/>
        <item x="45117"/>
        <item x="45118"/>
        <item x="45119"/>
        <item x="45120"/>
        <item x="45121"/>
        <item x="45122"/>
        <item x="45123"/>
        <item x="45124"/>
        <item x="45125"/>
        <item x="45126"/>
        <item x="45127"/>
        <item x="45128"/>
        <item x="45129"/>
        <item x="45130"/>
        <item x="45131"/>
        <item x="45132"/>
        <item x="45133"/>
        <item x="45134"/>
        <item x="45135"/>
        <item x="45136"/>
        <item x="45137"/>
        <item x="45138"/>
        <item x="45139"/>
        <item x="45140"/>
        <item x="45141"/>
        <item x="45142"/>
        <item x="45143"/>
        <item x="45144"/>
        <item x="45145"/>
        <item x="45146"/>
        <item x="45147"/>
        <item x="45148"/>
        <item x="45149"/>
        <item x="45150"/>
        <item x="45151"/>
        <item x="45152"/>
        <item x="45153"/>
        <item x="45154"/>
        <item x="45155"/>
        <item x="45156"/>
        <item x="45157"/>
        <item x="45158"/>
        <item x="45159"/>
        <item x="45160"/>
        <item x="45161"/>
        <item x="45162"/>
        <item x="45163"/>
        <item x="45164"/>
        <item x="45165"/>
        <item x="45166"/>
        <item x="45167"/>
        <item x="45168"/>
        <item x="45169"/>
        <item x="45170"/>
        <item x="45171"/>
        <item x="45172"/>
        <item x="45173"/>
        <item x="45174"/>
        <item x="45175"/>
        <item x="45176"/>
        <item x="45177"/>
        <item x="45178"/>
        <item x="45179"/>
        <item x="45180"/>
        <item x="45181"/>
        <item x="45182"/>
        <item x="45183"/>
        <item x="45184"/>
        <item x="45185"/>
        <item x="45186"/>
        <item x="45187"/>
        <item x="45188"/>
        <item x="45189"/>
        <item x="45190"/>
        <item x="45191"/>
        <item x="45192"/>
        <item x="45193"/>
        <item x="45194"/>
        <item x="45195"/>
        <item x="45196"/>
        <item x="45197"/>
        <item x="45198"/>
        <item x="45199"/>
        <item x="45200"/>
        <item x="45201"/>
        <item x="45202"/>
        <item x="45203"/>
        <item x="45204"/>
        <item x="45205"/>
        <item x="45206"/>
        <item x="45207"/>
        <item x="45208"/>
        <item x="45209"/>
        <item x="45210"/>
        <item x="45211"/>
        <item x="45212"/>
        <item x="45213"/>
        <item x="45214"/>
        <item x="45215"/>
        <item x="45216"/>
        <item x="45217"/>
        <item x="45218"/>
        <item x="45219"/>
        <item x="45220"/>
        <item x="45221"/>
        <item x="45222"/>
        <item x="45223"/>
        <item x="45224"/>
        <item x="45225"/>
        <item x="45226"/>
        <item x="45227"/>
        <item x="45228"/>
        <item x="45229"/>
        <item x="45230"/>
        <item x="45231"/>
        <item x="45232"/>
        <item x="45233"/>
        <item x="45234"/>
        <item x="45235"/>
        <item x="45236"/>
        <item x="45237"/>
        <item x="45238"/>
        <item x="45239"/>
        <item x="45240"/>
        <item x="45241"/>
        <item x="45242"/>
        <item x="45243"/>
        <item x="45244"/>
        <item x="45245"/>
        <item x="45246"/>
        <item x="45247"/>
        <item x="45248"/>
        <item x="45249"/>
        <item x="45250"/>
        <item x="45251"/>
        <item x="45252"/>
        <item x="45253"/>
        <item x="45254"/>
        <item x="45255"/>
        <item x="45256"/>
        <item x="45257"/>
        <item x="45258"/>
        <item x="45259"/>
        <item x="45260"/>
        <item x="45261"/>
        <item x="45262"/>
        <item x="45263"/>
        <item x="45264"/>
        <item x="45265"/>
        <item x="45266"/>
        <item x="45267"/>
        <item x="45268"/>
        <item x="45269"/>
        <item x="45270"/>
        <item x="45271"/>
        <item x="45272"/>
        <item x="45273"/>
        <item x="45274"/>
        <item x="45275"/>
        <item x="45276"/>
        <item x="45277"/>
        <item x="45278"/>
        <item x="45279"/>
        <item x="45280"/>
        <item x="45281"/>
        <item x="45282"/>
        <item x="45283"/>
        <item x="45284"/>
        <item x="45285"/>
        <item x="45286"/>
        <item x="45287"/>
        <item x="45288"/>
        <item x="45289"/>
        <item x="45290"/>
        <item x="45291"/>
        <item x="45292"/>
        <item x="45293"/>
        <item x="45294"/>
        <item x="45295"/>
        <item x="45296"/>
        <item x="45297"/>
        <item x="45298"/>
        <item x="45299"/>
        <item x="45300"/>
        <item x="45301"/>
        <item x="45302"/>
        <item x="45303"/>
        <item x="45304"/>
        <item x="45305"/>
        <item x="45306"/>
        <item x="45307"/>
        <item x="45308"/>
        <item x="45309"/>
        <item x="45310"/>
        <item x="45311"/>
        <item x="45312"/>
        <item x="45313"/>
        <item x="45314"/>
        <item x="45315"/>
        <item x="45316"/>
        <item x="45317"/>
        <item x="45318"/>
        <item x="45319"/>
        <item x="45320"/>
        <item x="45321"/>
        <item x="45322"/>
        <item x="45323"/>
        <item x="45324"/>
        <item x="45325"/>
        <item x="45326"/>
        <item x="45327"/>
        <item x="45328"/>
        <item x="45329"/>
        <item x="45330"/>
        <item x="45331"/>
        <item x="45332"/>
        <item x="45333"/>
        <item x="45334"/>
        <item x="45335"/>
        <item x="45336"/>
        <item x="45337"/>
        <item x="45338"/>
        <item x="45339"/>
        <item x="45340"/>
        <item x="45341"/>
        <item x="45342"/>
        <item x="45343"/>
        <item x="45344"/>
        <item x="45345"/>
        <item x="45346"/>
        <item x="45347"/>
        <item x="45348"/>
        <item x="45349"/>
        <item x="45350"/>
        <item x="45351"/>
        <item x="45352"/>
        <item x="45353"/>
        <item x="45354"/>
        <item x="45355"/>
        <item x="45356"/>
        <item x="45357"/>
        <item x="45358"/>
        <item x="45359"/>
        <item x="45360"/>
        <item x="45361"/>
        <item x="45362"/>
        <item x="45363"/>
        <item x="45364"/>
        <item x="45365"/>
        <item x="45366"/>
        <item x="45367"/>
        <item x="45368"/>
        <item x="45369"/>
        <item x="45370"/>
        <item x="45371"/>
        <item x="45372"/>
        <item x="45373"/>
        <item x="45374"/>
        <item x="45375"/>
        <item x="45376"/>
        <item x="45377"/>
        <item x="45378"/>
        <item x="45379"/>
        <item x="45380"/>
        <item x="45381"/>
        <item x="45382"/>
        <item x="45383"/>
        <item x="45384"/>
        <item x="45385"/>
        <item x="45386"/>
        <item x="45387"/>
        <item x="45388"/>
        <item x="45389"/>
        <item x="45390"/>
        <item x="45391"/>
        <item x="45392"/>
        <item x="45393"/>
        <item x="45394"/>
        <item x="45395"/>
        <item x="45396"/>
        <item x="45397"/>
        <item x="45398"/>
        <item x="45399"/>
        <item x="45400"/>
        <item x="45401"/>
        <item x="45402"/>
        <item x="45403"/>
        <item x="45404"/>
        <item x="45405"/>
        <item x="45406"/>
        <item x="45407"/>
        <item x="45408"/>
        <item x="45409"/>
        <item x="45410"/>
        <item x="45411"/>
        <item x="45412"/>
        <item x="45413"/>
        <item x="45414"/>
        <item x="45415"/>
        <item x="45416"/>
        <item x="45417"/>
        <item x="45418"/>
        <item x="45419"/>
        <item x="45420"/>
        <item x="45421"/>
        <item x="45422"/>
        <item x="45423"/>
        <item x="45424"/>
        <item x="45425"/>
        <item x="45426"/>
        <item x="45427"/>
        <item x="45428"/>
        <item x="45429"/>
        <item x="45430"/>
        <item x="45431"/>
        <item x="45432"/>
        <item x="45433"/>
        <item x="45434"/>
        <item x="45435"/>
        <item x="45436"/>
        <item x="45437"/>
        <item x="45438"/>
        <item x="45439"/>
        <item x="45440"/>
        <item x="45441"/>
        <item x="45442"/>
        <item x="45443"/>
        <item x="45444"/>
        <item x="45445"/>
        <item x="45446"/>
        <item x="45447"/>
        <item x="45448"/>
        <item x="45449"/>
        <item x="45450"/>
        <item x="45451"/>
        <item x="45452"/>
        <item x="45453"/>
        <item x="45454"/>
        <item x="45455"/>
        <item x="45456"/>
        <item x="45457"/>
        <item x="45458"/>
        <item x="45459"/>
        <item x="45460"/>
        <item x="45461"/>
        <item x="45462"/>
        <item x="45463"/>
        <item x="45464"/>
        <item x="45465"/>
        <item x="45466"/>
        <item x="45467"/>
        <item x="45468"/>
        <item x="45469"/>
        <item x="45470"/>
        <item x="45471"/>
        <item x="45472"/>
        <item x="45473"/>
        <item x="45474"/>
        <item x="45475"/>
        <item x="45476"/>
        <item x="45477"/>
        <item x="45478"/>
        <item x="45479"/>
        <item x="45480"/>
        <item x="45481"/>
        <item x="45482"/>
        <item x="45483"/>
        <item x="45484"/>
        <item x="45485"/>
        <item x="45486"/>
        <item x="45487"/>
        <item x="45488"/>
        <item x="45489"/>
        <item x="45490"/>
        <item x="45491"/>
        <item x="45492"/>
        <item x="45493"/>
        <item x="45494"/>
        <item x="45495"/>
        <item x="45496"/>
        <item x="45497"/>
        <item x="45498"/>
        <item x="45499"/>
        <item x="45500"/>
        <item x="45501"/>
        <item x="45502"/>
        <item x="45503"/>
        <item x="45504"/>
        <item x="45505"/>
        <item x="45506"/>
        <item x="45507"/>
        <item x="45508"/>
        <item x="45509"/>
        <item x="45510"/>
        <item x="45511"/>
        <item x="45512"/>
        <item x="45513"/>
        <item x="45514"/>
        <item x="45515"/>
        <item x="45516"/>
        <item x="45517"/>
        <item x="45518"/>
        <item x="45519"/>
        <item x="45520"/>
        <item x="45521"/>
        <item x="45522"/>
        <item x="45523"/>
        <item x="45524"/>
        <item x="45525"/>
        <item x="45526"/>
        <item x="45527"/>
        <item x="45528"/>
        <item x="45529"/>
        <item x="45530"/>
        <item x="45531"/>
        <item x="45532"/>
        <item x="45533"/>
        <item x="45534"/>
        <item x="45535"/>
        <item x="45536"/>
        <item x="45537"/>
        <item x="45538"/>
        <item x="45539"/>
        <item x="45540"/>
        <item x="45541"/>
        <item x="45542"/>
        <item x="45543"/>
        <item x="45544"/>
        <item x="45545"/>
        <item x="45546"/>
        <item x="45547"/>
        <item x="45548"/>
        <item x="45549"/>
        <item x="45550"/>
        <item x="45551"/>
        <item x="45552"/>
        <item x="45553"/>
        <item x="45554"/>
        <item x="45555"/>
        <item x="45556"/>
        <item x="45557"/>
        <item x="45558"/>
        <item x="45559"/>
        <item x="45560"/>
        <item x="45561"/>
        <item x="45562"/>
        <item x="45563"/>
        <item x="45564"/>
        <item x="45565"/>
        <item x="45566"/>
        <item x="45567"/>
        <item x="45568"/>
        <item x="45569"/>
        <item x="45570"/>
        <item x="45571"/>
        <item x="45572"/>
        <item x="45573"/>
        <item x="45574"/>
        <item x="45575"/>
        <item x="45576"/>
        <item x="45577"/>
        <item x="45578"/>
        <item x="45579"/>
        <item x="45580"/>
        <item x="45581"/>
        <item x="45582"/>
        <item x="45583"/>
        <item x="45584"/>
        <item x="45585"/>
        <item x="45586"/>
        <item x="45587"/>
        <item x="45588"/>
        <item x="45589"/>
        <item x="45590"/>
        <item x="45591"/>
        <item x="45592"/>
        <item x="45593"/>
        <item x="45594"/>
        <item x="45595"/>
        <item x="45596"/>
        <item x="45597"/>
        <item x="45598"/>
        <item x="45599"/>
        <item x="45600"/>
        <item x="45601"/>
        <item x="45602"/>
        <item x="45603"/>
        <item x="45604"/>
        <item x="45605"/>
        <item x="45606"/>
        <item x="45607"/>
        <item x="45608"/>
        <item x="45609"/>
        <item x="45610"/>
        <item x="45611"/>
        <item x="45612"/>
        <item x="45613"/>
        <item x="45614"/>
        <item x="45615"/>
        <item x="45616"/>
        <item x="45617"/>
        <item x="45618"/>
        <item x="45619"/>
        <item x="45620"/>
        <item x="45621"/>
        <item x="45622"/>
        <item x="45623"/>
        <item x="45624"/>
        <item x="45625"/>
        <item x="45626"/>
        <item x="45627"/>
        <item x="45628"/>
        <item x="45629"/>
        <item x="45630"/>
        <item x="45631"/>
        <item x="45632"/>
        <item x="45633"/>
        <item x="45634"/>
        <item x="45635"/>
        <item x="45636"/>
        <item x="45637"/>
        <item x="45638"/>
        <item x="45639"/>
        <item x="45640"/>
        <item x="45641"/>
        <item x="45642"/>
        <item x="45643"/>
        <item x="45644"/>
        <item x="45645"/>
        <item x="45646"/>
        <item x="45647"/>
        <item x="45648"/>
        <item x="45649"/>
        <item x="45650"/>
        <item x="45651"/>
        <item x="45652"/>
        <item x="45653"/>
        <item x="45654"/>
        <item x="45655"/>
        <item x="45656"/>
        <item x="45657"/>
        <item x="45658"/>
        <item x="45659"/>
        <item x="45660"/>
        <item x="45661"/>
        <item x="45662"/>
        <item x="45663"/>
        <item x="45664"/>
        <item x="45665"/>
        <item x="45666"/>
        <item x="45667"/>
        <item x="45668"/>
        <item x="45669"/>
        <item x="45670"/>
        <item x="45671"/>
        <item x="45672"/>
        <item x="45673"/>
        <item x="45674"/>
        <item x="45675"/>
        <item x="45676"/>
        <item x="45677"/>
        <item x="45678"/>
        <item x="45679"/>
        <item x="45680"/>
        <item x="45681"/>
        <item x="45682"/>
        <item x="45683"/>
        <item x="45684"/>
        <item x="45685"/>
        <item x="45686"/>
        <item x="45687"/>
        <item x="45688"/>
        <item x="45689"/>
        <item x="45690"/>
        <item x="45691"/>
        <item x="45692"/>
        <item x="45693"/>
        <item x="45694"/>
        <item x="45695"/>
        <item x="45696"/>
        <item x="45697"/>
        <item x="45698"/>
        <item x="45699"/>
        <item x="45700"/>
        <item x="45701"/>
        <item x="45702"/>
        <item x="45703"/>
        <item x="45704"/>
        <item x="45705"/>
        <item x="45706"/>
        <item x="45707"/>
        <item x="45708"/>
        <item x="45709"/>
        <item x="45710"/>
        <item x="45711"/>
        <item x="45712"/>
        <item x="45713"/>
        <item x="45714"/>
        <item x="45715"/>
        <item x="45716"/>
        <item x="45717"/>
        <item x="45718"/>
        <item x="45719"/>
        <item x="45720"/>
        <item x="45721"/>
        <item x="45722"/>
        <item x="45723"/>
        <item x="45724"/>
        <item x="45725"/>
        <item x="45726"/>
        <item x="45727"/>
        <item x="45728"/>
        <item x="45729"/>
        <item x="45730"/>
        <item x="45731"/>
        <item x="45732"/>
        <item x="45733"/>
        <item x="45734"/>
        <item x="45735"/>
        <item x="45736"/>
        <item x="45737"/>
        <item x="45738"/>
        <item x="45739"/>
        <item x="45740"/>
        <item x="45741"/>
        <item x="45742"/>
        <item x="45743"/>
        <item x="45744"/>
        <item x="45745"/>
        <item x="45746"/>
        <item x="45747"/>
        <item x="45748"/>
        <item x="45749"/>
        <item x="45750"/>
        <item x="45751"/>
        <item x="45752"/>
        <item x="45753"/>
        <item x="45754"/>
        <item x="45755"/>
        <item x="45756"/>
        <item x="45757"/>
        <item x="45758"/>
        <item x="45759"/>
        <item x="45760"/>
        <item x="45761"/>
        <item x="45762"/>
        <item x="45763"/>
        <item x="45764"/>
        <item x="45765"/>
        <item x="45766"/>
        <item x="45767"/>
        <item x="45768"/>
        <item x="45769"/>
        <item x="45770"/>
        <item x="45771"/>
        <item x="45772"/>
        <item x="45773"/>
        <item x="45774"/>
        <item x="45775"/>
        <item x="45776"/>
        <item x="45777"/>
        <item x="45778"/>
        <item x="45779"/>
        <item x="45780"/>
        <item x="45781"/>
        <item x="45782"/>
        <item x="45783"/>
        <item x="45784"/>
        <item x="45785"/>
        <item x="45786"/>
        <item x="45787"/>
        <item x="45788"/>
        <item x="45789"/>
        <item x="45790"/>
        <item x="45791"/>
        <item x="45792"/>
        <item x="45793"/>
        <item x="45794"/>
        <item x="45795"/>
        <item x="45796"/>
        <item x="45797"/>
        <item x="45798"/>
        <item x="45799"/>
        <item x="45800"/>
        <item x="45801"/>
        <item x="45802"/>
        <item x="45803"/>
        <item x="45804"/>
        <item x="45805"/>
        <item x="45806"/>
        <item x="45807"/>
        <item x="45808"/>
        <item x="45809"/>
        <item x="45810"/>
        <item x="45811"/>
        <item x="45812"/>
        <item x="45813"/>
        <item x="45814"/>
        <item x="45815"/>
        <item x="45816"/>
        <item x="45817"/>
        <item x="45818"/>
        <item x="45819"/>
        <item x="45820"/>
        <item x="45821"/>
        <item x="45822"/>
        <item x="45823"/>
        <item x="45824"/>
        <item x="45825"/>
        <item x="45826"/>
        <item x="45827"/>
        <item x="45828"/>
        <item x="45829"/>
        <item x="45830"/>
        <item x="45831"/>
        <item x="45832"/>
        <item x="45833"/>
        <item x="45834"/>
        <item x="45835"/>
        <item x="45836"/>
        <item x="45837"/>
        <item x="45838"/>
        <item x="45839"/>
        <item x="45840"/>
        <item x="45841"/>
        <item x="45842"/>
        <item x="45843"/>
        <item x="45844"/>
        <item x="45845"/>
        <item x="45846"/>
        <item x="45847"/>
        <item x="45848"/>
        <item x="45849"/>
        <item x="45850"/>
        <item x="45851"/>
        <item x="45852"/>
        <item x="45853"/>
        <item x="45854"/>
        <item x="45855"/>
        <item x="45856"/>
        <item x="45857"/>
        <item x="45858"/>
        <item x="45859"/>
        <item x="45860"/>
        <item x="45861"/>
        <item x="45862"/>
        <item x="45863"/>
        <item x="45864"/>
        <item x="45865"/>
        <item x="45866"/>
        <item x="45867"/>
        <item x="45868"/>
        <item x="45869"/>
        <item x="45870"/>
        <item x="45871"/>
        <item x="45872"/>
        <item x="45873"/>
        <item x="45874"/>
        <item x="45875"/>
        <item x="45876"/>
        <item x="45877"/>
        <item x="45878"/>
        <item x="45879"/>
        <item x="45880"/>
        <item x="45881"/>
        <item x="45882"/>
        <item x="45883"/>
        <item x="45884"/>
        <item x="45885"/>
        <item x="45886"/>
        <item x="45887"/>
        <item x="45888"/>
        <item x="45889"/>
        <item x="45890"/>
        <item x="45891"/>
        <item x="45892"/>
        <item x="45893"/>
        <item x="45894"/>
        <item x="45895"/>
        <item x="45896"/>
        <item x="45897"/>
        <item x="45898"/>
        <item x="45899"/>
        <item x="45900"/>
        <item x="45901"/>
        <item x="45902"/>
        <item x="45903"/>
        <item x="45904"/>
        <item x="45905"/>
        <item x="45906"/>
        <item x="45907"/>
        <item x="45908"/>
        <item x="45909"/>
        <item x="45910"/>
        <item x="45911"/>
        <item x="45912"/>
        <item x="45913"/>
        <item x="45914"/>
        <item x="45915"/>
        <item x="45916"/>
        <item x="45917"/>
        <item x="45918"/>
        <item x="45919"/>
        <item x="45920"/>
        <item x="45921"/>
        <item x="45922"/>
        <item x="45923"/>
        <item x="45924"/>
        <item x="45925"/>
        <item x="45926"/>
        <item x="45927"/>
        <item x="45928"/>
        <item x="45929"/>
        <item x="45930"/>
        <item x="45931"/>
        <item x="45932"/>
        <item x="45933"/>
        <item x="45934"/>
        <item x="45935"/>
        <item x="45936"/>
        <item x="45937"/>
        <item x="45938"/>
        <item x="45939"/>
        <item x="45940"/>
        <item x="45941"/>
        <item x="45942"/>
        <item x="45943"/>
        <item x="45944"/>
        <item x="45945"/>
        <item x="45946"/>
        <item x="45947"/>
        <item x="45948"/>
        <item x="45949"/>
        <item x="45950"/>
        <item x="45951"/>
        <item x="45952"/>
        <item x="45953"/>
        <item x="45954"/>
        <item x="45955"/>
        <item x="45956"/>
        <item x="45957"/>
        <item x="45958"/>
        <item x="45959"/>
        <item x="45960"/>
        <item x="45961"/>
        <item x="45962"/>
        <item x="45963"/>
        <item x="45964"/>
        <item x="45965"/>
        <item x="45966"/>
        <item x="45967"/>
        <item x="45968"/>
        <item x="45969"/>
        <item x="45970"/>
        <item x="45971"/>
        <item x="45972"/>
        <item x="45973"/>
        <item x="45974"/>
        <item x="45975"/>
        <item x="45976"/>
        <item x="45977"/>
        <item x="45978"/>
        <item x="45979"/>
        <item x="45980"/>
        <item x="45981"/>
        <item x="45982"/>
        <item x="45983"/>
        <item x="45984"/>
        <item x="45985"/>
        <item x="45986"/>
        <item x="45987"/>
        <item x="45988"/>
        <item x="45989"/>
        <item x="45990"/>
        <item x="45991"/>
        <item x="45992"/>
        <item x="45993"/>
        <item x="45994"/>
        <item x="45995"/>
        <item x="45996"/>
        <item x="45997"/>
        <item x="45998"/>
        <item x="45999"/>
        <item x="46000"/>
        <item x="46001"/>
        <item x="46002"/>
        <item x="46003"/>
        <item x="46004"/>
        <item x="46005"/>
        <item x="46006"/>
        <item x="46007"/>
        <item x="46008"/>
        <item x="46009"/>
        <item x="46010"/>
        <item x="46011"/>
        <item x="46012"/>
        <item x="46013"/>
        <item x="46014"/>
        <item x="46015"/>
        <item x="46016"/>
        <item x="46017"/>
        <item x="46018"/>
        <item x="46019"/>
        <item x="46020"/>
        <item x="46021"/>
        <item x="46022"/>
        <item x="46023"/>
        <item x="46024"/>
        <item x="46025"/>
        <item x="46026"/>
        <item x="46027"/>
        <item x="46028"/>
        <item x="46029"/>
        <item x="46030"/>
        <item x="46031"/>
        <item x="46032"/>
        <item x="46033"/>
        <item x="46034"/>
        <item x="46035"/>
        <item x="46036"/>
        <item x="46037"/>
        <item x="46038"/>
        <item x="46039"/>
        <item x="46040"/>
        <item x="46041"/>
        <item x="46042"/>
        <item x="46043"/>
        <item x="46044"/>
        <item x="46045"/>
        <item x="46046"/>
        <item x="46047"/>
        <item x="46048"/>
        <item x="46049"/>
        <item x="46050"/>
        <item x="46051"/>
        <item x="46052"/>
        <item x="46053"/>
        <item x="46054"/>
        <item x="46055"/>
        <item x="46056"/>
        <item x="46057"/>
        <item x="46058"/>
        <item x="46059"/>
        <item x="46060"/>
        <item x="46061"/>
        <item x="46062"/>
        <item x="46063"/>
        <item x="46064"/>
        <item x="46065"/>
        <item x="46066"/>
        <item x="46067"/>
        <item x="46068"/>
        <item x="46069"/>
        <item x="46070"/>
        <item x="46071"/>
        <item x="46072"/>
        <item x="46073"/>
        <item x="46074"/>
        <item x="46075"/>
        <item x="46076"/>
        <item x="46077"/>
        <item x="46078"/>
        <item x="46079"/>
        <item x="46080"/>
        <item x="46081"/>
        <item x="46082"/>
        <item x="46083"/>
        <item x="46084"/>
        <item x="46085"/>
        <item x="46086"/>
        <item x="46087"/>
        <item x="46088"/>
        <item x="46089"/>
        <item x="46090"/>
        <item x="46091"/>
        <item x="46092"/>
        <item x="46093"/>
        <item x="46094"/>
        <item x="46095"/>
        <item x="46096"/>
        <item x="46097"/>
        <item x="46098"/>
        <item x="46099"/>
        <item x="46100"/>
        <item x="46101"/>
        <item x="46102"/>
        <item x="46103"/>
        <item x="46104"/>
        <item x="46105"/>
        <item x="46106"/>
        <item x="46107"/>
        <item x="46108"/>
        <item x="46109"/>
        <item x="46110"/>
        <item x="46111"/>
        <item x="46112"/>
        <item x="46113"/>
        <item x="46114"/>
        <item x="46115"/>
        <item x="46116"/>
        <item x="46117"/>
        <item x="46118"/>
        <item x="46119"/>
        <item x="46120"/>
        <item x="46121"/>
        <item x="46122"/>
        <item x="46123"/>
        <item x="46124"/>
        <item x="46125"/>
        <item x="46126"/>
        <item x="46127"/>
        <item x="46128"/>
        <item x="46129"/>
        <item x="46130"/>
        <item x="46131"/>
        <item x="46132"/>
        <item x="46133"/>
        <item x="46134"/>
        <item x="46135"/>
        <item x="46136"/>
        <item x="46137"/>
        <item x="46138"/>
        <item x="46139"/>
        <item x="46140"/>
        <item x="46141"/>
        <item x="46142"/>
        <item x="46143"/>
        <item x="46144"/>
        <item x="46145"/>
        <item x="46146"/>
        <item x="46147"/>
        <item x="46148"/>
        <item x="46149"/>
        <item x="46150"/>
        <item x="46151"/>
        <item x="46152"/>
        <item x="46153"/>
        <item x="46154"/>
        <item x="46155"/>
        <item x="46156"/>
        <item x="46157"/>
        <item x="46158"/>
        <item x="46159"/>
        <item x="46160"/>
        <item x="46161"/>
        <item x="46162"/>
        <item x="46163"/>
        <item x="46164"/>
        <item x="46165"/>
        <item x="46166"/>
        <item x="46167"/>
        <item x="46168"/>
        <item x="46169"/>
        <item x="46170"/>
        <item x="46171"/>
        <item x="46172"/>
        <item x="46173"/>
        <item x="46174"/>
        <item x="46175"/>
        <item x="46176"/>
        <item x="46177"/>
        <item x="46178"/>
        <item x="46179"/>
        <item x="46180"/>
        <item x="46181"/>
        <item x="46182"/>
        <item x="46183"/>
        <item x="46184"/>
        <item x="46185"/>
        <item x="46186"/>
        <item x="46187"/>
        <item x="46188"/>
        <item x="46189"/>
        <item x="46190"/>
        <item x="46191"/>
        <item x="46192"/>
        <item x="46193"/>
        <item x="46194"/>
        <item x="46195"/>
        <item x="46196"/>
        <item x="46197"/>
        <item x="46198"/>
        <item x="46199"/>
        <item x="46200"/>
        <item x="46201"/>
        <item x="46202"/>
        <item x="46203"/>
        <item x="46204"/>
        <item x="46205"/>
        <item x="46206"/>
        <item x="46207"/>
        <item x="46208"/>
        <item x="46209"/>
        <item x="46210"/>
        <item x="46211"/>
        <item x="46212"/>
        <item x="46213"/>
        <item x="46214"/>
        <item x="46215"/>
        <item x="46216"/>
        <item x="46217"/>
        <item x="46218"/>
        <item x="46219"/>
        <item x="46220"/>
        <item x="46221"/>
        <item x="46222"/>
        <item x="46223"/>
        <item x="46224"/>
        <item x="46225"/>
        <item x="46226"/>
        <item x="46227"/>
        <item x="46228"/>
        <item x="46229"/>
        <item x="46230"/>
        <item x="46231"/>
        <item x="46232"/>
        <item x="46233"/>
        <item x="46234"/>
        <item x="46235"/>
        <item x="46236"/>
        <item x="46237"/>
        <item x="46238"/>
        <item x="46239"/>
        <item x="46240"/>
        <item x="46241"/>
        <item x="46242"/>
        <item x="46243"/>
        <item x="46244"/>
        <item x="46245"/>
        <item x="46246"/>
        <item x="46247"/>
        <item x="46248"/>
        <item x="46249"/>
        <item x="46250"/>
        <item x="46251"/>
        <item x="46252"/>
        <item x="46253"/>
        <item x="46254"/>
        <item x="46255"/>
        <item x="46256"/>
        <item x="46257"/>
        <item x="46258"/>
        <item x="46259"/>
        <item x="46260"/>
        <item x="46261"/>
        <item x="46262"/>
        <item x="46263"/>
        <item x="46264"/>
        <item x="46265"/>
        <item x="46266"/>
        <item x="46267"/>
        <item x="46268"/>
        <item x="46269"/>
        <item x="46270"/>
        <item x="46271"/>
        <item x="46272"/>
        <item x="46273"/>
        <item x="46274"/>
        <item x="46275"/>
        <item x="46276"/>
        <item x="46277"/>
        <item x="46278"/>
        <item x="46279"/>
        <item x="46280"/>
        <item x="46281"/>
        <item x="46282"/>
        <item x="46283"/>
        <item x="46284"/>
        <item x="46285"/>
        <item x="46286"/>
        <item x="46287"/>
        <item x="46288"/>
        <item x="46289"/>
        <item x="46290"/>
        <item x="46291"/>
        <item x="46292"/>
        <item x="46293"/>
        <item x="46294"/>
        <item x="46295"/>
        <item x="46296"/>
        <item x="46297"/>
        <item x="46298"/>
        <item x="46299"/>
        <item x="46300"/>
        <item x="46301"/>
        <item x="46302"/>
        <item x="46303"/>
        <item x="46304"/>
        <item x="46305"/>
        <item x="46306"/>
        <item x="46307"/>
        <item x="46308"/>
        <item x="46309"/>
        <item x="46310"/>
        <item x="46311"/>
        <item x="46312"/>
        <item x="46313"/>
        <item x="46314"/>
        <item x="46315"/>
        <item x="46316"/>
        <item x="46317"/>
        <item x="46318"/>
        <item x="46319"/>
        <item x="46320"/>
        <item x="46321"/>
        <item x="46322"/>
        <item x="46323"/>
        <item x="46324"/>
        <item x="46325"/>
        <item x="46326"/>
        <item x="46327"/>
        <item x="46328"/>
        <item x="46329"/>
        <item x="46330"/>
        <item x="46331"/>
        <item x="46332"/>
        <item x="46333"/>
        <item x="46334"/>
        <item x="46335"/>
        <item x="46336"/>
        <item x="46337"/>
        <item x="46338"/>
        <item x="46339"/>
        <item x="46340"/>
        <item x="46341"/>
        <item x="46342"/>
        <item x="46343"/>
        <item x="46344"/>
        <item x="46345"/>
        <item x="46346"/>
        <item x="46347"/>
        <item x="46348"/>
        <item x="46349"/>
        <item x="46350"/>
        <item x="46351"/>
        <item x="46352"/>
        <item x="46353"/>
        <item x="46354"/>
        <item x="46355"/>
        <item x="46356"/>
        <item x="46357"/>
        <item x="46358"/>
        <item x="46359"/>
        <item x="46360"/>
        <item x="46361"/>
        <item x="46362"/>
        <item x="46363"/>
        <item x="46364"/>
        <item x="46365"/>
        <item x="46366"/>
        <item x="46367"/>
        <item x="46368"/>
        <item x="46369"/>
        <item x="46370"/>
        <item x="46371"/>
        <item x="46372"/>
        <item x="46373"/>
        <item x="46374"/>
        <item x="46375"/>
        <item x="46376"/>
        <item x="46377"/>
        <item x="46378"/>
        <item x="46379"/>
        <item x="46380"/>
        <item x="46381"/>
        <item x="46382"/>
        <item x="46383"/>
        <item x="46384"/>
        <item x="46385"/>
        <item x="46386"/>
        <item x="46387"/>
        <item x="46388"/>
        <item x="46389"/>
        <item x="46390"/>
        <item x="46391"/>
        <item x="46392"/>
        <item x="46393"/>
        <item x="46394"/>
        <item x="46395"/>
        <item x="46396"/>
        <item x="46397"/>
        <item x="46398"/>
        <item x="46399"/>
        <item x="46400"/>
        <item x="46401"/>
        <item x="46402"/>
        <item x="46403"/>
        <item x="46404"/>
        <item x="46405"/>
        <item x="46406"/>
        <item x="46407"/>
        <item x="46408"/>
        <item x="46409"/>
        <item x="46410"/>
        <item x="46411"/>
        <item x="46412"/>
        <item x="46413"/>
        <item x="46414"/>
        <item x="46415"/>
        <item x="46416"/>
        <item x="46417"/>
        <item x="46418"/>
        <item x="46419"/>
        <item x="46420"/>
        <item x="46421"/>
        <item x="46422"/>
        <item x="46423"/>
        <item x="46424"/>
        <item x="46425"/>
        <item x="46426"/>
        <item x="46427"/>
        <item x="46428"/>
        <item x="46429"/>
        <item x="46430"/>
        <item x="46431"/>
        <item x="46432"/>
        <item x="46433"/>
        <item x="46434"/>
        <item x="46435"/>
        <item x="46436"/>
        <item x="46437"/>
        <item x="46438"/>
        <item x="46439"/>
        <item x="46440"/>
        <item x="46441"/>
        <item x="46442"/>
        <item x="46443"/>
        <item x="46444"/>
        <item x="46445"/>
        <item x="46446"/>
        <item x="46447"/>
        <item x="46448"/>
        <item x="46449"/>
        <item x="46450"/>
        <item x="46451"/>
        <item x="46452"/>
        <item x="46453"/>
        <item x="46454"/>
        <item x="46455"/>
        <item x="46456"/>
        <item x="46457"/>
        <item x="46458"/>
        <item x="46459"/>
        <item x="46460"/>
        <item x="46461"/>
        <item x="46462"/>
        <item x="46463"/>
        <item x="46464"/>
        <item x="46465"/>
        <item x="46466"/>
        <item x="46467"/>
        <item x="46468"/>
        <item x="46469"/>
        <item x="46470"/>
        <item x="46471"/>
        <item x="46472"/>
        <item x="46473"/>
        <item x="46474"/>
        <item x="46475"/>
        <item x="46476"/>
        <item x="46477"/>
        <item x="46478"/>
        <item x="46479"/>
        <item x="46480"/>
        <item x="46481"/>
        <item x="46482"/>
        <item x="46483"/>
        <item x="46484"/>
        <item x="46485"/>
        <item x="46486"/>
        <item x="46487"/>
        <item x="46488"/>
        <item x="46489"/>
        <item x="46490"/>
        <item x="46491"/>
        <item x="46492"/>
        <item x="46493"/>
        <item x="46494"/>
        <item x="46495"/>
        <item x="46496"/>
        <item x="46497"/>
        <item x="46498"/>
        <item x="46499"/>
        <item x="46500"/>
        <item x="46501"/>
        <item x="46502"/>
        <item x="46503"/>
        <item x="46504"/>
        <item x="46505"/>
        <item x="46506"/>
        <item x="46507"/>
        <item x="46508"/>
        <item x="46509"/>
        <item x="46510"/>
        <item x="46511"/>
        <item x="46512"/>
        <item x="46513"/>
        <item x="46514"/>
        <item x="46515"/>
        <item x="46516"/>
        <item x="46517"/>
        <item x="46518"/>
        <item x="46519"/>
        <item x="46520"/>
        <item x="46521"/>
        <item x="46522"/>
        <item x="46523"/>
        <item x="46524"/>
        <item x="46525"/>
        <item x="46526"/>
        <item x="46527"/>
        <item x="46528"/>
        <item x="46529"/>
        <item x="46530"/>
        <item x="46531"/>
        <item x="46532"/>
        <item x="46533"/>
        <item x="46534"/>
        <item x="46535"/>
        <item x="46536"/>
        <item x="46537"/>
        <item x="46538"/>
        <item x="46539"/>
        <item x="46540"/>
        <item x="46541"/>
        <item x="46542"/>
        <item x="46543"/>
        <item x="46544"/>
        <item x="46545"/>
        <item x="46546"/>
        <item x="46547"/>
        <item x="46548"/>
        <item x="46549"/>
        <item x="46550"/>
        <item x="46551"/>
        <item x="46552"/>
        <item x="46553"/>
        <item x="46554"/>
        <item x="46555"/>
        <item x="46556"/>
        <item x="46557"/>
        <item x="46558"/>
        <item x="46559"/>
        <item x="46560"/>
        <item x="46561"/>
        <item x="46562"/>
        <item x="46563"/>
        <item x="46564"/>
        <item x="46565"/>
        <item x="46566"/>
        <item x="46567"/>
        <item x="46568"/>
        <item x="46569"/>
        <item x="46570"/>
        <item x="46571"/>
        <item x="46572"/>
        <item x="46573"/>
        <item x="46574"/>
        <item x="46575"/>
        <item x="46576"/>
        <item x="46577"/>
        <item x="46578"/>
        <item x="46579"/>
        <item x="46580"/>
        <item x="46581"/>
        <item x="46582"/>
        <item x="46583"/>
        <item x="46584"/>
        <item x="46585"/>
        <item x="46586"/>
        <item x="46587"/>
        <item x="46588"/>
        <item x="46589"/>
        <item x="46590"/>
        <item x="46591"/>
        <item x="46592"/>
        <item x="46593"/>
        <item x="46594"/>
        <item x="46595"/>
        <item x="46596"/>
        <item x="46597"/>
        <item x="46598"/>
        <item x="46599"/>
        <item x="46600"/>
        <item x="46601"/>
        <item x="46602"/>
        <item x="46603"/>
        <item x="46604"/>
        <item x="46605"/>
        <item x="46606"/>
        <item x="46607"/>
        <item x="46608"/>
        <item x="46609"/>
        <item x="46610"/>
        <item x="46611"/>
        <item x="46612"/>
        <item x="46613"/>
        <item x="46614"/>
        <item x="46615"/>
        <item x="46616"/>
        <item x="46617"/>
        <item x="46618"/>
        <item x="46619"/>
        <item x="46620"/>
        <item x="46621"/>
        <item x="46622"/>
        <item x="46623"/>
        <item x="46624"/>
        <item x="46625"/>
        <item x="46626"/>
        <item x="46627"/>
        <item x="46628"/>
        <item x="46629"/>
        <item x="46630"/>
        <item x="46631"/>
        <item x="46632"/>
        <item x="46633"/>
        <item x="46634"/>
        <item x="46635"/>
        <item x="46636"/>
        <item x="46637"/>
        <item x="46638"/>
        <item x="46639"/>
        <item x="46640"/>
        <item x="46641"/>
        <item x="46642"/>
        <item x="46643"/>
        <item x="46644"/>
        <item x="46645"/>
        <item x="46646"/>
        <item x="46647"/>
        <item x="46648"/>
        <item x="46649"/>
        <item x="46650"/>
        <item x="46651"/>
        <item x="46652"/>
        <item x="46653"/>
        <item x="46654"/>
        <item x="46655"/>
        <item x="46656"/>
        <item x="46657"/>
        <item x="46658"/>
        <item x="46659"/>
        <item x="46660"/>
        <item x="46661"/>
        <item x="46662"/>
        <item x="46663"/>
        <item x="46664"/>
        <item x="46665"/>
        <item x="46666"/>
        <item x="46667"/>
        <item x="46668"/>
        <item x="46669"/>
        <item x="46670"/>
        <item x="46671"/>
        <item x="46672"/>
        <item x="46673"/>
        <item x="46674"/>
        <item x="46675"/>
        <item x="46676"/>
        <item x="46677"/>
        <item x="46678"/>
        <item x="46679"/>
        <item x="46680"/>
        <item x="46681"/>
        <item x="46682"/>
        <item x="46683"/>
        <item x="46684"/>
        <item x="46685"/>
        <item x="46686"/>
        <item x="46687"/>
        <item x="46688"/>
        <item x="46689"/>
        <item x="46690"/>
        <item x="46691"/>
        <item x="46692"/>
        <item x="46693"/>
        <item x="46694"/>
        <item x="46695"/>
        <item x="46696"/>
        <item x="46697"/>
        <item x="46698"/>
        <item x="46699"/>
        <item x="46700"/>
        <item x="46701"/>
        <item x="46702"/>
        <item x="46703"/>
        <item x="46704"/>
        <item x="46705"/>
        <item x="46706"/>
        <item x="46707"/>
        <item x="46708"/>
        <item x="46709"/>
        <item x="46710"/>
        <item x="46711"/>
        <item x="46712"/>
        <item x="46713"/>
        <item x="46714"/>
        <item x="46715"/>
        <item x="46716"/>
        <item x="46717"/>
        <item x="46718"/>
        <item x="46719"/>
        <item x="46720"/>
        <item x="46721"/>
        <item x="46722"/>
        <item x="46723"/>
        <item x="46724"/>
        <item x="46725"/>
        <item x="46726"/>
        <item x="46727"/>
        <item x="46728"/>
        <item x="46729"/>
        <item x="46730"/>
        <item x="46731"/>
        <item x="46732"/>
        <item x="46733"/>
        <item x="46734"/>
        <item x="46735"/>
        <item x="46736"/>
        <item x="46737"/>
        <item x="46738"/>
        <item x="46739"/>
        <item x="46740"/>
        <item x="46741"/>
        <item x="46742"/>
        <item x="46743"/>
        <item x="46744"/>
        <item x="46745"/>
        <item x="46746"/>
        <item x="46747"/>
        <item x="46748"/>
        <item x="46749"/>
        <item x="46750"/>
        <item x="46751"/>
        <item x="46752"/>
        <item x="46753"/>
        <item x="46754"/>
        <item x="46755"/>
        <item x="46756"/>
        <item x="46757"/>
        <item x="46758"/>
        <item x="46759"/>
        <item x="46760"/>
        <item x="46761"/>
        <item x="46762"/>
        <item x="46763"/>
        <item x="46764"/>
        <item x="46765"/>
        <item x="46766"/>
        <item x="46767"/>
        <item x="46768"/>
        <item x="46769"/>
        <item x="46770"/>
        <item x="46771"/>
        <item x="46772"/>
        <item x="46773"/>
        <item x="46774"/>
        <item x="46775"/>
        <item x="46776"/>
        <item x="46777"/>
        <item x="46778"/>
        <item x="46779"/>
        <item x="46780"/>
        <item x="46781"/>
        <item x="46782"/>
        <item x="46783"/>
        <item x="46784"/>
        <item x="46785"/>
        <item x="46786"/>
        <item x="46787"/>
        <item x="46788"/>
        <item x="46789"/>
        <item x="46790"/>
        <item x="46791"/>
        <item x="46792"/>
        <item x="46793"/>
        <item x="46794"/>
        <item x="46795"/>
        <item x="46796"/>
        <item x="46797"/>
        <item x="46798"/>
        <item x="46799"/>
        <item x="46800"/>
        <item x="46801"/>
        <item x="46802"/>
        <item x="46803"/>
        <item x="46804"/>
        <item x="46805"/>
        <item x="46806"/>
        <item x="46807"/>
        <item x="46808"/>
        <item x="46809"/>
        <item x="46810"/>
        <item x="46811"/>
        <item x="46812"/>
        <item x="46813"/>
        <item x="46814"/>
        <item x="46815"/>
        <item x="46816"/>
        <item x="46817"/>
        <item x="46818"/>
        <item x="46819"/>
        <item x="46820"/>
        <item x="46821"/>
        <item x="46822"/>
        <item x="46823"/>
        <item x="46824"/>
        <item x="46825"/>
        <item x="46826"/>
        <item x="46827"/>
        <item x="46828"/>
        <item x="46829"/>
        <item x="46830"/>
        <item x="46831"/>
        <item x="46832"/>
        <item x="46833"/>
        <item x="46834"/>
        <item x="46835"/>
        <item x="46836"/>
        <item x="46837"/>
        <item x="46838"/>
        <item x="46839"/>
        <item x="46840"/>
        <item x="46841"/>
        <item x="46842"/>
        <item x="46843"/>
        <item x="46844"/>
        <item x="46845"/>
        <item x="46846"/>
        <item x="46847"/>
        <item x="46848"/>
        <item x="46849"/>
        <item x="46850"/>
        <item x="46851"/>
        <item x="46852"/>
        <item x="46853"/>
        <item x="46854"/>
        <item x="46855"/>
        <item x="46856"/>
        <item x="46857"/>
        <item x="46858"/>
        <item x="46859"/>
        <item x="46860"/>
        <item x="46861"/>
        <item x="46862"/>
        <item x="46863"/>
        <item x="46864"/>
        <item x="46865"/>
        <item x="46866"/>
        <item x="46867"/>
        <item x="46868"/>
        <item x="46869"/>
        <item x="46870"/>
        <item x="46871"/>
        <item x="46872"/>
        <item x="46873"/>
        <item x="46874"/>
        <item x="46875"/>
        <item x="46876"/>
        <item x="46877"/>
        <item x="46878"/>
        <item x="46879"/>
        <item x="46880"/>
        <item x="46881"/>
        <item x="46882"/>
        <item x="46883"/>
        <item x="46884"/>
        <item x="46885"/>
        <item x="46886"/>
        <item x="46887"/>
        <item x="46888"/>
        <item x="46889"/>
        <item x="46890"/>
        <item x="46891"/>
        <item x="46892"/>
        <item x="46893"/>
        <item x="46894"/>
        <item x="46895"/>
        <item x="46896"/>
        <item x="46897"/>
        <item x="46898"/>
        <item x="46899"/>
        <item x="46900"/>
        <item x="46901"/>
        <item x="46902"/>
        <item x="46903"/>
        <item x="46904"/>
        <item x="46905"/>
        <item x="46906"/>
        <item x="46907"/>
        <item x="46908"/>
        <item x="46909"/>
        <item x="46910"/>
        <item x="46911"/>
        <item x="46912"/>
        <item x="46913"/>
        <item x="46914"/>
        <item x="46915"/>
        <item x="46916"/>
        <item x="46917"/>
        <item x="46918"/>
        <item x="46919"/>
        <item x="46920"/>
        <item x="46921"/>
        <item x="46922"/>
        <item x="46923"/>
        <item x="46924"/>
        <item x="46925"/>
        <item x="46926"/>
        <item x="46927"/>
        <item x="46928"/>
        <item x="46929"/>
        <item x="46930"/>
        <item x="46931"/>
        <item x="46932"/>
        <item x="46933"/>
        <item x="46934"/>
        <item x="46935"/>
        <item x="46936"/>
        <item x="46937"/>
        <item x="46938"/>
        <item x="46939"/>
        <item x="46940"/>
        <item x="46941"/>
        <item x="46942"/>
        <item x="46943"/>
        <item x="46944"/>
        <item x="46945"/>
        <item x="46946"/>
        <item x="46947"/>
        <item x="46948"/>
        <item x="46949"/>
        <item x="46950"/>
        <item x="46951"/>
        <item x="46952"/>
        <item x="46953"/>
        <item x="46954"/>
        <item x="46955"/>
        <item x="46956"/>
        <item x="46957"/>
        <item x="46958"/>
        <item x="46959"/>
        <item x="46960"/>
        <item x="46961"/>
        <item x="46962"/>
        <item x="46963"/>
        <item x="46964"/>
        <item x="46965"/>
        <item x="46966"/>
        <item x="46967"/>
        <item x="46968"/>
        <item x="46969"/>
        <item x="46970"/>
        <item x="46971"/>
        <item x="46972"/>
        <item x="46973"/>
        <item x="46974"/>
        <item x="46975"/>
        <item x="46976"/>
        <item x="46977"/>
        <item x="46978"/>
        <item x="46979"/>
        <item x="46980"/>
        <item x="46981"/>
        <item x="46982"/>
        <item x="46983"/>
        <item x="46984"/>
        <item x="46985"/>
        <item x="46986"/>
        <item x="46987"/>
        <item x="46988"/>
        <item x="46989"/>
        <item x="46990"/>
        <item x="46991"/>
        <item x="46992"/>
        <item x="46993"/>
        <item x="46994"/>
        <item x="46995"/>
        <item x="46996"/>
        <item x="46997"/>
        <item x="46998"/>
        <item x="46999"/>
        <item x="47000"/>
        <item x="47001"/>
        <item x="47002"/>
        <item x="47003"/>
        <item x="47004"/>
        <item x="47005"/>
        <item x="47006"/>
        <item x="47007"/>
        <item x="47008"/>
        <item x="47009"/>
        <item x="47010"/>
        <item x="47011"/>
        <item x="47012"/>
        <item x="47013"/>
        <item x="47014"/>
        <item x="47015"/>
        <item x="47016"/>
        <item x="47017"/>
        <item x="47018"/>
        <item x="47019"/>
        <item x="47020"/>
        <item x="47021"/>
        <item x="47022"/>
        <item x="47023"/>
        <item x="47024"/>
        <item x="47025"/>
        <item x="47026"/>
        <item x="47027"/>
        <item x="47028"/>
        <item x="47029"/>
        <item x="47030"/>
        <item x="47031"/>
        <item x="47032"/>
        <item x="47033"/>
        <item x="47034"/>
        <item x="47035"/>
        <item x="47036"/>
        <item x="47037"/>
        <item x="47038"/>
        <item x="47039"/>
        <item x="47040"/>
        <item x="47041"/>
        <item x="47042"/>
        <item x="47043"/>
        <item x="47044"/>
        <item x="47045"/>
        <item x="47046"/>
        <item x="47047"/>
        <item x="47048"/>
        <item x="47049"/>
        <item x="47050"/>
        <item x="47051"/>
        <item x="47052"/>
        <item x="47053"/>
        <item x="47054"/>
        <item x="47055"/>
        <item x="47056"/>
        <item x="47057"/>
        <item x="47058"/>
        <item x="47059"/>
        <item x="47060"/>
        <item x="47061"/>
        <item x="47062"/>
        <item x="47063"/>
        <item x="47064"/>
        <item x="47065"/>
        <item x="47066"/>
        <item x="47067"/>
        <item x="47068"/>
        <item x="47069"/>
        <item x="47070"/>
        <item x="47071"/>
        <item x="47072"/>
        <item x="47073"/>
        <item x="47074"/>
        <item x="47075"/>
        <item x="47076"/>
        <item x="47077"/>
        <item x="47078"/>
        <item x="47079"/>
        <item x="47080"/>
        <item x="47081"/>
        <item x="47082"/>
        <item x="47083"/>
        <item x="47084"/>
        <item x="47085"/>
        <item x="47086"/>
        <item x="47087"/>
        <item x="47088"/>
        <item x="47089"/>
        <item x="47090"/>
        <item x="47091"/>
        <item x="47092"/>
        <item x="47093"/>
        <item x="47094"/>
        <item x="47095"/>
        <item x="47096"/>
        <item x="47097"/>
        <item x="47098"/>
        <item x="47099"/>
        <item x="47100"/>
        <item x="47101"/>
        <item x="47102"/>
        <item x="47103"/>
        <item x="47104"/>
        <item x="47105"/>
        <item x="47106"/>
        <item x="47107"/>
        <item x="47108"/>
        <item x="47109"/>
        <item x="47110"/>
        <item x="47111"/>
        <item x="47112"/>
        <item x="47113"/>
        <item x="47114"/>
        <item x="47115"/>
        <item x="47116"/>
        <item x="47117"/>
        <item x="47118"/>
        <item x="47119"/>
        <item x="47120"/>
        <item x="47121"/>
        <item x="47122"/>
        <item x="47123"/>
        <item x="47124"/>
        <item x="47125"/>
        <item x="47126"/>
        <item x="47127"/>
        <item x="47128"/>
        <item x="47129"/>
        <item x="47130"/>
        <item x="47131"/>
        <item x="47132"/>
        <item x="47133"/>
        <item x="47134"/>
        <item x="47135"/>
        <item x="47136"/>
        <item x="47137"/>
        <item x="47138"/>
        <item x="47139"/>
        <item x="47140"/>
        <item x="47141"/>
        <item x="47142"/>
        <item x="47143"/>
        <item x="47144"/>
        <item x="47145"/>
        <item x="47146"/>
        <item x="47147"/>
        <item x="47148"/>
        <item x="47149"/>
        <item x="47150"/>
        <item x="47151"/>
        <item x="47152"/>
        <item x="47153"/>
        <item x="47154"/>
        <item x="47155"/>
        <item x="47156"/>
        <item x="47157"/>
        <item x="47158"/>
        <item x="47159"/>
        <item x="47160"/>
        <item x="47161"/>
        <item x="47162"/>
        <item x="47163"/>
        <item x="47164"/>
        <item x="47165"/>
        <item x="47166"/>
        <item x="47167"/>
        <item x="47168"/>
        <item x="47169"/>
        <item x="47170"/>
        <item x="47171"/>
        <item x="47172"/>
        <item x="47173"/>
        <item x="47174"/>
        <item x="47175"/>
        <item x="47176"/>
        <item x="47177"/>
        <item x="47178"/>
        <item x="47179"/>
        <item x="47180"/>
        <item x="47181"/>
        <item x="47182"/>
        <item x="47183"/>
        <item x="47184"/>
        <item x="47185"/>
        <item x="47186"/>
        <item x="47187"/>
        <item x="47188"/>
        <item x="47189"/>
        <item x="47190"/>
        <item x="47191"/>
        <item x="47192"/>
        <item x="47193"/>
        <item x="47194"/>
        <item x="47195"/>
        <item x="47196"/>
        <item x="47197"/>
        <item x="47198"/>
        <item x="47199"/>
        <item x="47200"/>
        <item x="47201"/>
        <item x="47202"/>
        <item x="47203"/>
        <item x="47204"/>
        <item x="47205"/>
        <item x="47206"/>
        <item x="47207"/>
        <item x="47208"/>
        <item x="47209"/>
        <item x="47210"/>
        <item x="47211"/>
        <item x="47212"/>
        <item x="47213"/>
        <item x="47214"/>
        <item x="47215"/>
        <item x="47216"/>
        <item x="47217"/>
        <item x="47218"/>
        <item x="47219"/>
        <item x="47220"/>
        <item x="47221"/>
        <item x="47222"/>
        <item x="47223"/>
        <item x="47224"/>
        <item x="47225"/>
        <item x="47226"/>
        <item x="47227"/>
        <item x="47228"/>
        <item x="47229"/>
        <item x="47230"/>
        <item x="47231"/>
        <item x="47232"/>
        <item x="47233"/>
        <item x="47234"/>
        <item x="47235"/>
        <item x="47236"/>
        <item x="47237"/>
        <item x="47238"/>
        <item x="47239"/>
        <item x="47240"/>
        <item x="47241"/>
        <item x="47242"/>
        <item x="47243"/>
        <item x="47244"/>
        <item x="47245"/>
        <item x="47246"/>
        <item x="47247"/>
        <item x="47248"/>
        <item x="47249"/>
        <item x="47250"/>
        <item x="47251"/>
        <item x="47252"/>
        <item x="47253"/>
        <item x="47254"/>
        <item x="47255"/>
        <item x="47256"/>
        <item x="47257"/>
        <item x="47258"/>
        <item x="47259"/>
        <item x="47260"/>
        <item x="47261"/>
        <item x="47262"/>
        <item x="47263"/>
        <item x="47264"/>
        <item x="47265"/>
        <item x="47266"/>
        <item x="47267"/>
        <item x="47268"/>
        <item x="47269"/>
        <item x="47270"/>
        <item x="47271"/>
        <item x="47272"/>
        <item x="47273"/>
        <item x="47274"/>
        <item x="47275"/>
        <item x="47276"/>
        <item x="47277"/>
        <item x="47278"/>
        <item x="47279"/>
        <item x="47280"/>
        <item x="47281"/>
        <item x="47282"/>
        <item x="47283"/>
        <item x="47284"/>
        <item x="47285"/>
        <item x="47286"/>
        <item x="47287"/>
        <item x="47288"/>
        <item x="47289"/>
        <item x="47290"/>
        <item x="47291"/>
        <item x="47292"/>
        <item x="47293"/>
        <item x="47294"/>
        <item x="47295"/>
        <item x="47296"/>
        <item x="47297"/>
        <item x="47298"/>
        <item x="47299"/>
        <item x="47300"/>
        <item x="47301"/>
        <item x="47302"/>
        <item x="47303"/>
        <item x="47304"/>
        <item x="47305"/>
        <item x="47306"/>
        <item x="47307"/>
        <item x="47308"/>
        <item x="47309"/>
        <item x="47310"/>
        <item x="47311"/>
        <item x="47312"/>
        <item x="47313"/>
        <item x="47314"/>
        <item x="47315"/>
        <item x="47316"/>
        <item x="47317"/>
        <item x="47318"/>
        <item x="47319"/>
        <item x="47320"/>
        <item x="47321"/>
        <item x="47322"/>
        <item x="47323"/>
        <item x="47324"/>
        <item x="47325"/>
        <item x="47326"/>
        <item x="47327"/>
        <item x="47328"/>
        <item x="47329"/>
        <item x="47330"/>
        <item x="47331"/>
        <item x="47332"/>
        <item x="47333"/>
        <item x="47334"/>
        <item x="47335"/>
        <item x="47336"/>
        <item x="47337"/>
        <item x="47338"/>
        <item x="47339"/>
        <item x="47340"/>
        <item x="47341"/>
        <item x="47342"/>
        <item x="47343"/>
        <item x="47344"/>
        <item x="47345"/>
        <item x="47346"/>
        <item x="47347"/>
        <item x="47348"/>
        <item x="47349"/>
        <item x="47350"/>
        <item x="47351"/>
        <item x="47352"/>
        <item x="47353"/>
        <item x="47354"/>
        <item x="47355"/>
        <item x="47356"/>
        <item x="47357"/>
        <item x="47358"/>
        <item x="47359"/>
        <item x="47360"/>
        <item x="47361"/>
        <item x="47362"/>
        <item x="47363"/>
        <item x="47364"/>
        <item x="47365"/>
        <item x="47366"/>
        <item x="47367"/>
        <item x="47368"/>
        <item x="47369"/>
        <item x="47370"/>
        <item x="47371"/>
        <item x="47372"/>
        <item x="47373"/>
        <item x="47374"/>
        <item x="47375"/>
        <item x="47376"/>
        <item x="47377"/>
        <item x="47378"/>
        <item x="47379"/>
        <item x="47380"/>
        <item x="47381"/>
        <item x="47382"/>
        <item x="47383"/>
        <item x="47384"/>
        <item x="47385"/>
        <item x="47386"/>
        <item x="47387"/>
        <item x="47388"/>
        <item x="47389"/>
        <item x="47390"/>
        <item x="47391"/>
        <item x="47392"/>
        <item x="47393"/>
        <item x="47394"/>
        <item x="47395"/>
        <item x="47396"/>
        <item x="47397"/>
        <item x="47398"/>
        <item x="47399"/>
        <item x="47400"/>
        <item x="47401"/>
        <item x="47402"/>
        <item x="47403"/>
        <item x="47404"/>
        <item x="47405"/>
        <item x="47406"/>
        <item x="47407"/>
        <item x="47408"/>
        <item x="47409"/>
        <item x="47410"/>
        <item x="47411"/>
        <item x="47412"/>
        <item x="47413"/>
        <item x="47414"/>
        <item x="47415"/>
        <item x="47416"/>
        <item x="47417"/>
        <item x="47418"/>
        <item x="47419"/>
        <item x="47420"/>
        <item x="47421"/>
        <item x="47422"/>
        <item x="47423"/>
        <item x="47424"/>
        <item x="47425"/>
        <item x="47426"/>
        <item x="47427"/>
        <item x="47428"/>
        <item x="47429"/>
        <item x="47430"/>
        <item x="47431"/>
        <item x="47432"/>
        <item x="47433"/>
        <item x="47434"/>
        <item x="47435"/>
        <item x="47436"/>
        <item x="47437"/>
        <item x="47438"/>
        <item x="47439"/>
        <item x="47440"/>
        <item x="47441"/>
        <item x="47442"/>
        <item x="47443"/>
        <item x="47444"/>
        <item x="47445"/>
        <item x="47446"/>
        <item x="47447"/>
        <item x="47448"/>
        <item x="47449"/>
        <item x="47450"/>
        <item x="47451"/>
        <item x="47452"/>
        <item x="47453"/>
        <item x="47454"/>
        <item x="47455"/>
        <item x="47456"/>
        <item x="47457"/>
        <item x="47458"/>
        <item x="47459"/>
        <item x="47460"/>
        <item x="47461"/>
        <item x="47462"/>
        <item x="47463"/>
        <item x="47464"/>
        <item x="47465"/>
        <item x="47466"/>
        <item x="47467"/>
        <item x="47468"/>
        <item x="47469"/>
        <item x="47470"/>
        <item x="47471"/>
        <item x="47472"/>
        <item x="47473"/>
        <item x="47474"/>
        <item x="47475"/>
        <item x="47476"/>
        <item x="47477"/>
        <item x="47478"/>
        <item x="47479"/>
        <item x="47480"/>
        <item x="47481"/>
        <item x="47482"/>
        <item x="47483"/>
        <item x="47484"/>
        <item x="47485"/>
        <item x="47486"/>
        <item x="47487"/>
        <item x="47488"/>
        <item x="47489"/>
        <item x="47490"/>
        <item x="47491"/>
        <item x="47492"/>
        <item x="47493"/>
        <item x="47494"/>
        <item x="47495"/>
        <item x="47496"/>
        <item x="47497"/>
        <item x="47498"/>
        <item x="47499"/>
        <item x="47500"/>
        <item x="47501"/>
        <item x="47502"/>
        <item x="47503"/>
        <item x="47504"/>
        <item x="47505"/>
        <item x="47506"/>
        <item x="47507"/>
        <item x="47508"/>
        <item x="47509"/>
        <item x="47510"/>
        <item x="47511"/>
        <item x="47512"/>
        <item x="47513"/>
        <item x="47514"/>
        <item x="47515"/>
        <item x="47516"/>
        <item x="47517"/>
        <item x="47518"/>
        <item x="47519"/>
        <item x="47520"/>
        <item x="47521"/>
        <item x="47522"/>
        <item x="47523"/>
        <item x="47524"/>
        <item x="47525"/>
        <item x="47526"/>
        <item x="47527"/>
        <item x="47528"/>
        <item x="47529"/>
        <item x="47530"/>
        <item x="47531"/>
        <item x="47532"/>
        <item x="47533"/>
        <item x="47534"/>
        <item x="47535"/>
        <item x="47536"/>
        <item x="47537"/>
        <item x="47538"/>
        <item x="47539"/>
        <item x="47540"/>
        <item x="47541"/>
        <item x="47542"/>
        <item x="47543"/>
        <item x="47544"/>
        <item x="47545"/>
        <item x="47546"/>
        <item x="47547"/>
        <item x="47548"/>
        <item x="47549"/>
        <item x="47550"/>
        <item x="47551"/>
        <item x="47552"/>
        <item x="47553"/>
        <item x="47554"/>
        <item x="47555"/>
        <item x="47556"/>
        <item x="47557"/>
        <item x="47558"/>
        <item x="47559"/>
        <item x="47560"/>
        <item x="47561"/>
        <item x="47562"/>
        <item x="47563"/>
        <item x="47564"/>
        <item x="47565"/>
        <item x="47566"/>
        <item x="47567"/>
        <item x="47568"/>
        <item x="47569"/>
        <item x="47570"/>
        <item x="47571"/>
        <item x="47572"/>
        <item x="47573"/>
        <item x="47574"/>
        <item x="47575"/>
        <item x="47576"/>
        <item x="47577"/>
        <item x="47578"/>
        <item x="47579"/>
        <item x="47580"/>
        <item x="47581"/>
        <item x="47582"/>
        <item x="47583"/>
        <item x="47584"/>
        <item x="47585"/>
        <item x="47586"/>
        <item x="47587"/>
        <item x="47588"/>
        <item x="47589"/>
        <item x="47590"/>
        <item x="47591"/>
        <item x="47592"/>
        <item x="47593"/>
        <item x="47594"/>
        <item x="47595"/>
        <item x="47596"/>
        <item x="47597"/>
        <item x="47598"/>
        <item x="47599"/>
        <item x="47600"/>
        <item x="47601"/>
        <item x="47602"/>
        <item x="47603"/>
        <item x="47604"/>
        <item x="47605"/>
        <item x="47606"/>
        <item x="47607"/>
        <item x="47608"/>
        <item x="47609"/>
        <item x="47610"/>
        <item x="47611"/>
        <item x="47612"/>
        <item x="47613"/>
        <item x="47614"/>
        <item x="47615"/>
        <item x="47616"/>
        <item x="47617"/>
        <item x="47618"/>
        <item x="47619"/>
        <item x="47620"/>
        <item x="47621"/>
        <item x="47622"/>
        <item x="47623"/>
        <item x="47624"/>
        <item x="47625"/>
        <item x="47626"/>
        <item x="47627"/>
        <item x="47628"/>
        <item x="47629"/>
        <item x="47630"/>
        <item x="47631"/>
        <item x="47632"/>
        <item x="47633"/>
        <item x="47634"/>
        <item x="47635"/>
        <item x="47636"/>
        <item x="47637"/>
        <item x="47638"/>
        <item x="47639"/>
        <item x="47640"/>
        <item x="47641"/>
        <item x="47642"/>
        <item x="47643"/>
        <item x="47644"/>
        <item x="47645"/>
        <item x="47646"/>
        <item x="47647"/>
        <item x="47648"/>
        <item x="47649"/>
        <item x="47650"/>
        <item x="47651"/>
        <item x="47652"/>
        <item x="47653"/>
        <item x="47654"/>
        <item x="47655"/>
        <item x="47656"/>
        <item x="47657"/>
        <item x="47658"/>
        <item x="47659"/>
        <item x="47660"/>
        <item x="47661"/>
        <item x="47662"/>
        <item x="47663"/>
        <item x="47664"/>
        <item x="47665"/>
        <item x="47666"/>
        <item x="47667"/>
        <item x="47668"/>
        <item x="47669"/>
        <item x="47670"/>
        <item x="47671"/>
        <item x="47672"/>
        <item x="47673"/>
        <item x="47674"/>
        <item x="47675"/>
        <item x="47676"/>
        <item x="47677"/>
        <item x="47678"/>
        <item x="47679"/>
        <item x="47680"/>
        <item x="47681"/>
        <item x="47682"/>
        <item x="47683"/>
        <item x="47684"/>
        <item x="47685"/>
        <item x="47686"/>
        <item x="47687"/>
        <item x="47688"/>
        <item x="47689"/>
        <item x="47690"/>
        <item x="47691"/>
        <item x="47692"/>
        <item x="47693"/>
        <item x="47694"/>
        <item x="47695"/>
        <item x="47696"/>
        <item x="47697"/>
        <item x="47698"/>
        <item x="47699"/>
        <item x="47700"/>
        <item x="47701"/>
        <item x="47702"/>
        <item x="47703"/>
        <item x="47704"/>
        <item x="47705"/>
        <item x="47706"/>
        <item x="47707"/>
        <item x="47708"/>
        <item x="47709"/>
        <item x="47710"/>
        <item x="47711"/>
        <item x="47712"/>
        <item x="47713"/>
        <item x="47714"/>
        <item x="47715"/>
        <item x="47716"/>
        <item x="47717"/>
        <item x="47718"/>
        <item x="47719"/>
        <item x="47720"/>
        <item x="47721"/>
        <item x="47722"/>
        <item x="47723"/>
        <item x="47724"/>
        <item x="47725"/>
        <item x="47726"/>
        <item x="47727"/>
        <item x="47728"/>
        <item x="47729"/>
        <item x="47730"/>
        <item x="47731"/>
        <item x="47732"/>
        <item x="47733"/>
        <item x="47734"/>
        <item x="47735"/>
        <item x="47736"/>
        <item x="47737"/>
        <item x="47738"/>
        <item x="47739"/>
        <item x="47740"/>
        <item x="47741"/>
        <item x="47742"/>
        <item x="47743"/>
        <item x="47744"/>
        <item x="47745"/>
        <item x="47746"/>
        <item x="47747"/>
        <item x="47748"/>
        <item x="47749"/>
        <item x="47750"/>
        <item x="47751"/>
        <item x="47752"/>
        <item x="47753"/>
        <item x="47754"/>
        <item x="47755"/>
        <item x="47756"/>
        <item x="47757"/>
        <item x="47758"/>
        <item x="47759"/>
        <item x="47760"/>
        <item x="47761"/>
        <item x="47762"/>
        <item x="47763"/>
        <item x="47764"/>
        <item x="47765"/>
        <item x="47766"/>
        <item x="47767"/>
        <item x="47768"/>
        <item x="47769"/>
        <item x="47770"/>
        <item x="47771"/>
        <item x="47772"/>
        <item x="47773"/>
        <item x="47774"/>
        <item x="47775"/>
        <item x="47776"/>
        <item x="47777"/>
        <item x="47778"/>
        <item x="47779"/>
        <item x="47780"/>
        <item x="47781"/>
        <item x="47782"/>
        <item x="47783"/>
        <item x="47784"/>
        <item x="47785"/>
        <item x="47786"/>
        <item x="47787"/>
        <item x="47788"/>
        <item x="47789"/>
        <item x="47790"/>
        <item x="47791"/>
        <item x="47792"/>
        <item x="47793"/>
        <item x="47794"/>
        <item x="47795"/>
        <item x="47796"/>
        <item x="47797"/>
        <item x="47798"/>
        <item x="47799"/>
        <item x="47800"/>
        <item x="47801"/>
        <item x="47802"/>
        <item x="47803"/>
        <item x="47804"/>
        <item x="47805"/>
        <item x="47806"/>
        <item x="47807"/>
        <item x="47808"/>
        <item x="47809"/>
        <item x="47810"/>
        <item x="47811"/>
        <item x="47812"/>
        <item x="47813"/>
        <item x="47814"/>
        <item x="47815"/>
        <item x="47816"/>
        <item x="47817"/>
        <item x="47818"/>
        <item x="47819"/>
        <item x="47820"/>
        <item x="47821"/>
        <item x="47822"/>
        <item x="47823"/>
        <item x="47824"/>
        <item x="47825"/>
        <item x="47826"/>
        <item x="47827"/>
        <item x="47828"/>
        <item x="47829"/>
        <item x="47830"/>
        <item x="47831"/>
        <item x="47832"/>
        <item x="47833"/>
        <item x="47834"/>
        <item x="47835"/>
        <item x="47836"/>
        <item x="47837"/>
        <item x="47838"/>
        <item x="47839"/>
        <item x="47840"/>
        <item x="47841"/>
        <item x="47842"/>
        <item x="47843"/>
        <item x="47844"/>
        <item x="47845"/>
        <item x="47846"/>
        <item x="47847"/>
        <item x="47848"/>
        <item x="47849"/>
        <item x="47850"/>
        <item x="47851"/>
        <item x="47852"/>
        <item x="47853"/>
        <item x="47854"/>
        <item x="47855"/>
        <item x="47856"/>
        <item x="47857"/>
        <item x="47858"/>
        <item x="47859"/>
        <item x="47860"/>
        <item x="47861"/>
        <item x="47862"/>
        <item x="47863"/>
        <item x="47864"/>
        <item x="47865"/>
        <item x="47866"/>
        <item x="47867"/>
        <item x="47868"/>
        <item x="47869"/>
        <item x="47870"/>
        <item x="47871"/>
        <item x="47872"/>
        <item x="47873"/>
        <item x="47874"/>
        <item x="47875"/>
        <item x="47876"/>
        <item x="47877"/>
        <item x="47878"/>
        <item x="47879"/>
        <item x="47880"/>
        <item x="47881"/>
        <item x="47882"/>
        <item x="47883"/>
        <item x="47884"/>
        <item x="47885"/>
        <item x="47886"/>
        <item x="47887"/>
        <item x="47888"/>
        <item x="47889"/>
        <item x="47890"/>
        <item x="47891"/>
        <item x="47892"/>
        <item x="47893"/>
        <item x="47894"/>
        <item x="47895"/>
        <item x="47896"/>
        <item x="47897"/>
        <item x="47898"/>
        <item x="47899"/>
        <item x="47900"/>
        <item x="47901"/>
        <item x="47902"/>
        <item x="47903"/>
        <item x="47904"/>
        <item x="47905"/>
        <item x="47906"/>
        <item x="47907"/>
        <item x="47908"/>
        <item x="47909"/>
        <item x="47910"/>
        <item x="47911"/>
        <item x="47912"/>
        <item x="47913"/>
        <item x="47914"/>
        <item x="47915"/>
        <item x="47916"/>
        <item x="47917"/>
        <item x="47918"/>
        <item x="47919"/>
        <item x="47920"/>
        <item x="47921"/>
        <item x="47922"/>
        <item x="47923"/>
        <item x="47924"/>
        <item x="47925"/>
        <item x="47926"/>
        <item x="47927"/>
        <item x="47928"/>
        <item x="47929"/>
        <item x="47930"/>
        <item x="47931"/>
        <item x="47932"/>
        <item x="47933"/>
        <item x="47934"/>
        <item x="47935"/>
        <item x="47936"/>
        <item x="47937"/>
        <item x="47938"/>
        <item x="47939"/>
        <item x="47940"/>
        <item x="47941"/>
        <item x="47942"/>
        <item x="47943"/>
        <item x="47944"/>
        <item x="47945"/>
        <item x="47946"/>
        <item x="47947"/>
        <item x="47948"/>
        <item x="47949"/>
        <item x="47950"/>
        <item x="47951"/>
        <item x="47952"/>
        <item x="47953"/>
        <item x="47954"/>
        <item x="47955"/>
        <item x="47956"/>
        <item x="47957"/>
        <item x="47958"/>
        <item x="47959"/>
        <item x="47960"/>
        <item x="47961"/>
        <item x="47962"/>
        <item x="47963"/>
        <item x="47964"/>
        <item x="47965"/>
        <item x="47966"/>
        <item x="47967"/>
        <item x="47968"/>
        <item x="47969"/>
        <item x="47970"/>
        <item x="47971"/>
        <item x="47972"/>
        <item x="47973"/>
        <item x="47974"/>
        <item x="47975"/>
        <item x="47976"/>
        <item x="47977"/>
        <item x="47978"/>
        <item x="47979"/>
        <item x="47980"/>
        <item x="47981"/>
        <item x="47982"/>
        <item x="47983"/>
        <item x="47984"/>
        <item x="47985"/>
        <item x="47986"/>
        <item x="47987"/>
        <item x="47988"/>
        <item x="47989"/>
        <item x="47990"/>
        <item x="47991"/>
        <item x="47992"/>
        <item x="47993"/>
        <item x="47994"/>
        <item x="47995"/>
        <item x="47996"/>
        <item x="47997"/>
        <item x="47998"/>
        <item x="47999"/>
        <item x="48000"/>
        <item x="48001"/>
        <item x="48002"/>
        <item x="48003"/>
        <item x="48004"/>
        <item x="48005"/>
        <item x="48006"/>
        <item x="48007"/>
        <item x="48008"/>
        <item x="48009"/>
        <item x="48010"/>
        <item x="48011"/>
        <item x="48012"/>
        <item x="48013"/>
        <item x="48014"/>
        <item x="48015"/>
        <item x="48016"/>
        <item x="48017"/>
        <item x="48018"/>
        <item x="48019"/>
        <item x="48020"/>
        <item x="48021"/>
        <item x="48022"/>
        <item x="48023"/>
        <item x="48024"/>
        <item x="48025"/>
        <item x="48026"/>
        <item x="48027"/>
        <item x="48028"/>
        <item x="48029"/>
        <item x="48030"/>
        <item x="48031"/>
        <item x="48032"/>
        <item x="48033"/>
        <item x="48034"/>
        <item x="48035"/>
        <item x="48036"/>
        <item x="48037"/>
        <item x="48038"/>
        <item x="48039"/>
        <item x="48040"/>
        <item x="48041"/>
        <item x="48042"/>
        <item x="48043"/>
        <item x="48044"/>
        <item x="48045"/>
        <item x="48046"/>
        <item x="48047"/>
        <item x="48048"/>
        <item x="48049"/>
        <item x="48050"/>
        <item x="48051"/>
        <item x="48052"/>
        <item x="48053"/>
        <item x="48054"/>
        <item x="48055"/>
        <item x="48056"/>
        <item x="48057"/>
        <item x="48058"/>
        <item x="48059"/>
        <item x="48060"/>
        <item x="48061"/>
        <item x="48062"/>
        <item x="48063"/>
        <item x="48064"/>
        <item x="48065"/>
        <item x="48066"/>
        <item x="48067"/>
        <item x="48068"/>
        <item x="48069"/>
        <item x="48070"/>
        <item x="48071"/>
        <item x="48072"/>
        <item x="48073"/>
        <item x="48074"/>
        <item x="48075"/>
        <item x="48076"/>
        <item x="48077"/>
        <item x="48078"/>
        <item x="48079"/>
        <item x="48080"/>
        <item x="48081"/>
        <item x="48082"/>
        <item x="48083"/>
        <item x="48084"/>
        <item x="48085"/>
        <item x="48086"/>
        <item x="48087"/>
        <item x="48088"/>
        <item x="48089"/>
        <item x="48090"/>
        <item x="48091"/>
        <item x="48092"/>
        <item x="48093"/>
        <item x="48094"/>
        <item x="48095"/>
        <item x="48096"/>
        <item x="48097"/>
        <item x="48098"/>
        <item x="48099"/>
        <item x="48100"/>
        <item x="48101"/>
        <item x="48102"/>
        <item x="48103"/>
        <item x="48104"/>
        <item x="48105"/>
        <item x="48106"/>
        <item x="48107"/>
        <item x="48108"/>
        <item x="48109"/>
        <item x="48110"/>
        <item x="48111"/>
        <item x="48112"/>
        <item x="48113"/>
        <item x="48114"/>
        <item x="48115"/>
        <item x="48116"/>
        <item x="48117"/>
        <item x="48118"/>
        <item x="48119"/>
        <item x="48120"/>
        <item x="48121"/>
        <item x="48122"/>
        <item x="48123"/>
        <item x="48124"/>
        <item x="48125"/>
        <item x="48126"/>
        <item x="48127"/>
        <item x="48128"/>
        <item x="48129"/>
        <item x="48130"/>
        <item x="48131"/>
        <item x="48132"/>
        <item x="48133"/>
        <item x="48134"/>
        <item x="48135"/>
        <item x="48136"/>
        <item x="48137"/>
        <item x="48138"/>
        <item x="48139"/>
        <item x="48140"/>
        <item x="48141"/>
        <item x="48142"/>
        <item x="48143"/>
        <item x="48144"/>
        <item x="48145"/>
        <item x="48146"/>
        <item x="48147"/>
        <item x="48148"/>
        <item x="48149"/>
        <item x="48150"/>
        <item x="48151"/>
        <item x="48152"/>
        <item x="48153"/>
        <item x="48154"/>
        <item x="48155"/>
        <item x="48156"/>
        <item x="48157"/>
        <item x="48158"/>
        <item x="48159"/>
        <item x="48160"/>
        <item x="48161"/>
        <item x="48162"/>
        <item x="48163"/>
        <item x="48164"/>
        <item x="48165"/>
        <item x="48166"/>
        <item x="48167"/>
        <item x="48168"/>
        <item x="48169"/>
        <item x="48170"/>
        <item x="48171"/>
        <item x="48172"/>
        <item x="48173"/>
        <item x="48174"/>
        <item x="48175"/>
        <item x="48176"/>
        <item x="48177"/>
        <item x="48178"/>
        <item x="48179"/>
        <item x="48180"/>
        <item x="48181"/>
        <item x="48182"/>
        <item x="48183"/>
        <item x="48184"/>
        <item x="48185"/>
        <item x="48186"/>
        <item x="48187"/>
        <item x="48188"/>
        <item x="48189"/>
        <item x="48190"/>
        <item x="48191"/>
        <item x="48192"/>
        <item x="48193"/>
        <item x="48194"/>
        <item x="48195"/>
        <item x="48196"/>
        <item x="48197"/>
        <item x="48198"/>
        <item x="48199"/>
        <item x="48200"/>
        <item x="48201"/>
        <item x="48202"/>
        <item x="48203"/>
        <item x="48204"/>
        <item x="48205"/>
        <item x="48206"/>
        <item x="48207"/>
        <item x="48208"/>
        <item x="48209"/>
        <item x="48210"/>
        <item x="48211"/>
        <item x="48212"/>
        <item x="48213"/>
        <item x="48214"/>
        <item x="48215"/>
        <item x="48216"/>
        <item x="48217"/>
        <item x="48218"/>
        <item x="48219"/>
        <item x="48220"/>
        <item x="48221"/>
        <item x="48222"/>
        <item x="48223"/>
        <item x="48224"/>
        <item x="48225"/>
        <item x="48226"/>
        <item x="48227"/>
        <item x="48228"/>
        <item x="48229"/>
        <item x="48230"/>
        <item x="48231"/>
        <item x="48232"/>
        <item x="48233"/>
        <item x="48234"/>
        <item x="48235"/>
        <item x="48236"/>
        <item x="48237"/>
        <item x="48238"/>
        <item x="48239"/>
        <item x="48240"/>
        <item x="48241"/>
        <item x="48242"/>
        <item x="48243"/>
        <item x="48244"/>
        <item x="48245"/>
        <item x="48246"/>
        <item x="48247"/>
        <item x="48248"/>
        <item x="48249"/>
        <item x="48250"/>
        <item x="48251"/>
        <item x="48252"/>
        <item x="48253"/>
        <item x="48254"/>
        <item x="48255"/>
        <item x="48256"/>
        <item x="48257"/>
        <item x="48258"/>
        <item x="48259"/>
        <item x="48260"/>
        <item x="48261"/>
        <item x="48262"/>
        <item x="48263"/>
        <item x="48264"/>
        <item x="48265"/>
        <item x="48266"/>
        <item x="48267"/>
        <item x="48268"/>
        <item x="48269"/>
        <item x="48270"/>
        <item x="48271"/>
        <item x="48272"/>
        <item x="48273"/>
        <item x="48274"/>
        <item x="48275"/>
        <item x="48276"/>
        <item x="48277"/>
        <item x="48278"/>
        <item x="48279"/>
        <item x="48280"/>
        <item x="48281"/>
        <item x="48282"/>
        <item x="48283"/>
        <item x="48284"/>
        <item x="48285"/>
        <item x="48286"/>
        <item x="48287"/>
        <item x="48288"/>
        <item x="48289"/>
        <item x="48290"/>
        <item x="48291"/>
        <item x="48292"/>
        <item x="48293"/>
        <item x="48294"/>
        <item x="48295"/>
        <item x="48296"/>
        <item x="48297"/>
        <item x="48298"/>
        <item x="48299"/>
        <item x="48300"/>
        <item x="48301"/>
        <item x="48302"/>
        <item x="48303"/>
        <item x="48304"/>
        <item x="48305"/>
        <item x="48306"/>
        <item x="48307"/>
        <item x="48308"/>
        <item x="48309"/>
        <item x="48310"/>
        <item x="48311"/>
        <item x="48312"/>
        <item x="48313"/>
        <item x="48314"/>
        <item x="48315"/>
        <item x="48316"/>
        <item x="48317"/>
        <item x="48318"/>
        <item x="48319"/>
        <item x="48320"/>
        <item x="48321"/>
        <item x="48322"/>
        <item x="48323"/>
        <item x="48324"/>
        <item x="48325"/>
        <item x="48326"/>
        <item x="48327"/>
        <item x="48328"/>
        <item x="48329"/>
        <item x="48330"/>
        <item x="48331"/>
        <item x="48332"/>
        <item x="48333"/>
        <item x="48334"/>
        <item x="48335"/>
        <item x="48336"/>
        <item x="48337"/>
        <item x="48338"/>
        <item x="48339"/>
        <item x="48340"/>
        <item x="48341"/>
        <item x="48342"/>
        <item x="48343"/>
        <item x="48344"/>
        <item x="48345"/>
        <item x="48346"/>
        <item x="48347"/>
        <item x="48348"/>
        <item x="48349"/>
        <item x="48350"/>
        <item x="48351"/>
        <item x="48352"/>
        <item x="48353"/>
        <item x="48354"/>
        <item x="48355"/>
        <item x="48356"/>
        <item x="48357"/>
        <item x="48358"/>
        <item x="48359"/>
        <item x="48360"/>
        <item x="48361"/>
        <item x="48362"/>
        <item x="48363"/>
        <item x="48364"/>
        <item x="48365"/>
        <item x="48366"/>
        <item x="48367"/>
        <item x="48368"/>
        <item x="48369"/>
        <item x="48370"/>
        <item x="48371"/>
        <item x="48372"/>
        <item x="48373"/>
        <item x="48374"/>
        <item x="48375"/>
        <item x="48376"/>
        <item x="48377"/>
        <item x="48378"/>
        <item x="48379"/>
        <item x="48380"/>
        <item x="48381"/>
        <item x="48382"/>
        <item x="48383"/>
        <item x="48384"/>
        <item x="48385"/>
        <item x="48386"/>
        <item x="48387"/>
        <item x="48388"/>
        <item x="48389"/>
        <item x="48390"/>
        <item x="48391"/>
        <item x="48392"/>
        <item x="48393"/>
        <item x="48394"/>
        <item x="48395"/>
        <item x="48396"/>
        <item x="48397"/>
        <item x="48398"/>
        <item x="48399"/>
        <item x="48400"/>
        <item x="48401"/>
        <item x="48402"/>
        <item x="48403"/>
        <item x="48404"/>
        <item x="48405"/>
        <item x="48406"/>
        <item x="48407"/>
        <item x="48408"/>
        <item x="48409"/>
        <item x="48410"/>
        <item x="48411"/>
        <item x="48412"/>
        <item x="48413"/>
        <item x="48414"/>
        <item x="48415"/>
        <item x="48416"/>
        <item x="48417"/>
        <item x="48418"/>
        <item x="48419"/>
        <item x="48420"/>
        <item x="48421"/>
        <item x="48422"/>
        <item x="48423"/>
        <item x="48424"/>
        <item x="48425"/>
        <item x="48426"/>
        <item x="48427"/>
        <item x="48428"/>
        <item x="48429"/>
        <item x="48430"/>
        <item x="48431"/>
        <item x="48432"/>
        <item x="48433"/>
        <item x="48434"/>
        <item x="48435"/>
        <item x="48436"/>
        <item x="48437"/>
        <item x="48438"/>
        <item x="48439"/>
        <item x="48440"/>
        <item x="48441"/>
        <item x="48442"/>
        <item x="48443"/>
        <item x="48444"/>
        <item x="48445"/>
        <item x="48446"/>
        <item x="48447"/>
        <item x="48448"/>
        <item x="48449"/>
        <item x="48450"/>
        <item x="48451"/>
        <item x="48452"/>
        <item x="48453"/>
        <item x="48454"/>
        <item x="48455"/>
        <item x="48456"/>
        <item x="48457"/>
        <item x="48458"/>
        <item x="48459"/>
        <item x="48460"/>
        <item x="48461"/>
        <item x="48462"/>
        <item x="48463"/>
        <item x="48464"/>
        <item x="48465"/>
        <item x="48466"/>
        <item x="48467"/>
        <item x="48468"/>
        <item x="48469"/>
        <item x="48470"/>
        <item x="48471"/>
        <item x="48472"/>
        <item x="48473"/>
        <item x="48474"/>
        <item x="48475"/>
        <item x="48476"/>
        <item x="48477"/>
        <item x="48478"/>
        <item x="48479"/>
        <item x="48480"/>
        <item x="48481"/>
        <item x="48482"/>
        <item x="48483"/>
        <item x="48484"/>
        <item x="48485"/>
        <item x="48486"/>
        <item x="48487"/>
        <item x="48488"/>
        <item x="48489"/>
        <item x="48490"/>
        <item x="48491"/>
        <item x="48492"/>
        <item x="48493"/>
        <item x="48494"/>
        <item x="48495"/>
        <item x="48496"/>
        <item x="48497"/>
        <item x="48498"/>
        <item x="48499"/>
        <item x="48500"/>
        <item x="48501"/>
        <item x="48502"/>
        <item x="48503"/>
        <item x="48504"/>
        <item x="48505"/>
        <item x="48506"/>
        <item x="48507"/>
        <item x="48508"/>
        <item x="48509"/>
        <item x="48510"/>
        <item x="48511"/>
        <item x="48512"/>
        <item x="48513"/>
        <item x="48514"/>
        <item x="48515"/>
        <item x="48516"/>
        <item x="48517"/>
        <item x="48518"/>
        <item x="48519"/>
        <item x="48520"/>
        <item x="48521"/>
        <item x="48522"/>
        <item x="48523"/>
        <item x="48524"/>
        <item x="48525"/>
        <item x="48526"/>
        <item x="48527"/>
        <item x="48528"/>
        <item x="48529"/>
        <item x="48530"/>
        <item x="48531"/>
        <item x="48532"/>
        <item x="48533"/>
        <item x="48534"/>
        <item x="48535"/>
        <item x="48536"/>
        <item x="48537"/>
        <item x="48538"/>
        <item x="48539"/>
        <item x="48540"/>
        <item x="48541"/>
        <item x="48542"/>
        <item x="48543"/>
        <item x="48544"/>
        <item x="48545"/>
        <item x="48546"/>
        <item x="48547"/>
        <item x="48548"/>
        <item x="48549"/>
        <item x="48550"/>
        <item x="48551"/>
        <item x="48552"/>
        <item x="48553"/>
        <item x="48554"/>
        <item x="48555"/>
        <item x="48556"/>
        <item x="48557"/>
        <item x="48558"/>
        <item x="48559"/>
        <item x="48560"/>
        <item x="48561"/>
        <item x="48562"/>
        <item x="48563"/>
        <item x="48564"/>
        <item x="48565"/>
        <item x="48566"/>
        <item x="48567"/>
        <item x="48568"/>
        <item x="48569"/>
        <item x="48570"/>
        <item x="48571"/>
        <item x="48572"/>
        <item x="48573"/>
        <item x="48574"/>
        <item x="48575"/>
        <item x="48576"/>
        <item x="48577"/>
        <item x="48578"/>
        <item x="48579"/>
        <item x="48580"/>
        <item x="48581"/>
        <item x="48582"/>
        <item x="48583"/>
        <item x="48584"/>
        <item x="48585"/>
        <item x="48586"/>
        <item x="48587"/>
        <item x="48588"/>
        <item x="48589"/>
        <item x="48590"/>
        <item x="48591"/>
        <item x="48592"/>
        <item x="48593"/>
        <item x="48594"/>
        <item x="48595"/>
        <item x="48596"/>
        <item x="48597"/>
        <item x="48598"/>
        <item x="48599"/>
        <item x="48600"/>
        <item x="48601"/>
        <item x="48602"/>
        <item x="48603"/>
        <item x="48604"/>
        <item x="48605"/>
        <item x="48606"/>
        <item x="48607"/>
        <item x="48608"/>
        <item x="48609"/>
        <item x="48610"/>
        <item x="48611"/>
        <item x="48612"/>
        <item x="48613"/>
        <item x="48614"/>
        <item x="48615"/>
        <item x="48616"/>
        <item x="48617"/>
        <item x="48618"/>
        <item x="48619"/>
        <item x="48620"/>
        <item x="48621"/>
        <item x="48622"/>
        <item x="48623"/>
        <item x="48624"/>
        <item x="48625"/>
        <item x="48626"/>
        <item x="48627"/>
        <item x="48628"/>
        <item x="48629"/>
        <item x="48630"/>
        <item x="48631"/>
        <item x="48632"/>
        <item x="48633"/>
        <item x="48634"/>
        <item x="48635"/>
        <item x="48636"/>
        <item x="48637"/>
        <item x="48638"/>
        <item x="48639"/>
        <item x="48640"/>
        <item x="48641"/>
        <item x="48642"/>
        <item x="48643"/>
        <item x="48644"/>
        <item x="48645"/>
        <item x="48646"/>
        <item x="48647"/>
        <item x="48648"/>
        <item x="48649"/>
        <item x="48650"/>
        <item x="48651"/>
        <item x="48652"/>
        <item x="48653"/>
        <item x="48654"/>
        <item x="48655"/>
        <item x="48656"/>
        <item x="48657"/>
        <item x="48658"/>
        <item x="48659"/>
        <item x="48660"/>
        <item x="48661"/>
        <item x="48662"/>
        <item x="48663"/>
        <item x="48664"/>
        <item x="48665"/>
        <item x="48666"/>
        <item x="48667"/>
        <item x="48668"/>
        <item x="48669"/>
        <item x="48670"/>
        <item x="48671"/>
        <item x="48672"/>
        <item x="48673"/>
        <item x="48674"/>
        <item x="48675"/>
        <item x="48676"/>
        <item x="48677"/>
        <item x="48678"/>
        <item x="48679"/>
        <item x="48680"/>
        <item x="48681"/>
        <item x="48682"/>
        <item x="48683"/>
        <item x="48684"/>
        <item x="48685"/>
        <item x="48686"/>
        <item x="48687"/>
        <item x="48688"/>
        <item x="48689"/>
        <item x="48690"/>
        <item x="48691"/>
        <item x="48692"/>
        <item x="48693"/>
        <item x="48694"/>
        <item x="48695"/>
        <item x="48696"/>
        <item x="48697"/>
        <item x="48698"/>
        <item x="48699"/>
        <item x="48700"/>
        <item x="48701"/>
        <item x="48702"/>
        <item x="48703"/>
        <item x="48704"/>
        <item x="48705"/>
        <item x="48706"/>
        <item x="48707"/>
        <item x="48708"/>
        <item x="48709"/>
        <item x="48710"/>
        <item x="48711"/>
        <item x="48712"/>
        <item x="48713"/>
        <item x="48714"/>
        <item x="48715"/>
        <item x="48716"/>
        <item x="48717"/>
        <item x="48718"/>
        <item x="48719"/>
        <item x="48720"/>
        <item x="48721"/>
        <item x="48722"/>
        <item x="48723"/>
        <item x="48724"/>
        <item x="48725"/>
        <item x="48726"/>
        <item x="48727"/>
        <item x="48728"/>
        <item x="48729"/>
        <item x="48730"/>
        <item x="48731"/>
        <item x="48732"/>
        <item x="48733"/>
        <item x="48734"/>
        <item x="48735"/>
        <item x="48736"/>
        <item x="48737"/>
        <item x="48738"/>
        <item x="48739"/>
        <item x="48740"/>
        <item x="48741"/>
        <item x="48742"/>
        <item x="48743"/>
        <item x="48744"/>
        <item x="48745"/>
        <item x="48746"/>
        <item x="48747"/>
        <item x="48748"/>
        <item x="48749"/>
        <item x="48750"/>
        <item x="48751"/>
        <item x="48752"/>
        <item x="48753"/>
        <item x="48754"/>
        <item x="48755"/>
        <item x="48756"/>
        <item x="48757"/>
        <item x="48758"/>
        <item x="48759"/>
        <item x="48760"/>
        <item x="48761"/>
        <item x="48762"/>
        <item x="48763"/>
        <item x="48764"/>
        <item x="48765"/>
        <item x="48766"/>
        <item x="48767"/>
        <item x="48768"/>
        <item x="48769"/>
        <item x="48770"/>
        <item x="48771"/>
        <item x="48772"/>
        <item x="48773"/>
        <item x="48774"/>
        <item x="48775"/>
        <item x="48776"/>
        <item x="48777"/>
        <item x="48778"/>
        <item x="48779"/>
        <item x="48780"/>
        <item x="48781"/>
        <item x="48782"/>
        <item x="48783"/>
        <item x="48784"/>
        <item x="48785"/>
        <item x="48786"/>
        <item x="48787"/>
        <item x="48788"/>
        <item x="48789"/>
        <item x="48790"/>
        <item x="48791"/>
        <item x="48792"/>
        <item x="48793"/>
        <item x="48794"/>
        <item x="48795"/>
        <item x="48796"/>
        <item x="48797"/>
        <item x="48798"/>
        <item x="48799"/>
        <item x="48800"/>
        <item x="48801"/>
        <item x="48802"/>
        <item x="48803"/>
        <item x="48804"/>
        <item x="48805"/>
        <item x="48806"/>
        <item x="48807"/>
        <item x="48808"/>
        <item x="48809"/>
        <item x="48810"/>
        <item x="48811"/>
        <item x="48812"/>
        <item x="48813"/>
        <item x="48814"/>
        <item x="48815"/>
        <item x="48816"/>
        <item x="48817"/>
        <item x="48818"/>
        <item x="48819"/>
        <item x="48820"/>
        <item x="48821"/>
        <item x="48822"/>
        <item x="48823"/>
        <item x="48824"/>
        <item x="48825"/>
        <item x="48826"/>
        <item x="48827"/>
        <item x="48828"/>
        <item x="48829"/>
        <item x="48830"/>
        <item x="48831"/>
        <item x="48832"/>
        <item x="48833"/>
        <item x="48834"/>
        <item x="48835"/>
        <item x="48836"/>
        <item x="48837"/>
        <item x="48838"/>
        <item x="48839"/>
        <item x="48840"/>
        <item x="48841"/>
        <item x="48842"/>
        <item x="48843"/>
        <item x="48844"/>
        <item x="48845"/>
        <item x="48846"/>
        <item x="48847"/>
        <item x="48848"/>
        <item x="48849"/>
        <item x="48850"/>
        <item x="48851"/>
        <item x="48852"/>
        <item x="48853"/>
        <item x="48854"/>
        <item x="48855"/>
        <item x="48856"/>
        <item x="48857"/>
        <item x="48858"/>
        <item x="48859"/>
        <item x="48860"/>
        <item x="48861"/>
        <item x="48862"/>
        <item x="48863"/>
        <item x="48864"/>
        <item x="48865"/>
        <item x="48866"/>
        <item x="48867"/>
        <item x="48868"/>
        <item x="48869"/>
        <item x="48870"/>
        <item x="48871"/>
        <item x="48872"/>
        <item x="48873"/>
        <item x="48874"/>
        <item x="48875"/>
        <item x="48876"/>
        <item x="48877"/>
        <item x="48878"/>
        <item x="48879"/>
        <item x="48880"/>
        <item x="48881"/>
        <item x="48882"/>
        <item x="48883"/>
        <item x="48884"/>
        <item x="48885"/>
        <item x="48886"/>
        <item x="48887"/>
        <item x="48888"/>
        <item x="48889"/>
        <item x="48890"/>
        <item x="48891"/>
        <item x="48892"/>
        <item x="48893"/>
        <item x="48894"/>
        <item x="48895"/>
        <item x="48896"/>
        <item x="48897"/>
        <item x="48898"/>
        <item x="48899"/>
        <item x="48900"/>
        <item x="48901"/>
        <item x="48902"/>
        <item x="48903"/>
        <item x="48904"/>
        <item x="48905"/>
        <item x="48906"/>
        <item x="48907"/>
        <item x="48908"/>
        <item x="48909"/>
        <item x="48910"/>
        <item x="48911"/>
        <item x="48912"/>
        <item x="48913"/>
        <item x="48914"/>
        <item x="48915"/>
        <item x="48916"/>
        <item x="48917"/>
        <item x="48918"/>
        <item x="48919"/>
        <item x="48920"/>
        <item x="48921"/>
        <item x="48922"/>
        <item x="48923"/>
        <item x="48924"/>
        <item x="48925"/>
        <item x="48926"/>
        <item x="48927"/>
        <item x="48928"/>
        <item x="48929"/>
        <item x="48930"/>
        <item x="48931"/>
        <item x="48932"/>
        <item x="48933"/>
        <item x="48934"/>
        <item x="48935"/>
        <item x="48936"/>
        <item x="48937"/>
        <item x="48938"/>
        <item x="48939"/>
        <item x="48940"/>
        <item x="48941"/>
        <item x="48942"/>
        <item x="48943"/>
        <item x="48944"/>
        <item x="48945"/>
        <item x="48946"/>
        <item x="48947"/>
        <item x="48948"/>
        <item x="48949"/>
        <item x="48950"/>
        <item x="48951"/>
        <item x="48952"/>
        <item x="48953"/>
        <item x="48954"/>
        <item x="48955"/>
        <item x="48956"/>
        <item x="48957"/>
        <item x="48958"/>
        <item x="48959"/>
        <item x="48960"/>
        <item x="48961"/>
        <item x="48962"/>
        <item x="48963"/>
        <item x="48964"/>
        <item x="48965"/>
        <item x="48966"/>
        <item x="48967"/>
        <item x="48968"/>
        <item x="48969"/>
        <item x="48970"/>
        <item x="48971"/>
        <item x="48972"/>
        <item x="48973"/>
        <item x="48974"/>
        <item x="48975"/>
        <item x="48976"/>
        <item x="48977"/>
        <item x="48978"/>
        <item x="48979"/>
        <item x="48980"/>
        <item x="48981"/>
        <item x="48982"/>
        <item x="48983"/>
        <item x="48984"/>
        <item x="48985"/>
        <item x="48986"/>
        <item x="48987"/>
        <item x="48988"/>
        <item x="48989"/>
        <item x="48990"/>
        <item x="48991"/>
        <item x="48992"/>
        <item x="48993"/>
        <item x="48994"/>
        <item x="48995"/>
        <item x="48996"/>
        <item x="48997"/>
        <item x="48998"/>
        <item x="48999"/>
        <item x="49000"/>
        <item x="49001"/>
        <item x="49002"/>
        <item x="49003"/>
        <item x="49004"/>
        <item x="49005"/>
        <item x="49006"/>
        <item x="49007"/>
        <item x="49008"/>
        <item x="49009"/>
        <item x="49010"/>
        <item x="49011"/>
        <item x="49012"/>
        <item x="49013"/>
        <item x="49014"/>
        <item x="49015"/>
        <item x="49016"/>
        <item x="49017"/>
        <item x="49018"/>
        <item x="49019"/>
        <item x="49020"/>
        <item x="49021"/>
        <item x="49022"/>
        <item x="49023"/>
        <item x="49024"/>
        <item x="49025"/>
        <item x="49026"/>
        <item x="49027"/>
        <item x="49028"/>
        <item x="49029"/>
        <item x="49030"/>
        <item x="49031"/>
        <item x="49032"/>
        <item x="49033"/>
        <item x="49034"/>
        <item x="49035"/>
        <item x="49036"/>
        <item x="49037"/>
        <item x="49038"/>
        <item x="49039"/>
        <item x="49040"/>
        <item x="49041"/>
        <item x="49042"/>
        <item x="49043"/>
        <item x="49044"/>
        <item x="49045"/>
        <item x="49046"/>
        <item x="49047"/>
        <item x="49048"/>
        <item x="49049"/>
        <item x="49050"/>
        <item x="49051"/>
        <item x="49052"/>
        <item x="49053"/>
        <item x="49054"/>
        <item x="49055"/>
        <item x="49056"/>
        <item x="49057"/>
        <item x="49058"/>
        <item x="49059"/>
        <item x="49060"/>
        <item x="49061"/>
        <item x="49062"/>
        <item x="49063"/>
        <item x="49064"/>
        <item x="49065"/>
        <item x="49066"/>
        <item x="49067"/>
        <item x="49068"/>
        <item x="49069"/>
        <item x="49070"/>
        <item x="49071"/>
        <item x="49072"/>
        <item x="49073"/>
        <item x="49074"/>
        <item x="49075"/>
        <item x="49076"/>
        <item x="49077"/>
        <item x="49078"/>
        <item x="49079"/>
        <item x="49080"/>
        <item x="49081"/>
        <item x="49082"/>
        <item x="49083"/>
        <item x="49084"/>
        <item x="49085"/>
        <item x="49086"/>
        <item x="49087"/>
        <item x="49088"/>
        <item x="49089"/>
        <item x="49090"/>
        <item x="49091"/>
        <item x="49092"/>
        <item x="49093"/>
        <item x="49094"/>
        <item x="49095"/>
        <item x="49096"/>
        <item x="49097"/>
        <item x="49098"/>
        <item x="49099"/>
        <item x="49100"/>
        <item x="49101"/>
        <item x="49102"/>
        <item x="49103"/>
        <item x="49104"/>
        <item x="49105"/>
        <item x="49106"/>
        <item x="49107"/>
        <item x="49108"/>
        <item x="49109"/>
        <item x="49110"/>
        <item x="49111"/>
        <item x="49112"/>
        <item x="49113"/>
        <item x="49114"/>
        <item x="49115"/>
        <item x="49116"/>
        <item x="49117"/>
        <item x="49118"/>
        <item x="49119"/>
        <item x="49120"/>
        <item x="49121"/>
        <item x="49122"/>
        <item x="49123"/>
        <item x="49124"/>
        <item x="49125"/>
        <item x="49126"/>
        <item x="49127"/>
        <item x="49128"/>
        <item x="49129"/>
        <item x="49130"/>
        <item x="49131"/>
        <item x="49132"/>
        <item x="49133"/>
        <item x="49134"/>
        <item x="49135"/>
        <item x="49136"/>
        <item x="49137"/>
        <item x="49138"/>
        <item x="49139"/>
        <item x="49140"/>
        <item x="49141"/>
        <item x="49142"/>
        <item x="49143"/>
        <item x="49144"/>
        <item x="49145"/>
        <item x="49146"/>
        <item x="49147"/>
        <item x="49148"/>
        <item x="49149"/>
        <item x="49150"/>
        <item x="49151"/>
        <item x="49152"/>
        <item x="49153"/>
        <item x="49154"/>
        <item x="49155"/>
        <item x="49156"/>
        <item x="49157"/>
        <item x="49158"/>
        <item x="49159"/>
        <item x="49160"/>
        <item x="49161"/>
        <item x="49162"/>
        <item x="49163"/>
        <item x="49164"/>
        <item x="49165"/>
        <item x="49166"/>
        <item x="49167"/>
        <item x="49168"/>
        <item x="49169"/>
        <item x="49170"/>
        <item x="49171"/>
        <item x="49172"/>
        <item x="49173"/>
        <item x="49174"/>
        <item x="49175"/>
        <item x="49176"/>
        <item x="49177"/>
        <item x="49178"/>
        <item x="49179"/>
        <item x="49180"/>
        <item x="49181"/>
        <item x="49182"/>
        <item x="49183"/>
        <item x="49184"/>
        <item x="49185"/>
        <item x="49186"/>
        <item x="49187"/>
        <item x="49188"/>
        <item x="49189"/>
        <item x="49190"/>
        <item x="49191"/>
        <item x="49192"/>
        <item x="49193"/>
        <item x="49194"/>
        <item x="49195"/>
        <item x="49196"/>
        <item x="49197"/>
        <item x="49198"/>
        <item x="49199"/>
        <item x="49200"/>
        <item x="49201"/>
        <item x="49202"/>
        <item x="49203"/>
        <item x="49204"/>
        <item x="49205"/>
        <item x="49206"/>
        <item x="49207"/>
        <item x="49208"/>
        <item x="49209"/>
        <item x="49210"/>
        <item x="49211"/>
        <item x="49212"/>
        <item x="49213"/>
        <item x="49214"/>
        <item x="49215"/>
        <item x="49216"/>
        <item x="49217"/>
        <item x="49218"/>
        <item x="49219"/>
        <item x="49220"/>
        <item x="49221"/>
        <item x="49222"/>
        <item x="49223"/>
        <item x="49224"/>
        <item x="49225"/>
        <item x="49226"/>
        <item x="49227"/>
        <item x="49228"/>
        <item x="49229"/>
        <item x="49230"/>
        <item x="49231"/>
        <item x="49232"/>
        <item x="49233"/>
        <item x="49234"/>
        <item x="49235"/>
        <item x="49236"/>
        <item x="49237"/>
        <item x="49238"/>
        <item x="49239"/>
        <item x="49240"/>
        <item x="49241"/>
        <item x="49242"/>
        <item x="49243"/>
        <item x="49244"/>
        <item x="49245"/>
        <item x="49246"/>
        <item x="49247"/>
        <item x="49248"/>
        <item x="49249"/>
        <item x="49250"/>
        <item x="49251"/>
        <item x="49252"/>
        <item x="49253"/>
        <item x="49254"/>
        <item x="49255"/>
        <item x="49256"/>
        <item x="49257"/>
        <item x="49258"/>
        <item x="49259"/>
        <item x="49260"/>
        <item x="49261"/>
        <item x="49262"/>
        <item x="49263"/>
        <item x="49264"/>
        <item x="49265"/>
        <item x="49266"/>
        <item x="49267"/>
        <item x="49268"/>
        <item x="49269"/>
        <item x="49270"/>
        <item x="49271"/>
        <item x="49272"/>
        <item x="49273"/>
        <item x="49274"/>
        <item x="49275"/>
        <item x="49276"/>
        <item x="49277"/>
        <item x="49278"/>
        <item x="49279"/>
        <item x="49280"/>
        <item x="49281"/>
        <item x="49282"/>
        <item x="49283"/>
        <item x="49284"/>
        <item x="49285"/>
        <item x="49286"/>
        <item x="49287"/>
        <item x="49288"/>
        <item x="49289"/>
        <item x="49290"/>
        <item x="49291"/>
        <item x="49292"/>
        <item x="49293"/>
        <item x="49294"/>
        <item x="49295"/>
        <item x="49296"/>
        <item x="49297"/>
        <item x="49298"/>
        <item x="49299"/>
        <item x="49300"/>
        <item x="49301"/>
        <item x="49302"/>
        <item x="49303"/>
        <item x="49304"/>
        <item x="49305"/>
        <item x="49306"/>
        <item x="49307"/>
        <item x="49308"/>
        <item x="49309"/>
        <item x="49310"/>
        <item x="49311"/>
        <item x="49312"/>
        <item x="49313"/>
        <item x="49314"/>
        <item x="49315"/>
        <item x="49316"/>
        <item x="49317"/>
        <item x="49318"/>
        <item x="49319"/>
        <item x="49320"/>
        <item x="49321"/>
        <item x="49322"/>
        <item x="49323"/>
        <item x="49324"/>
        <item x="49325"/>
        <item x="49326"/>
        <item x="49327"/>
        <item x="49328"/>
        <item x="49329"/>
        <item x="49330"/>
        <item x="49331"/>
        <item x="49332"/>
        <item x="49333"/>
        <item x="49334"/>
        <item x="49335"/>
        <item x="49336"/>
        <item x="49337"/>
        <item x="49338"/>
        <item x="49339"/>
        <item x="49340"/>
        <item x="49341"/>
        <item x="49342"/>
        <item x="49343"/>
        <item x="49344"/>
        <item x="49345"/>
        <item x="49346"/>
        <item x="49347"/>
        <item x="49348"/>
        <item x="49349"/>
        <item x="49350"/>
        <item x="49351"/>
        <item x="49352"/>
        <item x="49353"/>
        <item x="49354"/>
        <item x="49355"/>
        <item x="49356"/>
        <item x="49357"/>
        <item x="49358"/>
        <item x="49359"/>
        <item x="49360"/>
        <item x="49361"/>
        <item x="49362"/>
        <item x="49363"/>
        <item x="49364"/>
        <item x="49365"/>
        <item x="49366"/>
        <item x="49367"/>
        <item x="49368"/>
        <item x="49369"/>
        <item x="49370"/>
        <item x="49371"/>
        <item x="49372"/>
        <item x="49373"/>
        <item x="49374"/>
        <item x="49375"/>
        <item x="49376"/>
        <item x="49377"/>
        <item x="49378"/>
        <item x="49379"/>
        <item x="49380"/>
        <item x="49381"/>
        <item x="49382"/>
        <item x="49383"/>
        <item x="49384"/>
        <item x="49385"/>
        <item x="49386"/>
        <item x="49387"/>
        <item x="49388"/>
        <item x="49389"/>
        <item x="49390"/>
        <item x="49391"/>
        <item x="49392"/>
        <item x="49393"/>
        <item x="49394"/>
        <item x="49395"/>
        <item x="49396"/>
        <item x="49397"/>
        <item x="49398"/>
        <item x="49399"/>
        <item x="49400"/>
        <item x="49401"/>
        <item x="49402"/>
        <item x="49403"/>
        <item x="49404"/>
        <item x="49405"/>
        <item x="49406"/>
        <item x="49407"/>
        <item x="49408"/>
        <item x="49409"/>
        <item x="49410"/>
        <item x="49411"/>
        <item x="49412"/>
        <item x="49413"/>
        <item x="49414"/>
        <item x="49415"/>
        <item x="49416"/>
        <item x="49417"/>
        <item x="49418"/>
        <item x="49419"/>
        <item x="49420"/>
        <item x="49421"/>
        <item x="49422"/>
        <item x="49423"/>
        <item x="49424"/>
        <item x="49425"/>
        <item x="49426"/>
        <item x="49427"/>
        <item x="49428"/>
        <item x="49429"/>
        <item x="49430"/>
        <item x="49431"/>
        <item x="49432"/>
        <item x="49433"/>
        <item x="49434"/>
        <item x="49435"/>
        <item x="49436"/>
        <item x="49437"/>
        <item x="49438"/>
        <item x="49439"/>
        <item x="49440"/>
        <item x="49441"/>
        <item x="49442"/>
        <item x="49443"/>
        <item x="49444"/>
        <item x="49445"/>
        <item x="49446"/>
        <item x="49447"/>
        <item x="49448"/>
        <item x="49449"/>
        <item x="49450"/>
        <item x="49451"/>
        <item x="49452"/>
        <item x="49453"/>
        <item x="49454"/>
        <item x="49455"/>
        <item x="49456"/>
        <item x="49457"/>
        <item x="49458"/>
        <item x="49459"/>
        <item x="49460"/>
        <item x="49461"/>
        <item x="49462"/>
        <item x="49463"/>
        <item x="49464"/>
        <item x="49465"/>
        <item x="49466"/>
        <item x="49467"/>
        <item x="49468"/>
        <item x="49469"/>
        <item x="49470"/>
        <item x="49471"/>
        <item x="49472"/>
        <item x="49473"/>
        <item x="49474"/>
        <item x="49475"/>
        <item x="49476"/>
        <item x="49477"/>
        <item x="49478"/>
        <item x="49479"/>
        <item x="49480"/>
        <item x="49481"/>
        <item x="49482"/>
        <item x="49483"/>
        <item x="49484"/>
        <item x="49485"/>
        <item x="49486"/>
        <item x="49487"/>
        <item x="49488"/>
        <item x="49489"/>
        <item x="49490"/>
        <item x="49491"/>
        <item x="49492"/>
        <item x="49493"/>
        <item x="49494"/>
        <item x="49495"/>
        <item x="49496"/>
        <item x="49497"/>
        <item x="49498"/>
        <item x="49499"/>
        <item x="49500"/>
        <item x="49501"/>
        <item x="49502"/>
        <item x="49503"/>
        <item x="49504"/>
        <item x="49505"/>
        <item x="49506"/>
        <item x="49507"/>
        <item x="49508"/>
        <item x="49509"/>
        <item x="49510"/>
        <item x="49511"/>
        <item x="49512"/>
        <item x="49513"/>
        <item x="49514"/>
        <item x="49515"/>
        <item x="49516"/>
        <item x="49517"/>
        <item x="49518"/>
        <item x="49519"/>
        <item x="49520"/>
        <item x="49521"/>
        <item x="49522"/>
        <item x="49523"/>
        <item x="49524"/>
        <item x="49525"/>
        <item x="49526"/>
        <item x="49527"/>
        <item x="49528"/>
        <item x="49529"/>
        <item x="49530"/>
        <item x="49531"/>
        <item x="49532"/>
        <item x="49533"/>
        <item x="49534"/>
        <item x="49535"/>
        <item x="49536"/>
        <item x="49537"/>
        <item x="49538"/>
        <item x="49539"/>
        <item x="49540"/>
        <item x="49541"/>
        <item x="49542"/>
        <item x="49543"/>
        <item x="49544"/>
        <item x="49545"/>
        <item x="49546"/>
        <item x="49547"/>
        <item x="49548"/>
        <item x="49549"/>
        <item x="49550"/>
        <item x="49551"/>
        <item x="49552"/>
        <item x="49553"/>
        <item x="49554"/>
        <item x="49555"/>
        <item x="49556"/>
        <item x="49557"/>
        <item x="49558"/>
        <item x="49559"/>
        <item x="49560"/>
        <item x="49561"/>
        <item x="49562"/>
        <item x="49563"/>
        <item x="49564"/>
        <item x="49565"/>
        <item x="49566"/>
        <item x="49567"/>
        <item x="49568"/>
        <item x="49569"/>
        <item x="49570"/>
        <item x="49571"/>
        <item x="49572"/>
        <item x="49573"/>
        <item x="49574"/>
        <item x="49575"/>
        <item x="49576"/>
        <item x="49577"/>
        <item x="49578"/>
        <item x="49579"/>
        <item x="49580"/>
        <item x="49581"/>
        <item x="49582"/>
        <item x="49583"/>
        <item x="49584"/>
        <item x="49585"/>
        <item x="49586"/>
        <item x="49587"/>
        <item x="49588"/>
        <item x="49589"/>
        <item x="49590"/>
        <item x="49591"/>
        <item x="49592"/>
        <item x="49593"/>
        <item x="49594"/>
        <item x="49595"/>
        <item x="49596"/>
        <item x="49597"/>
        <item x="49598"/>
        <item x="49599"/>
        <item x="49600"/>
        <item x="49601"/>
        <item x="49602"/>
        <item x="49603"/>
        <item x="49604"/>
        <item x="49605"/>
        <item x="49606"/>
        <item x="49607"/>
        <item x="49608"/>
        <item x="49609"/>
        <item x="49610"/>
        <item x="49611"/>
        <item x="49612"/>
        <item x="49613"/>
        <item x="49614"/>
        <item x="49615"/>
        <item x="49616"/>
        <item x="49617"/>
        <item x="49618"/>
        <item x="49619"/>
        <item x="49620"/>
        <item x="49621"/>
        <item x="49622"/>
        <item x="49623"/>
        <item x="49624"/>
        <item x="49625"/>
        <item x="49626"/>
        <item x="49627"/>
        <item x="49628"/>
        <item x="49629"/>
        <item x="49630"/>
        <item x="49631"/>
        <item x="49632"/>
        <item x="49633"/>
        <item x="49634"/>
        <item x="49635"/>
        <item x="49636"/>
        <item x="49637"/>
        <item x="49638"/>
        <item x="49639"/>
        <item x="49640"/>
        <item x="49641"/>
        <item x="49642"/>
        <item x="49643"/>
        <item x="49644"/>
        <item x="49645"/>
        <item x="49646"/>
        <item x="49647"/>
        <item x="49648"/>
        <item x="49649"/>
        <item x="49650"/>
        <item x="49651"/>
        <item x="49652"/>
        <item x="49653"/>
        <item x="49654"/>
        <item x="49655"/>
        <item x="49656"/>
        <item x="49657"/>
        <item x="49658"/>
        <item x="49659"/>
        <item x="49660"/>
        <item x="49661"/>
        <item x="49662"/>
        <item x="49663"/>
        <item x="49664"/>
        <item x="49665"/>
        <item x="49666"/>
        <item x="49667"/>
        <item x="49668"/>
        <item x="49669"/>
        <item x="49670"/>
        <item x="49671"/>
        <item x="49672"/>
        <item x="49673"/>
        <item x="49674"/>
        <item x="49675"/>
        <item x="49676"/>
        <item x="49677"/>
        <item x="49678"/>
        <item x="49679"/>
        <item x="49680"/>
        <item x="49681"/>
        <item x="49682"/>
        <item x="49683"/>
        <item x="49684"/>
        <item x="49685"/>
        <item x="49686"/>
        <item x="49687"/>
        <item x="49688"/>
        <item x="49689"/>
        <item x="49690"/>
        <item x="49691"/>
        <item x="49692"/>
        <item x="49693"/>
        <item x="49694"/>
        <item x="49695"/>
        <item x="49696"/>
        <item x="49697"/>
        <item x="49698"/>
        <item x="49699"/>
        <item x="49700"/>
        <item x="49701"/>
        <item x="49702"/>
        <item x="49703"/>
        <item x="49704"/>
        <item x="49705"/>
        <item x="49706"/>
        <item x="49707"/>
        <item x="49708"/>
        <item x="49709"/>
        <item x="49710"/>
        <item x="49711"/>
        <item x="49712"/>
        <item x="49713"/>
        <item x="49714"/>
        <item x="49715"/>
        <item x="49716"/>
        <item x="49717"/>
        <item x="49718"/>
        <item x="49719"/>
        <item x="49720"/>
        <item x="49721"/>
        <item x="49722"/>
        <item x="49723"/>
        <item x="49724"/>
        <item x="49725"/>
        <item x="49726"/>
        <item x="49727"/>
        <item x="49728"/>
        <item x="49729"/>
        <item x="49730"/>
        <item x="49731"/>
        <item x="49732"/>
        <item x="49733"/>
        <item x="49734"/>
        <item x="49735"/>
        <item x="49736"/>
        <item x="49737"/>
        <item x="49738"/>
        <item x="49739"/>
        <item x="49740"/>
        <item x="49741"/>
        <item x="49742"/>
        <item x="49743"/>
        <item x="49744"/>
        <item x="49745"/>
        <item x="49746"/>
        <item x="49747"/>
        <item x="49748"/>
        <item x="49749"/>
        <item x="49750"/>
        <item x="49751"/>
        <item x="49752"/>
        <item x="49753"/>
        <item x="49754"/>
        <item x="49755"/>
        <item x="49756"/>
        <item x="49757"/>
        <item x="49758"/>
        <item x="49759"/>
        <item x="49760"/>
        <item x="49761"/>
        <item x="49762"/>
        <item x="49763"/>
        <item x="49764"/>
        <item x="49765"/>
        <item x="49766"/>
        <item x="49767"/>
        <item x="49768"/>
        <item x="49769"/>
        <item x="49770"/>
        <item x="49771"/>
        <item x="49772"/>
        <item x="49773"/>
        <item x="49774"/>
        <item x="49775"/>
        <item x="49776"/>
        <item x="49777"/>
        <item x="49778"/>
        <item x="49779"/>
        <item x="49780"/>
        <item x="49781"/>
        <item x="49782"/>
        <item x="49783"/>
        <item x="49784"/>
        <item x="49785"/>
        <item x="49786"/>
        <item x="49787"/>
        <item x="49788"/>
        <item x="49789"/>
        <item x="49790"/>
        <item x="49791"/>
        <item x="49792"/>
        <item x="49793"/>
        <item x="49794"/>
        <item x="49795"/>
        <item x="49796"/>
        <item x="49797"/>
        <item x="49798"/>
        <item x="49799"/>
        <item x="49800"/>
        <item x="49801"/>
        <item x="49802"/>
        <item x="49803"/>
        <item x="49804"/>
        <item x="49805"/>
        <item x="49806"/>
        <item x="49807"/>
        <item x="49808"/>
        <item x="49809"/>
        <item x="49810"/>
        <item x="49811"/>
        <item x="49812"/>
        <item x="49813"/>
        <item x="49814"/>
        <item x="49815"/>
        <item x="49816"/>
        <item x="49817"/>
        <item x="49818"/>
        <item x="49819"/>
        <item x="49820"/>
        <item x="49821"/>
        <item x="49822"/>
        <item x="49823"/>
        <item x="49824"/>
        <item x="49825"/>
        <item x="49826"/>
        <item x="49827"/>
        <item x="49828"/>
        <item x="49829"/>
        <item x="49830"/>
        <item x="49831"/>
        <item x="49832"/>
        <item x="49833"/>
        <item x="49834"/>
        <item x="49835"/>
        <item x="49836"/>
        <item x="49837"/>
        <item x="49838"/>
        <item x="49839"/>
        <item x="49840"/>
        <item x="49841"/>
        <item x="49842"/>
        <item x="49843"/>
        <item x="49844"/>
        <item x="49845"/>
        <item x="49846"/>
        <item x="49847"/>
        <item x="49848"/>
        <item x="49849"/>
        <item x="49850"/>
        <item x="49851"/>
        <item x="49852"/>
        <item x="49853"/>
        <item x="49854"/>
        <item x="49855"/>
        <item x="49856"/>
        <item x="49857"/>
        <item x="49858"/>
        <item x="49859"/>
        <item x="49860"/>
        <item x="49861"/>
        <item x="49862"/>
        <item x="49863"/>
        <item x="49864"/>
        <item x="49865"/>
        <item x="49866"/>
        <item x="49867"/>
        <item x="49868"/>
        <item x="49869"/>
        <item x="49870"/>
        <item x="49871"/>
        <item x="49872"/>
        <item x="49873"/>
        <item x="49874"/>
        <item x="49875"/>
        <item x="49876"/>
        <item x="49877"/>
        <item x="49878"/>
        <item x="49879"/>
        <item x="49880"/>
        <item x="49881"/>
        <item x="49882"/>
        <item x="49883"/>
        <item x="49884"/>
        <item x="49885"/>
        <item x="49886"/>
        <item x="49887"/>
        <item x="49888"/>
        <item x="49889"/>
        <item x="49890"/>
        <item x="49891"/>
        <item x="49892"/>
        <item x="49893"/>
        <item x="49894"/>
        <item x="49895"/>
        <item x="49896"/>
        <item x="49897"/>
        <item x="49898"/>
        <item x="49899"/>
        <item x="49900"/>
        <item x="49901"/>
        <item x="49902"/>
        <item x="49903"/>
        <item x="49904"/>
        <item x="49905"/>
        <item x="49906"/>
        <item x="49907"/>
        <item x="49908"/>
        <item x="49909"/>
        <item x="49910"/>
        <item x="49911"/>
        <item x="49912"/>
        <item x="49913"/>
        <item x="49914"/>
        <item x="49915"/>
        <item x="49916"/>
        <item x="49917"/>
        <item x="49918"/>
        <item x="49919"/>
        <item x="49920"/>
        <item x="49921"/>
        <item x="49922"/>
        <item x="49923"/>
        <item x="49924"/>
        <item x="49925"/>
        <item x="49926"/>
        <item x="49927"/>
        <item x="49928"/>
        <item x="49929"/>
        <item x="49930"/>
        <item x="49931"/>
        <item x="49932"/>
        <item x="49933"/>
        <item x="49934"/>
        <item x="49935"/>
        <item x="49936"/>
        <item x="49937"/>
        <item x="49938"/>
        <item x="49939"/>
        <item x="49940"/>
        <item x="49941"/>
        <item x="49942"/>
        <item x="49943"/>
        <item x="49944"/>
        <item x="49945"/>
        <item x="49946"/>
        <item x="49947"/>
        <item x="49948"/>
        <item x="49949"/>
        <item x="49950"/>
        <item x="49951"/>
        <item x="49952"/>
        <item x="49953"/>
        <item x="49954"/>
        <item x="49955"/>
        <item x="49956"/>
        <item x="49957"/>
        <item x="49958"/>
        <item x="49959"/>
        <item x="49960"/>
        <item x="49961"/>
        <item x="49962"/>
        <item x="49963"/>
        <item x="49964"/>
        <item x="49965"/>
        <item x="49966"/>
        <item x="49967"/>
        <item x="49968"/>
        <item x="49969"/>
        <item x="49970"/>
        <item x="49971"/>
        <item x="49972"/>
        <item x="49973"/>
        <item x="49974"/>
        <item x="49975"/>
        <item x="49976"/>
        <item x="49977"/>
        <item x="49978"/>
        <item x="49979"/>
        <item x="49980"/>
        <item x="49981"/>
        <item x="49982"/>
        <item x="49983"/>
        <item x="49984"/>
        <item x="49985"/>
        <item x="49986"/>
        <item x="49987"/>
        <item x="49988"/>
        <item x="49989"/>
        <item x="49990"/>
        <item x="49991"/>
        <item x="49992"/>
        <item x="49993"/>
        <item x="49994"/>
        <item x="49995"/>
        <item x="49996"/>
        <item x="49997"/>
        <item x="49998"/>
        <item x="49999"/>
        <item x="50000"/>
        <item x="50001"/>
        <item x="50002"/>
        <item x="50003"/>
        <item x="50004"/>
        <item x="50005"/>
        <item x="50006"/>
        <item x="50007"/>
        <item x="50008"/>
        <item x="50009"/>
        <item x="50010"/>
        <item x="50011"/>
        <item x="50012"/>
        <item x="50013"/>
        <item x="50014"/>
        <item x="50015"/>
        <item x="50016"/>
        <item x="50017"/>
        <item x="50018"/>
        <item x="50019"/>
        <item x="50020"/>
        <item x="50021"/>
        <item x="50022"/>
        <item x="50023"/>
        <item x="50024"/>
        <item x="50025"/>
        <item x="50026"/>
        <item x="50027"/>
        <item x="50028"/>
        <item x="50029"/>
        <item x="50030"/>
        <item x="50031"/>
        <item x="50032"/>
        <item x="50033"/>
        <item x="50034"/>
        <item x="50035"/>
        <item x="50036"/>
        <item x="50037"/>
        <item x="50038"/>
        <item x="50039"/>
        <item x="50040"/>
        <item x="50041"/>
        <item x="50042"/>
        <item x="50043"/>
        <item x="50044"/>
        <item x="50045"/>
        <item x="50046"/>
        <item x="50047"/>
        <item x="50048"/>
        <item x="50049"/>
        <item x="50050"/>
        <item x="50051"/>
        <item x="50052"/>
        <item x="50053"/>
        <item x="50054"/>
        <item x="50055"/>
        <item x="50056"/>
        <item x="50057"/>
        <item x="50058"/>
        <item x="50059"/>
        <item x="50060"/>
        <item x="50061"/>
        <item x="50062"/>
        <item x="50063"/>
        <item x="50064"/>
        <item x="50065"/>
        <item x="50066"/>
        <item x="50067"/>
        <item x="50068"/>
        <item x="50069"/>
        <item x="50070"/>
        <item x="50071"/>
        <item x="50072"/>
        <item x="50073"/>
        <item x="50074"/>
        <item x="50075"/>
        <item x="50076"/>
        <item x="50077"/>
        <item x="50078"/>
        <item x="50079"/>
        <item x="50080"/>
        <item x="50081"/>
        <item x="50082"/>
        <item x="50083"/>
        <item x="50084"/>
        <item x="50085"/>
        <item x="50086"/>
        <item x="50087"/>
        <item x="50088"/>
        <item x="50089"/>
        <item x="50090"/>
        <item x="50091"/>
        <item x="50092"/>
        <item x="50093"/>
        <item x="50094"/>
        <item x="50095"/>
        <item x="50096"/>
        <item x="50097"/>
        <item x="50098"/>
        <item x="50099"/>
        <item x="50100"/>
        <item x="50101"/>
        <item x="50102"/>
        <item x="50103"/>
        <item x="50104"/>
        <item x="50105"/>
        <item x="50106"/>
        <item x="50107"/>
        <item x="50108"/>
        <item x="50109"/>
        <item x="50110"/>
        <item x="50111"/>
        <item x="50112"/>
        <item x="50113"/>
        <item x="50114"/>
        <item x="50115"/>
        <item x="50116"/>
        <item x="50117"/>
        <item x="50118"/>
        <item x="50119"/>
        <item x="50120"/>
        <item x="50121"/>
        <item x="50122"/>
        <item x="50123"/>
        <item x="50124"/>
        <item x="50125"/>
        <item x="50126"/>
        <item x="50127"/>
        <item x="50128"/>
        <item x="50129"/>
        <item x="50130"/>
        <item x="50131"/>
        <item x="50132"/>
        <item x="50133"/>
        <item x="50134"/>
        <item x="50135"/>
        <item x="50136"/>
        <item x="50137"/>
        <item x="50138"/>
        <item x="50139"/>
        <item x="50140"/>
        <item x="50141"/>
        <item x="50142"/>
        <item x="50143"/>
        <item x="50144"/>
        <item x="50145"/>
        <item x="50146"/>
        <item x="50147"/>
        <item x="50148"/>
        <item x="50149"/>
        <item x="50150"/>
        <item x="50151"/>
        <item x="50152"/>
        <item x="50153"/>
        <item x="50154"/>
        <item x="50155"/>
        <item x="50156"/>
        <item x="50157"/>
        <item x="50158"/>
        <item x="50159"/>
        <item x="50160"/>
        <item x="50161"/>
        <item x="50162"/>
        <item x="50163"/>
        <item x="50164"/>
        <item x="50165"/>
        <item x="50166"/>
        <item x="50167"/>
        <item x="50168"/>
        <item x="50169"/>
        <item x="50170"/>
        <item x="50171"/>
        <item x="50172"/>
        <item x="50173"/>
        <item x="50174"/>
        <item x="50175"/>
        <item x="50176"/>
        <item x="50177"/>
        <item x="50178"/>
        <item x="50179"/>
        <item x="50180"/>
        <item x="50181"/>
        <item x="50182"/>
        <item x="50183"/>
        <item x="50184"/>
        <item x="50185"/>
        <item x="50186"/>
        <item x="50187"/>
        <item x="50188"/>
        <item x="50189"/>
        <item x="50190"/>
        <item x="50191"/>
        <item x="50192"/>
        <item x="50193"/>
        <item x="50194"/>
        <item x="50195"/>
        <item x="50196"/>
        <item x="50197"/>
        <item x="50198"/>
        <item x="50199"/>
        <item x="50200"/>
        <item x="50201"/>
        <item x="50202"/>
        <item x="50203"/>
        <item x="50204"/>
        <item x="50205"/>
        <item x="50206"/>
        <item x="50207"/>
        <item x="50208"/>
        <item x="50209"/>
        <item x="50210"/>
        <item x="50211"/>
        <item x="50212"/>
        <item x="50213"/>
        <item x="50214"/>
        <item x="50215"/>
        <item x="50216"/>
        <item x="50217"/>
        <item x="50218"/>
        <item x="50219"/>
        <item x="50220"/>
        <item x="50221"/>
        <item x="50222"/>
        <item x="50223"/>
        <item x="50224"/>
        <item x="50225"/>
        <item x="50226"/>
        <item x="50227"/>
        <item x="50228"/>
        <item x="50229"/>
        <item x="50230"/>
        <item x="50231"/>
        <item x="50232"/>
        <item x="50233"/>
        <item x="50234"/>
        <item x="50235"/>
        <item x="50236"/>
        <item x="50237"/>
        <item x="50238"/>
        <item x="50239"/>
        <item x="50240"/>
        <item x="50241"/>
        <item x="50242"/>
        <item x="50243"/>
        <item x="50244"/>
        <item x="50245"/>
        <item x="50246"/>
        <item x="50247"/>
        <item x="50248"/>
        <item x="50249"/>
        <item x="50250"/>
        <item x="50251"/>
        <item x="50252"/>
        <item x="50253"/>
        <item x="50254"/>
        <item x="50255"/>
        <item x="50256"/>
        <item x="50257"/>
        <item x="50258"/>
        <item x="50259"/>
        <item x="50260"/>
        <item x="50261"/>
        <item x="50262"/>
        <item x="50263"/>
        <item x="50264"/>
        <item x="50265"/>
        <item x="50266"/>
        <item x="50267"/>
        <item x="50268"/>
        <item x="50269"/>
        <item x="50270"/>
        <item x="50271"/>
        <item x="50272"/>
        <item x="50273"/>
        <item x="50274"/>
        <item x="50275"/>
        <item x="50276"/>
        <item x="50277"/>
        <item x="50278"/>
        <item x="50279"/>
        <item x="50280"/>
        <item x="50281"/>
        <item x="50282"/>
        <item x="50283"/>
        <item x="50284"/>
        <item x="50285"/>
        <item x="50286"/>
        <item x="50287"/>
        <item x="50288"/>
        <item x="50289"/>
        <item x="50290"/>
        <item x="50291"/>
        <item x="50292"/>
        <item x="50293"/>
        <item x="50294"/>
        <item x="50295"/>
        <item x="50296"/>
        <item x="50297"/>
        <item x="50298"/>
        <item x="50299"/>
        <item x="50300"/>
        <item x="50301"/>
        <item x="50302"/>
        <item x="50303"/>
        <item x="50304"/>
        <item x="50305"/>
        <item x="50306"/>
        <item x="50307"/>
        <item x="50308"/>
        <item x="50309"/>
        <item x="50310"/>
        <item x="50311"/>
        <item x="50312"/>
        <item x="50313"/>
        <item x="50314"/>
        <item x="50315"/>
        <item x="50316"/>
        <item x="50317"/>
        <item x="50318"/>
        <item x="50319"/>
        <item x="50320"/>
        <item x="50321"/>
        <item x="50322"/>
        <item x="50323"/>
        <item x="50324"/>
        <item x="50325"/>
        <item x="50326"/>
        <item x="50327"/>
        <item x="50328"/>
        <item x="50329"/>
        <item x="50330"/>
        <item x="50331"/>
        <item x="50332"/>
        <item x="50333"/>
        <item x="50334"/>
        <item x="50335"/>
        <item x="50336"/>
        <item x="50337"/>
        <item x="50338"/>
        <item x="50339"/>
        <item x="50340"/>
        <item x="50341"/>
        <item x="50342"/>
        <item x="50343"/>
        <item x="50344"/>
        <item x="50345"/>
        <item x="50346"/>
        <item x="50347"/>
        <item x="50348"/>
        <item x="50349"/>
        <item x="50350"/>
        <item x="50351"/>
        <item x="50352"/>
        <item x="50353"/>
        <item x="50354"/>
        <item x="50355"/>
        <item x="50356"/>
        <item x="50357"/>
        <item x="50358"/>
        <item x="50359"/>
        <item x="50360"/>
        <item x="50361"/>
        <item x="50362"/>
        <item x="50363"/>
        <item x="50364"/>
        <item x="50365"/>
        <item x="50366"/>
        <item x="50367"/>
        <item x="50368"/>
        <item x="50369"/>
        <item x="50370"/>
        <item x="50371"/>
        <item x="50372"/>
        <item x="50373"/>
        <item x="50374"/>
        <item x="50375"/>
        <item x="50376"/>
        <item x="50377"/>
        <item x="50378"/>
        <item x="50379"/>
        <item x="50380"/>
        <item x="50381"/>
        <item x="50382"/>
        <item x="50383"/>
        <item x="50384"/>
        <item x="50385"/>
        <item x="50386"/>
        <item x="50387"/>
        <item x="50388"/>
        <item x="50389"/>
        <item x="50390"/>
        <item x="50391"/>
        <item x="50392"/>
        <item x="50393"/>
        <item x="50394"/>
        <item x="50395"/>
        <item x="50396"/>
        <item x="50397"/>
        <item x="50398"/>
        <item x="50399"/>
        <item x="50400"/>
        <item x="50401"/>
        <item x="50402"/>
        <item x="50403"/>
        <item x="50404"/>
        <item x="50405"/>
        <item x="50406"/>
        <item x="50407"/>
        <item x="50408"/>
        <item x="50409"/>
        <item x="50410"/>
        <item x="50411"/>
        <item x="50412"/>
        <item x="50413"/>
        <item x="50414"/>
        <item x="50415"/>
        <item x="50416"/>
        <item x="50417"/>
        <item x="50418"/>
        <item x="50419"/>
        <item x="50420"/>
        <item x="50421"/>
        <item x="50422"/>
        <item x="50423"/>
        <item x="50424"/>
        <item x="50425"/>
        <item x="50426"/>
        <item x="50427"/>
        <item x="50428"/>
        <item x="50429"/>
        <item x="50430"/>
        <item x="50431"/>
        <item x="50432"/>
        <item x="50433"/>
        <item x="50434"/>
        <item x="50435"/>
        <item x="50436"/>
        <item x="50437"/>
        <item x="50438"/>
        <item x="50439"/>
        <item x="50440"/>
        <item x="50441"/>
        <item x="50442"/>
        <item x="50443"/>
        <item x="50444"/>
        <item x="50445"/>
        <item x="50446"/>
        <item x="50447"/>
        <item x="50448"/>
        <item x="50449"/>
        <item x="50450"/>
        <item x="50451"/>
        <item x="50452"/>
        <item x="50453"/>
        <item x="50454"/>
        <item x="50455"/>
        <item x="50456"/>
        <item x="50457"/>
        <item x="50458"/>
        <item x="50459"/>
        <item x="50460"/>
        <item x="50461"/>
        <item x="50462"/>
        <item x="50463"/>
        <item x="50464"/>
        <item x="50465"/>
        <item x="50466"/>
        <item x="50467"/>
        <item x="50468"/>
        <item x="50469"/>
        <item x="50470"/>
        <item x="50471"/>
        <item x="50472"/>
        <item x="50473"/>
        <item x="50474"/>
        <item x="50475"/>
        <item x="50476"/>
        <item x="50477"/>
        <item x="50478"/>
        <item x="50479"/>
        <item x="50480"/>
        <item x="50481"/>
        <item x="50482"/>
        <item x="50483"/>
        <item x="50484"/>
        <item x="50485"/>
        <item x="50486"/>
        <item x="50487"/>
        <item x="50488"/>
        <item x="50489"/>
        <item x="50490"/>
        <item x="50491"/>
        <item x="50492"/>
        <item x="50493"/>
        <item x="50494"/>
        <item x="50495"/>
        <item x="50496"/>
        <item x="50497"/>
        <item x="50498"/>
        <item x="50499"/>
        <item x="50500"/>
        <item x="50501"/>
        <item x="50502"/>
        <item x="50503"/>
        <item x="50504"/>
        <item x="50505"/>
        <item x="50506"/>
        <item x="50507"/>
        <item x="50508"/>
        <item x="50509"/>
        <item x="50510"/>
        <item x="50511"/>
        <item x="50512"/>
        <item x="50513"/>
        <item x="50514"/>
        <item x="50515"/>
        <item x="50516"/>
        <item x="50517"/>
        <item x="50518"/>
        <item x="50519"/>
        <item x="50520"/>
        <item x="50521"/>
        <item x="50522"/>
        <item x="50523"/>
        <item x="50524"/>
        <item x="50525"/>
        <item x="50526"/>
        <item x="50527"/>
        <item x="50528"/>
        <item x="50529"/>
        <item x="50530"/>
        <item x="50531"/>
        <item x="50532"/>
        <item x="50533"/>
        <item x="50534"/>
        <item x="50535"/>
        <item x="50536"/>
        <item x="50537"/>
        <item x="50538"/>
        <item x="50539"/>
        <item x="50540"/>
        <item x="50541"/>
        <item x="50542"/>
        <item x="50543"/>
        <item x="50544"/>
        <item x="50545"/>
        <item x="50546"/>
        <item x="50547"/>
        <item x="50548"/>
        <item x="50549"/>
        <item x="50550"/>
        <item x="50551"/>
        <item x="50552"/>
        <item x="50553"/>
        <item x="50554"/>
        <item x="50555"/>
        <item x="50556"/>
        <item x="50557"/>
        <item x="50558"/>
        <item x="50559"/>
        <item x="50560"/>
        <item x="50561"/>
        <item x="50562"/>
        <item x="50563"/>
        <item x="50564"/>
        <item x="50565"/>
        <item x="50566"/>
        <item x="50567"/>
        <item x="50568"/>
        <item x="50569"/>
        <item x="50570"/>
        <item x="50571"/>
        <item x="50572"/>
        <item x="50573"/>
        <item x="50574"/>
        <item x="50575"/>
        <item x="50576"/>
        <item x="50577"/>
        <item x="50578"/>
        <item x="50579"/>
        <item x="50580"/>
        <item x="50581"/>
        <item x="50582"/>
        <item x="50583"/>
        <item x="50584"/>
        <item x="50585"/>
        <item x="50586"/>
        <item x="50587"/>
        <item x="50588"/>
        <item x="50589"/>
        <item x="50590"/>
        <item x="50591"/>
        <item x="50592"/>
        <item x="50593"/>
        <item x="50594"/>
        <item x="50595"/>
        <item x="50596"/>
        <item x="50597"/>
        <item x="50598"/>
        <item x="50599"/>
        <item x="50600"/>
        <item x="50601"/>
        <item x="50602"/>
        <item x="50603"/>
        <item x="50604"/>
        <item x="50605"/>
        <item x="50606"/>
        <item x="50607"/>
        <item x="50608"/>
        <item x="50609"/>
        <item x="50610"/>
        <item x="50611"/>
        <item x="50612"/>
        <item x="50613"/>
        <item x="50614"/>
        <item x="50615"/>
        <item x="50616"/>
        <item x="50617"/>
        <item x="50618"/>
        <item x="50619"/>
        <item x="50620"/>
        <item x="50621"/>
        <item x="50622"/>
        <item x="50623"/>
        <item x="50624"/>
        <item x="50625"/>
        <item x="50626"/>
        <item x="50627"/>
        <item x="50628"/>
        <item x="50629"/>
        <item x="50630"/>
        <item x="50631"/>
        <item x="50632"/>
        <item x="50633"/>
        <item x="50634"/>
        <item x="50635"/>
        <item x="50636"/>
        <item x="50637"/>
        <item x="50638"/>
        <item x="50639"/>
        <item x="50640"/>
        <item x="50641"/>
        <item x="50642"/>
        <item x="50643"/>
        <item x="50644"/>
        <item x="50645"/>
        <item x="50646"/>
        <item x="50647"/>
        <item x="50648"/>
        <item x="50649"/>
        <item x="50650"/>
        <item x="50651"/>
        <item x="50652"/>
        <item x="50653"/>
        <item x="50654"/>
        <item x="50655"/>
        <item x="50656"/>
        <item x="50657"/>
        <item x="50658"/>
        <item x="50659"/>
        <item x="50660"/>
        <item x="50661"/>
        <item x="50662"/>
        <item x="50663"/>
        <item x="50664"/>
        <item x="50665"/>
        <item x="50666"/>
        <item x="50667"/>
        <item x="50668"/>
        <item x="50669"/>
        <item x="50670"/>
        <item x="50671"/>
        <item x="50672"/>
        <item x="50673"/>
        <item x="50674"/>
        <item x="50675"/>
        <item x="50676"/>
        <item x="50677"/>
        <item x="50678"/>
        <item x="50679"/>
        <item x="50680"/>
        <item x="50681"/>
        <item x="50682"/>
        <item x="50683"/>
        <item x="50684"/>
        <item x="50685"/>
        <item x="50686"/>
        <item x="50687"/>
        <item x="50688"/>
        <item x="50689"/>
        <item x="50690"/>
        <item x="50691"/>
        <item x="50692"/>
        <item x="50693"/>
        <item x="50694"/>
        <item x="50695"/>
        <item x="50696"/>
        <item x="50697"/>
        <item x="50698"/>
        <item x="50699"/>
        <item x="50700"/>
        <item x="50701"/>
        <item x="50702"/>
        <item x="50703"/>
        <item x="50704"/>
        <item x="50705"/>
        <item x="50706"/>
        <item x="50707"/>
        <item x="50708"/>
        <item x="50709"/>
        <item x="50710"/>
        <item x="50711"/>
        <item x="50712"/>
        <item x="50713"/>
        <item x="50714"/>
        <item x="50715"/>
        <item x="50716"/>
        <item x="50717"/>
        <item x="50718"/>
        <item x="50719"/>
        <item x="50720"/>
        <item x="50721"/>
        <item x="50722"/>
        <item x="50723"/>
        <item x="50724"/>
        <item x="50725"/>
        <item x="50726"/>
        <item x="50727"/>
        <item x="50728"/>
        <item x="50729"/>
        <item x="50730"/>
        <item x="50731"/>
        <item x="50732"/>
        <item x="50733"/>
        <item x="50734"/>
        <item x="50735"/>
        <item x="50736"/>
        <item x="50737"/>
        <item x="50738"/>
        <item x="50739"/>
        <item x="50740"/>
        <item x="50741"/>
        <item x="50742"/>
        <item x="50743"/>
        <item x="50744"/>
        <item x="50745"/>
        <item x="50746"/>
        <item x="50747"/>
        <item x="50748"/>
        <item x="50749"/>
        <item x="50750"/>
        <item x="50751"/>
        <item x="50752"/>
        <item x="50753"/>
        <item x="50754"/>
        <item x="50755"/>
        <item x="50756"/>
        <item x="50757"/>
        <item x="50758"/>
        <item x="50759"/>
        <item x="50760"/>
        <item x="50761"/>
        <item x="50762"/>
        <item x="50763"/>
        <item x="50764"/>
        <item x="50765"/>
        <item x="50766"/>
        <item x="50767"/>
        <item x="50768"/>
        <item x="50769"/>
        <item x="50770"/>
        <item x="50771"/>
        <item x="50772"/>
        <item x="50773"/>
        <item x="50774"/>
        <item x="50775"/>
        <item x="50776"/>
        <item x="50777"/>
        <item x="50778"/>
        <item x="50779"/>
        <item x="50780"/>
        <item x="50781"/>
        <item x="50782"/>
        <item x="50783"/>
        <item x="50784"/>
        <item x="50785"/>
        <item x="50786"/>
        <item x="50787"/>
        <item x="50788"/>
        <item x="50789"/>
        <item x="50790"/>
        <item x="50791"/>
        <item x="50792"/>
        <item x="50793"/>
        <item x="50794"/>
        <item x="50795"/>
        <item x="50796"/>
        <item x="50797"/>
        <item x="50798"/>
        <item x="50799"/>
        <item x="50800"/>
        <item x="50801"/>
        <item x="50802"/>
        <item x="50803"/>
        <item x="50804"/>
        <item x="50805"/>
        <item x="50806"/>
        <item x="50807"/>
        <item x="50808"/>
        <item x="50809"/>
        <item x="50810"/>
        <item x="50811"/>
        <item x="50812"/>
        <item x="50813"/>
        <item x="50814"/>
        <item x="50815"/>
        <item x="50816"/>
        <item x="50817"/>
        <item x="50818"/>
        <item x="50819"/>
        <item x="50820"/>
        <item x="50821"/>
        <item x="50822"/>
        <item x="50823"/>
        <item x="50824"/>
        <item x="50825"/>
        <item x="50826"/>
        <item x="50827"/>
        <item x="50828"/>
        <item x="50829"/>
        <item x="50830"/>
        <item x="50831"/>
        <item x="50832"/>
        <item x="50833"/>
        <item x="50834"/>
        <item x="50835"/>
        <item x="50836"/>
        <item x="50837"/>
        <item x="50838"/>
        <item x="50839"/>
        <item x="50840"/>
        <item x="50841"/>
        <item x="50842"/>
        <item x="50843"/>
        <item x="50844"/>
        <item x="50845"/>
        <item x="50846"/>
        <item x="50847"/>
        <item x="50848"/>
        <item x="50849"/>
        <item x="50850"/>
        <item x="50851"/>
        <item x="50852"/>
        <item x="50853"/>
        <item x="50854"/>
        <item x="50855"/>
        <item x="50856"/>
        <item x="50857"/>
        <item x="50858"/>
        <item x="50859"/>
        <item x="50860"/>
        <item x="50861"/>
        <item x="50862"/>
        <item x="50863"/>
        <item x="50864"/>
        <item x="50865"/>
        <item x="50866"/>
        <item x="50867"/>
        <item x="50868"/>
        <item x="50869"/>
        <item x="50870"/>
        <item x="50871"/>
        <item x="50872"/>
        <item x="50873"/>
        <item x="50874"/>
        <item x="50875"/>
        <item x="50876"/>
        <item x="50877"/>
        <item x="50878"/>
        <item x="50879"/>
        <item x="50880"/>
        <item x="50881"/>
        <item x="50882"/>
        <item x="50883"/>
        <item x="50884"/>
        <item x="50885"/>
        <item x="50886"/>
        <item x="50887"/>
        <item x="50888"/>
        <item x="50889"/>
        <item x="50890"/>
        <item x="50891"/>
        <item x="50892"/>
        <item x="50893"/>
        <item x="50894"/>
        <item x="50895"/>
        <item x="50896"/>
        <item x="50897"/>
        <item x="50898"/>
        <item x="50899"/>
        <item x="50900"/>
        <item x="50901"/>
        <item x="50902"/>
        <item x="50903"/>
        <item x="50904"/>
        <item x="50905"/>
        <item x="50906"/>
        <item x="50907"/>
        <item x="50908"/>
        <item x="50909"/>
        <item x="50910"/>
        <item x="50911"/>
        <item x="50912"/>
        <item x="50913"/>
        <item x="50914"/>
        <item x="50915"/>
        <item x="50916"/>
        <item x="50917"/>
        <item x="50918"/>
        <item x="50919"/>
        <item x="50920"/>
        <item x="50921"/>
        <item x="50922"/>
        <item x="50923"/>
        <item x="50924"/>
        <item x="50925"/>
        <item x="50926"/>
        <item x="50927"/>
        <item x="50928"/>
        <item x="50929"/>
        <item x="50930"/>
        <item x="50931"/>
        <item x="50932"/>
        <item x="50933"/>
        <item x="50934"/>
        <item x="50935"/>
        <item x="50936"/>
        <item x="50937"/>
        <item x="50938"/>
        <item x="50939"/>
        <item x="50940"/>
        <item x="50941"/>
        <item x="50942"/>
        <item x="50943"/>
        <item x="50944"/>
        <item x="50945"/>
        <item x="50946"/>
        <item x="50947"/>
        <item x="50948"/>
        <item x="50949"/>
        <item x="50950"/>
        <item x="50951"/>
        <item x="50952"/>
        <item x="50953"/>
        <item x="50954"/>
        <item x="50955"/>
        <item x="50956"/>
        <item x="50957"/>
        <item x="50958"/>
        <item x="50959"/>
        <item x="50960"/>
        <item x="50961"/>
        <item x="50962"/>
        <item x="50963"/>
        <item x="50964"/>
        <item x="50965"/>
        <item x="50966"/>
        <item x="50967"/>
        <item x="50968"/>
        <item x="50969"/>
        <item x="50970"/>
        <item x="50971"/>
        <item x="50972"/>
        <item x="50973"/>
        <item x="50974"/>
        <item x="50975"/>
        <item x="50976"/>
        <item x="50977"/>
        <item x="50978"/>
        <item x="50979"/>
        <item x="50980"/>
        <item x="50981"/>
        <item x="50982"/>
        <item x="50983"/>
        <item x="50984"/>
        <item x="50985"/>
        <item x="50986"/>
        <item x="50987"/>
        <item x="50988"/>
        <item x="50989"/>
        <item x="50990"/>
        <item x="50991"/>
        <item x="50992"/>
        <item x="50993"/>
        <item x="50994"/>
        <item x="50995"/>
        <item x="50996"/>
        <item x="50997"/>
        <item x="50998"/>
        <item x="50999"/>
        <item x="51000"/>
        <item x="51001"/>
        <item x="51002"/>
        <item x="51003"/>
        <item x="51004"/>
        <item x="51005"/>
        <item x="51006"/>
        <item x="51007"/>
        <item x="51008"/>
        <item x="51009"/>
        <item x="51010"/>
        <item x="51011"/>
        <item x="51012"/>
        <item x="51013"/>
        <item x="51014"/>
        <item x="51015"/>
        <item x="51016"/>
        <item x="51017"/>
        <item x="51018"/>
        <item x="51019"/>
        <item x="51020"/>
        <item x="51021"/>
        <item x="51022"/>
        <item x="51023"/>
        <item x="51024"/>
        <item x="51025"/>
        <item x="51026"/>
        <item x="51027"/>
        <item x="51028"/>
        <item x="51029"/>
        <item x="51030"/>
        <item x="51031"/>
        <item x="51032"/>
        <item x="51033"/>
        <item x="51034"/>
        <item x="51035"/>
        <item x="51036"/>
        <item x="51037"/>
        <item x="51038"/>
        <item x="51039"/>
        <item x="51040"/>
        <item x="51041"/>
        <item x="51042"/>
        <item x="51043"/>
        <item x="51044"/>
        <item x="51045"/>
        <item x="51046"/>
        <item x="51047"/>
        <item x="51048"/>
        <item x="51049"/>
        <item x="51050"/>
        <item x="51051"/>
        <item x="51052"/>
        <item x="51053"/>
        <item x="51054"/>
        <item x="51055"/>
        <item x="51056"/>
        <item x="51057"/>
        <item x="51058"/>
        <item x="51059"/>
        <item x="51060"/>
        <item x="51061"/>
        <item x="51062"/>
        <item x="51063"/>
        <item x="51064"/>
        <item x="51065"/>
        <item x="51066"/>
        <item x="51067"/>
        <item x="51068"/>
        <item x="51069"/>
        <item x="51070"/>
        <item x="51071"/>
        <item x="51072"/>
        <item x="51073"/>
        <item x="51074"/>
        <item x="51075"/>
        <item x="51076"/>
        <item x="51077"/>
        <item x="51078"/>
        <item x="51079"/>
        <item x="51080"/>
        <item x="51081"/>
        <item x="51082"/>
        <item x="51083"/>
        <item x="51084"/>
        <item x="51085"/>
        <item x="51086"/>
        <item x="51087"/>
        <item x="51088"/>
        <item x="51089"/>
        <item x="51090"/>
        <item x="51091"/>
        <item x="51092"/>
        <item x="51093"/>
        <item x="51094"/>
        <item x="51095"/>
        <item x="51096"/>
        <item x="51097"/>
        <item x="51098"/>
        <item x="51099"/>
        <item x="51100"/>
        <item x="51101"/>
        <item x="51102"/>
        <item x="51103"/>
        <item x="51104"/>
        <item x="51105"/>
        <item x="51106"/>
        <item x="51107"/>
        <item x="51108"/>
        <item x="51109"/>
        <item x="51110"/>
        <item x="51111"/>
        <item x="51112"/>
        <item x="51113"/>
        <item x="51114"/>
        <item x="51115"/>
        <item x="51116"/>
        <item x="51117"/>
        <item x="51118"/>
        <item x="51119"/>
        <item x="51120"/>
        <item x="51121"/>
        <item x="51122"/>
        <item x="51123"/>
        <item x="51124"/>
        <item x="51125"/>
        <item x="51126"/>
        <item x="51127"/>
        <item x="51128"/>
        <item x="51129"/>
        <item x="51130"/>
        <item x="51131"/>
        <item x="51132"/>
        <item x="51133"/>
        <item x="51134"/>
        <item x="51135"/>
        <item x="51136"/>
        <item x="51137"/>
        <item x="51138"/>
        <item x="51139"/>
        <item x="51140"/>
        <item x="51141"/>
        <item x="51142"/>
        <item x="51143"/>
        <item x="51144"/>
        <item x="51145"/>
        <item x="51146"/>
        <item x="51147"/>
        <item x="51148"/>
        <item x="51149"/>
        <item x="51150"/>
        <item x="51151"/>
        <item x="51152"/>
        <item x="51153"/>
        <item x="51154"/>
        <item x="51155"/>
        <item x="51156"/>
        <item x="51157"/>
        <item x="51158"/>
        <item x="51159"/>
        <item x="51160"/>
        <item x="51161"/>
        <item x="51162"/>
        <item x="51163"/>
        <item x="51164"/>
        <item x="51165"/>
        <item x="51166"/>
        <item x="51167"/>
        <item x="51168"/>
        <item x="51169"/>
        <item x="51170"/>
        <item x="51171"/>
        <item x="51172"/>
        <item x="51173"/>
        <item x="51174"/>
        <item x="51175"/>
        <item x="51176"/>
        <item x="51177"/>
        <item x="51178"/>
        <item x="51179"/>
        <item x="51180"/>
        <item x="51181"/>
        <item x="51182"/>
        <item x="51183"/>
        <item x="51184"/>
        <item x="51185"/>
        <item x="51186"/>
        <item x="51187"/>
        <item x="51188"/>
        <item x="51189"/>
        <item x="51190"/>
        <item x="51191"/>
        <item x="51192"/>
        <item x="51193"/>
        <item x="51194"/>
        <item x="51195"/>
        <item x="51196"/>
        <item x="51197"/>
        <item x="51198"/>
        <item x="51199"/>
        <item x="51200"/>
        <item x="51201"/>
        <item x="51202"/>
        <item x="51203"/>
        <item x="51204"/>
        <item x="51205"/>
        <item x="51206"/>
        <item x="51207"/>
        <item x="51208"/>
        <item x="51209"/>
        <item x="51210"/>
        <item x="51211"/>
        <item x="51212"/>
        <item x="51213"/>
        <item x="51214"/>
        <item x="51215"/>
        <item x="51216"/>
        <item x="51217"/>
        <item x="51218"/>
        <item x="51219"/>
        <item x="51220"/>
        <item x="51221"/>
        <item x="51222"/>
        <item x="51223"/>
        <item x="51224"/>
        <item x="51225"/>
        <item x="51226"/>
        <item x="51227"/>
        <item x="51228"/>
        <item x="51229"/>
        <item x="51230"/>
        <item x="51231"/>
        <item x="51232"/>
        <item x="51233"/>
        <item x="51234"/>
        <item x="51235"/>
        <item x="51236"/>
        <item x="51237"/>
        <item x="51238"/>
        <item x="51239"/>
        <item x="51240"/>
        <item x="51241"/>
        <item x="51242"/>
        <item x="51243"/>
        <item x="51244"/>
        <item x="51245"/>
        <item x="51246"/>
        <item x="51247"/>
        <item x="51248"/>
        <item x="51249"/>
        <item x="51250"/>
        <item x="51251"/>
        <item x="51252"/>
        <item x="51253"/>
        <item x="51254"/>
        <item x="51255"/>
        <item x="51256"/>
        <item x="51257"/>
        <item x="51258"/>
        <item x="51259"/>
        <item x="51260"/>
        <item x="51261"/>
        <item x="51262"/>
        <item x="51263"/>
        <item x="51264"/>
        <item x="51265"/>
        <item x="51266"/>
        <item x="51267"/>
        <item x="51268"/>
        <item x="51269"/>
        <item x="51270"/>
        <item x="51271"/>
        <item x="51272"/>
        <item x="51273"/>
        <item x="51274"/>
        <item x="51275"/>
        <item x="51276"/>
        <item x="51277"/>
        <item x="51278"/>
        <item x="51279"/>
        <item x="51280"/>
        <item x="51281"/>
        <item x="51282"/>
        <item x="51283"/>
        <item x="51284"/>
        <item x="51285"/>
        <item x="51286"/>
        <item x="51287"/>
        <item x="51288"/>
        <item x="51289"/>
        <item x="51290"/>
        <item x="51291"/>
        <item x="51292"/>
        <item x="51293"/>
        <item x="51294"/>
        <item x="51295"/>
        <item x="51296"/>
        <item x="51297"/>
        <item x="51298"/>
        <item x="51299"/>
        <item x="51300"/>
        <item x="51301"/>
        <item x="51302"/>
        <item x="51303"/>
        <item x="51304"/>
        <item x="51305"/>
        <item x="51306"/>
        <item x="51307"/>
        <item x="51308"/>
        <item x="51309"/>
        <item x="51310"/>
        <item x="51311"/>
        <item x="51312"/>
        <item x="51313"/>
        <item x="51314"/>
        <item x="51315"/>
        <item x="51316"/>
        <item x="51317"/>
        <item x="51318"/>
        <item x="51319"/>
        <item x="51320"/>
        <item x="51321"/>
        <item x="51322"/>
        <item x="51323"/>
        <item x="51324"/>
        <item x="51325"/>
        <item x="51326"/>
        <item x="51327"/>
        <item x="51328"/>
        <item x="51329"/>
        <item x="51330"/>
        <item x="51331"/>
        <item x="51332"/>
        <item x="51333"/>
        <item x="51334"/>
        <item x="51335"/>
        <item x="51336"/>
        <item x="51337"/>
        <item x="51338"/>
        <item x="51339"/>
        <item x="51340"/>
        <item x="51341"/>
        <item x="51342"/>
        <item x="51343"/>
        <item x="51344"/>
        <item x="51345"/>
        <item x="51346"/>
        <item x="51347"/>
        <item x="51348"/>
        <item x="51349"/>
        <item x="51350"/>
        <item x="51351"/>
        <item x="51352"/>
        <item x="51353"/>
        <item x="51354"/>
        <item x="51355"/>
        <item x="51356"/>
        <item x="51357"/>
        <item x="51358"/>
        <item x="51359"/>
        <item x="51360"/>
        <item x="51361"/>
        <item x="51362"/>
        <item x="51363"/>
        <item x="51364"/>
        <item x="51365"/>
        <item x="51366"/>
        <item x="51367"/>
        <item x="51368"/>
        <item x="51369"/>
        <item x="51370"/>
        <item x="51371"/>
        <item x="51372"/>
        <item x="51373"/>
        <item x="51374"/>
        <item x="51375"/>
        <item x="51376"/>
        <item x="51377"/>
        <item x="51378"/>
        <item x="51379"/>
        <item x="51380"/>
        <item x="51381"/>
        <item x="51382"/>
        <item x="51383"/>
        <item x="51384"/>
        <item x="51385"/>
        <item x="51386"/>
        <item x="51387"/>
        <item x="51388"/>
        <item x="51389"/>
        <item x="51390"/>
        <item x="51391"/>
        <item x="51392"/>
        <item x="51393"/>
        <item x="51394"/>
        <item x="51395"/>
        <item x="51396"/>
        <item x="51397"/>
        <item x="51398"/>
        <item x="51399"/>
        <item x="51400"/>
        <item x="51401"/>
        <item x="51402"/>
        <item x="51403"/>
        <item x="51404"/>
        <item x="51405"/>
        <item x="51406"/>
        <item x="51407"/>
        <item x="51408"/>
        <item x="51409"/>
        <item x="51410"/>
        <item x="51411"/>
        <item x="51412"/>
        <item x="51413"/>
        <item x="51414"/>
        <item x="51415"/>
        <item x="51416"/>
        <item x="51417"/>
        <item x="51418"/>
        <item x="51419"/>
        <item x="51420"/>
        <item x="51421"/>
        <item x="51422"/>
        <item x="51423"/>
        <item x="51424"/>
        <item x="51425"/>
        <item x="51426"/>
        <item x="51427"/>
        <item x="51428"/>
        <item x="51429"/>
        <item x="51430"/>
        <item x="51431"/>
        <item x="51432"/>
        <item x="51433"/>
        <item x="51434"/>
        <item x="51435"/>
        <item x="51436"/>
        <item x="51437"/>
        <item x="51438"/>
        <item x="51439"/>
        <item x="51440"/>
        <item x="51441"/>
        <item x="51442"/>
        <item x="51443"/>
        <item x="51444"/>
        <item x="51445"/>
        <item x="51446"/>
        <item x="51447"/>
        <item x="51448"/>
        <item x="51449"/>
        <item x="51450"/>
        <item x="51451"/>
        <item x="51452"/>
        <item x="51453"/>
        <item x="51454"/>
        <item x="51455"/>
        <item x="51456"/>
        <item x="51457"/>
        <item x="51458"/>
        <item x="51459"/>
        <item x="51460"/>
        <item x="51461"/>
        <item x="51462"/>
        <item x="51463"/>
        <item x="51464"/>
        <item x="51465"/>
        <item x="51466"/>
        <item x="51467"/>
        <item x="51468"/>
        <item x="51469"/>
        <item x="51470"/>
        <item x="51471"/>
        <item x="51472"/>
        <item x="51473"/>
        <item x="51474"/>
        <item x="51475"/>
        <item x="51476"/>
        <item x="51477"/>
        <item x="51478"/>
        <item x="51479"/>
        <item x="51480"/>
        <item x="51481"/>
        <item x="51482"/>
        <item x="51483"/>
        <item x="51484"/>
        <item x="51485"/>
        <item x="51486"/>
        <item x="51487"/>
        <item x="51488"/>
        <item x="51489"/>
        <item x="51490"/>
        <item x="51491"/>
        <item x="51492"/>
        <item x="51493"/>
        <item x="51494"/>
        <item x="51495"/>
        <item x="51496"/>
        <item x="51497"/>
        <item x="51498"/>
        <item x="51499"/>
        <item x="51500"/>
        <item x="51501"/>
        <item x="51502"/>
        <item x="51503"/>
        <item x="51504"/>
        <item x="51505"/>
        <item x="51506"/>
        <item x="51507"/>
        <item x="51508"/>
        <item x="51509"/>
        <item x="51510"/>
        <item x="51511"/>
        <item x="51512"/>
        <item x="51513"/>
        <item x="51514"/>
        <item x="51515"/>
        <item x="51516"/>
        <item x="51517"/>
        <item x="51518"/>
        <item x="51519"/>
        <item x="51520"/>
        <item x="51521"/>
        <item x="51522"/>
        <item x="51523"/>
        <item x="51524"/>
        <item x="51525"/>
        <item x="51526"/>
        <item x="51527"/>
        <item x="51528"/>
        <item x="51529"/>
        <item x="51530"/>
        <item x="51531"/>
        <item x="51532"/>
        <item x="51533"/>
        <item x="51534"/>
        <item x="51535"/>
        <item x="51536"/>
        <item x="51537"/>
        <item x="51538"/>
        <item x="51539"/>
        <item x="51540"/>
        <item x="51541"/>
        <item x="51542"/>
        <item x="51543"/>
        <item x="51544"/>
        <item x="51545"/>
        <item x="51546"/>
        <item x="51547"/>
        <item x="51548"/>
        <item x="51549"/>
        <item x="51550"/>
        <item x="51551"/>
        <item x="51552"/>
        <item x="51553"/>
        <item x="51554"/>
        <item x="51555"/>
        <item x="51556"/>
        <item x="51557"/>
        <item x="51558"/>
        <item x="51559"/>
        <item x="51560"/>
        <item x="51561"/>
        <item x="51562"/>
        <item x="51563"/>
        <item x="51564"/>
        <item x="51565"/>
        <item x="51566"/>
        <item x="51567"/>
        <item x="51568"/>
        <item x="51569"/>
        <item x="51570"/>
        <item x="51571"/>
        <item x="51572"/>
        <item x="51573"/>
        <item x="51574"/>
        <item x="51575"/>
        <item x="51576"/>
        <item x="51577"/>
        <item x="51578"/>
        <item x="51579"/>
        <item x="51580"/>
        <item x="51581"/>
        <item x="51582"/>
        <item x="51583"/>
        <item x="51584"/>
        <item x="51585"/>
        <item x="51586"/>
        <item x="51587"/>
        <item x="51588"/>
        <item x="51589"/>
        <item x="51590"/>
        <item x="51591"/>
        <item x="51592"/>
        <item x="51593"/>
        <item x="51594"/>
        <item x="51595"/>
        <item x="51596"/>
        <item x="51597"/>
        <item x="51598"/>
        <item x="51599"/>
        <item x="51600"/>
        <item x="51601"/>
        <item x="51602"/>
        <item x="51603"/>
        <item x="51604"/>
        <item x="51605"/>
        <item x="51606"/>
        <item x="51607"/>
        <item x="51608"/>
        <item x="51609"/>
        <item x="51610"/>
        <item x="51611"/>
        <item x="51612"/>
        <item x="51613"/>
        <item x="51614"/>
        <item x="51615"/>
        <item x="51616"/>
        <item x="51617"/>
        <item x="51618"/>
        <item x="51619"/>
        <item x="51620"/>
        <item x="51621"/>
        <item x="51622"/>
        <item x="51623"/>
        <item x="51624"/>
        <item x="51625"/>
        <item x="51626"/>
        <item x="51627"/>
        <item x="51628"/>
        <item x="51629"/>
        <item x="51630"/>
        <item x="51631"/>
        <item x="51632"/>
        <item x="51633"/>
        <item x="51634"/>
        <item x="51635"/>
        <item x="51636"/>
        <item x="51637"/>
        <item x="51638"/>
        <item x="51639"/>
        <item x="51640"/>
        <item x="51641"/>
        <item x="51642"/>
        <item x="51643"/>
        <item x="51644"/>
        <item x="51645"/>
        <item x="51646"/>
        <item x="51647"/>
        <item x="51648"/>
        <item x="51649"/>
        <item x="51650"/>
        <item x="51651"/>
        <item x="51652"/>
        <item x="51653"/>
        <item x="51654"/>
        <item x="51655"/>
        <item x="51656"/>
        <item x="51657"/>
        <item x="51658"/>
        <item x="51659"/>
        <item x="51660"/>
        <item x="51661"/>
        <item x="51662"/>
        <item x="51663"/>
        <item x="51664"/>
        <item x="51665"/>
        <item x="51666"/>
        <item x="51667"/>
        <item x="51668"/>
        <item x="51669"/>
        <item x="51670"/>
        <item x="51671"/>
        <item x="51672"/>
        <item x="51673"/>
        <item x="51674"/>
        <item x="51675"/>
        <item x="51676"/>
        <item x="51677"/>
        <item x="51678"/>
        <item x="51679"/>
        <item x="51680"/>
        <item x="51681"/>
        <item x="51682"/>
        <item x="51683"/>
        <item x="51684"/>
        <item x="51685"/>
        <item x="51686"/>
        <item x="51687"/>
        <item x="51688"/>
        <item x="51689"/>
        <item x="51690"/>
        <item x="51691"/>
        <item x="51692"/>
        <item x="51693"/>
        <item x="51694"/>
        <item x="51695"/>
        <item x="51696"/>
        <item x="51697"/>
        <item x="51698"/>
        <item x="51699"/>
        <item x="51700"/>
        <item x="51701"/>
        <item x="51702"/>
        <item x="51703"/>
        <item x="51704"/>
        <item x="51705"/>
        <item x="51706"/>
        <item x="51707"/>
        <item x="51708"/>
        <item x="51709"/>
        <item x="51710"/>
        <item x="51711"/>
        <item x="51712"/>
        <item x="51713"/>
        <item x="51714"/>
        <item x="51715"/>
        <item x="51716"/>
        <item x="51717"/>
        <item x="51718"/>
        <item x="51719"/>
        <item x="51720"/>
        <item x="51721"/>
        <item x="51722"/>
        <item x="51723"/>
        <item x="51724"/>
        <item x="51725"/>
        <item x="51726"/>
        <item x="51727"/>
        <item x="51728"/>
        <item x="51729"/>
        <item x="51730"/>
        <item x="51731"/>
        <item x="51732"/>
        <item x="51733"/>
        <item x="51734"/>
        <item x="51735"/>
        <item x="51736"/>
        <item x="51737"/>
        <item x="51738"/>
        <item x="51739"/>
        <item x="51740"/>
        <item x="51741"/>
        <item x="51742"/>
        <item x="51743"/>
        <item x="51744"/>
        <item x="51745"/>
        <item x="51746"/>
        <item x="51747"/>
        <item x="51748"/>
        <item x="51749"/>
        <item x="51750"/>
        <item x="51751"/>
        <item x="51752"/>
        <item x="51753"/>
        <item x="51754"/>
        <item x="51755"/>
        <item x="51756"/>
        <item x="51757"/>
        <item x="51758"/>
        <item x="51759"/>
        <item x="51760"/>
        <item x="51761"/>
        <item x="51762"/>
        <item x="51763"/>
        <item x="51764"/>
        <item x="51765"/>
        <item x="51766"/>
        <item x="51767"/>
        <item x="51768"/>
        <item x="51769"/>
        <item x="51770"/>
        <item x="51771"/>
        <item x="51772"/>
        <item x="51773"/>
        <item x="51774"/>
        <item x="51775"/>
        <item x="51776"/>
        <item x="51777"/>
        <item x="51778"/>
        <item x="51779"/>
        <item x="51780"/>
        <item x="51781"/>
        <item x="51782"/>
        <item x="51783"/>
        <item x="51784"/>
        <item x="51785"/>
        <item x="51786"/>
        <item x="51787"/>
        <item x="51788"/>
        <item x="51789"/>
        <item x="51790"/>
        <item x="51791"/>
        <item x="51792"/>
        <item x="51793"/>
        <item x="51794"/>
        <item x="51795"/>
        <item x="51796"/>
        <item x="51797"/>
        <item x="51798"/>
        <item x="51799"/>
        <item x="51800"/>
        <item x="51801"/>
        <item x="51802"/>
        <item x="51803"/>
        <item x="51804"/>
        <item x="51805"/>
        <item x="51806"/>
        <item x="51807"/>
        <item x="51808"/>
        <item x="51809"/>
        <item x="51810"/>
        <item x="51811"/>
        <item x="51812"/>
        <item x="51813"/>
        <item x="51814"/>
        <item x="51815"/>
        <item x="51816"/>
        <item x="51817"/>
        <item x="51818"/>
        <item x="51819"/>
        <item x="51820"/>
        <item x="51821"/>
        <item x="51822"/>
        <item x="51823"/>
        <item x="51824"/>
        <item x="51825"/>
        <item x="51826"/>
        <item x="51827"/>
        <item x="51828"/>
        <item x="51829"/>
        <item x="51830"/>
        <item x="51831"/>
        <item x="51832"/>
        <item x="51833"/>
        <item x="51834"/>
        <item x="51835"/>
        <item x="51836"/>
        <item x="51837"/>
        <item x="51838"/>
        <item x="51839"/>
        <item x="51840"/>
        <item x="51841"/>
        <item x="51842"/>
        <item x="51843"/>
        <item x="51844"/>
        <item x="51845"/>
        <item x="51846"/>
        <item x="51847"/>
        <item x="51848"/>
        <item x="51849"/>
        <item x="51850"/>
        <item x="51851"/>
        <item x="51852"/>
        <item x="51853"/>
        <item x="51854"/>
        <item x="51855"/>
        <item x="51856"/>
        <item x="51857"/>
        <item x="51858"/>
        <item x="51859"/>
        <item x="51860"/>
        <item x="51861"/>
        <item x="51862"/>
        <item x="51863"/>
        <item x="51864"/>
        <item x="51865"/>
        <item x="51866"/>
        <item x="51867"/>
        <item x="51868"/>
        <item x="51869"/>
        <item x="51870"/>
        <item x="51871"/>
        <item x="51872"/>
        <item x="51873"/>
        <item x="51874"/>
        <item x="51875"/>
        <item x="51876"/>
        <item x="51877"/>
        <item x="51878"/>
        <item x="51879"/>
        <item x="51880"/>
        <item x="51881"/>
        <item x="51882"/>
        <item x="51883"/>
        <item x="51884"/>
        <item x="51885"/>
        <item x="51886"/>
        <item x="51887"/>
        <item x="51888"/>
        <item x="51889"/>
        <item x="51890"/>
        <item x="51891"/>
        <item x="51892"/>
        <item x="51893"/>
        <item x="51894"/>
        <item x="51895"/>
        <item x="51896"/>
        <item x="51897"/>
        <item x="51898"/>
        <item x="51899"/>
        <item x="51900"/>
        <item x="51901"/>
        <item x="51902"/>
        <item x="51903"/>
        <item x="51904"/>
        <item x="51905"/>
        <item x="51906"/>
        <item x="51907"/>
        <item x="51908"/>
        <item x="51909"/>
        <item x="51910"/>
        <item x="51911"/>
        <item x="51912"/>
        <item x="51913"/>
        <item x="51914"/>
        <item x="51915"/>
        <item x="51916"/>
        <item x="51917"/>
        <item x="51918"/>
        <item x="51919"/>
        <item x="51920"/>
        <item x="51921"/>
        <item x="51922"/>
        <item x="51923"/>
        <item x="51924"/>
        <item x="51925"/>
        <item x="51926"/>
        <item x="51927"/>
        <item x="51928"/>
        <item x="51929"/>
        <item x="51930"/>
        <item x="51931"/>
        <item x="51932"/>
        <item x="51933"/>
        <item x="51934"/>
        <item x="51935"/>
        <item x="51936"/>
        <item x="51937"/>
        <item x="51938"/>
        <item x="51939"/>
        <item x="51940"/>
        <item x="51941"/>
        <item x="51942"/>
        <item x="51943"/>
        <item x="51944"/>
        <item x="51945"/>
        <item x="51946"/>
        <item x="51947"/>
        <item x="51948"/>
        <item x="51949"/>
        <item x="51950"/>
        <item x="51951"/>
        <item x="51952"/>
        <item x="51953"/>
        <item x="51954"/>
        <item x="51955"/>
        <item x="51956"/>
        <item x="51957"/>
        <item x="51958"/>
        <item x="51959"/>
        <item x="51960"/>
        <item x="51961"/>
        <item x="51962"/>
        <item x="51963"/>
        <item x="51964"/>
        <item x="51965"/>
        <item x="51966"/>
        <item x="51967"/>
        <item x="51968"/>
        <item x="51969"/>
        <item x="51970"/>
        <item x="51971"/>
        <item x="51972"/>
        <item x="51973"/>
        <item x="51974"/>
        <item x="51975"/>
        <item x="51976"/>
        <item x="51977"/>
        <item x="51978"/>
        <item x="51979"/>
        <item x="51980"/>
        <item x="51981"/>
        <item x="51982"/>
        <item x="51983"/>
        <item x="51984"/>
        <item x="51985"/>
        <item x="51986"/>
        <item x="51987"/>
        <item x="51988"/>
        <item x="51989"/>
        <item x="51990"/>
        <item x="51991"/>
        <item x="51992"/>
        <item x="51993"/>
        <item x="51994"/>
        <item x="51995"/>
        <item x="51996"/>
        <item x="51997"/>
        <item x="51998"/>
        <item x="51999"/>
        <item x="52000"/>
        <item x="52001"/>
        <item x="52002"/>
        <item x="52003"/>
        <item x="52004"/>
        <item x="52005"/>
        <item x="52006"/>
        <item x="52007"/>
        <item x="52008"/>
        <item x="52009"/>
        <item x="52010"/>
        <item x="52011"/>
        <item x="52012"/>
        <item x="52013"/>
        <item x="52014"/>
        <item x="52015"/>
        <item x="52016"/>
        <item x="52017"/>
        <item x="52018"/>
        <item x="52019"/>
        <item x="52020"/>
        <item x="52021"/>
        <item x="52022"/>
        <item x="52023"/>
        <item x="52024"/>
        <item x="52025"/>
        <item x="52026"/>
        <item x="52027"/>
        <item x="52028"/>
        <item x="52029"/>
        <item x="52030"/>
        <item x="52031"/>
        <item x="52032"/>
        <item x="52033"/>
        <item x="52034"/>
        <item x="52035"/>
        <item x="52036"/>
        <item x="52037"/>
        <item x="52038"/>
        <item x="52039"/>
        <item x="52040"/>
        <item x="52041"/>
        <item x="52042"/>
        <item x="52043"/>
        <item x="52044"/>
        <item x="52045"/>
        <item x="52046"/>
        <item x="52047"/>
        <item x="52048"/>
        <item x="52049"/>
        <item x="52050"/>
        <item x="52051"/>
        <item x="52052"/>
        <item x="52053"/>
        <item x="52054"/>
        <item x="52055"/>
        <item x="52056"/>
        <item x="52057"/>
        <item x="52058"/>
        <item x="52059"/>
        <item x="52060"/>
        <item x="52061"/>
        <item x="52062"/>
        <item x="52063"/>
        <item x="52064"/>
        <item x="52065"/>
        <item x="52066"/>
        <item x="52067"/>
        <item x="52068"/>
        <item x="52069"/>
        <item x="52070"/>
        <item x="52071"/>
        <item x="52072"/>
        <item x="52073"/>
        <item x="52074"/>
        <item x="52075"/>
        <item x="52076"/>
        <item x="52077"/>
        <item x="52078"/>
        <item x="52079"/>
        <item x="52080"/>
        <item x="52081"/>
        <item x="52082"/>
        <item x="52083"/>
        <item x="52084"/>
        <item x="52085"/>
        <item x="52086"/>
        <item x="52087"/>
        <item x="52088"/>
        <item x="52089"/>
        <item x="52090"/>
        <item x="52091"/>
        <item x="52092"/>
        <item x="52093"/>
        <item x="52094"/>
        <item x="52095"/>
        <item x="52096"/>
        <item x="52097"/>
        <item x="52098"/>
        <item x="52099"/>
        <item x="52100"/>
        <item x="52101"/>
        <item x="52102"/>
        <item x="52103"/>
        <item x="52104"/>
        <item x="52105"/>
        <item x="52106"/>
        <item x="52107"/>
        <item x="52108"/>
        <item x="52109"/>
        <item x="52110"/>
        <item x="52111"/>
        <item x="52112"/>
        <item x="52113"/>
        <item x="52114"/>
        <item x="52115"/>
        <item x="52116"/>
        <item x="52117"/>
        <item x="52118"/>
        <item x="52119"/>
        <item x="52120"/>
        <item x="52121"/>
        <item x="52122"/>
        <item x="52123"/>
        <item x="52124"/>
        <item x="52125"/>
        <item x="52126"/>
        <item x="52127"/>
        <item x="52128"/>
        <item x="52129"/>
        <item x="52130"/>
        <item x="52131"/>
        <item x="52132"/>
        <item x="52133"/>
        <item x="52134"/>
        <item x="52135"/>
        <item x="52136"/>
        <item x="52137"/>
        <item x="52138"/>
        <item x="52139"/>
        <item x="52140"/>
        <item x="52141"/>
        <item x="52142"/>
        <item x="52143"/>
        <item x="52144"/>
        <item x="52145"/>
        <item x="52146"/>
        <item x="52147"/>
        <item x="52148"/>
        <item x="52149"/>
        <item x="52150"/>
        <item x="52151"/>
        <item x="52152"/>
        <item x="52153"/>
        <item x="52154"/>
        <item x="52155"/>
        <item x="52156"/>
        <item x="52157"/>
        <item x="52158"/>
        <item x="52159"/>
        <item x="52160"/>
        <item x="52161"/>
        <item x="52162"/>
        <item x="52163"/>
        <item x="52164"/>
        <item x="52165"/>
        <item x="52166"/>
        <item x="52167"/>
        <item x="52168"/>
        <item x="52169"/>
        <item x="52170"/>
        <item x="52171"/>
        <item x="52172"/>
        <item x="52173"/>
        <item x="52174"/>
        <item x="52175"/>
        <item x="52176"/>
        <item x="52177"/>
        <item x="52178"/>
        <item x="52179"/>
        <item x="52180"/>
        <item x="52181"/>
        <item x="52182"/>
        <item x="52183"/>
        <item x="52184"/>
        <item x="52185"/>
        <item x="52186"/>
        <item x="52187"/>
        <item x="52188"/>
        <item x="52189"/>
        <item x="52190"/>
        <item x="52191"/>
        <item x="52192"/>
        <item x="52193"/>
        <item x="52194"/>
        <item x="52195"/>
        <item x="52196"/>
        <item x="52197"/>
        <item x="52198"/>
        <item x="52199"/>
        <item x="52200"/>
        <item x="52201"/>
        <item x="52202"/>
        <item x="52203"/>
        <item x="52204"/>
        <item x="52205"/>
        <item x="52206"/>
        <item x="52207"/>
        <item x="52208"/>
        <item x="52209"/>
        <item x="52210"/>
        <item x="52211"/>
        <item x="52212"/>
        <item x="52213"/>
        <item x="52214"/>
        <item x="52215"/>
        <item x="52216"/>
        <item x="52217"/>
        <item x="52218"/>
        <item x="52219"/>
        <item x="52220"/>
        <item x="52221"/>
        <item x="52222"/>
        <item x="52223"/>
        <item x="52224"/>
        <item x="52225"/>
        <item x="52226"/>
        <item x="52227"/>
        <item x="52228"/>
        <item x="52229"/>
        <item x="52230"/>
        <item x="52231"/>
        <item x="52232"/>
        <item x="52233"/>
        <item x="52234"/>
        <item x="52235"/>
        <item x="52236"/>
        <item x="52237"/>
        <item x="52238"/>
        <item x="52239"/>
        <item x="52240"/>
        <item x="52241"/>
        <item x="52242"/>
        <item x="52243"/>
        <item x="52244"/>
        <item x="52245"/>
        <item x="52246"/>
        <item x="52247"/>
        <item x="52248"/>
        <item x="52249"/>
        <item x="52250"/>
        <item x="52251"/>
        <item x="52252"/>
        <item x="52253"/>
        <item x="52254"/>
        <item x="52255"/>
        <item x="52256"/>
        <item x="52257"/>
        <item x="52258"/>
        <item x="52259"/>
        <item x="52260"/>
        <item x="52261"/>
        <item x="52262"/>
        <item x="52263"/>
        <item x="52264"/>
        <item x="52265"/>
        <item x="52266"/>
        <item x="52267"/>
        <item x="52268"/>
        <item x="52269"/>
        <item x="52270"/>
        <item x="52271"/>
        <item x="52272"/>
        <item x="52273"/>
        <item x="52274"/>
        <item x="52275"/>
        <item x="52276"/>
        <item x="52277"/>
        <item x="52278"/>
        <item x="52279"/>
        <item x="52280"/>
        <item x="52281"/>
        <item x="52282"/>
        <item x="52283"/>
        <item x="52284"/>
        <item x="52285"/>
        <item x="52286"/>
        <item x="52287"/>
        <item x="52288"/>
        <item x="52289"/>
        <item x="52290"/>
        <item x="52291"/>
        <item x="52292"/>
        <item x="52293"/>
        <item x="52294"/>
        <item x="52295"/>
        <item x="52296"/>
        <item x="52297"/>
        <item x="52298"/>
        <item x="52299"/>
        <item x="52300"/>
        <item x="52301"/>
        <item x="52302"/>
        <item x="52303"/>
        <item x="52304"/>
        <item x="52305"/>
        <item x="52306"/>
        <item x="52307"/>
        <item x="52308"/>
        <item x="52309"/>
        <item x="52310"/>
        <item x="52311"/>
        <item x="52312"/>
        <item x="52313"/>
        <item x="52314"/>
        <item x="52315"/>
        <item x="52316"/>
        <item x="52317"/>
        <item x="52318"/>
        <item x="52319"/>
        <item x="52320"/>
        <item x="52321"/>
        <item x="52322"/>
        <item x="52323"/>
        <item x="52324"/>
        <item x="52325"/>
        <item x="52326"/>
        <item x="52327"/>
        <item x="52328"/>
        <item x="52329"/>
        <item x="52330"/>
        <item x="52331"/>
        <item x="52332"/>
        <item x="52333"/>
        <item x="52334"/>
        <item x="52335"/>
        <item x="52336"/>
        <item x="52337"/>
        <item x="52338"/>
        <item x="52339"/>
        <item x="52340"/>
        <item x="52341"/>
        <item x="52342"/>
        <item x="52343"/>
        <item x="52344"/>
        <item x="52345"/>
        <item x="52346"/>
        <item x="52347"/>
        <item x="52348"/>
        <item x="52349"/>
        <item x="52350"/>
        <item x="52351"/>
        <item x="52352"/>
        <item x="52353"/>
        <item x="52354"/>
        <item x="52355"/>
        <item x="52356"/>
        <item x="52357"/>
        <item x="52358"/>
        <item x="52359"/>
        <item x="52360"/>
        <item x="52361"/>
        <item x="52362"/>
        <item x="52363"/>
        <item x="52364"/>
        <item x="52365"/>
        <item x="52366"/>
        <item x="52367"/>
        <item x="52368"/>
        <item x="52369"/>
        <item x="52370"/>
        <item x="52371"/>
        <item x="52372"/>
        <item x="52373"/>
        <item x="52374"/>
        <item x="52375"/>
        <item x="52376"/>
        <item x="52377"/>
        <item x="52378"/>
        <item x="52379"/>
        <item x="52380"/>
        <item x="52381"/>
        <item x="52382"/>
        <item x="52383"/>
        <item x="52384"/>
        <item x="52385"/>
        <item x="52386"/>
        <item x="52387"/>
        <item x="52388"/>
        <item x="52389"/>
        <item x="52390"/>
        <item x="52391"/>
        <item x="52392"/>
        <item x="52393"/>
        <item x="52394"/>
        <item x="52395"/>
        <item x="52396"/>
        <item x="52397"/>
        <item x="52398"/>
        <item x="52399"/>
        <item x="52400"/>
        <item x="52401"/>
        <item x="52402"/>
        <item x="52403"/>
        <item x="52404"/>
        <item x="52405"/>
        <item x="52406"/>
        <item x="52407"/>
        <item x="52408"/>
        <item x="52409"/>
        <item x="52410"/>
        <item x="52411"/>
        <item x="52412"/>
        <item x="52413"/>
        <item x="52414"/>
        <item x="52415"/>
        <item x="52416"/>
        <item x="52417"/>
        <item x="52418"/>
        <item x="52419"/>
        <item x="52420"/>
        <item x="52421"/>
        <item x="52422"/>
        <item x="52423"/>
        <item x="52424"/>
        <item x="52425"/>
        <item x="52426"/>
        <item x="52427"/>
        <item x="52428"/>
        <item x="52429"/>
        <item x="52430"/>
        <item x="52431"/>
        <item x="52432"/>
        <item x="52433"/>
        <item x="52434"/>
        <item x="52435"/>
        <item x="52436"/>
        <item x="52437"/>
        <item x="52438"/>
        <item x="52439"/>
        <item x="52440"/>
        <item x="52441"/>
        <item x="52442"/>
        <item x="52443"/>
        <item x="52444"/>
        <item x="52445"/>
        <item x="52446"/>
        <item x="52447"/>
        <item x="52448"/>
        <item x="52449"/>
        <item x="52450"/>
        <item x="52451"/>
        <item x="52452"/>
        <item x="52453"/>
        <item x="52454"/>
        <item x="52455"/>
        <item x="52456"/>
        <item x="52457"/>
        <item x="52458"/>
        <item x="52459"/>
        <item x="52460"/>
        <item x="52461"/>
        <item x="52462"/>
        <item x="52463"/>
        <item x="52464"/>
        <item x="52465"/>
        <item x="52466"/>
        <item x="52467"/>
        <item x="52468"/>
        <item x="52469"/>
        <item x="52470"/>
        <item x="52471"/>
        <item x="52472"/>
        <item x="52473"/>
        <item x="52474"/>
        <item x="52475"/>
        <item x="52476"/>
        <item x="52477"/>
        <item x="52478"/>
        <item x="52479"/>
        <item x="52480"/>
        <item x="52481"/>
        <item x="52482"/>
        <item x="52483"/>
        <item x="52484"/>
        <item x="52485"/>
        <item x="52486"/>
        <item x="52487"/>
        <item x="52488"/>
        <item x="52489"/>
        <item x="52490"/>
        <item x="52491"/>
        <item x="52492"/>
        <item x="52493"/>
        <item x="52494"/>
        <item x="52495"/>
        <item x="52496"/>
        <item x="52497"/>
        <item x="52498"/>
        <item x="52499"/>
        <item x="52500"/>
        <item x="52501"/>
        <item x="52502"/>
        <item x="52503"/>
        <item x="52504"/>
        <item x="52505"/>
        <item x="52506"/>
        <item x="52507"/>
        <item x="52508"/>
        <item x="52509"/>
        <item x="52510"/>
        <item x="52511"/>
        <item x="52512"/>
        <item x="52513"/>
        <item x="52514"/>
        <item x="52515"/>
        <item x="52516"/>
        <item x="52517"/>
        <item x="52518"/>
        <item x="52519"/>
        <item x="52520"/>
        <item x="52521"/>
        <item x="52522"/>
        <item x="52523"/>
        <item x="52524"/>
        <item x="52525"/>
        <item x="52526"/>
        <item x="52527"/>
        <item x="52528"/>
        <item x="52529"/>
        <item x="52530"/>
        <item x="52531"/>
        <item x="52532"/>
        <item x="52533"/>
        <item x="52534"/>
        <item x="52535"/>
        <item x="52536"/>
        <item x="52537"/>
        <item x="52538"/>
        <item x="52539"/>
        <item x="52540"/>
        <item x="52541"/>
        <item x="52542"/>
        <item x="52543"/>
        <item x="52544"/>
        <item x="52545"/>
        <item x="52546"/>
        <item x="52547"/>
        <item x="52548"/>
        <item x="52549"/>
        <item x="52550"/>
        <item x="52551"/>
        <item x="52552"/>
        <item x="52553"/>
        <item x="52554"/>
        <item x="52555"/>
        <item x="52556"/>
        <item x="52557"/>
        <item x="52558"/>
        <item x="52559"/>
        <item x="52560"/>
        <item x="52561"/>
        <item x="52562"/>
        <item x="52563"/>
        <item x="52564"/>
        <item x="52565"/>
        <item x="52566"/>
        <item x="52567"/>
        <item x="52568"/>
        <item x="52569"/>
        <item x="52570"/>
        <item x="52571"/>
        <item x="52572"/>
        <item x="52573"/>
        <item x="52574"/>
        <item x="52575"/>
        <item x="52576"/>
        <item x="52577"/>
        <item x="52578"/>
        <item x="52579"/>
        <item x="52580"/>
        <item x="52581"/>
        <item x="52582"/>
        <item x="52583"/>
        <item x="52584"/>
        <item x="52585"/>
        <item x="52586"/>
        <item x="52587"/>
        <item x="52588"/>
        <item x="52589"/>
        <item x="52590"/>
        <item x="52591"/>
        <item x="52592"/>
        <item x="52593"/>
        <item x="52594"/>
        <item x="52595"/>
        <item x="52596"/>
        <item x="52597"/>
        <item x="52598"/>
        <item x="52599"/>
        <item x="52600"/>
        <item x="52601"/>
        <item x="52602"/>
        <item x="52603"/>
        <item x="52604"/>
        <item x="52605"/>
        <item x="52606"/>
        <item x="52607"/>
        <item x="52608"/>
        <item x="52609"/>
        <item x="52610"/>
        <item x="52611"/>
        <item x="52612"/>
        <item x="52613"/>
        <item x="52614"/>
        <item x="52615"/>
        <item x="52616"/>
        <item x="52617"/>
        <item x="52618"/>
        <item x="52619"/>
        <item x="52620"/>
        <item x="52621"/>
        <item x="52622"/>
        <item x="52623"/>
        <item x="52624"/>
        <item x="52625"/>
        <item x="52626"/>
        <item x="52627"/>
        <item x="52628"/>
        <item x="52629"/>
        <item x="52630"/>
        <item x="52631"/>
        <item x="52632"/>
        <item x="52633"/>
        <item x="52634"/>
        <item x="52635"/>
        <item x="52636"/>
        <item x="52637"/>
        <item x="52638"/>
        <item x="52639"/>
        <item x="52640"/>
        <item x="52641"/>
        <item x="52642"/>
        <item x="52643"/>
        <item x="52644"/>
        <item x="52645"/>
        <item x="52646"/>
        <item x="52647"/>
        <item x="52648"/>
        <item x="52649"/>
        <item x="52650"/>
        <item x="52651"/>
        <item x="52652"/>
        <item x="52653"/>
        <item x="52654"/>
        <item x="52655"/>
        <item x="52656"/>
        <item x="52657"/>
        <item x="52658"/>
        <item x="52659"/>
        <item x="52660"/>
        <item x="52661"/>
        <item x="52662"/>
        <item x="52663"/>
        <item x="52664"/>
        <item x="52665"/>
        <item x="52666"/>
        <item x="52667"/>
        <item x="52668"/>
        <item x="52669"/>
        <item x="52670"/>
        <item x="52671"/>
        <item x="52672"/>
        <item x="52673"/>
        <item x="52674"/>
        <item x="52675"/>
        <item x="52676"/>
        <item x="52677"/>
        <item x="52678"/>
        <item x="52679"/>
        <item x="52680"/>
        <item x="52681"/>
        <item x="52682"/>
        <item x="52683"/>
        <item x="52684"/>
        <item x="52685"/>
        <item x="52686"/>
        <item x="52687"/>
        <item x="52688"/>
        <item x="52689"/>
        <item x="52690"/>
        <item x="52691"/>
        <item x="52692"/>
        <item x="52693"/>
        <item x="52694"/>
        <item x="52695"/>
        <item x="52696"/>
        <item x="52697"/>
        <item x="52698"/>
        <item x="52699"/>
        <item x="52700"/>
        <item x="52701"/>
        <item x="52702"/>
        <item x="52703"/>
        <item x="52704"/>
        <item x="52705"/>
        <item x="52706"/>
        <item x="52707"/>
        <item x="52708"/>
        <item x="52709"/>
        <item x="52710"/>
        <item x="52711"/>
        <item x="52712"/>
        <item x="52713"/>
        <item x="52714"/>
        <item x="52715"/>
        <item x="52716"/>
        <item x="52717"/>
        <item x="52718"/>
        <item x="52719"/>
        <item x="52720"/>
        <item x="52721"/>
        <item x="52722"/>
        <item x="52723"/>
        <item x="52724"/>
        <item x="52725"/>
        <item x="52726"/>
        <item x="52727"/>
        <item x="52728"/>
        <item x="52729"/>
        <item x="52730"/>
        <item x="52731"/>
        <item x="52732"/>
        <item x="52733"/>
        <item x="52734"/>
        <item x="52735"/>
        <item x="52736"/>
        <item x="52737"/>
        <item x="52738"/>
        <item x="52739"/>
        <item x="52740"/>
        <item x="52741"/>
        <item x="52742"/>
        <item x="52743"/>
        <item x="52744"/>
        <item x="52745"/>
        <item x="52746"/>
        <item x="52747"/>
        <item x="52748"/>
        <item x="52749"/>
        <item x="52750"/>
        <item x="52751"/>
        <item x="52752"/>
        <item x="52753"/>
        <item x="52754"/>
        <item x="52755"/>
        <item x="52756"/>
        <item x="52757"/>
        <item x="52758"/>
        <item x="52759"/>
        <item x="52760"/>
        <item x="52761"/>
        <item x="52762"/>
        <item x="52763"/>
        <item x="52764"/>
        <item x="52765"/>
        <item x="52766"/>
        <item x="52767"/>
        <item x="52768"/>
        <item x="52769"/>
        <item x="52770"/>
        <item x="52771"/>
        <item x="52772"/>
        <item x="52773"/>
        <item x="52774"/>
        <item x="52775"/>
        <item x="52776"/>
        <item x="52777"/>
        <item x="52778"/>
        <item x="52779"/>
        <item x="52780"/>
        <item x="52781"/>
        <item x="52782"/>
        <item x="52783"/>
        <item x="52784"/>
        <item x="52785"/>
        <item x="52786"/>
        <item x="52787"/>
        <item x="52788"/>
        <item x="52789"/>
        <item x="52790"/>
        <item x="52791"/>
        <item x="52792"/>
        <item x="52793"/>
        <item x="52794"/>
        <item x="52795"/>
        <item x="52796"/>
        <item x="52797"/>
        <item x="52798"/>
        <item x="52799"/>
        <item x="52800"/>
        <item x="52801"/>
        <item x="52802"/>
        <item x="52803"/>
        <item x="52804"/>
        <item x="52805"/>
        <item x="52806"/>
        <item x="52807"/>
        <item x="52808"/>
        <item x="52809"/>
        <item x="52810"/>
        <item x="52811"/>
        <item x="52812"/>
        <item x="52813"/>
        <item x="52814"/>
        <item x="52815"/>
        <item x="52816"/>
        <item x="52817"/>
        <item x="52818"/>
        <item x="52819"/>
        <item x="52820"/>
        <item x="52821"/>
        <item x="52822"/>
        <item x="52823"/>
        <item x="52824"/>
        <item x="52825"/>
        <item x="52826"/>
        <item x="52827"/>
        <item x="52828"/>
        <item x="52829"/>
        <item x="52830"/>
        <item x="52831"/>
        <item x="52832"/>
        <item x="52833"/>
        <item x="52834"/>
        <item x="52835"/>
        <item x="52836"/>
        <item x="52837"/>
        <item x="52838"/>
        <item x="52839"/>
        <item x="52840"/>
        <item x="52841"/>
        <item x="52842"/>
        <item x="52843"/>
        <item x="52844"/>
        <item x="52845"/>
        <item x="52846"/>
        <item x="52847"/>
        <item x="52848"/>
        <item x="52849"/>
        <item x="52850"/>
        <item x="52851"/>
        <item x="52852"/>
        <item x="52853"/>
        <item x="52854"/>
        <item x="52855"/>
        <item x="52856"/>
        <item x="52857"/>
        <item x="52858"/>
        <item x="52859"/>
        <item x="52860"/>
        <item x="52861"/>
        <item x="52862"/>
        <item x="52863"/>
        <item x="52864"/>
        <item x="52865"/>
        <item x="52866"/>
        <item x="52867"/>
        <item x="52868"/>
        <item x="52869"/>
        <item x="52870"/>
        <item x="52871"/>
        <item x="52872"/>
        <item x="52873"/>
        <item x="52874"/>
        <item x="52875"/>
        <item x="52876"/>
        <item x="52877"/>
        <item x="52878"/>
        <item x="52879"/>
        <item x="52880"/>
        <item x="52881"/>
        <item x="52882"/>
        <item x="52883"/>
        <item x="52884"/>
        <item x="52885"/>
        <item x="52886"/>
        <item x="52887"/>
        <item x="52888"/>
        <item x="52889"/>
        <item x="52890"/>
        <item x="52891"/>
        <item x="52892"/>
        <item x="52893"/>
        <item x="52894"/>
        <item x="52895"/>
        <item x="52896"/>
        <item x="52897"/>
        <item x="52898"/>
        <item x="52899"/>
        <item x="52900"/>
        <item x="52901"/>
        <item x="52902"/>
        <item x="52903"/>
        <item x="52904"/>
        <item x="52905"/>
        <item x="52906"/>
        <item x="52907"/>
        <item x="52908"/>
        <item x="52909"/>
        <item x="52910"/>
        <item x="52911"/>
        <item x="52912"/>
        <item x="52913"/>
        <item x="52914"/>
        <item x="52915"/>
        <item x="52916"/>
        <item x="52917"/>
        <item x="52918"/>
        <item x="52919"/>
        <item x="52920"/>
        <item x="52921"/>
        <item x="52922"/>
        <item x="52923"/>
        <item x="52924"/>
        <item x="52925"/>
        <item x="52926"/>
        <item x="52927"/>
        <item x="52928"/>
        <item x="52929"/>
        <item x="52930"/>
        <item x="52931"/>
        <item x="52932"/>
        <item x="52933"/>
        <item x="52934"/>
        <item x="52935"/>
        <item x="52936"/>
        <item x="52937"/>
        <item x="52938"/>
        <item x="52939"/>
        <item x="52940"/>
        <item x="52941"/>
        <item x="52942"/>
        <item x="52943"/>
        <item x="52944"/>
        <item x="52945"/>
        <item x="52946"/>
        <item x="52947"/>
        <item x="52948"/>
        <item x="52949"/>
        <item x="52950"/>
        <item x="52951"/>
        <item x="52952"/>
        <item x="52953"/>
        <item x="52954"/>
        <item x="52955"/>
        <item x="52956"/>
        <item x="52957"/>
        <item x="52958"/>
        <item x="52959"/>
        <item x="52960"/>
        <item x="52961"/>
        <item x="52962"/>
        <item x="52963"/>
        <item x="52964"/>
        <item x="52965"/>
        <item x="52966"/>
        <item x="52967"/>
        <item x="52968"/>
        <item x="52969"/>
        <item x="52970"/>
        <item x="52971"/>
        <item x="52972"/>
        <item x="52973"/>
        <item x="52974"/>
        <item x="52975"/>
        <item x="52976"/>
        <item x="52977"/>
        <item x="52978"/>
        <item x="52979"/>
        <item x="52980"/>
        <item x="52981"/>
        <item x="52982"/>
        <item x="52983"/>
        <item x="52984"/>
        <item x="52985"/>
        <item x="52986"/>
        <item x="52987"/>
        <item x="52988"/>
        <item x="52989"/>
        <item x="52990"/>
        <item x="52991"/>
        <item x="52992"/>
        <item x="52993"/>
        <item x="52994"/>
        <item x="52995"/>
        <item x="52996"/>
        <item x="52997"/>
        <item x="52998"/>
        <item x="52999"/>
        <item x="53000"/>
        <item x="53001"/>
        <item x="53002"/>
        <item x="53003"/>
        <item x="53004"/>
        <item x="53005"/>
        <item x="53006"/>
        <item x="53007"/>
        <item x="53008"/>
        <item x="53009"/>
        <item x="53010"/>
        <item x="53011"/>
        <item x="53012"/>
        <item x="53013"/>
        <item x="53014"/>
        <item x="53015"/>
        <item x="53016"/>
        <item x="53017"/>
        <item x="53018"/>
        <item x="53019"/>
        <item x="53020"/>
        <item x="53021"/>
        <item x="53022"/>
        <item x="53023"/>
        <item x="53024"/>
        <item x="53025"/>
        <item x="53026"/>
        <item x="53027"/>
        <item x="53028"/>
        <item x="53029"/>
        <item x="53030"/>
        <item x="53031"/>
        <item x="53032"/>
        <item x="53033"/>
        <item x="53034"/>
        <item x="53035"/>
        <item x="53036"/>
        <item x="53037"/>
        <item x="53038"/>
        <item x="53039"/>
        <item x="53040"/>
        <item x="53041"/>
        <item x="53042"/>
        <item x="53043"/>
        <item x="53044"/>
        <item x="53045"/>
        <item x="53046"/>
        <item x="53047"/>
        <item x="53048"/>
        <item x="53049"/>
        <item x="53050"/>
        <item x="53051"/>
        <item x="53052"/>
        <item x="53053"/>
        <item x="53054"/>
        <item x="53055"/>
        <item x="53056"/>
        <item x="53057"/>
        <item x="53058"/>
        <item x="53059"/>
        <item x="53060"/>
        <item x="53061"/>
        <item x="53062"/>
        <item x="53063"/>
        <item x="53064"/>
        <item x="53065"/>
        <item x="53066"/>
        <item x="53067"/>
        <item x="53068"/>
        <item x="53069"/>
        <item x="53070"/>
        <item x="53071"/>
        <item x="53072"/>
        <item x="53073"/>
        <item x="53074"/>
        <item x="53075"/>
        <item x="53076"/>
        <item x="53077"/>
        <item x="53078"/>
        <item x="53079"/>
        <item x="53080"/>
        <item x="53081"/>
        <item x="53082"/>
        <item x="53083"/>
        <item x="53084"/>
        <item x="53085"/>
        <item x="53086"/>
        <item x="53087"/>
        <item x="53088"/>
        <item x="53089"/>
        <item x="53090"/>
        <item x="53091"/>
        <item x="53092"/>
        <item x="53093"/>
        <item x="53094"/>
        <item x="53095"/>
        <item x="53096"/>
        <item x="53097"/>
        <item x="53098"/>
        <item x="53099"/>
        <item x="53100"/>
        <item x="53101"/>
        <item x="53102"/>
        <item x="53103"/>
        <item x="53104"/>
        <item x="53105"/>
        <item x="53106"/>
        <item x="53107"/>
        <item x="53108"/>
        <item x="53109"/>
        <item x="53110"/>
        <item x="53111"/>
        <item x="53112"/>
        <item x="53113"/>
        <item x="53114"/>
        <item x="53115"/>
        <item x="53116"/>
        <item x="53117"/>
        <item x="53118"/>
        <item x="53119"/>
        <item x="53120"/>
        <item x="53121"/>
        <item x="53122"/>
        <item x="53123"/>
        <item x="53124"/>
        <item x="53125"/>
        <item x="53126"/>
        <item x="53127"/>
        <item x="53128"/>
        <item x="53129"/>
        <item x="53130"/>
        <item x="53131"/>
        <item x="53132"/>
        <item x="53133"/>
        <item x="53134"/>
        <item x="53135"/>
        <item x="53136"/>
        <item x="53137"/>
        <item x="53138"/>
        <item x="53139"/>
        <item x="53140"/>
        <item x="53141"/>
        <item x="53142"/>
        <item x="53143"/>
        <item x="53144"/>
        <item x="53145"/>
        <item x="53146"/>
        <item x="53147"/>
        <item x="53148"/>
        <item x="53149"/>
        <item x="53150"/>
        <item x="53151"/>
        <item x="53152"/>
        <item x="53153"/>
        <item x="53154"/>
        <item x="53155"/>
        <item x="53156"/>
        <item x="53157"/>
        <item x="53158"/>
        <item x="53159"/>
        <item x="53160"/>
        <item x="53161"/>
        <item x="53162"/>
        <item x="53163"/>
        <item x="53164"/>
        <item x="53165"/>
        <item x="53166"/>
        <item x="53167"/>
        <item x="53168"/>
        <item x="53169"/>
        <item x="53170"/>
        <item x="53171"/>
        <item x="53172"/>
        <item x="53173"/>
        <item x="53174"/>
        <item x="53175"/>
        <item x="53176"/>
        <item x="53177"/>
        <item x="53178"/>
        <item x="53179"/>
        <item x="53180"/>
        <item x="53181"/>
        <item x="53182"/>
        <item x="53183"/>
        <item x="53184"/>
        <item x="53185"/>
        <item x="53186"/>
        <item x="53187"/>
        <item x="53188"/>
        <item x="53189"/>
        <item x="53190"/>
        <item x="53191"/>
        <item x="53192"/>
        <item x="53193"/>
        <item x="53194"/>
        <item x="53195"/>
        <item x="53196"/>
        <item x="53197"/>
        <item x="53198"/>
        <item x="53199"/>
        <item x="53200"/>
        <item x="53201"/>
        <item x="53202"/>
        <item x="53203"/>
        <item x="53204"/>
        <item x="53205"/>
        <item x="53206"/>
        <item x="53207"/>
        <item x="53208"/>
        <item x="53209"/>
        <item x="53210"/>
        <item x="53211"/>
        <item x="53212"/>
        <item x="53213"/>
        <item x="53214"/>
        <item x="53215"/>
        <item x="53216"/>
        <item x="53217"/>
        <item x="53218"/>
        <item x="53219"/>
        <item x="53220"/>
        <item x="53221"/>
        <item x="53222"/>
        <item x="53223"/>
        <item x="53224"/>
        <item x="53225"/>
        <item x="53226"/>
        <item x="53227"/>
        <item x="53228"/>
        <item x="53229"/>
        <item x="53230"/>
        <item x="53231"/>
        <item x="53232"/>
        <item x="53233"/>
        <item x="53234"/>
        <item x="53235"/>
        <item x="53236"/>
        <item x="53237"/>
        <item x="53238"/>
        <item x="53239"/>
        <item x="53240"/>
        <item x="53241"/>
        <item x="53242"/>
        <item x="53243"/>
        <item x="53244"/>
        <item x="53245"/>
        <item x="53246"/>
        <item x="53247"/>
        <item x="53248"/>
        <item x="53249"/>
        <item x="53250"/>
        <item x="53251"/>
        <item x="53252"/>
        <item x="53253"/>
        <item x="53254"/>
        <item x="53255"/>
        <item x="53256"/>
        <item x="53257"/>
        <item x="53258"/>
        <item x="53259"/>
        <item x="53260"/>
        <item x="53261"/>
        <item x="53262"/>
        <item x="53263"/>
        <item x="53264"/>
        <item x="53265"/>
        <item x="53266"/>
        <item x="53267"/>
        <item x="53268"/>
        <item x="53269"/>
        <item x="53270"/>
        <item x="53271"/>
        <item x="53272"/>
        <item x="53273"/>
        <item x="53274"/>
        <item x="53275"/>
        <item x="53276"/>
        <item x="53277"/>
        <item x="53278"/>
        <item x="53279"/>
        <item x="53280"/>
        <item x="53281"/>
        <item x="53282"/>
        <item x="53283"/>
        <item x="53284"/>
        <item x="53285"/>
        <item x="53286"/>
        <item x="53287"/>
        <item x="53288"/>
        <item x="53289"/>
        <item x="53290"/>
        <item x="53291"/>
        <item x="53292"/>
        <item x="53293"/>
        <item x="53294"/>
        <item x="53295"/>
        <item x="53296"/>
        <item x="53297"/>
        <item x="53298"/>
        <item x="53299"/>
        <item x="53300"/>
        <item x="53301"/>
        <item x="53302"/>
        <item x="53303"/>
        <item x="53304"/>
        <item x="53305"/>
        <item x="53306"/>
        <item x="53307"/>
        <item x="53308"/>
        <item x="53309"/>
        <item x="53310"/>
        <item x="53311"/>
        <item x="53312"/>
        <item x="53313"/>
        <item x="53314"/>
        <item x="53315"/>
        <item x="53316"/>
        <item x="53317"/>
        <item x="53318"/>
        <item x="53319"/>
        <item x="53320"/>
        <item x="53321"/>
        <item x="53322"/>
        <item x="53323"/>
        <item x="53324"/>
        <item x="53325"/>
        <item x="53326"/>
        <item x="53327"/>
        <item x="53328"/>
        <item x="53329"/>
        <item x="53330"/>
        <item x="53331"/>
        <item x="53332"/>
        <item x="53333"/>
        <item x="53334"/>
        <item x="53335"/>
        <item x="53336"/>
        <item x="53337"/>
        <item x="53338"/>
        <item x="53339"/>
        <item x="53340"/>
        <item x="53341"/>
        <item x="53342"/>
        <item x="53343"/>
        <item x="53344"/>
        <item x="53345"/>
        <item x="53346"/>
        <item x="53347"/>
        <item x="53348"/>
        <item x="53349"/>
        <item x="53350"/>
        <item x="53351"/>
        <item x="53352"/>
        <item x="53353"/>
        <item x="53354"/>
        <item x="53355"/>
        <item x="53356"/>
        <item x="53357"/>
        <item x="53358"/>
        <item x="53359"/>
        <item x="53360"/>
        <item x="53361"/>
        <item x="53362"/>
        <item x="53363"/>
        <item x="53364"/>
        <item x="53365"/>
        <item x="53366"/>
        <item x="53367"/>
        <item x="53368"/>
        <item x="53369"/>
        <item x="53370"/>
        <item x="53371"/>
        <item x="53372"/>
        <item x="53373"/>
        <item x="53374"/>
        <item x="53375"/>
        <item x="53376"/>
        <item x="53377"/>
        <item x="53378"/>
        <item x="53379"/>
        <item x="53380"/>
        <item x="53381"/>
        <item x="53382"/>
        <item x="53383"/>
        <item x="53384"/>
        <item x="53385"/>
        <item x="53386"/>
        <item x="53387"/>
        <item x="53388"/>
        <item x="53389"/>
        <item x="53390"/>
        <item x="53391"/>
        <item x="53392"/>
        <item x="53393"/>
        <item x="53394"/>
        <item x="53395"/>
        <item x="53396"/>
        <item x="53397"/>
        <item x="53398"/>
        <item x="53399"/>
        <item x="53400"/>
        <item x="53401"/>
        <item x="53402"/>
        <item x="53403"/>
        <item x="53404"/>
        <item x="53405"/>
        <item x="53406"/>
        <item x="53407"/>
        <item x="53408"/>
        <item x="53409"/>
        <item x="53410"/>
        <item x="53411"/>
        <item x="53412"/>
        <item x="53413"/>
        <item x="53414"/>
        <item x="53415"/>
        <item x="53416"/>
        <item x="53417"/>
        <item x="53418"/>
        <item x="53419"/>
        <item x="53420"/>
        <item x="53421"/>
        <item x="53422"/>
        <item x="53423"/>
        <item x="53424"/>
        <item x="53425"/>
        <item x="53426"/>
        <item x="53427"/>
        <item x="53428"/>
        <item x="53429"/>
        <item x="53430"/>
        <item x="53431"/>
        <item x="53432"/>
        <item x="53433"/>
        <item x="53434"/>
        <item x="53435"/>
        <item x="53436"/>
        <item x="53437"/>
        <item x="53438"/>
        <item x="53439"/>
        <item x="53440"/>
        <item x="53441"/>
        <item x="53442"/>
        <item x="53443"/>
        <item x="53444"/>
        <item x="53445"/>
        <item x="53446"/>
        <item x="53447"/>
        <item x="53448"/>
        <item x="53449"/>
        <item x="53450"/>
        <item x="53451"/>
        <item x="53452"/>
        <item x="53453"/>
        <item x="53454"/>
        <item x="53455"/>
        <item x="53456"/>
        <item x="53457"/>
        <item x="53458"/>
        <item x="53459"/>
        <item x="53460"/>
        <item x="53461"/>
        <item x="53462"/>
        <item x="53463"/>
        <item x="53464"/>
        <item x="53465"/>
        <item x="53466"/>
        <item x="53467"/>
        <item x="53468"/>
        <item x="53469"/>
        <item x="53470"/>
        <item x="53471"/>
        <item x="53472"/>
        <item x="53473"/>
        <item x="53474"/>
        <item x="53475"/>
        <item x="53476"/>
        <item x="53477"/>
        <item x="53478"/>
        <item x="53479"/>
        <item x="53480"/>
        <item x="53481"/>
        <item x="53482"/>
        <item x="53483"/>
        <item x="53484"/>
        <item x="53485"/>
        <item x="53486"/>
        <item x="53487"/>
        <item x="53488"/>
        <item x="53489"/>
        <item x="53490"/>
        <item x="53491"/>
        <item x="53492"/>
        <item x="53493"/>
        <item x="53494"/>
        <item x="53495"/>
        <item x="53496"/>
        <item x="53497"/>
        <item x="53498"/>
        <item x="53499"/>
        <item x="53500"/>
        <item x="53501"/>
        <item x="53502"/>
        <item x="53503"/>
        <item x="53504"/>
        <item x="53505"/>
        <item x="53506"/>
        <item x="53507"/>
        <item x="53508"/>
        <item x="53509"/>
        <item x="53510"/>
        <item x="53511"/>
        <item x="53512"/>
        <item x="53513"/>
        <item x="53514"/>
        <item x="53515"/>
        <item x="53516"/>
        <item x="53517"/>
        <item x="53518"/>
        <item x="53519"/>
        <item x="53520"/>
        <item x="53521"/>
        <item x="53522"/>
        <item x="53523"/>
        <item x="53524"/>
        <item x="53525"/>
        <item x="53526"/>
        <item x="53527"/>
        <item x="53528"/>
        <item x="53529"/>
        <item x="53530"/>
        <item x="53531"/>
        <item x="53532"/>
        <item x="53533"/>
        <item x="53534"/>
        <item x="53535"/>
        <item x="53536"/>
        <item x="53537"/>
        <item x="53538"/>
        <item x="53539"/>
        <item x="53540"/>
        <item x="53541"/>
        <item x="53542"/>
        <item x="53543"/>
        <item x="53544"/>
        <item x="53545"/>
        <item x="53546"/>
        <item x="53547"/>
        <item x="53548"/>
        <item x="53549"/>
        <item x="53550"/>
        <item x="53551"/>
        <item x="53552"/>
        <item x="53553"/>
        <item x="53554"/>
        <item x="53555"/>
        <item x="53556"/>
        <item x="53557"/>
        <item x="53558"/>
        <item x="53559"/>
        <item x="53560"/>
        <item x="53561"/>
        <item x="53562"/>
        <item x="53563"/>
        <item x="53564"/>
        <item x="53565"/>
        <item x="53566"/>
        <item x="53567"/>
        <item x="53568"/>
        <item x="53569"/>
        <item x="53570"/>
        <item x="53571"/>
        <item x="53572"/>
        <item x="53573"/>
        <item x="53574"/>
        <item x="53575"/>
        <item x="53576"/>
        <item x="53577"/>
        <item x="53578"/>
        <item x="53579"/>
        <item x="53580"/>
        <item x="53581"/>
        <item x="53582"/>
        <item x="53583"/>
        <item x="53584"/>
        <item x="53585"/>
        <item x="53586"/>
        <item x="53587"/>
        <item x="53588"/>
        <item x="53589"/>
        <item x="53590"/>
        <item x="53591"/>
        <item x="53592"/>
        <item x="53593"/>
        <item x="53594"/>
        <item x="53595"/>
        <item x="53596"/>
        <item x="53597"/>
        <item x="53598"/>
        <item x="53599"/>
        <item x="53600"/>
        <item x="53601"/>
        <item x="53602"/>
        <item x="53603"/>
        <item x="53604"/>
        <item x="53605"/>
        <item x="53606"/>
        <item x="53607"/>
        <item x="53608"/>
        <item x="53609"/>
        <item x="53610"/>
        <item x="53611"/>
        <item x="53612"/>
        <item x="53613"/>
        <item x="53614"/>
        <item x="53615"/>
        <item x="53616"/>
        <item x="53617"/>
        <item x="53618"/>
        <item x="53619"/>
        <item x="53620"/>
        <item x="53621"/>
        <item x="53622"/>
        <item x="53623"/>
        <item x="53624"/>
        <item x="53625"/>
        <item x="53626"/>
        <item x="53627"/>
        <item x="53628"/>
        <item x="53629"/>
        <item x="53630"/>
        <item x="53631"/>
        <item x="53632"/>
        <item x="53633"/>
        <item x="53634"/>
        <item x="53635"/>
        <item x="53636"/>
        <item x="53637"/>
        <item x="53638"/>
        <item x="53639"/>
        <item x="53640"/>
        <item x="53641"/>
        <item x="53642"/>
        <item x="53643"/>
        <item x="53644"/>
        <item x="53645"/>
        <item x="53646"/>
        <item x="53647"/>
        <item x="53648"/>
        <item x="53649"/>
        <item x="53650"/>
        <item x="53651"/>
        <item x="53652"/>
        <item x="53653"/>
        <item x="53654"/>
        <item x="53655"/>
        <item x="53656"/>
        <item x="53657"/>
        <item x="53658"/>
        <item x="53659"/>
        <item x="53660"/>
        <item x="53661"/>
        <item x="53662"/>
        <item x="53663"/>
        <item x="53664"/>
        <item x="53665"/>
        <item x="53666"/>
        <item x="53667"/>
        <item x="53668"/>
        <item x="53669"/>
        <item x="53670"/>
        <item x="53671"/>
        <item x="53672"/>
        <item x="53673"/>
        <item x="53674"/>
        <item x="53675"/>
        <item x="53676"/>
        <item x="53677"/>
        <item x="53678"/>
        <item x="53679"/>
        <item x="53680"/>
        <item x="53681"/>
        <item x="53682"/>
        <item x="53683"/>
        <item x="53684"/>
        <item x="53685"/>
        <item x="53686"/>
        <item x="53687"/>
        <item x="53688"/>
        <item x="53689"/>
        <item x="53690"/>
        <item x="53691"/>
        <item x="53692"/>
        <item x="53693"/>
        <item x="53694"/>
        <item x="53695"/>
        <item x="53696"/>
        <item x="53697"/>
        <item x="53698"/>
        <item x="53699"/>
        <item x="53700"/>
        <item x="53701"/>
        <item x="53702"/>
        <item x="53703"/>
        <item x="53704"/>
        <item x="53705"/>
        <item x="53706"/>
        <item x="53707"/>
        <item x="53708"/>
        <item x="53709"/>
        <item x="53710"/>
        <item x="53711"/>
        <item x="53712"/>
        <item x="53713"/>
        <item x="53714"/>
        <item x="53715"/>
        <item x="53716"/>
        <item x="53717"/>
        <item x="53718"/>
        <item x="53719"/>
        <item x="53720"/>
        <item x="53721"/>
        <item x="53722"/>
        <item x="53723"/>
        <item x="53724"/>
        <item x="53725"/>
        <item x="53726"/>
        <item x="53727"/>
        <item x="53728"/>
        <item x="53729"/>
        <item x="53730"/>
        <item x="53731"/>
        <item x="53732"/>
        <item x="53733"/>
        <item x="53734"/>
        <item x="53735"/>
        <item x="53736"/>
        <item x="53737"/>
        <item x="53738"/>
        <item x="53739"/>
        <item x="53740"/>
        <item x="53741"/>
        <item x="53742"/>
        <item x="53743"/>
        <item x="53744"/>
        <item x="53745"/>
        <item x="53746"/>
        <item x="53747"/>
        <item x="53748"/>
        <item x="53749"/>
        <item x="53750"/>
        <item x="53751"/>
        <item x="53752"/>
        <item x="53753"/>
        <item x="53754"/>
        <item x="53755"/>
        <item x="53756"/>
        <item x="53757"/>
        <item x="53758"/>
        <item x="53759"/>
        <item x="53760"/>
        <item x="53761"/>
        <item x="53762"/>
        <item x="53763"/>
        <item x="53764"/>
        <item x="53765"/>
        <item x="53766"/>
        <item x="53767"/>
        <item x="53768"/>
        <item x="53769"/>
        <item x="53770"/>
        <item x="53771"/>
        <item x="53772"/>
        <item x="53773"/>
        <item x="53774"/>
        <item x="53775"/>
        <item x="53776"/>
        <item x="53777"/>
        <item x="53778"/>
        <item x="53779"/>
        <item x="53780"/>
        <item x="53781"/>
        <item x="53782"/>
        <item x="53783"/>
        <item x="53784"/>
        <item x="53785"/>
        <item x="53786"/>
        <item x="53787"/>
        <item x="53788"/>
        <item x="53789"/>
        <item x="53790"/>
        <item x="53791"/>
        <item x="53792"/>
        <item x="53793"/>
        <item x="53794"/>
        <item x="53795"/>
        <item x="53796"/>
        <item x="53797"/>
        <item x="53798"/>
        <item x="53799"/>
        <item x="53800"/>
        <item x="53801"/>
        <item x="53802"/>
        <item x="53803"/>
        <item x="53804"/>
        <item x="53805"/>
        <item x="53806"/>
        <item x="53807"/>
        <item x="53808"/>
        <item x="53809"/>
        <item x="53810"/>
        <item x="53811"/>
        <item x="53812"/>
        <item x="53813"/>
        <item x="53814"/>
        <item x="53815"/>
        <item x="53816"/>
        <item x="53817"/>
        <item x="53818"/>
        <item x="53819"/>
        <item x="53820"/>
        <item x="53821"/>
        <item x="53822"/>
        <item x="53823"/>
        <item x="53824"/>
        <item x="53825"/>
        <item x="53826"/>
        <item x="53827"/>
        <item x="53828"/>
        <item x="53829"/>
        <item x="53830"/>
        <item x="53831"/>
        <item x="53832"/>
        <item x="53833"/>
        <item x="53834"/>
        <item x="53835"/>
        <item x="53836"/>
        <item x="53837"/>
        <item x="53838"/>
        <item x="53839"/>
        <item x="53840"/>
        <item x="53841"/>
        <item x="53842"/>
        <item x="53843"/>
        <item x="53844"/>
        <item x="53845"/>
        <item x="53846"/>
        <item x="53847"/>
        <item x="53848"/>
        <item x="53849"/>
        <item x="53850"/>
        <item x="53851"/>
        <item x="53852"/>
        <item x="53853"/>
        <item x="53854"/>
        <item x="53855"/>
        <item x="53856"/>
        <item x="53857"/>
        <item x="53858"/>
        <item x="53859"/>
        <item x="53860"/>
        <item x="53861"/>
        <item x="53862"/>
        <item x="53863"/>
        <item x="53864"/>
        <item x="53865"/>
        <item x="53866"/>
        <item x="53867"/>
        <item x="53868"/>
        <item x="53869"/>
        <item x="53870"/>
        <item x="53871"/>
        <item x="53872"/>
        <item x="53873"/>
        <item x="53874"/>
        <item x="53875"/>
        <item x="53876"/>
        <item x="53877"/>
        <item x="53878"/>
        <item x="53879"/>
        <item x="53880"/>
        <item x="53881"/>
        <item x="53882"/>
        <item x="53883"/>
        <item x="53884"/>
        <item x="53885"/>
        <item x="53886"/>
        <item x="53887"/>
        <item x="53888"/>
        <item x="53889"/>
        <item x="53890"/>
        <item x="53891"/>
        <item x="53892"/>
        <item x="53893"/>
        <item x="53894"/>
        <item x="53895"/>
        <item x="53896"/>
        <item x="53897"/>
        <item x="53898"/>
        <item x="53899"/>
        <item x="53900"/>
        <item x="53901"/>
        <item x="53902"/>
        <item x="53903"/>
        <item x="53904"/>
        <item x="53905"/>
        <item x="53906"/>
        <item x="53907"/>
        <item x="53908"/>
        <item x="53909"/>
        <item x="53910"/>
        <item x="53911"/>
        <item x="53912"/>
        <item x="53913"/>
        <item x="53914"/>
        <item x="53915"/>
        <item x="53916"/>
        <item x="53917"/>
        <item x="53918"/>
        <item x="53919"/>
        <item x="53920"/>
        <item x="53921"/>
        <item x="53922"/>
        <item x="53923"/>
        <item x="53924"/>
        <item x="53925"/>
        <item x="53926"/>
        <item x="53927"/>
        <item x="53928"/>
        <item x="53929"/>
        <item x="53930"/>
        <item x="53931"/>
        <item x="53932"/>
        <item x="53933"/>
        <item x="53934"/>
        <item x="53935"/>
        <item x="53936"/>
        <item x="53937"/>
        <item x="53938"/>
        <item x="53939"/>
        <item x="53940"/>
        <item x="53941"/>
        <item x="53942"/>
        <item x="53943"/>
        <item x="53944"/>
        <item x="53945"/>
        <item x="53946"/>
        <item x="53947"/>
        <item x="53948"/>
        <item x="53949"/>
        <item x="53950"/>
        <item x="53951"/>
        <item x="53952"/>
        <item x="53953"/>
        <item x="53954"/>
        <item x="53955"/>
        <item x="53956"/>
        <item x="53957"/>
        <item x="53958"/>
        <item x="53959"/>
        <item x="53960"/>
        <item x="53961"/>
        <item x="53962"/>
        <item x="53963"/>
        <item x="53964"/>
        <item x="53965"/>
        <item x="53966"/>
        <item x="53967"/>
        <item x="53968"/>
        <item x="53969"/>
        <item x="53970"/>
        <item x="53971"/>
        <item x="53972"/>
        <item x="53973"/>
        <item x="53974"/>
        <item x="53975"/>
        <item x="53976"/>
        <item x="53977"/>
        <item x="53978"/>
        <item x="53979"/>
        <item x="53980"/>
        <item x="53981"/>
        <item x="53982"/>
        <item x="53983"/>
        <item x="53984"/>
        <item x="53985"/>
        <item x="53986"/>
        <item x="53987"/>
        <item x="53988"/>
        <item x="53989"/>
        <item x="53990"/>
        <item x="53991"/>
        <item x="53992"/>
        <item x="53993"/>
        <item x="53994"/>
        <item x="53995"/>
        <item x="53996"/>
        <item x="53997"/>
        <item x="53998"/>
        <item x="53999"/>
        <item x="54000"/>
        <item x="54001"/>
        <item x="54002"/>
        <item x="54003"/>
        <item x="54004"/>
        <item x="54005"/>
        <item x="54006"/>
        <item x="54007"/>
        <item x="54008"/>
        <item x="54009"/>
        <item x="54010"/>
        <item x="54011"/>
        <item x="54012"/>
        <item x="54013"/>
        <item x="54014"/>
        <item x="54015"/>
        <item x="54016"/>
        <item x="54017"/>
        <item x="54018"/>
        <item x="54019"/>
        <item x="54020"/>
        <item x="54021"/>
        <item x="54022"/>
        <item x="54023"/>
        <item x="54024"/>
        <item x="54025"/>
        <item x="54026"/>
        <item x="54027"/>
        <item x="54028"/>
        <item x="54029"/>
        <item x="54030"/>
        <item x="54031"/>
        <item x="54032"/>
        <item x="54033"/>
        <item x="54034"/>
        <item x="54035"/>
        <item x="54036"/>
        <item x="54037"/>
        <item x="54038"/>
        <item x="54039"/>
        <item x="54040"/>
        <item x="54041"/>
        <item x="54042"/>
        <item x="54043"/>
        <item x="54044"/>
        <item x="54045"/>
        <item x="54046"/>
        <item x="54047"/>
        <item x="54048"/>
        <item x="54049"/>
        <item x="54050"/>
        <item x="54051"/>
        <item x="54052"/>
        <item x="54053"/>
        <item x="54054"/>
        <item x="54055"/>
        <item x="54056"/>
        <item x="54057"/>
        <item x="54058"/>
        <item x="54059"/>
        <item x="54060"/>
        <item x="54061"/>
        <item x="54062"/>
        <item x="54063"/>
        <item x="54064"/>
        <item x="54065"/>
        <item x="54066"/>
        <item x="54067"/>
        <item x="54068"/>
        <item x="54069"/>
        <item x="54070"/>
        <item x="54071"/>
        <item x="54072"/>
        <item x="54073"/>
        <item x="54074"/>
        <item x="54075"/>
        <item x="54076"/>
        <item x="54077"/>
        <item x="54078"/>
        <item x="54079"/>
        <item x="54080"/>
        <item x="54081"/>
        <item x="54082"/>
        <item x="54083"/>
        <item x="54084"/>
        <item x="54085"/>
        <item x="54086"/>
        <item x="54087"/>
        <item x="54088"/>
        <item x="54089"/>
        <item x="54090"/>
        <item x="54091"/>
        <item x="54092"/>
        <item x="54093"/>
        <item x="54094"/>
        <item x="54095"/>
        <item x="54096"/>
        <item x="54097"/>
        <item x="54098"/>
        <item x="54099"/>
        <item x="54100"/>
        <item x="54101"/>
        <item x="54102"/>
        <item x="54103"/>
        <item x="54104"/>
        <item x="54105"/>
        <item x="54106"/>
        <item x="54107"/>
        <item x="54108"/>
        <item x="54109"/>
        <item x="54110"/>
        <item x="54111"/>
        <item x="54112"/>
        <item x="54113"/>
        <item x="54114"/>
        <item x="54115"/>
        <item x="54116"/>
        <item x="54117"/>
        <item x="54118"/>
        <item x="54119"/>
        <item x="54120"/>
        <item x="54121"/>
        <item x="54122"/>
        <item x="54123"/>
        <item x="54124"/>
        <item x="54125"/>
        <item x="54126"/>
        <item x="54127"/>
        <item x="54128"/>
        <item x="54129"/>
        <item x="54130"/>
        <item x="54131"/>
        <item x="54132"/>
        <item x="54133"/>
        <item x="54134"/>
        <item x="54135"/>
        <item x="54136"/>
        <item x="54137"/>
        <item x="54138"/>
        <item x="54139"/>
        <item x="54140"/>
        <item x="54141"/>
        <item x="54142"/>
        <item x="54143"/>
        <item x="54144"/>
        <item x="54145"/>
        <item x="54146"/>
        <item x="54147"/>
        <item x="54148"/>
        <item x="54149"/>
        <item x="54150"/>
        <item x="54151"/>
        <item x="54152"/>
        <item x="54153"/>
        <item x="54154"/>
        <item x="54155"/>
        <item x="54156"/>
        <item x="54157"/>
        <item x="54158"/>
        <item x="54159"/>
        <item x="54160"/>
        <item x="54161"/>
        <item x="54162"/>
        <item x="54163"/>
        <item x="54164"/>
        <item x="54165"/>
        <item x="54166"/>
        <item x="54167"/>
        <item x="54168"/>
        <item x="54169"/>
        <item x="54170"/>
        <item x="54171"/>
        <item x="54172"/>
        <item x="54173"/>
        <item x="54174"/>
        <item x="54175"/>
        <item x="54176"/>
        <item x="54177"/>
        <item x="54178"/>
        <item x="54179"/>
        <item x="54180"/>
        <item x="54181"/>
        <item x="54182"/>
        <item x="54183"/>
        <item x="54184"/>
        <item x="54185"/>
        <item x="54186"/>
        <item x="54187"/>
        <item x="54188"/>
        <item x="54189"/>
        <item x="54190"/>
        <item x="54191"/>
        <item x="54192"/>
        <item x="54193"/>
        <item x="54194"/>
        <item x="54195"/>
        <item x="54196"/>
        <item x="54197"/>
        <item x="54198"/>
        <item x="54199"/>
        <item x="54200"/>
        <item x="54201"/>
        <item x="54202"/>
        <item x="54203"/>
        <item x="54204"/>
        <item x="54205"/>
        <item x="54206"/>
        <item x="54207"/>
        <item x="54208"/>
        <item x="54209"/>
        <item x="54210"/>
        <item x="54211"/>
        <item x="54212"/>
        <item x="54213"/>
        <item x="54214"/>
        <item x="54215"/>
        <item x="54216"/>
        <item x="54217"/>
        <item x="54218"/>
        <item x="54219"/>
        <item x="54220"/>
        <item x="54221"/>
        <item x="54222"/>
        <item x="54223"/>
        <item x="54224"/>
        <item x="54225"/>
        <item x="54226"/>
        <item x="54227"/>
        <item x="54228"/>
        <item x="54229"/>
        <item x="54230"/>
        <item x="54231"/>
        <item x="54232"/>
        <item x="54233"/>
        <item x="54234"/>
        <item x="54235"/>
        <item x="54236"/>
        <item x="54237"/>
        <item x="54238"/>
        <item x="54239"/>
        <item x="54240"/>
        <item x="54241"/>
        <item x="54242"/>
        <item x="54243"/>
        <item x="54244"/>
        <item x="54245"/>
        <item x="54246"/>
        <item x="54247"/>
        <item x="54248"/>
        <item x="54249"/>
        <item x="54250"/>
        <item x="54251"/>
        <item x="54252"/>
        <item x="54253"/>
        <item x="54254"/>
        <item x="54255"/>
        <item x="54256"/>
        <item x="54257"/>
        <item x="54258"/>
        <item x="54259"/>
        <item x="54260"/>
        <item x="54261"/>
        <item x="54262"/>
        <item x="54263"/>
        <item x="54264"/>
        <item x="54265"/>
        <item x="54266"/>
        <item x="54267"/>
        <item x="54268"/>
        <item x="54269"/>
        <item x="54270"/>
        <item x="54271"/>
        <item x="54272"/>
        <item x="54273"/>
        <item x="54274"/>
        <item x="54275"/>
        <item x="54276"/>
        <item x="54277"/>
        <item x="54278"/>
        <item x="54279"/>
        <item x="54280"/>
        <item x="54281"/>
        <item x="54282"/>
        <item x="54283"/>
        <item x="54284"/>
        <item x="54285"/>
        <item x="54286"/>
        <item x="54287"/>
        <item x="54288"/>
        <item x="54289"/>
        <item x="54290"/>
        <item x="54291"/>
        <item x="54292"/>
        <item x="54293"/>
        <item x="54294"/>
        <item x="54295"/>
        <item x="54296"/>
        <item x="54297"/>
        <item x="54298"/>
        <item x="54299"/>
        <item x="54300"/>
        <item x="54301"/>
        <item x="54302"/>
        <item x="54303"/>
        <item x="54304"/>
        <item x="54305"/>
        <item x="54306"/>
        <item x="54307"/>
        <item x="54308"/>
        <item x="54309"/>
        <item x="54310"/>
        <item x="54311"/>
        <item x="54312"/>
        <item x="54313"/>
        <item x="54314"/>
        <item x="54315"/>
        <item x="54316"/>
        <item x="54317"/>
        <item x="54318"/>
        <item x="54319"/>
        <item x="54320"/>
        <item x="54321"/>
        <item x="54322"/>
        <item x="54323"/>
        <item x="54324"/>
        <item x="54325"/>
        <item x="54326"/>
        <item x="54327"/>
        <item x="54328"/>
        <item x="54329"/>
        <item x="54330"/>
        <item x="54331"/>
        <item x="54332"/>
        <item x="54333"/>
        <item x="54334"/>
        <item x="54335"/>
        <item x="54336"/>
        <item x="54337"/>
        <item x="54338"/>
        <item x="54339"/>
        <item x="54340"/>
        <item x="54341"/>
        <item x="54342"/>
        <item x="54343"/>
        <item x="54344"/>
        <item x="54345"/>
        <item x="54346"/>
        <item x="54347"/>
        <item x="54348"/>
        <item x="54349"/>
        <item x="54350"/>
        <item x="54351"/>
        <item x="54352"/>
        <item x="54353"/>
        <item x="54354"/>
        <item x="54355"/>
        <item x="54356"/>
        <item x="54357"/>
        <item x="54358"/>
        <item x="54359"/>
        <item x="54360"/>
        <item x="54361"/>
        <item x="54362"/>
        <item x="54363"/>
        <item x="54364"/>
        <item x="54365"/>
        <item x="54366"/>
        <item x="54367"/>
        <item x="54368"/>
        <item x="54369"/>
        <item x="54370"/>
        <item x="54371"/>
        <item x="54372"/>
        <item x="54373"/>
        <item x="54374"/>
        <item x="54375"/>
        <item x="54376"/>
        <item x="54377"/>
        <item x="54378"/>
        <item x="54379"/>
        <item x="54380"/>
        <item x="54381"/>
        <item x="54382"/>
        <item x="54383"/>
        <item x="54384"/>
        <item x="54385"/>
        <item x="54386"/>
        <item x="54387"/>
        <item x="54388"/>
        <item x="54389"/>
        <item x="54390"/>
        <item x="54391"/>
        <item x="54392"/>
        <item x="54393"/>
        <item x="54394"/>
        <item x="54395"/>
        <item x="54396"/>
        <item x="54397"/>
        <item x="54398"/>
        <item x="54399"/>
        <item x="54400"/>
        <item x="54401"/>
        <item x="54402"/>
        <item x="54403"/>
        <item x="54404"/>
        <item x="54405"/>
        <item x="54406"/>
        <item x="54407"/>
        <item x="54408"/>
        <item x="54409"/>
        <item x="54410"/>
        <item x="54411"/>
        <item x="54412"/>
        <item x="54413"/>
        <item x="54414"/>
        <item x="54415"/>
        <item x="54416"/>
        <item x="54417"/>
        <item x="54418"/>
        <item x="54419"/>
        <item x="54420"/>
        <item x="54421"/>
        <item x="54422"/>
        <item x="54423"/>
        <item x="54424"/>
        <item x="54425"/>
        <item x="54426"/>
        <item x="54427"/>
        <item x="54428"/>
        <item x="54429"/>
        <item x="54430"/>
        <item x="54431"/>
        <item x="54432"/>
        <item x="54433"/>
        <item x="54434"/>
        <item x="54435"/>
        <item x="54436"/>
        <item x="54437"/>
        <item x="54438"/>
        <item x="54439"/>
        <item x="54440"/>
        <item x="54441"/>
        <item x="54442"/>
        <item x="54443"/>
        <item x="54444"/>
        <item x="54445"/>
        <item x="54446"/>
        <item x="54447"/>
        <item x="54448"/>
        <item x="54449"/>
        <item x="54450"/>
        <item x="54451"/>
        <item x="54452"/>
        <item x="54453"/>
        <item x="54454"/>
        <item x="54455"/>
        <item x="54456"/>
        <item x="54457"/>
        <item x="54458"/>
        <item x="54459"/>
        <item x="54460"/>
        <item x="54461"/>
        <item x="54462"/>
        <item x="54463"/>
        <item x="54464"/>
        <item x="54465"/>
        <item x="54466"/>
        <item x="54467"/>
        <item x="54468"/>
        <item x="54469"/>
        <item x="54470"/>
        <item x="54471"/>
        <item x="54472"/>
        <item x="54473"/>
        <item x="54474"/>
        <item x="54475"/>
        <item x="54476"/>
        <item x="54477"/>
        <item x="54478"/>
        <item x="54479"/>
        <item x="54480"/>
        <item x="54481"/>
        <item x="54482"/>
        <item x="54483"/>
        <item x="54484"/>
        <item x="54485"/>
        <item x="54486"/>
        <item x="54487"/>
        <item x="54488"/>
        <item x="54489"/>
        <item x="54490"/>
        <item x="54491"/>
        <item x="54492"/>
        <item x="54493"/>
        <item x="54494"/>
        <item x="54495"/>
        <item x="54496"/>
        <item x="54497"/>
        <item x="54498"/>
        <item x="54499"/>
        <item x="54500"/>
        <item x="54501"/>
        <item x="54502"/>
        <item x="54503"/>
        <item x="54504"/>
        <item x="54505"/>
        <item x="54506"/>
        <item x="54507"/>
        <item x="54508"/>
        <item x="54509"/>
        <item x="54510"/>
        <item x="54511"/>
        <item x="54512"/>
        <item x="54513"/>
        <item x="54514"/>
        <item x="54515"/>
        <item x="54516"/>
        <item x="54517"/>
        <item x="54518"/>
        <item x="54519"/>
        <item x="54520"/>
        <item x="54521"/>
        <item x="54522"/>
        <item x="54523"/>
        <item x="54524"/>
        <item x="54525"/>
        <item x="54526"/>
        <item x="54527"/>
        <item x="54528"/>
        <item x="54529"/>
        <item x="54530"/>
        <item x="54531"/>
        <item x="54532"/>
        <item x="54533"/>
        <item x="54534"/>
        <item x="54535"/>
        <item x="54536"/>
        <item x="54537"/>
        <item x="54538"/>
        <item x="54539"/>
        <item x="54540"/>
        <item x="54541"/>
        <item x="54542"/>
        <item x="54543"/>
        <item x="54544"/>
        <item x="54545"/>
        <item x="54546"/>
        <item x="54547"/>
        <item x="54548"/>
        <item x="54549"/>
        <item x="54550"/>
        <item x="54551"/>
        <item x="54552"/>
        <item x="54553"/>
        <item x="54554"/>
        <item x="54555"/>
        <item x="54556"/>
        <item x="54557"/>
        <item x="54558"/>
        <item x="54559"/>
        <item x="54560"/>
        <item x="54561"/>
        <item x="54562"/>
        <item x="54563"/>
        <item x="54564"/>
        <item x="54565"/>
        <item x="54566"/>
        <item x="54567"/>
        <item x="54568"/>
        <item x="54569"/>
        <item x="54570"/>
        <item x="54571"/>
        <item x="54572"/>
        <item x="54573"/>
        <item x="54574"/>
        <item x="54575"/>
        <item x="54576"/>
        <item x="54577"/>
        <item x="54578"/>
        <item x="54579"/>
        <item x="54580"/>
        <item x="54581"/>
        <item x="54582"/>
        <item x="54583"/>
        <item x="54584"/>
        <item x="54585"/>
        <item x="54586"/>
        <item x="54587"/>
        <item x="54588"/>
        <item x="54589"/>
        <item x="54590"/>
        <item x="54591"/>
        <item x="54592"/>
        <item x="54593"/>
        <item x="54594"/>
        <item x="54595"/>
        <item x="54596"/>
        <item x="54597"/>
        <item x="54598"/>
        <item x="54599"/>
        <item x="54600"/>
        <item x="54601"/>
        <item x="54602"/>
        <item x="54603"/>
        <item x="54604"/>
        <item x="54605"/>
        <item x="54606"/>
        <item x="54607"/>
        <item x="54608"/>
        <item x="54609"/>
        <item x="54610"/>
        <item x="54611"/>
        <item x="54612"/>
        <item x="54613"/>
        <item x="54614"/>
        <item x="54615"/>
        <item x="54616"/>
        <item x="54617"/>
        <item x="54618"/>
        <item x="54619"/>
        <item x="54620"/>
        <item x="54621"/>
        <item x="54622"/>
        <item x="54623"/>
        <item x="54624"/>
        <item x="54625"/>
        <item x="54626"/>
        <item x="54627"/>
        <item x="54628"/>
        <item x="54629"/>
        <item x="54630"/>
        <item x="54631"/>
        <item x="54632"/>
        <item x="54633"/>
        <item x="54634"/>
        <item x="54635"/>
        <item x="54636"/>
        <item x="54637"/>
        <item x="54638"/>
        <item x="54639"/>
        <item x="54640"/>
        <item x="54641"/>
        <item x="54642"/>
        <item x="54643"/>
        <item x="54644"/>
        <item x="54645"/>
        <item x="54646"/>
        <item x="54647"/>
        <item x="54648"/>
        <item x="54649"/>
        <item x="54650"/>
        <item x="54651"/>
        <item x="54652"/>
        <item x="54653"/>
        <item x="54654"/>
        <item x="54655"/>
        <item x="54656"/>
        <item x="54657"/>
        <item x="54658"/>
        <item x="54659"/>
        <item x="54660"/>
        <item x="54661"/>
        <item x="54662"/>
        <item x="54663"/>
        <item x="54664"/>
        <item x="54665"/>
        <item x="54666"/>
        <item x="54667"/>
        <item x="54668"/>
        <item x="54669"/>
        <item x="54670"/>
        <item x="54671"/>
        <item x="54672"/>
        <item x="54673"/>
        <item x="54674"/>
        <item x="54675"/>
        <item x="54676"/>
        <item x="54677"/>
        <item x="54678"/>
        <item x="54679"/>
        <item x="54680"/>
        <item x="54681"/>
        <item x="54682"/>
        <item x="54683"/>
        <item x="54684"/>
        <item x="54685"/>
        <item x="54686"/>
        <item x="54687"/>
        <item x="54688"/>
        <item x="54689"/>
        <item x="54690"/>
        <item x="54691"/>
        <item x="54692"/>
        <item x="54693"/>
        <item x="54694"/>
        <item x="54695"/>
        <item x="54696"/>
        <item x="54697"/>
        <item x="54698"/>
        <item x="54699"/>
        <item x="54700"/>
        <item x="54701"/>
        <item x="54702"/>
        <item x="54703"/>
        <item x="54704"/>
        <item x="54705"/>
        <item x="54706"/>
        <item x="54707"/>
        <item x="54708"/>
        <item x="54709"/>
        <item x="54710"/>
        <item x="54711"/>
        <item x="54712"/>
        <item x="54713"/>
        <item x="54714"/>
        <item x="54715"/>
        <item x="54716"/>
        <item x="54717"/>
        <item x="54718"/>
        <item x="54719"/>
        <item x="54720"/>
        <item x="54721"/>
        <item x="54722"/>
        <item x="54723"/>
        <item x="54724"/>
        <item x="54725"/>
        <item x="54726"/>
        <item x="54727"/>
        <item x="54728"/>
        <item x="54729"/>
        <item x="54730"/>
        <item x="54731"/>
        <item x="54732"/>
        <item x="54733"/>
        <item x="54734"/>
        <item x="54735"/>
        <item x="54736"/>
        <item x="54737"/>
        <item x="54738"/>
        <item x="54739"/>
        <item x="54740"/>
        <item x="54741"/>
        <item x="54742"/>
        <item x="54743"/>
        <item x="54744"/>
        <item x="54745"/>
        <item x="54746"/>
        <item x="54747"/>
        <item x="54748"/>
        <item x="54749"/>
        <item x="54750"/>
        <item x="54751"/>
        <item x="54752"/>
        <item x="54753"/>
        <item x="54754"/>
        <item x="54755"/>
        <item x="54756"/>
        <item x="54757"/>
        <item x="54758"/>
        <item x="54759"/>
        <item x="54760"/>
        <item x="54761"/>
        <item x="54762"/>
        <item x="54763"/>
        <item x="54764"/>
        <item x="54765"/>
        <item x="54766"/>
        <item x="54767"/>
        <item x="54768"/>
        <item x="54769"/>
        <item x="54770"/>
        <item x="54771"/>
        <item x="54772"/>
        <item x="54773"/>
        <item x="54774"/>
        <item x="54775"/>
        <item x="54776"/>
        <item x="54777"/>
        <item x="54778"/>
        <item x="54779"/>
        <item x="54780"/>
        <item x="54781"/>
        <item x="54782"/>
        <item x="54783"/>
        <item x="54784"/>
        <item x="54785"/>
        <item x="54786"/>
        <item x="54787"/>
        <item x="54788"/>
        <item x="54789"/>
        <item x="54790"/>
        <item x="54791"/>
        <item x="54792"/>
        <item x="54793"/>
        <item x="54794"/>
        <item x="54795"/>
        <item x="54796"/>
        <item x="54797"/>
        <item x="54798"/>
        <item x="54799"/>
        <item x="54800"/>
        <item x="54801"/>
        <item x="54802"/>
        <item x="54803"/>
        <item x="54804"/>
        <item x="54805"/>
        <item x="54806"/>
        <item x="54807"/>
        <item x="54808"/>
        <item x="54809"/>
        <item x="54810"/>
        <item x="54811"/>
        <item x="54812"/>
        <item x="54813"/>
        <item x="54814"/>
        <item x="54815"/>
        <item x="54816"/>
        <item x="54817"/>
        <item x="54818"/>
        <item x="54819"/>
        <item x="54820"/>
        <item x="54821"/>
        <item x="54822"/>
        <item x="54823"/>
        <item x="54824"/>
        <item x="54825"/>
        <item x="54826"/>
        <item x="54827"/>
        <item x="54828"/>
        <item x="54829"/>
        <item x="54830"/>
        <item x="54831"/>
        <item x="54832"/>
        <item x="54833"/>
        <item x="54834"/>
        <item x="54835"/>
        <item x="54836"/>
        <item x="54837"/>
        <item x="54838"/>
        <item x="54839"/>
        <item x="54840"/>
        <item x="54841"/>
        <item x="54842"/>
        <item x="54843"/>
        <item x="54844"/>
        <item x="54845"/>
        <item x="54846"/>
        <item x="54847"/>
        <item x="54848"/>
        <item x="54849"/>
        <item x="54850"/>
        <item x="54851"/>
        <item x="54852"/>
        <item x="54853"/>
        <item x="54854"/>
        <item x="54855"/>
        <item x="54856"/>
        <item x="54857"/>
        <item x="54858"/>
        <item x="54859"/>
        <item x="54860"/>
        <item x="54861"/>
        <item x="54862"/>
        <item x="54863"/>
        <item x="54864"/>
        <item x="54865"/>
        <item x="54866"/>
        <item x="54867"/>
        <item x="54868"/>
        <item x="54869"/>
        <item x="54870"/>
        <item x="54871"/>
        <item x="54872"/>
        <item x="54873"/>
        <item x="54874"/>
        <item x="54875"/>
        <item x="54876"/>
        <item x="54877"/>
        <item x="54878"/>
        <item x="54879"/>
        <item x="54880"/>
        <item x="54881"/>
        <item x="54882"/>
        <item x="54883"/>
        <item x="54884"/>
        <item x="54885"/>
        <item x="54886"/>
        <item x="54887"/>
        <item x="54888"/>
        <item x="54889"/>
        <item x="54890"/>
        <item x="54891"/>
        <item x="54892"/>
        <item x="54893"/>
        <item x="54894"/>
        <item x="54895"/>
        <item x="54896"/>
        <item x="54897"/>
        <item x="54898"/>
        <item x="54899"/>
        <item x="54900"/>
        <item x="54901"/>
        <item x="54902"/>
        <item x="54903"/>
        <item x="54904"/>
        <item x="54905"/>
        <item x="54906"/>
        <item x="54907"/>
        <item x="54908"/>
        <item x="54909"/>
        <item x="54910"/>
        <item x="54911"/>
        <item x="54912"/>
        <item x="54913"/>
        <item x="54914"/>
        <item x="54915"/>
        <item x="54916"/>
        <item x="54917"/>
        <item x="54918"/>
        <item x="54919"/>
        <item x="54920"/>
        <item x="54921"/>
        <item x="54922"/>
        <item x="54923"/>
        <item x="54924"/>
        <item x="54925"/>
        <item x="54926"/>
        <item x="54927"/>
        <item x="54928"/>
        <item x="54929"/>
        <item x="54930"/>
        <item x="54931"/>
        <item x="54932"/>
        <item x="54933"/>
        <item x="54934"/>
        <item x="54935"/>
        <item x="54936"/>
        <item x="54937"/>
        <item x="54938"/>
        <item x="54939"/>
        <item x="54940"/>
        <item x="54941"/>
        <item x="54942"/>
        <item x="54943"/>
        <item x="54944"/>
        <item x="54945"/>
        <item x="54946"/>
        <item x="54947"/>
        <item x="54948"/>
        <item x="54949"/>
        <item x="54950"/>
        <item x="54951"/>
        <item x="54952"/>
        <item x="54953"/>
        <item x="54954"/>
        <item x="54955"/>
        <item x="54956"/>
        <item x="54957"/>
        <item x="54958"/>
        <item x="54959"/>
        <item x="54960"/>
        <item x="54961"/>
        <item x="54962"/>
        <item x="54963"/>
        <item x="54964"/>
        <item x="54965"/>
        <item x="54966"/>
        <item x="54967"/>
        <item x="54968"/>
        <item x="54969"/>
        <item x="54970"/>
        <item x="54971"/>
        <item x="54972"/>
        <item x="54973"/>
        <item x="54974"/>
        <item x="54975"/>
        <item x="54976"/>
        <item x="54977"/>
        <item x="54978"/>
        <item x="54979"/>
        <item x="54980"/>
        <item x="54981"/>
        <item x="54982"/>
        <item x="54983"/>
        <item x="54984"/>
        <item x="54985"/>
        <item x="54986"/>
        <item x="54987"/>
        <item x="54988"/>
        <item x="54989"/>
        <item x="54990"/>
        <item x="54991"/>
        <item x="54992"/>
        <item x="54993"/>
        <item x="54994"/>
        <item x="54995"/>
        <item x="54996"/>
        <item x="54997"/>
        <item x="54998"/>
        <item x="54999"/>
        <item x="55000"/>
        <item x="55001"/>
        <item x="55002"/>
        <item x="55003"/>
        <item x="55004"/>
        <item x="55005"/>
        <item x="55006"/>
        <item x="55007"/>
        <item x="55008"/>
        <item x="55009"/>
        <item x="55010"/>
        <item x="55011"/>
        <item x="55012"/>
        <item x="55013"/>
        <item x="55014"/>
        <item x="55015"/>
        <item x="55016"/>
        <item x="55017"/>
        <item x="55018"/>
        <item x="55019"/>
        <item x="55020"/>
        <item x="55021"/>
        <item x="55022"/>
        <item x="55023"/>
        <item x="55024"/>
        <item x="55025"/>
        <item x="55026"/>
        <item x="55027"/>
        <item x="55028"/>
        <item x="55029"/>
        <item x="55030"/>
        <item x="55031"/>
        <item x="55032"/>
        <item x="55033"/>
        <item x="55034"/>
        <item x="55035"/>
        <item x="55036"/>
        <item x="55037"/>
        <item x="55038"/>
        <item x="55039"/>
        <item x="55040"/>
        <item x="55041"/>
        <item x="55042"/>
        <item x="55043"/>
        <item x="55044"/>
        <item x="55045"/>
        <item x="55046"/>
        <item x="55047"/>
        <item x="55048"/>
        <item x="55049"/>
        <item x="55050"/>
        <item x="55051"/>
        <item x="55052"/>
        <item x="55053"/>
        <item x="55054"/>
        <item x="55055"/>
        <item x="55056"/>
        <item x="55057"/>
        <item x="55058"/>
        <item x="55059"/>
        <item x="55060"/>
        <item x="55061"/>
        <item x="55062"/>
        <item x="55063"/>
        <item x="55064"/>
        <item x="55065"/>
        <item x="55066"/>
        <item x="55067"/>
        <item x="55068"/>
        <item x="55069"/>
        <item x="55070"/>
        <item x="55071"/>
        <item x="55072"/>
        <item x="55073"/>
        <item x="55074"/>
        <item x="55075"/>
        <item x="55076"/>
        <item x="55077"/>
        <item x="55078"/>
        <item x="55079"/>
        <item x="55080"/>
        <item x="55081"/>
        <item x="55082"/>
        <item x="55083"/>
        <item x="55084"/>
        <item x="55085"/>
        <item x="55086"/>
        <item x="55087"/>
        <item x="55088"/>
        <item x="55089"/>
        <item x="55090"/>
        <item x="55091"/>
        <item x="55092"/>
        <item x="55093"/>
        <item x="55094"/>
        <item x="55095"/>
        <item x="55096"/>
        <item x="55097"/>
        <item x="55098"/>
        <item x="55099"/>
        <item x="55100"/>
        <item x="55101"/>
        <item x="55102"/>
        <item x="55103"/>
        <item x="55104"/>
        <item x="55105"/>
        <item x="55106"/>
        <item x="55107"/>
        <item x="55108"/>
        <item x="55109"/>
        <item x="55110"/>
        <item x="55111"/>
        <item x="55112"/>
        <item x="55113"/>
        <item x="55114"/>
        <item x="55115"/>
        <item x="55116"/>
        <item x="55117"/>
        <item x="55118"/>
        <item x="55119"/>
        <item x="55120"/>
        <item x="55121"/>
        <item x="55122"/>
        <item x="55123"/>
        <item x="55124"/>
        <item x="55125"/>
        <item x="55126"/>
        <item x="55127"/>
        <item x="55128"/>
        <item x="55129"/>
        <item x="55130"/>
        <item x="55131"/>
        <item x="55132"/>
        <item x="55133"/>
        <item x="55134"/>
        <item x="55135"/>
        <item x="55136"/>
        <item x="55137"/>
        <item x="55138"/>
        <item x="55139"/>
        <item x="55140"/>
        <item x="55141"/>
        <item x="55142"/>
        <item x="55143"/>
        <item x="55144"/>
        <item x="55145"/>
        <item x="55146"/>
        <item x="55147"/>
        <item x="55148"/>
        <item x="55149"/>
        <item x="55150"/>
        <item x="55151"/>
        <item x="55152"/>
        <item x="55153"/>
        <item x="55154"/>
        <item x="55155"/>
        <item x="55156"/>
        <item x="55157"/>
        <item x="55158"/>
        <item x="55159"/>
        <item x="55160"/>
        <item x="55161"/>
        <item x="55162"/>
        <item x="55163"/>
        <item x="55164"/>
        <item x="55165"/>
        <item x="55166"/>
        <item x="55167"/>
        <item x="55168"/>
        <item x="55169"/>
        <item x="55170"/>
        <item x="55171"/>
        <item x="55172"/>
        <item x="55173"/>
        <item x="55174"/>
        <item x="55175"/>
        <item x="55176"/>
        <item x="55177"/>
        <item x="55178"/>
        <item x="55179"/>
        <item x="55180"/>
        <item x="55181"/>
        <item x="55182"/>
        <item x="55183"/>
        <item x="55184"/>
        <item x="55185"/>
        <item x="55186"/>
        <item x="55187"/>
        <item x="55188"/>
        <item x="55189"/>
        <item x="55190"/>
        <item x="55191"/>
        <item x="55192"/>
        <item x="55193"/>
        <item x="55194"/>
        <item x="55195"/>
        <item x="55196"/>
        <item x="55197"/>
        <item x="55198"/>
        <item x="55199"/>
        <item x="55200"/>
        <item x="55201"/>
        <item x="55202"/>
        <item x="55203"/>
        <item x="55204"/>
        <item x="55205"/>
        <item x="55206"/>
        <item x="55207"/>
        <item x="55208"/>
        <item x="55209"/>
        <item x="55210"/>
        <item x="55211"/>
        <item x="55212"/>
        <item x="55213"/>
        <item x="55214"/>
        <item x="55215"/>
        <item x="55216"/>
        <item x="55217"/>
        <item x="55218"/>
        <item x="55219"/>
        <item x="55220"/>
        <item x="55221"/>
        <item x="55222"/>
        <item x="55223"/>
        <item x="55224"/>
        <item x="55225"/>
        <item x="55226"/>
        <item x="55227"/>
        <item x="55228"/>
        <item x="55229"/>
        <item x="55230"/>
        <item x="55231"/>
        <item x="55232"/>
        <item x="55233"/>
        <item x="55234"/>
        <item x="55235"/>
        <item x="55236"/>
        <item x="55237"/>
        <item x="55238"/>
        <item x="55239"/>
        <item x="55240"/>
        <item x="55241"/>
        <item x="55242"/>
        <item x="55243"/>
        <item x="55244"/>
        <item x="55245"/>
        <item x="55246"/>
        <item x="55247"/>
        <item x="55248"/>
        <item x="55249"/>
        <item x="55250"/>
        <item x="55251"/>
        <item x="55252"/>
        <item x="55253"/>
        <item x="55254"/>
        <item x="55255"/>
        <item x="55256"/>
        <item x="55257"/>
        <item x="55258"/>
        <item x="55259"/>
        <item x="55260"/>
        <item x="55261"/>
        <item x="55262"/>
        <item x="55263"/>
        <item x="55264"/>
        <item x="55265"/>
        <item x="55266"/>
        <item x="55267"/>
        <item x="55268"/>
        <item x="55269"/>
        <item x="55270"/>
        <item x="55271"/>
        <item x="55272"/>
        <item x="55273"/>
        <item x="55274"/>
        <item x="55275"/>
        <item x="55276"/>
        <item x="55277"/>
        <item x="55278"/>
        <item x="55279"/>
        <item x="55280"/>
        <item x="55281"/>
        <item x="55282"/>
        <item x="55283"/>
        <item x="55284"/>
        <item x="55285"/>
        <item x="55286"/>
        <item x="55287"/>
        <item x="55288"/>
        <item x="55289"/>
        <item x="55290"/>
        <item x="55291"/>
        <item x="55292"/>
        <item x="55293"/>
        <item x="55294"/>
        <item x="55295"/>
        <item x="55296"/>
        <item x="55297"/>
        <item x="55298"/>
        <item x="55299"/>
        <item x="55300"/>
        <item x="55301"/>
        <item x="55302"/>
        <item x="55303"/>
        <item x="55304"/>
        <item x="55305"/>
        <item x="55306"/>
        <item x="55307"/>
        <item x="55308"/>
        <item x="55309"/>
        <item x="55310"/>
        <item x="55311"/>
        <item x="55312"/>
        <item x="55313"/>
        <item x="55314"/>
        <item x="55315"/>
        <item x="55316"/>
        <item x="55317"/>
        <item x="55318"/>
        <item x="55319"/>
        <item x="55320"/>
        <item x="55321"/>
        <item x="55322"/>
        <item x="55323"/>
        <item x="55324"/>
        <item x="55325"/>
        <item x="55326"/>
        <item x="55327"/>
        <item x="55328"/>
        <item x="55329"/>
        <item x="55330"/>
        <item x="55331"/>
        <item x="55332"/>
        <item x="55333"/>
        <item x="55334"/>
        <item x="55335"/>
        <item x="55336"/>
        <item x="55337"/>
        <item x="55338"/>
        <item x="55339"/>
        <item x="55340"/>
        <item x="55341"/>
        <item x="55342"/>
        <item x="55343"/>
        <item x="55344"/>
        <item x="55345"/>
        <item x="55346"/>
        <item x="55347"/>
        <item x="55348"/>
        <item x="55349"/>
        <item x="55350"/>
        <item x="55351"/>
        <item x="55352"/>
        <item x="55353"/>
        <item x="55354"/>
        <item x="55355"/>
        <item x="55356"/>
        <item x="55357"/>
        <item x="55358"/>
        <item x="55359"/>
        <item x="55360"/>
        <item x="55361"/>
        <item x="55362"/>
        <item x="55363"/>
        <item x="55364"/>
        <item x="55365"/>
        <item x="55366"/>
        <item x="55367"/>
        <item x="55368"/>
        <item x="55369"/>
        <item x="55370"/>
        <item x="55371"/>
        <item x="55372"/>
        <item x="55373"/>
        <item x="55374"/>
        <item x="55375"/>
        <item x="55376"/>
        <item x="55377"/>
        <item x="55378"/>
        <item x="55379"/>
        <item x="55380"/>
        <item x="55381"/>
        <item x="55382"/>
        <item x="55383"/>
        <item x="55384"/>
        <item x="55385"/>
        <item x="55386"/>
        <item x="55387"/>
        <item x="55388"/>
        <item x="55389"/>
        <item x="55390"/>
        <item x="55391"/>
        <item x="55392"/>
        <item x="55393"/>
        <item x="55394"/>
        <item x="55395"/>
        <item x="55396"/>
        <item x="55397"/>
        <item x="55398"/>
        <item x="55399"/>
        <item x="55400"/>
        <item x="55401"/>
        <item x="55402"/>
        <item x="55403"/>
        <item x="55404"/>
        <item x="55405"/>
        <item x="55406"/>
        <item x="55407"/>
        <item x="55408"/>
        <item x="55409"/>
        <item x="55410"/>
        <item x="55411"/>
        <item x="55412"/>
        <item x="55413"/>
        <item x="55414"/>
        <item x="55415"/>
        <item x="55416"/>
        <item x="55417"/>
        <item x="55418"/>
        <item x="55419"/>
        <item x="55420"/>
        <item x="55421"/>
        <item x="55422"/>
        <item x="55423"/>
        <item x="55424"/>
        <item x="55425"/>
        <item x="55426"/>
        <item x="55427"/>
        <item x="55428"/>
        <item x="55429"/>
        <item x="55430"/>
        <item x="55431"/>
        <item x="55432"/>
        <item x="55433"/>
        <item x="55434"/>
        <item x="55435"/>
        <item x="55436"/>
        <item x="55437"/>
        <item x="55438"/>
        <item x="55439"/>
        <item x="55440"/>
        <item x="55441"/>
        <item x="55442"/>
        <item x="55443"/>
        <item x="55444"/>
        <item x="55445"/>
        <item x="55446"/>
        <item x="55447"/>
        <item x="55448"/>
        <item x="55449"/>
        <item x="55450"/>
        <item x="55451"/>
        <item x="55452"/>
        <item x="55453"/>
        <item x="55454"/>
        <item x="55455"/>
        <item x="55456"/>
        <item x="55457"/>
        <item x="55458"/>
        <item x="55459"/>
        <item x="55460"/>
        <item x="55461"/>
        <item x="55462"/>
        <item x="55463"/>
        <item x="55464"/>
        <item x="55465"/>
        <item x="55466"/>
        <item x="55467"/>
        <item x="55468"/>
        <item x="55469"/>
        <item x="55470"/>
        <item x="55471"/>
        <item x="55472"/>
        <item x="55473"/>
        <item x="55474"/>
        <item x="55475"/>
        <item x="55476"/>
        <item x="55477"/>
        <item x="55478"/>
        <item x="55479"/>
        <item x="55480"/>
        <item x="55481"/>
        <item x="55482"/>
        <item x="55483"/>
        <item x="55484"/>
        <item x="55485"/>
        <item x="55486"/>
        <item x="55487"/>
        <item x="55488"/>
        <item x="55489"/>
        <item x="55490"/>
        <item x="55491"/>
        <item x="55492"/>
        <item x="55493"/>
        <item x="55494"/>
        <item x="55495"/>
        <item x="55496"/>
        <item x="55497"/>
        <item x="55498"/>
        <item x="55499"/>
        <item x="55500"/>
        <item x="55501"/>
        <item x="55502"/>
        <item x="55503"/>
        <item x="55504"/>
        <item x="55505"/>
        <item x="55506"/>
        <item x="55507"/>
        <item x="55508"/>
        <item x="55509"/>
        <item x="55510"/>
        <item x="55511"/>
        <item x="55512"/>
        <item x="55513"/>
        <item x="55514"/>
        <item x="55515"/>
        <item x="55516"/>
        <item x="55517"/>
        <item x="55518"/>
        <item x="55519"/>
        <item x="55520"/>
        <item x="55521"/>
        <item x="55522"/>
        <item x="55523"/>
        <item x="55524"/>
        <item x="55525"/>
        <item x="55526"/>
        <item x="55527"/>
        <item x="55528"/>
        <item x="55529"/>
        <item x="55530"/>
        <item x="55531"/>
        <item x="55532"/>
        <item x="55533"/>
        <item x="55534"/>
        <item x="55535"/>
        <item x="55536"/>
        <item x="55537"/>
        <item x="55538"/>
        <item x="55539"/>
        <item x="55540"/>
        <item x="55541"/>
        <item x="55542"/>
        <item x="55543"/>
        <item x="55544"/>
        <item x="55545"/>
        <item x="55546"/>
        <item x="55547"/>
        <item x="55548"/>
        <item x="55549"/>
        <item x="55550"/>
        <item x="55551"/>
        <item x="55552"/>
        <item x="55553"/>
        <item x="55554"/>
        <item x="55555"/>
        <item x="55556"/>
        <item x="55557"/>
        <item x="55558"/>
        <item x="55559"/>
        <item x="55560"/>
        <item x="55561"/>
        <item x="55562"/>
        <item x="55563"/>
        <item x="55564"/>
        <item x="55565"/>
        <item x="55566"/>
        <item x="55567"/>
        <item x="55568"/>
        <item x="55569"/>
        <item x="55570"/>
        <item x="55571"/>
        <item x="55572"/>
        <item x="55573"/>
        <item x="55574"/>
        <item x="55575"/>
        <item x="55576"/>
        <item x="55577"/>
        <item x="55578"/>
        <item x="55579"/>
        <item x="55580"/>
        <item x="55581"/>
        <item x="55582"/>
        <item x="55583"/>
        <item x="55584"/>
        <item x="55585"/>
        <item x="55586"/>
        <item x="55587"/>
        <item x="55588"/>
        <item x="55589"/>
        <item x="55590"/>
        <item x="55591"/>
        <item x="55592"/>
        <item x="55593"/>
        <item x="55594"/>
        <item x="55595"/>
        <item x="55596"/>
        <item x="55597"/>
        <item x="55598"/>
        <item x="55599"/>
        <item x="55600"/>
        <item x="55601"/>
        <item x="55602"/>
        <item x="55603"/>
        <item x="55604"/>
        <item x="55605"/>
        <item x="55606"/>
        <item x="55607"/>
        <item x="55608"/>
        <item x="55609"/>
        <item x="55610"/>
        <item x="55611"/>
        <item x="55612"/>
        <item x="55613"/>
        <item x="55614"/>
        <item x="55615"/>
        <item x="55616"/>
        <item x="55617"/>
        <item x="55618"/>
        <item x="55619"/>
        <item x="55620"/>
        <item x="55621"/>
        <item x="55622"/>
        <item x="55623"/>
        <item x="55624"/>
        <item x="55625"/>
        <item x="55626"/>
        <item x="55627"/>
        <item x="55628"/>
        <item x="55629"/>
        <item x="55630"/>
        <item x="55631"/>
        <item x="55632"/>
        <item x="55633"/>
        <item x="55634"/>
        <item x="55635"/>
        <item x="55636"/>
        <item x="55637"/>
        <item x="55638"/>
        <item x="55639"/>
        <item x="55640"/>
        <item x="55641"/>
        <item x="55642"/>
        <item x="55643"/>
        <item x="55644"/>
        <item x="55645"/>
        <item x="55646"/>
        <item x="55647"/>
        <item x="55648"/>
        <item x="55649"/>
        <item x="55650"/>
        <item x="55651"/>
        <item x="55652"/>
        <item x="55653"/>
        <item x="55654"/>
        <item x="55655"/>
        <item x="55656"/>
        <item x="55657"/>
        <item x="55658"/>
        <item x="55659"/>
        <item x="55660"/>
        <item x="55661"/>
        <item x="55662"/>
        <item x="55663"/>
        <item x="55664"/>
        <item x="55665"/>
        <item x="55666"/>
        <item x="55667"/>
        <item x="55668"/>
        <item x="55669"/>
        <item x="55670"/>
        <item x="55671"/>
        <item x="55672"/>
        <item x="55673"/>
        <item x="55674"/>
        <item x="55675"/>
        <item x="55676"/>
        <item x="55677"/>
        <item x="55678"/>
        <item x="55679"/>
        <item x="55680"/>
        <item x="55681"/>
        <item x="55682"/>
        <item x="55683"/>
        <item x="55684"/>
        <item x="55685"/>
        <item x="55686"/>
        <item x="55687"/>
        <item x="55688"/>
        <item x="55689"/>
        <item x="55690"/>
        <item x="55691"/>
        <item x="55692"/>
        <item x="55693"/>
        <item x="55694"/>
        <item x="55695"/>
        <item x="55696"/>
        <item x="55697"/>
        <item x="55698"/>
        <item x="55699"/>
        <item x="55700"/>
        <item x="55701"/>
        <item x="55702"/>
        <item x="55703"/>
        <item x="55704"/>
        <item x="55705"/>
        <item x="55706"/>
        <item x="55707"/>
        <item x="55708"/>
        <item x="55709"/>
        <item x="55710"/>
        <item x="55711"/>
        <item x="55712"/>
        <item x="55713"/>
        <item x="55714"/>
        <item x="55715"/>
        <item x="55716"/>
        <item x="55717"/>
        <item x="55718"/>
        <item x="55719"/>
        <item x="55720"/>
        <item x="55721"/>
        <item x="55722"/>
        <item x="55723"/>
        <item x="55724"/>
        <item x="55725"/>
        <item x="55726"/>
        <item x="55727"/>
        <item x="55728"/>
        <item x="55729"/>
        <item x="55730"/>
        <item x="55731"/>
        <item x="55732"/>
        <item x="55733"/>
        <item x="55734"/>
        <item x="55735"/>
        <item x="55736"/>
        <item x="55737"/>
        <item x="55738"/>
        <item x="55739"/>
        <item x="55740"/>
        <item x="55741"/>
        <item x="55742"/>
        <item x="55743"/>
        <item x="55744"/>
        <item x="55745"/>
        <item x="55746"/>
        <item x="55747"/>
        <item x="55748"/>
        <item x="55749"/>
        <item x="55750"/>
        <item x="55751"/>
        <item x="55752"/>
        <item x="55753"/>
        <item x="55754"/>
        <item x="55755"/>
        <item x="55756"/>
        <item x="55757"/>
        <item x="55758"/>
        <item x="55759"/>
        <item x="55760"/>
        <item x="55761"/>
        <item x="55762"/>
        <item x="55763"/>
        <item x="55764"/>
        <item x="55765"/>
        <item x="55766"/>
        <item x="55767"/>
        <item x="55768"/>
        <item x="55769"/>
        <item x="55770"/>
        <item x="55771"/>
        <item x="55772"/>
        <item x="55773"/>
        <item x="55774"/>
        <item x="55775"/>
        <item x="55776"/>
        <item x="55777"/>
        <item x="55778"/>
        <item x="55779"/>
        <item x="55780"/>
        <item x="55781"/>
        <item x="55782"/>
        <item x="55783"/>
        <item x="55784"/>
        <item x="55785"/>
        <item x="55786"/>
        <item x="55787"/>
        <item x="55788"/>
        <item x="55789"/>
        <item x="55790"/>
        <item x="55791"/>
        <item x="55792"/>
        <item x="55793"/>
        <item x="55794"/>
        <item x="55795"/>
        <item x="55796"/>
        <item x="55797"/>
        <item x="55798"/>
        <item x="55799"/>
        <item x="55800"/>
        <item x="55801"/>
        <item x="55802"/>
        <item x="55803"/>
        <item x="55804"/>
        <item x="55805"/>
        <item x="55806"/>
        <item x="55807"/>
        <item x="55808"/>
        <item x="55809"/>
        <item x="55810"/>
        <item x="55811"/>
        <item x="55812"/>
        <item x="55813"/>
        <item x="55814"/>
        <item x="55815"/>
        <item x="55816"/>
        <item x="55817"/>
        <item x="55818"/>
        <item x="55819"/>
        <item x="55820"/>
        <item x="55821"/>
        <item x="55822"/>
        <item x="55823"/>
        <item x="55824"/>
        <item x="55825"/>
        <item x="55826"/>
        <item x="55827"/>
        <item x="55828"/>
        <item x="55829"/>
        <item x="55830"/>
        <item x="55831"/>
        <item x="55832"/>
        <item x="55833"/>
        <item x="55834"/>
        <item x="55835"/>
        <item x="55836"/>
        <item x="55837"/>
        <item x="55838"/>
        <item x="55839"/>
        <item x="55840"/>
        <item x="55841"/>
        <item x="55842"/>
        <item x="55843"/>
        <item x="55844"/>
        <item x="55845"/>
        <item x="55846"/>
        <item x="55847"/>
        <item x="55848"/>
        <item x="55849"/>
        <item x="55850"/>
        <item x="55851"/>
        <item x="55852"/>
        <item x="55853"/>
        <item x="55854"/>
        <item x="55855"/>
        <item x="55856"/>
        <item x="55857"/>
        <item x="55858"/>
        <item x="55859"/>
        <item x="55860"/>
        <item x="55861"/>
        <item x="55862"/>
        <item x="55863"/>
        <item x="55864"/>
        <item x="55865"/>
        <item x="55866"/>
        <item x="55867"/>
        <item x="55868"/>
        <item x="55869"/>
        <item x="55870"/>
        <item x="55871"/>
        <item x="55872"/>
        <item x="55873"/>
        <item x="55874"/>
        <item x="55875"/>
        <item x="55876"/>
        <item x="55877"/>
        <item x="55878"/>
        <item x="55879"/>
        <item x="55880"/>
        <item x="55881"/>
        <item x="55882"/>
        <item x="55883"/>
        <item x="55884"/>
        <item x="55885"/>
        <item x="55886"/>
        <item x="55887"/>
        <item x="55888"/>
        <item x="55889"/>
        <item x="55890"/>
        <item x="55891"/>
        <item x="55892"/>
        <item x="55893"/>
        <item x="55894"/>
        <item x="55895"/>
        <item x="55896"/>
        <item x="55897"/>
        <item x="55898"/>
        <item x="55899"/>
        <item x="55900"/>
        <item x="55901"/>
        <item x="55902"/>
        <item x="55903"/>
        <item x="55904"/>
        <item x="55905"/>
        <item x="55906"/>
        <item x="55907"/>
        <item x="55908"/>
        <item x="55909"/>
        <item x="55910"/>
        <item x="55911"/>
        <item x="55912"/>
        <item x="55913"/>
        <item x="55914"/>
        <item x="55915"/>
        <item x="55916"/>
        <item x="55917"/>
        <item x="55918"/>
        <item x="55919"/>
        <item x="55920"/>
        <item x="55921"/>
        <item x="55922"/>
        <item x="55923"/>
        <item x="55924"/>
        <item x="55925"/>
        <item x="55926"/>
        <item x="55927"/>
        <item x="55928"/>
        <item x="55929"/>
        <item x="55930"/>
        <item x="55931"/>
        <item x="55932"/>
        <item x="55933"/>
        <item x="55934"/>
        <item x="55935"/>
        <item x="55936"/>
        <item x="55937"/>
        <item x="55938"/>
        <item x="55939"/>
        <item x="55940"/>
        <item x="55941"/>
        <item x="55942"/>
        <item x="55943"/>
        <item x="55944"/>
        <item x="55945"/>
        <item x="55946"/>
        <item x="55947"/>
        <item x="55948"/>
        <item x="55949"/>
        <item x="55950"/>
        <item x="55951"/>
        <item x="55952"/>
        <item x="55953"/>
        <item x="55954"/>
        <item x="55955"/>
        <item x="55956"/>
        <item x="55957"/>
        <item x="55958"/>
        <item x="55959"/>
        <item x="55960"/>
        <item x="55961"/>
        <item x="55962"/>
        <item x="55963"/>
        <item x="55964"/>
        <item x="55965"/>
        <item x="55966"/>
        <item x="55967"/>
        <item x="55968"/>
        <item x="55969"/>
        <item x="55970"/>
        <item x="55971"/>
        <item x="55972"/>
        <item x="55973"/>
        <item x="55974"/>
        <item x="55975"/>
        <item x="55976"/>
        <item x="55977"/>
        <item x="55978"/>
        <item x="55979"/>
        <item x="55980"/>
        <item x="55981"/>
        <item x="55982"/>
        <item x="55983"/>
        <item x="55984"/>
        <item x="55985"/>
        <item x="55986"/>
        <item x="55987"/>
        <item x="55988"/>
        <item x="55989"/>
        <item x="55990"/>
        <item x="55991"/>
        <item x="55992"/>
        <item x="55993"/>
        <item x="55994"/>
        <item x="55995"/>
        <item x="55996"/>
        <item x="55997"/>
        <item x="55998"/>
        <item x="55999"/>
        <item x="56000"/>
        <item x="56001"/>
        <item x="56002"/>
        <item x="56003"/>
        <item x="56004"/>
        <item x="56005"/>
        <item x="56006"/>
        <item x="56007"/>
        <item x="56008"/>
        <item x="56009"/>
        <item x="56010"/>
        <item x="56011"/>
        <item x="56012"/>
        <item x="56013"/>
        <item x="56014"/>
        <item x="56015"/>
        <item x="56016"/>
        <item x="56017"/>
        <item x="56018"/>
        <item x="56019"/>
        <item x="56020"/>
        <item x="56021"/>
        <item x="56022"/>
        <item x="56023"/>
        <item x="56024"/>
        <item x="56025"/>
        <item x="56026"/>
        <item x="56027"/>
        <item x="56028"/>
        <item x="56029"/>
        <item x="56030"/>
        <item x="56031"/>
        <item x="56032"/>
        <item x="56033"/>
        <item x="56034"/>
        <item x="56035"/>
        <item x="56036"/>
        <item x="56037"/>
        <item x="56038"/>
        <item x="56039"/>
        <item x="56040"/>
        <item x="56041"/>
        <item x="56042"/>
        <item x="56043"/>
        <item x="56044"/>
        <item x="56045"/>
        <item x="56046"/>
        <item x="56047"/>
        <item x="56048"/>
        <item x="56049"/>
        <item x="56050"/>
        <item x="56051"/>
        <item x="56052"/>
        <item x="56053"/>
        <item x="56054"/>
        <item x="56055"/>
        <item x="56056"/>
        <item x="56057"/>
        <item x="56058"/>
        <item x="56059"/>
        <item x="56060"/>
        <item x="56061"/>
        <item x="56062"/>
        <item x="56063"/>
        <item x="56064"/>
        <item x="56065"/>
        <item x="56066"/>
        <item x="56067"/>
        <item x="56068"/>
        <item x="56069"/>
        <item x="56070"/>
        <item x="56071"/>
        <item x="56072"/>
        <item x="56073"/>
        <item x="56074"/>
        <item x="56075"/>
        <item x="56076"/>
        <item x="56077"/>
        <item x="56078"/>
        <item x="56079"/>
        <item x="56080"/>
        <item x="56081"/>
        <item x="56082"/>
        <item x="56083"/>
        <item x="56084"/>
        <item x="56085"/>
        <item x="56086"/>
        <item x="56087"/>
        <item x="56088"/>
        <item x="56089"/>
        <item x="56090"/>
        <item x="56091"/>
        <item x="56092"/>
        <item x="56093"/>
        <item x="56094"/>
        <item x="56095"/>
        <item x="56096"/>
        <item x="56097"/>
        <item x="56098"/>
        <item x="56099"/>
        <item x="56100"/>
        <item x="56101"/>
        <item x="56102"/>
        <item x="56103"/>
        <item x="56104"/>
        <item x="56105"/>
        <item x="56106"/>
        <item x="56107"/>
        <item x="56108"/>
        <item x="56109"/>
        <item x="56110"/>
        <item x="56111"/>
        <item x="56112"/>
        <item x="56113"/>
        <item x="56114"/>
        <item x="56115"/>
        <item x="56116"/>
        <item x="56117"/>
        <item x="56118"/>
        <item x="56119"/>
        <item x="56120"/>
        <item x="56121"/>
        <item x="56122"/>
        <item x="56123"/>
        <item x="56124"/>
        <item x="56125"/>
        <item x="56126"/>
        <item x="56127"/>
        <item x="56128"/>
        <item x="56129"/>
        <item x="56130"/>
        <item x="56131"/>
        <item x="56132"/>
        <item x="56133"/>
        <item x="56134"/>
        <item x="56135"/>
        <item x="56136"/>
        <item x="56137"/>
        <item x="56138"/>
        <item x="56139"/>
        <item x="56140"/>
        <item x="56141"/>
        <item x="56142"/>
        <item x="56143"/>
        <item x="56144"/>
        <item x="56145"/>
        <item x="56146"/>
        <item x="56147"/>
        <item x="56148"/>
        <item x="56149"/>
        <item x="56150"/>
        <item x="56151"/>
        <item x="56152"/>
        <item x="56153"/>
        <item x="56154"/>
        <item x="56155"/>
        <item x="56156"/>
        <item x="56157"/>
        <item x="56158"/>
        <item x="56159"/>
        <item x="56160"/>
        <item x="56161"/>
        <item x="56162"/>
        <item x="56163"/>
        <item x="56164"/>
        <item x="56165"/>
        <item x="56166"/>
        <item x="56167"/>
        <item x="56168"/>
        <item x="56169"/>
        <item x="56170"/>
        <item x="56171"/>
        <item x="56172"/>
        <item x="56173"/>
        <item x="56174"/>
        <item x="56175"/>
        <item x="56176"/>
        <item x="56177"/>
        <item x="56178"/>
        <item x="56179"/>
        <item x="56180"/>
        <item x="56181"/>
        <item x="56182"/>
        <item x="56183"/>
        <item x="56184"/>
        <item x="56185"/>
        <item x="56186"/>
        <item x="56187"/>
        <item x="56188"/>
        <item x="56189"/>
        <item x="56190"/>
        <item x="56191"/>
        <item x="56192"/>
        <item x="56193"/>
        <item x="56194"/>
        <item x="56195"/>
        <item x="56196"/>
        <item x="56197"/>
        <item x="56198"/>
        <item x="56199"/>
        <item x="56200"/>
        <item x="56201"/>
        <item x="56202"/>
        <item x="56203"/>
        <item x="56204"/>
        <item x="56205"/>
        <item x="56206"/>
        <item x="56207"/>
        <item x="56208"/>
        <item x="56209"/>
        <item x="56210"/>
        <item x="56211"/>
        <item x="56212"/>
        <item x="56213"/>
        <item x="56214"/>
        <item x="56215"/>
        <item x="56216"/>
        <item x="56217"/>
        <item x="56218"/>
        <item x="56219"/>
        <item x="56220"/>
        <item x="56221"/>
        <item x="56222"/>
        <item x="56223"/>
        <item x="56224"/>
        <item x="56225"/>
        <item x="56226"/>
        <item x="56227"/>
        <item x="56228"/>
        <item x="56229"/>
        <item x="56230"/>
        <item x="56231"/>
        <item x="56232"/>
        <item x="56233"/>
        <item x="56234"/>
        <item x="56235"/>
        <item x="56236"/>
        <item x="56237"/>
        <item x="56238"/>
        <item x="56239"/>
        <item x="56240"/>
        <item x="56241"/>
        <item x="56242"/>
        <item x="56243"/>
        <item x="56244"/>
        <item x="56245"/>
        <item x="56246"/>
        <item x="56247"/>
        <item x="56248"/>
        <item x="56249"/>
        <item x="56250"/>
        <item x="56251"/>
        <item x="56252"/>
        <item x="56253"/>
        <item x="56254"/>
        <item x="56255"/>
        <item x="56256"/>
        <item x="56257"/>
        <item x="56258"/>
        <item x="56259"/>
        <item x="56260"/>
        <item x="56261"/>
        <item x="56262"/>
        <item x="56263"/>
        <item x="56264"/>
        <item x="56265"/>
        <item x="56266"/>
        <item x="56267"/>
        <item x="56268"/>
        <item x="56269"/>
        <item x="56270"/>
        <item x="56271"/>
        <item x="56272"/>
        <item x="56273"/>
        <item x="56274"/>
        <item x="56275"/>
        <item x="56276"/>
        <item x="56277"/>
        <item x="56278"/>
        <item x="56279"/>
        <item x="56280"/>
        <item x="56281"/>
        <item x="56282"/>
        <item x="56283"/>
        <item x="56284"/>
        <item x="56285"/>
        <item x="56286"/>
        <item x="56287"/>
        <item x="56288"/>
        <item x="56289"/>
        <item x="56290"/>
        <item x="56291"/>
        <item x="56292"/>
        <item x="56293"/>
        <item x="56294"/>
        <item x="56295"/>
        <item x="56296"/>
        <item x="56297"/>
        <item x="56298"/>
        <item x="56299"/>
        <item x="56300"/>
        <item x="56301"/>
        <item x="56302"/>
        <item x="56303"/>
        <item x="56304"/>
        <item x="56305"/>
        <item x="56306"/>
        <item x="56307"/>
        <item x="56308"/>
        <item x="56309"/>
        <item x="56310"/>
        <item x="56311"/>
        <item x="56312"/>
        <item x="56313"/>
        <item x="56314"/>
        <item x="56315"/>
        <item x="56316"/>
        <item x="56317"/>
        <item x="56318"/>
        <item x="56319"/>
        <item x="56320"/>
        <item x="56321"/>
        <item x="56322"/>
        <item x="56323"/>
        <item x="56324"/>
        <item x="56325"/>
        <item x="56326"/>
        <item x="56327"/>
        <item x="56328"/>
        <item x="56329"/>
        <item x="56330"/>
        <item x="56331"/>
        <item x="56332"/>
        <item x="56333"/>
        <item x="56334"/>
        <item x="56335"/>
        <item x="56336"/>
        <item x="56337"/>
        <item x="56338"/>
        <item x="56339"/>
        <item x="56340"/>
        <item x="56341"/>
        <item x="56342"/>
        <item x="56343"/>
        <item x="56344"/>
        <item x="56345"/>
        <item x="56346"/>
        <item x="56347"/>
        <item x="56348"/>
        <item x="56349"/>
        <item x="56350"/>
        <item x="56351"/>
        <item x="56352"/>
        <item x="56353"/>
        <item x="56354"/>
        <item x="56355"/>
        <item x="56356"/>
        <item x="56357"/>
        <item x="56358"/>
        <item x="56359"/>
        <item x="56360"/>
        <item x="56361"/>
        <item x="56362"/>
        <item x="56363"/>
        <item x="56364"/>
        <item x="56365"/>
        <item x="56366"/>
        <item x="56367"/>
        <item x="56368"/>
        <item x="56369"/>
        <item x="56370"/>
        <item x="56371"/>
        <item x="56372"/>
        <item x="56373"/>
        <item x="56374"/>
        <item x="56375"/>
        <item x="56376"/>
        <item x="56377"/>
        <item x="56378"/>
        <item x="56379"/>
        <item x="56380"/>
        <item x="56381"/>
        <item x="56382"/>
        <item x="56383"/>
        <item x="56384"/>
        <item x="56385"/>
        <item x="56386"/>
        <item x="56387"/>
        <item x="56388"/>
        <item x="56389"/>
        <item x="56390"/>
        <item x="56391"/>
        <item x="56392"/>
        <item x="56393"/>
        <item x="56394"/>
        <item x="56395"/>
        <item x="56396"/>
        <item x="56397"/>
        <item x="56398"/>
        <item x="56399"/>
        <item x="56400"/>
        <item x="56401"/>
        <item x="56402"/>
        <item x="56403"/>
        <item x="56404"/>
        <item x="56405"/>
        <item x="56406"/>
        <item x="56407"/>
        <item x="56408"/>
        <item x="56409"/>
        <item x="56410"/>
        <item x="56411"/>
        <item x="56412"/>
        <item x="56413"/>
        <item x="56414"/>
        <item x="56415"/>
        <item x="56416"/>
        <item x="56417"/>
        <item x="56418"/>
        <item x="56419"/>
        <item x="56420"/>
        <item x="56421"/>
        <item x="56422"/>
        <item x="56423"/>
        <item x="56424"/>
        <item x="56425"/>
        <item x="56426"/>
        <item x="56427"/>
        <item x="56428"/>
        <item x="56429"/>
        <item x="56430"/>
        <item x="56431"/>
        <item x="56432"/>
        <item x="56433"/>
        <item x="56434"/>
        <item x="56435"/>
        <item x="56436"/>
        <item x="56437"/>
        <item x="56438"/>
        <item x="56439"/>
        <item x="56440"/>
        <item x="56441"/>
        <item x="56442"/>
        <item x="56443"/>
        <item x="56444"/>
        <item x="56445"/>
        <item x="56446"/>
        <item x="56447"/>
        <item x="56448"/>
        <item x="56449"/>
        <item x="56450"/>
        <item x="56451"/>
        <item x="56452"/>
        <item x="56453"/>
        <item x="56454"/>
        <item x="56455"/>
        <item x="56456"/>
        <item x="56457"/>
        <item x="56458"/>
        <item x="56459"/>
        <item x="56460"/>
        <item x="56461"/>
        <item x="56462"/>
        <item x="56463"/>
        <item x="56464"/>
        <item x="56465"/>
        <item x="56466"/>
        <item x="56467"/>
        <item x="56468"/>
        <item x="56469"/>
        <item x="56470"/>
        <item x="56471"/>
        <item x="56472"/>
        <item x="56473"/>
        <item x="56474"/>
        <item x="56475"/>
        <item x="56476"/>
        <item x="56477"/>
        <item x="56478"/>
        <item x="56479"/>
        <item x="56480"/>
        <item x="56481"/>
        <item x="56482"/>
        <item x="56483"/>
        <item x="56484"/>
        <item x="56485"/>
        <item x="56486"/>
        <item x="56487"/>
        <item x="56488"/>
        <item x="56489"/>
        <item x="56490"/>
        <item x="56491"/>
        <item x="56492"/>
        <item x="56493"/>
        <item x="56494"/>
        <item x="56495"/>
        <item x="56496"/>
        <item x="56497"/>
        <item x="56498"/>
        <item x="56499"/>
        <item x="56500"/>
        <item x="56501"/>
        <item x="56502"/>
        <item x="56503"/>
        <item x="56504"/>
        <item x="56505"/>
        <item x="56506"/>
        <item x="56507"/>
        <item x="56508"/>
        <item x="56509"/>
        <item x="56510"/>
        <item x="56511"/>
        <item x="56512"/>
        <item x="56513"/>
        <item x="56514"/>
        <item x="56515"/>
        <item x="56516"/>
        <item x="56517"/>
        <item x="56518"/>
        <item x="56519"/>
        <item x="56520"/>
        <item x="56521"/>
        <item x="56522"/>
        <item x="56523"/>
        <item x="56524"/>
        <item x="56525"/>
        <item x="56526"/>
        <item x="56527"/>
        <item x="56528"/>
        <item x="56529"/>
        <item x="56530"/>
        <item x="56531"/>
        <item x="56532"/>
        <item x="56533"/>
        <item x="56534"/>
        <item x="56535"/>
        <item x="56536"/>
        <item x="56537"/>
        <item x="56538"/>
        <item x="56539"/>
        <item x="56540"/>
        <item x="56541"/>
        <item x="56542"/>
        <item x="56543"/>
        <item x="56544"/>
        <item x="56545"/>
        <item x="56546"/>
        <item x="56547"/>
        <item x="56548"/>
        <item x="56549"/>
        <item x="56550"/>
        <item x="56551"/>
        <item x="56552"/>
        <item x="56553"/>
        <item x="56554"/>
        <item x="56555"/>
        <item x="56556"/>
        <item x="56557"/>
        <item x="56558"/>
        <item x="56559"/>
        <item x="56560"/>
        <item x="56561"/>
        <item x="56562"/>
        <item x="56563"/>
        <item x="56564"/>
        <item x="56565"/>
        <item x="56566"/>
        <item x="56567"/>
        <item x="56568"/>
        <item x="56569"/>
        <item x="56570"/>
        <item x="56571"/>
        <item x="56572"/>
        <item x="56573"/>
        <item x="56574"/>
        <item x="56575"/>
        <item x="56576"/>
        <item x="56577"/>
        <item x="56578"/>
        <item x="56579"/>
        <item x="56580"/>
        <item x="56581"/>
        <item x="56582"/>
        <item x="56583"/>
        <item x="56584"/>
        <item x="56585"/>
        <item x="56586"/>
        <item x="56587"/>
        <item x="56588"/>
        <item x="56589"/>
        <item x="56590"/>
        <item x="56591"/>
        <item x="56592"/>
        <item x="56593"/>
        <item x="56594"/>
        <item x="56595"/>
        <item x="56596"/>
        <item x="56597"/>
        <item x="56598"/>
        <item x="56599"/>
        <item x="56600"/>
        <item x="56601"/>
        <item x="56602"/>
        <item x="56603"/>
        <item x="56604"/>
        <item x="56605"/>
        <item x="56606"/>
        <item x="56607"/>
        <item x="56608"/>
        <item x="56609"/>
        <item x="56610"/>
        <item x="56611"/>
        <item x="56612"/>
        <item x="56613"/>
        <item x="56614"/>
        <item x="56615"/>
        <item x="56616"/>
        <item x="56617"/>
        <item x="56618"/>
        <item x="56619"/>
        <item x="56620"/>
        <item x="56621"/>
        <item x="56622"/>
        <item x="56623"/>
        <item x="56624"/>
        <item x="56625"/>
        <item x="56626"/>
        <item x="56627"/>
        <item x="56628"/>
        <item x="56629"/>
        <item x="56630"/>
        <item x="56631"/>
        <item x="56632"/>
        <item x="56633"/>
        <item x="56634"/>
        <item x="56635"/>
        <item x="56636"/>
        <item x="56637"/>
        <item x="56638"/>
        <item x="56639"/>
        <item x="56640"/>
        <item x="56641"/>
        <item x="56642"/>
        <item x="56643"/>
        <item x="56644"/>
        <item x="56645"/>
        <item x="56646"/>
        <item x="56647"/>
        <item x="56648"/>
        <item x="56649"/>
        <item x="56650"/>
        <item x="56651"/>
        <item x="56652"/>
        <item x="56653"/>
        <item x="56654"/>
        <item x="56655"/>
        <item x="56656"/>
        <item x="56657"/>
        <item x="56658"/>
        <item x="56659"/>
        <item x="56660"/>
        <item x="56661"/>
        <item x="56662"/>
        <item x="56663"/>
        <item x="56664"/>
        <item x="56665"/>
        <item x="56666"/>
        <item x="56667"/>
        <item x="56668"/>
        <item x="56669"/>
        <item x="56670"/>
        <item x="56671"/>
        <item x="56672"/>
        <item x="56673"/>
        <item x="56674"/>
        <item x="56675"/>
        <item x="56676"/>
        <item x="56677"/>
        <item x="56678"/>
        <item x="56679"/>
        <item x="56680"/>
        <item x="56681"/>
        <item x="56682"/>
        <item x="56683"/>
        <item x="56684"/>
        <item x="56685"/>
        <item x="56686"/>
        <item x="56687"/>
        <item x="56688"/>
        <item x="56689"/>
        <item x="56690"/>
        <item x="56691"/>
        <item x="56692"/>
        <item x="56693"/>
        <item x="56694"/>
        <item x="56695"/>
        <item x="56696"/>
        <item x="56697"/>
        <item x="56698"/>
        <item x="56699"/>
        <item x="56700"/>
        <item x="56701"/>
        <item x="56702"/>
        <item x="56703"/>
        <item x="56704"/>
        <item x="56705"/>
        <item x="56706"/>
        <item x="56707"/>
        <item x="56708"/>
        <item x="56709"/>
        <item x="56710"/>
        <item x="56711"/>
        <item x="56712"/>
        <item x="56713"/>
        <item x="56714"/>
        <item x="56715"/>
        <item x="56716"/>
        <item x="56717"/>
        <item x="56718"/>
        <item x="56719"/>
        <item x="56720"/>
        <item x="56721"/>
        <item x="56722"/>
        <item x="56723"/>
        <item x="56724"/>
        <item x="56725"/>
        <item x="56726"/>
        <item x="56727"/>
        <item x="56728"/>
        <item x="56729"/>
        <item x="56730"/>
        <item x="56731"/>
        <item x="56732"/>
        <item x="56733"/>
        <item x="56734"/>
        <item x="56735"/>
        <item x="56736"/>
        <item x="56737"/>
        <item x="56738"/>
        <item x="56739"/>
        <item x="56740"/>
        <item x="56741"/>
        <item x="56742"/>
        <item x="56743"/>
        <item x="56744"/>
        <item x="56745"/>
        <item x="56746"/>
        <item x="56747"/>
        <item x="56748"/>
        <item x="56749"/>
        <item x="56750"/>
        <item x="56751"/>
        <item x="56752"/>
        <item x="56753"/>
        <item x="56754"/>
        <item x="56755"/>
        <item x="56756"/>
        <item x="56757"/>
        <item x="56758"/>
        <item x="56759"/>
        <item x="56760"/>
        <item x="56761"/>
        <item x="56762"/>
        <item x="56763"/>
        <item x="56764"/>
        <item x="56765"/>
        <item x="56766"/>
        <item x="56767"/>
        <item x="56768"/>
        <item x="56769"/>
        <item x="56770"/>
        <item x="56771"/>
        <item x="56772"/>
        <item x="56773"/>
        <item x="56774"/>
        <item x="56775"/>
        <item x="56776"/>
        <item x="56777"/>
        <item x="56778"/>
        <item x="56779"/>
        <item x="56780"/>
        <item x="56781"/>
        <item x="56782"/>
        <item x="56783"/>
        <item x="56784"/>
        <item x="56785"/>
        <item x="56786"/>
        <item x="56787"/>
        <item x="56788"/>
        <item x="56789"/>
        <item x="56790"/>
        <item x="56791"/>
        <item x="56792"/>
        <item x="56793"/>
        <item x="56794"/>
        <item x="56795"/>
        <item x="56796"/>
        <item x="56797"/>
        <item x="56798"/>
        <item x="56799"/>
        <item x="56800"/>
        <item x="56801"/>
        <item x="56802"/>
        <item x="56803"/>
        <item x="56804"/>
        <item x="56805"/>
        <item x="56806"/>
        <item x="56807"/>
        <item x="56808"/>
        <item x="56809"/>
        <item x="56810"/>
        <item x="56811"/>
        <item x="56812"/>
        <item x="56813"/>
        <item x="56814"/>
        <item x="56815"/>
        <item x="56816"/>
        <item x="56817"/>
        <item x="56818"/>
        <item x="56819"/>
        <item x="56820"/>
        <item x="56821"/>
        <item x="56822"/>
        <item x="56823"/>
        <item x="56824"/>
        <item x="56825"/>
        <item x="56826"/>
        <item x="56827"/>
        <item x="56828"/>
        <item x="56829"/>
        <item x="56830"/>
        <item x="56831"/>
        <item x="56832"/>
        <item x="56833"/>
        <item x="56834"/>
        <item x="56835"/>
        <item x="56836"/>
        <item x="56837"/>
        <item x="56838"/>
        <item x="56839"/>
        <item x="56840"/>
        <item x="56841"/>
        <item x="56842"/>
        <item x="56843"/>
        <item x="56844"/>
        <item x="56845"/>
        <item x="56846"/>
        <item x="56847"/>
        <item x="56848"/>
        <item x="56849"/>
        <item x="56850"/>
        <item x="56851"/>
        <item x="56852"/>
        <item x="56853"/>
        <item x="56854"/>
        <item x="56855"/>
        <item x="56856"/>
        <item x="56857"/>
        <item x="56858"/>
        <item x="56859"/>
        <item x="56860"/>
        <item x="56861"/>
        <item x="56862"/>
        <item x="56863"/>
        <item x="56864"/>
        <item x="56865"/>
        <item x="56866"/>
        <item x="56867"/>
        <item x="56868"/>
        <item x="56869"/>
        <item x="56870"/>
        <item x="56871"/>
        <item x="56872"/>
        <item x="56873"/>
        <item x="56874"/>
        <item x="56875"/>
        <item x="56876"/>
        <item x="56877"/>
        <item x="56878"/>
        <item x="56879"/>
        <item x="56880"/>
        <item x="56881"/>
        <item x="56882"/>
        <item x="56883"/>
        <item x="56884"/>
        <item x="56885"/>
        <item x="56886"/>
        <item x="56887"/>
        <item x="56888"/>
        <item x="56889"/>
        <item x="56890"/>
        <item x="56891"/>
        <item x="56892"/>
        <item x="56893"/>
        <item x="56894"/>
        <item x="56895"/>
        <item x="56896"/>
        <item x="56897"/>
        <item x="56898"/>
        <item x="56899"/>
        <item x="56900"/>
        <item x="56901"/>
        <item x="56902"/>
        <item x="56903"/>
        <item x="56904"/>
        <item x="56905"/>
        <item x="56906"/>
        <item x="56907"/>
        <item x="56908"/>
        <item x="56909"/>
        <item x="56910"/>
        <item x="56911"/>
        <item x="56912"/>
        <item x="56913"/>
        <item x="56914"/>
        <item x="56915"/>
        <item x="56916"/>
        <item x="56917"/>
        <item x="56918"/>
        <item x="56919"/>
        <item x="56920"/>
        <item x="56921"/>
        <item x="56922"/>
        <item x="56923"/>
        <item x="56924"/>
        <item x="56925"/>
        <item x="56926"/>
        <item x="56927"/>
        <item x="56928"/>
        <item x="56929"/>
        <item x="56930"/>
        <item x="56931"/>
        <item x="56932"/>
        <item x="56933"/>
        <item x="56934"/>
        <item x="56935"/>
        <item x="56936"/>
        <item x="56937"/>
        <item x="56938"/>
        <item x="56939"/>
        <item x="56940"/>
        <item x="56941"/>
        <item x="56942"/>
        <item x="56943"/>
        <item x="56944"/>
        <item x="56945"/>
        <item x="56946"/>
        <item x="56947"/>
        <item x="56948"/>
        <item x="56949"/>
        <item x="56950"/>
        <item x="56951"/>
        <item x="56952"/>
        <item x="56953"/>
        <item x="56954"/>
        <item x="56955"/>
        <item x="56956"/>
        <item x="56957"/>
        <item x="56958"/>
        <item x="56959"/>
        <item x="56960"/>
        <item x="56961"/>
        <item x="56962"/>
        <item x="56963"/>
        <item x="56964"/>
        <item x="56965"/>
        <item x="56966"/>
        <item x="56967"/>
        <item x="56968"/>
        <item x="56969"/>
        <item x="56970"/>
        <item x="56971"/>
        <item x="56972"/>
        <item x="56973"/>
        <item x="56974"/>
        <item x="56975"/>
        <item x="56976"/>
        <item x="56977"/>
        <item x="56978"/>
        <item x="56979"/>
        <item x="56980"/>
        <item x="56981"/>
        <item x="56982"/>
        <item x="56983"/>
        <item x="56984"/>
        <item x="56985"/>
        <item x="56986"/>
        <item x="56987"/>
        <item x="56988"/>
        <item x="56989"/>
        <item x="56990"/>
        <item x="56991"/>
        <item x="56992"/>
        <item x="56993"/>
        <item x="56994"/>
        <item x="56995"/>
        <item x="56996"/>
        <item x="56997"/>
        <item x="56998"/>
        <item x="56999"/>
        <item x="57000"/>
        <item x="57001"/>
        <item x="57002"/>
        <item x="57003"/>
        <item x="57004"/>
        <item x="57005"/>
        <item x="57006"/>
        <item x="57007"/>
        <item x="57008"/>
        <item x="57009"/>
        <item x="57010"/>
        <item x="57011"/>
        <item x="57012"/>
        <item x="57013"/>
        <item x="57014"/>
        <item x="57015"/>
        <item x="57016"/>
        <item x="57017"/>
        <item x="57018"/>
        <item x="57019"/>
        <item x="57020"/>
        <item x="57021"/>
        <item x="57022"/>
        <item x="57023"/>
        <item x="57024"/>
        <item x="57025"/>
        <item x="57026"/>
        <item x="57027"/>
        <item x="57028"/>
        <item x="57029"/>
        <item x="57030"/>
        <item x="57031"/>
        <item x="57032"/>
        <item x="57033"/>
        <item x="57034"/>
        <item x="57035"/>
        <item x="57036"/>
        <item x="57037"/>
        <item x="57038"/>
        <item x="57039"/>
        <item x="57040"/>
        <item x="57041"/>
        <item x="57042"/>
        <item x="57043"/>
        <item x="57044"/>
        <item x="57045"/>
        <item x="57046"/>
        <item x="57047"/>
        <item x="57048"/>
        <item x="57049"/>
        <item x="57050"/>
        <item x="57051"/>
        <item x="57052"/>
        <item x="57053"/>
        <item x="57054"/>
        <item x="57055"/>
        <item x="57056"/>
        <item x="57057"/>
        <item x="57058"/>
        <item x="57059"/>
        <item x="57060"/>
        <item x="57061"/>
        <item x="57062"/>
        <item x="57063"/>
        <item x="57064"/>
        <item x="57065"/>
        <item x="57066"/>
        <item x="57067"/>
        <item x="57068"/>
        <item x="57069"/>
        <item x="57070"/>
        <item x="57071"/>
        <item x="57072"/>
        <item x="57073"/>
        <item x="57074"/>
        <item x="57075"/>
        <item x="57076"/>
        <item x="57077"/>
        <item x="57078"/>
        <item x="57079"/>
        <item x="57080"/>
        <item x="57081"/>
        <item x="57082"/>
        <item x="57083"/>
        <item x="57084"/>
        <item x="57085"/>
        <item x="57086"/>
        <item x="57087"/>
        <item x="57088"/>
        <item x="57089"/>
        <item x="57090"/>
        <item x="57091"/>
        <item x="57092"/>
        <item x="57093"/>
        <item x="57094"/>
        <item x="57095"/>
        <item x="57096"/>
        <item x="57097"/>
        <item x="57098"/>
        <item x="57099"/>
        <item x="57100"/>
        <item x="57101"/>
        <item x="57102"/>
        <item x="57103"/>
        <item x="57104"/>
        <item x="57105"/>
        <item x="57106"/>
        <item x="57107"/>
        <item x="57108"/>
        <item x="57109"/>
        <item x="57110"/>
        <item x="57111"/>
        <item x="57112"/>
        <item x="57113"/>
        <item x="57114"/>
        <item x="57115"/>
        <item x="57116"/>
        <item x="57117"/>
        <item x="57118"/>
        <item x="57119"/>
        <item x="57120"/>
        <item x="57121"/>
        <item x="57122"/>
        <item x="57123"/>
        <item x="57124"/>
        <item x="57125"/>
        <item x="57126"/>
        <item x="57127"/>
        <item x="57128"/>
        <item x="57129"/>
        <item x="57130"/>
        <item x="57131"/>
        <item x="57132"/>
        <item x="57133"/>
        <item x="57134"/>
        <item x="57135"/>
        <item x="57136"/>
        <item x="57137"/>
        <item x="57138"/>
        <item x="57139"/>
        <item x="57140"/>
        <item x="57141"/>
        <item x="57142"/>
        <item x="57143"/>
        <item x="57144"/>
        <item x="57145"/>
        <item x="57146"/>
        <item x="57147"/>
        <item x="57148"/>
        <item x="57149"/>
        <item x="57150"/>
        <item x="57151"/>
        <item x="57152"/>
        <item x="57153"/>
        <item x="57154"/>
        <item x="57155"/>
        <item x="57156"/>
        <item x="57157"/>
        <item x="57158"/>
        <item x="57159"/>
        <item x="57160"/>
        <item x="57161"/>
        <item x="57162"/>
        <item x="57163"/>
        <item x="57164"/>
        <item x="57165"/>
        <item x="57166"/>
        <item x="57167"/>
        <item x="57168"/>
        <item x="57169"/>
        <item x="57170"/>
        <item x="57171"/>
        <item x="57172"/>
        <item x="57173"/>
        <item x="57174"/>
        <item x="57175"/>
        <item x="57176"/>
        <item x="57177"/>
        <item x="57178"/>
        <item x="57179"/>
        <item x="57180"/>
        <item x="57181"/>
        <item x="57182"/>
        <item x="57183"/>
        <item x="57184"/>
        <item x="57185"/>
        <item x="57186"/>
        <item x="57187"/>
        <item x="57188"/>
        <item x="57189"/>
        <item x="57190"/>
        <item x="57191"/>
        <item x="57192"/>
        <item x="57193"/>
        <item x="57194"/>
        <item x="57195"/>
        <item x="57196"/>
        <item x="57197"/>
        <item x="57198"/>
        <item x="57199"/>
        <item x="57200"/>
        <item x="57201"/>
        <item x="57202"/>
        <item x="57203"/>
        <item x="57204"/>
        <item x="57205"/>
        <item x="57206"/>
        <item x="57207"/>
        <item x="57208"/>
        <item x="57209"/>
        <item x="57210"/>
        <item x="57211"/>
        <item x="57212"/>
        <item x="57213"/>
        <item x="57214"/>
        <item x="57215"/>
        <item x="57216"/>
        <item x="57217"/>
        <item x="57218"/>
        <item x="57219"/>
        <item x="57220"/>
        <item x="57221"/>
        <item x="57222"/>
        <item x="57223"/>
        <item x="57224"/>
        <item x="57225"/>
        <item x="57226"/>
        <item x="57227"/>
        <item x="57228"/>
        <item x="57229"/>
        <item x="57230"/>
        <item x="57231"/>
        <item x="57232"/>
        <item x="57233"/>
        <item x="57234"/>
        <item x="57235"/>
        <item x="57236"/>
        <item x="57237"/>
        <item x="57238"/>
        <item x="57239"/>
        <item x="57240"/>
        <item x="57241"/>
        <item x="57242"/>
        <item x="57243"/>
        <item x="57244"/>
        <item x="57245"/>
        <item x="57246"/>
        <item x="57247"/>
        <item x="57248"/>
        <item x="57249"/>
        <item x="57250"/>
        <item x="57251"/>
        <item x="57252"/>
        <item x="57253"/>
        <item x="57254"/>
        <item x="57255"/>
        <item x="57256"/>
        <item x="57257"/>
        <item x="57258"/>
        <item x="57259"/>
        <item x="57260"/>
        <item x="57261"/>
        <item x="57262"/>
        <item x="57263"/>
        <item x="57264"/>
        <item x="57265"/>
        <item x="57266"/>
        <item x="57267"/>
        <item x="57268"/>
        <item x="57269"/>
        <item x="57270"/>
        <item x="57271"/>
        <item x="57272"/>
        <item x="57273"/>
        <item x="57274"/>
        <item x="57275"/>
        <item x="57276"/>
        <item x="57277"/>
        <item x="57278"/>
        <item x="57279"/>
        <item x="57280"/>
        <item x="57281"/>
        <item x="57282"/>
        <item x="57283"/>
        <item x="57284"/>
        <item x="57285"/>
        <item x="57286"/>
        <item x="57287"/>
        <item x="57288"/>
        <item x="57289"/>
        <item x="57290"/>
        <item x="57291"/>
        <item x="57292"/>
        <item x="57293"/>
        <item x="57294"/>
        <item x="57295"/>
        <item x="57296"/>
        <item x="57297"/>
        <item x="57298"/>
        <item x="57299"/>
        <item x="57300"/>
        <item x="57301"/>
        <item x="57302"/>
        <item x="57303"/>
        <item x="57304"/>
        <item x="57305"/>
        <item x="57306"/>
        <item x="57307"/>
        <item x="57308"/>
        <item x="57309"/>
        <item x="57310"/>
        <item x="57311"/>
        <item x="57312"/>
        <item x="57313"/>
        <item x="57314"/>
        <item x="57315"/>
        <item x="57316"/>
        <item x="57317"/>
        <item x="57318"/>
        <item x="57319"/>
        <item x="57320"/>
        <item x="57321"/>
        <item x="57322"/>
        <item x="57323"/>
        <item x="57324"/>
        <item x="57325"/>
        <item x="57326"/>
        <item x="57327"/>
        <item x="57328"/>
        <item x="57329"/>
        <item x="57330"/>
        <item x="57331"/>
        <item x="57332"/>
        <item x="57333"/>
        <item x="57334"/>
        <item x="57335"/>
        <item x="57336"/>
        <item x="57337"/>
        <item x="57338"/>
        <item x="57339"/>
        <item x="57340"/>
        <item x="57341"/>
        <item x="57342"/>
        <item x="57343"/>
        <item x="57344"/>
        <item x="57345"/>
        <item x="57346"/>
        <item x="57347"/>
        <item x="57348"/>
        <item x="57349"/>
        <item x="57350"/>
        <item x="57351"/>
        <item x="57352"/>
        <item x="57353"/>
        <item x="57354"/>
        <item x="57355"/>
        <item x="57356"/>
        <item x="57357"/>
        <item x="57358"/>
        <item x="57359"/>
        <item x="57360"/>
        <item x="57361"/>
        <item x="57362"/>
        <item x="57363"/>
        <item x="57364"/>
        <item x="57365"/>
        <item x="57366"/>
        <item x="57367"/>
        <item x="57368"/>
        <item x="57369"/>
        <item x="57370"/>
        <item x="57371"/>
        <item x="57372"/>
        <item x="57373"/>
        <item x="57374"/>
        <item x="57375"/>
        <item x="57376"/>
        <item x="57377"/>
        <item x="57378"/>
        <item x="57379"/>
        <item x="57380"/>
        <item x="57381"/>
        <item x="57382"/>
        <item x="57383"/>
        <item x="57384"/>
        <item x="57385"/>
        <item x="57386"/>
        <item x="57387"/>
        <item x="57388"/>
        <item x="57389"/>
        <item x="57390"/>
        <item x="57391"/>
        <item x="57392"/>
        <item x="57393"/>
        <item x="57394"/>
        <item x="57395"/>
        <item x="57396"/>
        <item x="57397"/>
        <item x="57398"/>
        <item x="57399"/>
        <item x="57400"/>
        <item x="57401"/>
        <item x="57402"/>
        <item x="57403"/>
        <item x="57404"/>
        <item x="57405"/>
        <item x="57406"/>
        <item x="57407"/>
        <item x="57408"/>
        <item x="57409"/>
        <item x="57410"/>
        <item x="57411"/>
        <item x="57412"/>
        <item x="57413"/>
        <item x="57414"/>
        <item x="57415"/>
        <item x="57416"/>
        <item x="57417"/>
        <item x="57418"/>
        <item x="57419"/>
        <item x="57420"/>
        <item x="57421"/>
        <item x="57422"/>
        <item x="57423"/>
        <item x="57424"/>
        <item x="57425"/>
        <item x="57426"/>
        <item x="57427"/>
        <item x="57428"/>
        <item x="57429"/>
        <item x="57430"/>
        <item x="57431"/>
        <item x="57432"/>
        <item x="57433"/>
        <item x="57434"/>
        <item x="57435"/>
        <item x="57436"/>
        <item x="57437"/>
        <item x="57438"/>
        <item x="57439"/>
        <item x="57440"/>
        <item x="57441"/>
        <item x="57442"/>
        <item x="57443"/>
        <item x="57444"/>
        <item x="57445"/>
        <item x="57446"/>
        <item x="57447"/>
        <item x="57448"/>
        <item x="57449"/>
        <item x="57450"/>
        <item x="57451"/>
        <item x="57452"/>
        <item x="57453"/>
        <item x="57454"/>
        <item x="57455"/>
        <item x="57456"/>
        <item x="57457"/>
        <item x="57458"/>
        <item x="57459"/>
        <item x="57460"/>
        <item x="57461"/>
        <item x="57462"/>
        <item x="57463"/>
        <item x="57464"/>
        <item x="57465"/>
        <item x="57466"/>
        <item x="57467"/>
        <item x="57468"/>
        <item x="57469"/>
        <item x="57470"/>
        <item x="57471"/>
        <item x="57472"/>
        <item x="57473"/>
        <item x="57474"/>
        <item x="57475"/>
        <item x="57476"/>
        <item x="57477"/>
        <item x="57478"/>
        <item x="57479"/>
        <item x="57480"/>
        <item x="57481"/>
        <item x="57482"/>
        <item x="57483"/>
        <item x="57484"/>
        <item x="57485"/>
        <item x="57486"/>
        <item x="57487"/>
        <item x="57488"/>
        <item x="57489"/>
        <item x="57490"/>
        <item x="57491"/>
        <item x="57492"/>
        <item x="57493"/>
        <item x="57494"/>
        <item x="57495"/>
        <item x="57496"/>
        <item x="57497"/>
        <item x="57498"/>
        <item x="57499"/>
        <item x="57500"/>
        <item x="57501"/>
        <item x="57502"/>
        <item x="57503"/>
        <item x="57504"/>
        <item x="57505"/>
        <item x="57506"/>
        <item x="57507"/>
        <item x="57508"/>
        <item x="57509"/>
        <item x="57510"/>
        <item x="57511"/>
        <item x="57512"/>
        <item x="57513"/>
        <item x="57514"/>
        <item x="57515"/>
        <item x="57516"/>
        <item x="57517"/>
        <item x="57518"/>
        <item x="57519"/>
        <item x="57520"/>
        <item x="57521"/>
        <item x="57522"/>
        <item x="57523"/>
        <item x="57524"/>
        <item x="57525"/>
        <item x="57526"/>
        <item x="57527"/>
        <item x="57528"/>
        <item x="57529"/>
        <item x="57530"/>
        <item x="57531"/>
        <item x="57532"/>
        <item x="57533"/>
        <item x="57534"/>
        <item x="57535"/>
        <item x="57536"/>
        <item x="57537"/>
        <item x="57538"/>
        <item x="57539"/>
        <item x="57540"/>
        <item x="57541"/>
        <item x="57542"/>
        <item x="57543"/>
        <item x="57544"/>
        <item x="57545"/>
        <item x="57546"/>
        <item x="57547"/>
        <item x="57548"/>
        <item x="57549"/>
        <item x="57550"/>
        <item x="57551"/>
        <item x="57552"/>
        <item x="57553"/>
        <item x="57554"/>
        <item x="57555"/>
        <item x="57556"/>
        <item x="57557"/>
        <item x="57558"/>
        <item x="57559"/>
        <item x="57560"/>
        <item x="57561"/>
        <item x="57562"/>
        <item x="57563"/>
        <item x="57564"/>
        <item x="57565"/>
        <item x="57566"/>
        <item x="57567"/>
        <item x="57568"/>
        <item x="57569"/>
        <item x="57570"/>
        <item x="57571"/>
        <item x="57572"/>
        <item x="57573"/>
        <item x="57574"/>
        <item x="57575"/>
        <item x="57576"/>
        <item x="57577"/>
        <item x="57578"/>
        <item x="57579"/>
        <item x="57580"/>
        <item x="57581"/>
        <item x="57582"/>
        <item x="57583"/>
        <item x="57584"/>
        <item x="57585"/>
        <item x="57586"/>
        <item x="57587"/>
        <item x="57588"/>
        <item x="57589"/>
        <item x="57590"/>
        <item x="57591"/>
        <item x="57592"/>
        <item x="57593"/>
        <item x="57594"/>
        <item x="57595"/>
        <item x="57596"/>
        <item x="57597"/>
        <item x="57598"/>
        <item x="57599"/>
        <item x="57600"/>
        <item x="57601"/>
        <item x="57602"/>
        <item x="57603"/>
        <item x="57604"/>
        <item x="57605"/>
        <item x="57606"/>
        <item x="57607"/>
        <item x="57608"/>
        <item x="57609"/>
        <item x="57610"/>
        <item x="57611"/>
        <item x="57612"/>
        <item x="57613"/>
        <item x="57614"/>
        <item x="57615"/>
        <item x="57616"/>
        <item x="57617"/>
        <item x="57618"/>
        <item x="57619"/>
        <item x="57620"/>
        <item x="57621"/>
        <item x="57622"/>
        <item x="57623"/>
        <item x="57624"/>
        <item x="57625"/>
        <item x="57626"/>
        <item x="57627"/>
        <item x="57628"/>
        <item x="57629"/>
        <item x="57630"/>
        <item x="57631"/>
        <item x="57632"/>
        <item x="57633"/>
        <item x="57634"/>
        <item x="57635"/>
        <item x="57636"/>
        <item x="57637"/>
        <item x="57638"/>
        <item x="57639"/>
        <item x="57640"/>
        <item x="57641"/>
        <item x="57642"/>
        <item x="57643"/>
        <item x="57644"/>
        <item x="57645"/>
        <item x="57646"/>
        <item x="57647"/>
        <item x="57648"/>
        <item x="57649"/>
        <item x="57650"/>
        <item x="57651"/>
        <item x="57652"/>
        <item x="57653"/>
        <item x="57654"/>
        <item x="57655"/>
        <item x="57656"/>
        <item x="57657"/>
        <item x="57658"/>
        <item x="57659"/>
        <item x="57660"/>
        <item x="57661"/>
        <item x="57662"/>
        <item x="57663"/>
        <item x="57664"/>
        <item x="57665"/>
        <item x="57666"/>
        <item x="57667"/>
        <item x="57668"/>
        <item x="57669"/>
        <item x="57670"/>
        <item x="57671"/>
        <item x="57672"/>
        <item x="57673"/>
        <item x="57674"/>
        <item x="57675"/>
        <item x="57676"/>
        <item x="57677"/>
        <item x="57678"/>
        <item x="57679"/>
        <item x="57680"/>
        <item x="57681"/>
        <item x="57682"/>
        <item x="57683"/>
        <item x="57684"/>
        <item x="57685"/>
        <item x="57686"/>
        <item x="57687"/>
        <item x="57688"/>
        <item x="57689"/>
        <item x="57690"/>
        <item x="57691"/>
        <item x="57692"/>
        <item x="57693"/>
        <item x="57694"/>
        <item x="57695"/>
        <item x="57696"/>
        <item x="57697"/>
        <item x="57698"/>
        <item x="57699"/>
        <item x="57700"/>
        <item x="57701"/>
        <item x="57702"/>
        <item x="57703"/>
        <item x="57704"/>
        <item x="57705"/>
        <item x="57706"/>
        <item x="57707"/>
        <item x="57708"/>
        <item x="57709"/>
        <item x="57710"/>
        <item x="57711"/>
        <item x="57712"/>
        <item x="57713"/>
        <item x="57714"/>
        <item x="57715"/>
        <item x="57716"/>
        <item x="57717"/>
        <item x="57718"/>
        <item x="57719"/>
        <item x="57720"/>
        <item x="57721"/>
        <item x="57722"/>
        <item x="57723"/>
        <item x="57724"/>
        <item x="57725"/>
        <item x="57726"/>
        <item x="57727"/>
        <item x="57728"/>
        <item x="57729"/>
        <item x="57730"/>
        <item x="57731"/>
        <item x="57732"/>
        <item x="57733"/>
        <item x="57734"/>
        <item x="57735"/>
        <item x="57736"/>
        <item x="57737"/>
        <item x="57738"/>
        <item x="57739"/>
        <item x="57740"/>
        <item x="57741"/>
        <item x="57742"/>
        <item x="57743"/>
        <item x="57744"/>
        <item x="57745"/>
        <item x="57746"/>
        <item x="57747"/>
        <item x="57748"/>
        <item x="57749"/>
        <item x="57750"/>
        <item x="57751"/>
        <item x="57752"/>
        <item x="57753"/>
        <item x="57754"/>
        <item x="57755"/>
        <item x="57756"/>
        <item x="57757"/>
        <item x="57758"/>
        <item x="57759"/>
        <item x="57760"/>
        <item x="57761"/>
        <item x="57762"/>
        <item x="57763"/>
        <item x="57764"/>
        <item x="57765"/>
        <item x="57766"/>
        <item x="57767"/>
        <item x="57768"/>
        <item x="57769"/>
        <item x="57770"/>
        <item x="57771"/>
        <item x="57772"/>
        <item x="57773"/>
        <item x="57774"/>
        <item x="57775"/>
        <item x="57776"/>
        <item x="57777"/>
        <item x="57778"/>
        <item x="57779"/>
        <item x="57780"/>
        <item x="57781"/>
        <item x="57782"/>
        <item x="57783"/>
        <item x="57784"/>
        <item x="57785"/>
        <item x="57786"/>
        <item x="57787"/>
        <item x="57788"/>
        <item x="57789"/>
        <item x="57790"/>
        <item x="57791"/>
        <item x="57792"/>
        <item x="57793"/>
        <item x="57794"/>
        <item x="57795"/>
        <item x="57796"/>
        <item x="57797"/>
        <item x="57798"/>
        <item x="57799"/>
        <item x="57800"/>
        <item x="57801"/>
        <item x="57802"/>
        <item x="57803"/>
        <item x="57804"/>
        <item x="57805"/>
        <item x="57806"/>
        <item x="57807"/>
        <item x="57808"/>
        <item x="57809"/>
        <item x="57810"/>
        <item x="57811"/>
        <item x="57812"/>
        <item x="57813"/>
        <item x="57814"/>
        <item x="57815"/>
        <item x="57816"/>
        <item x="57817"/>
        <item x="57818"/>
        <item x="57819"/>
        <item x="57820"/>
        <item x="57821"/>
        <item x="57822"/>
        <item x="57823"/>
        <item x="57824"/>
        <item x="57825"/>
        <item x="57826"/>
        <item x="57827"/>
        <item x="57828"/>
        <item x="57829"/>
        <item x="57830"/>
        <item x="57831"/>
        <item x="57832"/>
        <item x="57833"/>
        <item x="57834"/>
        <item x="57835"/>
        <item x="57836"/>
        <item x="57837"/>
        <item x="57838"/>
        <item x="57839"/>
        <item x="57840"/>
        <item x="57841"/>
        <item x="57842"/>
        <item x="57843"/>
        <item x="57844"/>
        <item x="57845"/>
        <item x="57846"/>
        <item x="57847"/>
        <item x="57848"/>
        <item x="57849"/>
        <item x="57850"/>
        <item x="57851"/>
        <item x="57852"/>
        <item x="57853"/>
        <item x="57854"/>
        <item x="57855"/>
        <item x="57856"/>
        <item x="57857"/>
        <item x="57858"/>
        <item x="57859"/>
        <item x="57860"/>
        <item x="57861"/>
        <item x="57862"/>
        <item x="57863"/>
        <item x="57864"/>
        <item x="57865"/>
        <item x="57866"/>
        <item x="57867"/>
        <item x="57868"/>
        <item x="57869"/>
        <item x="57870"/>
        <item x="57871"/>
        <item x="57872"/>
        <item x="57873"/>
        <item x="57874"/>
        <item x="57875"/>
        <item x="57876"/>
        <item x="57877"/>
        <item x="57878"/>
        <item x="57879"/>
        <item x="57880"/>
        <item x="57881"/>
        <item x="57882"/>
        <item x="57883"/>
        <item x="57884"/>
        <item x="57885"/>
        <item x="57886"/>
        <item x="57887"/>
        <item x="57888"/>
        <item x="57889"/>
        <item x="57890"/>
        <item x="57891"/>
        <item x="57892"/>
        <item x="57893"/>
        <item x="57894"/>
        <item x="57895"/>
        <item x="57896"/>
        <item x="57897"/>
        <item x="57898"/>
        <item x="57899"/>
        <item x="57900"/>
        <item x="57901"/>
        <item x="57902"/>
        <item x="57903"/>
        <item x="57904"/>
        <item x="57905"/>
        <item x="57906"/>
        <item x="57907"/>
        <item x="57908"/>
        <item x="57909"/>
        <item x="57910"/>
        <item x="57911"/>
        <item x="57912"/>
        <item x="57913"/>
        <item x="57914"/>
        <item x="57915"/>
        <item x="57916"/>
        <item x="57917"/>
        <item x="57918"/>
        <item x="57919"/>
        <item x="57920"/>
        <item x="57921"/>
        <item x="57922"/>
        <item x="57923"/>
        <item x="57924"/>
        <item x="57925"/>
        <item x="57926"/>
        <item x="57927"/>
        <item x="57928"/>
        <item x="57929"/>
        <item x="57930"/>
        <item x="57931"/>
        <item x="57932"/>
        <item x="57933"/>
        <item x="57934"/>
        <item x="57935"/>
        <item x="57936"/>
        <item x="57937"/>
        <item x="57938"/>
        <item x="57939"/>
        <item x="57940"/>
        <item x="57941"/>
        <item x="57942"/>
        <item x="57943"/>
        <item x="57944"/>
        <item x="57945"/>
        <item x="57946"/>
        <item x="57947"/>
        <item x="57948"/>
        <item x="57949"/>
        <item x="57950"/>
        <item x="57951"/>
        <item x="57952"/>
        <item x="57953"/>
        <item x="57954"/>
        <item x="57955"/>
        <item x="57956"/>
        <item x="57957"/>
        <item x="57958"/>
        <item x="57959"/>
        <item x="57960"/>
        <item x="57961"/>
        <item x="57962"/>
        <item x="57963"/>
        <item x="57964"/>
        <item x="57965"/>
        <item x="57966"/>
        <item x="57967"/>
        <item x="57968"/>
        <item x="57969"/>
        <item x="57970"/>
        <item x="57971"/>
        <item x="57972"/>
        <item x="57973"/>
        <item x="57974"/>
        <item x="57975"/>
        <item x="57976"/>
        <item x="57977"/>
        <item x="57978"/>
        <item x="57979"/>
        <item x="57980"/>
        <item x="57981"/>
        <item x="57982"/>
        <item x="57983"/>
        <item x="57984"/>
        <item x="57985"/>
        <item x="57986"/>
        <item x="57987"/>
        <item x="57988"/>
        <item x="57989"/>
        <item x="57990"/>
        <item x="57991"/>
        <item x="57992"/>
        <item x="57993"/>
        <item x="57994"/>
        <item x="57995"/>
        <item x="57996"/>
        <item x="57997"/>
        <item x="57998"/>
        <item x="57999"/>
        <item x="58000"/>
        <item x="58001"/>
        <item x="58002"/>
        <item x="58003"/>
        <item x="58004"/>
        <item x="58005"/>
        <item x="58006"/>
        <item x="58007"/>
        <item x="58008"/>
        <item x="58009"/>
        <item x="58010"/>
        <item x="58011"/>
        <item x="58012"/>
        <item x="58013"/>
        <item x="58014"/>
        <item x="58015"/>
        <item x="58016"/>
        <item x="58017"/>
        <item x="58018"/>
        <item x="58019"/>
        <item x="58020"/>
        <item x="58021"/>
        <item x="58022"/>
        <item x="58023"/>
        <item x="58024"/>
        <item x="58025"/>
        <item x="58026"/>
        <item x="58027"/>
        <item x="58028"/>
        <item x="58029"/>
        <item x="58030"/>
        <item x="58031"/>
        <item x="58032"/>
        <item x="58033"/>
        <item x="58034"/>
        <item x="58035"/>
        <item x="58036"/>
        <item x="58037"/>
        <item x="58038"/>
        <item x="58039"/>
        <item x="58040"/>
        <item x="58041"/>
        <item x="58042"/>
        <item x="58043"/>
        <item x="58044"/>
        <item x="58045"/>
        <item x="58046"/>
        <item x="58047"/>
        <item x="58048"/>
        <item x="58049"/>
        <item x="58050"/>
        <item x="58051"/>
        <item x="58052"/>
        <item x="58053"/>
        <item x="58054"/>
        <item x="58055"/>
        <item x="58056"/>
        <item x="58057"/>
        <item x="58058"/>
        <item x="58059"/>
        <item x="58060"/>
        <item x="58061"/>
        <item x="58062"/>
        <item x="58063"/>
        <item x="58064"/>
        <item x="58065"/>
        <item x="58066"/>
        <item x="58067"/>
        <item x="58068"/>
        <item x="58069"/>
        <item x="58070"/>
        <item x="58071"/>
        <item x="58072"/>
        <item x="58073"/>
        <item x="58074"/>
        <item x="58075"/>
        <item x="58076"/>
        <item x="58077"/>
        <item x="58078"/>
        <item x="58079"/>
        <item x="58080"/>
        <item x="58081"/>
        <item x="58082"/>
        <item x="58083"/>
        <item x="58084"/>
        <item x="58085"/>
        <item x="58086"/>
        <item x="58087"/>
        <item x="58088"/>
        <item x="58089"/>
        <item x="58090"/>
        <item x="58091"/>
        <item x="58092"/>
        <item x="58093"/>
        <item x="58094"/>
        <item x="58095"/>
        <item x="58096"/>
        <item x="58097"/>
        <item x="58098"/>
        <item x="58099"/>
        <item x="58100"/>
        <item x="58101"/>
        <item x="58102"/>
        <item x="58103"/>
        <item x="58104"/>
        <item x="58105"/>
        <item x="58106"/>
        <item x="58107"/>
        <item x="58108"/>
        <item x="58109"/>
        <item x="58110"/>
        <item x="58111"/>
        <item x="58112"/>
        <item x="58113"/>
        <item x="58114"/>
        <item x="58115"/>
        <item x="58116"/>
        <item x="58117"/>
        <item x="58118"/>
        <item x="58119"/>
        <item x="58120"/>
        <item x="58121"/>
        <item x="58122"/>
        <item x="58123"/>
        <item x="58124"/>
        <item x="58125"/>
        <item x="58126"/>
        <item x="58127"/>
        <item x="58128"/>
        <item x="58129"/>
        <item x="58130"/>
        <item x="58131"/>
        <item x="58132"/>
        <item x="58133"/>
        <item x="58134"/>
        <item x="58135"/>
        <item x="58136"/>
        <item x="58137"/>
        <item x="58138"/>
        <item x="58139"/>
        <item x="58140"/>
        <item x="58141"/>
        <item x="58142"/>
        <item x="58143"/>
        <item x="58144"/>
        <item x="58145"/>
        <item x="58146"/>
        <item x="58147"/>
        <item x="58148"/>
        <item x="58149"/>
        <item x="58150"/>
        <item x="58151"/>
        <item x="58152"/>
        <item x="58153"/>
        <item x="58154"/>
        <item x="58155"/>
        <item x="58156"/>
        <item x="58157"/>
        <item x="58158"/>
        <item x="58159"/>
        <item x="58160"/>
        <item x="58161"/>
        <item x="58162"/>
        <item x="58163"/>
        <item x="58164"/>
        <item x="58165"/>
        <item x="58166"/>
        <item x="58167"/>
        <item x="58168"/>
        <item x="58169"/>
        <item x="58170"/>
        <item x="58171"/>
        <item x="58172"/>
        <item x="58173"/>
        <item x="58174"/>
        <item x="58175"/>
        <item x="58176"/>
        <item x="58177"/>
        <item x="58178"/>
        <item x="58179"/>
        <item x="58180"/>
        <item x="58181"/>
        <item x="58182"/>
        <item x="58183"/>
        <item x="58184"/>
        <item x="58185"/>
        <item x="58186"/>
        <item x="58187"/>
        <item x="58188"/>
        <item x="58189"/>
        <item x="58190"/>
        <item x="58191"/>
        <item x="58192"/>
        <item x="58193"/>
        <item x="58194"/>
        <item x="58195"/>
        <item x="58196"/>
        <item x="58197"/>
        <item x="58198"/>
        <item x="58199"/>
        <item x="58200"/>
        <item x="58201"/>
        <item x="58202"/>
        <item x="58203"/>
        <item x="58204"/>
        <item x="58205"/>
        <item x="58206"/>
        <item x="58207"/>
        <item x="58208"/>
        <item x="58209"/>
        <item x="58210"/>
        <item x="58211"/>
        <item x="58212"/>
        <item x="58213"/>
        <item x="58214"/>
        <item x="58215"/>
        <item x="58216"/>
        <item x="58217"/>
        <item x="58218"/>
        <item x="58219"/>
        <item x="58220"/>
        <item x="58221"/>
        <item x="58222"/>
        <item x="58223"/>
        <item x="58224"/>
        <item x="58225"/>
        <item x="58226"/>
        <item x="58227"/>
        <item x="58228"/>
        <item x="58229"/>
        <item x="58230"/>
        <item x="58231"/>
        <item x="58232"/>
        <item x="58233"/>
        <item x="58234"/>
        <item x="58235"/>
        <item x="58236"/>
        <item x="58237"/>
        <item x="58238"/>
        <item x="58239"/>
        <item x="58240"/>
        <item x="58241"/>
        <item x="58242"/>
        <item x="58243"/>
        <item x="58244"/>
        <item x="58245"/>
        <item x="58246"/>
        <item x="58247"/>
        <item x="58248"/>
        <item x="58249"/>
        <item x="58250"/>
        <item x="58251"/>
        <item x="58252"/>
        <item x="58253"/>
        <item x="58254"/>
        <item x="58255"/>
        <item x="58256"/>
        <item x="58257"/>
        <item x="58258"/>
        <item x="58259"/>
        <item x="58260"/>
        <item x="58261"/>
        <item x="58262"/>
        <item x="58263"/>
        <item x="58264"/>
        <item x="58265"/>
        <item x="58266"/>
        <item x="58267"/>
        <item x="58268"/>
        <item x="58269"/>
        <item x="58270"/>
        <item x="58271"/>
        <item x="58272"/>
        <item x="58273"/>
        <item x="58274"/>
        <item x="58275"/>
        <item x="58276"/>
        <item x="58277"/>
        <item x="58278"/>
        <item x="58279"/>
        <item x="58280"/>
        <item x="58281"/>
        <item x="58282"/>
        <item x="58283"/>
        <item x="58284"/>
        <item x="58285"/>
        <item x="58286"/>
        <item x="58287"/>
        <item x="58288"/>
        <item x="58289"/>
        <item x="58290"/>
        <item x="58291"/>
        <item x="58292"/>
        <item x="58293"/>
        <item x="58294"/>
        <item x="58295"/>
        <item x="58296"/>
        <item x="58297"/>
        <item x="58298"/>
        <item x="58299"/>
        <item x="58300"/>
        <item x="58301"/>
        <item x="58302"/>
        <item x="58303"/>
        <item x="58304"/>
        <item x="58305"/>
        <item x="58306"/>
        <item x="58307"/>
        <item x="58308"/>
        <item x="58309"/>
        <item x="58310"/>
        <item x="58311"/>
        <item x="58312"/>
        <item x="58313"/>
        <item x="58314"/>
        <item x="58315"/>
        <item x="58316"/>
        <item x="58317"/>
        <item x="58318"/>
        <item x="58319"/>
        <item x="58320"/>
        <item x="58321"/>
        <item x="58322"/>
        <item x="58323"/>
        <item x="58324"/>
        <item x="58325"/>
        <item x="58326"/>
        <item x="58327"/>
        <item x="58328"/>
        <item x="58329"/>
        <item x="58330"/>
        <item x="58331"/>
        <item x="58332"/>
        <item x="58333"/>
        <item x="58334"/>
        <item x="58335"/>
        <item x="58336"/>
        <item x="58337"/>
        <item x="58338"/>
        <item x="58339"/>
        <item x="58340"/>
        <item x="58341"/>
        <item x="58342"/>
        <item x="58343"/>
        <item x="58344"/>
        <item x="58345"/>
        <item x="58346"/>
        <item x="58347"/>
        <item x="58348"/>
        <item x="58349"/>
        <item x="58350"/>
        <item x="58351"/>
        <item x="58352"/>
        <item x="58353"/>
        <item x="58354"/>
        <item x="58355"/>
        <item x="58356"/>
        <item x="58357"/>
        <item x="58358"/>
        <item x="58359"/>
        <item x="58360"/>
        <item x="58361"/>
        <item x="58362"/>
        <item x="58363"/>
        <item x="58364"/>
        <item x="58365"/>
        <item x="58366"/>
        <item x="58367"/>
        <item x="58368"/>
        <item x="58369"/>
        <item x="58370"/>
        <item x="58371"/>
        <item x="58372"/>
        <item x="58373"/>
        <item x="58374"/>
        <item x="58375"/>
        <item x="58376"/>
        <item x="58377"/>
        <item x="58378"/>
        <item x="58379"/>
        <item x="58380"/>
        <item x="58381"/>
        <item x="58382"/>
        <item x="58383"/>
        <item x="58384"/>
        <item x="58385"/>
        <item x="58386"/>
        <item x="58387"/>
        <item x="58388"/>
        <item x="58389"/>
        <item x="58390"/>
        <item x="58391"/>
        <item x="58392"/>
        <item x="58393"/>
        <item x="58394"/>
        <item x="58395"/>
        <item x="58396"/>
        <item x="58397"/>
        <item x="58398"/>
        <item x="58399"/>
        <item x="58400"/>
        <item x="58401"/>
        <item x="58402"/>
        <item x="58403"/>
        <item x="58404"/>
        <item x="58405"/>
        <item x="58406"/>
        <item x="58407"/>
        <item x="58408"/>
        <item x="58409"/>
        <item x="58410"/>
        <item x="58411"/>
        <item x="58412"/>
        <item x="58413"/>
        <item x="58414"/>
        <item x="58415"/>
        <item x="58416"/>
        <item x="58417"/>
        <item x="58418"/>
        <item x="58419"/>
        <item x="58420"/>
        <item x="58421"/>
        <item x="58422"/>
        <item x="58423"/>
        <item x="58424"/>
        <item x="58425"/>
        <item x="58426"/>
        <item x="58427"/>
        <item x="58428"/>
        <item x="58429"/>
        <item x="58430"/>
        <item x="58431"/>
        <item x="58432"/>
        <item x="58433"/>
        <item x="58434"/>
        <item x="58435"/>
        <item x="58436"/>
        <item x="58437"/>
        <item x="58438"/>
        <item x="58439"/>
        <item x="58440"/>
        <item x="58441"/>
        <item x="58442"/>
        <item x="58443"/>
        <item x="58444"/>
        <item x="58445"/>
        <item x="58446"/>
        <item x="58447"/>
        <item x="58448"/>
        <item x="58449"/>
        <item x="58450"/>
        <item x="58451"/>
        <item x="58452"/>
        <item x="58453"/>
        <item x="58454"/>
        <item x="58455"/>
        <item x="58456"/>
        <item x="58457"/>
        <item x="58458"/>
        <item x="58459"/>
        <item x="58460"/>
        <item x="58461"/>
        <item x="58462"/>
        <item x="58463"/>
        <item x="58464"/>
        <item x="58465"/>
        <item x="58466"/>
        <item x="58467"/>
        <item x="58468"/>
        <item x="58469"/>
        <item x="58470"/>
        <item x="58471"/>
        <item x="58472"/>
        <item x="58473"/>
        <item x="58474"/>
        <item x="58475"/>
        <item x="58476"/>
        <item x="58477"/>
        <item x="58478"/>
        <item x="58479"/>
        <item x="58480"/>
        <item x="58481"/>
        <item x="58482"/>
        <item x="58483"/>
        <item x="58484"/>
        <item x="58485"/>
        <item x="58486"/>
        <item x="58487"/>
        <item x="58488"/>
        <item x="58489"/>
        <item x="58490"/>
        <item x="58491"/>
        <item x="58492"/>
        <item x="58493"/>
        <item x="58494"/>
        <item x="58495"/>
        <item x="58496"/>
        <item x="58497"/>
        <item x="58498"/>
        <item x="58499"/>
        <item x="58500"/>
        <item x="58501"/>
        <item x="58502"/>
        <item x="58503"/>
        <item x="58504"/>
        <item x="58505"/>
        <item x="58506"/>
        <item x="58507"/>
        <item x="58508"/>
        <item x="58509"/>
        <item x="58510"/>
        <item x="58511"/>
        <item x="58512"/>
        <item x="58513"/>
        <item x="58514"/>
        <item x="58515"/>
        <item x="58516"/>
        <item x="58517"/>
        <item x="58518"/>
        <item x="58519"/>
        <item x="58520"/>
        <item x="58521"/>
        <item x="58522"/>
        <item x="58523"/>
        <item x="58524"/>
        <item x="58525"/>
        <item x="58526"/>
        <item x="58527"/>
        <item x="58528"/>
        <item x="58529"/>
        <item x="58530"/>
        <item x="58531"/>
        <item x="58532"/>
        <item x="58533"/>
        <item x="58534"/>
        <item x="58535"/>
        <item x="58536"/>
        <item x="58537"/>
        <item x="58538"/>
        <item x="58539"/>
        <item x="58540"/>
        <item x="58541"/>
        <item x="58542"/>
        <item x="58543"/>
        <item x="58544"/>
        <item x="58545"/>
        <item x="58546"/>
        <item x="58547"/>
        <item x="58548"/>
        <item x="58549"/>
        <item x="58550"/>
        <item x="58551"/>
        <item x="58552"/>
        <item x="58553"/>
        <item x="58554"/>
        <item x="58555"/>
        <item x="58556"/>
        <item x="58557"/>
        <item x="58558"/>
        <item x="58559"/>
        <item x="58560"/>
        <item x="58561"/>
        <item x="58562"/>
        <item x="58563"/>
        <item x="58564"/>
        <item x="58565"/>
        <item x="58566"/>
        <item x="58567"/>
        <item x="58568"/>
        <item x="58569"/>
        <item x="58570"/>
        <item x="58571"/>
        <item x="58572"/>
        <item x="58573"/>
        <item x="58574"/>
        <item x="58575"/>
        <item x="58576"/>
        <item x="58577"/>
        <item x="58578"/>
        <item x="58579"/>
        <item x="58580"/>
        <item x="58581"/>
        <item x="58582"/>
        <item x="58583"/>
        <item x="58584"/>
        <item x="58585"/>
        <item x="58586"/>
        <item x="58587"/>
        <item x="58588"/>
        <item x="58589"/>
        <item x="58590"/>
        <item x="58591"/>
        <item x="58592"/>
        <item x="58593"/>
        <item x="58594"/>
        <item x="58595"/>
        <item x="58596"/>
        <item x="58597"/>
        <item x="58598"/>
        <item x="58599"/>
        <item x="58600"/>
        <item x="58601"/>
        <item x="58602"/>
        <item x="58603"/>
        <item x="58604"/>
        <item x="58605"/>
        <item x="58606"/>
        <item x="58607"/>
        <item x="58608"/>
        <item x="58609"/>
        <item x="58610"/>
        <item x="58611"/>
        <item x="58612"/>
        <item x="58613"/>
        <item x="58614"/>
        <item x="58615"/>
        <item x="58616"/>
        <item x="58617"/>
        <item x="58618"/>
        <item x="58619"/>
        <item x="58620"/>
        <item x="58621"/>
        <item x="58622"/>
        <item x="58623"/>
        <item x="58624"/>
        <item x="58625"/>
        <item x="58626"/>
        <item x="58627"/>
        <item x="58628"/>
        <item x="58629"/>
        <item x="58630"/>
        <item x="58631"/>
        <item x="58632"/>
        <item x="58633"/>
        <item x="58634"/>
        <item x="58635"/>
        <item x="58636"/>
        <item x="58637"/>
        <item x="58638"/>
        <item x="58639"/>
        <item x="58640"/>
        <item x="58641"/>
        <item x="58642"/>
        <item x="58643"/>
        <item x="58644"/>
        <item x="58645"/>
        <item x="58646"/>
        <item x="58647"/>
        <item x="58648"/>
        <item x="58649"/>
        <item x="58650"/>
        <item x="58651"/>
        <item x="58652"/>
        <item x="58653"/>
        <item x="58654"/>
        <item x="58655"/>
        <item x="58656"/>
        <item x="58657"/>
        <item x="58658"/>
        <item x="58659"/>
        <item x="58660"/>
        <item x="58661"/>
        <item x="58662"/>
        <item x="58663"/>
        <item x="58664"/>
        <item x="58665"/>
        <item x="58666"/>
        <item x="58667"/>
        <item x="58668"/>
        <item x="58669"/>
        <item x="58670"/>
        <item x="58671"/>
        <item x="58672"/>
        <item x="58673"/>
        <item x="58674"/>
        <item x="58675"/>
        <item x="58676"/>
        <item x="58677"/>
        <item x="58678"/>
        <item x="58679"/>
        <item x="58680"/>
        <item x="58681"/>
        <item x="58682"/>
        <item x="58683"/>
        <item x="58684"/>
        <item x="58685"/>
        <item x="58686"/>
        <item x="58687"/>
        <item x="58688"/>
        <item x="58689"/>
        <item x="58690"/>
        <item x="58691"/>
        <item x="58692"/>
        <item x="58693"/>
        <item x="58694"/>
        <item x="58695"/>
        <item x="58696"/>
        <item x="58697"/>
        <item x="58698"/>
        <item x="58699"/>
        <item x="58700"/>
        <item x="58701"/>
        <item x="58702"/>
        <item x="58703"/>
        <item x="58704"/>
        <item x="58705"/>
        <item x="58706"/>
        <item x="58707"/>
        <item x="58708"/>
        <item x="58709"/>
        <item x="58710"/>
        <item x="58711"/>
        <item x="58712"/>
        <item x="58713"/>
        <item x="58714"/>
        <item x="58715"/>
        <item x="58716"/>
        <item x="58717"/>
        <item x="58718"/>
        <item x="58719"/>
        <item x="58720"/>
        <item x="58721"/>
        <item x="58722"/>
        <item x="58723"/>
        <item x="58724"/>
        <item x="58725"/>
        <item x="58726"/>
        <item x="58727"/>
        <item x="58728"/>
        <item x="58729"/>
        <item x="58730"/>
        <item x="58731"/>
        <item x="58732"/>
        <item x="58733"/>
        <item x="58734"/>
        <item x="58735"/>
        <item x="58736"/>
        <item x="58737"/>
        <item x="58738"/>
        <item x="58739"/>
        <item x="58740"/>
        <item x="58741"/>
        <item x="58742"/>
        <item x="58743"/>
        <item x="58744"/>
        <item x="58745"/>
        <item x="58746"/>
        <item x="58747"/>
        <item x="58748"/>
        <item x="58749"/>
        <item x="58750"/>
        <item x="58751"/>
        <item x="58752"/>
        <item x="58753"/>
        <item x="58754"/>
        <item x="58755"/>
        <item x="58756"/>
        <item x="58757"/>
        <item x="58758"/>
        <item x="58759"/>
        <item x="58760"/>
        <item x="58761"/>
        <item x="58762"/>
        <item x="58763"/>
        <item x="58764"/>
        <item x="58765"/>
        <item x="58766"/>
        <item x="58767"/>
        <item x="58768"/>
        <item x="58769"/>
        <item x="58770"/>
        <item x="58771"/>
        <item x="58772"/>
        <item x="58773"/>
        <item x="58774"/>
        <item x="58775"/>
        <item x="58776"/>
        <item x="58777"/>
        <item x="58778"/>
        <item x="58779"/>
        <item x="58780"/>
        <item x="58781"/>
        <item x="58782"/>
        <item x="58783"/>
        <item x="58784"/>
        <item x="58785"/>
        <item x="58786"/>
        <item x="58787"/>
        <item x="58788"/>
        <item x="58789"/>
        <item x="58790"/>
        <item x="58791"/>
        <item x="58792"/>
        <item x="58793"/>
        <item x="58794"/>
        <item x="58795"/>
        <item x="58796"/>
        <item x="58797"/>
        <item x="58798"/>
        <item x="58799"/>
        <item x="58800"/>
        <item x="58801"/>
        <item x="58802"/>
        <item x="58803"/>
        <item x="58804"/>
        <item x="58805"/>
        <item x="58806"/>
        <item x="58807"/>
        <item x="58808"/>
        <item x="58809"/>
        <item x="58810"/>
        <item x="58811"/>
        <item x="58812"/>
        <item x="58813"/>
        <item x="58814"/>
        <item x="58815"/>
        <item x="58816"/>
        <item x="58817"/>
        <item x="58818"/>
        <item x="58819"/>
        <item x="58820"/>
        <item x="58821"/>
        <item x="58822"/>
        <item x="58823"/>
        <item x="58824"/>
        <item x="58825"/>
        <item x="58826"/>
        <item x="58827"/>
        <item x="58828"/>
        <item x="58829"/>
        <item x="58830"/>
        <item x="58831"/>
        <item x="58832"/>
        <item x="58833"/>
        <item x="58834"/>
        <item x="58835"/>
        <item x="58836"/>
        <item x="58837"/>
        <item x="58838"/>
        <item x="58839"/>
        <item x="58840"/>
        <item x="58841"/>
        <item x="58842"/>
        <item x="58843"/>
        <item x="58844"/>
        <item x="58845"/>
        <item x="58846"/>
        <item x="58847"/>
        <item x="58848"/>
        <item x="58849"/>
        <item x="58850"/>
        <item x="58851"/>
        <item x="58852"/>
        <item x="58853"/>
        <item x="58854"/>
        <item x="58855"/>
        <item x="58856"/>
        <item x="58857"/>
        <item x="58858"/>
        <item x="58859"/>
        <item x="58860"/>
        <item x="58861"/>
        <item x="58862"/>
        <item x="58863"/>
        <item x="58864"/>
        <item x="58865"/>
        <item x="58866"/>
        <item x="58867"/>
        <item x="58868"/>
        <item x="58869"/>
        <item x="58870"/>
        <item x="58871"/>
        <item x="58872"/>
        <item x="58873"/>
        <item x="58874"/>
        <item x="58875"/>
        <item x="58876"/>
        <item x="58877"/>
        <item x="58878"/>
        <item x="58879"/>
        <item x="58880"/>
        <item x="58881"/>
        <item x="58882"/>
        <item x="58883"/>
        <item x="58884"/>
        <item x="58885"/>
        <item x="58886"/>
        <item x="58887"/>
        <item x="58888"/>
        <item x="58889"/>
        <item x="58890"/>
        <item x="58891"/>
        <item x="58892"/>
        <item x="58893"/>
        <item x="58894"/>
        <item x="58895"/>
        <item x="58896"/>
        <item x="58897"/>
        <item x="58898"/>
        <item x="58899"/>
        <item x="58900"/>
        <item x="58901"/>
        <item x="58902"/>
        <item x="58903"/>
        <item x="58904"/>
        <item x="58905"/>
        <item x="58906"/>
        <item x="58907"/>
        <item x="58908"/>
        <item x="58909"/>
        <item x="58910"/>
        <item x="58911"/>
        <item x="58912"/>
        <item x="58913"/>
        <item x="58914"/>
        <item x="58915"/>
        <item x="58916"/>
        <item x="58917"/>
        <item x="58918"/>
        <item x="58919"/>
        <item x="58920"/>
        <item x="58921"/>
        <item x="58922"/>
        <item x="58923"/>
        <item x="58924"/>
        <item x="58925"/>
        <item x="58926"/>
        <item x="58927"/>
        <item x="58928"/>
        <item x="58929"/>
        <item x="58930"/>
        <item x="58931"/>
        <item x="58932"/>
        <item x="58933"/>
        <item x="58934"/>
        <item x="58935"/>
        <item x="58936"/>
        <item x="58937"/>
        <item x="58938"/>
        <item x="58939"/>
        <item x="58940"/>
        <item x="58941"/>
        <item x="58942"/>
        <item x="58943"/>
        <item x="58944"/>
        <item x="58945"/>
        <item x="58946"/>
        <item x="58947"/>
        <item x="58948"/>
        <item x="58949"/>
        <item x="58950"/>
        <item x="58951"/>
        <item x="58952"/>
        <item x="58953"/>
        <item x="58954"/>
        <item x="58955"/>
        <item x="58956"/>
        <item x="58957"/>
        <item x="58958"/>
        <item x="58959"/>
        <item x="58960"/>
        <item x="58961"/>
        <item x="58962"/>
        <item x="58963"/>
        <item x="58964"/>
        <item x="58965"/>
        <item x="58966"/>
        <item x="58967"/>
        <item x="58968"/>
        <item x="58969"/>
        <item x="58970"/>
        <item x="58971"/>
        <item x="58972"/>
        <item x="58973"/>
        <item x="58974"/>
        <item x="58975"/>
        <item x="58976"/>
        <item x="58977"/>
        <item x="58978"/>
        <item x="58979"/>
        <item x="58980"/>
        <item x="58981"/>
        <item x="58982"/>
        <item x="58983"/>
        <item x="58984"/>
        <item x="58985"/>
        <item x="58986"/>
        <item x="58987"/>
        <item x="58988"/>
        <item x="58989"/>
        <item x="58990"/>
        <item x="58991"/>
        <item x="58992"/>
        <item x="58993"/>
        <item x="58994"/>
        <item x="58995"/>
        <item x="58996"/>
        <item x="58997"/>
        <item x="58998"/>
        <item x="58999"/>
        <item x="59000"/>
        <item x="59001"/>
        <item x="59002"/>
        <item x="59003"/>
        <item x="59004"/>
        <item x="59005"/>
        <item x="59006"/>
        <item x="59007"/>
        <item x="59008"/>
        <item x="59009"/>
        <item x="59010"/>
        <item x="59011"/>
        <item x="59012"/>
        <item x="59013"/>
        <item x="59014"/>
        <item x="59015"/>
        <item x="59016"/>
        <item x="59017"/>
        <item x="59018"/>
        <item x="59019"/>
        <item x="59020"/>
        <item x="59021"/>
        <item x="59022"/>
        <item x="59023"/>
        <item x="59024"/>
        <item x="59025"/>
        <item x="59026"/>
        <item x="59027"/>
        <item x="59028"/>
        <item x="59029"/>
        <item x="59030"/>
        <item x="59031"/>
        <item x="59032"/>
        <item x="59033"/>
        <item x="59034"/>
        <item x="59035"/>
        <item x="59036"/>
        <item x="59037"/>
        <item x="59038"/>
        <item x="59039"/>
        <item x="59040"/>
        <item x="59041"/>
        <item x="59042"/>
        <item x="59043"/>
        <item x="59044"/>
        <item x="59045"/>
        <item x="59046"/>
        <item x="59047"/>
        <item x="59048"/>
        <item x="59049"/>
        <item x="59050"/>
        <item x="59051"/>
        <item x="59052"/>
        <item x="59053"/>
        <item x="59054"/>
        <item x="59055"/>
        <item x="59056"/>
        <item x="59057"/>
        <item x="59058"/>
        <item x="59059"/>
        <item x="59060"/>
        <item x="59061"/>
        <item x="59062"/>
        <item x="59063"/>
        <item x="59064"/>
        <item x="59065"/>
        <item x="59066"/>
        <item x="59067"/>
        <item x="59068"/>
        <item x="59069"/>
        <item x="59070"/>
        <item x="59071"/>
        <item x="59072"/>
        <item x="59073"/>
        <item x="59074"/>
        <item x="59075"/>
        <item x="59076"/>
        <item x="59077"/>
        <item x="59078"/>
        <item x="59079"/>
        <item x="59080"/>
        <item x="59081"/>
        <item x="59082"/>
        <item x="59083"/>
        <item x="59084"/>
        <item x="59085"/>
        <item x="59086"/>
        <item x="59087"/>
        <item x="59088"/>
        <item x="59089"/>
        <item x="59090"/>
        <item x="59091"/>
        <item x="59092"/>
        <item x="59093"/>
        <item x="59094"/>
        <item x="59095"/>
        <item x="59096"/>
        <item x="59097"/>
        <item x="59098"/>
        <item x="59099"/>
        <item x="59100"/>
        <item x="59101"/>
        <item x="59102"/>
        <item x="59103"/>
        <item x="59104"/>
        <item x="59105"/>
        <item x="59106"/>
        <item x="59107"/>
        <item x="59108"/>
        <item x="59109"/>
        <item x="59110"/>
        <item x="59111"/>
        <item x="59112"/>
        <item x="59113"/>
        <item x="59114"/>
        <item x="59115"/>
        <item x="59116"/>
        <item x="59117"/>
        <item x="59118"/>
        <item x="59119"/>
        <item x="59120"/>
        <item x="59121"/>
        <item x="59122"/>
        <item x="59123"/>
        <item x="59124"/>
        <item x="59125"/>
        <item x="59126"/>
        <item x="59127"/>
        <item x="59128"/>
        <item x="59129"/>
        <item x="59130"/>
        <item x="59131"/>
        <item x="59132"/>
        <item x="59133"/>
        <item x="59134"/>
        <item x="59135"/>
        <item x="59136"/>
        <item x="59137"/>
        <item x="59138"/>
        <item x="59139"/>
        <item x="59140"/>
        <item x="59141"/>
        <item x="59142"/>
        <item x="59143"/>
        <item x="59144"/>
        <item x="59145"/>
        <item x="59146"/>
        <item x="59147"/>
        <item x="59148"/>
        <item x="59149"/>
        <item x="59150"/>
        <item x="59151"/>
        <item x="59152"/>
        <item x="59153"/>
        <item x="59154"/>
        <item x="59155"/>
        <item x="59156"/>
        <item x="59157"/>
        <item x="59158"/>
        <item x="59159"/>
        <item x="59160"/>
        <item x="59161"/>
        <item x="59162"/>
        <item x="59163"/>
        <item x="59164"/>
        <item x="59165"/>
        <item x="59166"/>
        <item x="59167"/>
        <item x="59168"/>
        <item x="59169"/>
        <item x="59170"/>
        <item x="59171"/>
        <item x="59172"/>
        <item x="59173"/>
        <item x="59174"/>
        <item x="59175"/>
        <item x="59176"/>
        <item x="59177"/>
        <item x="59178"/>
        <item x="59179"/>
        <item x="59180"/>
        <item x="59181"/>
        <item x="59182"/>
        <item x="59183"/>
        <item x="59184"/>
        <item x="59185"/>
        <item x="59186"/>
        <item x="59187"/>
        <item x="59188"/>
        <item x="59189"/>
        <item x="59190"/>
        <item x="59191"/>
        <item x="59192"/>
        <item x="59193"/>
        <item x="59194"/>
        <item x="59195"/>
        <item x="59196"/>
        <item x="59197"/>
        <item x="59198"/>
        <item x="59199"/>
        <item x="59200"/>
        <item x="59201"/>
        <item x="59202"/>
        <item x="59203"/>
        <item x="59204"/>
        <item x="59205"/>
        <item x="59206"/>
        <item x="59207"/>
        <item x="59208"/>
        <item x="59209"/>
        <item x="59210"/>
        <item x="59211"/>
        <item x="59212"/>
        <item x="59213"/>
        <item x="59214"/>
        <item x="59215"/>
        <item x="59216"/>
        <item x="59217"/>
        <item x="59218"/>
        <item x="59219"/>
        <item x="59220"/>
        <item x="59221"/>
        <item x="59222"/>
        <item x="59223"/>
        <item x="59224"/>
        <item x="59225"/>
        <item x="59226"/>
        <item x="59227"/>
        <item x="59228"/>
        <item x="59229"/>
        <item x="59230"/>
        <item x="59231"/>
        <item x="59232"/>
        <item x="59233"/>
        <item x="59234"/>
        <item x="59235"/>
        <item x="59236"/>
        <item x="59237"/>
        <item x="59238"/>
        <item x="59239"/>
        <item x="59240"/>
        <item x="59241"/>
        <item x="59242"/>
        <item x="59243"/>
        <item x="59244"/>
        <item x="59245"/>
        <item x="59246"/>
        <item x="59247"/>
        <item x="59248"/>
        <item x="59249"/>
        <item x="59250"/>
        <item x="59251"/>
        <item x="59252"/>
        <item x="59253"/>
        <item x="59254"/>
        <item x="59255"/>
        <item x="59256"/>
        <item x="59257"/>
        <item x="59258"/>
        <item x="59259"/>
        <item x="59260"/>
        <item x="59261"/>
        <item x="59262"/>
        <item x="59263"/>
        <item x="59264"/>
        <item x="59265"/>
        <item x="59266"/>
        <item x="59267"/>
        <item x="59268"/>
        <item x="59269"/>
        <item x="59270"/>
        <item x="59271"/>
        <item x="59272"/>
        <item x="59273"/>
        <item x="59274"/>
        <item x="59275"/>
        <item x="59276"/>
        <item x="59277"/>
        <item x="59278"/>
        <item x="59279"/>
        <item x="59280"/>
        <item x="59281"/>
        <item x="59282"/>
        <item x="59283"/>
        <item x="59284"/>
        <item x="59285"/>
        <item x="59286"/>
        <item x="59287"/>
        <item x="59288"/>
        <item x="59289"/>
        <item x="59290"/>
        <item x="59291"/>
        <item x="59292"/>
        <item x="59293"/>
        <item x="59294"/>
        <item x="59295"/>
        <item x="59296"/>
        <item x="59297"/>
        <item x="59298"/>
        <item x="59299"/>
        <item x="59300"/>
        <item x="59301"/>
        <item x="59302"/>
        <item x="59303"/>
        <item x="59304"/>
        <item x="59305"/>
        <item x="59306"/>
        <item x="59307"/>
        <item x="59308"/>
        <item x="59309"/>
        <item x="59310"/>
        <item x="59311"/>
        <item x="59312"/>
        <item x="59313"/>
        <item x="59314"/>
        <item x="59315"/>
        <item x="59316"/>
        <item x="59317"/>
        <item x="59318"/>
        <item x="59319"/>
        <item x="59320"/>
        <item x="59321"/>
        <item x="59322"/>
        <item x="59323"/>
        <item x="59324"/>
        <item x="59325"/>
        <item x="59326"/>
        <item x="59327"/>
        <item x="59328"/>
        <item x="59329"/>
        <item x="59330"/>
        <item x="59331"/>
        <item x="59332"/>
        <item x="59333"/>
        <item x="59334"/>
        <item x="59335"/>
        <item x="59336"/>
        <item x="59337"/>
        <item x="59338"/>
        <item x="59339"/>
        <item x="59340"/>
        <item x="59341"/>
        <item x="59342"/>
        <item x="59343"/>
        <item x="59344"/>
        <item x="59345"/>
        <item x="59346"/>
        <item x="59347"/>
        <item x="59348"/>
        <item x="59349"/>
        <item x="59350"/>
        <item x="59351"/>
        <item x="59352"/>
        <item x="59353"/>
        <item x="59354"/>
        <item x="59355"/>
        <item x="59356"/>
        <item x="59357"/>
        <item x="59358"/>
        <item x="59359"/>
        <item x="59360"/>
        <item x="59361"/>
        <item x="59362"/>
        <item x="59363"/>
        <item x="59364"/>
        <item x="59365"/>
        <item x="59366"/>
        <item x="59367"/>
        <item x="59368"/>
        <item x="59369"/>
        <item x="59370"/>
        <item x="59371"/>
        <item x="59372"/>
        <item x="59373"/>
        <item x="59374"/>
        <item x="59375"/>
        <item x="59376"/>
        <item x="59377"/>
        <item x="59378"/>
        <item x="59379"/>
        <item x="59380"/>
        <item x="59381"/>
        <item x="59382"/>
        <item x="59383"/>
        <item x="59384"/>
        <item x="59385"/>
        <item x="59386"/>
        <item x="59387"/>
        <item x="59388"/>
        <item x="59389"/>
        <item x="59390"/>
        <item x="59391"/>
        <item x="59392"/>
        <item x="59393"/>
        <item x="59394"/>
        <item x="59395"/>
        <item x="59396"/>
        <item x="59397"/>
        <item x="59398"/>
        <item x="59399"/>
        <item x="59400"/>
        <item x="59401"/>
        <item x="59402"/>
        <item x="59403"/>
        <item x="59404"/>
        <item x="59405"/>
        <item x="59406"/>
        <item x="59407"/>
        <item x="59408"/>
        <item x="59409"/>
        <item x="59410"/>
        <item x="59411"/>
        <item x="59412"/>
        <item x="59413"/>
        <item x="59414"/>
        <item x="59415"/>
        <item x="59416"/>
        <item x="59417"/>
        <item x="59418"/>
        <item x="59419"/>
        <item x="59420"/>
        <item x="59421"/>
        <item x="59422"/>
        <item x="59423"/>
        <item x="59424"/>
        <item x="59425"/>
        <item x="59426"/>
        <item x="59427"/>
        <item x="59428"/>
        <item x="59429"/>
        <item x="59430"/>
        <item x="59431"/>
        <item x="59432"/>
        <item x="59433"/>
        <item x="59434"/>
        <item x="59435"/>
        <item x="59436"/>
        <item x="59437"/>
        <item x="59438"/>
        <item x="59439"/>
        <item x="59440"/>
        <item x="59441"/>
        <item x="59442"/>
        <item x="59443"/>
        <item x="59444"/>
        <item x="59445"/>
        <item x="59446"/>
        <item x="59447"/>
        <item x="59448"/>
        <item x="59449"/>
        <item x="59450"/>
        <item x="59451"/>
        <item x="59452"/>
        <item x="59453"/>
        <item x="59454"/>
        <item x="59455"/>
        <item x="59456"/>
        <item x="59457"/>
        <item x="59458"/>
        <item x="59459"/>
        <item x="59460"/>
        <item x="59461"/>
        <item x="59462"/>
        <item x="59463"/>
        <item x="59464"/>
        <item x="59465"/>
        <item x="59466"/>
        <item x="59467"/>
        <item x="59468"/>
        <item x="59469"/>
        <item x="59470"/>
        <item x="59471"/>
        <item x="59472"/>
        <item x="59473"/>
        <item x="59474"/>
        <item x="59475"/>
        <item x="59476"/>
        <item x="59477"/>
        <item x="59478"/>
        <item x="59479"/>
        <item x="59480"/>
        <item x="59481"/>
        <item x="59482"/>
        <item x="59483"/>
        <item x="59484"/>
        <item x="59485"/>
        <item x="59486"/>
        <item x="59487"/>
        <item x="59488"/>
        <item x="59489"/>
        <item x="59490"/>
        <item x="59491"/>
        <item x="59492"/>
        <item x="59493"/>
        <item x="59494"/>
        <item x="59495"/>
        <item x="59496"/>
        <item x="59497"/>
        <item x="59498"/>
        <item x="59499"/>
        <item x="59500"/>
        <item x="59501"/>
        <item x="59502"/>
        <item x="59503"/>
        <item x="59504"/>
        <item x="59505"/>
        <item x="59506"/>
        <item x="59507"/>
        <item x="59508"/>
        <item x="59509"/>
        <item x="59510"/>
        <item x="59511"/>
        <item x="59512"/>
        <item x="59513"/>
        <item x="59514"/>
        <item x="59515"/>
        <item x="59516"/>
        <item x="59517"/>
        <item x="59518"/>
        <item x="59519"/>
        <item x="59520"/>
        <item x="59521"/>
        <item x="59522"/>
        <item x="59523"/>
        <item x="59524"/>
        <item x="59525"/>
        <item x="59526"/>
        <item x="59527"/>
        <item x="59528"/>
        <item x="59529"/>
        <item x="59530"/>
        <item x="59531"/>
        <item x="59532"/>
        <item x="59533"/>
        <item x="59534"/>
        <item x="59535"/>
        <item x="59536"/>
        <item x="59537"/>
        <item x="59538"/>
        <item x="59539"/>
        <item x="59540"/>
        <item x="59541"/>
        <item x="59542"/>
        <item x="59543"/>
        <item x="59544"/>
        <item x="59545"/>
        <item x="59546"/>
        <item x="59547"/>
        <item x="59548"/>
        <item x="59549"/>
        <item x="59550"/>
        <item x="59551"/>
        <item x="59552"/>
        <item x="59553"/>
        <item x="59554"/>
        <item x="59555"/>
        <item x="59556"/>
        <item x="59557"/>
        <item x="59558"/>
        <item x="59559"/>
        <item x="59560"/>
        <item x="59561"/>
        <item x="59562"/>
        <item x="59563"/>
        <item x="59564"/>
        <item x="59565"/>
        <item x="59566"/>
        <item x="59567"/>
        <item x="59568"/>
        <item x="59569"/>
        <item x="59570"/>
        <item x="59571"/>
        <item x="59572"/>
        <item x="59573"/>
        <item x="59574"/>
        <item x="59575"/>
        <item x="59576"/>
        <item x="59577"/>
        <item x="59578"/>
        <item x="59579"/>
        <item x="59580"/>
        <item x="59581"/>
        <item x="59582"/>
        <item x="59583"/>
        <item x="59584"/>
        <item x="59585"/>
        <item x="59586"/>
        <item x="59587"/>
        <item x="59588"/>
        <item x="59589"/>
        <item x="59590"/>
        <item x="59591"/>
        <item x="59592"/>
        <item x="59593"/>
        <item x="59594"/>
        <item x="59595"/>
        <item x="59596"/>
        <item x="59597"/>
        <item x="59598"/>
        <item x="59599"/>
        <item x="59600"/>
        <item x="59601"/>
        <item x="59602"/>
        <item x="59603"/>
        <item x="59604"/>
        <item x="59605"/>
        <item x="59606"/>
        <item x="59607"/>
        <item x="59608"/>
        <item x="59609"/>
        <item x="59610"/>
        <item x="59611"/>
        <item x="59612"/>
        <item x="59613"/>
        <item x="59614"/>
        <item x="59615"/>
        <item x="59616"/>
        <item x="59617"/>
        <item x="59618"/>
        <item x="59619"/>
        <item x="59620"/>
        <item x="59621"/>
        <item x="59622"/>
        <item x="59623"/>
        <item x="59624"/>
        <item x="59625"/>
        <item x="59626"/>
        <item x="59627"/>
        <item x="59628"/>
        <item x="59629"/>
        <item x="59630"/>
        <item x="59631"/>
        <item x="59632"/>
        <item x="59633"/>
        <item x="59634"/>
        <item x="59635"/>
        <item x="59636"/>
        <item x="59637"/>
        <item x="59638"/>
        <item x="59639"/>
        <item x="59640"/>
        <item x="59641"/>
        <item x="59642"/>
        <item x="59643"/>
        <item x="59644"/>
        <item x="59645"/>
        <item x="59646"/>
        <item x="59647"/>
        <item x="59648"/>
        <item x="59649"/>
        <item x="59650"/>
        <item x="59651"/>
        <item x="59652"/>
        <item x="59653"/>
        <item x="59654"/>
        <item x="59655"/>
        <item x="59656"/>
        <item x="59657"/>
        <item x="59658"/>
        <item x="59659"/>
        <item x="59660"/>
        <item x="59661"/>
        <item x="59662"/>
        <item x="59663"/>
        <item x="59664"/>
        <item x="59665"/>
        <item x="59666"/>
        <item x="59667"/>
        <item x="59668"/>
        <item x="59669"/>
        <item x="59670"/>
        <item x="59671"/>
        <item x="59672"/>
        <item x="59673"/>
        <item x="59674"/>
        <item x="59675"/>
        <item x="59676"/>
        <item x="59677"/>
        <item x="59678"/>
        <item x="59679"/>
        <item x="59680"/>
        <item x="59681"/>
        <item x="59682"/>
        <item x="59683"/>
        <item x="59684"/>
        <item x="59685"/>
        <item x="59686"/>
        <item x="59687"/>
        <item x="59688"/>
        <item x="59689"/>
        <item x="59690"/>
        <item x="59691"/>
        <item x="59692"/>
        <item x="59693"/>
        <item x="59694"/>
        <item x="59695"/>
        <item x="59696"/>
        <item x="59697"/>
        <item x="59698"/>
        <item x="59699"/>
        <item x="59700"/>
        <item x="59701"/>
        <item x="59702"/>
        <item x="59703"/>
        <item x="59704"/>
        <item x="59705"/>
        <item x="59706"/>
        <item x="59707"/>
        <item x="59708"/>
        <item x="59709"/>
        <item x="59710"/>
        <item x="59711"/>
        <item x="59712"/>
        <item x="59713"/>
        <item x="59714"/>
        <item x="59715"/>
        <item x="59716"/>
        <item x="59717"/>
        <item x="59718"/>
        <item x="59719"/>
        <item x="59720"/>
        <item x="59721"/>
        <item x="59722"/>
        <item x="59723"/>
        <item x="59724"/>
        <item x="59725"/>
        <item x="59726"/>
        <item x="59727"/>
        <item x="59728"/>
        <item x="59729"/>
        <item x="59730"/>
        <item x="59731"/>
        <item x="59732"/>
        <item x="59733"/>
        <item x="59734"/>
        <item x="59735"/>
        <item x="59736"/>
        <item x="59737"/>
        <item x="59738"/>
        <item x="59739"/>
        <item x="59740"/>
        <item x="59741"/>
        <item x="59742"/>
        <item x="59743"/>
        <item x="59744"/>
        <item x="59745"/>
        <item x="59746"/>
        <item x="59747"/>
        <item x="59748"/>
        <item x="59749"/>
        <item x="59750"/>
        <item x="59751"/>
        <item x="59752"/>
        <item x="59753"/>
        <item x="59754"/>
        <item x="59755"/>
        <item x="59756"/>
        <item x="59757"/>
        <item x="59758"/>
        <item x="59759"/>
        <item x="59760"/>
        <item x="59761"/>
        <item x="59762"/>
        <item x="59763"/>
        <item x="59764"/>
        <item x="59765"/>
        <item x="59766"/>
        <item x="59767"/>
        <item x="59768"/>
        <item x="59769"/>
        <item x="59770"/>
        <item x="59771"/>
        <item x="59772"/>
        <item x="59773"/>
        <item x="59774"/>
        <item x="59775"/>
        <item x="59776"/>
        <item x="59777"/>
        <item x="59778"/>
        <item x="59779"/>
        <item x="59780"/>
        <item x="59781"/>
        <item x="59782"/>
        <item x="59783"/>
        <item x="59784"/>
        <item x="59785"/>
        <item x="59786"/>
        <item x="59787"/>
        <item x="59788"/>
        <item x="59789"/>
        <item x="59790"/>
        <item x="59791"/>
        <item x="59792"/>
        <item x="59793"/>
        <item x="59794"/>
        <item x="59795"/>
        <item x="59796"/>
        <item x="59797"/>
        <item x="59798"/>
        <item x="59799"/>
        <item x="59800"/>
        <item x="59801"/>
        <item x="59802"/>
        <item x="59803"/>
        <item x="59804"/>
        <item x="59805"/>
        <item x="59806"/>
        <item x="59807"/>
        <item x="59808"/>
        <item x="59809"/>
        <item x="59810"/>
        <item x="59811"/>
        <item x="59812"/>
        <item x="59813"/>
        <item x="59814"/>
        <item x="59815"/>
        <item x="59816"/>
        <item x="59817"/>
        <item x="59818"/>
        <item x="59819"/>
        <item x="59820"/>
        <item x="59821"/>
        <item x="59822"/>
        <item x="59823"/>
        <item x="59824"/>
        <item x="59825"/>
        <item x="59826"/>
        <item x="59827"/>
        <item x="59828"/>
        <item x="59829"/>
        <item x="59830"/>
        <item x="59831"/>
        <item x="59832"/>
        <item x="59833"/>
        <item x="59834"/>
        <item x="59835"/>
        <item x="59836"/>
        <item x="59837"/>
        <item x="59838"/>
        <item x="59839"/>
        <item x="59840"/>
        <item x="59841"/>
        <item x="59842"/>
        <item x="59843"/>
        <item x="59844"/>
        <item x="59845"/>
        <item x="59846"/>
        <item x="59847"/>
        <item x="59848"/>
        <item x="59849"/>
        <item x="59850"/>
        <item x="59851"/>
        <item x="59852"/>
        <item x="59853"/>
        <item x="59854"/>
        <item x="59855"/>
        <item x="59856"/>
        <item x="59857"/>
        <item x="59858"/>
        <item x="59859"/>
        <item x="59860"/>
        <item x="59861"/>
        <item x="59862"/>
        <item x="59863"/>
        <item x="59864"/>
        <item x="59865"/>
        <item x="59866"/>
        <item x="59867"/>
        <item x="59868"/>
        <item x="59869"/>
        <item x="59870"/>
        <item x="59871"/>
        <item x="59872"/>
        <item x="59873"/>
        <item x="59874"/>
        <item x="59875"/>
        <item x="59876"/>
        <item x="59877"/>
        <item x="59878"/>
        <item x="59879"/>
        <item x="59880"/>
        <item x="59881"/>
        <item x="59882"/>
        <item x="59883"/>
        <item x="59884"/>
        <item x="59885"/>
        <item x="59886"/>
        <item x="59887"/>
        <item x="59888"/>
        <item x="59889"/>
        <item x="59890"/>
        <item x="59891"/>
        <item x="59892"/>
        <item x="59893"/>
        <item x="59894"/>
        <item x="59895"/>
        <item x="59896"/>
        <item x="59897"/>
        <item x="59898"/>
        <item x="59899"/>
        <item x="59900"/>
        <item x="59901"/>
        <item x="59902"/>
        <item x="59903"/>
        <item x="59904"/>
        <item x="59905"/>
        <item x="59906"/>
        <item x="59907"/>
        <item x="59908"/>
        <item x="59909"/>
        <item x="59910"/>
        <item x="59911"/>
        <item x="59912"/>
        <item x="59913"/>
        <item x="59914"/>
        <item x="59915"/>
        <item x="59916"/>
        <item x="59917"/>
        <item x="59918"/>
        <item x="59919"/>
        <item x="59920"/>
        <item x="59921"/>
        <item x="59922"/>
        <item x="59923"/>
        <item x="59924"/>
        <item x="59925"/>
        <item x="59926"/>
        <item x="59927"/>
        <item x="59928"/>
        <item x="59929"/>
        <item x="59930"/>
        <item x="59931"/>
        <item x="59932"/>
        <item x="59933"/>
        <item x="59934"/>
        <item x="59935"/>
        <item x="59936"/>
        <item x="59937"/>
        <item x="59938"/>
        <item x="59939"/>
        <item x="59940"/>
        <item x="59941"/>
        <item x="59942"/>
        <item x="59943"/>
        <item x="59944"/>
        <item x="59945"/>
        <item x="59946"/>
        <item x="59947"/>
        <item x="59948"/>
        <item x="59949"/>
        <item x="59950"/>
        <item x="59951"/>
        <item x="59952"/>
        <item x="59953"/>
        <item x="59954"/>
        <item x="59955"/>
        <item x="59956"/>
        <item x="59957"/>
        <item x="59958"/>
        <item x="59959"/>
        <item x="59960"/>
        <item x="59961"/>
        <item x="59962"/>
        <item x="59963"/>
        <item x="59964"/>
        <item x="59965"/>
        <item x="59966"/>
        <item x="59967"/>
        <item x="59968"/>
        <item x="59969"/>
        <item x="59970"/>
        <item x="59971"/>
        <item x="59972"/>
        <item x="59973"/>
        <item x="59974"/>
        <item x="59975"/>
        <item x="59976"/>
        <item x="59977"/>
        <item x="59978"/>
        <item x="59979"/>
        <item x="59980"/>
        <item x="59981"/>
        <item x="59982"/>
        <item x="59983"/>
        <item x="59984"/>
        <item x="59985"/>
        <item x="59986"/>
        <item x="59987"/>
        <item x="59988"/>
        <item x="59989"/>
        <item x="59990"/>
        <item x="59991"/>
        <item x="59992"/>
        <item x="59993"/>
        <item x="59994"/>
        <item x="59995"/>
        <item x="59996"/>
        <item x="59997"/>
        <item x="59998"/>
        <item x="59999"/>
        <item x="60000"/>
        <item x="60001"/>
        <item x="60002"/>
        <item x="60003"/>
        <item x="60004"/>
        <item x="60005"/>
        <item x="60006"/>
        <item x="60007"/>
        <item x="60008"/>
        <item x="60009"/>
        <item x="60010"/>
        <item x="60011"/>
        <item x="60012"/>
        <item x="60013"/>
        <item x="60014"/>
        <item x="60015"/>
        <item x="60016"/>
        <item x="60017"/>
        <item x="60018"/>
        <item x="60019"/>
        <item x="60020"/>
        <item x="60021"/>
        <item x="60022"/>
        <item x="60023"/>
        <item x="60024"/>
        <item x="60025"/>
        <item x="60026"/>
        <item x="60027"/>
        <item x="60028"/>
        <item x="60029"/>
        <item x="60030"/>
        <item x="60031"/>
        <item x="60032"/>
        <item x="60033"/>
        <item x="60034"/>
        <item x="60035"/>
        <item x="60036"/>
        <item x="60037"/>
        <item x="60038"/>
        <item x="60039"/>
        <item x="60040"/>
        <item x="60041"/>
        <item x="60042"/>
        <item x="60043"/>
        <item x="60044"/>
        <item x="60045"/>
        <item x="60046"/>
        <item x="60047"/>
        <item x="60048"/>
        <item x="60049"/>
        <item x="60050"/>
        <item x="60051"/>
        <item x="60052"/>
        <item x="60053"/>
        <item x="60054"/>
        <item x="60055"/>
        <item x="60056"/>
        <item x="60057"/>
        <item x="60058"/>
        <item x="60059"/>
        <item x="60060"/>
        <item x="60061"/>
        <item x="60062"/>
        <item x="60063"/>
        <item x="60064"/>
        <item x="60065"/>
        <item x="60066"/>
        <item x="60067"/>
        <item x="60068"/>
        <item x="60069"/>
        <item x="60070"/>
        <item x="60071"/>
        <item x="60072"/>
        <item x="60073"/>
        <item x="60074"/>
        <item x="60075"/>
        <item x="60076"/>
        <item x="60077"/>
        <item x="60078"/>
        <item x="60079"/>
        <item x="60080"/>
        <item x="60081"/>
        <item x="60082"/>
        <item x="60083"/>
        <item x="60084"/>
        <item x="60085"/>
        <item x="60086"/>
        <item x="60087"/>
        <item x="60088"/>
        <item x="60089"/>
        <item x="60090"/>
        <item x="60091"/>
        <item x="60092"/>
        <item x="60093"/>
        <item x="60094"/>
        <item x="60095"/>
        <item x="60096"/>
        <item x="60097"/>
        <item x="60098"/>
        <item x="60099"/>
        <item x="60100"/>
        <item x="60101"/>
        <item x="60102"/>
        <item x="60103"/>
        <item x="60104"/>
        <item x="60105"/>
        <item x="60106"/>
        <item x="60107"/>
        <item x="60108"/>
        <item x="60109"/>
        <item x="60110"/>
        <item x="60111"/>
        <item x="60112"/>
        <item x="60113"/>
        <item x="60114"/>
        <item x="60115"/>
        <item x="60116"/>
        <item x="60117"/>
        <item x="60118"/>
        <item x="60119"/>
        <item x="60120"/>
        <item x="60121"/>
        <item x="60122"/>
        <item x="60123"/>
        <item x="60124"/>
        <item x="60125"/>
        <item x="60126"/>
        <item x="60127"/>
        <item x="60128"/>
        <item x="60129"/>
        <item x="60130"/>
        <item x="60131"/>
        <item x="60132"/>
        <item x="60133"/>
        <item x="60134"/>
        <item x="60135"/>
        <item x="60136"/>
        <item x="60137"/>
        <item x="60138"/>
        <item x="60139"/>
        <item x="60140"/>
        <item x="60141"/>
        <item x="60142"/>
        <item x="60143"/>
        <item x="60144"/>
        <item x="60145"/>
        <item x="60146"/>
        <item x="60147"/>
        <item x="60148"/>
        <item x="60149"/>
        <item x="60150"/>
        <item x="60151"/>
        <item x="60152"/>
        <item x="60153"/>
        <item x="60154"/>
        <item x="60155"/>
        <item x="60156"/>
        <item x="60157"/>
        <item x="60158"/>
        <item x="60159"/>
        <item x="60160"/>
        <item x="60161"/>
        <item x="60162"/>
        <item x="60163"/>
        <item x="60164"/>
        <item x="60165"/>
        <item x="60166"/>
        <item x="60167"/>
        <item x="60168"/>
        <item x="60169"/>
        <item x="60170"/>
        <item x="60171"/>
        <item x="60172"/>
        <item x="60173"/>
        <item x="60174"/>
        <item x="60175"/>
        <item x="60176"/>
        <item x="60177"/>
        <item x="60178"/>
        <item x="60179"/>
        <item x="60180"/>
        <item x="60181"/>
        <item x="60182"/>
        <item x="60183"/>
        <item x="60184"/>
        <item x="60185"/>
        <item x="60186"/>
        <item x="60187"/>
        <item x="60188"/>
        <item x="60189"/>
        <item x="60190"/>
        <item x="60191"/>
        <item x="60192"/>
        <item x="60193"/>
        <item x="60194"/>
        <item x="60195"/>
        <item x="60196"/>
        <item x="60197"/>
        <item x="60198"/>
        <item x="60199"/>
        <item x="60200"/>
        <item x="60201"/>
        <item x="60202"/>
        <item x="60203"/>
        <item x="60204"/>
        <item x="60205"/>
        <item x="60206"/>
        <item x="60207"/>
        <item x="60208"/>
        <item x="60209"/>
        <item x="60210"/>
        <item x="60211"/>
        <item x="60212"/>
        <item x="60213"/>
        <item x="60214"/>
        <item x="60215"/>
        <item x="60216"/>
        <item x="60217"/>
        <item x="60218"/>
        <item x="60219"/>
        <item x="60220"/>
        <item x="60221"/>
        <item x="60222"/>
        <item x="60223"/>
        <item x="60224"/>
        <item x="60225"/>
        <item x="60226"/>
        <item x="60227"/>
        <item x="60228"/>
        <item x="60229"/>
        <item x="60230"/>
        <item x="60231"/>
        <item x="60232"/>
        <item x="60233"/>
        <item x="60234"/>
        <item x="60235"/>
        <item x="60236"/>
        <item x="60237"/>
        <item x="60238"/>
        <item x="60239"/>
        <item x="60240"/>
        <item x="60241"/>
        <item x="60242"/>
        <item x="60243"/>
        <item x="60244"/>
        <item x="60245"/>
        <item x="60246"/>
        <item x="60247"/>
        <item x="60248"/>
        <item x="60249"/>
        <item x="60250"/>
        <item x="60251"/>
        <item x="60252"/>
        <item x="60253"/>
        <item x="60254"/>
        <item x="60255"/>
        <item x="60256"/>
        <item x="60257"/>
        <item x="60258"/>
        <item x="60259"/>
        <item x="60260"/>
        <item x="60261"/>
        <item x="60262"/>
        <item x="60263"/>
        <item x="60264"/>
        <item x="60265"/>
        <item x="60266"/>
        <item x="60267"/>
        <item x="60268"/>
        <item x="60269"/>
        <item x="60270"/>
        <item x="60271"/>
        <item x="60272"/>
        <item x="60273"/>
        <item x="60274"/>
        <item x="60275"/>
        <item x="60276"/>
        <item x="60277"/>
        <item x="60278"/>
        <item x="60279"/>
        <item x="60280"/>
        <item x="60281"/>
        <item x="60282"/>
        <item x="60283"/>
        <item x="60284"/>
        <item x="60285"/>
        <item x="60286"/>
        <item x="60287"/>
        <item x="60288"/>
        <item x="60289"/>
        <item x="60290"/>
        <item x="60291"/>
        <item x="60292"/>
        <item x="60293"/>
        <item x="60294"/>
        <item x="60295"/>
        <item x="60296"/>
        <item x="60297"/>
        <item x="60298"/>
        <item x="60299"/>
        <item x="60300"/>
        <item x="60301"/>
        <item x="60302"/>
        <item x="60303"/>
        <item x="60304"/>
        <item x="60305"/>
        <item x="60306"/>
        <item x="60307"/>
        <item x="60308"/>
        <item x="60309"/>
        <item x="60310"/>
        <item x="60311"/>
        <item x="60312"/>
        <item x="60313"/>
        <item x="60314"/>
        <item x="60315"/>
        <item x="60316"/>
        <item x="60317"/>
        <item x="60318"/>
        <item x="60319"/>
        <item x="60320"/>
        <item x="60321"/>
        <item x="60322"/>
        <item x="60323"/>
        <item x="60324"/>
        <item x="60325"/>
        <item x="60326"/>
        <item x="60327"/>
        <item x="60328"/>
        <item x="60329"/>
        <item x="60330"/>
        <item x="60331"/>
        <item x="60332"/>
        <item x="60333"/>
        <item x="60334"/>
        <item x="60335"/>
        <item x="60336"/>
        <item x="60337"/>
        <item x="60338"/>
        <item x="60339"/>
        <item x="60340"/>
        <item x="60341"/>
        <item x="60342"/>
        <item x="60343"/>
        <item x="60344"/>
        <item x="60345"/>
        <item x="60346"/>
        <item x="60347"/>
        <item x="60348"/>
        <item x="60349"/>
        <item x="60350"/>
        <item x="60351"/>
        <item x="60352"/>
        <item x="60353"/>
        <item x="60354"/>
        <item x="60355"/>
        <item x="60356"/>
        <item x="60357"/>
        <item x="60358"/>
        <item x="60359"/>
        <item x="60360"/>
        <item x="60361"/>
        <item x="60362"/>
        <item x="60363"/>
        <item x="60364"/>
        <item x="60365"/>
        <item x="60366"/>
        <item x="60367"/>
        <item x="60368"/>
        <item x="60369"/>
        <item x="60370"/>
        <item x="60371"/>
        <item x="60372"/>
        <item x="60373"/>
        <item x="60374"/>
        <item x="60375"/>
        <item x="60376"/>
        <item x="60377"/>
        <item x="60378"/>
        <item x="60379"/>
        <item x="60380"/>
        <item x="60381"/>
        <item x="60382"/>
        <item x="60383"/>
        <item x="60384"/>
        <item x="60385"/>
        <item x="60386"/>
        <item x="60387"/>
        <item x="60388"/>
        <item x="60389"/>
        <item x="60390"/>
        <item x="60391"/>
        <item x="60392"/>
        <item x="60393"/>
        <item x="60394"/>
        <item x="60395"/>
        <item x="60396"/>
        <item x="60397"/>
        <item x="60398"/>
        <item x="60399"/>
        <item x="60400"/>
        <item x="60401"/>
        <item x="60402"/>
        <item x="60403"/>
        <item x="60404"/>
        <item x="60405"/>
        <item x="60406"/>
        <item x="60407"/>
        <item x="60408"/>
        <item x="60409"/>
        <item x="60410"/>
        <item x="60411"/>
        <item x="60412"/>
        <item x="60413"/>
        <item x="60414"/>
        <item x="60415"/>
        <item x="60416"/>
        <item x="60417"/>
        <item x="60418"/>
        <item x="60419"/>
        <item x="60420"/>
        <item x="60421"/>
        <item x="60422"/>
        <item x="60423"/>
        <item x="60424"/>
        <item x="60425"/>
        <item x="60426"/>
        <item x="60427"/>
        <item x="60428"/>
        <item x="60429"/>
        <item x="60430"/>
        <item x="60431"/>
        <item x="60432"/>
        <item x="60433"/>
        <item x="60434"/>
        <item x="60435"/>
        <item x="60436"/>
        <item x="60437"/>
        <item x="60438"/>
        <item x="60439"/>
        <item x="60440"/>
        <item x="60441"/>
        <item x="60442"/>
        <item x="60443"/>
        <item x="60444"/>
        <item x="60445"/>
        <item x="60446"/>
        <item x="60447"/>
        <item x="60448"/>
        <item x="60449"/>
        <item x="60450"/>
        <item x="60451"/>
        <item x="60452"/>
        <item x="60453"/>
        <item x="60454"/>
        <item x="60455"/>
        <item x="60456"/>
        <item x="60457"/>
        <item x="60458"/>
        <item x="60459"/>
        <item x="60460"/>
        <item x="60461"/>
        <item x="60462"/>
        <item x="60463"/>
        <item x="60464"/>
        <item x="60465"/>
        <item x="60466"/>
        <item x="60467"/>
        <item x="60468"/>
        <item x="60469"/>
        <item x="60470"/>
        <item x="60471"/>
        <item x="60472"/>
        <item x="60473"/>
        <item x="60474"/>
        <item x="60475"/>
        <item x="60476"/>
        <item x="60477"/>
        <item x="60478"/>
        <item x="60479"/>
        <item x="60480"/>
        <item x="60481"/>
        <item x="60482"/>
        <item x="60483"/>
        <item x="60484"/>
        <item x="60485"/>
        <item x="60486"/>
        <item x="60487"/>
        <item x="60488"/>
        <item x="60489"/>
        <item x="60490"/>
        <item x="60491"/>
        <item x="60492"/>
        <item x="60493"/>
        <item x="60494"/>
        <item x="60495"/>
        <item x="60496"/>
        <item x="60497"/>
        <item x="60498"/>
        <item x="60499"/>
        <item x="60500"/>
        <item x="60501"/>
        <item x="60502"/>
        <item x="60503"/>
        <item x="60504"/>
        <item x="60505"/>
        <item x="60506"/>
        <item x="60507"/>
        <item x="60508"/>
        <item x="60509"/>
        <item x="60510"/>
        <item x="60511"/>
        <item x="60512"/>
        <item x="60513"/>
        <item x="60514"/>
        <item x="60515"/>
        <item x="60516"/>
        <item x="60517"/>
        <item x="60518"/>
        <item x="60519"/>
        <item x="60520"/>
        <item x="60521"/>
        <item x="60522"/>
        <item x="60523"/>
        <item x="60524"/>
        <item x="60525"/>
        <item x="60526"/>
        <item x="60527"/>
        <item x="60528"/>
        <item x="60529"/>
        <item x="60530"/>
        <item x="60531"/>
        <item x="60532"/>
        <item x="60533"/>
        <item x="60534"/>
        <item x="60535"/>
        <item x="60536"/>
        <item x="60537"/>
        <item x="60538"/>
        <item x="60539"/>
        <item x="60540"/>
        <item x="60541"/>
        <item x="60542"/>
        <item x="60543"/>
        <item x="60544"/>
        <item x="60545"/>
        <item x="60546"/>
        <item x="60547"/>
        <item x="60548"/>
        <item x="60549"/>
        <item x="60550"/>
        <item x="60551"/>
        <item x="60552"/>
        <item x="60553"/>
        <item x="60554"/>
        <item x="60555"/>
        <item x="60556"/>
        <item x="60557"/>
        <item x="60558"/>
        <item x="60559"/>
        <item x="60560"/>
        <item x="60561"/>
        <item x="60562"/>
        <item x="60563"/>
        <item x="60564"/>
        <item x="60565"/>
        <item x="60566"/>
        <item x="60567"/>
        <item x="60568"/>
        <item x="60569"/>
        <item x="60570"/>
        <item x="60571"/>
        <item x="60572"/>
        <item x="60573"/>
        <item x="60574"/>
        <item x="60575"/>
        <item x="60576"/>
        <item x="60577"/>
        <item x="60578"/>
        <item x="60579"/>
        <item x="60580"/>
        <item x="60581"/>
        <item x="60582"/>
        <item x="60583"/>
        <item x="60584"/>
        <item x="60585"/>
        <item x="60586"/>
        <item x="60587"/>
        <item x="60588"/>
        <item x="60589"/>
        <item x="60590"/>
        <item x="60591"/>
        <item x="60592"/>
        <item x="60593"/>
        <item x="60594"/>
        <item x="60595"/>
        <item x="60596"/>
        <item x="60597"/>
        <item x="60598"/>
        <item x="60599"/>
        <item x="60600"/>
        <item x="60601"/>
        <item x="60602"/>
        <item x="60603"/>
        <item x="60604"/>
        <item x="60605"/>
        <item x="60606"/>
        <item x="60607"/>
        <item x="60608"/>
        <item x="60609"/>
        <item x="60610"/>
        <item x="60611"/>
        <item x="60612"/>
        <item x="60613"/>
        <item x="60614"/>
        <item x="60615"/>
        <item x="60616"/>
        <item x="60617"/>
        <item x="60618"/>
        <item x="60619"/>
        <item x="60620"/>
        <item x="60621"/>
        <item x="60622"/>
        <item x="60623"/>
        <item x="60624"/>
        <item x="60625"/>
        <item x="60626"/>
        <item x="60627"/>
        <item x="60628"/>
        <item x="60629"/>
        <item x="60630"/>
        <item x="60631"/>
        <item x="60632"/>
        <item x="60633"/>
        <item x="60634"/>
        <item x="60635"/>
        <item x="60636"/>
        <item x="60637"/>
        <item x="60638"/>
        <item x="60639"/>
        <item x="60640"/>
        <item x="60641"/>
        <item x="60642"/>
        <item x="60643"/>
        <item x="60644"/>
        <item x="60645"/>
        <item x="60646"/>
        <item x="60647"/>
        <item x="60648"/>
        <item x="60649"/>
        <item x="60650"/>
        <item x="60651"/>
        <item x="60652"/>
        <item x="60653"/>
        <item x="60654"/>
        <item x="60655"/>
        <item x="60656"/>
        <item x="60657"/>
        <item x="60658"/>
        <item x="60659"/>
        <item x="60660"/>
        <item x="60661"/>
        <item x="60662"/>
        <item x="60663"/>
        <item x="60664"/>
        <item x="60665"/>
        <item x="60666"/>
        <item x="60667"/>
        <item x="60668"/>
        <item x="60669"/>
        <item x="60670"/>
        <item x="60671"/>
        <item x="60672"/>
        <item x="60673"/>
        <item x="60674"/>
        <item x="60675"/>
        <item x="60676"/>
        <item x="60677"/>
        <item x="60678"/>
        <item x="60679"/>
        <item x="60680"/>
        <item x="60681"/>
        <item x="60682"/>
        <item x="60683"/>
        <item x="60684"/>
        <item x="60685"/>
        <item x="60686"/>
        <item x="60687"/>
        <item x="60688"/>
        <item x="60689"/>
        <item x="60690"/>
        <item x="60691"/>
        <item x="60692"/>
        <item x="60693"/>
        <item x="60694"/>
        <item x="60695"/>
        <item x="60696"/>
        <item x="60697"/>
        <item x="60698"/>
        <item x="60699"/>
        <item x="60700"/>
        <item x="60701"/>
        <item x="60702"/>
        <item x="60703"/>
        <item x="60704"/>
        <item x="60705"/>
        <item x="60706"/>
        <item x="60707"/>
        <item x="60708"/>
        <item x="60709"/>
        <item x="60710"/>
        <item x="60711"/>
        <item x="60712"/>
        <item x="60713"/>
        <item x="60714"/>
        <item x="60715"/>
        <item x="60716"/>
        <item x="60717"/>
        <item x="60718"/>
        <item x="60719"/>
        <item x="60720"/>
        <item x="60721"/>
        <item x="60722"/>
        <item x="60723"/>
        <item x="60724"/>
        <item x="60725"/>
        <item x="60726"/>
        <item x="60727"/>
        <item x="60728"/>
        <item x="60729"/>
        <item x="60730"/>
        <item x="60731"/>
        <item x="60732"/>
        <item x="60733"/>
        <item x="60734"/>
        <item x="60735"/>
        <item x="60736"/>
        <item x="60737"/>
        <item x="60738"/>
        <item x="60739"/>
        <item x="60740"/>
        <item x="60741"/>
        <item x="60742"/>
        <item x="60743"/>
        <item x="60744"/>
        <item x="60745"/>
        <item x="60746"/>
        <item x="60747"/>
        <item x="60748"/>
        <item x="60749"/>
        <item x="60750"/>
        <item x="60751"/>
        <item x="60752"/>
        <item x="60753"/>
        <item x="60754"/>
        <item x="60755"/>
        <item x="60756"/>
        <item x="60757"/>
        <item x="60758"/>
        <item x="60759"/>
        <item x="60760"/>
        <item x="60761"/>
        <item x="60762"/>
        <item x="60763"/>
        <item x="60764"/>
        <item x="60765"/>
        <item x="60766"/>
        <item x="60767"/>
        <item x="60768"/>
        <item x="60769"/>
        <item x="60770"/>
        <item x="60771"/>
        <item x="60772"/>
        <item x="60773"/>
        <item x="60774"/>
        <item x="60775"/>
        <item x="60776"/>
        <item x="60777"/>
        <item x="60778"/>
        <item x="60779"/>
        <item x="60780"/>
        <item x="60781"/>
        <item x="60782"/>
        <item x="60783"/>
        <item x="60784"/>
        <item x="60785"/>
        <item x="60786"/>
        <item x="60787"/>
        <item x="60788"/>
        <item x="60789"/>
        <item x="60790"/>
        <item x="60791"/>
        <item x="60792"/>
        <item x="60793"/>
        <item x="60794"/>
        <item x="60795"/>
        <item x="60796"/>
        <item x="60797"/>
        <item x="60798"/>
        <item x="60799"/>
        <item x="60800"/>
        <item x="60801"/>
        <item x="60802"/>
        <item x="60803"/>
        <item x="60804"/>
        <item x="60805"/>
        <item x="60806"/>
        <item x="60807"/>
        <item x="60808"/>
        <item x="60809"/>
        <item x="60810"/>
        <item x="60811"/>
        <item x="60812"/>
        <item x="60813"/>
        <item x="60814"/>
        <item x="60815"/>
        <item x="60816"/>
        <item x="60817"/>
        <item x="60818"/>
        <item x="60819"/>
        <item x="60820"/>
        <item x="60821"/>
        <item x="60822"/>
        <item x="60823"/>
        <item x="60824"/>
        <item x="60825"/>
        <item x="60826"/>
        <item x="60827"/>
        <item x="60828"/>
        <item x="60829"/>
        <item x="60830"/>
        <item x="60831"/>
        <item x="60832"/>
        <item x="60833"/>
        <item x="60834"/>
        <item x="60835"/>
        <item x="60836"/>
        <item x="60837"/>
        <item x="60838"/>
        <item x="60839"/>
        <item x="60840"/>
        <item x="60841"/>
        <item x="60842"/>
        <item x="60843"/>
        <item x="60844"/>
        <item x="60845"/>
        <item x="60846"/>
        <item x="60847"/>
        <item x="60848"/>
        <item x="60849"/>
        <item x="60850"/>
        <item x="60851"/>
        <item x="60852"/>
        <item x="60853"/>
        <item x="60854"/>
        <item x="60855"/>
        <item x="60856"/>
        <item x="60857"/>
        <item x="60858"/>
        <item x="60859"/>
        <item x="60860"/>
        <item x="60861"/>
        <item x="60862"/>
        <item x="60863"/>
        <item x="60864"/>
        <item x="60865"/>
        <item x="60866"/>
        <item x="60867"/>
        <item x="60868"/>
        <item x="60869"/>
        <item x="60870"/>
        <item x="60871"/>
        <item x="60872"/>
        <item x="60873"/>
        <item x="60874"/>
        <item x="60875"/>
        <item x="60876"/>
        <item x="60877"/>
        <item x="60878"/>
        <item x="60879"/>
        <item x="60880"/>
        <item x="60881"/>
        <item x="60882"/>
        <item x="60883"/>
        <item x="60884"/>
        <item x="60885"/>
        <item x="60886"/>
        <item x="60887"/>
        <item x="60888"/>
        <item x="60889"/>
        <item x="60890"/>
        <item x="60891"/>
        <item x="60892"/>
        <item x="60893"/>
        <item x="60894"/>
        <item x="60895"/>
        <item x="60896"/>
        <item x="60897"/>
        <item x="60898"/>
        <item x="60899"/>
        <item x="60900"/>
        <item x="60901"/>
        <item x="60902"/>
        <item x="60903"/>
        <item x="60904"/>
        <item x="60905"/>
        <item x="60906"/>
        <item x="60907"/>
        <item x="60908"/>
        <item x="60909"/>
        <item x="60910"/>
        <item x="60911"/>
        <item x="60912"/>
        <item x="60913"/>
        <item x="60914"/>
        <item x="60915"/>
        <item x="60916"/>
        <item x="60917"/>
        <item x="60918"/>
        <item x="60919"/>
        <item x="60920"/>
        <item x="60921"/>
        <item x="60922"/>
        <item x="60923"/>
        <item x="60924"/>
        <item x="60925"/>
        <item x="60926"/>
        <item x="60927"/>
        <item x="60928"/>
        <item x="60929"/>
        <item x="60930"/>
        <item x="60931"/>
        <item x="60932"/>
        <item x="60933"/>
        <item x="60934"/>
        <item x="60935"/>
        <item x="60936"/>
        <item x="60937"/>
        <item x="60938"/>
        <item x="60939"/>
        <item x="60940"/>
        <item x="60941"/>
        <item x="60942"/>
        <item x="60943"/>
        <item x="60944"/>
        <item x="60945"/>
        <item x="60946"/>
        <item x="60947"/>
        <item x="60948"/>
        <item x="60949"/>
        <item x="60950"/>
        <item x="60951"/>
        <item x="60952"/>
        <item x="60953"/>
        <item x="60954"/>
        <item x="60955"/>
        <item x="60956"/>
        <item x="60957"/>
        <item x="60958"/>
        <item x="60959"/>
        <item x="60960"/>
        <item x="60961"/>
        <item x="60962"/>
        <item x="60963"/>
        <item x="60964"/>
        <item x="60965"/>
        <item x="60966"/>
        <item x="60967"/>
        <item x="60968"/>
        <item x="60969"/>
        <item x="60970"/>
        <item x="60971"/>
        <item x="60972"/>
        <item x="60973"/>
        <item x="60974"/>
        <item x="60975"/>
        <item x="60976"/>
        <item x="60977"/>
        <item x="60978"/>
        <item x="60979"/>
        <item x="60980"/>
        <item x="60981"/>
        <item x="60982"/>
        <item x="60983"/>
        <item x="60984"/>
        <item x="60985"/>
        <item x="60986"/>
        <item x="60987"/>
        <item x="60988"/>
        <item x="60989"/>
        <item x="60990"/>
        <item x="60991"/>
        <item x="60992"/>
        <item x="60993"/>
        <item x="60994"/>
        <item x="60995"/>
        <item x="60996"/>
        <item x="60997"/>
        <item x="60998"/>
        <item x="60999"/>
        <item x="61000"/>
        <item x="61001"/>
        <item x="61002"/>
        <item x="61003"/>
        <item x="61004"/>
        <item x="61005"/>
        <item x="61006"/>
        <item x="61007"/>
        <item x="61008"/>
        <item x="61009"/>
        <item x="61010"/>
        <item x="61011"/>
        <item x="61012"/>
        <item x="61013"/>
        <item x="61014"/>
        <item x="61015"/>
        <item x="61016"/>
        <item x="61017"/>
        <item x="61018"/>
        <item x="61019"/>
        <item x="61020"/>
        <item x="61021"/>
        <item x="61022"/>
        <item x="61023"/>
        <item x="61024"/>
        <item x="61025"/>
        <item x="61026"/>
        <item x="61027"/>
        <item x="61028"/>
        <item x="61029"/>
        <item x="61030"/>
        <item x="61031"/>
        <item x="61032"/>
        <item x="61033"/>
        <item x="61034"/>
        <item x="61035"/>
        <item x="61036"/>
        <item x="61037"/>
        <item x="61038"/>
        <item x="61039"/>
        <item x="61040"/>
        <item x="61041"/>
        <item x="61042"/>
        <item x="61043"/>
        <item x="61044"/>
        <item x="61045"/>
        <item x="61046"/>
        <item x="61047"/>
        <item x="61048"/>
        <item x="61049"/>
        <item x="61050"/>
        <item x="61051"/>
        <item x="61052"/>
        <item x="61053"/>
        <item x="61054"/>
        <item x="61055"/>
        <item x="61056"/>
        <item x="61057"/>
        <item x="61058"/>
        <item x="61059"/>
        <item x="61060"/>
        <item x="61061"/>
        <item x="61062"/>
        <item x="61063"/>
        <item x="61064"/>
        <item x="61065"/>
        <item x="61066"/>
        <item x="61067"/>
        <item x="61068"/>
        <item x="61069"/>
        <item x="61070"/>
        <item x="61071"/>
        <item x="61072"/>
        <item x="61073"/>
        <item x="61074"/>
        <item x="61075"/>
        <item x="61076"/>
        <item x="61077"/>
        <item x="61078"/>
        <item x="61079"/>
        <item x="61080"/>
        <item x="61081"/>
        <item x="61082"/>
        <item x="61083"/>
        <item x="61084"/>
        <item x="61085"/>
        <item x="61086"/>
        <item x="61087"/>
        <item x="61088"/>
        <item x="61089"/>
        <item x="61090"/>
        <item x="61091"/>
        <item x="61092"/>
        <item x="61093"/>
        <item x="61094"/>
        <item x="61095"/>
        <item x="61096"/>
        <item x="61097"/>
        <item x="61098"/>
        <item x="61099"/>
        <item x="61100"/>
        <item x="61101"/>
        <item x="61102"/>
        <item x="61103"/>
        <item x="61104"/>
        <item x="61105"/>
        <item x="61106"/>
        <item x="61107"/>
        <item x="61108"/>
        <item x="61109"/>
        <item x="61110"/>
        <item x="61111"/>
        <item x="61112"/>
        <item x="61113"/>
        <item x="61114"/>
        <item x="61115"/>
        <item x="61116"/>
        <item x="61117"/>
        <item x="61118"/>
        <item x="61119"/>
        <item x="61120"/>
        <item x="61121"/>
        <item x="61122"/>
        <item x="61123"/>
        <item x="61124"/>
        <item x="61125"/>
        <item x="61126"/>
        <item x="61127"/>
        <item x="61128"/>
        <item x="61129"/>
        <item x="61130"/>
        <item x="61131"/>
        <item x="61132"/>
        <item x="61133"/>
        <item x="61134"/>
        <item x="61135"/>
        <item x="61136"/>
        <item x="61137"/>
        <item x="61138"/>
        <item x="61139"/>
        <item x="61140"/>
        <item x="61141"/>
        <item x="61142"/>
        <item x="61143"/>
        <item x="61144"/>
        <item x="61145"/>
        <item x="61146"/>
        <item x="61147"/>
        <item x="61148"/>
        <item x="61149"/>
        <item x="61150"/>
        <item x="61151"/>
        <item x="61152"/>
        <item x="61153"/>
        <item x="61154"/>
        <item x="61155"/>
        <item x="61156"/>
        <item x="61157"/>
        <item x="61158"/>
        <item x="61159"/>
        <item x="61160"/>
        <item x="61161"/>
        <item x="61162"/>
        <item x="61163"/>
        <item x="61164"/>
        <item x="61165"/>
        <item x="61166"/>
        <item x="61167"/>
        <item x="61168"/>
        <item x="61169"/>
        <item x="61170"/>
        <item x="61171"/>
        <item x="61172"/>
        <item x="61173"/>
        <item x="61174"/>
        <item x="61175"/>
        <item x="61176"/>
        <item x="61177"/>
        <item x="61178"/>
        <item x="61179"/>
        <item x="61180"/>
        <item x="61181"/>
        <item x="61182"/>
        <item x="61183"/>
        <item x="61184"/>
        <item x="61185"/>
        <item x="61186"/>
        <item x="61187"/>
        <item x="61188"/>
        <item x="61189"/>
        <item x="61190"/>
        <item x="61191"/>
        <item x="61192"/>
        <item x="61193"/>
        <item x="61194"/>
        <item x="61195"/>
        <item x="61196"/>
        <item x="61197"/>
        <item x="61198"/>
        <item x="61199"/>
        <item x="61200"/>
        <item x="61201"/>
        <item x="61202"/>
        <item x="61203"/>
        <item x="61204"/>
        <item x="61205"/>
        <item x="61206"/>
        <item x="61207"/>
        <item x="61208"/>
        <item x="61209"/>
        <item x="61210"/>
        <item x="61211"/>
        <item x="61212"/>
        <item x="61213"/>
        <item x="61214"/>
        <item x="61215"/>
        <item x="61216"/>
        <item x="61217"/>
        <item x="61218"/>
        <item x="61219"/>
        <item x="61220"/>
        <item x="61221"/>
        <item x="61222"/>
        <item x="61223"/>
        <item x="61224"/>
        <item x="61225"/>
        <item x="61226"/>
        <item x="61227"/>
        <item x="61228"/>
        <item x="61229"/>
        <item x="61230"/>
        <item x="61231"/>
        <item x="61232"/>
        <item x="61233"/>
        <item x="61234"/>
        <item x="61235"/>
        <item x="61236"/>
        <item x="61237"/>
        <item x="61238"/>
        <item x="61239"/>
        <item x="61240"/>
        <item x="61241"/>
        <item x="61242"/>
        <item x="61243"/>
        <item x="61244"/>
        <item x="61245"/>
        <item x="61246"/>
        <item x="61247"/>
        <item x="61248"/>
        <item x="61249"/>
        <item x="61250"/>
        <item x="61251"/>
        <item x="61252"/>
        <item x="61253"/>
        <item x="61254"/>
        <item x="61255"/>
        <item x="61256"/>
        <item x="61257"/>
        <item x="61258"/>
        <item x="61259"/>
        <item x="61260"/>
        <item x="61261"/>
        <item x="61262"/>
        <item x="61263"/>
        <item x="61264"/>
        <item x="61265"/>
        <item x="61266"/>
        <item x="61267"/>
        <item x="61268"/>
        <item x="61269"/>
        <item x="61270"/>
        <item x="61271"/>
        <item x="61272"/>
        <item x="61273"/>
        <item x="61274"/>
        <item x="61275"/>
        <item x="61276"/>
        <item x="61277"/>
        <item x="61278"/>
        <item x="61279"/>
        <item x="61280"/>
        <item x="61281"/>
        <item x="61282"/>
        <item x="61283"/>
        <item x="61284"/>
        <item x="61285"/>
        <item x="61286"/>
        <item x="61287"/>
        <item x="61288"/>
        <item x="61289"/>
        <item x="61290"/>
        <item x="61291"/>
        <item x="61292"/>
        <item x="61293"/>
        <item x="61294"/>
        <item x="61295"/>
        <item x="61296"/>
        <item x="61297"/>
        <item x="61298"/>
        <item x="61299"/>
        <item x="61300"/>
        <item x="61301"/>
        <item x="61302"/>
        <item x="61303"/>
        <item x="61304"/>
        <item x="61305"/>
        <item x="61306"/>
        <item x="61307"/>
        <item x="61308"/>
        <item x="61309"/>
        <item x="61310"/>
        <item x="61311"/>
        <item x="61312"/>
        <item x="61313"/>
        <item x="61314"/>
        <item x="61315"/>
        <item x="61316"/>
        <item x="61317"/>
        <item x="61318"/>
        <item x="61319"/>
        <item x="61320"/>
        <item x="61321"/>
        <item x="61322"/>
        <item x="61323"/>
        <item x="61324"/>
        <item x="61325"/>
        <item x="61326"/>
        <item x="61327"/>
        <item x="61328"/>
        <item x="61329"/>
        <item x="61330"/>
        <item x="61331"/>
        <item x="61332"/>
        <item x="61333"/>
        <item x="61334"/>
        <item x="61335"/>
        <item x="61336"/>
        <item x="61337"/>
        <item x="61338"/>
        <item x="61339"/>
        <item x="61340"/>
        <item x="61341"/>
        <item x="61342"/>
        <item x="61343"/>
        <item x="61344"/>
        <item x="61345"/>
        <item x="61346"/>
        <item x="61347"/>
        <item x="61348"/>
        <item x="61349"/>
        <item x="61350"/>
        <item x="61351"/>
        <item x="61352"/>
        <item x="61353"/>
        <item x="61354"/>
        <item x="61355"/>
        <item x="61356"/>
        <item x="61357"/>
        <item x="61358"/>
        <item x="61359"/>
        <item x="61360"/>
        <item x="61361"/>
        <item x="61362"/>
        <item x="61363"/>
        <item x="61364"/>
        <item x="61365"/>
        <item x="61366"/>
        <item x="61367"/>
        <item x="61368"/>
        <item x="61369"/>
        <item x="61370"/>
        <item x="61371"/>
        <item x="61372"/>
        <item x="61373"/>
        <item x="61374"/>
        <item x="61375"/>
        <item x="61376"/>
        <item x="61377"/>
        <item x="61378"/>
        <item x="61379"/>
        <item x="61380"/>
        <item x="61381"/>
        <item x="61382"/>
        <item x="61383"/>
        <item x="61384"/>
        <item x="61385"/>
        <item x="61386"/>
        <item x="61387"/>
        <item x="61388"/>
        <item x="61389"/>
        <item x="61390"/>
        <item x="61391"/>
        <item x="61392"/>
        <item x="61393"/>
        <item x="61394"/>
        <item x="61395"/>
        <item x="61396"/>
        <item x="61397"/>
        <item x="61398"/>
        <item x="61399"/>
        <item x="61400"/>
        <item x="61401"/>
        <item x="61402"/>
        <item x="61403"/>
        <item x="61404"/>
        <item x="61405"/>
        <item x="61406"/>
        <item x="61407"/>
        <item x="61408"/>
        <item x="61409"/>
        <item x="61410"/>
        <item x="61411"/>
        <item x="61412"/>
        <item x="61413"/>
        <item x="61414"/>
        <item x="61415"/>
        <item x="61416"/>
        <item x="61417"/>
        <item x="61418"/>
        <item x="61419"/>
        <item x="61420"/>
        <item x="61421"/>
        <item x="61422"/>
        <item x="61423"/>
        <item x="61424"/>
        <item x="61425"/>
        <item x="61426"/>
        <item x="61427"/>
        <item x="61428"/>
        <item x="61429"/>
        <item x="61430"/>
        <item x="61431"/>
        <item x="61432"/>
        <item x="61433"/>
        <item x="61434"/>
        <item x="61435"/>
        <item x="61436"/>
        <item x="61437"/>
        <item x="61438"/>
        <item x="61439"/>
        <item x="61440"/>
        <item x="61441"/>
        <item x="61442"/>
        <item x="61443"/>
        <item x="61444"/>
        <item x="61445"/>
        <item x="61446"/>
        <item x="61447"/>
        <item x="61448"/>
        <item x="61449"/>
        <item x="61450"/>
        <item x="61451"/>
        <item x="61452"/>
        <item x="61453"/>
        <item x="61454"/>
        <item x="61455"/>
        <item x="61456"/>
        <item x="61457"/>
        <item x="61458"/>
        <item x="61459"/>
        <item x="61460"/>
        <item x="61461"/>
        <item x="61462"/>
        <item x="61463"/>
        <item x="61464"/>
        <item x="61465"/>
        <item x="61466"/>
        <item x="61467"/>
        <item x="61468"/>
        <item x="61469"/>
        <item x="61470"/>
        <item x="61471"/>
        <item x="61472"/>
        <item x="61473"/>
        <item x="61474"/>
        <item x="61475"/>
        <item x="61476"/>
        <item x="61477"/>
        <item x="61478"/>
        <item x="61479"/>
        <item x="61480"/>
        <item x="61481"/>
        <item x="61482"/>
        <item x="61483"/>
        <item x="61484"/>
        <item x="61485"/>
        <item x="61486"/>
        <item x="61487"/>
        <item x="61488"/>
        <item x="61489"/>
        <item x="61490"/>
        <item x="61491"/>
        <item x="61492"/>
        <item x="61493"/>
        <item x="61494"/>
        <item x="61495"/>
        <item x="61496"/>
        <item x="61497"/>
        <item x="61498"/>
        <item x="61499"/>
        <item x="61500"/>
        <item x="61501"/>
        <item x="61502"/>
        <item x="61503"/>
        <item x="61504"/>
        <item x="61505"/>
        <item x="61506"/>
        <item x="61507"/>
        <item x="61508"/>
        <item x="61509"/>
        <item x="61510"/>
        <item x="61511"/>
        <item x="61512"/>
        <item x="61513"/>
        <item x="61514"/>
        <item x="61515"/>
        <item x="61516"/>
        <item x="61517"/>
        <item x="61518"/>
        <item x="61519"/>
        <item x="61520"/>
        <item x="61521"/>
        <item x="61522"/>
        <item x="61523"/>
        <item x="61524"/>
        <item x="61525"/>
        <item x="61526"/>
        <item x="61527"/>
        <item x="61528"/>
        <item x="61529"/>
        <item x="61530"/>
        <item x="61531"/>
        <item x="61532"/>
        <item x="61533"/>
        <item x="61534"/>
        <item x="61535"/>
        <item x="61536"/>
        <item x="61537"/>
        <item x="61538"/>
        <item x="61539"/>
        <item x="61540"/>
        <item x="61541"/>
        <item x="61542"/>
        <item x="61543"/>
        <item x="61544"/>
        <item x="61545"/>
        <item x="61546"/>
        <item x="61547"/>
        <item x="61548"/>
        <item x="61549"/>
        <item x="61550"/>
        <item x="61551"/>
        <item x="61552"/>
        <item x="61553"/>
        <item x="61554"/>
        <item x="61555"/>
        <item x="61556"/>
        <item x="61557"/>
        <item x="61558"/>
        <item x="61559"/>
        <item x="61560"/>
        <item x="61561"/>
        <item x="61562"/>
        <item x="61563"/>
        <item x="61564"/>
        <item x="61565"/>
        <item x="61566"/>
        <item x="61567"/>
        <item x="61568"/>
        <item x="61569"/>
        <item x="61570"/>
        <item x="61571"/>
        <item x="61572"/>
        <item x="61573"/>
        <item x="61574"/>
        <item x="61575"/>
        <item x="61576"/>
        <item x="61577"/>
        <item x="61578"/>
        <item x="61579"/>
        <item x="61580"/>
        <item x="61581"/>
        <item x="61582"/>
        <item x="61583"/>
        <item x="61584"/>
        <item x="61585"/>
        <item x="61586"/>
        <item x="61587"/>
        <item x="61588"/>
        <item x="61589"/>
        <item x="61590"/>
        <item x="61591"/>
        <item x="61592"/>
        <item x="61593"/>
        <item x="61594"/>
        <item x="61595"/>
        <item x="61596"/>
        <item x="61597"/>
        <item x="61598"/>
        <item x="61599"/>
        <item x="61600"/>
        <item x="61601"/>
        <item x="61602"/>
        <item x="61603"/>
        <item x="61604"/>
        <item x="61605"/>
        <item x="61606"/>
        <item x="61607"/>
        <item x="61608"/>
        <item x="61609"/>
        <item x="61610"/>
        <item x="61611"/>
        <item x="61612"/>
        <item x="61613"/>
        <item x="61614"/>
        <item x="61615"/>
        <item x="61616"/>
        <item x="61617"/>
        <item x="61618"/>
        <item x="61619"/>
        <item x="61620"/>
        <item x="61621"/>
        <item x="61622"/>
        <item x="61623"/>
        <item x="61624"/>
        <item x="61625"/>
        <item x="61626"/>
        <item x="61627"/>
        <item x="61628"/>
        <item x="61629"/>
        <item x="61630"/>
        <item x="61631"/>
        <item x="61632"/>
        <item x="61633"/>
        <item x="61634"/>
        <item x="61635"/>
        <item x="61636"/>
        <item x="61637"/>
        <item x="61638"/>
        <item x="61639"/>
        <item x="61640"/>
        <item x="61641"/>
        <item x="61642"/>
        <item x="61643"/>
        <item x="61644"/>
        <item x="61645"/>
        <item x="61646"/>
        <item x="61647"/>
        <item x="61648"/>
        <item x="61649"/>
        <item x="61650"/>
        <item x="61651"/>
        <item x="61652"/>
        <item x="61653"/>
        <item x="61654"/>
        <item x="61655"/>
        <item x="61656"/>
        <item x="61657"/>
        <item x="61658"/>
        <item x="61659"/>
        <item x="61660"/>
        <item x="61661"/>
        <item x="61662"/>
        <item x="61663"/>
        <item x="61664"/>
        <item x="61665"/>
        <item x="61666"/>
        <item x="61667"/>
        <item x="61668"/>
        <item x="61669"/>
        <item x="61670"/>
        <item x="61671"/>
        <item x="61672"/>
        <item x="61673"/>
        <item x="61674"/>
        <item x="61675"/>
        <item x="61676"/>
        <item x="61677"/>
        <item x="61678"/>
        <item x="61679"/>
        <item x="61680"/>
        <item x="61681"/>
        <item x="61682"/>
        <item x="61683"/>
        <item x="61684"/>
        <item x="61685"/>
        <item x="61686"/>
        <item x="61687"/>
        <item x="61688"/>
        <item x="61689"/>
        <item x="61690"/>
        <item x="61691"/>
        <item x="61692"/>
        <item x="61693"/>
        <item x="61694"/>
        <item x="61695"/>
        <item x="61696"/>
        <item x="61697"/>
        <item x="61698"/>
        <item x="61699"/>
        <item x="61700"/>
        <item x="61701"/>
        <item x="61702"/>
        <item x="61703"/>
        <item x="61704"/>
        <item x="61705"/>
        <item x="61706"/>
        <item x="61707"/>
        <item x="61708"/>
        <item x="61709"/>
        <item x="61710"/>
        <item x="61711"/>
        <item x="61712"/>
        <item x="61713"/>
        <item x="61714"/>
        <item x="61715"/>
        <item x="61716"/>
        <item x="61717"/>
        <item x="61718"/>
        <item x="61719"/>
        <item x="61720"/>
        <item x="61721"/>
        <item x="61722"/>
        <item x="61723"/>
        <item x="61724"/>
        <item x="61725"/>
        <item x="61726"/>
        <item x="61727"/>
        <item x="61728"/>
        <item x="61729"/>
        <item x="61730"/>
        <item x="61731"/>
        <item x="61732"/>
        <item x="61733"/>
        <item x="61734"/>
        <item x="61735"/>
        <item x="61736"/>
        <item x="61737"/>
        <item x="61738"/>
        <item x="61739"/>
        <item x="61740"/>
        <item x="61741"/>
        <item x="61742"/>
        <item x="61743"/>
        <item x="61744"/>
        <item x="61745"/>
        <item x="61746"/>
        <item x="61747"/>
        <item x="61748"/>
        <item x="61749"/>
        <item x="61750"/>
        <item x="61751"/>
        <item x="61752"/>
        <item x="61753"/>
        <item x="61754"/>
        <item x="61755"/>
        <item x="61756"/>
        <item x="61757"/>
        <item x="61758"/>
        <item x="61759"/>
        <item x="61760"/>
        <item x="61761"/>
        <item x="61762"/>
        <item x="61763"/>
        <item x="61764"/>
        <item x="61765"/>
        <item x="61766"/>
        <item x="61767"/>
        <item x="61768"/>
        <item x="61769"/>
        <item x="61770"/>
        <item x="61771"/>
        <item x="61772"/>
        <item x="61773"/>
        <item x="61774"/>
        <item x="61775"/>
        <item x="61776"/>
        <item x="61777"/>
        <item x="61778"/>
        <item x="61779"/>
        <item x="61780"/>
        <item x="61781"/>
        <item x="61782"/>
        <item x="61783"/>
        <item x="61784"/>
        <item x="61785"/>
        <item x="61786"/>
        <item x="61787"/>
        <item x="61788"/>
        <item x="61789"/>
        <item x="61790"/>
        <item x="61791"/>
        <item x="61792"/>
        <item x="61793"/>
        <item x="61794"/>
        <item x="61795"/>
        <item x="61796"/>
        <item x="61797"/>
        <item x="61798"/>
        <item x="61799"/>
        <item x="61800"/>
        <item x="61801"/>
        <item x="61802"/>
        <item x="61803"/>
        <item x="61804"/>
        <item x="61805"/>
        <item x="61806"/>
        <item x="61807"/>
        <item x="61808"/>
        <item x="61809"/>
        <item x="61810"/>
        <item x="61811"/>
        <item x="61812"/>
        <item x="61813"/>
        <item x="61814"/>
        <item x="61815"/>
        <item x="61816"/>
        <item x="61817"/>
        <item x="61818"/>
        <item x="61819"/>
        <item x="61820"/>
        <item x="61821"/>
        <item x="61822"/>
        <item x="61823"/>
        <item x="61824"/>
        <item x="61825"/>
        <item x="61826"/>
        <item x="61827"/>
        <item x="61828"/>
        <item x="61829"/>
        <item x="61830"/>
        <item x="61831"/>
        <item x="61832"/>
        <item x="61833"/>
        <item x="61834"/>
        <item x="61835"/>
        <item x="61836"/>
        <item x="61837"/>
        <item x="61838"/>
        <item x="61839"/>
        <item x="61840"/>
        <item x="61841"/>
        <item x="61842"/>
        <item x="61843"/>
        <item x="61844"/>
        <item x="61845"/>
        <item x="61846"/>
        <item x="61847"/>
        <item x="61848"/>
        <item x="61849"/>
        <item x="61850"/>
        <item x="61851"/>
        <item x="61852"/>
        <item x="61853"/>
        <item x="61854"/>
        <item x="61855"/>
        <item x="61856"/>
        <item x="61857"/>
        <item x="61858"/>
        <item x="61859"/>
        <item x="61860"/>
        <item x="61861"/>
        <item x="61862"/>
        <item x="61863"/>
        <item x="61864"/>
        <item x="61865"/>
        <item x="61866"/>
        <item x="61867"/>
        <item x="61868"/>
        <item x="61869"/>
        <item x="61870"/>
        <item x="61871"/>
        <item x="61872"/>
        <item x="61873"/>
        <item x="61874"/>
        <item x="61875"/>
        <item x="61876"/>
        <item x="61877"/>
        <item x="61878"/>
        <item x="61879"/>
        <item x="61880"/>
        <item x="61881"/>
        <item x="61882"/>
        <item x="61883"/>
        <item x="61884"/>
        <item x="61885"/>
        <item x="61886"/>
        <item x="61887"/>
        <item x="61888"/>
        <item x="61889"/>
        <item x="61890"/>
        <item x="61891"/>
        <item x="61892"/>
        <item x="61893"/>
        <item x="61894"/>
        <item x="61895"/>
        <item x="61896"/>
        <item x="61897"/>
        <item x="61898"/>
        <item x="61899"/>
        <item x="61900"/>
        <item x="61901"/>
        <item x="61902"/>
        <item x="61903"/>
        <item x="61904"/>
        <item x="61905"/>
        <item x="61906"/>
        <item x="61907"/>
        <item x="61908"/>
        <item x="61909"/>
        <item x="61910"/>
        <item x="61911"/>
        <item x="61912"/>
        <item x="61913"/>
        <item x="61914"/>
        <item x="61915"/>
        <item x="61916"/>
        <item x="61917"/>
        <item x="61918"/>
        <item x="61919"/>
        <item x="61920"/>
        <item x="61921"/>
        <item x="61922"/>
        <item x="61923"/>
        <item x="61924"/>
        <item x="61925"/>
        <item x="61926"/>
        <item x="61927"/>
        <item x="61928"/>
        <item x="61929"/>
        <item x="61930"/>
        <item x="61931"/>
        <item x="61932"/>
        <item x="61933"/>
        <item x="61934"/>
        <item x="61935"/>
        <item x="61936"/>
        <item x="61937"/>
        <item x="61938"/>
        <item x="61939"/>
        <item x="61940"/>
        <item x="61941"/>
        <item x="61942"/>
        <item x="61943"/>
        <item x="61944"/>
        <item x="61945"/>
        <item x="61946"/>
        <item x="61947"/>
        <item x="61948"/>
        <item x="61949"/>
        <item x="61950"/>
        <item x="61951"/>
        <item x="61952"/>
        <item x="61953"/>
        <item x="61954"/>
        <item x="61955"/>
        <item x="61956"/>
        <item x="61957"/>
        <item x="61958"/>
        <item x="61959"/>
        <item x="61960"/>
        <item x="61961"/>
        <item x="61962"/>
        <item x="61963"/>
        <item x="61964"/>
        <item x="61965"/>
        <item x="61966"/>
        <item x="61967"/>
        <item x="61968"/>
        <item x="61969"/>
        <item x="61970"/>
        <item x="61971"/>
        <item x="61972"/>
        <item x="61973"/>
        <item x="61974"/>
        <item x="61975"/>
        <item x="61976"/>
        <item x="61977"/>
        <item x="61978"/>
        <item x="61979"/>
        <item x="61980"/>
        <item x="61981"/>
        <item x="61982"/>
        <item x="61983"/>
        <item x="61984"/>
        <item x="61985"/>
        <item x="61986"/>
        <item x="61987"/>
        <item x="61988"/>
        <item x="61989"/>
        <item x="61990"/>
        <item x="61991"/>
        <item x="61992"/>
        <item x="61993"/>
        <item x="61994"/>
        <item x="61995"/>
        <item x="61996"/>
        <item x="61997"/>
        <item x="61998"/>
        <item x="61999"/>
        <item x="62000"/>
        <item x="62001"/>
        <item x="62002"/>
        <item x="62003"/>
        <item x="62004"/>
        <item x="62005"/>
        <item x="62006"/>
        <item x="62007"/>
        <item x="62008"/>
        <item x="62009"/>
        <item x="62010"/>
        <item x="62011"/>
        <item x="62012"/>
        <item x="62013"/>
        <item x="62014"/>
        <item x="62015"/>
        <item x="62016"/>
        <item x="62017"/>
        <item x="62018"/>
        <item x="62019"/>
        <item x="62020"/>
        <item x="62021"/>
        <item x="62022"/>
        <item x="62023"/>
        <item x="62024"/>
        <item x="62025"/>
        <item x="62026"/>
        <item x="62027"/>
        <item x="62028"/>
        <item x="62029"/>
        <item x="62030"/>
        <item x="62031"/>
        <item x="62032"/>
        <item x="62033"/>
        <item x="62034"/>
        <item x="62035"/>
        <item x="62036"/>
        <item x="62037"/>
        <item x="62038"/>
        <item x="62039"/>
        <item x="62040"/>
        <item x="62041"/>
        <item x="62042"/>
        <item x="62043"/>
        <item x="62044"/>
        <item x="62045"/>
        <item x="62046"/>
        <item x="62047"/>
        <item x="62048"/>
        <item x="62049"/>
        <item x="62050"/>
        <item x="62051"/>
        <item x="62052"/>
        <item x="62053"/>
        <item x="62054"/>
        <item x="62055"/>
        <item x="62056"/>
        <item x="62057"/>
        <item x="62058"/>
        <item x="62059"/>
        <item x="62060"/>
        <item x="62061"/>
        <item x="62062"/>
        <item x="62063"/>
        <item x="62064"/>
        <item x="62065"/>
        <item x="62066"/>
        <item x="62067"/>
        <item x="62068"/>
        <item x="62069"/>
        <item x="62070"/>
        <item x="62071"/>
        <item x="62072"/>
        <item x="62073"/>
        <item x="62074"/>
        <item x="62075"/>
        <item x="62076"/>
        <item x="62077"/>
        <item x="62078"/>
        <item x="62079"/>
        <item x="62080"/>
        <item x="62081"/>
        <item x="62082"/>
        <item x="62083"/>
        <item x="62084"/>
        <item x="62085"/>
        <item x="62086"/>
        <item x="62087"/>
        <item x="62088"/>
        <item x="62089"/>
        <item x="62090"/>
        <item x="62091"/>
        <item x="62092"/>
        <item x="62093"/>
        <item x="62094"/>
        <item x="62095"/>
        <item x="62096"/>
        <item x="62097"/>
        <item x="62098"/>
        <item x="62099"/>
        <item x="62100"/>
        <item x="62101"/>
        <item x="62102"/>
        <item x="62103"/>
        <item x="62104"/>
        <item x="62105"/>
        <item x="62106"/>
        <item x="62107"/>
        <item x="62108"/>
        <item x="62109"/>
        <item x="62110"/>
        <item x="62111"/>
        <item x="62112"/>
        <item x="62113"/>
        <item x="62114"/>
        <item x="62115"/>
        <item x="62116"/>
        <item x="62117"/>
        <item x="62118"/>
        <item x="62119"/>
        <item x="62120"/>
        <item x="62121"/>
        <item x="62122"/>
        <item x="62123"/>
        <item x="62124"/>
        <item x="62125"/>
        <item x="62126"/>
        <item x="62127"/>
        <item x="62128"/>
        <item x="62129"/>
        <item x="62130"/>
        <item x="62131"/>
        <item x="62132"/>
        <item x="62133"/>
        <item x="62134"/>
        <item x="62135"/>
        <item x="62136"/>
        <item x="62137"/>
        <item x="62138"/>
        <item x="62139"/>
        <item x="62140"/>
        <item x="62141"/>
        <item x="62142"/>
        <item x="62143"/>
        <item x="62144"/>
        <item x="62145"/>
        <item x="62146"/>
        <item x="62147"/>
        <item x="62148"/>
        <item x="62149"/>
        <item x="62150"/>
        <item x="62151"/>
        <item x="62152"/>
        <item x="62153"/>
        <item x="62154"/>
        <item x="62155"/>
        <item x="62156"/>
        <item x="62157"/>
        <item x="62158"/>
        <item x="62159"/>
        <item x="62160"/>
        <item x="62161"/>
        <item x="62162"/>
        <item x="62163"/>
        <item x="62164"/>
        <item x="62165"/>
        <item x="62166"/>
        <item x="62167"/>
        <item x="62168"/>
        <item x="62169"/>
        <item x="62170"/>
        <item x="62171"/>
        <item x="62172"/>
        <item x="62173"/>
        <item x="62174"/>
        <item x="62175"/>
        <item x="62176"/>
        <item x="62177"/>
        <item x="62178"/>
        <item x="62179"/>
        <item x="62180"/>
        <item x="62181"/>
        <item x="62182"/>
        <item x="62183"/>
        <item x="62184"/>
        <item x="62185"/>
        <item x="62186"/>
        <item x="62187"/>
        <item x="62188"/>
        <item x="62189"/>
        <item x="62190"/>
        <item x="62191"/>
        <item x="62192"/>
        <item x="62193"/>
        <item x="62194"/>
        <item x="62195"/>
        <item x="62196"/>
        <item x="62197"/>
        <item x="62198"/>
        <item x="62199"/>
        <item x="62200"/>
        <item x="62201"/>
        <item x="62202"/>
        <item x="62203"/>
        <item x="62204"/>
        <item x="62205"/>
        <item x="62206"/>
        <item x="62207"/>
        <item x="62208"/>
        <item x="62209"/>
        <item x="62210"/>
        <item x="62211"/>
        <item x="62212"/>
        <item x="62213"/>
        <item x="62214"/>
        <item x="62215"/>
        <item x="62216"/>
        <item x="62217"/>
        <item x="62218"/>
        <item x="62219"/>
        <item x="62220"/>
        <item x="62221"/>
        <item x="62222"/>
        <item x="62223"/>
        <item x="62224"/>
        <item x="62225"/>
        <item x="62226"/>
        <item x="62227"/>
        <item x="62228"/>
        <item x="62229"/>
        <item x="62230"/>
        <item x="62231"/>
        <item x="62232"/>
        <item x="62233"/>
        <item x="62234"/>
        <item x="62235"/>
        <item x="62236"/>
        <item x="62237"/>
        <item x="62238"/>
        <item x="62239"/>
        <item x="62240"/>
        <item x="62241"/>
        <item x="62242"/>
        <item x="62243"/>
        <item x="62244"/>
        <item x="62245"/>
        <item x="62246"/>
        <item x="62247"/>
        <item x="62248"/>
        <item x="62249"/>
        <item x="62250"/>
        <item x="62251"/>
        <item x="62252"/>
        <item x="62253"/>
        <item x="62254"/>
        <item x="62255"/>
        <item x="62256"/>
        <item x="62257"/>
        <item x="62258"/>
        <item x="62259"/>
        <item x="62260"/>
        <item x="62261"/>
        <item x="62262"/>
        <item x="62263"/>
        <item x="62264"/>
        <item x="62265"/>
        <item x="62266"/>
        <item x="62267"/>
        <item x="62268"/>
        <item x="62269"/>
        <item x="62270"/>
        <item x="62271"/>
        <item x="62272"/>
        <item x="62273"/>
        <item x="62274"/>
        <item x="62275"/>
        <item x="62276"/>
        <item x="62277"/>
        <item x="62278"/>
        <item x="62279"/>
        <item x="62280"/>
        <item x="62281"/>
        <item x="62282"/>
        <item x="62283"/>
        <item x="62284"/>
        <item x="62285"/>
        <item x="62286"/>
        <item x="62287"/>
        <item x="62288"/>
        <item x="62289"/>
        <item x="62290"/>
        <item x="62291"/>
        <item x="62292"/>
        <item x="62293"/>
        <item x="62294"/>
        <item x="62295"/>
        <item x="62296"/>
        <item x="62297"/>
        <item x="62298"/>
        <item x="62299"/>
        <item x="62300"/>
        <item x="62301"/>
        <item x="62302"/>
        <item x="62303"/>
        <item x="62304"/>
        <item x="62305"/>
        <item x="62306"/>
        <item x="62307"/>
        <item x="62308"/>
        <item x="62309"/>
        <item x="62310"/>
        <item x="62311"/>
        <item x="62312"/>
        <item x="62313"/>
        <item x="62314"/>
        <item x="62315"/>
        <item x="62316"/>
        <item x="62317"/>
        <item x="62318"/>
        <item x="62319"/>
        <item x="62320"/>
        <item x="62321"/>
        <item x="62322"/>
        <item x="62323"/>
        <item x="62324"/>
        <item x="62325"/>
        <item x="62326"/>
        <item x="62327"/>
        <item x="62328"/>
        <item x="62329"/>
        <item x="62330"/>
        <item x="62331"/>
        <item x="62332"/>
        <item x="62333"/>
        <item x="62334"/>
        <item x="62335"/>
        <item x="62336"/>
        <item x="62337"/>
        <item x="62338"/>
        <item x="62339"/>
        <item x="62340"/>
        <item x="62341"/>
        <item x="62342"/>
        <item x="62343"/>
        <item x="62344"/>
        <item x="62345"/>
        <item x="62346"/>
        <item x="62347"/>
        <item x="62348"/>
        <item x="62349"/>
        <item x="62350"/>
        <item x="62351"/>
        <item x="62352"/>
        <item x="62353"/>
        <item x="62354"/>
        <item x="62355"/>
        <item x="62356"/>
        <item x="62357"/>
        <item x="62358"/>
        <item x="62359"/>
        <item x="62360"/>
        <item x="62361"/>
        <item x="62362"/>
        <item x="62363"/>
        <item x="62364"/>
        <item x="62365"/>
        <item x="62366"/>
        <item x="62367"/>
        <item x="62368"/>
        <item x="62369"/>
        <item x="62370"/>
        <item x="62371"/>
        <item x="62372"/>
        <item x="62373"/>
        <item x="62374"/>
        <item x="62375"/>
        <item x="62376"/>
        <item x="62377"/>
        <item x="62378"/>
        <item x="62379"/>
        <item x="62380"/>
        <item x="62381"/>
        <item x="62382"/>
        <item x="62383"/>
        <item x="62384"/>
        <item x="62385"/>
        <item x="62386"/>
        <item x="62387"/>
        <item x="62388"/>
        <item x="62389"/>
        <item x="62390"/>
        <item x="62391"/>
        <item x="62392"/>
        <item x="62393"/>
        <item x="62394"/>
        <item x="62395"/>
        <item x="62396"/>
        <item x="62397"/>
        <item x="62398"/>
        <item x="62399"/>
        <item x="62400"/>
        <item x="62401"/>
        <item x="62402"/>
        <item x="62403"/>
        <item x="62404"/>
        <item x="62405"/>
        <item x="62406"/>
        <item x="62407"/>
        <item x="62408"/>
        <item x="62409"/>
        <item x="62410"/>
        <item x="62411"/>
        <item x="62412"/>
        <item x="62413"/>
        <item x="62414"/>
        <item x="62415"/>
        <item x="62416"/>
        <item x="62417"/>
        <item x="62418"/>
        <item x="62419"/>
        <item x="62420"/>
        <item x="62421"/>
        <item x="62422"/>
        <item x="62423"/>
        <item x="62424"/>
        <item x="62425"/>
        <item x="62426"/>
        <item x="62427"/>
        <item x="62428"/>
        <item x="62429"/>
        <item x="62430"/>
        <item x="62431"/>
        <item x="62432"/>
        <item x="62433"/>
        <item x="62434"/>
        <item x="62435"/>
        <item x="62436"/>
        <item x="62437"/>
        <item x="62438"/>
        <item x="62439"/>
        <item x="62440"/>
        <item x="62441"/>
        <item x="62442"/>
        <item x="62443"/>
        <item x="62444"/>
        <item x="62445"/>
        <item x="62446"/>
        <item x="62447"/>
        <item x="62448"/>
        <item x="62449"/>
        <item x="62450"/>
        <item x="62451"/>
        <item x="62452"/>
        <item x="62453"/>
        <item x="62454"/>
        <item x="62455"/>
        <item x="62456"/>
        <item x="62457"/>
        <item x="62458"/>
        <item x="62459"/>
        <item x="62460"/>
        <item x="62461"/>
        <item x="62462"/>
        <item x="62463"/>
        <item x="62464"/>
        <item x="62465"/>
        <item x="62466"/>
        <item x="62467"/>
        <item x="62468"/>
        <item x="62469"/>
        <item x="62470"/>
        <item x="62471"/>
        <item x="62472"/>
        <item x="62473"/>
        <item x="62474"/>
        <item x="62475"/>
        <item x="62476"/>
        <item x="62477"/>
        <item x="62478"/>
        <item x="62479"/>
        <item x="62480"/>
        <item x="62481"/>
        <item x="62482"/>
        <item x="62483"/>
        <item x="62484"/>
        <item x="62485"/>
        <item x="62486"/>
        <item x="62487"/>
        <item x="62488"/>
        <item x="62489"/>
        <item x="62490"/>
        <item x="62491"/>
        <item x="62492"/>
        <item x="62493"/>
        <item x="62494"/>
        <item x="62495"/>
        <item x="62496"/>
        <item x="62497"/>
        <item x="62498"/>
        <item x="62499"/>
        <item x="62500"/>
        <item x="62501"/>
        <item x="62502"/>
        <item x="62503"/>
        <item x="62504"/>
        <item x="62505"/>
        <item x="62506"/>
        <item x="62507"/>
        <item x="62508"/>
        <item x="62509"/>
        <item x="62510"/>
        <item x="62511"/>
        <item x="62512"/>
        <item x="62513"/>
        <item x="62514"/>
        <item x="62515"/>
        <item x="62516"/>
        <item x="62517"/>
        <item x="62518"/>
        <item x="62519"/>
        <item x="62520"/>
        <item x="62521"/>
        <item x="62522"/>
        <item x="62523"/>
        <item x="62524"/>
        <item x="62525"/>
        <item x="62526"/>
        <item x="62527"/>
        <item x="62528"/>
        <item x="62529"/>
        <item x="62530"/>
        <item x="62531"/>
        <item x="62532"/>
        <item x="62533"/>
        <item x="62534"/>
        <item x="62535"/>
        <item x="62536"/>
        <item x="62537"/>
        <item x="62538"/>
        <item x="62539"/>
        <item x="62540"/>
        <item x="62541"/>
        <item x="62542"/>
        <item x="62543"/>
        <item x="62544"/>
        <item x="62545"/>
        <item x="62546"/>
        <item x="62547"/>
        <item x="62548"/>
        <item x="62549"/>
        <item x="62550"/>
        <item x="62551"/>
        <item x="62552"/>
        <item x="62553"/>
        <item x="62554"/>
        <item x="62555"/>
        <item x="62556"/>
        <item x="62557"/>
        <item x="62558"/>
        <item x="62559"/>
        <item x="62560"/>
        <item x="62561"/>
        <item x="62562"/>
        <item x="62563"/>
        <item x="62564"/>
        <item x="62565"/>
        <item x="62566"/>
        <item x="62567"/>
        <item x="62568"/>
        <item x="62569"/>
        <item x="62570"/>
        <item x="62571"/>
        <item x="62572"/>
        <item x="62573"/>
        <item x="62574"/>
        <item x="62575"/>
        <item x="62576"/>
        <item x="62577"/>
        <item x="62578"/>
        <item x="62579"/>
        <item x="62580"/>
        <item x="62581"/>
        <item x="62582"/>
        <item x="62583"/>
        <item x="62584"/>
        <item x="62585"/>
        <item x="62586"/>
        <item x="62587"/>
        <item x="62588"/>
        <item x="62589"/>
        <item x="62590"/>
        <item x="62591"/>
        <item x="62592"/>
        <item x="62593"/>
        <item x="62594"/>
        <item x="62595"/>
        <item x="62596"/>
        <item x="62597"/>
        <item x="62598"/>
        <item x="62599"/>
        <item x="62600"/>
        <item x="62601"/>
        <item x="62602"/>
        <item x="62603"/>
        <item x="62604"/>
        <item x="62605"/>
        <item x="62606"/>
        <item x="62607"/>
        <item x="62608"/>
        <item x="62609"/>
        <item x="62610"/>
        <item x="62611"/>
        <item x="62612"/>
        <item x="62613"/>
        <item x="62614"/>
        <item x="62615"/>
        <item x="62616"/>
        <item x="62617"/>
        <item x="62618"/>
        <item x="62619"/>
        <item x="62620"/>
        <item x="62621"/>
        <item x="62622"/>
        <item x="62623"/>
        <item x="62624"/>
        <item x="62625"/>
        <item x="62626"/>
        <item x="62627"/>
        <item x="62628"/>
        <item x="62629"/>
        <item x="62630"/>
        <item x="62631"/>
        <item x="62632"/>
        <item x="62633"/>
        <item x="62634"/>
        <item x="62635"/>
        <item x="62636"/>
        <item x="62637"/>
        <item x="62638"/>
        <item x="62639"/>
        <item x="62640"/>
        <item x="62641"/>
        <item x="62642"/>
        <item x="62643"/>
        <item x="62644"/>
        <item x="62645"/>
        <item x="62646"/>
        <item x="62647"/>
        <item x="62648"/>
        <item x="62649"/>
        <item x="62650"/>
        <item x="62651"/>
        <item x="62652"/>
        <item x="62653"/>
        <item x="62654"/>
        <item x="62655"/>
        <item x="62656"/>
        <item x="62657"/>
        <item x="62658"/>
        <item x="62659"/>
        <item x="62660"/>
        <item x="62661"/>
        <item x="62662"/>
        <item x="62663"/>
        <item x="62664"/>
        <item x="62665"/>
        <item x="62666"/>
        <item x="62667"/>
        <item x="62668"/>
        <item x="62669"/>
        <item x="62670"/>
        <item x="62671"/>
        <item x="62672"/>
        <item x="62673"/>
        <item x="62674"/>
        <item x="62675"/>
        <item x="62676"/>
        <item x="62677"/>
        <item x="62678"/>
        <item x="62679"/>
        <item x="62680"/>
        <item x="62681"/>
        <item x="62682"/>
        <item x="62683"/>
        <item x="62684"/>
        <item x="62685"/>
        <item x="62686"/>
        <item x="62687"/>
        <item x="62688"/>
        <item x="62689"/>
        <item x="62690"/>
        <item x="62691"/>
        <item x="62692"/>
        <item x="62693"/>
        <item x="62694"/>
        <item x="62695"/>
        <item x="62696"/>
        <item x="62697"/>
        <item x="62698"/>
        <item x="62699"/>
        <item x="62700"/>
        <item x="62701"/>
        <item x="62702"/>
        <item x="62703"/>
        <item x="62704"/>
        <item x="62705"/>
        <item x="62706"/>
        <item x="62707"/>
        <item x="62708"/>
        <item x="62709"/>
        <item x="62710"/>
        <item x="62711"/>
        <item x="62712"/>
        <item x="62713"/>
        <item x="62714"/>
        <item x="62715"/>
        <item x="62716"/>
        <item x="62717"/>
        <item x="62718"/>
        <item x="62719"/>
        <item x="62720"/>
        <item x="62721"/>
        <item x="62722"/>
        <item x="62723"/>
        <item x="62724"/>
        <item x="62725"/>
        <item x="62726"/>
        <item x="62727"/>
        <item x="62728"/>
        <item x="62729"/>
        <item x="62730"/>
        <item x="62731"/>
        <item x="62732"/>
        <item x="62733"/>
        <item x="62734"/>
        <item x="62735"/>
        <item x="62736"/>
        <item x="62737"/>
        <item x="62738"/>
        <item x="62739"/>
        <item x="62740"/>
        <item x="62741"/>
        <item x="62742"/>
        <item x="62743"/>
        <item x="62744"/>
        <item x="62745"/>
        <item x="62746"/>
        <item x="62747"/>
        <item x="62748"/>
        <item x="62749"/>
        <item x="62750"/>
        <item x="62751"/>
        <item x="62752"/>
        <item x="62753"/>
        <item x="62754"/>
        <item x="62755"/>
        <item x="62756"/>
        <item x="62757"/>
        <item x="62758"/>
        <item x="62759"/>
        <item x="62760"/>
        <item x="62761"/>
        <item x="62762"/>
        <item x="62763"/>
        <item x="62764"/>
        <item x="62765"/>
        <item x="62766"/>
        <item x="62767"/>
        <item x="62768"/>
        <item x="62769"/>
        <item x="62770"/>
        <item x="62771"/>
        <item x="62772"/>
        <item x="62773"/>
        <item x="62774"/>
        <item x="62775"/>
        <item x="62776"/>
        <item x="62777"/>
        <item x="62778"/>
        <item x="62779"/>
        <item x="62780"/>
        <item x="62781"/>
        <item x="62782"/>
        <item x="62783"/>
        <item x="62784"/>
        <item x="62785"/>
        <item x="62786"/>
        <item x="62787"/>
        <item x="62788"/>
        <item x="62789"/>
        <item x="62790"/>
        <item x="62791"/>
        <item x="62792"/>
        <item x="62793"/>
        <item x="62794"/>
        <item x="62795"/>
        <item x="62796"/>
        <item x="62797"/>
        <item x="62798"/>
        <item x="62799"/>
        <item x="62800"/>
        <item x="62801"/>
        <item x="62802"/>
        <item x="62803"/>
        <item x="62804"/>
        <item x="62805"/>
        <item x="62806"/>
        <item x="62807"/>
        <item x="62808"/>
        <item x="62809"/>
        <item x="62810"/>
        <item x="62811"/>
        <item x="62812"/>
        <item x="62813"/>
        <item x="62814"/>
        <item x="62815"/>
        <item x="62816"/>
        <item x="62817"/>
        <item x="62818"/>
        <item x="62819"/>
        <item x="62820"/>
        <item x="62821"/>
        <item x="62822"/>
        <item x="62823"/>
        <item x="62824"/>
        <item x="62825"/>
        <item x="62826"/>
        <item x="62827"/>
        <item x="62828"/>
        <item x="62829"/>
        <item x="62830"/>
        <item x="62831"/>
        <item x="62832"/>
        <item x="62833"/>
        <item x="62834"/>
        <item x="62835"/>
        <item x="62836"/>
        <item x="62837"/>
        <item x="62838"/>
        <item x="62839"/>
        <item x="62840"/>
        <item x="62841"/>
        <item x="62842"/>
        <item x="62843"/>
        <item x="62844"/>
        <item x="62845"/>
        <item x="62846"/>
        <item x="62847"/>
        <item x="62848"/>
        <item x="62849"/>
        <item x="62850"/>
        <item x="62851"/>
        <item x="62852"/>
        <item x="62853"/>
        <item x="62854"/>
        <item x="62855"/>
        <item x="62856"/>
        <item x="62857"/>
        <item x="62858"/>
        <item x="62859"/>
        <item x="62860"/>
        <item x="62861"/>
        <item x="62862"/>
        <item x="62863"/>
        <item x="62864"/>
        <item x="62865"/>
        <item x="62866"/>
        <item x="62867"/>
        <item x="62868"/>
        <item x="62869"/>
        <item x="62870"/>
        <item x="62871"/>
        <item x="62872"/>
        <item x="62873"/>
        <item x="62874"/>
        <item x="62875"/>
        <item x="62876"/>
        <item x="62877"/>
        <item x="62878"/>
        <item x="62879"/>
        <item x="62880"/>
        <item x="62881"/>
        <item x="62882"/>
        <item x="62883"/>
        <item x="62884"/>
        <item x="62885"/>
        <item x="62886"/>
        <item x="62887"/>
        <item x="62888"/>
        <item x="62889"/>
        <item x="62890"/>
        <item x="62891"/>
        <item x="62892"/>
        <item x="62893"/>
        <item x="62894"/>
        <item x="62895"/>
        <item x="62896"/>
        <item x="62897"/>
        <item x="62898"/>
        <item x="62899"/>
        <item x="62900"/>
        <item x="62901"/>
        <item x="62902"/>
        <item x="62903"/>
        <item x="62904"/>
        <item x="62905"/>
        <item x="62906"/>
        <item x="62907"/>
        <item x="62908"/>
        <item x="62909"/>
        <item x="62910"/>
        <item x="62911"/>
        <item x="62912"/>
        <item x="62913"/>
        <item x="62914"/>
        <item x="62915"/>
        <item x="62916"/>
        <item x="62917"/>
        <item x="62918"/>
        <item x="62919"/>
        <item x="62920"/>
        <item x="62921"/>
        <item x="62922"/>
        <item x="62923"/>
        <item x="62924"/>
        <item x="62925"/>
        <item x="62926"/>
        <item x="62927"/>
        <item x="62928"/>
        <item x="62929"/>
        <item x="62930"/>
        <item x="62931"/>
        <item x="62932"/>
        <item x="62933"/>
        <item x="62934"/>
        <item x="62935"/>
        <item x="62936"/>
        <item x="62937"/>
        <item x="62938"/>
        <item x="62939"/>
        <item x="62940"/>
        <item x="62941"/>
        <item x="62942"/>
        <item x="62943"/>
        <item x="62944"/>
        <item x="62945"/>
        <item x="62946"/>
        <item x="62947"/>
        <item x="62948"/>
        <item x="62949"/>
        <item x="62950"/>
        <item x="62951"/>
        <item x="62952"/>
        <item x="62953"/>
        <item x="62954"/>
        <item x="62955"/>
        <item x="62956"/>
        <item x="62957"/>
        <item x="62958"/>
        <item x="62959"/>
        <item x="62960"/>
        <item x="62961"/>
        <item x="62962"/>
        <item x="62963"/>
        <item x="62964"/>
        <item x="62965"/>
        <item x="62966"/>
        <item x="62967"/>
        <item x="62968"/>
        <item x="62969"/>
        <item x="62970"/>
        <item x="62971"/>
        <item x="62972"/>
        <item x="62973"/>
        <item x="62974"/>
        <item x="62975"/>
        <item x="62976"/>
        <item x="62977"/>
        <item x="62978"/>
        <item x="62979"/>
        <item x="62980"/>
        <item x="62981"/>
        <item x="62982"/>
        <item x="62983"/>
        <item x="62984"/>
        <item x="62985"/>
        <item x="62986"/>
        <item x="62987"/>
        <item x="62988"/>
        <item x="62989"/>
        <item x="62990"/>
        <item x="62991"/>
        <item x="62992"/>
        <item x="62993"/>
        <item x="62994"/>
        <item x="62995"/>
        <item x="62996"/>
        <item x="62997"/>
        <item x="62998"/>
        <item x="62999"/>
        <item x="63000"/>
        <item x="63001"/>
        <item x="63002"/>
        <item x="63003"/>
        <item x="63004"/>
        <item x="63005"/>
        <item x="63006"/>
        <item x="63007"/>
        <item x="63008"/>
        <item x="63009"/>
        <item x="63010"/>
        <item x="63011"/>
        <item x="63012"/>
        <item x="63013"/>
        <item x="63014"/>
        <item x="63015"/>
        <item x="63016"/>
        <item x="63017"/>
        <item x="63018"/>
        <item x="63019"/>
        <item x="63020"/>
        <item x="63021"/>
        <item x="63022"/>
        <item x="63023"/>
        <item x="63024"/>
        <item x="63025"/>
        <item x="63026"/>
        <item x="63027"/>
        <item x="63028"/>
        <item x="63029"/>
        <item x="63030"/>
        <item x="63031"/>
        <item x="63032"/>
        <item x="63033"/>
        <item x="63034"/>
        <item x="63035"/>
        <item x="63036"/>
        <item x="63037"/>
        <item x="63038"/>
        <item x="63039"/>
        <item x="63040"/>
        <item x="63041"/>
        <item x="63042"/>
        <item x="63043"/>
        <item x="63044"/>
        <item x="63045"/>
        <item x="63046"/>
        <item x="63047"/>
        <item x="63048"/>
        <item x="63049"/>
        <item x="63050"/>
        <item x="63051"/>
        <item x="63052"/>
        <item x="63053"/>
        <item x="63054"/>
        <item x="63055"/>
        <item x="63056"/>
        <item x="63057"/>
        <item x="63058"/>
        <item x="63059"/>
        <item x="63060"/>
        <item x="63061"/>
        <item x="63062"/>
        <item x="63063"/>
        <item x="63064"/>
        <item x="63065"/>
        <item x="63066"/>
        <item x="63067"/>
        <item x="63068"/>
        <item x="63069"/>
        <item x="63070"/>
        <item x="63071"/>
        <item x="63072"/>
        <item x="63073"/>
        <item x="63074"/>
        <item x="63075"/>
        <item x="63076"/>
        <item x="63077"/>
        <item x="63078"/>
        <item x="63079"/>
        <item x="63080"/>
        <item x="63081"/>
        <item x="63082"/>
        <item x="63083"/>
        <item x="63084"/>
        <item x="63085"/>
        <item x="63086"/>
        <item x="63087"/>
        <item x="63088"/>
        <item x="63089"/>
        <item x="63090"/>
        <item x="63091"/>
        <item x="63092"/>
        <item x="63093"/>
        <item x="63094"/>
        <item x="63095"/>
        <item x="63096"/>
        <item x="63097"/>
        <item x="63098"/>
        <item x="63099"/>
        <item x="63100"/>
        <item x="63101"/>
        <item x="63102"/>
        <item x="63103"/>
        <item x="63104"/>
        <item x="63105"/>
        <item x="63106"/>
        <item x="63107"/>
        <item x="63108"/>
        <item x="63109"/>
        <item x="63110"/>
        <item x="63111"/>
        <item x="63112"/>
        <item x="63113"/>
        <item x="63114"/>
        <item x="63115"/>
        <item x="63116"/>
        <item x="63117"/>
        <item x="63118"/>
        <item x="63119"/>
        <item x="63120"/>
        <item x="63121"/>
        <item x="63122"/>
        <item x="63123"/>
        <item x="63124"/>
        <item x="63125"/>
        <item x="63126"/>
        <item x="63127"/>
        <item x="63128"/>
        <item x="63129"/>
        <item x="63130"/>
        <item x="63131"/>
        <item x="63132"/>
        <item x="63133"/>
        <item x="63134"/>
        <item x="63135"/>
        <item x="63136"/>
        <item x="63137"/>
        <item x="63138"/>
        <item x="63139"/>
        <item x="63140"/>
        <item x="63141"/>
        <item x="63142"/>
        <item x="63143"/>
        <item x="63144"/>
        <item x="63145"/>
        <item x="63146"/>
        <item x="63147"/>
        <item x="63148"/>
        <item x="63149"/>
        <item x="63150"/>
        <item x="63151"/>
        <item x="63152"/>
        <item x="63153"/>
        <item x="63154"/>
        <item x="63155"/>
        <item x="63156"/>
        <item x="63157"/>
        <item x="63158"/>
        <item x="63159"/>
        <item x="63160"/>
        <item x="63161"/>
        <item x="63162"/>
        <item x="63163"/>
        <item x="63164"/>
        <item x="63165"/>
        <item x="63166"/>
        <item x="63167"/>
        <item x="63168"/>
        <item x="63169"/>
        <item x="63170"/>
        <item x="63171"/>
        <item x="63172"/>
        <item x="63173"/>
        <item x="63174"/>
        <item x="63175"/>
        <item x="63176"/>
        <item x="63177"/>
        <item x="63178"/>
        <item x="63179"/>
        <item x="63180"/>
        <item x="63181"/>
        <item x="63182"/>
        <item x="63183"/>
        <item x="63184"/>
        <item x="63185"/>
        <item x="63186"/>
        <item x="63187"/>
        <item x="63188"/>
        <item x="63189"/>
        <item x="63190"/>
        <item x="63191"/>
        <item x="63192"/>
        <item x="63193"/>
        <item x="63194"/>
        <item x="63195"/>
        <item x="63196"/>
        <item x="63197"/>
        <item x="63198"/>
        <item x="63199"/>
        <item x="63200"/>
        <item x="63201"/>
        <item x="63202"/>
        <item x="63203"/>
        <item x="63204"/>
        <item x="63205"/>
        <item x="63206"/>
        <item x="63207"/>
        <item x="63208"/>
        <item x="63209"/>
        <item x="63210"/>
        <item x="63211"/>
        <item x="63212"/>
        <item x="63213"/>
        <item x="63214"/>
        <item x="63215"/>
        <item x="63216"/>
        <item x="63217"/>
        <item x="63218"/>
        <item x="63219"/>
        <item x="63220"/>
        <item x="63221"/>
        <item x="63222"/>
        <item x="63223"/>
        <item x="63224"/>
        <item x="63225"/>
        <item x="63226"/>
        <item x="63227"/>
        <item x="63228"/>
        <item x="63229"/>
        <item x="63230"/>
        <item x="63231"/>
        <item x="63232"/>
        <item x="63233"/>
        <item x="63234"/>
        <item x="63235"/>
        <item x="63236"/>
        <item x="63237"/>
        <item x="63238"/>
        <item x="63239"/>
        <item x="63240"/>
        <item x="63241"/>
        <item x="63242"/>
        <item x="63243"/>
        <item x="63244"/>
        <item x="63245"/>
        <item x="63246"/>
        <item x="63247"/>
        <item x="63248"/>
        <item x="63249"/>
        <item x="63250"/>
        <item x="63251"/>
        <item x="63252"/>
        <item x="63253"/>
        <item x="63254"/>
        <item x="63255"/>
        <item x="63256"/>
        <item x="63257"/>
        <item x="63258"/>
        <item x="63259"/>
        <item x="63260"/>
        <item x="63261"/>
        <item x="63262"/>
        <item x="63263"/>
        <item x="63264"/>
        <item x="63265"/>
        <item x="63266"/>
        <item x="63267"/>
        <item x="63268"/>
        <item x="63269"/>
        <item x="63270"/>
        <item x="63271"/>
        <item x="63272"/>
        <item x="63273"/>
        <item x="63274"/>
        <item x="63275"/>
        <item x="63276"/>
        <item x="63277"/>
        <item x="63278"/>
        <item x="63279"/>
        <item x="63280"/>
        <item x="63281"/>
        <item x="63282"/>
        <item x="63283"/>
        <item x="63284"/>
        <item x="63285"/>
        <item x="63286"/>
        <item x="63287"/>
        <item x="63288"/>
        <item x="63289"/>
        <item x="63290"/>
        <item x="63291"/>
        <item x="63292"/>
        <item x="63293"/>
        <item x="63294"/>
        <item x="63295"/>
        <item x="63296"/>
        <item x="63297"/>
        <item x="63298"/>
        <item x="63299"/>
        <item x="63300"/>
        <item x="63301"/>
        <item x="63302"/>
        <item x="63303"/>
        <item x="63304"/>
        <item x="63305"/>
        <item x="63306"/>
        <item x="63307"/>
        <item x="63308"/>
        <item x="63309"/>
        <item x="63310"/>
        <item x="63311"/>
        <item x="63312"/>
        <item x="63313"/>
        <item x="63314"/>
        <item x="63315"/>
        <item x="63316"/>
        <item x="63317"/>
        <item x="63318"/>
        <item x="63319"/>
        <item x="63320"/>
        <item x="63321"/>
        <item x="63322"/>
        <item x="63323"/>
        <item x="63324"/>
        <item x="63325"/>
        <item x="63326"/>
        <item x="63327"/>
        <item x="63328"/>
        <item x="63329"/>
        <item x="63330"/>
        <item x="63331"/>
        <item x="63332"/>
        <item x="63333"/>
        <item x="63334"/>
        <item x="63335"/>
        <item x="63336"/>
        <item x="63337"/>
        <item x="63338"/>
        <item x="63339"/>
        <item x="63340"/>
        <item x="63341"/>
        <item x="63342"/>
        <item x="63343"/>
        <item x="63344"/>
        <item x="63345"/>
        <item x="63346"/>
        <item x="63347"/>
        <item x="63348"/>
        <item x="63349"/>
        <item x="63350"/>
        <item x="63351"/>
        <item x="63352"/>
        <item x="63353"/>
        <item x="63354"/>
        <item x="63355"/>
        <item x="63356"/>
        <item x="63357"/>
        <item x="63358"/>
        <item x="63359"/>
        <item x="63360"/>
        <item x="63361"/>
        <item x="63362"/>
        <item x="63363"/>
        <item x="63364"/>
        <item x="63365"/>
        <item x="63366"/>
        <item x="63367"/>
        <item x="63368"/>
        <item x="63369"/>
        <item x="63370"/>
        <item x="63371"/>
        <item x="63372"/>
        <item x="63373"/>
        <item x="63374"/>
        <item x="63375"/>
        <item x="63376"/>
        <item x="63377"/>
        <item x="63378"/>
        <item x="63379"/>
        <item x="63380"/>
        <item x="63381"/>
        <item x="63382"/>
        <item x="63383"/>
        <item x="63384"/>
        <item x="63385"/>
        <item x="63386"/>
        <item x="63387"/>
        <item x="63388"/>
        <item x="63389"/>
        <item x="63390"/>
        <item x="63391"/>
        <item x="63392"/>
        <item x="63393"/>
        <item x="63394"/>
        <item x="63395"/>
        <item x="63396"/>
        <item x="63397"/>
        <item x="63398"/>
        <item x="63399"/>
        <item x="63400"/>
        <item x="63401"/>
        <item x="63402"/>
        <item x="63403"/>
        <item x="63404"/>
        <item x="63405"/>
        <item x="63406"/>
        <item x="63407"/>
        <item x="63408"/>
        <item x="63409"/>
        <item x="63410"/>
        <item x="63411"/>
        <item x="63412"/>
        <item x="63413"/>
        <item x="63414"/>
        <item x="63415"/>
        <item x="63416"/>
        <item x="63417"/>
        <item x="63418"/>
        <item x="63419"/>
        <item x="63420"/>
        <item x="63421"/>
        <item x="63422"/>
        <item x="63423"/>
        <item x="63424"/>
        <item x="63425"/>
        <item x="63426"/>
        <item x="63427"/>
        <item x="63428"/>
        <item x="63429"/>
        <item x="63430"/>
        <item x="63431"/>
        <item x="63432"/>
        <item x="63433"/>
        <item x="63434"/>
        <item x="63435"/>
        <item x="63436"/>
        <item x="63437"/>
        <item x="63438"/>
        <item x="63439"/>
        <item x="63440"/>
        <item x="63441"/>
        <item x="63442"/>
        <item x="63443"/>
        <item x="63444"/>
        <item x="63445"/>
        <item x="63446"/>
        <item x="63447"/>
        <item x="63448"/>
        <item x="63449"/>
        <item x="63450"/>
        <item x="63451"/>
        <item x="63452"/>
        <item x="63453"/>
        <item x="63454"/>
        <item x="63455"/>
        <item x="63456"/>
        <item x="63457"/>
        <item x="63458"/>
        <item x="63459"/>
        <item x="63460"/>
        <item x="63461"/>
        <item x="63462"/>
        <item x="63463"/>
        <item x="63464"/>
        <item x="63465"/>
        <item x="63466"/>
        <item x="63467"/>
        <item x="63468"/>
        <item x="63469"/>
        <item x="63470"/>
        <item x="63471"/>
        <item x="63472"/>
        <item x="63473"/>
        <item x="63474"/>
        <item x="63475"/>
        <item x="63476"/>
        <item x="63477"/>
        <item x="63478"/>
        <item x="63479"/>
        <item x="63480"/>
        <item x="63481"/>
        <item x="63482"/>
        <item x="63483"/>
        <item x="63484"/>
        <item x="63485"/>
        <item x="63486"/>
        <item x="63487"/>
        <item x="63488"/>
        <item x="63489"/>
        <item x="63490"/>
        <item x="63491"/>
        <item x="63492"/>
        <item x="63493"/>
        <item x="63494"/>
        <item x="63495"/>
        <item x="63496"/>
        <item x="63497"/>
        <item x="63498"/>
        <item x="63499"/>
        <item x="63500"/>
        <item x="63501"/>
        <item x="63502"/>
        <item x="63503"/>
        <item x="63504"/>
        <item x="63505"/>
        <item x="63506"/>
        <item x="63507"/>
        <item x="63508"/>
        <item x="63509"/>
        <item x="63510"/>
        <item x="63511"/>
        <item x="63512"/>
        <item x="63513"/>
        <item x="63514"/>
        <item x="63515"/>
        <item x="63516"/>
        <item x="63517"/>
        <item x="63518"/>
        <item x="63519"/>
        <item x="63520"/>
        <item x="63521"/>
        <item x="63522"/>
        <item x="63523"/>
        <item x="63524"/>
        <item x="63525"/>
        <item x="63526"/>
        <item x="63527"/>
        <item x="63528"/>
        <item x="63529"/>
        <item x="63530"/>
        <item x="63531"/>
        <item x="63532"/>
        <item x="63533"/>
        <item x="63534"/>
        <item x="63535"/>
        <item x="63536"/>
        <item x="63537"/>
        <item x="63538"/>
        <item x="63539"/>
        <item x="63540"/>
        <item x="63541"/>
        <item x="63542"/>
        <item x="63543"/>
        <item x="63544"/>
        <item x="63545"/>
        <item x="63546"/>
        <item x="63547"/>
        <item x="63548"/>
        <item x="63549"/>
        <item x="63550"/>
        <item x="63551"/>
        <item x="63552"/>
        <item x="63553"/>
        <item x="63554"/>
        <item x="63555"/>
        <item x="63556"/>
        <item x="63557"/>
        <item x="63558"/>
        <item x="63559"/>
        <item x="63560"/>
        <item x="63561"/>
        <item x="63562"/>
        <item x="63563"/>
        <item x="63564"/>
        <item x="63565"/>
        <item x="63566"/>
        <item x="63567"/>
        <item x="63568"/>
        <item x="63569"/>
        <item x="63570"/>
        <item x="63571"/>
        <item x="63572"/>
        <item x="63573"/>
        <item x="63574"/>
        <item x="63575"/>
        <item x="63576"/>
        <item x="63577"/>
        <item x="63578"/>
        <item x="63579"/>
        <item x="63580"/>
        <item x="63581"/>
        <item x="63582"/>
        <item x="63583"/>
        <item x="63584"/>
        <item x="63585"/>
        <item x="63586"/>
        <item x="63587"/>
        <item x="63588"/>
        <item x="63589"/>
        <item x="63590"/>
        <item x="63591"/>
        <item x="63592"/>
        <item x="63593"/>
        <item x="63594"/>
        <item x="63595"/>
        <item x="63596"/>
        <item x="63597"/>
        <item x="63598"/>
        <item x="63599"/>
        <item x="63600"/>
        <item x="63601"/>
        <item x="63602"/>
        <item x="63603"/>
        <item x="63604"/>
        <item x="63605"/>
        <item x="63606"/>
        <item x="63607"/>
        <item x="63608"/>
        <item x="63609"/>
        <item x="63610"/>
        <item x="63611"/>
        <item x="63612"/>
        <item x="63613"/>
        <item x="63614"/>
        <item x="63615"/>
        <item x="63616"/>
        <item x="63617"/>
        <item x="63618"/>
        <item x="63619"/>
        <item x="63620"/>
        <item x="63621"/>
        <item x="63622"/>
        <item x="63623"/>
        <item x="63624"/>
        <item x="63625"/>
        <item x="63626"/>
        <item x="63627"/>
        <item x="63628"/>
        <item x="63629"/>
        <item x="63630"/>
        <item x="63631"/>
        <item x="63632"/>
        <item x="63633"/>
        <item x="63634"/>
        <item x="63635"/>
        <item x="63636"/>
        <item x="63637"/>
        <item x="63638"/>
        <item x="63639"/>
        <item x="63640"/>
        <item x="63641"/>
        <item x="63642"/>
        <item x="63643"/>
        <item x="63644"/>
        <item x="63645"/>
        <item x="63646"/>
        <item x="63647"/>
        <item x="63648"/>
        <item x="63649"/>
        <item x="63650"/>
        <item x="63651"/>
        <item x="63652"/>
        <item x="63653"/>
        <item x="63654"/>
        <item x="63655"/>
        <item x="63656"/>
        <item x="63657"/>
        <item x="63658"/>
        <item x="63659"/>
        <item x="63660"/>
        <item x="63661"/>
        <item x="63662"/>
        <item x="63663"/>
        <item x="63664"/>
        <item x="63665"/>
        <item x="63666"/>
        <item x="63667"/>
        <item x="63668"/>
        <item x="63669"/>
        <item x="63670"/>
        <item x="63671"/>
        <item x="63672"/>
        <item x="63673"/>
        <item x="63674"/>
        <item x="63675"/>
        <item x="63676"/>
        <item x="63677"/>
        <item x="63678"/>
        <item x="63679"/>
        <item x="63680"/>
        <item x="63681"/>
        <item x="63682"/>
        <item x="63683"/>
        <item x="63684"/>
        <item x="63685"/>
        <item x="63686"/>
        <item x="63687"/>
        <item x="63688"/>
        <item x="63689"/>
        <item x="63690"/>
        <item x="63691"/>
        <item x="63692"/>
        <item x="63693"/>
        <item x="63694"/>
        <item x="63695"/>
        <item x="63696"/>
        <item x="63697"/>
        <item x="63698"/>
        <item x="63699"/>
        <item x="63700"/>
        <item x="63701"/>
        <item x="63702"/>
        <item x="63703"/>
        <item x="63704"/>
        <item x="63705"/>
        <item x="63706"/>
        <item x="63707"/>
        <item x="63708"/>
        <item x="63709"/>
        <item x="63710"/>
        <item x="63711"/>
        <item x="63712"/>
        <item x="63713"/>
        <item x="63714"/>
        <item x="63715"/>
        <item x="63716"/>
        <item x="63717"/>
        <item x="63718"/>
        <item x="63719"/>
        <item x="63720"/>
        <item x="63721"/>
        <item x="63722"/>
        <item x="63723"/>
        <item x="63724"/>
        <item x="63725"/>
        <item x="63726"/>
        <item x="63727"/>
        <item x="63728"/>
        <item x="63729"/>
        <item x="63730"/>
        <item x="63731"/>
        <item x="63732"/>
        <item x="63733"/>
        <item x="63734"/>
        <item x="63735"/>
        <item x="63736"/>
        <item x="63737"/>
        <item x="63738"/>
        <item x="63739"/>
        <item x="63740"/>
        <item x="63741"/>
        <item x="63742"/>
        <item x="63743"/>
        <item x="63744"/>
        <item x="63745"/>
        <item x="63746"/>
        <item x="63747"/>
        <item x="63748"/>
        <item x="63749"/>
        <item x="63750"/>
        <item x="63751"/>
        <item x="63752"/>
        <item x="63753"/>
        <item x="63754"/>
        <item x="63755"/>
        <item x="63756"/>
        <item x="63757"/>
        <item x="63758"/>
        <item x="63759"/>
        <item x="63760"/>
        <item x="63761"/>
        <item x="63762"/>
        <item x="63763"/>
        <item x="63764"/>
        <item x="63765"/>
        <item x="63766"/>
        <item x="63767"/>
        <item x="63768"/>
        <item x="63769"/>
        <item x="63770"/>
        <item x="63771"/>
        <item x="63772"/>
        <item x="63773"/>
        <item x="63774"/>
        <item x="63775"/>
        <item x="63776"/>
        <item x="63777"/>
        <item x="63778"/>
        <item x="63779"/>
        <item x="63780"/>
        <item x="63781"/>
        <item x="63782"/>
        <item x="63783"/>
        <item x="63784"/>
        <item x="63785"/>
        <item x="63786"/>
        <item x="63787"/>
        <item x="63788"/>
        <item x="63789"/>
        <item x="63790"/>
        <item x="63791"/>
        <item x="63792"/>
        <item x="63793"/>
        <item x="63794"/>
        <item x="63795"/>
        <item x="63796"/>
        <item x="63797"/>
        <item x="63798"/>
        <item x="63799"/>
        <item x="63800"/>
        <item x="63801"/>
        <item x="63802"/>
        <item x="63803"/>
        <item x="63804"/>
        <item x="63805"/>
        <item x="63806"/>
        <item x="63807"/>
        <item x="63808"/>
        <item x="63809"/>
        <item x="63810"/>
        <item x="63811"/>
        <item x="63812"/>
        <item x="63813"/>
        <item x="63814"/>
        <item x="63815"/>
        <item x="63816"/>
        <item x="63817"/>
        <item x="63818"/>
        <item x="63819"/>
        <item x="63820"/>
        <item x="63821"/>
        <item x="63822"/>
        <item x="63823"/>
        <item x="63824"/>
        <item x="63825"/>
        <item x="63826"/>
        <item x="63827"/>
        <item x="63828"/>
        <item x="63829"/>
        <item x="63830"/>
        <item x="63831"/>
        <item x="63832"/>
        <item x="63833"/>
        <item x="63834"/>
        <item x="63835"/>
        <item x="63836"/>
        <item x="63837"/>
        <item x="63838"/>
        <item x="63839"/>
        <item x="63840"/>
        <item x="63841"/>
        <item x="63842"/>
        <item x="63843"/>
        <item x="63844"/>
        <item x="63845"/>
        <item x="63846"/>
        <item x="63847"/>
        <item x="63848"/>
        <item x="63849"/>
        <item x="63850"/>
        <item x="63851"/>
        <item x="63852"/>
        <item x="63853"/>
        <item x="63854"/>
        <item x="63855"/>
        <item x="63856"/>
        <item x="63857"/>
        <item x="63858"/>
        <item x="63859"/>
        <item x="63860"/>
        <item x="63861"/>
        <item x="63862"/>
        <item x="63863"/>
        <item x="63864"/>
        <item x="63865"/>
        <item x="63866"/>
        <item x="63867"/>
        <item x="63868"/>
        <item x="63869"/>
        <item x="63870"/>
        <item x="63871"/>
        <item x="63872"/>
        <item x="63873"/>
        <item x="63874"/>
        <item x="63875"/>
        <item x="63876"/>
        <item x="63877"/>
        <item x="63878"/>
        <item x="63879"/>
        <item x="63880"/>
        <item x="63881"/>
        <item x="63882"/>
        <item x="63883"/>
        <item x="63884"/>
        <item x="63885"/>
        <item x="63886"/>
        <item x="63887"/>
        <item x="63888"/>
        <item x="63889"/>
        <item x="63890"/>
        <item x="63891"/>
        <item x="63892"/>
        <item x="63893"/>
        <item x="63894"/>
        <item x="63895"/>
        <item x="63896"/>
        <item x="63897"/>
        <item x="63898"/>
        <item x="63899"/>
        <item x="63900"/>
        <item x="63901"/>
        <item x="63902"/>
        <item x="63903"/>
        <item x="63904"/>
        <item x="63905"/>
        <item x="63906"/>
        <item x="63907"/>
        <item x="63908"/>
        <item x="63909"/>
        <item x="63910"/>
        <item x="63911"/>
        <item x="63912"/>
        <item x="63913"/>
        <item x="63914"/>
        <item x="63915"/>
        <item x="63916"/>
        <item x="63917"/>
        <item x="63918"/>
        <item x="63919"/>
        <item x="63920"/>
        <item x="63921"/>
        <item x="63922"/>
        <item x="63923"/>
        <item x="63924"/>
        <item x="63925"/>
        <item x="63926"/>
        <item x="63927"/>
        <item x="63928"/>
        <item x="63929"/>
        <item x="63930"/>
        <item x="63931"/>
        <item x="63932"/>
        <item x="63933"/>
        <item x="63934"/>
        <item x="63935"/>
        <item x="63936"/>
        <item x="63937"/>
        <item x="63938"/>
        <item x="63939"/>
        <item x="63940"/>
        <item x="63941"/>
        <item x="63942"/>
        <item x="63943"/>
        <item x="63944"/>
        <item x="63945"/>
        <item x="63946"/>
        <item x="63947"/>
        <item x="63948"/>
        <item x="63949"/>
        <item x="63950"/>
        <item x="63951"/>
        <item x="63952"/>
        <item x="63953"/>
        <item x="63954"/>
        <item x="63955"/>
        <item x="63956"/>
        <item x="63957"/>
        <item x="63958"/>
        <item x="63959"/>
        <item x="63960"/>
        <item x="63961"/>
        <item x="63962"/>
        <item x="63963"/>
        <item x="63964"/>
        <item x="63965"/>
        <item x="63966"/>
        <item x="63967"/>
        <item x="63968"/>
        <item x="63969"/>
        <item x="63970"/>
        <item x="63971"/>
        <item x="63972"/>
        <item x="63973"/>
        <item x="63974"/>
        <item x="63975"/>
        <item x="63976"/>
        <item x="63977"/>
        <item x="63978"/>
        <item x="63979"/>
        <item x="63980"/>
        <item x="63981"/>
        <item x="63982"/>
        <item x="63983"/>
        <item x="63984"/>
        <item x="63985"/>
        <item x="63986"/>
        <item x="63987"/>
        <item x="63988"/>
        <item x="63989"/>
        <item x="63990"/>
        <item x="63991"/>
        <item x="63992"/>
        <item x="63993"/>
        <item x="63994"/>
        <item x="63995"/>
        <item x="63996"/>
        <item x="63997"/>
        <item x="63998"/>
        <item x="63999"/>
        <item x="64000"/>
        <item x="64001"/>
        <item x="64002"/>
        <item x="64003"/>
        <item x="64004"/>
        <item x="64005"/>
        <item x="64006"/>
        <item x="64007"/>
        <item x="64008"/>
        <item x="64009"/>
        <item x="64010"/>
        <item x="64011"/>
        <item x="64012"/>
        <item x="64013"/>
        <item x="64014"/>
        <item x="64015"/>
        <item x="64016"/>
        <item x="64017"/>
        <item x="64018"/>
        <item x="64019"/>
        <item x="64020"/>
        <item x="64021"/>
        <item x="64022"/>
        <item x="64023"/>
        <item x="64024"/>
        <item x="64025"/>
        <item x="64026"/>
        <item x="64027"/>
        <item x="64028"/>
        <item x="64029"/>
        <item x="64030"/>
        <item x="64031"/>
        <item x="64032"/>
        <item x="64033"/>
        <item x="64034"/>
        <item x="64035"/>
        <item x="64036"/>
        <item x="64037"/>
        <item x="64038"/>
        <item x="64039"/>
        <item x="64040"/>
        <item x="64041"/>
        <item x="64042"/>
        <item x="64043"/>
        <item x="64044"/>
        <item x="64045"/>
        <item x="64046"/>
        <item x="64047"/>
        <item x="64048"/>
        <item x="64049"/>
        <item x="64050"/>
        <item x="64051"/>
        <item x="64052"/>
        <item x="64053"/>
        <item x="64054"/>
        <item x="64055"/>
        <item x="64056"/>
        <item x="64057"/>
        <item x="64058"/>
        <item x="64059"/>
        <item x="64060"/>
        <item x="64061"/>
        <item x="64062"/>
        <item x="64063"/>
        <item x="64064"/>
        <item x="64065"/>
        <item x="64066"/>
        <item x="64067"/>
        <item x="64068"/>
        <item x="64069"/>
        <item x="64070"/>
        <item x="64071"/>
        <item x="64072"/>
        <item x="64073"/>
        <item x="64074"/>
        <item x="64075"/>
        <item x="64076"/>
        <item x="64077"/>
        <item x="64078"/>
        <item x="64079"/>
        <item x="64080"/>
        <item x="64081"/>
        <item x="64082"/>
        <item x="64083"/>
        <item x="64084"/>
        <item x="64085"/>
        <item x="64086"/>
        <item x="64087"/>
        <item x="64088"/>
        <item x="64089"/>
        <item x="64090"/>
        <item x="64091"/>
        <item x="64092"/>
        <item x="64093"/>
        <item x="64094"/>
        <item x="64095"/>
        <item x="64096"/>
        <item x="64097"/>
        <item x="64098"/>
        <item x="64099"/>
        <item x="64100"/>
        <item x="64101"/>
        <item x="64102"/>
        <item x="64103"/>
        <item x="64104"/>
        <item x="64105"/>
        <item x="64106"/>
        <item x="64107"/>
        <item x="64108"/>
        <item x="64109"/>
        <item x="64110"/>
        <item x="64111"/>
        <item x="64112"/>
        <item x="64113"/>
        <item x="64114"/>
        <item x="64115"/>
        <item x="64116"/>
        <item x="64117"/>
        <item x="64118"/>
        <item x="64119"/>
        <item x="64120"/>
        <item x="64121"/>
        <item x="64122"/>
        <item x="64123"/>
        <item x="64124"/>
        <item x="64125"/>
        <item x="64126"/>
        <item x="64127"/>
        <item x="64128"/>
        <item x="64129"/>
        <item x="64130"/>
        <item x="64131"/>
        <item x="64132"/>
        <item x="64133"/>
        <item x="64134"/>
        <item x="64135"/>
        <item x="64136"/>
        <item x="64137"/>
        <item x="64138"/>
        <item x="64139"/>
        <item x="64140"/>
        <item x="64141"/>
        <item x="64142"/>
        <item x="64143"/>
        <item x="64144"/>
        <item x="64145"/>
        <item x="64146"/>
        <item x="64147"/>
        <item x="64148"/>
        <item x="64149"/>
        <item x="64150"/>
        <item x="64151"/>
        <item x="64152"/>
        <item x="64153"/>
        <item x="64154"/>
        <item x="64155"/>
        <item x="64156"/>
        <item x="64157"/>
        <item x="64158"/>
        <item x="64159"/>
        <item x="64160"/>
        <item x="64161"/>
        <item x="64162"/>
        <item x="64163"/>
        <item x="64164"/>
        <item x="64165"/>
        <item x="64166"/>
        <item x="64167"/>
        <item x="64168"/>
        <item x="64169"/>
        <item x="64170"/>
        <item x="64171"/>
        <item x="64172"/>
        <item x="64173"/>
        <item x="64174"/>
        <item x="64175"/>
        <item x="64176"/>
        <item x="64177"/>
        <item x="64178"/>
        <item x="64179"/>
        <item x="64180"/>
        <item x="64181"/>
        <item x="64182"/>
        <item x="64183"/>
        <item x="64184"/>
        <item x="64185"/>
        <item x="64186"/>
        <item x="64187"/>
        <item x="64188"/>
        <item x="64189"/>
        <item x="64190"/>
        <item x="64191"/>
        <item x="64192"/>
        <item x="64193"/>
        <item x="64194"/>
        <item x="64195"/>
        <item x="64196"/>
        <item x="64197"/>
        <item x="64198"/>
        <item x="64199"/>
        <item x="64200"/>
        <item x="64201"/>
        <item x="64202"/>
        <item x="64203"/>
        <item x="64204"/>
        <item x="64205"/>
        <item x="64206"/>
        <item x="64207"/>
        <item x="64208"/>
        <item x="64209"/>
        <item x="64210"/>
        <item x="64211"/>
        <item x="64212"/>
        <item x="64213"/>
        <item x="64214"/>
        <item x="64215"/>
        <item x="64216"/>
        <item x="64217"/>
        <item x="64218"/>
        <item x="64219"/>
        <item x="64220"/>
        <item x="64221"/>
        <item x="64222"/>
        <item x="64223"/>
        <item x="64224"/>
        <item x="64225"/>
        <item x="64226"/>
        <item x="64227"/>
        <item x="64228"/>
        <item x="64229"/>
        <item x="64230"/>
        <item x="64231"/>
        <item x="64232"/>
        <item x="64233"/>
        <item x="64234"/>
        <item x="64235"/>
        <item x="64236"/>
        <item x="64237"/>
        <item x="64238"/>
        <item x="64239"/>
        <item x="64240"/>
        <item x="64241"/>
        <item x="64242"/>
        <item x="64243"/>
        <item x="64244"/>
        <item x="64245"/>
        <item x="64246"/>
        <item x="64247"/>
        <item x="64248"/>
        <item x="64249"/>
        <item x="64250"/>
        <item x="64251"/>
        <item x="64252"/>
        <item x="64253"/>
        <item x="64254"/>
        <item x="64255"/>
        <item x="64256"/>
        <item x="64257"/>
        <item x="64258"/>
        <item x="64259"/>
        <item x="64260"/>
        <item x="64261"/>
        <item x="64262"/>
        <item x="64263"/>
        <item x="64264"/>
        <item x="64265"/>
        <item x="64266"/>
        <item x="64267"/>
        <item x="64268"/>
        <item x="64269"/>
        <item x="64270"/>
        <item x="64271"/>
        <item x="64272"/>
        <item x="64273"/>
        <item x="64274"/>
        <item x="64275"/>
        <item x="64276"/>
        <item x="64277"/>
        <item x="64278"/>
        <item x="64279"/>
        <item x="64280"/>
        <item x="64281"/>
        <item x="64282"/>
        <item x="64283"/>
        <item x="64284"/>
        <item x="64285"/>
        <item x="64286"/>
        <item x="64287"/>
        <item x="64288"/>
        <item x="64289"/>
        <item x="64290"/>
        <item x="64291"/>
        <item x="64292"/>
        <item x="64293"/>
        <item x="64294"/>
        <item x="64295"/>
        <item x="64296"/>
        <item x="64297"/>
        <item x="64298"/>
        <item x="64299"/>
        <item x="64300"/>
        <item x="64301"/>
        <item x="64302"/>
        <item x="64303"/>
        <item x="64304"/>
        <item x="64305"/>
        <item x="64306"/>
        <item x="64307"/>
        <item x="64308"/>
        <item x="64309"/>
        <item x="64310"/>
        <item x="64311"/>
        <item x="64312"/>
        <item x="64313"/>
        <item x="64314"/>
        <item x="64315"/>
        <item x="64316"/>
        <item x="64317"/>
        <item x="64318"/>
        <item x="64319"/>
        <item x="64320"/>
        <item x="64321"/>
        <item x="64322"/>
        <item x="64323"/>
        <item x="64324"/>
        <item x="64325"/>
        <item x="64326"/>
        <item x="64327"/>
        <item x="64328"/>
        <item x="64329"/>
        <item x="64330"/>
        <item x="64331"/>
        <item x="64332"/>
        <item x="64333"/>
        <item x="64334"/>
        <item x="64335"/>
        <item x="64336"/>
        <item x="64337"/>
        <item x="64338"/>
        <item x="64339"/>
        <item x="64340"/>
        <item x="64341"/>
        <item x="64342"/>
        <item x="64343"/>
        <item x="64344"/>
        <item x="64345"/>
        <item x="64346"/>
        <item x="64347"/>
        <item x="64348"/>
        <item x="64349"/>
        <item x="64350"/>
        <item x="64351"/>
        <item x="64352"/>
        <item x="64353"/>
        <item x="64354"/>
        <item x="64355"/>
        <item x="64356"/>
        <item x="64357"/>
        <item x="64358"/>
        <item x="64359"/>
        <item x="64360"/>
        <item x="64361"/>
        <item x="64362"/>
        <item x="64363"/>
        <item x="64364"/>
        <item x="64365"/>
        <item x="64366"/>
        <item x="64367"/>
        <item x="64368"/>
        <item x="64369"/>
        <item x="64370"/>
        <item x="64371"/>
        <item x="64372"/>
        <item x="64373"/>
        <item x="64374"/>
        <item x="64375"/>
        <item x="64376"/>
        <item x="64377"/>
        <item x="64378"/>
        <item x="64379"/>
        <item x="64380"/>
        <item x="64381"/>
        <item x="64382"/>
        <item x="64383"/>
        <item x="64384"/>
        <item x="64385"/>
        <item x="64386"/>
        <item x="64387"/>
        <item x="64388"/>
        <item x="64389"/>
        <item x="64390"/>
        <item x="64391"/>
        <item x="64392"/>
        <item x="64393"/>
        <item x="64394"/>
        <item x="64395"/>
        <item x="64396"/>
        <item x="64397"/>
        <item x="64398"/>
        <item x="64399"/>
        <item x="64400"/>
        <item x="64401"/>
        <item x="64402"/>
        <item x="64403"/>
        <item x="64404"/>
        <item x="64405"/>
        <item x="64406"/>
        <item x="64407"/>
        <item x="64408"/>
        <item x="64409"/>
        <item x="64410"/>
        <item x="64411"/>
        <item x="64412"/>
        <item x="64413"/>
        <item x="64414"/>
        <item x="64415"/>
        <item x="64416"/>
        <item x="64417"/>
        <item x="64418"/>
        <item x="64419"/>
        <item x="64420"/>
        <item x="64421"/>
        <item x="64422"/>
        <item x="64423"/>
        <item x="64424"/>
        <item x="64425"/>
        <item x="64426"/>
        <item x="64427"/>
        <item x="64428"/>
        <item x="64429"/>
        <item x="64430"/>
        <item x="64431"/>
        <item x="64432"/>
        <item x="64433"/>
        <item x="64434"/>
        <item x="64435"/>
        <item x="64436"/>
        <item x="64437"/>
        <item x="64438"/>
        <item x="64439"/>
        <item x="64440"/>
        <item x="64441"/>
        <item x="64442"/>
        <item x="64443"/>
        <item x="64444"/>
        <item x="64445"/>
        <item x="64446"/>
        <item x="64447"/>
        <item x="64448"/>
        <item x="64449"/>
        <item x="64450"/>
        <item x="64451"/>
        <item x="64452"/>
        <item x="64453"/>
        <item x="64454"/>
        <item x="64455"/>
        <item x="64456"/>
        <item x="64457"/>
        <item x="64458"/>
        <item x="64459"/>
        <item x="64460"/>
        <item x="64461"/>
        <item x="64462"/>
        <item x="64463"/>
        <item x="64464"/>
        <item x="64465"/>
        <item x="64466"/>
        <item x="64467"/>
        <item x="64468"/>
        <item x="64469"/>
        <item x="64470"/>
        <item x="64471"/>
        <item x="64472"/>
        <item x="64473"/>
        <item x="64474"/>
        <item x="64475"/>
        <item x="64476"/>
        <item x="64477"/>
        <item x="64478"/>
        <item x="64479"/>
        <item x="64480"/>
        <item x="64481"/>
        <item x="64482"/>
        <item x="64483"/>
        <item x="64484"/>
        <item x="64485"/>
        <item x="64486"/>
        <item x="64487"/>
        <item x="64488"/>
        <item x="64489"/>
        <item x="64490"/>
        <item x="64491"/>
        <item x="64492"/>
        <item x="64493"/>
        <item x="64494"/>
        <item x="64495"/>
        <item x="64496"/>
        <item x="64497"/>
        <item x="64498"/>
        <item x="64499"/>
        <item x="64500"/>
        <item x="64501"/>
        <item x="64502"/>
        <item x="64503"/>
        <item x="64504"/>
        <item x="64505"/>
        <item x="64506"/>
        <item x="64507"/>
        <item x="64508"/>
        <item x="64509"/>
        <item x="64510"/>
        <item x="64511"/>
        <item x="64512"/>
        <item x="64513"/>
        <item x="64514"/>
        <item x="64515"/>
        <item x="64516"/>
        <item x="64517"/>
        <item x="64518"/>
        <item x="64519"/>
        <item x="64520"/>
        <item x="64521"/>
        <item x="64522"/>
        <item x="64523"/>
        <item x="64524"/>
        <item x="64525"/>
        <item x="64526"/>
        <item x="64527"/>
        <item x="64528"/>
        <item x="64529"/>
        <item x="64530"/>
        <item x="64531"/>
        <item x="64532"/>
        <item x="64533"/>
        <item x="64534"/>
        <item x="64535"/>
        <item x="64536"/>
        <item x="64537"/>
        <item x="64538"/>
        <item x="64539"/>
        <item x="64540"/>
        <item x="64541"/>
        <item x="64542"/>
        <item x="64543"/>
        <item x="64544"/>
        <item x="64545"/>
        <item x="64546"/>
        <item x="64547"/>
        <item x="64548"/>
        <item x="64549"/>
        <item x="64550"/>
        <item x="64551"/>
        <item x="64552"/>
        <item x="64553"/>
        <item x="64554"/>
        <item x="64555"/>
        <item x="64556"/>
        <item x="64557"/>
        <item x="64558"/>
        <item x="64559"/>
        <item x="64560"/>
        <item x="64561"/>
        <item x="64562"/>
        <item x="64563"/>
        <item x="64564"/>
        <item x="64565"/>
        <item x="64566"/>
        <item x="64567"/>
        <item x="64568"/>
        <item x="64569"/>
        <item x="64570"/>
        <item x="64571"/>
        <item x="64572"/>
        <item x="64573"/>
        <item x="64574"/>
        <item x="64575"/>
        <item x="64576"/>
        <item x="64577"/>
        <item x="64578"/>
        <item x="64579"/>
        <item x="64580"/>
        <item x="64581"/>
        <item x="64582"/>
        <item x="64583"/>
        <item x="64584"/>
        <item x="64585"/>
        <item x="64586"/>
        <item x="64587"/>
        <item x="64588"/>
        <item x="64589"/>
        <item x="64590"/>
        <item x="64591"/>
        <item x="64592"/>
        <item x="64593"/>
        <item x="64594"/>
        <item x="64595"/>
        <item x="64596"/>
        <item x="64597"/>
        <item x="64598"/>
        <item x="64599"/>
        <item x="64600"/>
        <item x="64601"/>
        <item x="64602"/>
        <item x="64603"/>
        <item x="64604"/>
        <item x="64605"/>
        <item x="64606"/>
        <item x="64607"/>
        <item x="64608"/>
        <item x="64609"/>
        <item x="64610"/>
        <item x="64611"/>
        <item x="64612"/>
        <item x="64613"/>
        <item x="64614"/>
        <item x="64615"/>
        <item x="64616"/>
        <item x="64617"/>
        <item x="64618"/>
        <item x="64619"/>
        <item x="64620"/>
        <item x="64621"/>
        <item x="64622"/>
        <item x="64623"/>
        <item x="64624"/>
        <item x="64625"/>
        <item x="64626"/>
        <item x="64627"/>
        <item x="64628"/>
        <item x="64629"/>
        <item x="64630"/>
        <item x="64631"/>
        <item x="64632"/>
        <item x="64633"/>
        <item x="64634"/>
        <item x="64635"/>
        <item x="64636"/>
        <item x="64637"/>
        <item x="64638"/>
        <item x="64639"/>
        <item x="64640"/>
        <item x="64641"/>
        <item x="64642"/>
        <item x="64643"/>
        <item x="64644"/>
        <item x="64645"/>
        <item x="64646"/>
        <item x="64647"/>
        <item x="64648"/>
        <item x="64649"/>
        <item x="64650"/>
        <item x="64651"/>
        <item x="64652"/>
        <item x="64653"/>
        <item x="64654"/>
        <item x="64655"/>
        <item x="64656"/>
        <item x="64657"/>
        <item x="64658"/>
        <item x="64659"/>
        <item x="64660"/>
        <item x="64661"/>
        <item x="64662"/>
        <item x="64663"/>
        <item x="64664"/>
        <item x="64665"/>
        <item x="64666"/>
        <item x="64667"/>
        <item x="64668"/>
        <item x="64669"/>
        <item x="64670"/>
        <item x="64671"/>
        <item x="64672"/>
        <item x="64673"/>
        <item x="64674"/>
        <item x="64675"/>
        <item x="64676"/>
        <item x="64677"/>
        <item x="64678"/>
        <item x="64679"/>
        <item x="64680"/>
        <item x="64681"/>
        <item x="64682"/>
        <item x="64683"/>
        <item x="64684"/>
        <item x="64685"/>
        <item x="64686"/>
        <item x="64687"/>
        <item x="64688"/>
        <item x="64689"/>
        <item x="64690"/>
        <item x="64691"/>
        <item x="64692"/>
        <item x="64693"/>
        <item x="64694"/>
        <item x="64695"/>
        <item x="64696"/>
        <item x="64697"/>
        <item x="64698"/>
        <item x="64699"/>
        <item x="64700"/>
        <item x="64701"/>
        <item x="64702"/>
        <item x="64703"/>
        <item x="64704"/>
        <item x="64705"/>
        <item x="64706"/>
        <item x="64707"/>
        <item x="64708"/>
        <item x="64709"/>
        <item x="64710"/>
        <item x="64711"/>
        <item x="64712"/>
        <item x="64713"/>
        <item x="64714"/>
        <item x="64715"/>
        <item x="64716"/>
        <item x="64717"/>
        <item x="64718"/>
        <item x="64719"/>
        <item x="64720"/>
        <item x="64721"/>
        <item x="64722"/>
        <item x="64723"/>
        <item x="64724"/>
        <item x="64725"/>
        <item x="64726"/>
        <item x="64727"/>
        <item x="64728"/>
        <item x="64729"/>
        <item x="64730"/>
        <item x="64731"/>
        <item x="64732"/>
        <item x="64733"/>
        <item x="64734"/>
        <item x="64735"/>
        <item x="64736"/>
        <item x="64737"/>
        <item x="64738"/>
        <item x="64739"/>
        <item x="64740"/>
        <item x="64741"/>
        <item x="64742"/>
        <item x="64743"/>
        <item x="64744"/>
        <item x="64745"/>
        <item x="64746"/>
        <item x="64747"/>
        <item x="64748"/>
        <item x="64749"/>
        <item x="64750"/>
        <item x="64751"/>
        <item x="64752"/>
        <item x="64753"/>
        <item x="64754"/>
        <item x="64755"/>
        <item x="64756"/>
        <item x="64757"/>
        <item x="64758"/>
        <item x="64759"/>
        <item x="64760"/>
        <item x="64761"/>
        <item x="64762"/>
        <item x="64763"/>
        <item x="64764"/>
        <item x="64765"/>
        <item x="64766"/>
        <item x="64767"/>
        <item x="64768"/>
        <item x="64769"/>
        <item x="64770"/>
        <item x="64771"/>
        <item x="64772"/>
        <item x="64773"/>
        <item x="64774"/>
        <item x="64775"/>
        <item x="64776"/>
        <item x="64777"/>
        <item x="64778"/>
        <item x="64779"/>
        <item x="64780"/>
        <item x="64781"/>
        <item x="64782"/>
        <item x="64783"/>
        <item x="64784"/>
        <item x="64785"/>
        <item x="64786"/>
        <item x="64787"/>
        <item x="64788"/>
        <item x="64789"/>
        <item x="64790"/>
        <item x="64791"/>
        <item x="64792"/>
        <item x="64793"/>
        <item x="64794"/>
        <item x="64795"/>
        <item x="64796"/>
        <item x="64797"/>
        <item x="64798"/>
        <item x="64799"/>
        <item x="64800"/>
        <item x="64801"/>
        <item x="64802"/>
        <item x="64803"/>
        <item x="64804"/>
        <item x="64805"/>
        <item x="64806"/>
        <item x="64807"/>
        <item x="64808"/>
        <item x="64809"/>
        <item x="64810"/>
        <item x="64811"/>
        <item x="64812"/>
        <item x="64813"/>
        <item x="64814"/>
        <item x="64815"/>
        <item x="64816"/>
        <item x="64817"/>
        <item x="64818"/>
        <item x="64819"/>
        <item x="64820"/>
        <item x="64821"/>
        <item x="64822"/>
        <item x="64823"/>
        <item x="64824"/>
        <item x="64825"/>
        <item x="64826"/>
        <item x="64827"/>
        <item x="64828"/>
        <item x="64829"/>
        <item x="64830"/>
        <item x="64831"/>
        <item x="64832"/>
        <item x="64833"/>
        <item x="64834"/>
        <item x="64835"/>
        <item x="64836"/>
        <item x="64837"/>
        <item x="64838"/>
        <item x="64839"/>
        <item x="64840"/>
        <item x="64841"/>
        <item x="64842"/>
        <item x="64843"/>
        <item x="64844"/>
        <item x="64845"/>
        <item x="64846"/>
        <item x="64847"/>
        <item x="64848"/>
        <item x="64849"/>
        <item x="64850"/>
        <item x="64851"/>
        <item x="64852"/>
        <item x="64853"/>
        <item x="64854"/>
        <item x="64855"/>
        <item x="64856"/>
        <item x="64857"/>
        <item x="64858"/>
        <item x="64859"/>
        <item x="64860"/>
        <item x="64861"/>
        <item x="64862"/>
        <item x="64863"/>
        <item x="64864"/>
        <item x="64865"/>
        <item x="64866"/>
        <item x="64867"/>
        <item x="64868"/>
        <item x="64869"/>
        <item x="64870"/>
        <item x="64871"/>
        <item x="64872"/>
        <item x="64873"/>
        <item x="64874"/>
        <item x="64875"/>
        <item x="64876"/>
        <item x="64877"/>
        <item x="64878"/>
        <item x="64879"/>
        <item x="64880"/>
        <item x="64881"/>
        <item x="64882"/>
        <item x="64883"/>
        <item x="64884"/>
        <item x="64885"/>
        <item x="64886"/>
        <item x="64887"/>
        <item x="64888"/>
        <item x="64889"/>
        <item x="64890"/>
        <item x="64891"/>
        <item x="64892"/>
        <item x="64893"/>
        <item x="64894"/>
        <item x="64895"/>
        <item x="64896"/>
        <item x="64897"/>
        <item x="64898"/>
        <item x="64899"/>
        <item x="64900"/>
        <item x="64901"/>
        <item x="64902"/>
        <item x="64903"/>
        <item x="64904"/>
        <item x="64905"/>
        <item x="64906"/>
        <item x="64907"/>
        <item x="64908"/>
        <item x="64909"/>
        <item x="64910"/>
        <item x="64911"/>
        <item x="64912"/>
        <item x="64913"/>
        <item x="64914"/>
        <item x="64915"/>
        <item x="64916"/>
        <item x="64917"/>
        <item x="64918"/>
        <item x="64919"/>
        <item x="64920"/>
        <item x="64921"/>
        <item x="64922"/>
        <item x="64923"/>
        <item x="64924"/>
        <item x="64925"/>
        <item x="64926"/>
        <item x="64927"/>
        <item x="64928"/>
        <item x="64929"/>
        <item x="64930"/>
        <item x="64931"/>
        <item x="64932"/>
        <item x="64933"/>
        <item x="64934"/>
        <item x="64935"/>
        <item x="64936"/>
        <item x="64937"/>
        <item x="64938"/>
        <item x="64939"/>
        <item x="64940"/>
        <item x="64941"/>
        <item x="64942"/>
        <item x="64943"/>
        <item x="64944"/>
        <item x="64945"/>
        <item x="64946"/>
        <item x="64947"/>
        <item x="64948"/>
        <item x="64949"/>
        <item x="64950"/>
        <item x="64951"/>
        <item x="64952"/>
        <item x="64953"/>
        <item x="64954"/>
        <item x="64955"/>
        <item x="64956"/>
        <item x="64957"/>
        <item x="64958"/>
        <item x="64959"/>
        <item x="64960"/>
        <item x="64961"/>
        <item x="64962"/>
        <item x="64963"/>
        <item x="64964"/>
        <item x="64965"/>
        <item x="64966"/>
        <item x="64967"/>
        <item x="64968"/>
        <item x="64969"/>
        <item x="64970"/>
        <item x="64971"/>
        <item x="64972"/>
        <item x="64973"/>
        <item x="64974"/>
        <item x="64975"/>
        <item x="64976"/>
        <item x="64977"/>
        <item x="64978"/>
        <item x="64979"/>
        <item x="64980"/>
        <item x="64981"/>
        <item x="64982"/>
        <item x="64983"/>
        <item x="64984"/>
        <item x="64985"/>
        <item x="64986"/>
        <item x="64987"/>
        <item x="64988"/>
        <item x="64989"/>
        <item x="64990"/>
        <item x="64991"/>
        <item x="64992"/>
        <item x="64993"/>
        <item x="64994"/>
        <item x="64995"/>
        <item x="64996"/>
        <item x="64997"/>
        <item x="64998"/>
        <item x="64999"/>
        <item x="65000"/>
        <item x="65001"/>
        <item x="65002"/>
        <item x="65003"/>
        <item x="65004"/>
        <item x="65005"/>
        <item x="65006"/>
        <item x="65007"/>
        <item x="65008"/>
        <item x="65009"/>
        <item x="65010"/>
        <item x="65011"/>
        <item x="65012"/>
        <item x="65013"/>
        <item x="65014"/>
        <item x="65015"/>
        <item x="65016"/>
        <item x="65017"/>
        <item x="65018"/>
        <item x="65019"/>
        <item x="65020"/>
        <item x="65021"/>
        <item x="65022"/>
        <item x="65023"/>
        <item x="65024"/>
        <item x="65025"/>
        <item x="65026"/>
        <item x="65027"/>
        <item x="65028"/>
        <item x="65029"/>
        <item x="65030"/>
        <item x="65031"/>
        <item x="65032"/>
        <item x="65033"/>
        <item x="65034"/>
        <item x="65035"/>
        <item x="65036"/>
        <item x="65037"/>
        <item x="65038"/>
        <item x="65039"/>
        <item x="65040"/>
        <item x="65041"/>
        <item x="65042"/>
        <item x="65043"/>
        <item x="65044"/>
        <item x="65045"/>
        <item x="65046"/>
        <item x="65047"/>
        <item x="65048"/>
        <item x="65049"/>
        <item x="65050"/>
        <item x="65051"/>
        <item x="65052"/>
        <item x="65053"/>
        <item x="65054"/>
        <item x="65055"/>
        <item x="65056"/>
        <item x="65057"/>
        <item x="65058"/>
        <item x="65059"/>
        <item x="65060"/>
        <item x="65061"/>
        <item x="65062"/>
        <item x="65063"/>
        <item x="65064"/>
        <item x="65065"/>
        <item x="65066"/>
        <item x="65067"/>
        <item x="65068"/>
        <item x="65069"/>
        <item x="65070"/>
        <item x="65071"/>
        <item x="65072"/>
        <item x="65073"/>
        <item x="65074"/>
        <item x="65075"/>
        <item x="65076"/>
        <item x="65077"/>
        <item x="65078"/>
        <item x="65079"/>
        <item x="65080"/>
        <item x="65081"/>
        <item x="65082"/>
        <item x="65083"/>
        <item x="65084"/>
        <item x="65085"/>
        <item x="65086"/>
        <item x="65087"/>
        <item x="65088"/>
        <item x="65089"/>
        <item x="65090"/>
        <item x="65091"/>
        <item x="65092"/>
        <item x="65093"/>
        <item x="65094"/>
        <item x="65095"/>
        <item x="65096"/>
        <item x="65097"/>
        <item x="65098"/>
        <item x="65099"/>
        <item x="65100"/>
        <item x="65101"/>
        <item x="65102"/>
        <item x="65103"/>
        <item x="65104"/>
        <item x="65105"/>
        <item x="65106"/>
        <item x="65107"/>
        <item x="65108"/>
        <item x="65109"/>
        <item x="65110"/>
        <item x="65111"/>
        <item x="65112"/>
        <item x="65113"/>
        <item x="65114"/>
        <item x="65115"/>
        <item x="65116"/>
        <item x="65117"/>
        <item x="65118"/>
        <item x="65119"/>
        <item x="65120"/>
        <item x="65121"/>
        <item x="65122"/>
        <item x="65123"/>
        <item x="65124"/>
        <item x="65125"/>
        <item x="65126"/>
        <item x="65127"/>
        <item x="65128"/>
        <item x="65129"/>
        <item x="65130"/>
        <item x="65131"/>
        <item x="65132"/>
        <item x="65133"/>
        <item x="65134"/>
        <item x="65135"/>
        <item x="65136"/>
        <item x="65137"/>
        <item x="65138"/>
        <item x="65139"/>
        <item x="65140"/>
        <item x="65141"/>
        <item x="65142"/>
        <item x="65143"/>
        <item x="65144"/>
        <item x="65145"/>
        <item x="65146"/>
        <item x="65147"/>
        <item x="65148"/>
        <item x="65149"/>
        <item x="65150"/>
        <item x="65151"/>
        <item x="65152"/>
        <item x="65153"/>
        <item x="65154"/>
        <item x="65155"/>
        <item x="65156"/>
        <item x="65157"/>
        <item x="65158"/>
        <item x="65159"/>
        <item x="65160"/>
        <item x="65161"/>
        <item x="65162"/>
        <item x="65163"/>
        <item x="65164"/>
        <item x="65165"/>
        <item x="65166"/>
        <item x="65167"/>
        <item x="65168"/>
        <item x="65169"/>
        <item x="65170"/>
        <item x="65171"/>
        <item x="65172"/>
        <item x="65173"/>
        <item x="65174"/>
        <item x="65175"/>
        <item x="65176"/>
        <item x="65177"/>
        <item x="65178"/>
        <item x="65179"/>
        <item x="65180"/>
        <item x="65181"/>
        <item x="65182"/>
        <item x="65183"/>
        <item x="65184"/>
        <item x="65185"/>
        <item x="65186"/>
        <item x="65187"/>
        <item x="65188"/>
        <item x="65189"/>
        <item x="65190"/>
        <item x="65191"/>
        <item x="65192"/>
        <item x="65193"/>
        <item x="65194"/>
        <item x="65195"/>
        <item x="65196"/>
        <item x="65197"/>
        <item x="65198"/>
        <item x="65199"/>
        <item x="65200"/>
        <item x="65201"/>
        <item x="65202"/>
        <item x="65203"/>
        <item x="65204"/>
        <item x="65205"/>
        <item x="65206"/>
        <item x="65207"/>
        <item x="65208"/>
        <item x="65209"/>
        <item x="65210"/>
        <item x="65211"/>
        <item x="65212"/>
        <item x="65213"/>
        <item x="65214"/>
        <item x="65215"/>
        <item x="65216"/>
        <item x="65217"/>
        <item x="65218"/>
        <item x="65219"/>
        <item x="65220"/>
        <item x="65221"/>
        <item x="65222"/>
        <item x="65223"/>
        <item x="65224"/>
        <item x="65225"/>
        <item x="65226"/>
        <item x="65227"/>
        <item x="65228"/>
        <item x="65229"/>
        <item x="65230"/>
        <item x="65231"/>
        <item x="65232"/>
        <item x="65233"/>
        <item x="65234"/>
        <item x="65235"/>
        <item x="65236"/>
        <item x="65237"/>
        <item x="65238"/>
        <item x="65239"/>
        <item x="65240"/>
        <item x="65241"/>
        <item x="65242"/>
        <item x="65243"/>
        <item x="65244"/>
        <item x="65245"/>
        <item x="65246"/>
        <item x="65247"/>
        <item x="65248"/>
        <item x="65249"/>
        <item x="65250"/>
        <item x="65251"/>
        <item x="65252"/>
        <item x="65253"/>
        <item x="65254"/>
        <item x="65255"/>
        <item x="65256"/>
        <item x="65257"/>
        <item x="65258"/>
        <item x="65259"/>
        <item x="65260"/>
        <item x="65261"/>
        <item x="65262"/>
        <item x="65263"/>
        <item x="65264"/>
        <item x="65265"/>
        <item x="65266"/>
        <item x="65267"/>
        <item x="65268"/>
        <item x="65269"/>
        <item x="65270"/>
        <item x="65271"/>
        <item x="65272"/>
        <item x="65273"/>
        <item x="65274"/>
        <item x="65275"/>
        <item x="65276"/>
        <item x="65277"/>
        <item x="65278"/>
        <item x="65279"/>
        <item x="65280"/>
        <item x="65281"/>
        <item x="65282"/>
        <item x="65283"/>
        <item x="65284"/>
        <item x="65285"/>
        <item x="65286"/>
        <item x="65287"/>
        <item x="65288"/>
        <item x="65289"/>
        <item x="65290"/>
        <item x="65291"/>
        <item x="65292"/>
        <item x="65293"/>
        <item x="65294"/>
        <item x="65295"/>
        <item x="65296"/>
        <item x="65297"/>
        <item x="65298"/>
        <item x="65299"/>
        <item x="65300"/>
        <item x="65301"/>
        <item x="65302"/>
        <item x="65303"/>
        <item x="65304"/>
        <item x="65305"/>
        <item x="65306"/>
        <item x="65307"/>
        <item x="65308"/>
        <item x="65309"/>
        <item x="65310"/>
        <item x="65311"/>
        <item x="65312"/>
        <item x="65313"/>
        <item x="65314"/>
        <item x="65315"/>
        <item x="65316"/>
        <item x="65317"/>
        <item x="65318"/>
        <item x="65319"/>
        <item x="65320"/>
        <item x="65321"/>
        <item x="65322"/>
        <item x="65323"/>
        <item x="65324"/>
        <item x="65325"/>
        <item x="65326"/>
        <item x="65327"/>
        <item x="65328"/>
        <item x="65329"/>
        <item x="65330"/>
        <item x="65331"/>
        <item x="65332"/>
        <item x="65333"/>
        <item x="65334"/>
        <item x="65335"/>
        <item x="65336"/>
        <item x="65337"/>
        <item x="65338"/>
        <item x="65339"/>
        <item x="65340"/>
        <item x="65341"/>
        <item x="65342"/>
        <item x="65343"/>
        <item x="65344"/>
        <item x="65345"/>
        <item x="65346"/>
        <item x="65347"/>
        <item x="65348"/>
        <item x="65349"/>
        <item x="65350"/>
        <item x="65351"/>
        <item x="65352"/>
        <item x="65353"/>
        <item x="65354"/>
        <item x="65355"/>
        <item x="65356"/>
        <item x="65357"/>
        <item x="65358"/>
        <item x="65359"/>
        <item x="65360"/>
        <item x="65361"/>
        <item x="65362"/>
        <item x="65363"/>
        <item x="65364"/>
        <item x="65365"/>
        <item x="65366"/>
        <item x="65367"/>
        <item x="65368"/>
        <item x="65369"/>
        <item x="65370"/>
        <item x="65371"/>
        <item x="65372"/>
        <item x="65373"/>
        <item x="65374"/>
        <item x="65375"/>
        <item x="65376"/>
        <item x="65377"/>
        <item x="65378"/>
        <item x="65379"/>
        <item x="65380"/>
        <item x="65381"/>
        <item x="65382"/>
        <item x="65383"/>
        <item x="65384"/>
        <item x="65385"/>
        <item x="65386"/>
        <item x="65387"/>
        <item x="65388"/>
        <item x="65389"/>
        <item x="65390"/>
        <item x="65391"/>
        <item x="65392"/>
        <item x="65393"/>
        <item x="65394"/>
        <item x="65395"/>
        <item x="65396"/>
        <item x="65397"/>
        <item x="65398"/>
        <item x="65399"/>
        <item x="65400"/>
        <item x="65401"/>
        <item x="65402"/>
        <item x="65403"/>
        <item x="65404"/>
        <item x="65405"/>
        <item x="65406"/>
        <item x="65407"/>
        <item x="65408"/>
        <item x="65409"/>
        <item x="65410"/>
        <item x="65411"/>
        <item x="65412"/>
        <item x="65413"/>
        <item x="65414"/>
        <item x="65415"/>
        <item x="65416"/>
        <item x="65417"/>
        <item x="65418"/>
        <item x="65419"/>
        <item x="65420"/>
        <item x="65421"/>
        <item x="65422"/>
        <item x="65423"/>
        <item x="65424"/>
        <item x="65425"/>
        <item x="65426"/>
        <item x="65427"/>
        <item x="65428"/>
        <item x="65429"/>
        <item x="65430"/>
        <item x="65431"/>
        <item x="65432"/>
        <item x="65433"/>
        <item x="65434"/>
        <item x="65435"/>
        <item x="65436"/>
        <item x="65437"/>
        <item x="65438"/>
        <item x="65439"/>
        <item x="65440"/>
        <item x="65441"/>
        <item x="65442"/>
        <item x="65443"/>
        <item x="65444"/>
        <item x="65445"/>
        <item x="65446"/>
        <item x="65447"/>
        <item x="65448"/>
        <item x="65449"/>
        <item x="65450"/>
        <item x="65451"/>
        <item x="65452"/>
        <item x="65453"/>
        <item x="65454"/>
        <item x="65455"/>
        <item x="65456"/>
        <item x="65457"/>
        <item x="65458"/>
        <item x="65459"/>
        <item x="65460"/>
        <item x="65461"/>
        <item x="65462"/>
        <item x="65463"/>
        <item x="65464"/>
        <item x="65465"/>
        <item x="65466"/>
        <item x="65467"/>
        <item x="65468"/>
        <item x="65469"/>
        <item x="65470"/>
        <item x="65471"/>
        <item x="65472"/>
        <item x="65473"/>
        <item x="65474"/>
        <item x="65475"/>
        <item x="65476"/>
        <item x="65477"/>
        <item x="65478"/>
        <item x="65479"/>
        <item x="65480"/>
        <item x="65481"/>
        <item x="65482"/>
        <item x="65483"/>
        <item x="65484"/>
        <item x="65485"/>
        <item x="65486"/>
        <item x="65487"/>
        <item x="65488"/>
        <item x="65489"/>
        <item x="65490"/>
        <item x="65491"/>
        <item x="65492"/>
        <item x="65493"/>
        <item x="65494"/>
        <item x="65495"/>
        <item x="65496"/>
        <item x="65497"/>
        <item x="65498"/>
        <item x="65499"/>
        <item x="65500"/>
        <item x="65501"/>
        <item x="65502"/>
        <item x="65503"/>
        <item x="65504"/>
        <item x="65505"/>
        <item x="65506"/>
        <item x="65507"/>
        <item x="65508"/>
        <item x="65509"/>
        <item x="65510"/>
        <item x="65511"/>
        <item x="65512"/>
        <item x="65513"/>
        <item x="65514"/>
        <item x="65515"/>
        <item x="65516"/>
        <item x="65517"/>
        <item x="65518"/>
        <item x="65519"/>
        <item x="65520"/>
        <item x="65521"/>
        <item x="65522"/>
        <item x="65523"/>
        <item x="65524"/>
        <item x="65525"/>
        <item x="65526"/>
        <item x="65527"/>
        <item x="65528"/>
        <item x="65529"/>
        <item x="65530"/>
        <item x="65531"/>
        <item x="65532"/>
        <item x="65533"/>
        <item x="65534"/>
        <item x="65535"/>
        <item x="65536"/>
        <item x="65537"/>
        <item x="65538"/>
        <item x="65539"/>
        <item x="65540"/>
        <item x="65541"/>
        <item x="65542"/>
        <item x="65543"/>
        <item x="65544"/>
        <item x="65545"/>
        <item x="65546"/>
        <item x="65547"/>
        <item x="65548"/>
        <item x="65549"/>
        <item x="65550"/>
        <item x="65551"/>
        <item x="65552"/>
        <item x="65553"/>
        <item x="65554"/>
        <item x="65555"/>
        <item x="65556"/>
        <item x="65557"/>
        <item x="65558"/>
        <item x="65559"/>
        <item x="65560"/>
        <item x="65561"/>
        <item x="65562"/>
        <item x="65563"/>
        <item x="65564"/>
        <item x="65565"/>
        <item x="65566"/>
        <item x="65567"/>
        <item x="65568"/>
        <item x="65569"/>
        <item x="65570"/>
        <item x="65571"/>
        <item x="65572"/>
        <item x="65573"/>
        <item x="65574"/>
        <item x="65575"/>
        <item x="65576"/>
        <item x="65577"/>
        <item x="65578"/>
        <item x="65579"/>
        <item x="65580"/>
        <item x="65581"/>
        <item x="65582"/>
        <item x="65583"/>
        <item x="65584"/>
        <item x="65585"/>
        <item x="65586"/>
        <item x="65587"/>
        <item x="65588"/>
        <item x="65589"/>
        <item x="65590"/>
        <item x="65591"/>
        <item x="65592"/>
        <item x="65593"/>
        <item x="65594"/>
        <item x="65595"/>
        <item x="65596"/>
        <item x="65597"/>
        <item x="65598"/>
        <item x="65599"/>
        <item x="65600"/>
        <item x="65601"/>
        <item x="65602"/>
        <item x="65603"/>
        <item x="65604"/>
        <item x="65605"/>
        <item x="65606"/>
        <item x="65607"/>
        <item x="65608"/>
        <item x="65609"/>
        <item x="65610"/>
        <item x="65611"/>
        <item x="65612"/>
        <item x="65613"/>
        <item x="65614"/>
        <item x="65615"/>
        <item x="65616"/>
        <item x="65617"/>
        <item x="65618"/>
        <item x="65619"/>
        <item x="65620"/>
        <item x="65621"/>
        <item x="65622"/>
        <item x="65623"/>
        <item x="65624"/>
        <item x="65625"/>
        <item x="65626"/>
        <item x="65627"/>
        <item x="65628"/>
        <item x="65629"/>
        <item x="65630"/>
        <item x="65631"/>
        <item x="65632"/>
        <item x="65633"/>
        <item x="65634"/>
        <item x="65635"/>
        <item x="65636"/>
        <item x="65637"/>
        <item x="65638"/>
        <item x="65639"/>
        <item x="65640"/>
        <item x="65641"/>
        <item x="65642"/>
        <item x="65643"/>
        <item x="65644"/>
        <item x="65645"/>
        <item x="65646"/>
        <item x="65647"/>
        <item x="65648"/>
        <item x="65649"/>
        <item x="65650"/>
        <item x="65651"/>
        <item x="65652"/>
        <item x="65653"/>
        <item x="65654"/>
        <item x="65655"/>
        <item x="65656"/>
        <item x="65657"/>
        <item x="65658"/>
        <item x="65659"/>
        <item x="65660"/>
        <item x="65661"/>
        <item x="65662"/>
        <item x="65663"/>
        <item x="65664"/>
        <item x="65665"/>
        <item x="65666"/>
        <item x="65667"/>
        <item x="65668"/>
        <item x="65669"/>
        <item x="65670"/>
        <item x="65671"/>
        <item x="65672"/>
        <item x="65673"/>
        <item x="65674"/>
        <item x="65675"/>
        <item x="65676"/>
        <item x="65677"/>
        <item x="65678"/>
        <item x="65679"/>
        <item x="65680"/>
        <item x="65681"/>
        <item x="65682"/>
        <item x="65683"/>
        <item x="65684"/>
        <item x="65685"/>
        <item x="65686"/>
        <item x="65687"/>
        <item x="65688"/>
        <item x="65689"/>
        <item x="65690"/>
        <item x="65691"/>
        <item x="65692"/>
        <item x="65693"/>
        <item x="65694"/>
        <item x="65695"/>
        <item x="65696"/>
        <item x="65697"/>
        <item x="65698"/>
        <item x="65699"/>
        <item x="65700"/>
        <item x="65701"/>
        <item x="65702"/>
        <item x="65703"/>
        <item x="65704"/>
        <item x="65705"/>
        <item x="65706"/>
        <item x="65707"/>
        <item x="65708"/>
        <item x="65709"/>
        <item x="65710"/>
        <item x="65711"/>
        <item x="65712"/>
        <item x="65713"/>
        <item x="65714"/>
        <item x="65715"/>
        <item x="65716"/>
        <item x="65717"/>
        <item x="65718"/>
        <item x="65719"/>
        <item x="65720"/>
        <item x="65721"/>
        <item x="65722"/>
        <item x="65723"/>
        <item x="65724"/>
        <item x="65725"/>
        <item x="65726"/>
        <item x="65727"/>
        <item x="65728"/>
        <item x="65729"/>
        <item x="65730"/>
        <item x="65731"/>
        <item x="65732"/>
        <item x="65733"/>
        <item x="65734"/>
        <item x="65735"/>
        <item x="65736"/>
        <item x="65737"/>
        <item x="65738"/>
        <item x="65739"/>
        <item x="65740"/>
        <item x="65741"/>
        <item x="65742"/>
        <item x="65743"/>
        <item x="65744"/>
        <item x="65745"/>
        <item x="65746"/>
        <item x="65747"/>
        <item x="65748"/>
        <item x="65749"/>
        <item x="65750"/>
        <item x="65751"/>
        <item x="65752"/>
        <item x="65753"/>
        <item x="65754"/>
        <item x="65755"/>
        <item x="65756"/>
        <item x="65757"/>
        <item x="65758"/>
        <item x="65759"/>
        <item x="65760"/>
        <item x="65761"/>
        <item x="65762"/>
        <item x="65763"/>
        <item x="65764"/>
        <item x="65765"/>
        <item x="65766"/>
        <item x="65767"/>
        <item x="65768"/>
        <item x="65769"/>
        <item x="65770"/>
        <item x="65771"/>
        <item x="65772"/>
        <item x="65773"/>
        <item x="65774"/>
        <item x="65775"/>
        <item x="65776"/>
        <item x="65777"/>
        <item x="65778"/>
        <item x="65779"/>
        <item x="65780"/>
        <item x="65781"/>
        <item x="65782"/>
        <item x="65783"/>
        <item x="65784"/>
        <item x="65785"/>
        <item x="65786"/>
        <item x="65787"/>
        <item x="65788"/>
        <item x="65789"/>
        <item x="65790"/>
        <item x="65791"/>
        <item x="65792"/>
        <item x="65793"/>
        <item x="65794"/>
        <item x="65795"/>
        <item x="65796"/>
        <item x="65797"/>
        <item x="65798"/>
        <item x="65799"/>
        <item x="65800"/>
        <item x="65801"/>
        <item x="65802"/>
        <item x="65803"/>
        <item x="65804"/>
        <item x="65805"/>
        <item x="65806"/>
        <item x="65807"/>
        <item x="65808"/>
        <item x="65809"/>
        <item x="65810"/>
        <item x="65811"/>
        <item x="65812"/>
        <item x="65813"/>
        <item x="65814"/>
        <item x="65815"/>
        <item x="65816"/>
        <item x="65817"/>
        <item x="65818"/>
        <item x="65819"/>
        <item x="65820"/>
        <item x="65821"/>
        <item x="65822"/>
        <item x="65823"/>
        <item x="65824"/>
        <item x="65825"/>
        <item x="65826"/>
        <item x="65827"/>
        <item x="65828"/>
        <item x="65829"/>
        <item x="65830"/>
        <item x="65831"/>
        <item x="65832"/>
        <item x="65833"/>
        <item x="65834"/>
        <item x="65835"/>
        <item x="65836"/>
        <item x="65837"/>
        <item x="65838"/>
        <item x="65839"/>
        <item x="65840"/>
        <item x="65841"/>
        <item x="65842"/>
        <item x="65843"/>
        <item x="65844"/>
        <item x="65845"/>
        <item x="65846"/>
        <item x="65847"/>
        <item x="65848"/>
        <item x="65849"/>
        <item x="65850"/>
        <item x="65851"/>
        <item x="65852"/>
        <item x="65853"/>
        <item x="65854"/>
        <item x="65855"/>
        <item x="65856"/>
        <item x="65857"/>
        <item x="65858"/>
        <item x="65859"/>
        <item x="65860"/>
        <item x="65861"/>
        <item x="65862"/>
        <item x="65863"/>
        <item x="65864"/>
        <item x="65865"/>
        <item x="65866"/>
        <item x="65867"/>
        <item x="65868"/>
        <item x="65869"/>
        <item x="65870"/>
        <item x="65871"/>
        <item x="65872"/>
        <item x="65873"/>
        <item x="65874"/>
        <item x="65875"/>
        <item x="65876"/>
        <item x="65877"/>
        <item x="65878"/>
        <item x="65879"/>
        <item x="65880"/>
        <item x="65881"/>
        <item x="65882"/>
        <item x="65883"/>
        <item x="65884"/>
        <item x="65885"/>
        <item x="65886"/>
        <item x="65887"/>
        <item x="65888"/>
        <item x="65889"/>
        <item x="65890"/>
        <item x="65891"/>
        <item x="65892"/>
        <item x="65893"/>
        <item x="65894"/>
        <item x="65895"/>
        <item x="65896"/>
        <item x="65897"/>
        <item x="65898"/>
        <item x="65899"/>
        <item x="65900"/>
        <item x="65901"/>
        <item x="65902"/>
        <item x="65903"/>
        <item x="65904"/>
        <item x="65905"/>
        <item x="65906"/>
        <item x="65907"/>
        <item x="65908"/>
        <item x="65909"/>
        <item x="65910"/>
        <item x="65911"/>
        <item x="65912"/>
        <item x="65913"/>
        <item x="65914"/>
        <item x="65915"/>
        <item x="65916"/>
        <item x="65917"/>
        <item x="65918"/>
        <item x="65919"/>
        <item x="65920"/>
        <item x="65921"/>
        <item x="65922"/>
        <item x="65923"/>
        <item x="65924"/>
        <item x="65925"/>
        <item x="65926"/>
        <item x="65927"/>
        <item x="65928"/>
        <item x="65929"/>
        <item x="65930"/>
        <item x="65931"/>
        <item x="65932"/>
        <item x="65933"/>
        <item x="65934"/>
        <item x="65935"/>
        <item x="65936"/>
        <item x="65937"/>
        <item x="65938"/>
        <item x="65939"/>
        <item x="65940"/>
        <item x="65941"/>
        <item x="65942"/>
        <item x="65943"/>
        <item x="65944"/>
        <item x="65945"/>
        <item x="65946"/>
        <item x="65947"/>
        <item x="65948"/>
        <item x="65949"/>
        <item x="65950"/>
        <item x="65951"/>
        <item x="65952"/>
        <item x="65953"/>
        <item x="65954"/>
        <item x="65955"/>
        <item x="65956"/>
        <item x="65957"/>
        <item x="65958"/>
        <item x="65959"/>
        <item x="65960"/>
        <item x="65961"/>
        <item x="65962"/>
        <item x="65963"/>
        <item x="65964"/>
        <item x="65965"/>
        <item x="65966"/>
        <item x="65967"/>
        <item x="65968"/>
        <item x="65969"/>
        <item x="65970"/>
        <item x="65971"/>
        <item x="65972"/>
        <item x="65973"/>
        <item x="65974"/>
        <item x="65975"/>
        <item x="65976"/>
        <item x="65977"/>
        <item x="65978"/>
        <item x="65979"/>
        <item x="65980"/>
        <item x="65981"/>
        <item x="65982"/>
        <item x="65983"/>
        <item x="65984"/>
        <item x="65985"/>
        <item x="65986"/>
        <item x="65987"/>
        <item x="65988"/>
        <item x="65989"/>
        <item x="65990"/>
        <item x="65991"/>
        <item x="65992"/>
        <item x="65993"/>
        <item x="65994"/>
        <item x="65995"/>
        <item x="65996"/>
        <item x="65997"/>
        <item x="65998"/>
        <item x="65999"/>
        <item x="66000"/>
        <item x="66001"/>
        <item x="66002"/>
        <item x="66003"/>
        <item x="66004"/>
        <item x="66005"/>
        <item x="66006"/>
        <item x="66007"/>
        <item x="66008"/>
        <item x="66009"/>
        <item x="66010"/>
        <item x="66011"/>
        <item x="66012"/>
        <item x="66013"/>
        <item x="66014"/>
        <item x="66015"/>
        <item x="66016"/>
        <item x="66017"/>
        <item x="66018"/>
        <item x="66019"/>
        <item x="66020"/>
        <item x="66021"/>
        <item x="66022"/>
        <item x="66023"/>
        <item x="66024"/>
        <item x="66025"/>
        <item x="66026"/>
        <item x="66027"/>
        <item x="66028"/>
        <item x="66029"/>
        <item x="66030"/>
        <item x="66031"/>
        <item x="66032"/>
        <item x="66033"/>
        <item x="66034"/>
        <item x="66035"/>
        <item x="66036"/>
        <item x="66037"/>
        <item x="66038"/>
        <item x="66039"/>
        <item x="66040"/>
        <item x="66041"/>
        <item x="66042"/>
        <item x="66043"/>
        <item x="66044"/>
        <item x="66045"/>
        <item x="66046"/>
        <item x="66047"/>
        <item x="66048"/>
        <item x="66049"/>
        <item x="66050"/>
        <item x="66051"/>
        <item x="66052"/>
        <item x="66053"/>
        <item x="66054"/>
        <item x="66055"/>
        <item x="66056"/>
        <item x="66057"/>
        <item x="66058"/>
        <item x="66059"/>
        <item x="66060"/>
        <item x="66061"/>
        <item x="66062"/>
        <item x="66063"/>
        <item x="66064"/>
        <item x="66065"/>
        <item x="66066"/>
        <item x="66067"/>
        <item x="66068"/>
        <item x="66069"/>
        <item x="66070"/>
        <item x="66071"/>
        <item x="66072"/>
        <item x="66073"/>
        <item x="66074"/>
        <item x="66075"/>
        <item x="66076"/>
        <item x="66077"/>
        <item x="66078"/>
        <item x="66079"/>
        <item x="66080"/>
        <item x="66081"/>
        <item x="66082"/>
        <item x="66083"/>
        <item x="66084"/>
        <item x="66085"/>
        <item x="66086"/>
        <item x="66087"/>
        <item x="66088"/>
        <item x="66089"/>
        <item x="66090"/>
        <item x="66091"/>
        <item x="66092"/>
        <item x="66093"/>
        <item x="66094"/>
        <item x="66095"/>
        <item x="66096"/>
        <item x="66097"/>
        <item x="66098"/>
        <item x="66099"/>
        <item x="66100"/>
        <item x="66101"/>
        <item x="66102"/>
        <item x="66103"/>
        <item x="66104"/>
        <item x="66105"/>
        <item x="66106"/>
        <item x="66107"/>
        <item x="66108"/>
        <item x="66109"/>
        <item x="66110"/>
        <item x="66111"/>
        <item x="66112"/>
        <item x="66113"/>
        <item x="66114"/>
        <item x="66115"/>
        <item x="66116"/>
        <item x="66117"/>
        <item x="66118"/>
        <item x="66119"/>
        <item x="66120"/>
        <item x="66121"/>
        <item x="66122"/>
        <item x="66123"/>
        <item x="66124"/>
        <item x="66125"/>
        <item x="66126"/>
        <item x="66127"/>
        <item x="66128"/>
        <item x="66129"/>
        <item x="66130"/>
        <item x="66131"/>
        <item x="66132"/>
        <item x="66133"/>
        <item x="66134"/>
        <item x="66135"/>
        <item x="66136"/>
        <item x="66137"/>
        <item x="66138"/>
        <item x="66139"/>
        <item x="66140"/>
        <item x="66141"/>
        <item x="66142"/>
        <item x="66143"/>
        <item x="66144"/>
        <item x="66145"/>
        <item x="66146"/>
        <item x="66147"/>
        <item x="66148"/>
        <item x="66149"/>
        <item x="66150"/>
        <item x="66151"/>
        <item x="66152"/>
        <item x="66153"/>
        <item x="66154"/>
        <item x="66155"/>
        <item x="66156"/>
        <item x="66157"/>
        <item x="66158"/>
        <item x="66159"/>
        <item x="66160"/>
        <item x="66161"/>
        <item x="66162"/>
        <item x="66163"/>
        <item x="66164"/>
        <item x="66165"/>
        <item x="66166"/>
        <item x="66167"/>
        <item x="66168"/>
        <item x="66169"/>
        <item x="66170"/>
        <item x="66171"/>
        <item x="66172"/>
        <item x="66173"/>
        <item x="66174"/>
        <item x="66175"/>
        <item x="66176"/>
        <item x="66177"/>
        <item x="66178"/>
        <item x="66179"/>
        <item x="66180"/>
        <item x="66181"/>
        <item x="66182"/>
        <item x="66183"/>
        <item x="66184"/>
        <item x="66185"/>
        <item x="66186"/>
        <item x="66187"/>
        <item x="66188"/>
        <item x="66189"/>
        <item x="66190"/>
        <item x="66191"/>
        <item x="66192"/>
        <item x="66193"/>
        <item x="66194"/>
        <item x="66195"/>
        <item x="66196"/>
        <item x="66197"/>
        <item x="66198"/>
        <item x="66199"/>
        <item x="66200"/>
        <item x="66201"/>
        <item x="66202"/>
        <item x="66203"/>
        <item x="66204"/>
        <item x="66205"/>
        <item x="66206"/>
        <item x="66207"/>
        <item x="66208"/>
        <item x="66209"/>
        <item x="66210"/>
        <item x="66211"/>
        <item x="66212"/>
        <item x="66213"/>
        <item x="66214"/>
        <item x="66215"/>
        <item x="66216"/>
        <item x="66217"/>
        <item x="66218"/>
        <item x="66219"/>
        <item x="66220"/>
        <item x="66221"/>
        <item x="66222"/>
        <item x="66223"/>
        <item x="66224"/>
        <item x="66225"/>
        <item x="66226"/>
        <item x="66227"/>
        <item x="66228"/>
        <item x="66229"/>
        <item x="66230"/>
        <item x="66231"/>
        <item x="66232"/>
        <item x="66233"/>
        <item x="66234"/>
        <item x="66235"/>
        <item x="66236"/>
        <item x="66237"/>
        <item x="66238"/>
        <item x="66239"/>
        <item x="66240"/>
        <item x="66241"/>
        <item x="66242"/>
        <item x="66243"/>
        <item x="66244"/>
        <item x="66245"/>
        <item x="66246"/>
        <item x="66247"/>
        <item x="66248"/>
        <item x="66249"/>
        <item x="66250"/>
        <item x="66251"/>
        <item x="66252"/>
        <item x="66253"/>
        <item x="66254"/>
        <item x="66255"/>
        <item x="66256"/>
        <item x="66257"/>
        <item x="66258"/>
        <item x="66259"/>
        <item x="66260"/>
        <item x="66261"/>
        <item x="66262"/>
        <item x="66263"/>
        <item x="66264"/>
        <item x="66265"/>
        <item x="66266"/>
        <item x="66267"/>
        <item x="66268"/>
        <item x="66269"/>
        <item x="66270"/>
        <item x="66271"/>
        <item x="66272"/>
        <item x="66273"/>
        <item x="66274"/>
        <item x="66275"/>
        <item x="66276"/>
        <item x="66277"/>
        <item x="66278"/>
        <item x="66279"/>
        <item x="66280"/>
        <item x="66281"/>
        <item x="66282"/>
        <item x="66283"/>
        <item x="66284"/>
        <item x="66285"/>
        <item x="66286"/>
        <item x="66287"/>
        <item x="66288"/>
        <item x="66289"/>
        <item x="66290"/>
        <item x="66291"/>
        <item x="66292"/>
        <item x="66293"/>
        <item x="66294"/>
        <item x="66295"/>
        <item x="66296"/>
        <item x="66297"/>
        <item x="66298"/>
        <item x="66299"/>
        <item x="66300"/>
        <item x="66301"/>
        <item x="66302"/>
        <item x="66303"/>
        <item x="66304"/>
        <item x="66305"/>
        <item x="66306"/>
        <item x="66307"/>
        <item x="66308"/>
        <item x="66309"/>
        <item x="66310"/>
        <item x="66311"/>
        <item x="66312"/>
        <item x="66313"/>
        <item x="66314"/>
        <item x="66315"/>
        <item x="66316"/>
        <item x="66317"/>
        <item x="66318"/>
        <item x="66319"/>
        <item x="66320"/>
        <item x="66321"/>
        <item x="66322"/>
        <item x="66323"/>
        <item x="66324"/>
        <item x="66325"/>
        <item x="66326"/>
        <item x="66327"/>
        <item x="66328"/>
        <item x="66329"/>
        <item x="66330"/>
        <item x="66331"/>
        <item x="66332"/>
        <item x="66333"/>
        <item x="66334"/>
        <item x="66335"/>
        <item x="66336"/>
        <item x="66337"/>
        <item x="66338"/>
        <item x="66339"/>
        <item x="66340"/>
        <item x="66341"/>
        <item x="66342"/>
        <item x="66343"/>
        <item x="66344"/>
        <item x="66345"/>
        <item x="66346"/>
        <item x="66347"/>
        <item x="66348"/>
        <item x="66349"/>
        <item x="66350"/>
        <item x="66351"/>
        <item x="66352"/>
        <item x="66353"/>
        <item x="66354"/>
        <item x="66355"/>
        <item x="66356"/>
        <item x="66357"/>
        <item x="66358"/>
        <item x="66359"/>
        <item x="66360"/>
        <item x="66361"/>
        <item x="66362"/>
        <item x="66363"/>
        <item x="66364"/>
        <item x="66365"/>
        <item x="66366"/>
        <item x="66367"/>
        <item x="66368"/>
        <item x="66369"/>
        <item x="66370"/>
        <item x="66371"/>
        <item x="66372"/>
        <item x="66373"/>
        <item x="66374"/>
        <item x="66375"/>
        <item x="66376"/>
        <item x="66377"/>
        <item x="66378"/>
        <item x="66379"/>
        <item x="66380"/>
        <item x="66381"/>
        <item x="66382"/>
        <item x="66383"/>
        <item x="66384"/>
        <item x="66385"/>
        <item x="66386"/>
        <item x="66387"/>
        <item x="66388"/>
        <item x="66389"/>
        <item x="66390"/>
        <item x="66391"/>
        <item x="66392"/>
        <item x="66393"/>
        <item x="66394"/>
        <item x="66395"/>
        <item x="66396"/>
        <item x="66397"/>
        <item x="66398"/>
        <item x="66399"/>
        <item x="66400"/>
        <item x="66401"/>
        <item x="66402"/>
        <item x="66403"/>
        <item x="66404"/>
        <item x="66405"/>
        <item x="66406"/>
        <item x="66407"/>
        <item x="66408"/>
        <item x="66409"/>
        <item x="66410"/>
        <item x="66411"/>
        <item x="66412"/>
        <item x="66413"/>
        <item x="66414"/>
        <item x="66415"/>
        <item x="66416"/>
        <item x="66417"/>
        <item x="66418"/>
        <item x="66419"/>
        <item x="66420"/>
        <item x="66421"/>
        <item x="66422"/>
        <item x="66423"/>
        <item x="66424"/>
        <item x="66425"/>
        <item x="66426"/>
        <item x="66427"/>
        <item x="66428"/>
        <item x="66429"/>
        <item x="66430"/>
        <item x="66431"/>
        <item x="66432"/>
        <item x="66433"/>
        <item x="66434"/>
        <item x="66435"/>
        <item x="66436"/>
        <item x="66437"/>
        <item x="66438"/>
        <item x="66439"/>
        <item x="66440"/>
        <item x="66441"/>
        <item x="66442"/>
        <item x="66443"/>
        <item x="66444"/>
        <item x="66445"/>
        <item x="66446"/>
        <item x="66447"/>
        <item x="66448"/>
        <item x="66449"/>
        <item x="66450"/>
        <item x="66451"/>
        <item x="66452"/>
        <item x="66453"/>
        <item x="66454"/>
        <item x="66455"/>
        <item x="66456"/>
        <item x="66457"/>
        <item x="66458"/>
        <item x="66459"/>
        <item x="66460"/>
        <item x="66461"/>
        <item x="66462"/>
        <item x="66463"/>
        <item x="66464"/>
        <item x="66465"/>
        <item x="66466"/>
        <item x="66467"/>
        <item x="66468"/>
        <item x="66469"/>
        <item x="66470"/>
        <item x="66471"/>
        <item x="66472"/>
        <item x="66473"/>
        <item x="66474"/>
        <item x="66475"/>
        <item x="66476"/>
        <item x="66477"/>
        <item x="66478"/>
        <item x="66479"/>
        <item x="66480"/>
        <item x="66481"/>
        <item x="66482"/>
        <item x="66483"/>
        <item x="66484"/>
        <item x="66485"/>
        <item x="66486"/>
        <item x="66487"/>
        <item x="66488"/>
        <item x="66489"/>
        <item x="66490"/>
        <item x="66491"/>
        <item x="66492"/>
        <item x="66493"/>
        <item x="66494"/>
        <item x="66495"/>
        <item x="66496"/>
        <item x="66497"/>
        <item x="66498"/>
        <item x="66499"/>
        <item x="66500"/>
        <item x="66501"/>
        <item x="66502"/>
        <item x="66503"/>
        <item x="66504"/>
        <item x="66505"/>
        <item x="66506"/>
        <item x="66507"/>
        <item x="66508"/>
        <item x="66509"/>
        <item x="66510"/>
        <item x="66511"/>
        <item x="66512"/>
        <item x="66513"/>
        <item x="66514"/>
        <item x="66515"/>
        <item x="66516"/>
        <item x="66517"/>
        <item x="66518"/>
        <item x="66519"/>
        <item x="66520"/>
        <item x="66521"/>
        <item x="66522"/>
        <item x="66523"/>
        <item x="66524"/>
        <item x="66525"/>
        <item x="66526"/>
        <item x="66527"/>
        <item x="66528"/>
        <item x="66529"/>
        <item x="66530"/>
        <item x="66531"/>
        <item x="66532"/>
        <item x="66533"/>
        <item x="66534"/>
        <item x="66535"/>
        <item x="66536"/>
        <item x="66537"/>
        <item x="66538"/>
        <item x="66539"/>
        <item x="66540"/>
        <item x="66541"/>
        <item x="66542"/>
        <item x="66543"/>
        <item x="66544"/>
        <item x="66545"/>
        <item x="66546"/>
        <item x="66547"/>
        <item x="66548"/>
        <item x="66549"/>
        <item x="66550"/>
        <item x="66551"/>
        <item x="66552"/>
        <item x="66553"/>
        <item x="66554"/>
        <item x="66555"/>
        <item x="66556"/>
        <item x="66557"/>
        <item x="66558"/>
        <item x="66559"/>
        <item x="66560"/>
        <item x="66561"/>
        <item x="66562"/>
        <item x="66563"/>
        <item x="66564"/>
        <item x="66565"/>
        <item x="66566"/>
        <item x="66567"/>
        <item x="66568"/>
        <item x="66569"/>
        <item x="66570"/>
        <item x="66571"/>
        <item x="66572"/>
        <item x="66573"/>
        <item x="66574"/>
        <item x="66575"/>
        <item x="66576"/>
        <item x="66577"/>
        <item x="66578"/>
        <item x="66579"/>
        <item x="66580"/>
        <item x="66581"/>
        <item x="66582"/>
        <item x="66583"/>
        <item x="66584"/>
        <item x="66585"/>
        <item x="66586"/>
        <item x="66587"/>
        <item x="66588"/>
        <item x="66589"/>
        <item x="66590"/>
        <item x="66591"/>
        <item x="66592"/>
        <item x="66593"/>
        <item x="66594"/>
        <item x="66595"/>
        <item x="66596"/>
        <item x="66597"/>
        <item x="66598"/>
        <item x="66599"/>
        <item x="66600"/>
        <item x="66601"/>
        <item x="66602"/>
        <item x="66603"/>
        <item x="66604"/>
        <item x="66605"/>
        <item x="66606"/>
        <item x="66607"/>
        <item x="66608"/>
        <item x="66609"/>
        <item x="66610"/>
        <item x="66611"/>
        <item x="66612"/>
        <item x="66613"/>
        <item x="66614"/>
        <item x="66615"/>
        <item x="66616"/>
        <item x="66617"/>
        <item x="66618"/>
        <item x="66619"/>
        <item x="66620"/>
        <item x="66621"/>
        <item x="66622"/>
        <item x="66623"/>
        <item x="66624"/>
        <item x="66625"/>
        <item x="66626"/>
        <item x="66627"/>
        <item x="66628"/>
        <item x="66629"/>
        <item x="66630"/>
        <item x="66631"/>
        <item x="66632"/>
        <item x="66633"/>
        <item x="66634"/>
        <item x="66635"/>
        <item x="66636"/>
        <item x="66637"/>
        <item x="66638"/>
        <item x="66639"/>
        <item x="66640"/>
        <item x="66641"/>
        <item x="66642"/>
        <item x="66643"/>
        <item x="66644"/>
        <item x="66645"/>
        <item x="66646"/>
        <item x="66647"/>
        <item x="66648"/>
        <item x="66649"/>
        <item x="66650"/>
        <item x="66651"/>
        <item x="66652"/>
        <item x="66653"/>
        <item x="66654"/>
        <item x="66655"/>
        <item x="66656"/>
        <item x="66657"/>
        <item x="66658"/>
        <item x="66659"/>
        <item x="66660"/>
        <item x="66661"/>
        <item x="66662"/>
        <item x="66663"/>
        <item x="66664"/>
        <item x="66665"/>
        <item x="66666"/>
        <item x="66667"/>
        <item x="66668"/>
        <item x="66669"/>
        <item x="66670"/>
        <item x="66671"/>
        <item x="66672"/>
        <item x="66673"/>
        <item x="66674"/>
        <item x="66675"/>
        <item x="66676"/>
        <item x="66677"/>
        <item x="66678"/>
        <item x="66679"/>
        <item x="66680"/>
        <item x="66681"/>
        <item x="66682"/>
        <item x="66683"/>
        <item x="66684"/>
        <item x="66685"/>
        <item x="66686"/>
        <item x="66687"/>
        <item x="66688"/>
        <item x="66689"/>
        <item x="66690"/>
        <item x="66691"/>
        <item x="66692"/>
        <item x="66693"/>
        <item x="66694"/>
        <item x="66695"/>
        <item x="66696"/>
        <item x="66697"/>
        <item x="66698"/>
        <item x="66699"/>
        <item x="66700"/>
        <item x="66701"/>
        <item x="66702"/>
        <item x="66703"/>
        <item x="66704"/>
        <item x="66705"/>
        <item x="66706"/>
        <item x="66707"/>
        <item x="66708"/>
        <item x="66709"/>
        <item x="66710"/>
        <item x="66711"/>
        <item x="66712"/>
        <item x="66713"/>
        <item x="66714"/>
        <item x="66715"/>
        <item x="66716"/>
        <item x="66717"/>
        <item x="66718"/>
        <item x="66719"/>
        <item x="66720"/>
        <item x="66721"/>
        <item x="66722"/>
        <item x="66723"/>
        <item x="66724"/>
        <item x="66725"/>
        <item x="66726"/>
        <item x="66727"/>
        <item x="66728"/>
        <item x="66729"/>
        <item x="66730"/>
        <item x="66731"/>
        <item x="66732"/>
        <item x="66733"/>
        <item x="66734"/>
        <item x="66735"/>
        <item x="66736"/>
        <item x="66737"/>
        <item x="66738"/>
        <item x="66739"/>
        <item x="66740"/>
        <item x="66741"/>
        <item x="66742"/>
        <item x="66743"/>
        <item x="66744"/>
        <item x="66745"/>
        <item x="66746"/>
        <item x="66747"/>
        <item x="66748"/>
        <item x="66749"/>
        <item x="66750"/>
        <item x="66751"/>
        <item x="66752"/>
        <item x="66753"/>
        <item x="66754"/>
        <item x="66755"/>
        <item x="66756"/>
        <item x="66757"/>
        <item x="66758"/>
        <item x="66759"/>
        <item x="66760"/>
        <item x="66761"/>
        <item x="66762"/>
        <item x="66763"/>
        <item x="66764"/>
        <item x="66765"/>
        <item x="66766"/>
        <item x="66767"/>
        <item x="66768"/>
        <item x="66769"/>
        <item x="66770"/>
        <item x="66771"/>
        <item x="66772"/>
        <item x="66773"/>
        <item x="66774"/>
        <item x="66775"/>
        <item x="66776"/>
        <item x="66777"/>
        <item x="66778"/>
        <item x="66779"/>
        <item x="66780"/>
        <item x="66781"/>
        <item x="66782"/>
        <item x="66783"/>
        <item x="66784"/>
        <item x="66785"/>
        <item x="66786"/>
        <item x="66787"/>
        <item x="66788"/>
        <item x="66789"/>
        <item x="66790"/>
        <item x="66791"/>
        <item x="66792"/>
        <item x="66793"/>
        <item x="66794"/>
        <item x="66795"/>
        <item x="66796"/>
        <item x="66797"/>
        <item x="66798"/>
        <item x="66799"/>
        <item x="66800"/>
        <item x="66801"/>
        <item x="66802"/>
        <item x="66803"/>
        <item x="66804"/>
        <item x="66805"/>
        <item x="66806"/>
        <item x="66807"/>
        <item x="66808"/>
        <item x="66809"/>
        <item x="66810"/>
        <item x="66811"/>
        <item x="66812"/>
        <item x="66813"/>
        <item x="66814"/>
        <item x="66815"/>
        <item x="66816"/>
        <item x="66817"/>
        <item x="66818"/>
        <item x="66819"/>
        <item x="66820"/>
        <item x="66821"/>
        <item x="66822"/>
        <item x="66823"/>
        <item x="66824"/>
        <item x="66825"/>
        <item x="66826"/>
        <item x="66827"/>
        <item x="66828"/>
        <item x="66829"/>
        <item x="66830"/>
        <item x="66831"/>
        <item x="66832"/>
        <item x="66833"/>
        <item x="66834"/>
        <item x="66835"/>
        <item x="66836"/>
        <item x="66837"/>
        <item x="66838"/>
        <item x="66839"/>
        <item x="66840"/>
        <item x="66841"/>
        <item x="66842"/>
        <item x="66843"/>
        <item x="66844"/>
        <item x="66845"/>
        <item x="66846"/>
        <item x="66847"/>
        <item x="66848"/>
        <item x="66849"/>
        <item x="66850"/>
        <item x="66851"/>
        <item x="66852"/>
        <item x="66853"/>
        <item x="66854"/>
        <item x="66855"/>
        <item x="66856"/>
        <item x="66857"/>
        <item x="66858"/>
        <item x="66859"/>
        <item x="66860"/>
        <item x="66861"/>
        <item x="66862"/>
        <item x="66863"/>
        <item x="66864"/>
        <item x="66865"/>
        <item x="66866"/>
        <item x="66867"/>
        <item x="66868"/>
        <item x="66869"/>
        <item x="66870"/>
        <item x="66871"/>
        <item x="66872"/>
        <item x="66873"/>
        <item x="66874"/>
        <item x="66875"/>
        <item x="66876"/>
        <item x="66877"/>
        <item x="66878"/>
        <item x="66879"/>
        <item x="66880"/>
        <item x="66881"/>
        <item x="66882"/>
        <item x="66883"/>
        <item x="66884"/>
        <item x="66885"/>
        <item x="66886"/>
        <item x="66887"/>
        <item x="66888"/>
        <item x="66889"/>
        <item x="66890"/>
        <item x="66891"/>
        <item x="66892"/>
        <item x="66893"/>
        <item x="66894"/>
        <item x="66895"/>
        <item x="66896"/>
        <item x="66897"/>
        <item x="66898"/>
        <item x="66899"/>
        <item x="66900"/>
        <item x="66901"/>
        <item x="66902"/>
        <item x="66903"/>
        <item x="66904"/>
        <item x="66905"/>
        <item x="66906"/>
        <item x="66907"/>
        <item x="66908"/>
        <item x="66909"/>
        <item x="66910"/>
        <item x="66911"/>
        <item x="66912"/>
        <item x="66913"/>
        <item x="66914"/>
        <item x="66915"/>
        <item x="66916"/>
        <item x="66917"/>
        <item x="66918"/>
        <item x="66919"/>
        <item x="66920"/>
        <item x="66921"/>
        <item x="66922"/>
        <item x="66923"/>
        <item x="66924"/>
        <item x="66925"/>
        <item x="66926"/>
        <item x="66927"/>
        <item x="66928"/>
        <item x="66929"/>
        <item x="66930"/>
        <item x="66931"/>
        <item x="66932"/>
        <item x="66933"/>
        <item x="66934"/>
        <item x="66935"/>
        <item x="66936"/>
        <item x="66937"/>
        <item x="66938"/>
        <item x="66939"/>
        <item x="66940"/>
        <item x="66941"/>
        <item x="66942"/>
        <item x="66943"/>
        <item x="66944"/>
        <item x="66945"/>
        <item x="66946"/>
        <item x="66947"/>
        <item x="66948"/>
        <item x="66949"/>
        <item x="66950"/>
        <item x="66951"/>
        <item x="66952"/>
        <item x="66953"/>
        <item x="66954"/>
        <item x="66955"/>
        <item x="66956"/>
        <item x="66957"/>
        <item x="66958"/>
        <item x="66959"/>
        <item x="66960"/>
        <item x="66961"/>
        <item x="66962"/>
        <item x="66963"/>
        <item x="66964"/>
        <item x="66965"/>
        <item x="66966"/>
        <item x="66967"/>
        <item x="66968"/>
        <item x="66969"/>
        <item x="66970"/>
        <item x="66971"/>
        <item x="66972"/>
        <item x="66973"/>
        <item x="66974"/>
        <item x="66975"/>
        <item x="66976"/>
        <item x="66977"/>
        <item x="66978"/>
        <item x="66979"/>
        <item x="66980"/>
        <item x="66981"/>
        <item x="66982"/>
        <item x="66983"/>
        <item x="66984"/>
        <item x="66985"/>
        <item x="66986"/>
        <item x="66987"/>
        <item x="66988"/>
        <item x="66989"/>
        <item x="66990"/>
        <item x="66991"/>
        <item x="66992"/>
        <item x="66993"/>
        <item x="66994"/>
        <item x="66995"/>
        <item x="66996"/>
        <item x="66997"/>
        <item x="66998"/>
        <item x="66999"/>
        <item x="67000"/>
        <item x="67001"/>
        <item x="67002"/>
        <item x="67003"/>
        <item x="67004"/>
        <item x="67005"/>
        <item x="67006"/>
        <item x="67007"/>
        <item x="67008"/>
        <item x="67009"/>
        <item x="67010"/>
        <item x="67011"/>
        <item x="67012"/>
        <item x="67013"/>
        <item x="67014"/>
        <item x="67015"/>
        <item x="67016"/>
        <item x="67017"/>
        <item x="67018"/>
        <item x="67019"/>
        <item x="67020"/>
        <item x="67021"/>
        <item x="67022"/>
        <item x="67023"/>
        <item x="67024"/>
        <item x="67025"/>
        <item x="67026"/>
        <item x="67027"/>
        <item x="67028"/>
        <item x="67029"/>
        <item x="67030"/>
        <item x="67031"/>
        <item x="67032"/>
        <item x="67033"/>
        <item x="67034"/>
        <item x="67035"/>
        <item x="67036"/>
        <item x="67037"/>
        <item x="67038"/>
        <item x="67039"/>
        <item x="67040"/>
        <item x="67041"/>
        <item x="67042"/>
        <item x="67043"/>
        <item x="67044"/>
        <item x="67045"/>
        <item x="67046"/>
        <item x="67047"/>
        <item x="67048"/>
        <item x="67049"/>
        <item x="67050"/>
        <item x="67051"/>
        <item x="67052"/>
        <item x="67053"/>
        <item x="67054"/>
        <item x="67055"/>
        <item x="67056"/>
        <item x="67057"/>
        <item x="67058"/>
        <item x="67059"/>
        <item x="67060"/>
        <item x="67061"/>
        <item x="67062"/>
        <item x="67063"/>
        <item x="67064"/>
        <item x="67065"/>
        <item x="67066"/>
        <item x="67067"/>
        <item x="67068"/>
        <item x="67069"/>
        <item x="67070"/>
        <item x="67071"/>
        <item x="67072"/>
        <item x="67073"/>
        <item x="67074"/>
        <item x="67075"/>
        <item x="67076"/>
        <item x="67077"/>
        <item x="67078"/>
        <item x="67079"/>
        <item x="67080"/>
        <item x="67081"/>
        <item x="67082"/>
        <item x="67083"/>
        <item x="67084"/>
        <item x="67085"/>
        <item x="67086"/>
        <item x="67087"/>
        <item x="67088"/>
        <item x="67089"/>
        <item x="67090"/>
        <item x="67091"/>
        <item x="67092"/>
        <item x="67093"/>
        <item x="67094"/>
        <item x="67095"/>
        <item x="67096"/>
        <item x="67097"/>
        <item x="67098"/>
        <item x="67099"/>
        <item x="67100"/>
        <item x="67101"/>
        <item x="67102"/>
        <item x="67103"/>
        <item x="67104"/>
        <item x="67105"/>
        <item x="67106"/>
        <item x="67107"/>
        <item x="67108"/>
        <item x="67109"/>
        <item x="67110"/>
        <item x="67111"/>
        <item x="67112"/>
        <item x="67113"/>
        <item x="67114"/>
        <item x="67115"/>
        <item x="67116"/>
        <item x="67117"/>
        <item x="67118"/>
        <item x="67119"/>
        <item x="67120"/>
        <item x="67121"/>
        <item x="67122"/>
        <item x="67123"/>
        <item x="67124"/>
        <item x="67125"/>
        <item x="67126"/>
        <item x="67127"/>
        <item x="67128"/>
        <item x="67129"/>
        <item x="67130"/>
        <item x="67131"/>
        <item x="67132"/>
        <item x="67133"/>
        <item x="67134"/>
        <item x="67135"/>
        <item x="67136"/>
        <item x="67137"/>
        <item x="67138"/>
        <item x="67139"/>
        <item x="67140"/>
        <item x="67141"/>
        <item x="67142"/>
        <item x="67143"/>
        <item x="67144"/>
        <item x="67145"/>
        <item x="67146"/>
        <item x="67147"/>
        <item x="67148"/>
        <item x="67149"/>
        <item x="67150"/>
        <item x="67151"/>
        <item x="67152"/>
        <item x="67153"/>
        <item x="67154"/>
        <item x="67155"/>
        <item x="67156"/>
        <item x="67157"/>
        <item x="67158"/>
        <item x="67159"/>
        <item x="67160"/>
        <item x="67161"/>
        <item x="67162"/>
        <item x="67163"/>
        <item x="67164"/>
        <item x="67165"/>
        <item x="67166"/>
        <item x="67167"/>
        <item x="67168"/>
        <item x="67169"/>
        <item x="67170"/>
        <item x="67171"/>
        <item x="67172"/>
        <item x="67173"/>
        <item x="67174"/>
        <item x="67175"/>
        <item x="67176"/>
        <item x="67177"/>
        <item x="67178"/>
        <item x="67179"/>
        <item x="67180"/>
        <item x="67181"/>
        <item x="67182"/>
        <item x="67183"/>
        <item x="67184"/>
        <item x="67185"/>
        <item x="67186"/>
        <item x="67187"/>
        <item x="67188"/>
        <item x="67189"/>
        <item x="67190"/>
        <item x="67191"/>
        <item x="67192"/>
        <item x="67193"/>
        <item x="67194"/>
        <item x="67195"/>
        <item x="67196"/>
        <item x="67197"/>
        <item x="67198"/>
        <item x="67199"/>
        <item x="67200"/>
        <item x="67201"/>
        <item x="67202"/>
        <item x="67203"/>
        <item x="67204"/>
        <item x="67205"/>
        <item x="67206"/>
        <item x="67207"/>
        <item x="67208"/>
        <item x="67209"/>
        <item x="67210"/>
        <item x="67211"/>
        <item x="67212"/>
        <item x="67213"/>
        <item x="67214"/>
        <item x="67215"/>
        <item x="67216"/>
        <item x="67217"/>
        <item x="67218"/>
        <item x="67219"/>
        <item x="67220"/>
        <item x="67221"/>
        <item x="67222"/>
        <item x="67223"/>
        <item x="67224"/>
        <item x="67225"/>
        <item x="67226"/>
        <item x="67227"/>
        <item x="67228"/>
        <item x="67229"/>
        <item x="67230"/>
        <item x="67231"/>
        <item x="67232"/>
        <item x="67233"/>
        <item x="67234"/>
        <item x="67235"/>
        <item x="67236"/>
        <item x="67237"/>
        <item x="67238"/>
        <item x="67239"/>
        <item x="67240"/>
        <item x="67241"/>
        <item x="67242"/>
        <item x="67243"/>
        <item x="67244"/>
        <item x="67245"/>
        <item x="67246"/>
        <item x="67247"/>
        <item x="67248"/>
        <item x="67249"/>
        <item x="67250"/>
        <item x="67251"/>
        <item x="67252"/>
        <item x="67253"/>
        <item x="67254"/>
        <item x="67255"/>
        <item x="67256"/>
        <item x="67257"/>
        <item x="67258"/>
        <item x="67259"/>
        <item x="67260"/>
        <item x="67261"/>
        <item x="67262"/>
        <item x="67263"/>
        <item x="67264"/>
        <item x="67265"/>
        <item x="67266"/>
        <item x="67267"/>
        <item x="67268"/>
        <item x="67269"/>
        <item x="67270"/>
        <item x="67271"/>
        <item x="67272"/>
        <item x="67273"/>
        <item x="67274"/>
        <item x="67275"/>
        <item x="67276"/>
        <item x="67277"/>
        <item x="67278"/>
        <item x="67279"/>
        <item x="67280"/>
        <item x="67281"/>
        <item x="67282"/>
        <item x="67283"/>
        <item x="67284"/>
        <item x="67285"/>
        <item x="67286"/>
        <item x="67287"/>
        <item x="67288"/>
        <item x="67289"/>
        <item x="67290"/>
        <item x="67291"/>
        <item x="67292"/>
        <item x="67293"/>
        <item x="67294"/>
        <item x="67295"/>
        <item x="67296"/>
        <item x="67297"/>
        <item x="67298"/>
        <item x="67299"/>
        <item x="67300"/>
        <item x="67301"/>
        <item x="67302"/>
        <item x="67303"/>
        <item x="67304"/>
        <item x="67305"/>
        <item x="67306"/>
        <item x="67307"/>
        <item x="67308"/>
        <item x="67309"/>
        <item x="67310"/>
        <item x="67311"/>
        <item x="67312"/>
        <item x="67313"/>
        <item x="67314"/>
        <item x="67315"/>
        <item x="67316"/>
        <item x="67317"/>
        <item x="67318"/>
        <item x="67319"/>
        <item x="67320"/>
        <item x="67321"/>
        <item x="67322"/>
        <item x="67323"/>
        <item x="67324"/>
        <item x="67325"/>
        <item x="67326"/>
        <item x="67327"/>
        <item x="67328"/>
        <item x="67329"/>
        <item x="67330"/>
        <item x="67331"/>
        <item x="67332"/>
        <item x="67333"/>
        <item x="67334"/>
        <item x="67335"/>
        <item x="67336"/>
        <item x="67337"/>
        <item x="67338"/>
        <item x="67339"/>
        <item x="67340"/>
        <item x="67341"/>
        <item x="67342"/>
        <item x="67343"/>
        <item x="67344"/>
        <item x="67345"/>
        <item x="67346"/>
        <item x="67347"/>
        <item x="67348"/>
        <item x="67349"/>
        <item x="67350"/>
        <item x="67351"/>
        <item x="67352"/>
        <item x="67353"/>
        <item x="67354"/>
        <item x="67355"/>
        <item x="67356"/>
        <item x="67357"/>
        <item x="67358"/>
        <item x="67359"/>
        <item x="67360"/>
        <item x="67361"/>
        <item x="67362"/>
        <item x="67363"/>
        <item x="67364"/>
        <item x="67365"/>
        <item x="67366"/>
        <item x="67367"/>
        <item x="67368"/>
        <item x="67369"/>
        <item x="67370"/>
        <item x="67371"/>
        <item x="67372"/>
        <item x="67373"/>
        <item x="67374"/>
        <item x="67375"/>
        <item x="67376"/>
        <item x="67377"/>
        <item x="67378"/>
        <item x="67379"/>
        <item x="67380"/>
        <item x="67381"/>
        <item x="67382"/>
        <item x="67383"/>
        <item x="67384"/>
        <item x="67385"/>
        <item x="67386"/>
        <item x="67387"/>
        <item x="67388"/>
        <item x="67389"/>
        <item x="67390"/>
        <item x="67391"/>
        <item x="67392"/>
        <item x="67393"/>
        <item x="67394"/>
        <item x="67395"/>
        <item x="67396"/>
        <item x="67397"/>
        <item x="67398"/>
        <item x="67399"/>
        <item x="67400"/>
        <item x="67401"/>
        <item x="67402"/>
        <item x="67403"/>
        <item x="67404"/>
        <item x="67405"/>
        <item x="67406"/>
        <item x="67407"/>
        <item x="67408"/>
        <item x="67409"/>
        <item x="67410"/>
        <item x="67411"/>
        <item x="67412"/>
        <item x="67413"/>
        <item x="67414"/>
        <item x="67415"/>
        <item x="67416"/>
        <item x="67417"/>
        <item x="67418"/>
        <item x="67419"/>
        <item x="67420"/>
        <item x="67421"/>
        <item x="67422"/>
        <item x="67423"/>
        <item x="67424"/>
        <item x="67425"/>
        <item x="67426"/>
        <item x="67427"/>
        <item x="67428"/>
        <item x="67429"/>
        <item x="67430"/>
        <item x="67431"/>
        <item x="67432"/>
        <item x="67433"/>
        <item x="67434"/>
        <item x="67435"/>
        <item x="67436"/>
        <item x="67437"/>
        <item x="67438"/>
        <item x="67439"/>
        <item x="67440"/>
        <item x="67441"/>
        <item x="67442"/>
        <item x="67443"/>
        <item x="67444"/>
        <item x="67445"/>
        <item x="67446"/>
        <item x="67447"/>
        <item x="67448"/>
        <item x="67449"/>
        <item x="67450"/>
        <item x="67451"/>
        <item x="67452"/>
        <item x="67453"/>
        <item x="67454"/>
        <item x="67455"/>
        <item x="67456"/>
        <item x="67457"/>
        <item x="67458"/>
        <item x="67459"/>
        <item x="67460"/>
        <item x="67461"/>
        <item x="67462"/>
        <item x="67463"/>
        <item x="67464"/>
        <item x="67465"/>
        <item x="67466"/>
        <item x="67467"/>
        <item x="67468"/>
        <item x="67469"/>
        <item x="67470"/>
        <item x="67471"/>
        <item x="67472"/>
        <item x="67473"/>
        <item x="67474"/>
        <item x="67475"/>
        <item x="67476"/>
        <item x="67477"/>
        <item x="67478"/>
        <item x="67479"/>
        <item x="67480"/>
        <item x="67481"/>
        <item x="67482"/>
        <item x="67483"/>
        <item x="67484"/>
        <item x="67485"/>
        <item x="67486"/>
        <item x="67487"/>
        <item x="67488"/>
        <item x="67489"/>
        <item x="67490"/>
        <item x="67491"/>
        <item x="67492"/>
        <item x="67493"/>
        <item x="67494"/>
        <item x="67495"/>
        <item x="67496"/>
        <item x="67497"/>
        <item x="67498"/>
        <item x="67499"/>
        <item x="67500"/>
        <item x="67501"/>
        <item x="67502"/>
        <item x="67503"/>
        <item x="67504"/>
        <item x="67505"/>
        <item x="67506"/>
        <item x="67507"/>
        <item x="67508"/>
        <item x="67509"/>
        <item x="67510"/>
        <item x="67511"/>
        <item x="67512"/>
        <item x="67513"/>
        <item x="67514"/>
        <item x="67515"/>
        <item x="67516"/>
        <item x="67517"/>
        <item x="67518"/>
        <item x="67519"/>
        <item x="67520"/>
        <item x="67521"/>
        <item x="67522"/>
        <item x="67523"/>
        <item x="67524"/>
        <item x="67525"/>
        <item x="67526"/>
        <item x="67527"/>
        <item x="67528"/>
        <item x="67529"/>
        <item x="67530"/>
        <item x="67531"/>
        <item x="67532"/>
        <item x="67533"/>
        <item x="67534"/>
        <item x="67535"/>
        <item x="67536"/>
        <item x="67537"/>
        <item x="67538"/>
        <item x="67539"/>
        <item x="67540"/>
        <item x="67541"/>
        <item x="67542"/>
        <item x="67543"/>
        <item x="67544"/>
        <item x="67545"/>
        <item x="67546"/>
        <item x="67547"/>
        <item x="67548"/>
        <item x="67549"/>
        <item x="67550"/>
        <item x="67551"/>
        <item x="67552"/>
        <item x="67553"/>
        <item x="67554"/>
        <item x="67555"/>
        <item x="67556"/>
        <item x="67557"/>
        <item x="67558"/>
        <item x="67559"/>
        <item x="67560"/>
        <item x="67561"/>
        <item x="67562"/>
        <item x="67563"/>
        <item x="67564"/>
        <item x="67565"/>
        <item x="67566"/>
        <item x="67567"/>
        <item x="67568"/>
        <item x="67569"/>
        <item x="67570"/>
        <item x="67571"/>
        <item x="67572"/>
        <item x="67573"/>
        <item x="67574"/>
        <item x="67575"/>
        <item x="67576"/>
        <item x="67577"/>
        <item x="67578"/>
        <item x="67579"/>
        <item x="67580"/>
        <item x="67581"/>
        <item x="67582"/>
        <item x="67583"/>
        <item x="67584"/>
        <item x="67585"/>
        <item x="67586"/>
        <item x="67587"/>
        <item x="67588"/>
        <item x="67589"/>
        <item x="67590"/>
        <item x="67591"/>
        <item x="67592"/>
        <item x="67593"/>
        <item x="67594"/>
        <item x="67595"/>
        <item x="67596"/>
        <item x="67597"/>
        <item x="67598"/>
        <item x="67599"/>
        <item x="67600"/>
        <item x="67601"/>
        <item x="67602"/>
        <item x="67603"/>
        <item x="67604"/>
        <item x="67605"/>
        <item x="67606"/>
        <item x="67607"/>
        <item x="67608"/>
        <item x="67609"/>
        <item x="67610"/>
        <item x="67611"/>
        <item x="67612"/>
        <item x="67613"/>
        <item x="67614"/>
        <item x="67615"/>
        <item x="67616"/>
        <item x="67617"/>
        <item x="67618"/>
        <item x="67619"/>
        <item x="67620"/>
        <item x="67621"/>
        <item x="67622"/>
        <item x="67623"/>
        <item x="67624"/>
        <item x="67625"/>
        <item x="67626"/>
        <item x="67627"/>
        <item x="67628"/>
        <item x="67629"/>
        <item x="67630"/>
        <item x="67631"/>
        <item x="67632"/>
        <item x="67633"/>
        <item x="67634"/>
        <item x="67635"/>
        <item x="67636"/>
        <item x="67637"/>
        <item x="67638"/>
        <item x="67639"/>
        <item x="67640"/>
        <item x="67641"/>
        <item x="67642"/>
        <item x="67643"/>
        <item x="67644"/>
        <item x="67645"/>
        <item x="67646"/>
        <item x="67647"/>
        <item x="67648"/>
        <item x="67649"/>
        <item x="67650"/>
        <item x="67651"/>
        <item x="67652"/>
        <item x="67653"/>
        <item x="67654"/>
        <item x="67655"/>
        <item x="67656"/>
        <item x="67657"/>
        <item x="67658"/>
        <item x="67659"/>
        <item x="67660"/>
        <item x="67661"/>
        <item x="67662"/>
        <item x="67663"/>
        <item x="67664"/>
        <item x="67665"/>
        <item x="67666"/>
        <item x="67667"/>
        <item x="67668"/>
        <item x="67669"/>
        <item x="67670"/>
        <item x="67671"/>
        <item x="67672"/>
        <item x="67673"/>
        <item x="67674"/>
        <item x="67675"/>
        <item x="67676"/>
        <item x="67677"/>
        <item x="67678"/>
        <item x="67679"/>
        <item x="67680"/>
        <item x="67681"/>
        <item x="67682"/>
        <item x="67683"/>
        <item x="67684"/>
        <item x="67685"/>
        <item x="67686"/>
        <item x="67687"/>
        <item x="67688"/>
        <item x="67689"/>
        <item x="67690"/>
        <item x="67691"/>
        <item x="67692"/>
        <item x="67693"/>
        <item x="67694"/>
        <item x="67695"/>
        <item x="67696"/>
        <item x="67697"/>
        <item x="67698"/>
        <item x="67699"/>
        <item x="67700"/>
        <item x="67701"/>
        <item x="67702"/>
        <item x="67703"/>
        <item x="67704"/>
        <item x="67705"/>
        <item x="67706"/>
        <item x="67707"/>
        <item x="67708"/>
        <item x="67709"/>
        <item x="67710"/>
        <item x="67711"/>
        <item x="67712"/>
        <item x="67713"/>
        <item x="67714"/>
        <item x="67715"/>
        <item x="67716"/>
        <item x="67717"/>
        <item x="67718"/>
        <item x="67719"/>
        <item x="67720"/>
        <item x="67721"/>
        <item x="67722"/>
        <item x="67723"/>
        <item x="67724"/>
        <item x="67725"/>
        <item x="67726"/>
        <item x="67727"/>
        <item x="67728"/>
        <item x="67729"/>
        <item x="67730"/>
        <item x="67731"/>
        <item x="67732"/>
        <item x="67733"/>
        <item x="67734"/>
        <item x="67735"/>
        <item x="67736"/>
        <item x="67737"/>
        <item x="67738"/>
        <item x="67739"/>
        <item x="67740"/>
        <item x="67741"/>
        <item x="67742"/>
        <item x="67743"/>
        <item x="67744"/>
        <item x="67745"/>
        <item x="67746"/>
        <item x="67747"/>
        <item x="67748"/>
        <item x="67749"/>
        <item x="67750"/>
        <item x="67751"/>
        <item x="67752"/>
        <item x="67753"/>
        <item x="67754"/>
        <item x="67755"/>
        <item x="67756"/>
        <item x="67757"/>
        <item x="67758"/>
        <item x="67759"/>
        <item x="67760"/>
        <item x="67761"/>
        <item x="67762"/>
        <item x="67763"/>
        <item x="67764"/>
        <item x="67765"/>
        <item x="67766"/>
        <item x="67767"/>
        <item x="67768"/>
        <item x="67769"/>
        <item x="67770"/>
        <item x="67771"/>
        <item x="67772"/>
        <item x="67773"/>
        <item x="67774"/>
        <item x="67775"/>
        <item x="67776"/>
        <item x="67777"/>
        <item x="67778"/>
        <item x="67779"/>
        <item x="67780"/>
        <item x="67781"/>
        <item x="67782"/>
        <item x="67783"/>
        <item x="67784"/>
        <item x="67785"/>
        <item x="67786"/>
        <item x="67787"/>
        <item x="67788"/>
        <item x="67789"/>
        <item x="67790"/>
        <item x="67791"/>
        <item x="67792"/>
        <item x="67793"/>
        <item x="67794"/>
        <item x="67795"/>
        <item x="67796"/>
        <item x="67797"/>
        <item x="67798"/>
        <item x="67799"/>
        <item x="67800"/>
        <item x="67801"/>
        <item x="67802"/>
        <item x="67803"/>
        <item x="67804"/>
        <item x="67805"/>
        <item x="67806"/>
        <item x="67807"/>
        <item x="67808"/>
        <item x="67809"/>
        <item x="67810"/>
        <item x="67811"/>
        <item x="67812"/>
        <item x="67813"/>
        <item x="67814"/>
        <item x="67815"/>
        <item x="67816"/>
        <item x="67817"/>
        <item x="67818"/>
        <item x="67819"/>
        <item x="67820"/>
        <item x="67821"/>
        <item x="67822"/>
        <item x="67823"/>
        <item x="67824"/>
        <item x="67825"/>
        <item x="67826"/>
        <item x="67827"/>
        <item x="67828"/>
        <item x="67829"/>
        <item x="67830"/>
        <item x="67831"/>
        <item x="67832"/>
        <item x="67833"/>
        <item x="67834"/>
        <item x="67835"/>
        <item x="67836"/>
        <item x="67837"/>
        <item x="67838"/>
        <item x="67839"/>
        <item x="67840"/>
        <item x="67841"/>
        <item x="67842"/>
        <item x="67843"/>
        <item x="67844"/>
        <item x="67845"/>
        <item x="67846"/>
        <item x="67847"/>
        <item x="67848"/>
        <item x="67849"/>
        <item x="67850"/>
        <item x="67851"/>
        <item x="67852"/>
        <item x="67853"/>
        <item x="67854"/>
        <item x="67855"/>
        <item x="67856"/>
        <item x="67857"/>
        <item x="67858"/>
        <item x="67859"/>
        <item x="67860"/>
        <item x="67861"/>
        <item x="67862"/>
        <item x="67863"/>
        <item x="67864"/>
        <item x="67865"/>
        <item x="67866"/>
        <item x="67867"/>
        <item x="67868"/>
        <item x="67869"/>
        <item x="67870"/>
        <item x="67871"/>
        <item x="67872"/>
        <item x="67873"/>
        <item x="67874"/>
        <item x="67875"/>
        <item x="67876"/>
        <item x="67877"/>
        <item x="67878"/>
        <item x="67879"/>
        <item x="67880"/>
        <item x="67881"/>
        <item x="67882"/>
        <item x="67883"/>
        <item x="67884"/>
        <item x="67885"/>
        <item x="67886"/>
        <item x="67887"/>
        <item x="67888"/>
        <item x="67889"/>
        <item x="67890"/>
        <item x="67891"/>
        <item x="67892"/>
        <item x="67893"/>
        <item x="67894"/>
        <item x="67895"/>
        <item x="67896"/>
        <item x="67897"/>
        <item x="67898"/>
        <item x="67899"/>
        <item x="67900"/>
        <item x="67901"/>
        <item x="67902"/>
        <item x="67903"/>
        <item x="67904"/>
        <item x="67905"/>
        <item x="67906"/>
        <item x="67907"/>
        <item x="67908"/>
        <item x="67909"/>
        <item x="67910"/>
        <item x="67911"/>
        <item x="67912"/>
        <item x="67913"/>
        <item x="67914"/>
        <item x="67915"/>
        <item x="67916"/>
        <item x="67917"/>
        <item x="67918"/>
        <item x="67919"/>
        <item x="67920"/>
        <item x="67921"/>
        <item x="67922"/>
        <item x="67923"/>
        <item x="67924"/>
        <item x="67925"/>
        <item x="67926"/>
        <item x="67927"/>
        <item x="67928"/>
        <item x="67929"/>
        <item x="67930"/>
        <item x="67931"/>
        <item x="67932"/>
        <item x="67933"/>
        <item x="67934"/>
        <item x="67935"/>
        <item x="67936"/>
        <item x="67937"/>
        <item x="67938"/>
        <item x="67939"/>
        <item x="67940"/>
        <item x="67941"/>
        <item x="67942"/>
        <item x="67943"/>
        <item x="67944"/>
        <item x="67945"/>
        <item x="67946"/>
        <item x="67947"/>
        <item x="67948"/>
        <item x="67949"/>
        <item x="67950"/>
        <item x="67951"/>
        <item x="67952"/>
        <item x="67953"/>
        <item x="67954"/>
        <item x="67955"/>
        <item x="67956"/>
        <item x="67957"/>
        <item x="67958"/>
        <item x="67959"/>
        <item x="67960"/>
        <item x="67961"/>
        <item x="67962"/>
        <item x="67963"/>
        <item x="67964"/>
        <item x="67965"/>
        <item x="67966"/>
        <item x="67967"/>
        <item x="67968"/>
        <item x="67969"/>
        <item x="67970"/>
        <item x="67971"/>
        <item x="67972"/>
        <item x="67973"/>
        <item x="67974"/>
        <item x="67975"/>
        <item x="67976"/>
        <item x="67977"/>
        <item x="67978"/>
        <item x="67979"/>
        <item x="67980"/>
        <item x="67981"/>
        <item x="67982"/>
        <item x="67983"/>
        <item x="67984"/>
        <item x="67985"/>
        <item x="67986"/>
        <item x="67987"/>
        <item x="67988"/>
        <item x="67989"/>
        <item x="67990"/>
        <item x="67991"/>
        <item x="67992"/>
        <item x="67993"/>
        <item x="67994"/>
        <item x="67995"/>
        <item x="67996"/>
        <item x="67997"/>
        <item x="67998"/>
        <item x="67999"/>
        <item x="68000"/>
        <item x="68001"/>
        <item x="68002"/>
        <item x="68003"/>
        <item x="68004"/>
        <item x="68005"/>
        <item x="68006"/>
        <item x="68007"/>
        <item x="68008"/>
        <item x="68009"/>
        <item x="68010"/>
        <item x="68011"/>
        <item x="68012"/>
        <item x="68013"/>
        <item x="68014"/>
        <item x="68015"/>
        <item x="68016"/>
        <item x="68017"/>
        <item x="68018"/>
        <item x="68019"/>
        <item x="68020"/>
        <item x="68021"/>
        <item x="68022"/>
        <item x="68023"/>
        <item x="68024"/>
        <item x="68025"/>
        <item x="68026"/>
        <item x="68027"/>
        <item x="68028"/>
        <item x="68029"/>
        <item x="68030"/>
        <item x="68031"/>
        <item x="68032"/>
        <item x="68033"/>
        <item x="68034"/>
        <item x="68035"/>
        <item x="68036"/>
        <item x="68037"/>
        <item x="68038"/>
        <item x="68039"/>
        <item x="68040"/>
        <item x="68041"/>
        <item x="68042"/>
        <item x="68043"/>
        <item x="68044"/>
        <item x="68045"/>
        <item x="68046"/>
        <item x="68047"/>
        <item x="68048"/>
        <item x="68049"/>
        <item x="68050"/>
        <item x="68051"/>
        <item x="68052"/>
        <item x="68053"/>
        <item x="68054"/>
        <item x="68055"/>
        <item x="68056"/>
        <item x="68057"/>
        <item x="68058"/>
        <item x="68059"/>
        <item x="68060"/>
        <item x="68061"/>
        <item x="68062"/>
        <item x="68063"/>
        <item x="68064"/>
        <item x="68065"/>
        <item x="68066"/>
        <item x="68067"/>
        <item x="68068"/>
        <item x="68069"/>
        <item x="68070"/>
        <item x="68071"/>
        <item x="68072"/>
        <item x="68073"/>
        <item x="68074"/>
        <item x="68075"/>
        <item x="68076"/>
        <item x="68077"/>
        <item x="68078"/>
        <item x="68079"/>
        <item x="68080"/>
        <item x="68081"/>
        <item x="68082"/>
        <item x="68083"/>
        <item x="68084"/>
        <item x="68085"/>
        <item x="68086"/>
        <item x="68087"/>
        <item x="68088"/>
        <item x="68089"/>
        <item x="68090"/>
        <item x="68091"/>
        <item x="68092"/>
        <item x="68093"/>
        <item x="68094"/>
        <item x="68095"/>
        <item x="68096"/>
        <item x="68097"/>
        <item x="68098"/>
        <item x="68099"/>
        <item x="68100"/>
        <item x="68101"/>
        <item x="68102"/>
        <item x="68103"/>
        <item x="68104"/>
        <item x="68105"/>
        <item x="68106"/>
        <item x="68107"/>
        <item x="68108"/>
        <item x="68109"/>
        <item x="68110"/>
        <item x="68111"/>
        <item x="68112"/>
        <item x="68113"/>
        <item x="68114"/>
        <item x="68115"/>
        <item x="68116"/>
        <item x="68117"/>
        <item x="68118"/>
        <item x="68119"/>
        <item x="68120"/>
        <item x="68121"/>
        <item x="68122"/>
        <item x="68123"/>
        <item x="68124"/>
        <item x="68125"/>
        <item x="68126"/>
        <item x="68127"/>
        <item x="68128"/>
        <item x="68129"/>
        <item x="68130"/>
        <item x="68131"/>
        <item x="68132"/>
        <item x="68133"/>
        <item x="68134"/>
        <item x="68135"/>
        <item x="68136"/>
        <item x="68137"/>
        <item x="68138"/>
        <item x="68139"/>
        <item x="68140"/>
        <item x="68141"/>
        <item x="68142"/>
        <item x="68143"/>
        <item x="68144"/>
        <item x="68145"/>
        <item x="68146"/>
        <item x="68147"/>
        <item x="68148"/>
        <item x="68149"/>
        <item x="68150"/>
        <item x="68151"/>
        <item x="68152"/>
        <item x="68153"/>
        <item x="68154"/>
        <item x="68155"/>
        <item x="68156"/>
        <item x="68157"/>
        <item x="68158"/>
        <item x="68159"/>
        <item x="68160"/>
        <item x="68161"/>
        <item x="68162"/>
        <item x="68163"/>
        <item x="68164"/>
        <item x="68165"/>
        <item x="68166"/>
        <item x="68167"/>
        <item x="68168"/>
        <item x="68169"/>
        <item x="68170"/>
        <item x="68171"/>
        <item x="68172"/>
        <item x="68173"/>
        <item x="68174"/>
        <item x="68175"/>
        <item x="68176"/>
        <item x="68177"/>
        <item x="68178"/>
        <item x="68179"/>
        <item x="68180"/>
        <item x="68181"/>
        <item x="68182"/>
        <item x="68183"/>
        <item x="68184"/>
        <item x="68185"/>
        <item x="68186"/>
        <item x="68187"/>
        <item x="68188"/>
        <item x="68189"/>
        <item x="68190"/>
        <item x="68191"/>
        <item x="68192"/>
        <item x="68193"/>
        <item x="68194"/>
        <item x="68195"/>
        <item x="68196"/>
        <item x="68197"/>
        <item x="68198"/>
        <item x="68199"/>
        <item x="68200"/>
        <item x="68201"/>
        <item x="68202"/>
        <item x="68203"/>
        <item x="68204"/>
        <item x="68205"/>
        <item x="68206"/>
        <item x="68207"/>
        <item x="68208"/>
        <item x="68209"/>
        <item x="68210"/>
        <item x="68211"/>
        <item x="68212"/>
        <item x="68213"/>
        <item x="68214"/>
        <item x="68215"/>
        <item x="68216"/>
        <item x="68217"/>
        <item x="68218"/>
        <item x="68219"/>
        <item x="68220"/>
        <item x="68221"/>
        <item x="68222"/>
        <item x="68223"/>
        <item x="68224"/>
        <item x="68225"/>
        <item x="68226"/>
        <item x="68227"/>
        <item x="68228"/>
        <item x="68229"/>
        <item x="68230"/>
        <item x="68231"/>
        <item x="68232"/>
        <item x="68233"/>
        <item x="68234"/>
        <item x="68235"/>
        <item x="68236"/>
        <item x="68237"/>
        <item x="68238"/>
        <item x="68239"/>
        <item x="68240"/>
        <item x="68241"/>
        <item x="68242"/>
        <item x="68243"/>
        <item x="68244"/>
        <item x="68245"/>
        <item x="68246"/>
        <item x="68247"/>
        <item x="68248"/>
        <item x="68249"/>
        <item x="68250"/>
        <item x="68251"/>
        <item x="68252"/>
        <item x="68253"/>
        <item x="68254"/>
        <item x="68255"/>
        <item x="68256"/>
        <item x="68257"/>
        <item x="68258"/>
        <item x="68259"/>
        <item x="68260"/>
        <item x="68261"/>
        <item x="68262"/>
        <item x="68263"/>
        <item x="68264"/>
        <item x="68265"/>
        <item x="68266"/>
        <item x="68267"/>
        <item x="68268"/>
        <item x="68269"/>
        <item x="68270"/>
        <item x="68271"/>
        <item x="68272"/>
        <item x="68273"/>
        <item x="68274"/>
        <item x="68275"/>
        <item x="68276"/>
        <item x="68277"/>
        <item x="68278"/>
        <item x="68279"/>
        <item x="68280"/>
        <item x="68281"/>
        <item x="68282"/>
        <item x="68283"/>
        <item x="68284"/>
        <item x="68285"/>
        <item x="68286"/>
        <item x="68287"/>
        <item x="68288"/>
        <item x="68289"/>
        <item x="68290"/>
        <item x="68291"/>
        <item x="68292"/>
        <item x="68293"/>
        <item x="68294"/>
        <item x="68295"/>
        <item x="68296"/>
        <item x="68297"/>
        <item x="68298"/>
        <item x="68299"/>
        <item x="68300"/>
        <item x="68301"/>
        <item x="68302"/>
        <item x="68303"/>
        <item x="68304"/>
        <item x="68305"/>
        <item x="68306"/>
        <item x="68307"/>
        <item x="68308"/>
        <item x="68309"/>
        <item x="68310"/>
        <item x="68311"/>
        <item x="68312"/>
        <item x="68313"/>
        <item x="68314"/>
        <item x="68315"/>
        <item x="68316"/>
        <item x="68317"/>
        <item x="68318"/>
        <item x="68319"/>
        <item x="68320"/>
        <item x="68321"/>
        <item x="68322"/>
        <item x="68323"/>
        <item x="68324"/>
        <item x="68325"/>
        <item x="68326"/>
        <item x="68327"/>
        <item x="68328"/>
        <item x="68329"/>
        <item x="68330"/>
        <item x="68331"/>
        <item x="68332"/>
        <item x="68333"/>
        <item x="68334"/>
        <item x="68335"/>
        <item x="68336"/>
        <item x="68337"/>
        <item x="68338"/>
        <item x="68339"/>
        <item x="68340"/>
        <item x="68341"/>
        <item x="68342"/>
        <item x="68343"/>
        <item x="68344"/>
        <item x="68345"/>
        <item x="68346"/>
        <item x="68347"/>
        <item x="68348"/>
        <item x="68349"/>
        <item x="68350"/>
        <item x="68351"/>
        <item x="68352"/>
        <item x="68353"/>
        <item x="68354"/>
        <item x="68355"/>
        <item x="68356"/>
        <item x="68357"/>
        <item x="68358"/>
        <item x="68359"/>
        <item x="68360"/>
        <item x="68361"/>
        <item x="68362"/>
        <item x="68363"/>
        <item x="68364"/>
        <item x="68365"/>
        <item x="68366"/>
        <item x="68367"/>
        <item x="68368"/>
        <item x="68369"/>
        <item x="68370"/>
        <item x="68371"/>
        <item x="68372"/>
        <item x="68373"/>
        <item x="68374"/>
        <item x="68375"/>
        <item x="68376"/>
        <item x="68377"/>
        <item x="68378"/>
        <item x="68379"/>
        <item x="68380"/>
        <item x="68381"/>
        <item x="68382"/>
        <item x="68383"/>
        <item x="68384"/>
        <item x="68385"/>
        <item x="68386"/>
        <item x="68387"/>
        <item x="68388"/>
        <item x="68389"/>
        <item x="68390"/>
        <item x="68391"/>
        <item x="68392"/>
        <item x="68393"/>
        <item x="68394"/>
        <item x="68395"/>
        <item x="68396"/>
        <item x="68397"/>
        <item x="68398"/>
        <item x="68399"/>
        <item x="68400"/>
        <item x="68401"/>
        <item x="68402"/>
        <item x="68403"/>
        <item x="68404"/>
        <item x="68405"/>
        <item x="68406"/>
        <item x="68407"/>
        <item x="68408"/>
        <item x="68409"/>
        <item x="68410"/>
        <item x="68411"/>
        <item x="68412"/>
        <item x="68413"/>
        <item x="68414"/>
        <item x="68415"/>
        <item x="68416"/>
        <item x="68417"/>
        <item x="68418"/>
        <item x="68419"/>
        <item x="68420"/>
        <item x="68421"/>
        <item x="68422"/>
        <item x="68423"/>
        <item x="68424"/>
        <item x="68425"/>
        <item x="68426"/>
        <item x="68427"/>
        <item x="68428"/>
        <item x="68429"/>
        <item x="68430"/>
        <item x="68431"/>
        <item x="68432"/>
        <item x="68433"/>
        <item x="68434"/>
        <item x="68435"/>
        <item x="68436"/>
        <item x="68437"/>
        <item x="68438"/>
        <item x="68439"/>
        <item x="68440"/>
        <item x="68441"/>
        <item x="68442"/>
        <item x="68443"/>
        <item x="68444"/>
        <item x="68445"/>
        <item x="68446"/>
        <item x="68447"/>
        <item x="68448"/>
        <item x="68449"/>
        <item x="68450"/>
        <item x="68451"/>
        <item x="68452"/>
        <item x="68453"/>
        <item x="68454"/>
        <item x="68455"/>
        <item x="68456"/>
        <item x="68457"/>
        <item x="68458"/>
        <item x="68459"/>
        <item x="68460"/>
        <item x="68461"/>
        <item x="68462"/>
        <item x="68463"/>
        <item x="68464"/>
        <item x="68465"/>
        <item x="68466"/>
        <item x="68467"/>
        <item x="68468"/>
        <item x="68469"/>
        <item x="68470"/>
        <item x="68471"/>
        <item x="68472"/>
        <item x="68473"/>
        <item x="68474"/>
        <item x="68475"/>
        <item x="68476"/>
        <item x="68477"/>
        <item x="68478"/>
        <item x="68479"/>
        <item x="68480"/>
        <item x="68481"/>
        <item x="68482"/>
        <item x="68483"/>
        <item x="68484"/>
        <item x="68485"/>
        <item x="68486"/>
        <item x="68487"/>
        <item x="68488"/>
        <item x="68489"/>
        <item x="68490"/>
        <item x="68491"/>
        <item x="68492"/>
        <item x="68493"/>
        <item x="68494"/>
        <item x="68495"/>
        <item x="68496"/>
        <item x="68497"/>
        <item x="68498"/>
        <item x="68499"/>
        <item x="68500"/>
        <item x="68501"/>
        <item x="68502"/>
        <item x="68503"/>
        <item x="68504"/>
        <item x="68505"/>
        <item x="68506"/>
        <item x="68507"/>
        <item x="68508"/>
        <item x="68509"/>
        <item x="68510"/>
        <item x="68511"/>
        <item x="68512"/>
        <item x="68513"/>
        <item x="68514"/>
        <item x="68515"/>
        <item x="68516"/>
        <item x="68517"/>
        <item x="68518"/>
        <item x="68519"/>
        <item x="68520"/>
        <item x="68521"/>
        <item x="68522"/>
        <item x="68523"/>
        <item x="68524"/>
        <item x="68525"/>
        <item x="68526"/>
        <item x="68527"/>
        <item x="68528"/>
        <item x="68529"/>
        <item x="68530"/>
        <item x="68531"/>
        <item x="68532"/>
        <item x="68533"/>
        <item x="68534"/>
        <item x="68535"/>
        <item x="68536"/>
        <item x="68537"/>
        <item x="68538"/>
        <item x="68539"/>
        <item x="68540"/>
        <item x="68541"/>
        <item x="68542"/>
        <item x="68543"/>
        <item x="68544"/>
        <item x="68545"/>
        <item x="68546"/>
        <item x="68547"/>
        <item x="68548"/>
        <item x="68549"/>
        <item x="68550"/>
        <item x="68551"/>
        <item x="68552"/>
        <item x="68553"/>
        <item x="68554"/>
        <item x="68555"/>
        <item x="68556"/>
        <item x="68557"/>
        <item x="68558"/>
        <item x="68559"/>
        <item x="68560"/>
        <item x="68561"/>
        <item x="68562"/>
        <item x="68563"/>
        <item x="68564"/>
        <item x="68565"/>
        <item x="68566"/>
        <item x="68567"/>
        <item x="68568"/>
        <item x="68569"/>
        <item x="68570"/>
        <item x="68571"/>
        <item x="68572"/>
        <item x="68573"/>
        <item x="68574"/>
        <item x="68575"/>
        <item x="68576"/>
        <item x="68577"/>
        <item x="68578"/>
        <item x="68579"/>
        <item x="68580"/>
        <item x="68581"/>
        <item x="68582"/>
        <item x="68583"/>
        <item x="68584"/>
        <item x="68585"/>
        <item x="68586"/>
        <item x="68587"/>
        <item x="68588"/>
        <item x="68589"/>
        <item x="68590"/>
        <item x="68591"/>
        <item x="68592"/>
        <item x="68593"/>
        <item x="68594"/>
        <item x="68595"/>
        <item x="68596"/>
        <item x="68597"/>
        <item x="68598"/>
        <item x="68599"/>
        <item x="68600"/>
        <item x="68601"/>
        <item x="68602"/>
        <item x="68603"/>
        <item x="68604"/>
        <item x="68605"/>
        <item x="68606"/>
        <item x="68607"/>
        <item x="68608"/>
        <item x="68609"/>
        <item x="68610"/>
        <item x="68611"/>
        <item x="68612"/>
        <item x="68613"/>
        <item x="68614"/>
        <item x="68615"/>
        <item x="68616"/>
        <item x="68617"/>
        <item x="68618"/>
        <item x="68619"/>
        <item x="68620"/>
        <item x="68621"/>
        <item x="68622"/>
        <item x="68623"/>
        <item x="68624"/>
        <item x="68625"/>
        <item x="68626"/>
        <item x="68627"/>
        <item x="68628"/>
        <item x="68629"/>
        <item x="68630"/>
        <item x="68631"/>
        <item x="68632"/>
        <item x="68633"/>
        <item x="68634"/>
        <item x="68635"/>
        <item x="68636"/>
        <item x="68637"/>
        <item x="68638"/>
        <item x="68639"/>
        <item x="68640"/>
        <item x="68641"/>
        <item x="68642"/>
        <item x="68643"/>
        <item x="68644"/>
        <item x="68645"/>
        <item x="68646"/>
        <item x="68647"/>
        <item x="68648"/>
        <item x="68649"/>
        <item x="68650"/>
        <item x="68651"/>
        <item x="68652"/>
        <item x="68653"/>
        <item x="68654"/>
        <item x="68655"/>
        <item x="68656"/>
        <item x="68657"/>
        <item x="68658"/>
        <item x="68659"/>
        <item x="68660"/>
        <item x="68661"/>
        <item x="68662"/>
        <item x="68663"/>
        <item x="68664"/>
        <item x="68665"/>
        <item x="68666"/>
        <item x="68667"/>
        <item x="68668"/>
        <item x="68669"/>
        <item x="68670"/>
        <item x="68671"/>
        <item x="68672"/>
        <item x="68673"/>
        <item x="68674"/>
        <item x="68675"/>
        <item x="68676"/>
        <item x="68677"/>
        <item x="68678"/>
        <item x="68679"/>
        <item x="68680"/>
        <item x="68681"/>
        <item x="68682"/>
        <item x="68683"/>
        <item x="68684"/>
        <item x="68685"/>
        <item x="68686"/>
        <item x="68687"/>
        <item x="68688"/>
        <item x="68689"/>
        <item x="68690"/>
        <item x="68691"/>
        <item x="68692"/>
        <item x="68693"/>
        <item x="68694"/>
        <item x="68695"/>
        <item x="68696"/>
        <item x="68697"/>
        <item x="68698"/>
        <item x="68699"/>
        <item x="68700"/>
        <item x="68701"/>
        <item x="68702"/>
        <item x="68703"/>
        <item x="68704"/>
        <item x="68705"/>
        <item x="68706"/>
        <item x="68707"/>
        <item x="68708"/>
        <item x="68709"/>
        <item x="68710"/>
        <item x="68711"/>
        <item x="68712"/>
        <item x="68713"/>
        <item x="68714"/>
        <item x="68715"/>
        <item x="68716"/>
        <item x="68717"/>
        <item x="68718"/>
        <item x="68719"/>
        <item x="68720"/>
        <item x="68721"/>
        <item x="68722"/>
        <item x="68723"/>
        <item x="68724"/>
        <item x="68725"/>
        <item x="68726"/>
        <item x="68727"/>
        <item x="68728"/>
        <item x="68729"/>
        <item x="68730"/>
        <item x="68731"/>
        <item x="68732"/>
        <item x="68733"/>
        <item x="68734"/>
        <item x="68735"/>
        <item x="68736"/>
        <item x="68737"/>
        <item x="68738"/>
        <item x="68739"/>
        <item x="68740"/>
        <item x="68741"/>
        <item x="68742"/>
        <item x="68743"/>
        <item x="68744"/>
        <item x="68745"/>
        <item x="68746"/>
        <item x="68747"/>
        <item x="68748"/>
        <item x="68749"/>
        <item x="68750"/>
        <item x="68751"/>
        <item x="68752"/>
        <item x="68753"/>
        <item x="68754"/>
        <item x="68755"/>
        <item x="68756"/>
        <item x="68757"/>
        <item x="68758"/>
        <item x="68759"/>
        <item x="68760"/>
        <item x="68761"/>
        <item x="68762"/>
        <item x="68763"/>
        <item x="68764"/>
        <item x="68765"/>
        <item x="68766"/>
        <item x="68767"/>
        <item x="68768"/>
        <item x="68769"/>
        <item x="68770"/>
        <item x="68771"/>
        <item x="68772"/>
        <item x="68773"/>
        <item x="68774"/>
        <item x="68775"/>
        <item x="68776"/>
        <item x="68777"/>
        <item x="68778"/>
        <item x="68779"/>
        <item x="68780"/>
        <item x="68781"/>
        <item x="68782"/>
        <item x="68783"/>
        <item x="68784"/>
        <item x="68785"/>
        <item x="68786"/>
        <item x="68787"/>
        <item x="68788"/>
        <item x="68789"/>
        <item x="68790"/>
        <item x="68791"/>
        <item x="68792"/>
        <item x="68793"/>
        <item x="68794"/>
        <item x="68795"/>
        <item x="68796"/>
        <item x="68797"/>
        <item x="68798"/>
        <item x="68799"/>
        <item x="68800"/>
        <item x="68801"/>
        <item x="68802"/>
        <item x="68803"/>
        <item x="68804"/>
        <item x="68805"/>
        <item x="68806"/>
        <item x="68807"/>
        <item x="68808"/>
        <item x="68809"/>
        <item x="68810"/>
        <item x="68811"/>
        <item x="68812"/>
        <item x="68813"/>
        <item x="68814"/>
        <item x="68815"/>
        <item x="68816"/>
        <item x="68817"/>
        <item x="68818"/>
        <item x="68819"/>
        <item x="68820"/>
        <item x="68821"/>
        <item x="68822"/>
        <item x="68823"/>
        <item x="68824"/>
        <item x="68825"/>
        <item x="68826"/>
        <item x="68827"/>
        <item x="68828"/>
        <item x="68829"/>
        <item x="68830"/>
        <item x="68831"/>
        <item x="68832"/>
        <item x="68833"/>
        <item x="68834"/>
        <item x="68835"/>
        <item x="68836"/>
        <item x="68837"/>
        <item x="68838"/>
        <item x="68839"/>
        <item x="68840"/>
        <item x="68841"/>
        <item x="68842"/>
        <item x="68843"/>
        <item x="68844"/>
        <item x="68845"/>
        <item x="68846"/>
        <item x="68847"/>
        <item x="68848"/>
        <item x="68849"/>
        <item x="68850"/>
        <item x="68851"/>
        <item x="68852"/>
        <item x="68853"/>
        <item x="68854"/>
        <item x="68855"/>
        <item x="68856"/>
        <item x="68857"/>
        <item x="68858"/>
        <item x="68859"/>
        <item x="68860"/>
        <item x="68861"/>
        <item x="68862"/>
        <item x="68863"/>
        <item x="68864"/>
        <item x="68865"/>
        <item x="68866"/>
        <item x="68867"/>
        <item x="68868"/>
        <item x="68869"/>
        <item x="68870"/>
        <item x="68871"/>
        <item x="68872"/>
        <item x="68873"/>
        <item x="68874"/>
        <item x="68875"/>
        <item x="68876"/>
        <item x="68877"/>
        <item x="68878"/>
        <item x="68879"/>
        <item x="68880"/>
        <item x="68881"/>
        <item x="68882"/>
        <item x="68883"/>
        <item x="68884"/>
        <item x="68885"/>
        <item x="68886"/>
        <item x="68887"/>
        <item x="68888"/>
        <item x="68889"/>
        <item x="68890"/>
        <item x="68891"/>
        <item x="68892"/>
        <item x="68893"/>
        <item x="68894"/>
        <item x="68895"/>
        <item x="68896"/>
        <item x="68897"/>
        <item x="68898"/>
        <item x="68899"/>
        <item x="68900"/>
        <item x="68901"/>
        <item x="68902"/>
        <item x="68903"/>
        <item x="68904"/>
        <item x="68905"/>
        <item x="68906"/>
        <item x="68907"/>
        <item x="68908"/>
        <item x="68909"/>
        <item x="68910"/>
        <item x="68911"/>
        <item x="68912"/>
        <item x="68913"/>
        <item x="68914"/>
        <item x="68915"/>
        <item x="68916"/>
        <item x="68917"/>
        <item x="68918"/>
        <item x="68919"/>
        <item x="68920"/>
        <item x="68921"/>
        <item x="68922"/>
        <item x="68923"/>
        <item x="68924"/>
        <item x="68925"/>
        <item x="68926"/>
        <item x="68927"/>
        <item x="68928"/>
        <item x="68929"/>
        <item x="68930"/>
        <item x="68931"/>
        <item x="68932"/>
        <item x="68933"/>
        <item x="68934"/>
        <item x="68935"/>
        <item x="68936"/>
        <item x="68937"/>
        <item x="68938"/>
        <item x="68939"/>
        <item x="68940"/>
        <item x="68941"/>
        <item x="68942"/>
        <item x="68943"/>
        <item x="68944"/>
        <item x="68945"/>
        <item x="68946"/>
        <item x="68947"/>
        <item x="68948"/>
        <item x="68949"/>
        <item x="68950"/>
        <item x="68951"/>
        <item x="68952"/>
        <item x="68953"/>
        <item x="68954"/>
        <item x="68955"/>
        <item x="68956"/>
        <item x="68957"/>
        <item x="68958"/>
        <item x="68959"/>
        <item x="68960"/>
        <item x="68961"/>
        <item x="68962"/>
        <item x="68963"/>
        <item x="68964"/>
        <item x="68965"/>
        <item x="68966"/>
        <item x="68967"/>
        <item x="68968"/>
        <item x="68969"/>
        <item x="68970"/>
        <item x="68971"/>
        <item x="68972"/>
        <item x="68973"/>
        <item x="68974"/>
        <item x="68975"/>
        <item x="68976"/>
        <item x="68977"/>
        <item x="68978"/>
        <item x="68979"/>
        <item x="68980"/>
        <item x="68981"/>
        <item x="68982"/>
        <item x="68983"/>
        <item x="68984"/>
        <item x="68985"/>
        <item x="68986"/>
        <item x="68987"/>
        <item x="68988"/>
        <item x="68989"/>
        <item x="68990"/>
        <item x="68991"/>
        <item x="68992"/>
        <item x="68993"/>
        <item x="68994"/>
        <item x="68995"/>
        <item x="68996"/>
        <item x="68997"/>
        <item x="68998"/>
        <item x="68999"/>
        <item x="69000"/>
        <item x="69001"/>
        <item x="69002"/>
        <item x="69003"/>
        <item x="69004"/>
        <item x="69005"/>
        <item x="69006"/>
        <item x="69007"/>
        <item x="69008"/>
        <item x="69009"/>
        <item x="69010"/>
        <item x="69011"/>
        <item x="69012"/>
        <item x="69013"/>
        <item x="69014"/>
        <item x="69015"/>
        <item x="69016"/>
        <item x="69017"/>
        <item x="69018"/>
        <item x="69019"/>
        <item x="69020"/>
        <item x="69021"/>
        <item x="69022"/>
        <item x="69023"/>
        <item x="69024"/>
        <item x="69025"/>
        <item x="69026"/>
        <item x="69027"/>
        <item x="69028"/>
        <item x="69029"/>
        <item x="69030"/>
        <item x="69031"/>
        <item x="69032"/>
        <item x="69033"/>
        <item x="69034"/>
        <item x="69035"/>
        <item x="69036"/>
        <item x="69037"/>
        <item x="69038"/>
        <item x="69039"/>
        <item x="69040"/>
        <item x="69041"/>
        <item x="69042"/>
        <item x="69043"/>
        <item x="69044"/>
        <item x="69045"/>
        <item x="69046"/>
        <item x="69047"/>
        <item x="69048"/>
        <item x="69049"/>
        <item x="69050"/>
        <item x="69051"/>
        <item x="69052"/>
        <item x="69053"/>
        <item x="69054"/>
        <item x="69055"/>
        <item x="69056"/>
        <item x="69057"/>
        <item x="69058"/>
        <item x="69059"/>
        <item x="69060"/>
        <item x="69061"/>
        <item x="69062"/>
        <item x="69063"/>
        <item x="69064"/>
        <item x="69065"/>
        <item x="69066"/>
        <item x="69067"/>
        <item x="69068"/>
        <item x="69069"/>
        <item x="69070"/>
        <item x="69071"/>
        <item x="69072"/>
        <item x="69073"/>
        <item x="69074"/>
        <item x="69075"/>
        <item x="69076"/>
        <item x="69077"/>
        <item x="69078"/>
        <item x="69079"/>
        <item x="69080"/>
        <item x="69081"/>
        <item x="69082"/>
        <item x="69083"/>
        <item x="69084"/>
        <item x="69085"/>
        <item x="69086"/>
        <item x="69087"/>
        <item x="69088"/>
        <item x="69089"/>
        <item x="69090"/>
        <item x="69091"/>
        <item x="69092"/>
        <item x="69093"/>
        <item x="69094"/>
        <item x="69095"/>
        <item x="69096"/>
        <item x="69097"/>
        <item x="69098"/>
        <item x="69099"/>
        <item x="69100"/>
        <item x="69101"/>
        <item x="69102"/>
        <item x="69103"/>
        <item x="69104"/>
        <item x="69105"/>
        <item x="69106"/>
        <item x="69107"/>
        <item x="69108"/>
        <item x="69109"/>
        <item x="69110"/>
        <item x="69111"/>
        <item x="69112"/>
        <item x="69113"/>
        <item x="69114"/>
        <item x="69115"/>
        <item x="69116"/>
        <item x="69117"/>
        <item x="69118"/>
        <item x="69119"/>
        <item x="69120"/>
        <item x="69121"/>
        <item x="69122"/>
        <item x="69123"/>
        <item x="69124"/>
        <item x="69125"/>
        <item x="69126"/>
        <item x="69127"/>
        <item x="69128"/>
        <item x="69129"/>
        <item x="69130"/>
        <item x="69131"/>
        <item x="69132"/>
        <item x="69133"/>
        <item x="69134"/>
        <item x="69135"/>
        <item x="69136"/>
        <item x="69137"/>
        <item x="69138"/>
        <item x="69139"/>
        <item x="69140"/>
        <item x="69141"/>
        <item x="69142"/>
        <item x="69143"/>
        <item x="69144"/>
        <item x="69145"/>
        <item x="69146"/>
        <item x="69147"/>
        <item x="69148"/>
        <item x="69149"/>
        <item x="69150"/>
        <item x="69151"/>
        <item x="69152"/>
        <item x="69153"/>
        <item x="69154"/>
        <item x="69155"/>
        <item x="69156"/>
        <item x="69157"/>
        <item x="69158"/>
        <item x="69159"/>
        <item x="69160"/>
        <item x="69161"/>
        <item x="69162"/>
        <item x="69163"/>
        <item x="69164"/>
        <item x="69165"/>
        <item x="69166"/>
        <item x="69167"/>
        <item x="69168"/>
        <item x="69169"/>
        <item x="69170"/>
        <item x="69171"/>
        <item x="69172"/>
        <item x="69173"/>
        <item x="69174"/>
        <item x="69175"/>
        <item x="69176"/>
        <item x="69177"/>
        <item x="69178"/>
        <item x="69179"/>
        <item x="69180"/>
        <item x="69181"/>
        <item x="69182"/>
        <item x="69183"/>
        <item x="69184"/>
        <item x="69185"/>
        <item x="69186"/>
        <item x="69187"/>
        <item x="69188"/>
        <item x="69189"/>
        <item x="69190"/>
        <item x="69191"/>
        <item x="69192"/>
        <item x="69193"/>
        <item x="69194"/>
        <item x="69195"/>
        <item x="69196"/>
        <item x="69197"/>
        <item x="69198"/>
        <item x="69199"/>
        <item x="69200"/>
        <item x="69201"/>
        <item x="69202"/>
        <item x="69203"/>
        <item x="69204"/>
        <item x="69205"/>
        <item x="69206"/>
        <item x="69207"/>
        <item x="69208"/>
        <item x="69209"/>
        <item x="69210"/>
        <item x="69211"/>
        <item x="69212"/>
        <item x="69213"/>
        <item x="69214"/>
        <item x="69215"/>
        <item x="69216"/>
        <item x="69217"/>
        <item x="69218"/>
        <item x="69219"/>
        <item x="69220"/>
        <item x="69221"/>
        <item x="69222"/>
        <item x="69223"/>
        <item x="69224"/>
        <item x="69225"/>
        <item x="69226"/>
        <item x="69227"/>
        <item x="69228"/>
        <item x="69229"/>
        <item x="69230"/>
        <item x="69231"/>
        <item x="69232"/>
        <item x="69233"/>
        <item x="69234"/>
        <item x="69235"/>
        <item x="69236"/>
        <item x="69237"/>
        <item x="69238"/>
        <item x="69239"/>
        <item x="69240"/>
        <item x="69241"/>
        <item x="69242"/>
        <item x="69243"/>
        <item x="69244"/>
        <item x="69245"/>
        <item x="69246"/>
        <item x="69247"/>
        <item x="69248"/>
        <item x="69249"/>
        <item x="69250"/>
        <item x="69251"/>
        <item x="69252"/>
        <item x="69253"/>
        <item x="69254"/>
        <item x="69255"/>
        <item x="69256"/>
        <item x="69257"/>
        <item x="69258"/>
        <item x="69259"/>
        <item x="69260"/>
        <item x="69261"/>
        <item x="69262"/>
        <item x="69263"/>
        <item x="69264"/>
        <item x="69265"/>
        <item x="69266"/>
        <item x="69267"/>
        <item x="69268"/>
        <item x="69269"/>
        <item x="69270"/>
        <item x="69271"/>
        <item x="69272"/>
        <item x="69273"/>
        <item x="69274"/>
        <item x="69275"/>
        <item x="69276"/>
        <item x="69277"/>
        <item x="69278"/>
        <item x="69279"/>
        <item x="69280"/>
        <item x="69281"/>
        <item x="69282"/>
        <item x="69283"/>
        <item x="69284"/>
        <item x="69285"/>
        <item x="69286"/>
        <item x="69287"/>
        <item x="69288"/>
        <item x="69289"/>
        <item x="69290"/>
        <item x="69291"/>
        <item x="69292"/>
        <item x="69293"/>
        <item x="69294"/>
        <item x="69295"/>
        <item x="69296"/>
        <item x="69297"/>
        <item x="69298"/>
        <item x="69299"/>
        <item x="69300"/>
        <item x="69301"/>
        <item x="69302"/>
        <item x="69303"/>
        <item x="69304"/>
        <item x="69305"/>
        <item x="69306"/>
        <item x="69307"/>
        <item x="69308"/>
        <item x="69309"/>
        <item x="69310"/>
        <item x="69311"/>
        <item x="69312"/>
        <item x="69313"/>
        <item x="69314"/>
        <item x="69315"/>
        <item x="69316"/>
        <item x="69317"/>
        <item x="69318"/>
        <item x="69319"/>
        <item x="69320"/>
        <item x="69321"/>
        <item x="69322"/>
        <item x="69323"/>
        <item x="69324"/>
        <item x="69325"/>
        <item x="69326"/>
        <item x="69327"/>
        <item x="69328"/>
        <item x="69329"/>
        <item x="69330"/>
        <item x="69331"/>
        <item x="69332"/>
        <item x="69333"/>
        <item x="69334"/>
        <item x="69335"/>
        <item x="69336"/>
        <item x="69337"/>
        <item x="69338"/>
        <item x="69339"/>
        <item x="69340"/>
        <item x="69341"/>
        <item x="69342"/>
        <item x="69343"/>
        <item x="69344"/>
        <item x="69345"/>
        <item x="69346"/>
        <item x="69347"/>
        <item x="69348"/>
        <item x="69349"/>
        <item x="69350"/>
        <item x="69351"/>
        <item x="69352"/>
        <item x="69353"/>
        <item x="69354"/>
        <item x="69355"/>
        <item x="69356"/>
        <item x="69357"/>
        <item x="69358"/>
        <item x="69359"/>
        <item x="69360"/>
        <item x="69361"/>
        <item x="69362"/>
        <item x="69363"/>
        <item x="69364"/>
        <item x="69365"/>
        <item x="69366"/>
        <item x="69367"/>
        <item x="69368"/>
        <item x="69369"/>
        <item x="69370"/>
        <item x="69371"/>
        <item x="69372"/>
        <item x="69373"/>
        <item x="69374"/>
        <item x="69375"/>
        <item x="69376"/>
        <item x="69377"/>
        <item x="69378"/>
        <item x="69379"/>
        <item x="69380"/>
        <item x="69381"/>
        <item x="69382"/>
        <item x="69383"/>
        <item x="69384"/>
        <item x="69385"/>
        <item x="69386"/>
        <item x="69387"/>
        <item x="69388"/>
        <item x="69389"/>
        <item x="69390"/>
        <item x="69391"/>
        <item x="69392"/>
        <item x="69393"/>
        <item x="69394"/>
        <item x="69395"/>
        <item x="69396"/>
        <item x="69397"/>
        <item x="69398"/>
        <item x="69399"/>
        <item x="69400"/>
        <item x="69401"/>
        <item x="69402"/>
        <item x="69403"/>
        <item x="69404"/>
        <item x="69405"/>
        <item x="69406"/>
        <item x="69407"/>
        <item x="69408"/>
        <item x="69409"/>
        <item x="69410"/>
        <item x="69411"/>
        <item x="69412"/>
        <item x="69413"/>
        <item x="69414"/>
        <item x="69415"/>
        <item x="69416"/>
        <item x="69417"/>
        <item x="69418"/>
        <item x="69419"/>
        <item x="69420"/>
        <item x="69421"/>
        <item x="69422"/>
        <item x="69423"/>
        <item x="69424"/>
        <item x="69425"/>
        <item x="69426"/>
        <item x="69427"/>
        <item x="69428"/>
        <item x="69429"/>
        <item x="69430"/>
        <item x="69431"/>
        <item x="69432"/>
        <item x="69433"/>
        <item x="69434"/>
        <item x="69435"/>
        <item x="69436"/>
        <item x="69437"/>
        <item x="69438"/>
        <item x="69439"/>
        <item x="69440"/>
        <item x="69441"/>
        <item x="69442"/>
        <item x="69443"/>
        <item x="69444"/>
        <item x="69445"/>
        <item x="69446"/>
        <item x="69447"/>
        <item x="69448"/>
        <item x="69449"/>
        <item x="69450"/>
        <item x="69451"/>
        <item x="69452"/>
        <item x="69453"/>
        <item x="69454"/>
        <item x="69455"/>
        <item x="69456"/>
        <item x="69457"/>
        <item x="69458"/>
        <item x="69459"/>
        <item x="69460"/>
        <item x="69461"/>
        <item x="69462"/>
        <item x="69463"/>
        <item x="69464"/>
        <item x="69465"/>
        <item x="69466"/>
        <item x="69467"/>
        <item x="69468"/>
        <item x="69469"/>
        <item x="69470"/>
        <item x="69471"/>
        <item x="69472"/>
        <item x="69473"/>
        <item x="69474"/>
        <item x="69475"/>
        <item x="69476"/>
        <item x="69477"/>
        <item x="69478"/>
        <item x="69479"/>
        <item x="69480"/>
        <item x="69481"/>
        <item x="69482"/>
        <item x="69483"/>
        <item x="69484"/>
        <item x="69485"/>
        <item x="69486"/>
        <item x="69487"/>
        <item x="69488"/>
        <item x="69489"/>
        <item x="69490"/>
        <item x="69491"/>
        <item x="69492"/>
        <item x="69493"/>
        <item x="69494"/>
        <item x="69495"/>
        <item x="69496"/>
        <item x="69497"/>
        <item x="69498"/>
        <item x="69499"/>
        <item x="69500"/>
        <item x="69501"/>
        <item x="69502"/>
        <item x="69503"/>
        <item x="69504"/>
        <item x="69505"/>
        <item x="69506"/>
        <item x="69507"/>
        <item x="69508"/>
        <item x="69509"/>
        <item x="69510"/>
        <item x="69511"/>
        <item x="69512"/>
        <item x="69513"/>
        <item x="69514"/>
        <item x="69515"/>
        <item x="69516"/>
        <item x="69517"/>
        <item x="69518"/>
        <item x="69519"/>
        <item x="69520"/>
        <item x="69521"/>
        <item x="69522"/>
        <item x="69523"/>
        <item x="69524"/>
        <item x="69525"/>
        <item x="69526"/>
        <item x="69527"/>
        <item x="69528"/>
        <item x="69529"/>
        <item x="69530"/>
        <item x="69531"/>
        <item x="69532"/>
        <item x="69533"/>
        <item x="69534"/>
        <item x="69535"/>
        <item x="69536"/>
        <item x="69537"/>
        <item x="69538"/>
        <item x="69539"/>
        <item x="69540"/>
        <item x="69541"/>
        <item x="69542"/>
        <item x="69543"/>
        <item x="69544"/>
        <item x="69545"/>
        <item x="69546"/>
        <item x="69547"/>
        <item x="69548"/>
        <item x="69549"/>
        <item x="69550"/>
        <item x="69551"/>
        <item x="69552"/>
        <item x="69553"/>
        <item x="69554"/>
        <item x="69555"/>
        <item x="69556"/>
        <item x="69557"/>
        <item x="69558"/>
        <item x="69559"/>
        <item x="69560"/>
        <item x="69561"/>
        <item x="69562"/>
        <item x="69563"/>
        <item x="69564"/>
        <item x="69565"/>
        <item x="69566"/>
        <item x="69567"/>
        <item x="69568"/>
        <item x="69569"/>
        <item x="69570"/>
        <item x="69571"/>
        <item x="69572"/>
        <item x="69573"/>
        <item x="69574"/>
        <item x="69575"/>
        <item x="69576"/>
        <item x="69577"/>
        <item x="69578"/>
        <item x="69579"/>
        <item x="69580"/>
        <item x="69581"/>
        <item x="69582"/>
        <item x="69583"/>
        <item x="69584"/>
        <item x="69585"/>
        <item x="69586"/>
        <item x="69587"/>
        <item x="69588"/>
        <item x="69589"/>
        <item x="69590"/>
        <item x="69591"/>
        <item x="69592"/>
        <item x="69593"/>
        <item x="69594"/>
        <item x="69595"/>
        <item x="69596"/>
        <item x="69597"/>
        <item x="69598"/>
        <item x="69599"/>
        <item x="69600"/>
        <item x="69601"/>
        <item x="69602"/>
        <item x="69603"/>
        <item x="69604"/>
        <item x="69605"/>
        <item x="69606"/>
        <item x="69607"/>
        <item x="69608"/>
        <item x="69609"/>
        <item x="69610"/>
        <item x="69611"/>
        <item x="69612"/>
        <item x="69613"/>
        <item x="69614"/>
        <item x="69615"/>
        <item x="69616"/>
        <item x="69617"/>
        <item x="69618"/>
        <item x="69619"/>
        <item x="69620"/>
        <item x="69621"/>
        <item x="69622"/>
        <item x="69623"/>
        <item x="69624"/>
        <item x="69625"/>
        <item x="69626"/>
        <item x="69627"/>
        <item x="69628"/>
        <item x="69629"/>
        <item x="69630"/>
        <item x="69631"/>
        <item x="69632"/>
        <item x="69633"/>
        <item x="69634"/>
        <item x="69635"/>
        <item x="69636"/>
        <item x="69637"/>
        <item x="69638"/>
        <item x="69639"/>
        <item x="69640"/>
        <item x="69641"/>
        <item x="69642"/>
        <item x="69643"/>
        <item x="69644"/>
        <item x="69645"/>
        <item x="69646"/>
        <item x="69647"/>
        <item x="69648"/>
        <item x="69649"/>
        <item x="69650"/>
        <item x="69651"/>
        <item x="69652"/>
        <item x="69653"/>
        <item x="69654"/>
        <item x="69655"/>
        <item x="69656"/>
        <item x="69657"/>
        <item x="69658"/>
        <item x="69659"/>
        <item x="69660"/>
        <item x="69661"/>
        <item x="69662"/>
        <item x="69663"/>
        <item x="69664"/>
        <item x="69665"/>
        <item x="69666"/>
        <item x="69667"/>
        <item x="69668"/>
        <item x="69669"/>
        <item x="69670"/>
        <item x="69671"/>
        <item x="69672"/>
        <item x="69673"/>
        <item x="69674"/>
        <item x="69675"/>
        <item x="69676"/>
        <item x="69677"/>
        <item x="69678"/>
        <item x="69679"/>
        <item x="69680"/>
        <item x="69681"/>
        <item x="69682"/>
        <item x="69683"/>
        <item x="69684"/>
        <item x="69685"/>
        <item x="69686"/>
        <item x="69687"/>
        <item x="69688"/>
        <item x="69689"/>
        <item x="69690"/>
        <item x="69691"/>
        <item x="69692"/>
        <item x="69693"/>
        <item x="69694"/>
        <item x="69695"/>
        <item x="69696"/>
        <item x="69697"/>
        <item x="69698"/>
        <item x="69699"/>
        <item x="69700"/>
        <item x="69701"/>
        <item x="69702"/>
        <item x="69703"/>
        <item x="69704"/>
        <item x="69705"/>
        <item x="69706"/>
        <item x="69707"/>
        <item x="69708"/>
        <item x="69709"/>
        <item x="69710"/>
        <item x="69711"/>
        <item x="69712"/>
        <item x="69713"/>
        <item x="69714"/>
        <item x="69715"/>
        <item x="69716"/>
        <item x="69717"/>
        <item x="69718"/>
        <item x="69719"/>
        <item x="69720"/>
        <item x="69721"/>
        <item x="69722"/>
        <item x="69723"/>
        <item x="69724"/>
        <item x="69725"/>
        <item x="69726"/>
        <item x="69727"/>
        <item x="69728"/>
        <item x="69729"/>
        <item x="69730"/>
        <item x="69731"/>
        <item x="69732"/>
        <item x="69733"/>
        <item x="69734"/>
        <item x="69735"/>
        <item x="69736"/>
        <item x="69737"/>
        <item x="69738"/>
        <item x="69739"/>
        <item x="69740"/>
        <item x="69741"/>
        <item x="69742"/>
        <item x="69743"/>
        <item x="69744"/>
        <item x="69745"/>
        <item x="69746"/>
        <item x="69747"/>
        <item x="69748"/>
        <item x="69749"/>
        <item x="69750"/>
        <item x="69751"/>
        <item x="69752"/>
        <item x="69753"/>
        <item x="69754"/>
        <item x="69755"/>
        <item x="69756"/>
        <item x="69757"/>
        <item x="69758"/>
        <item x="69759"/>
        <item x="69760"/>
        <item x="69761"/>
        <item x="69762"/>
        <item x="69763"/>
        <item x="69764"/>
        <item x="69765"/>
        <item x="69766"/>
        <item x="69767"/>
        <item x="69768"/>
        <item x="69769"/>
        <item x="69770"/>
        <item x="69771"/>
        <item x="69772"/>
        <item x="69773"/>
        <item x="69774"/>
        <item x="69775"/>
        <item x="69776"/>
        <item x="69777"/>
        <item x="69778"/>
        <item x="69779"/>
        <item x="69780"/>
        <item x="69781"/>
        <item x="69782"/>
        <item x="69783"/>
        <item x="69784"/>
        <item x="69785"/>
        <item x="69786"/>
        <item x="69787"/>
        <item x="69788"/>
        <item x="69789"/>
        <item x="69790"/>
        <item x="69791"/>
        <item x="69792"/>
        <item x="69793"/>
        <item x="69794"/>
        <item x="69795"/>
        <item x="69796"/>
        <item x="69797"/>
        <item x="69798"/>
        <item x="69799"/>
        <item x="69800"/>
        <item x="69801"/>
        <item x="69802"/>
        <item x="69803"/>
        <item x="69804"/>
        <item x="69805"/>
        <item x="69806"/>
        <item x="69807"/>
        <item x="69808"/>
        <item x="69809"/>
        <item x="69810"/>
        <item x="69811"/>
        <item x="69812"/>
        <item x="69813"/>
        <item x="69814"/>
        <item x="69815"/>
        <item x="69816"/>
        <item x="69817"/>
        <item x="69818"/>
        <item x="69819"/>
        <item x="69820"/>
        <item x="69821"/>
        <item x="69822"/>
        <item x="69823"/>
        <item x="69824"/>
        <item x="69825"/>
        <item x="69826"/>
        <item x="69827"/>
        <item x="69828"/>
        <item x="69829"/>
        <item x="69830"/>
        <item x="69831"/>
        <item x="69832"/>
        <item x="69833"/>
        <item x="69834"/>
        <item x="69835"/>
        <item x="69836"/>
        <item x="69837"/>
        <item x="69838"/>
        <item x="69839"/>
        <item x="69840"/>
        <item x="69841"/>
        <item x="69842"/>
        <item x="69843"/>
        <item x="69844"/>
        <item x="69845"/>
        <item x="69846"/>
        <item x="69847"/>
        <item x="69848"/>
        <item x="69849"/>
        <item x="69850"/>
        <item x="69851"/>
        <item x="69852"/>
        <item x="69853"/>
        <item x="69854"/>
        <item x="69855"/>
        <item x="69856"/>
        <item x="69857"/>
        <item x="69858"/>
        <item x="69859"/>
        <item x="69860"/>
        <item x="69861"/>
        <item x="69862"/>
        <item x="69863"/>
        <item x="69864"/>
        <item x="69865"/>
        <item x="69866"/>
        <item x="69867"/>
        <item x="69868"/>
        <item x="69869"/>
        <item x="69870"/>
        <item x="69871"/>
        <item x="69872"/>
        <item x="69873"/>
        <item x="69874"/>
        <item x="69875"/>
        <item x="69876"/>
        <item x="69877"/>
        <item x="69878"/>
        <item x="69879"/>
        <item x="69880"/>
        <item x="69881"/>
        <item x="69882"/>
        <item x="69883"/>
        <item x="69884"/>
        <item x="69885"/>
        <item x="69886"/>
        <item x="69887"/>
        <item x="69888"/>
        <item x="69889"/>
        <item x="69890"/>
        <item x="69891"/>
        <item x="69892"/>
        <item x="69893"/>
        <item x="69894"/>
        <item x="69895"/>
        <item x="69896"/>
        <item x="69897"/>
        <item x="69898"/>
        <item x="69899"/>
        <item x="69900"/>
        <item x="69901"/>
        <item x="69902"/>
        <item x="69903"/>
        <item x="69904"/>
        <item x="69905"/>
        <item x="69906"/>
        <item x="69907"/>
        <item x="69908"/>
        <item x="69909"/>
        <item x="69910"/>
        <item x="69911"/>
        <item x="69912"/>
        <item x="69913"/>
        <item x="69914"/>
        <item x="69915"/>
        <item x="69916"/>
        <item x="69917"/>
        <item x="69918"/>
        <item x="69919"/>
        <item x="69920"/>
        <item x="69921"/>
        <item x="69922"/>
        <item x="69923"/>
        <item x="69924"/>
        <item x="69925"/>
        <item x="69926"/>
        <item x="69927"/>
        <item x="69928"/>
        <item x="69929"/>
        <item x="69930"/>
        <item x="69931"/>
        <item x="69932"/>
        <item x="69933"/>
        <item x="69934"/>
        <item x="69935"/>
        <item x="69936"/>
        <item x="69937"/>
        <item x="69938"/>
        <item x="69939"/>
        <item x="69940"/>
        <item x="69941"/>
        <item x="69942"/>
        <item x="69943"/>
        <item x="69944"/>
        <item x="69945"/>
        <item x="69946"/>
        <item x="69947"/>
        <item x="69948"/>
        <item x="69949"/>
        <item x="69950"/>
        <item x="69951"/>
        <item x="69952"/>
        <item x="69953"/>
        <item x="69954"/>
        <item x="69955"/>
        <item x="69956"/>
        <item x="69957"/>
        <item x="69958"/>
        <item x="69959"/>
        <item x="69960"/>
        <item x="69961"/>
        <item x="69962"/>
        <item x="69963"/>
        <item x="69964"/>
        <item x="69965"/>
        <item x="69966"/>
        <item x="69967"/>
        <item x="69968"/>
        <item x="69969"/>
        <item x="69970"/>
        <item x="69971"/>
        <item x="69972"/>
        <item x="69973"/>
        <item x="69974"/>
        <item x="69975"/>
        <item x="69976"/>
        <item x="69977"/>
        <item x="69978"/>
        <item x="69979"/>
        <item x="69980"/>
        <item x="69981"/>
        <item x="69982"/>
        <item x="69983"/>
        <item x="69984"/>
        <item x="69985"/>
        <item x="69986"/>
        <item x="69987"/>
        <item x="69988"/>
        <item x="69989"/>
        <item x="69990"/>
        <item x="69991"/>
        <item x="69992"/>
        <item x="69993"/>
        <item x="69994"/>
        <item x="69995"/>
        <item x="69996"/>
        <item x="69997"/>
        <item x="69998"/>
        <item x="69999"/>
        <item x="70000"/>
        <item x="70001"/>
        <item x="70002"/>
        <item x="70003"/>
        <item x="70004"/>
        <item x="70005"/>
        <item x="70006"/>
        <item x="70007"/>
        <item x="70008"/>
        <item x="70009"/>
        <item x="70010"/>
        <item x="70011"/>
        <item x="70012"/>
        <item x="70013"/>
        <item x="70014"/>
        <item x="70015"/>
        <item x="70016"/>
        <item x="70017"/>
        <item x="70018"/>
        <item x="70019"/>
        <item x="70020"/>
        <item x="70021"/>
        <item x="70022"/>
        <item x="70023"/>
        <item x="70024"/>
        <item x="70025"/>
        <item x="70026"/>
        <item x="70027"/>
        <item x="70028"/>
        <item x="70029"/>
        <item x="70030"/>
        <item x="70031"/>
        <item x="70032"/>
        <item x="70033"/>
        <item x="70034"/>
        <item x="70035"/>
        <item x="70036"/>
        <item x="70037"/>
        <item x="70038"/>
        <item x="70039"/>
        <item x="70040"/>
        <item x="70041"/>
        <item x="70042"/>
        <item x="70043"/>
        <item x="70044"/>
        <item x="70045"/>
        <item x="70046"/>
        <item x="70047"/>
        <item x="70048"/>
        <item x="70049"/>
        <item x="70050"/>
        <item x="70051"/>
        <item x="70052"/>
        <item x="70053"/>
        <item x="70054"/>
        <item x="70055"/>
        <item x="70056"/>
        <item x="70057"/>
        <item x="70058"/>
        <item x="70059"/>
        <item x="70060"/>
        <item x="70061"/>
        <item x="70062"/>
        <item x="70063"/>
        <item x="70064"/>
        <item x="70065"/>
        <item x="70066"/>
        <item x="70067"/>
        <item x="70068"/>
        <item x="70069"/>
        <item x="70070"/>
        <item x="70071"/>
        <item x="70072"/>
        <item x="70073"/>
        <item x="70074"/>
        <item x="70075"/>
        <item x="70076"/>
        <item x="70077"/>
        <item x="70078"/>
        <item x="70079"/>
        <item x="70080"/>
        <item x="70081"/>
        <item x="70082"/>
        <item x="70083"/>
        <item x="70084"/>
        <item x="70085"/>
        <item x="70086"/>
        <item x="70087"/>
        <item x="70088"/>
        <item x="70089"/>
        <item x="70090"/>
        <item x="70091"/>
        <item x="70092"/>
        <item x="70093"/>
        <item x="70094"/>
        <item x="70095"/>
        <item x="70096"/>
        <item x="70097"/>
        <item x="70098"/>
        <item x="70099"/>
        <item x="70100"/>
        <item x="70101"/>
        <item x="70102"/>
        <item x="70103"/>
        <item x="70104"/>
        <item x="70105"/>
        <item x="70106"/>
        <item x="70107"/>
        <item x="70108"/>
        <item x="70109"/>
        <item x="70110"/>
        <item x="70111"/>
        <item x="70112"/>
        <item x="70113"/>
        <item x="70114"/>
        <item x="70115"/>
        <item x="70116"/>
        <item x="70117"/>
        <item x="70118"/>
        <item x="70119"/>
        <item x="70120"/>
        <item x="70121"/>
        <item x="70122"/>
        <item x="70123"/>
        <item x="70124"/>
        <item x="70125"/>
        <item x="70126"/>
        <item x="70127"/>
        <item x="70128"/>
        <item x="70129"/>
        <item x="70130"/>
        <item x="70131"/>
        <item x="70132"/>
        <item x="70133"/>
        <item x="70134"/>
        <item x="70135"/>
        <item x="70136"/>
        <item x="70137"/>
        <item x="70138"/>
        <item x="70139"/>
        <item x="70140"/>
        <item x="70141"/>
        <item x="70142"/>
        <item x="70143"/>
        <item x="70144"/>
        <item x="70145"/>
        <item x="70146"/>
        <item x="70147"/>
        <item x="70148"/>
        <item x="70149"/>
        <item x="70150"/>
        <item x="70151"/>
        <item x="70152"/>
        <item x="70153"/>
        <item x="70154"/>
        <item x="70155"/>
        <item x="70156"/>
        <item x="70157"/>
        <item x="70158"/>
        <item x="70159"/>
        <item x="70160"/>
        <item x="70161"/>
        <item x="70162"/>
        <item x="70163"/>
        <item x="70164"/>
        <item x="70165"/>
        <item x="70166"/>
        <item x="70167"/>
        <item x="70168"/>
        <item x="70169"/>
        <item x="70170"/>
        <item x="70171"/>
        <item x="70172"/>
        <item x="70173"/>
        <item x="70174"/>
        <item x="70175"/>
        <item x="70176"/>
        <item x="70177"/>
        <item x="70178"/>
        <item x="70179"/>
        <item x="70180"/>
        <item x="70181"/>
        <item x="70182"/>
        <item x="70183"/>
        <item x="70184"/>
        <item x="70185"/>
        <item x="70186"/>
        <item x="70187"/>
        <item x="70188"/>
        <item x="70189"/>
        <item x="70190"/>
        <item x="70191"/>
        <item x="70192"/>
        <item x="70193"/>
        <item x="70194"/>
        <item x="70195"/>
        <item x="70196"/>
        <item x="70197"/>
        <item x="70198"/>
        <item x="70199"/>
        <item x="70200"/>
        <item x="70201"/>
        <item x="70202"/>
        <item x="70203"/>
        <item x="70204"/>
        <item x="70205"/>
        <item x="70206"/>
        <item x="70207"/>
        <item x="70208"/>
        <item x="70209"/>
        <item x="70210"/>
        <item x="70211"/>
        <item x="70212"/>
        <item x="70213"/>
        <item x="70214"/>
        <item x="70215"/>
        <item x="70216"/>
        <item x="70217"/>
        <item x="70218"/>
        <item x="70219"/>
        <item x="70220"/>
        <item x="70221"/>
        <item x="70222"/>
        <item x="70223"/>
        <item x="70224"/>
        <item x="70225"/>
        <item x="70226"/>
        <item x="70227"/>
        <item x="70228"/>
        <item x="70229"/>
        <item x="70230"/>
        <item x="70231"/>
        <item x="70232"/>
        <item x="70233"/>
        <item x="70234"/>
        <item x="70235"/>
        <item x="70236"/>
        <item x="70237"/>
        <item x="70238"/>
        <item x="70239"/>
        <item x="70240"/>
        <item x="70241"/>
        <item x="70242"/>
        <item x="70243"/>
        <item x="70244"/>
        <item x="70245"/>
        <item x="70246"/>
        <item x="70247"/>
        <item x="70248"/>
        <item x="70249"/>
        <item x="70250"/>
        <item x="70251"/>
        <item x="70252"/>
        <item x="70253"/>
        <item x="70254"/>
        <item x="70255"/>
        <item x="70256"/>
        <item x="70257"/>
        <item x="70258"/>
        <item x="70259"/>
        <item x="70260"/>
        <item x="70261"/>
        <item x="70262"/>
        <item x="70263"/>
        <item x="70264"/>
        <item x="70265"/>
        <item x="70266"/>
        <item x="70267"/>
        <item x="70268"/>
        <item x="70269"/>
        <item x="70270"/>
        <item x="70271"/>
        <item x="70272"/>
        <item x="70273"/>
        <item x="70274"/>
        <item x="70275"/>
        <item x="70276"/>
        <item x="70277"/>
        <item x="70278"/>
        <item x="70279"/>
        <item x="70280"/>
        <item x="70281"/>
        <item x="70282"/>
        <item x="70283"/>
        <item x="70284"/>
        <item x="70285"/>
        <item x="70286"/>
        <item x="70287"/>
        <item x="70288"/>
        <item x="70289"/>
        <item x="70290"/>
        <item x="70291"/>
        <item x="70292"/>
        <item x="70293"/>
        <item x="70294"/>
        <item x="70295"/>
        <item x="70296"/>
        <item x="70297"/>
        <item x="70298"/>
        <item x="70299"/>
        <item x="70300"/>
        <item x="70301"/>
        <item x="70302"/>
        <item x="70303"/>
        <item x="70304"/>
        <item x="70305"/>
        <item x="70306"/>
        <item x="70307"/>
        <item x="70308"/>
        <item x="70309"/>
        <item x="70310"/>
        <item x="70311"/>
        <item x="70312"/>
        <item x="70313"/>
        <item x="70314"/>
        <item x="70315"/>
        <item x="70316"/>
        <item x="70317"/>
        <item x="70318"/>
        <item x="70319"/>
        <item x="70320"/>
        <item x="70321"/>
        <item x="70322"/>
        <item x="70323"/>
        <item x="70324"/>
        <item x="70325"/>
        <item x="70326"/>
        <item x="70327"/>
        <item x="70328"/>
        <item x="70329"/>
        <item x="70330"/>
        <item x="70331"/>
        <item x="70332"/>
        <item x="70333"/>
        <item x="70334"/>
        <item x="70335"/>
        <item x="70336"/>
        <item x="70337"/>
        <item x="70338"/>
        <item x="70339"/>
        <item x="70340"/>
        <item x="70341"/>
        <item x="70342"/>
        <item x="70343"/>
        <item x="70344"/>
        <item x="70345"/>
        <item x="70346"/>
        <item x="70347"/>
        <item x="70348"/>
        <item x="70349"/>
        <item x="70350"/>
        <item x="70351"/>
        <item x="70352"/>
        <item x="70353"/>
        <item x="70354"/>
        <item x="70355"/>
        <item x="70356"/>
        <item x="70357"/>
        <item x="70358"/>
        <item x="70359"/>
        <item x="70360"/>
        <item x="70361"/>
        <item x="70362"/>
        <item x="70363"/>
        <item x="70364"/>
        <item x="70365"/>
        <item x="70366"/>
        <item x="70367"/>
        <item x="70368"/>
        <item x="70369"/>
        <item x="70370"/>
        <item x="70371"/>
        <item x="70372"/>
        <item x="70373"/>
        <item x="70374"/>
        <item x="70375"/>
        <item x="70376"/>
        <item x="70377"/>
        <item x="70378"/>
        <item x="70379"/>
        <item x="70380"/>
        <item x="70381"/>
        <item x="70382"/>
        <item x="70383"/>
        <item x="70384"/>
        <item x="70385"/>
        <item x="70386"/>
        <item x="70387"/>
        <item x="70388"/>
        <item x="70389"/>
        <item x="70390"/>
        <item x="70391"/>
        <item x="70392"/>
        <item x="70393"/>
        <item x="70394"/>
        <item x="70395"/>
        <item x="70396"/>
        <item x="70397"/>
        <item x="70398"/>
        <item x="70399"/>
        <item x="70400"/>
        <item x="70401"/>
        <item x="70402"/>
        <item x="70403"/>
        <item x="70404"/>
        <item x="70405"/>
        <item x="70406"/>
        <item x="70407"/>
        <item x="70408"/>
        <item x="70409"/>
        <item x="70410"/>
        <item x="70411"/>
        <item x="70412"/>
        <item x="70413"/>
        <item x="70414"/>
        <item x="70415"/>
        <item x="70416"/>
        <item x="70417"/>
        <item x="70418"/>
        <item x="70419"/>
        <item x="70420"/>
        <item x="70421"/>
        <item x="70422"/>
        <item x="70423"/>
        <item x="70424"/>
        <item x="70425"/>
        <item x="70426"/>
        <item x="70427"/>
        <item x="70428"/>
        <item x="70429"/>
        <item x="70430"/>
        <item x="70431"/>
        <item x="70432"/>
        <item x="70433"/>
        <item x="70434"/>
        <item x="70435"/>
        <item x="70436"/>
        <item x="70437"/>
        <item x="70438"/>
        <item x="70439"/>
        <item x="70440"/>
        <item x="70441"/>
        <item x="70442"/>
        <item x="70443"/>
        <item x="70444"/>
        <item x="70445"/>
        <item x="70446"/>
        <item x="70447"/>
        <item x="70448"/>
        <item x="70449"/>
        <item x="70450"/>
        <item x="70451"/>
        <item x="70452"/>
        <item x="70453"/>
        <item x="70454"/>
        <item x="70455"/>
        <item x="70456"/>
        <item x="70457"/>
        <item x="70458"/>
        <item x="70459"/>
        <item x="70460"/>
        <item x="70461"/>
        <item x="70462"/>
        <item x="70463"/>
        <item x="70464"/>
        <item x="70465"/>
        <item x="70466"/>
        <item x="70467"/>
        <item x="70468"/>
        <item x="70469"/>
        <item x="70470"/>
        <item x="70471"/>
        <item x="70472"/>
        <item x="70473"/>
        <item x="70474"/>
        <item x="70475"/>
        <item x="70476"/>
        <item x="70477"/>
        <item x="70478"/>
        <item x="70479"/>
        <item x="70480"/>
        <item x="70481"/>
        <item x="70482"/>
        <item x="70483"/>
        <item x="70484"/>
        <item x="70485"/>
        <item x="70486"/>
        <item x="70487"/>
        <item x="70488"/>
        <item x="70489"/>
        <item x="70490"/>
        <item x="70491"/>
        <item x="70492"/>
        <item x="70493"/>
        <item x="70494"/>
        <item x="70495"/>
        <item x="70496"/>
        <item x="70497"/>
        <item x="70498"/>
        <item x="70499"/>
        <item x="70500"/>
        <item x="70501"/>
        <item x="70502"/>
        <item x="70503"/>
        <item x="70504"/>
        <item x="70505"/>
        <item x="70506"/>
        <item x="70507"/>
        <item x="70508"/>
        <item x="70509"/>
        <item x="70510"/>
        <item x="70511"/>
        <item x="70512"/>
        <item x="70513"/>
        <item x="70514"/>
        <item x="70515"/>
        <item x="70516"/>
        <item x="70517"/>
        <item x="70518"/>
        <item x="70519"/>
        <item x="70520"/>
        <item x="70521"/>
        <item x="70522"/>
        <item x="70523"/>
        <item x="70524"/>
        <item x="70525"/>
        <item x="70526"/>
        <item x="70527"/>
        <item x="70528"/>
        <item x="70529"/>
        <item x="70530"/>
        <item x="70531"/>
        <item x="70532"/>
        <item x="70533"/>
        <item x="70534"/>
        <item x="70535"/>
        <item x="70536"/>
        <item x="70537"/>
        <item x="70538"/>
        <item x="70539"/>
        <item x="70540"/>
        <item x="70541"/>
        <item x="70542"/>
        <item x="70543"/>
        <item x="70544"/>
        <item x="70545"/>
        <item x="70546"/>
        <item x="70547"/>
        <item x="70548"/>
        <item x="70549"/>
        <item x="70550"/>
        <item x="70551"/>
        <item x="70552"/>
        <item x="70553"/>
        <item x="70554"/>
        <item x="70555"/>
        <item x="70556"/>
        <item x="70557"/>
        <item x="70558"/>
        <item x="70559"/>
        <item x="70560"/>
        <item x="70561"/>
        <item x="70562"/>
        <item x="70563"/>
        <item x="70564"/>
        <item x="70565"/>
        <item x="70566"/>
        <item x="70567"/>
        <item x="70568"/>
        <item x="70569"/>
        <item x="70570"/>
        <item x="70571"/>
        <item x="70572"/>
        <item x="70573"/>
        <item x="70574"/>
        <item x="70575"/>
        <item x="70576"/>
        <item x="70577"/>
        <item x="70578"/>
        <item x="70579"/>
        <item x="70580"/>
        <item x="70581"/>
        <item x="70582"/>
        <item x="70583"/>
        <item x="70584"/>
        <item x="70585"/>
        <item x="70586"/>
        <item x="70587"/>
        <item x="70588"/>
        <item x="70589"/>
        <item x="70590"/>
        <item x="70591"/>
        <item x="70592"/>
        <item x="70593"/>
        <item x="70594"/>
        <item x="70595"/>
        <item x="70596"/>
        <item x="70597"/>
        <item x="70598"/>
        <item x="70599"/>
        <item x="70600"/>
        <item x="70601"/>
        <item x="70602"/>
        <item x="70603"/>
        <item x="70604"/>
        <item x="70605"/>
        <item x="70606"/>
        <item x="70607"/>
        <item x="70608"/>
        <item x="70609"/>
        <item x="70610"/>
        <item x="70611"/>
        <item x="70612"/>
        <item x="70613"/>
        <item x="70614"/>
        <item x="70615"/>
        <item x="70616"/>
        <item x="70617"/>
        <item x="70618"/>
        <item x="70619"/>
        <item x="70620"/>
        <item x="70621"/>
        <item x="70622"/>
        <item x="70623"/>
        <item x="70624"/>
        <item x="70625"/>
        <item x="70626"/>
        <item x="70627"/>
        <item x="70628"/>
        <item x="70629"/>
        <item x="70630"/>
        <item x="70631"/>
        <item x="70632"/>
        <item x="70633"/>
        <item x="70634"/>
        <item x="70635"/>
        <item x="70636"/>
        <item x="70637"/>
        <item x="70638"/>
        <item x="70639"/>
        <item x="70640"/>
        <item x="70641"/>
        <item x="70642"/>
        <item x="70643"/>
        <item x="70644"/>
        <item x="70645"/>
        <item x="70646"/>
        <item x="70647"/>
        <item x="70648"/>
        <item x="70649"/>
        <item x="70650"/>
        <item x="70651"/>
        <item x="70652"/>
        <item x="70653"/>
        <item x="70654"/>
        <item x="70655"/>
        <item x="70656"/>
        <item x="70657"/>
        <item x="70658"/>
        <item x="70659"/>
        <item x="70660"/>
        <item x="70661"/>
        <item x="70662"/>
        <item x="70663"/>
        <item x="70664"/>
        <item x="70665"/>
        <item x="70666"/>
        <item x="70667"/>
        <item x="70668"/>
        <item x="70669"/>
        <item x="70670"/>
        <item x="70671"/>
        <item x="70672"/>
        <item x="70673"/>
        <item x="70674"/>
        <item x="70675"/>
        <item x="70676"/>
        <item x="70677"/>
        <item x="70678"/>
        <item x="70679"/>
        <item x="70680"/>
        <item x="70681"/>
        <item x="70682"/>
        <item x="70683"/>
        <item x="70684"/>
        <item x="70685"/>
        <item x="70686"/>
        <item x="70687"/>
        <item x="70688"/>
        <item x="70689"/>
        <item x="70690"/>
        <item x="70691"/>
        <item x="70692"/>
        <item x="70693"/>
        <item x="70694"/>
        <item x="70695"/>
        <item x="70696"/>
        <item x="70697"/>
        <item x="70698"/>
        <item x="70699"/>
        <item x="70700"/>
        <item x="70701"/>
        <item x="70702"/>
        <item x="70703"/>
        <item x="70704"/>
        <item x="70705"/>
        <item x="70706"/>
        <item x="70707"/>
        <item x="70708"/>
        <item x="70709"/>
        <item x="70710"/>
        <item x="70711"/>
        <item x="70712"/>
        <item x="70713"/>
        <item x="70714"/>
        <item x="70715"/>
        <item x="70716"/>
        <item x="70717"/>
        <item x="70718"/>
        <item x="70719"/>
        <item x="70720"/>
        <item x="70721"/>
        <item x="70722"/>
        <item x="70723"/>
        <item x="70724"/>
        <item x="70725"/>
        <item x="70726"/>
        <item x="70727"/>
        <item x="70728"/>
        <item x="70729"/>
        <item x="70730"/>
        <item x="70731"/>
        <item x="70732"/>
        <item x="70733"/>
        <item x="70734"/>
        <item x="70735"/>
        <item x="70736"/>
        <item x="70737"/>
        <item x="70738"/>
        <item x="70739"/>
        <item x="70740"/>
        <item x="70741"/>
        <item x="70742"/>
        <item x="70743"/>
        <item x="70744"/>
        <item x="70745"/>
        <item x="70746"/>
        <item x="70747"/>
        <item x="70748"/>
        <item x="70749"/>
        <item x="70750"/>
        <item x="70751"/>
        <item x="70752"/>
        <item x="70753"/>
        <item x="70754"/>
        <item x="70755"/>
        <item x="70756"/>
        <item x="70757"/>
        <item x="70758"/>
        <item x="70759"/>
        <item x="70760"/>
        <item x="70761"/>
        <item x="70762"/>
        <item x="70763"/>
        <item x="70764"/>
        <item x="70765"/>
        <item x="70766"/>
        <item x="70767"/>
        <item x="70768"/>
        <item x="70769"/>
        <item x="70770"/>
        <item x="70771"/>
        <item x="70772"/>
        <item x="70773"/>
        <item x="70774"/>
        <item x="70775"/>
        <item x="70776"/>
        <item x="70777"/>
        <item x="70778"/>
        <item x="70779"/>
        <item x="70780"/>
        <item x="70781"/>
        <item x="70782"/>
        <item x="70783"/>
        <item x="70784"/>
        <item x="70785"/>
        <item x="70786"/>
        <item x="70787"/>
        <item x="70788"/>
        <item x="70789"/>
        <item x="70790"/>
        <item x="70791"/>
        <item x="70792"/>
        <item x="70793"/>
        <item x="70794"/>
        <item x="70795"/>
        <item x="70796"/>
        <item x="70797"/>
        <item x="70798"/>
        <item x="70799"/>
        <item x="70800"/>
        <item x="70801"/>
        <item x="70802"/>
        <item x="70803"/>
        <item x="70804"/>
        <item x="70805"/>
        <item x="70806"/>
        <item x="70807"/>
        <item x="70808"/>
        <item x="70809"/>
        <item x="70810"/>
        <item x="70811"/>
        <item x="70812"/>
        <item x="70813"/>
        <item x="70814"/>
        <item x="70815"/>
        <item x="70816"/>
        <item x="70817"/>
        <item x="70818"/>
        <item x="70819"/>
        <item x="70820"/>
        <item x="70821"/>
        <item x="70822"/>
        <item x="70823"/>
        <item x="70824"/>
        <item x="70825"/>
        <item x="70826"/>
        <item x="70827"/>
        <item x="70828"/>
        <item x="70829"/>
        <item x="70830"/>
        <item x="70831"/>
        <item x="70832"/>
        <item x="70833"/>
        <item x="70834"/>
        <item x="70835"/>
        <item x="70836"/>
        <item x="70837"/>
        <item x="70838"/>
        <item x="70839"/>
        <item x="70840"/>
        <item x="70841"/>
        <item x="70842"/>
        <item x="70843"/>
        <item x="70844"/>
        <item x="70845"/>
        <item x="70846"/>
        <item x="70847"/>
        <item x="70848"/>
        <item x="70849"/>
        <item x="70850"/>
        <item x="70851"/>
        <item x="70852"/>
        <item x="70853"/>
        <item x="70854"/>
        <item x="70855"/>
        <item x="70856"/>
        <item x="70857"/>
        <item x="70858"/>
        <item x="70859"/>
        <item x="70860"/>
        <item x="70861"/>
        <item x="70862"/>
        <item x="70863"/>
        <item x="70864"/>
        <item x="70865"/>
        <item x="70866"/>
        <item x="70867"/>
        <item x="70868"/>
        <item x="70869"/>
        <item x="70870"/>
        <item x="70871"/>
        <item x="70872"/>
        <item x="70873"/>
        <item x="70874"/>
        <item x="70875"/>
        <item x="70876"/>
        <item x="70877"/>
        <item x="70878"/>
        <item x="70879"/>
        <item x="70880"/>
        <item x="70881"/>
        <item x="70882"/>
        <item x="70883"/>
        <item x="70884"/>
        <item x="70885"/>
        <item x="70886"/>
        <item x="70887"/>
        <item x="70888"/>
        <item x="70889"/>
        <item x="70890"/>
        <item x="70891"/>
        <item x="70892"/>
        <item x="70893"/>
        <item x="70894"/>
        <item x="70895"/>
        <item x="70896"/>
        <item x="70897"/>
        <item x="70898"/>
        <item x="70899"/>
        <item x="70900"/>
        <item x="70901"/>
        <item x="70902"/>
        <item x="70903"/>
        <item x="70904"/>
        <item x="70905"/>
        <item x="70906"/>
        <item x="70907"/>
        <item x="70908"/>
        <item x="70909"/>
        <item x="70910"/>
        <item x="70911"/>
        <item x="70912"/>
        <item x="70913"/>
        <item x="70914"/>
        <item x="70915"/>
        <item x="70916"/>
        <item x="70917"/>
        <item x="70918"/>
        <item x="70919"/>
        <item x="70920"/>
        <item x="70921"/>
        <item x="70922"/>
        <item x="70923"/>
        <item x="70924"/>
        <item x="70925"/>
        <item x="70926"/>
        <item x="70927"/>
        <item x="70928"/>
        <item x="70929"/>
        <item x="70930"/>
        <item x="70931"/>
        <item x="70932"/>
        <item x="70933"/>
        <item x="70934"/>
        <item x="70935"/>
        <item x="70936"/>
        <item x="70937"/>
        <item x="70938"/>
        <item x="70939"/>
        <item x="70940"/>
        <item x="70941"/>
        <item x="70942"/>
        <item x="70943"/>
        <item x="70944"/>
        <item x="70945"/>
        <item x="70946"/>
        <item x="70947"/>
        <item x="70948"/>
        <item x="70949"/>
        <item x="70950"/>
        <item x="70951"/>
        <item x="70952"/>
        <item x="70953"/>
        <item x="70954"/>
        <item x="70955"/>
        <item x="70956"/>
        <item x="70957"/>
        <item x="70958"/>
        <item x="70959"/>
        <item x="70960"/>
        <item x="70961"/>
        <item x="70962"/>
        <item x="70963"/>
        <item x="70964"/>
        <item x="70965"/>
        <item x="70966"/>
        <item x="70967"/>
        <item x="70968"/>
        <item x="70969"/>
        <item x="70970"/>
        <item x="70971"/>
        <item x="70972"/>
        <item x="70973"/>
        <item x="70974"/>
        <item x="70975"/>
        <item x="70976"/>
        <item x="70977"/>
        <item x="70978"/>
        <item x="70979"/>
        <item x="70980"/>
        <item x="70981"/>
        <item x="70982"/>
        <item x="70983"/>
        <item x="70984"/>
        <item x="70985"/>
        <item x="70986"/>
        <item x="70987"/>
        <item x="70988"/>
        <item x="70989"/>
        <item x="70990"/>
        <item x="70991"/>
        <item x="70992"/>
        <item x="70993"/>
        <item x="70994"/>
        <item x="70995"/>
        <item x="70996"/>
        <item x="70997"/>
        <item x="70998"/>
        <item x="70999"/>
        <item x="71000"/>
        <item x="71001"/>
        <item x="71002"/>
        <item x="71003"/>
        <item x="71004"/>
        <item x="71005"/>
        <item x="71006"/>
        <item x="71007"/>
        <item x="71008"/>
        <item x="71009"/>
        <item x="71010"/>
        <item x="71011"/>
        <item x="71012"/>
        <item x="71013"/>
        <item x="71014"/>
        <item x="71015"/>
        <item x="71016"/>
        <item x="71017"/>
        <item x="71018"/>
        <item x="71019"/>
        <item x="71020"/>
        <item x="71021"/>
        <item x="71022"/>
        <item x="71023"/>
        <item x="71024"/>
        <item x="71025"/>
        <item x="71026"/>
        <item x="71027"/>
        <item x="71028"/>
        <item x="71029"/>
        <item x="71030"/>
        <item x="71031"/>
        <item x="71032"/>
        <item x="71033"/>
        <item x="71034"/>
        <item x="71035"/>
        <item x="71036"/>
        <item x="71037"/>
        <item x="71038"/>
        <item x="71039"/>
        <item x="71040"/>
        <item x="71041"/>
        <item x="71042"/>
        <item x="71043"/>
        <item x="71044"/>
        <item x="71045"/>
        <item x="71046"/>
        <item x="71047"/>
        <item x="71048"/>
        <item x="71049"/>
        <item x="71050"/>
        <item x="71051"/>
        <item x="71052"/>
        <item x="71053"/>
        <item x="71054"/>
        <item x="71055"/>
        <item x="71056"/>
        <item x="71057"/>
        <item x="71058"/>
        <item x="71059"/>
        <item x="71060"/>
        <item x="71061"/>
        <item x="71062"/>
        <item x="71063"/>
        <item x="71064"/>
        <item x="71065"/>
        <item x="71066"/>
        <item x="71067"/>
        <item x="71068"/>
        <item x="71069"/>
        <item x="71070"/>
        <item x="71071"/>
        <item x="71072"/>
        <item x="71073"/>
        <item x="71074"/>
        <item x="71075"/>
        <item x="71076"/>
        <item x="71077"/>
        <item x="71078"/>
        <item x="71079"/>
        <item x="71080"/>
        <item x="71081"/>
        <item x="71082"/>
        <item x="71083"/>
        <item x="71084"/>
        <item x="71085"/>
        <item x="71086"/>
        <item x="71087"/>
        <item x="71088"/>
        <item x="71089"/>
        <item x="71090"/>
        <item x="71091"/>
        <item x="71092"/>
        <item x="71093"/>
        <item x="71094"/>
        <item x="71095"/>
        <item x="71096"/>
        <item x="71097"/>
        <item x="71098"/>
        <item x="71099"/>
        <item x="71100"/>
        <item x="71101"/>
        <item x="71102"/>
        <item x="71103"/>
        <item x="71104"/>
        <item x="71105"/>
        <item x="71106"/>
        <item x="71107"/>
        <item x="71108"/>
        <item x="71109"/>
        <item x="71110"/>
        <item x="71111"/>
        <item x="71112"/>
        <item x="71113"/>
        <item x="71114"/>
        <item x="71115"/>
        <item x="71116"/>
        <item x="71117"/>
        <item x="71118"/>
        <item x="71119"/>
        <item x="71120"/>
        <item x="71121"/>
        <item x="71122"/>
        <item x="71123"/>
        <item x="71124"/>
        <item x="71125"/>
        <item x="71126"/>
        <item x="71127"/>
        <item x="71128"/>
        <item x="71129"/>
        <item x="71130"/>
        <item x="71131"/>
        <item x="71132"/>
        <item x="71133"/>
        <item x="71134"/>
        <item x="71135"/>
        <item x="71136"/>
        <item x="71137"/>
        <item x="71138"/>
        <item x="71139"/>
        <item x="71140"/>
        <item x="71141"/>
        <item x="71142"/>
        <item x="71143"/>
        <item x="71144"/>
        <item x="71145"/>
        <item x="71146"/>
        <item x="71147"/>
        <item x="71148"/>
        <item x="71149"/>
        <item x="71150"/>
        <item x="71151"/>
        <item x="71152"/>
        <item x="71153"/>
        <item x="71154"/>
        <item x="71155"/>
        <item x="71156"/>
        <item x="71157"/>
        <item x="71158"/>
        <item x="71159"/>
        <item x="71160"/>
        <item x="71161"/>
        <item x="71162"/>
        <item x="71163"/>
        <item x="71164"/>
        <item x="71165"/>
        <item x="71166"/>
        <item x="71167"/>
        <item x="71168"/>
        <item x="71169"/>
        <item x="71170"/>
        <item x="71171"/>
        <item x="71172"/>
        <item x="71173"/>
        <item x="71174"/>
        <item x="71175"/>
        <item x="71176"/>
        <item x="71177"/>
        <item x="71178"/>
        <item x="71179"/>
        <item x="71180"/>
        <item x="71181"/>
        <item x="71182"/>
        <item x="71183"/>
        <item x="71184"/>
        <item x="71185"/>
        <item x="71186"/>
        <item x="71187"/>
        <item x="71188"/>
        <item x="71189"/>
        <item x="71190"/>
        <item x="71191"/>
        <item x="71192"/>
        <item x="71193"/>
        <item x="71194"/>
        <item x="71195"/>
        <item x="71196"/>
        <item x="71197"/>
        <item x="71198"/>
        <item x="71199"/>
        <item x="71200"/>
        <item x="71201"/>
        <item x="71202"/>
        <item x="71203"/>
        <item x="71204"/>
        <item x="71205"/>
        <item x="71206"/>
        <item x="71207"/>
        <item x="71208"/>
        <item x="71209"/>
        <item x="71210"/>
        <item x="71211"/>
        <item x="71212"/>
        <item x="71213"/>
        <item x="71214"/>
        <item x="71215"/>
        <item x="71216"/>
        <item x="71217"/>
        <item x="71218"/>
        <item x="71219"/>
        <item x="71220"/>
        <item x="71221"/>
        <item x="71222"/>
        <item x="71223"/>
        <item x="71224"/>
        <item x="71225"/>
        <item x="71226"/>
        <item x="71227"/>
        <item x="71228"/>
        <item x="71229"/>
        <item x="71230"/>
        <item x="71231"/>
        <item x="71232"/>
        <item x="71233"/>
        <item x="71234"/>
        <item x="71235"/>
        <item x="71236"/>
        <item x="71237"/>
        <item x="71238"/>
        <item x="71239"/>
        <item x="71240"/>
        <item x="71241"/>
        <item x="71242"/>
        <item x="71243"/>
        <item x="71244"/>
        <item x="71245"/>
        <item x="71246"/>
        <item x="71247"/>
        <item x="71248"/>
        <item x="71249"/>
        <item x="71250"/>
        <item x="71251"/>
        <item x="71252"/>
        <item x="71253"/>
        <item x="71254"/>
        <item x="71255"/>
        <item x="71256"/>
        <item x="71257"/>
        <item x="71258"/>
        <item x="71259"/>
        <item x="71260"/>
        <item x="71261"/>
        <item x="71262"/>
        <item x="71263"/>
        <item x="71264"/>
        <item x="71265"/>
        <item x="71266"/>
        <item x="71267"/>
        <item x="71268"/>
        <item x="71269"/>
        <item x="71270"/>
        <item x="71271"/>
        <item x="71272"/>
        <item x="71273"/>
        <item x="71274"/>
        <item x="71275"/>
        <item x="71276"/>
        <item x="71277"/>
        <item x="71278"/>
        <item x="71279"/>
        <item x="71280"/>
        <item x="71281"/>
        <item x="71282"/>
        <item x="71283"/>
        <item x="71284"/>
        <item x="71285"/>
        <item x="71286"/>
        <item x="71287"/>
        <item x="71288"/>
        <item x="71289"/>
        <item x="71290"/>
        <item x="71291"/>
        <item x="71292"/>
        <item x="71293"/>
        <item x="71294"/>
        <item x="71295"/>
        <item x="71296"/>
        <item x="71297"/>
        <item x="71298"/>
        <item x="71299"/>
        <item x="71300"/>
        <item x="71301"/>
        <item x="71302"/>
        <item x="71303"/>
        <item x="71304"/>
        <item x="71305"/>
        <item x="71306"/>
        <item x="71307"/>
        <item x="71308"/>
        <item x="71309"/>
        <item x="71310"/>
        <item x="71311"/>
        <item x="71312"/>
        <item x="71313"/>
        <item x="71314"/>
        <item x="71315"/>
        <item x="71316"/>
        <item x="71317"/>
        <item x="71318"/>
        <item x="71319"/>
        <item x="71320"/>
        <item x="71321"/>
        <item x="71322"/>
        <item x="71323"/>
        <item x="71324"/>
        <item x="71325"/>
        <item x="71326"/>
        <item x="71327"/>
        <item x="71328"/>
        <item x="71329"/>
        <item x="71330"/>
        <item x="71331"/>
        <item x="71332"/>
        <item x="71333"/>
        <item x="71334"/>
        <item x="71335"/>
        <item x="71336"/>
        <item x="71337"/>
        <item x="71338"/>
        <item x="71339"/>
        <item x="71340"/>
        <item x="71341"/>
        <item x="71342"/>
        <item x="71343"/>
        <item x="71344"/>
        <item x="71345"/>
        <item x="71346"/>
        <item x="71347"/>
        <item x="71348"/>
        <item x="71349"/>
        <item x="71350"/>
        <item x="71351"/>
        <item x="71352"/>
        <item x="71353"/>
        <item x="71354"/>
        <item x="71355"/>
        <item x="71356"/>
        <item x="71357"/>
        <item x="71358"/>
        <item x="71359"/>
        <item x="71360"/>
        <item x="71361"/>
        <item x="71362"/>
        <item x="71363"/>
        <item x="71364"/>
        <item x="71365"/>
        <item x="71366"/>
        <item x="71367"/>
        <item x="71368"/>
        <item x="71369"/>
        <item x="71370"/>
        <item x="71371"/>
        <item x="71372"/>
        <item x="71373"/>
        <item x="71374"/>
        <item x="71375"/>
        <item x="71376"/>
        <item x="71377"/>
        <item x="71378"/>
        <item x="71379"/>
        <item x="71380"/>
        <item x="71381"/>
        <item x="71382"/>
        <item x="71383"/>
        <item x="71384"/>
        <item x="71385"/>
        <item x="71386"/>
        <item x="71387"/>
        <item x="71388"/>
        <item x="71389"/>
        <item x="71390"/>
        <item x="71391"/>
        <item x="71392"/>
        <item x="71393"/>
        <item x="71394"/>
        <item x="71395"/>
        <item x="71396"/>
        <item x="71397"/>
        <item x="71398"/>
        <item x="71399"/>
        <item x="71400"/>
        <item x="71401"/>
        <item x="71402"/>
        <item x="71403"/>
        <item x="71404"/>
        <item x="71405"/>
        <item x="71406"/>
        <item x="71407"/>
        <item x="71408"/>
        <item x="71409"/>
        <item x="71410"/>
        <item x="71411"/>
        <item x="71412"/>
        <item x="71413"/>
        <item x="71414"/>
        <item x="71415"/>
        <item x="71416"/>
        <item x="71417"/>
        <item x="71418"/>
        <item x="71419"/>
        <item x="71420"/>
        <item x="71421"/>
        <item x="71422"/>
        <item x="71423"/>
        <item x="71424"/>
        <item x="71425"/>
        <item x="71426"/>
        <item x="71427"/>
        <item x="71428"/>
        <item x="71429"/>
        <item x="71430"/>
        <item x="71431"/>
        <item x="71432"/>
        <item x="71433"/>
        <item x="71434"/>
        <item x="71435"/>
        <item x="71436"/>
        <item x="71437"/>
        <item x="71438"/>
        <item x="71439"/>
        <item x="71440"/>
        <item x="71441"/>
        <item x="71442"/>
        <item x="71443"/>
        <item x="71444"/>
        <item x="71445"/>
        <item x="71446"/>
        <item x="71447"/>
        <item x="71448"/>
        <item x="71449"/>
        <item x="71450"/>
        <item x="71451"/>
        <item x="71452"/>
        <item x="71453"/>
        <item x="71454"/>
        <item x="71455"/>
        <item x="71456"/>
        <item x="71457"/>
        <item x="71458"/>
        <item x="71459"/>
        <item x="71460"/>
        <item x="71461"/>
        <item x="71462"/>
        <item x="71463"/>
        <item x="71464"/>
        <item x="71465"/>
        <item x="71466"/>
        <item x="71467"/>
        <item x="71468"/>
        <item x="71469"/>
        <item x="71470"/>
        <item x="71471"/>
        <item x="71472"/>
        <item x="71473"/>
        <item x="71474"/>
        <item x="71475"/>
        <item x="71476"/>
        <item x="71477"/>
        <item x="71478"/>
        <item x="71479"/>
        <item x="71480"/>
        <item x="71481"/>
        <item x="71482"/>
        <item x="71483"/>
        <item x="71484"/>
        <item x="71485"/>
        <item x="71486"/>
        <item x="71487"/>
        <item x="71488"/>
        <item x="71489"/>
        <item x="71490"/>
        <item x="71491"/>
        <item x="71492"/>
        <item x="71493"/>
        <item x="71494"/>
        <item x="71495"/>
        <item x="71496"/>
        <item x="71497"/>
        <item x="71498"/>
        <item x="71499"/>
        <item x="71500"/>
        <item x="71501"/>
        <item x="71502"/>
        <item x="71503"/>
        <item x="71504"/>
        <item x="71505"/>
        <item x="71506"/>
        <item x="71507"/>
        <item x="71508"/>
        <item x="71509"/>
        <item x="71510"/>
        <item x="71511"/>
        <item x="71512"/>
        <item x="71513"/>
        <item x="71514"/>
        <item x="71515"/>
        <item x="71516"/>
        <item x="71517"/>
        <item x="71518"/>
        <item x="71519"/>
        <item x="71520"/>
        <item x="71521"/>
        <item x="71522"/>
        <item x="71523"/>
        <item x="71524"/>
        <item x="71525"/>
        <item x="71526"/>
        <item x="71527"/>
        <item x="71528"/>
        <item x="71529"/>
        <item x="71530"/>
        <item x="71531"/>
        <item x="71532"/>
        <item x="71533"/>
        <item x="71534"/>
        <item x="71535"/>
        <item x="71536"/>
        <item x="71537"/>
        <item x="71538"/>
        <item x="71539"/>
        <item x="71540"/>
        <item x="71541"/>
        <item x="71542"/>
        <item x="71543"/>
        <item x="71544"/>
        <item x="71545"/>
        <item x="71546"/>
        <item x="71547"/>
        <item x="71548"/>
        <item x="71549"/>
        <item x="71550"/>
        <item x="71551"/>
        <item x="71552"/>
        <item x="71553"/>
        <item x="71554"/>
        <item x="71555"/>
        <item x="71556"/>
        <item x="71557"/>
        <item x="71558"/>
        <item x="71559"/>
        <item x="71560"/>
        <item x="71561"/>
        <item x="71562"/>
        <item x="71563"/>
        <item x="71564"/>
        <item x="71565"/>
        <item x="71566"/>
        <item x="71567"/>
        <item x="71568"/>
        <item x="71569"/>
        <item x="71570"/>
        <item x="71571"/>
        <item x="71572"/>
        <item x="71573"/>
        <item x="71574"/>
        <item x="71575"/>
        <item x="71576"/>
        <item x="71577"/>
        <item x="71578"/>
        <item x="71579"/>
        <item x="71580"/>
        <item x="71581"/>
        <item x="71582"/>
        <item x="71583"/>
        <item x="71584"/>
        <item x="71585"/>
        <item x="71586"/>
        <item x="71587"/>
        <item x="71588"/>
        <item x="71589"/>
        <item x="71590"/>
        <item x="71591"/>
        <item x="71592"/>
        <item x="71593"/>
        <item x="71594"/>
        <item x="71595"/>
        <item x="71596"/>
        <item x="71597"/>
        <item x="71598"/>
        <item x="71599"/>
        <item x="71600"/>
        <item x="71601"/>
        <item x="71602"/>
        <item x="71603"/>
        <item x="71604"/>
        <item x="71605"/>
        <item x="71606"/>
        <item x="71607"/>
        <item x="71608"/>
        <item x="71609"/>
        <item x="71610"/>
        <item x="71611"/>
        <item x="71612"/>
        <item x="71613"/>
        <item x="71614"/>
        <item x="71615"/>
        <item x="71616"/>
        <item x="71617"/>
        <item x="71618"/>
        <item x="71619"/>
        <item x="71620"/>
        <item x="71621"/>
        <item x="71622"/>
        <item x="71623"/>
        <item x="71624"/>
        <item x="71625"/>
        <item x="71626"/>
        <item x="71627"/>
        <item x="71628"/>
        <item x="71629"/>
        <item x="71630"/>
        <item x="71631"/>
        <item x="71632"/>
        <item x="71633"/>
        <item x="71634"/>
        <item x="71635"/>
        <item x="71636"/>
        <item x="71637"/>
        <item x="71638"/>
        <item x="71639"/>
        <item x="71640"/>
        <item x="71641"/>
        <item x="71642"/>
        <item x="71643"/>
        <item x="71644"/>
        <item x="71645"/>
        <item x="71646"/>
        <item x="71647"/>
        <item x="71648"/>
        <item x="71649"/>
        <item x="71650"/>
        <item x="71651"/>
        <item x="71652"/>
        <item x="71653"/>
        <item x="71654"/>
        <item x="71655"/>
        <item x="71656"/>
        <item x="71657"/>
        <item x="71658"/>
        <item x="71659"/>
        <item x="71660"/>
        <item x="71661"/>
        <item x="71662"/>
        <item x="71663"/>
        <item x="71664"/>
        <item x="71665"/>
        <item x="71666"/>
        <item x="71667"/>
        <item x="71668"/>
        <item x="71669"/>
        <item x="71670"/>
        <item x="71671"/>
        <item x="71672"/>
        <item x="71673"/>
        <item x="71674"/>
        <item x="71675"/>
        <item x="71676"/>
        <item x="71677"/>
        <item x="71678"/>
        <item x="71679"/>
        <item x="71680"/>
        <item x="71681"/>
        <item x="71682"/>
        <item x="71683"/>
        <item x="71684"/>
        <item x="71685"/>
        <item x="71686"/>
        <item x="71687"/>
        <item x="71688"/>
        <item x="71689"/>
        <item x="71690"/>
        <item x="71691"/>
        <item x="71692"/>
        <item x="71693"/>
        <item x="71694"/>
        <item x="71695"/>
        <item x="71696"/>
        <item x="71697"/>
        <item x="71698"/>
        <item x="71699"/>
        <item x="71700"/>
        <item x="71701"/>
        <item x="71702"/>
        <item x="71703"/>
        <item x="71704"/>
        <item x="71705"/>
        <item x="71706"/>
        <item x="71707"/>
        <item x="71708"/>
        <item x="71709"/>
        <item x="71710"/>
        <item x="71711"/>
        <item x="71712"/>
        <item x="71713"/>
        <item x="71714"/>
        <item x="71715"/>
        <item x="71716"/>
        <item x="71717"/>
        <item x="71718"/>
        <item x="71719"/>
        <item x="71720"/>
        <item x="71721"/>
        <item x="71722"/>
        <item x="71723"/>
        <item x="71724"/>
        <item x="71725"/>
        <item x="71726"/>
        <item x="71727"/>
        <item x="71728"/>
        <item x="71729"/>
        <item x="71730"/>
        <item x="71731"/>
        <item x="71732"/>
        <item x="71733"/>
        <item x="71734"/>
        <item x="71735"/>
        <item x="71736"/>
        <item x="71737"/>
        <item x="71738"/>
        <item x="71739"/>
        <item x="71740"/>
        <item x="71741"/>
        <item x="71742"/>
        <item x="71743"/>
        <item x="71744"/>
        <item x="71745"/>
        <item x="71746"/>
        <item x="71747"/>
        <item x="71748"/>
        <item x="71749"/>
        <item x="71750"/>
        <item x="71751"/>
        <item x="71752"/>
        <item x="71753"/>
        <item x="71754"/>
        <item x="71755"/>
        <item x="71756"/>
        <item x="71757"/>
        <item x="71758"/>
        <item x="71759"/>
        <item x="71760"/>
        <item x="71761"/>
        <item x="71762"/>
        <item x="71763"/>
        <item x="71764"/>
        <item x="71765"/>
        <item x="71766"/>
        <item x="71767"/>
        <item x="71768"/>
        <item x="71769"/>
        <item x="71770"/>
        <item x="71771"/>
        <item x="71772"/>
        <item x="71773"/>
        <item x="71774"/>
        <item x="71775"/>
        <item x="71776"/>
        <item x="71777"/>
        <item x="71778"/>
        <item x="71779"/>
        <item x="71780"/>
        <item x="71781"/>
        <item x="71782"/>
        <item x="71783"/>
        <item x="71784"/>
        <item x="71785"/>
        <item x="71786"/>
        <item x="71787"/>
        <item x="71788"/>
        <item x="71789"/>
        <item x="71790"/>
        <item x="71791"/>
        <item x="71792"/>
        <item x="71793"/>
        <item x="71794"/>
        <item x="71795"/>
        <item x="71796"/>
        <item x="71797"/>
        <item x="71798"/>
        <item x="71799"/>
        <item x="71800"/>
        <item x="71801"/>
        <item x="71802"/>
        <item x="71803"/>
        <item x="71804"/>
        <item x="71805"/>
        <item x="71806"/>
        <item x="71807"/>
        <item x="71808"/>
        <item x="71809"/>
        <item x="71810"/>
        <item x="71811"/>
        <item x="71812"/>
        <item x="71813"/>
        <item x="71814"/>
        <item x="71815"/>
        <item x="71816"/>
        <item x="71817"/>
        <item x="71818"/>
        <item x="71819"/>
        <item x="71820"/>
        <item x="71821"/>
        <item x="71822"/>
        <item x="71823"/>
        <item x="71824"/>
        <item x="71825"/>
        <item x="71826"/>
        <item x="71827"/>
        <item x="71828"/>
        <item x="71829"/>
        <item x="71830"/>
        <item x="71831"/>
        <item x="71832"/>
        <item x="71833"/>
        <item x="71834"/>
        <item x="71835"/>
        <item x="71836"/>
        <item x="71837"/>
        <item x="71838"/>
        <item x="71839"/>
        <item x="71840"/>
        <item x="71841"/>
        <item x="71842"/>
        <item x="71843"/>
        <item x="71844"/>
        <item x="71845"/>
        <item x="71846"/>
        <item x="71847"/>
        <item x="71848"/>
        <item x="71849"/>
        <item x="71850"/>
        <item x="71851"/>
        <item x="71852"/>
        <item x="71853"/>
        <item x="71854"/>
        <item x="71855"/>
        <item x="71856"/>
        <item x="71857"/>
        <item x="71858"/>
        <item x="71859"/>
        <item x="71860"/>
        <item x="71861"/>
        <item x="71862"/>
        <item x="71863"/>
        <item x="71864"/>
        <item x="71865"/>
        <item x="71866"/>
        <item x="71867"/>
        <item x="71868"/>
        <item x="71869"/>
        <item x="71870"/>
        <item x="71871"/>
        <item x="71872"/>
        <item x="71873"/>
        <item x="71874"/>
        <item x="71875"/>
        <item x="71876"/>
        <item x="71877"/>
        <item x="71878"/>
        <item x="71879"/>
        <item x="71880"/>
        <item x="71881"/>
        <item x="71882"/>
        <item x="71883"/>
        <item x="71884"/>
        <item x="71885"/>
        <item x="71886"/>
        <item x="71887"/>
        <item x="71888"/>
        <item x="71889"/>
        <item x="71890"/>
        <item x="71891"/>
        <item x="71892"/>
        <item x="71893"/>
        <item x="71894"/>
        <item x="71895"/>
        <item x="71896"/>
        <item x="71897"/>
        <item x="71898"/>
        <item x="71899"/>
        <item x="71900"/>
        <item x="71901"/>
        <item x="71902"/>
        <item x="71903"/>
        <item x="71904"/>
        <item x="71905"/>
        <item x="71906"/>
        <item x="71907"/>
        <item x="71908"/>
        <item x="71909"/>
        <item x="71910"/>
        <item x="71911"/>
        <item x="71912"/>
        <item x="71913"/>
        <item x="71914"/>
        <item x="71915"/>
        <item x="71916"/>
        <item x="71917"/>
        <item x="71918"/>
        <item x="71919"/>
        <item x="71920"/>
        <item x="71921"/>
        <item x="71922"/>
        <item x="71923"/>
        <item x="71924"/>
        <item x="71925"/>
        <item x="71926"/>
        <item x="71927"/>
        <item x="71928"/>
        <item x="71929"/>
        <item x="71930"/>
        <item x="71931"/>
        <item x="71932"/>
        <item x="71933"/>
        <item x="71934"/>
        <item x="71935"/>
        <item x="71936"/>
        <item x="71937"/>
        <item x="71938"/>
        <item x="71939"/>
        <item x="71940"/>
        <item x="71941"/>
        <item x="71942"/>
        <item x="71943"/>
        <item x="71944"/>
        <item x="71945"/>
        <item x="71946"/>
        <item x="71947"/>
        <item x="71948"/>
        <item x="71949"/>
        <item x="71950"/>
        <item x="71951"/>
        <item x="71952"/>
        <item x="71953"/>
        <item x="71954"/>
        <item x="71955"/>
        <item x="71956"/>
        <item x="71957"/>
        <item x="71958"/>
        <item x="71959"/>
        <item x="71960"/>
        <item x="71961"/>
        <item x="71962"/>
        <item x="71963"/>
        <item x="71964"/>
        <item x="71965"/>
        <item x="71966"/>
        <item x="71967"/>
        <item x="71968"/>
        <item x="71969"/>
        <item x="71970"/>
        <item x="71971"/>
        <item x="71972"/>
        <item x="71973"/>
        <item x="71974"/>
        <item x="71975"/>
        <item x="71976"/>
        <item x="71977"/>
        <item x="71978"/>
        <item x="71979"/>
        <item x="71980"/>
        <item x="71981"/>
        <item x="71982"/>
        <item x="71983"/>
        <item x="71984"/>
        <item x="71985"/>
        <item x="71986"/>
        <item x="71987"/>
        <item x="71988"/>
        <item x="71989"/>
        <item x="71990"/>
        <item x="71991"/>
        <item x="71992"/>
        <item x="71993"/>
        <item x="71994"/>
        <item x="71995"/>
        <item x="71996"/>
        <item x="71997"/>
        <item x="71998"/>
        <item x="71999"/>
        <item x="72000"/>
        <item x="72001"/>
        <item x="72002"/>
        <item x="72003"/>
        <item x="72004"/>
        <item x="72005"/>
        <item x="72006"/>
        <item x="72007"/>
        <item x="72008"/>
        <item x="72009"/>
        <item x="72010"/>
        <item x="72011"/>
        <item x="72012"/>
        <item x="72013"/>
        <item x="72014"/>
        <item x="72015"/>
        <item x="72016"/>
        <item x="72017"/>
        <item x="72018"/>
        <item x="72019"/>
        <item x="72020"/>
        <item x="72021"/>
        <item x="72022"/>
        <item x="72023"/>
        <item x="72024"/>
        <item x="72025"/>
        <item x="72026"/>
        <item x="72027"/>
        <item x="72028"/>
        <item x="72029"/>
        <item x="72030"/>
        <item x="72031"/>
        <item x="72032"/>
        <item x="72033"/>
        <item x="72034"/>
        <item x="72035"/>
        <item x="72036"/>
        <item x="72037"/>
        <item x="72038"/>
        <item x="72039"/>
        <item x="72040"/>
        <item x="72041"/>
        <item x="72042"/>
        <item x="72043"/>
        <item x="72044"/>
        <item x="72045"/>
        <item x="72046"/>
        <item x="72047"/>
        <item x="72048"/>
        <item x="72049"/>
        <item x="72050"/>
        <item x="72051"/>
        <item x="72052"/>
        <item x="72053"/>
        <item x="72054"/>
        <item x="72055"/>
        <item x="72056"/>
        <item x="72057"/>
        <item x="72058"/>
        <item x="72059"/>
        <item x="72060"/>
        <item x="72061"/>
        <item x="72062"/>
        <item x="72063"/>
        <item x="72064"/>
        <item x="72065"/>
        <item x="72066"/>
        <item x="72067"/>
        <item x="72068"/>
        <item x="72069"/>
        <item x="72070"/>
        <item x="72071"/>
        <item x="72072"/>
        <item x="72073"/>
        <item x="72074"/>
        <item x="72075"/>
        <item x="72076"/>
        <item x="72077"/>
        <item x="72078"/>
        <item x="72079"/>
        <item x="72080"/>
        <item x="72081"/>
        <item x="72082"/>
        <item x="72083"/>
        <item x="72084"/>
        <item x="72085"/>
        <item x="72086"/>
        <item x="72087"/>
        <item x="72088"/>
        <item x="72089"/>
        <item x="72090"/>
        <item x="72091"/>
        <item x="72092"/>
        <item x="72093"/>
        <item x="72094"/>
        <item x="72095"/>
        <item x="72096"/>
        <item x="72097"/>
        <item x="72098"/>
        <item x="72099"/>
        <item x="72100"/>
        <item x="72101"/>
        <item x="72102"/>
        <item x="72103"/>
        <item x="72104"/>
        <item x="72105"/>
        <item x="72106"/>
        <item x="72107"/>
        <item x="72108"/>
        <item x="72109"/>
        <item x="72110"/>
        <item x="72111"/>
        <item x="72112"/>
        <item x="72113"/>
        <item x="72114"/>
        <item x="72115"/>
        <item x="72116"/>
        <item x="72117"/>
        <item x="72118"/>
        <item x="72119"/>
        <item x="72120"/>
        <item x="72121"/>
        <item x="72122"/>
        <item x="72123"/>
        <item x="72124"/>
        <item x="72125"/>
        <item x="72126"/>
        <item x="72127"/>
        <item x="72128"/>
        <item x="72129"/>
        <item x="72130"/>
        <item x="72131"/>
        <item x="72132"/>
        <item x="72133"/>
        <item x="72134"/>
        <item x="72135"/>
        <item x="72136"/>
        <item x="72137"/>
        <item x="72138"/>
        <item x="72139"/>
        <item x="72140"/>
        <item x="72141"/>
        <item x="72142"/>
        <item x="72143"/>
        <item x="72144"/>
        <item x="72145"/>
        <item x="72146"/>
        <item x="72147"/>
        <item x="72148"/>
        <item x="72149"/>
        <item x="72150"/>
        <item x="72151"/>
        <item x="72152"/>
        <item x="72153"/>
        <item x="72154"/>
        <item x="72155"/>
        <item x="72156"/>
        <item x="72157"/>
        <item x="72158"/>
        <item x="72159"/>
        <item x="72160"/>
        <item x="72161"/>
        <item x="72162"/>
        <item x="72163"/>
        <item x="72164"/>
        <item x="72165"/>
        <item x="72166"/>
        <item x="72167"/>
        <item x="72168"/>
        <item x="72169"/>
        <item x="72170"/>
        <item x="72171"/>
        <item x="72172"/>
        <item x="72173"/>
        <item x="72174"/>
        <item x="72175"/>
        <item x="72176"/>
        <item x="72177"/>
        <item x="72178"/>
        <item x="72179"/>
        <item x="72180"/>
        <item x="72181"/>
        <item x="72182"/>
        <item x="72183"/>
        <item x="72184"/>
        <item x="72185"/>
        <item x="72186"/>
        <item x="72187"/>
        <item x="72188"/>
        <item x="72189"/>
        <item x="72190"/>
        <item x="72191"/>
        <item x="72192"/>
        <item x="72193"/>
        <item x="72194"/>
        <item x="72195"/>
        <item x="72196"/>
        <item x="72197"/>
        <item x="72198"/>
        <item x="72199"/>
        <item x="72200"/>
        <item x="72201"/>
        <item x="72202"/>
        <item x="72203"/>
        <item x="72204"/>
        <item x="72205"/>
        <item x="72206"/>
        <item x="72207"/>
        <item x="72208"/>
        <item x="72209"/>
        <item x="72210"/>
        <item x="72211"/>
        <item x="72212"/>
        <item x="72213"/>
        <item x="72214"/>
        <item x="72215"/>
        <item x="72216"/>
        <item x="72217"/>
        <item x="72218"/>
        <item x="72219"/>
        <item x="72220"/>
        <item x="72221"/>
        <item x="72222"/>
        <item x="72223"/>
        <item x="72224"/>
        <item x="72225"/>
        <item x="72226"/>
        <item x="72227"/>
        <item x="72228"/>
        <item x="72229"/>
        <item x="72230"/>
        <item x="72231"/>
        <item x="72232"/>
        <item x="72233"/>
        <item x="72234"/>
        <item x="72235"/>
        <item x="72236"/>
        <item x="72237"/>
        <item x="72238"/>
        <item x="72239"/>
        <item x="72240"/>
        <item x="72241"/>
        <item x="72242"/>
        <item x="72243"/>
        <item x="72244"/>
        <item x="72245"/>
        <item x="72246"/>
        <item x="72247"/>
        <item x="72248"/>
        <item x="72249"/>
        <item x="72250"/>
        <item x="72251"/>
        <item x="72252"/>
        <item x="72253"/>
        <item x="72254"/>
        <item x="72255"/>
        <item x="72256"/>
        <item x="72257"/>
        <item x="72258"/>
        <item x="72259"/>
        <item x="72260"/>
        <item x="72261"/>
        <item x="72262"/>
        <item x="72263"/>
        <item x="72264"/>
        <item x="72265"/>
        <item x="72266"/>
        <item x="72267"/>
        <item x="72268"/>
        <item x="72269"/>
        <item x="72270"/>
        <item x="72271"/>
        <item x="72272"/>
        <item x="72273"/>
        <item x="72274"/>
        <item x="72275"/>
        <item x="72276"/>
        <item x="72277"/>
        <item x="72278"/>
        <item x="72279"/>
        <item x="72280"/>
        <item x="72281"/>
        <item x="72282"/>
        <item x="72283"/>
        <item x="72284"/>
        <item x="72285"/>
        <item x="72286"/>
        <item x="72287"/>
        <item x="72288"/>
        <item x="72289"/>
        <item x="72290"/>
        <item x="72291"/>
        <item x="72292"/>
        <item x="72293"/>
        <item x="72294"/>
        <item x="72295"/>
        <item x="72296"/>
        <item x="72297"/>
        <item x="72298"/>
        <item x="72299"/>
        <item x="72300"/>
        <item x="72301"/>
        <item x="72302"/>
        <item x="72303"/>
        <item x="72304"/>
        <item x="72305"/>
        <item x="72306"/>
        <item x="72307"/>
        <item x="72308"/>
        <item x="72309"/>
        <item x="72310"/>
        <item x="72311"/>
        <item x="72312"/>
        <item x="72313"/>
        <item x="72314"/>
        <item x="72315"/>
        <item x="72316"/>
        <item x="72317"/>
        <item x="72318"/>
        <item x="72319"/>
        <item x="72320"/>
        <item x="72321"/>
        <item x="72322"/>
        <item x="72323"/>
        <item x="72324"/>
        <item x="72325"/>
        <item x="72326"/>
        <item x="72327"/>
        <item x="72328"/>
        <item x="72329"/>
        <item x="72330"/>
        <item x="72331"/>
        <item x="72332"/>
        <item x="72333"/>
        <item x="72334"/>
        <item x="72335"/>
        <item x="72336"/>
        <item x="72337"/>
        <item x="72338"/>
        <item x="72339"/>
        <item x="72340"/>
        <item x="72341"/>
        <item x="72342"/>
        <item x="72343"/>
        <item x="72344"/>
        <item x="72345"/>
        <item x="72346"/>
        <item x="72347"/>
        <item x="72348"/>
        <item x="72349"/>
        <item x="72350"/>
        <item x="72351"/>
        <item x="72352"/>
        <item x="72353"/>
        <item x="72354"/>
        <item x="72355"/>
        <item x="72356"/>
        <item x="72357"/>
        <item x="72358"/>
        <item x="72359"/>
        <item x="72360"/>
        <item x="72361"/>
        <item x="72362"/>
        <item x="72363"/>
        <item x="72364"/>
        <item x="72365"/>
        <item x="72366"/>
        <item x="72367"/>
        <item x="72368"/>
        <item x="72369"/>
        <item x="72370"/>
        <item x="72371"/>
        <item x="72372"/>
        <item x="72373"/>
        <item x="72374"/>
        <item x="72375"/>
        <item x="72376"/>
        <item x="72377"/>
        <item x="72378"/>
        <item x="72379"/>
        <item x="72380"/>
        <item x="72381"/>
        <item x="72382"/>
        <item x="72383"/>
        <item x="72384"/>
        <item x="72385"/>
        <item x="72386"/>
        <item x="72387"/>
        <item x="72388"/>
        <item x="72389"/>
        <item x="72390"/>
        <item x="72391"/>
        <item x="72392"/>
        <item x="72393"/>
        <item x="72394"/>
        <item x="72395"/>
        <item x="72396"/>
        <item x="72397"/>
        <item x="72398"/>
        <item x="72399"/>
        <item x="72400"/>
        <item x="72401"/>
        <item x="72402"/>
        <item x="72403"/>
        <item x="72404"/>
        <item x="72405"/>
        <item x="72406"/>
        <item x="72407"/>
        <item x="72408"/>
        <item x="72409"/>
        <item x="72410"/>
        <item x="72411"/>
        <item x="72412"/>
        <item x="72413"/>
        <item x="72414"/>
        <item x="72415"/>
        <item x="72416"/>
        <item x="72417"/>
        <item x="72418"/>
        <item x="72419"/>
        <item x="72420"/>
        <item x="72421"/>
        <item x="72422"/>
        <item x="72423"/>
        <item x="72424"/>
        <item x="72425"/>
        <item x="72426"/>
        <item x="72427"/>
        <item x="72428"/>
        <item x="72429"/>
        <item x="72430"/>
        <item x="72431"/>
        <item x="72432"/>
        <item x="72433"/>
        <item x="72434"/>
        <item x="72435"/>
        <item x="72436"/>
        <item x="72437"/>
        <item x="72438"/>
        <item x="72439"/>
        <item x="72440"/>
        <item x="72441"/>
        <item x="72442"/>
        <item x="72443"/>
        <item x="72444"/>
        <item x="72445"/>
        <item x="72446"/>
        <item x="72447"/>
        <item x="72448"/>
        <item x="72449"/>
        <item x="72450"/>
        <item x="72451"/>
        <item x="72452"/>
        <item x="72453"/>
        <item x="72454"/>
        <item x="72455"/>
        <item x="72456"/>
        <item x="72457"/>
        <item x="72458"/>
        <item x="72459"/>
        <item x="72460"/>
        <item x="72461"/>
        <item x="72462"/>
        <item x="72463"/>
        <item x="72464"/>
        <item x="72465"/>
        <item x="72466"/>
        <item x="72467"/>
        <item x="72468"/>
        <item x="72469"/>
        <item x="72470"/>
        <item x="72471"/>
        <item x="72472"/>
        <item x="72473"/>
        <item x="72474"/>
        <item x="72475"/>
        <item x="72476"/>
        <item x="72477"/>
        <item x="72478"/>
        <item x="72479"/>
        <item x="72480"/>
        <item x="72481"/>
        <item x="72482"/>
        <item x="72483"/>
        <item x="72484"/>
        <item x="72485"/>
        <item x="72486"/>
        <item x="72487"/>
        <item x="72488"/>
        <item x="72489"/>
        <item x="72490"/>
        <item x="72491"/>
        <item x="72492"/>
        <item x="72493"/>
        <item x="72494"/>
        <item x="72495"/>
        <item x="72496"/>
        <item x="72497"/>
        <item x="72498"/>
        <item x="72499"/>
        <item x="72500"/>
        <item x="72501"/>
        <item x="72502"/>
        <item x="72503"/>
        <item x="72504"/>
        <item x="72505"/>
        <item x="72506"/>
        <item x="72507"/>
        <item x="72508"/>
        <item x="72509"/>
        <item x="72510"/>
        <item x="72511"/>
        <item x="72512"/>
        <item x="72513"/>
        <item x="72514"/>
        <item x="72515"/>
        <item x="72516"/>
        <item x="72517"/>
        <item x="72518"/>
        <item x="72519"/>
        <item x="72520"/>
        <item x="72521"/>
        <item x="72522"/>
        <item x="72523"/>
        <item x="72524"/>
        <item x="72525"/>
        <item x="72526"/>
        <item x="72527"/>
        <item x="72528"/>
        <item x="72529"/>
        <item x="72530"/>
        <item x="72531"/>
        <item x="72532"/>
        <item x="72533"/>
        <item x="72534"/>
        <item x="72535"/>
        <item x="72536"/>
        <item x="72537"/>
        <item x="72538"/>
        <item x="72539"/>
        <item x="72540"/>
        <item x="72541"/>
        <item x="72542"/>
        <item x="72543"/>
        <item x="72544"/>
        <item x="72545"/>
        <item x="72546"/>
        <item x="72547"/>
        <item x="72548"/>
        <item x="72549"/>
        <item x="72550"/>
        <item x="72551"/>
        <item x="72552"/>
        <item x="72553"/>
        <item x="72554"/>
        <item x="72555"/>
        <item x="72556"/>
        <item x="72557"/>
        <item x="72558"/>
        <item x="72559"/>
        <item x="72560"/>
        <item x="72561"/>
        <item x="72562"/>
        <item x="72563"/>
        <item x="72564"/>
        <item x="72565"/>
        <item x="72566"/>
        <item x="72567"/>
        <item x="72568"/>
        <item x="72569"/>
        <item x="72570"/>
        <item x="72571"/>
        <item x="72572"/>
        <item x="72573"/>
        <item x="72574"/>
        <item x="72575"/>
        <item x="72576"/>
        <item x="72577"/>
        <item x="72578"/>
        <item x="72579"/>
        <item x="72580"/>
        <item x="72581"/>
        <item x="72582"/>
        <item x="72583"/>
        <item x="72584"/>
        <item x="72585"/>
        <item x="72586"/>
        <item x="72587"/>
        <item x="72588"/>
        <item x="72589"/>
        <item x="72590"/>
        <item x="72591"/>
        <item x="72592"/>
        <item x="72593"/>
        <item x="72594"/>
        <item x="72595"/>
        <item x="72596"/>
        <item x="72597"/>
        <item x="72598"/>
        <item x="72599"/>
        <item x="72600"/>
        <item x="72601"/>
        <item x="72602"/>
        <item x="72603"/>
        <item x="72604"/>
        <item x="72605"/>
        <item x="72606"/>
        <item x="72607"/>
        <item x="72608"/>
        <item x="72609"/>
        <item x="72610"/>
        <item x="72611"/>
        <item x="72612"/>
        <item x="72613"/>
        <item x="72614"/>
        <item x="72615"/>
        <item x="72616"/>
        <item x="72617"/>
        <item x="72618"/>
        <item x="72619"/>
        <item x="72620"/>
        <item x="72621"/>
        <item x="72622"/>
        <item x="72623"/>
        <item x="72624"/>
        <item x="72625"/>
        <item x="72626"/>
        <item x="72627"/>
        <item x="72628"/>
        <item x="72629"/>
        <item x="72630"/>
        <item x="72631"/>
        <item x="72632"/>
        <item x="72633"/>
        <item x="72634"/>
        <item x="72635"/>
        <item x="72636"/>
        <item x="72637"/>
        <item x="72638"/>
        <item x="72639"/>
        <item x="72640"/>
        <item x="72641"/>
        <item x="72642"/>
        <item x="72643"/>
        <item x="72644"/>
        <item x="72645"/>
        <item x="72646"/>
        <item x="72647"/>
        <item x="72648"/>
        <item x="72649"/>
        <item x="72650"/>
        <item x="72651"/>
        <item x="72652"/>
        <item x="72653"/>
        <item x="72654"/>
        <item x="72655"/>
        <item x="72656"/>
        <item x="72657"/>
        <item x="72658"/>
        <item x="72659"/>
        <item x="72660"/>
        <item x="72661"/>
        <item x="72662"/>
        <item x="72663"/>
        <item x="72664"/>
        <item x="72665"/>
        <item x="72666"/>
        <item x="72667"/>
        <item x="72668"/>
        <item x="72669"/>
        <item x="72670"/>
        <item x="72671"/>
        <item x="72672"/>
        <item x="72673"/>
        <item x="72674"/>
        <item x="72675"/>
        <item x="72676"/>
        <item x="72677"/>
        <item x="72678"/>
        <item x="72679"/>
        <item x="72680"/>
        <item x="72681"/>
        <item x="72682"/>
        <item x="72683"/>
        <item x="72684"/>
        <item x="72685"/>
        <item x="72686"/>
        <item x="72687"/>
        <item x="72688"/>
        <item x="72689"/>
        <item x="72690"/>
        <item x="72691"/>
        <item x="72692"/>
        <item x="72693"/>
        <item x="72694"/>
        <item x="72695"/>
        <item x="72696"/>
        <item x="72697"/>
        <item x="72698"/>
        <item x="72699"/>
        <item x="72700"/>
        <item x="72701"/>
        <item x="72702"/>
        <item x="72703"/>
        <item x="72704"/>
        <item x="72705"/>
        <item x="72706"/>
        <item x="72707"/>
        <item x="72708"/>
        <item x="72709"/>
        <item x="72710"/>
        <item x="72711"/>
        <item x="72712"/>
        <item x="72713"/>
        <item x="72714"/>
        <item x="72715"/>
        <item x="72716"/>
        <item x="72717"/>
        <item x="72718"/>
        <item x="72719"/>
        <item x="72720"/>
        <item x="72721"/>
        <item x="72722"/>
        <item x="72723"/>
        <item x="72724"/>
        <item x="72725"/>
        <item x="72726"/>
        <item x="72727"/>
        <item x="72728"/>
        <item x="72729"/>
        <item x="72730"/>
        <item x="72731"/>
        <item x="72732"/>
        <item x="72733"/>
        <item x="72734"/>
        <item x="72735"/>
        <item x="72736"/>
        <item x="72737"/>
        <item x="72738"/>
        <item x="72739"/>
        <item x="72740"/>
        <item x="72741"/>
        <item x="72742"/>
        <item x="72743"/>
        <item x="72744"/>
        <item x="72745"/>
        <item x="72746"/>
        <item x="72747"/>
        <item x="72748"/>
        <item x="72749"/>
        <item x="72750"/>
        <item x="72751"/>
        <item x="72752"/>
        <item x="72753"/>
        <item x="72754"/>
        <item x="72755"/>
        <item x="72756"/>
        <item x="72757"/>
        <item x="72758"/>
        <item x="72759"/>
        <item x="72760"/>
        <item x="72761"/>
        <item x="72762"/>
        <item x="72763"/>
        <item x="72764"/>
        <item x="72765"/>
        <item x="72766"/>
        <item x="72767"/>
        <item x="72768"/>
        <item x="72769"/>
        <item x="72770"/>
        <item x="72771"/>
        <item x="72772"/>
        <item x="72773"/>
        <item x="72774"/>
        <item x="72775"/>
        <item x="72776"/>
        <item x="72777"/>
        <item x="72778"/>
        <item x="72779"/>
        <item x="72780"/>
        <item x="72781"/>
        <item x="72782"/>
        <item x="72783"/>
        <item x="72784"/>
        <item x="72785"/>
        <item x="72786"/>
        <item x="72787"/>
        <item x="72788"/>
        <item x="72789"/>
        <item x="72790"/>
        <item x="72791"/>
        <item x="72792"/>
        <item x="72793"/>
        <item x="72794"/>
        <item x="72795"/>
        <item x="72796"/>
        <item x="72797"/>
        <item x="72798"/>
        <item x="72799"/>
        <item x="72800"/>
        <item x="72801"/>
        <item x="72802"/>
        <item x="72803"/>
        <item x="72804"/>
        <item x="72805"/>
        <item x="72806"/>
        <item x="72807"/>
        <item x="72808"/>
        <item x="72809"/>
        <item x="72810"/>
        <item x="72811"/>
        <item x="72812"/>
        <item x="72813"/>
        <item x="72814"/>
        <item x="72815"/>
        <item x="72816"/>
        <item x="72817"/>
        <item x="72818"/>
        <item x="72819"/>
        <item x="72820"/>
        <item x="72821"/>
        <item x="72822"/>
        <item x="72823"/>
        <item x="72824"/>
        <item x="72825"/>
        <item x="72826"/>
        <item x="72827"/>
        <item x="72828"/>
        <item x="72829"/>
        <item x="72830"/>
        <item x="72831"/>
        <item x="72832"/>
        <item x="72833"/>
        <item x="72834"/>
        <item x="72835"/>
        <item x="72836"/>
        <item x="72837"/>
        <item x="72838"/>
        <item x="72839"/>
        <item x="72840"/>
        <item x="72841"/>
        <item x="72842"/>
        <item x="72843"/>
        <item x="72844"/>
        <item x="72845"/>
        <item x="72846"/>
        <item x="72847"/>
        <item x="72848"/>
        <item x="72849"/>
        <item x="72850"/>
        <item x="72851"/>
        <item x="72852"/>
        <item x="72853"/>
        <item x="72854"/>
        <item x="72855"/>
        <item x="72856"/>
        <item x="72857"/>
        <item x="72858"/>
        <item x="72859"/>
        <item x="72860"/>
        <item x="72861"/>
        <item x="72862"/>
        <item x="72863"/>
        <item x="72864"/>
        <item x="72865"/>
        <item x="72866"/>
        <item x="72867"/>
        <item x="72868"/>
        <item x="72869"/>
        <item x="72870"/>
        <item x="72871"/>
        <item x="72872"/>
        <item x="72873"/>
        <item x="72874"/>
        <item x="72875"/>
        <item x="72876"/>
        <item x="72877"/>
        <item x="72878"/>
        <item x="72879"/>
        <item x="72880"/>
        <item x="72881"/>
        <item x="72882"/>
        <item x="72883"/>
        <item x="72884"/>
        <item x="72885"/>
        <item x="72886"/>
        <item x="72887"/>
        <item x="72888"/>
        <item x="72889"/>
        <item x="72890"/>
        <item x="72891"/>
        <item x="72892"/>
        <item x="72893"/>
        <item x="72894"/>
        <item x="72895"/>
        <item x="72896"/>
        <item x="72897"/>
        <item x="72898"/>
        <item x="72899"/>
        <item x="72900"/>
        <item x="72901"/>
        <item x="72902"/>
        <item x="72903"/>
        <item x="72904"/>
        <item x="72905"/>
        <item x="72906"/>
        <item x="72907"/>
        <item x="72908"/>
        <item x="72909"/>
        <item x="72910"/>
        <item x="72911"/>
        <item x="72912"/>
        <item x="72913"/>
        <item x="72914"/>
        <item x="72915"/>
        <item x="72916"/>
        <item x="72917"/>
        <item x="72918"/>
        <item x="72919"/>
        <item x="72920"/>
        <item x="72921"/>
        <item x="72922"/>
        <item x="72923"/>
        <item x="72924"/>
        <item x="72925"/>
        <item x="72926"/>
        <item x="72927"/>
        <item x="72928"/>
        <item x="72929"/>
        <item x="72930"/>
        <item x="72931"/>
        <item x="72932"/>
        <item x="72933"/>
        <item x="72934"/>
        <item x="72935"/>
        <item x="72936"/>
        <item x="72937"/>
        <item x="72938"/>
        <item x="72939"/>
        <item x="72940"/>
        <item x="72941"/>
        <item x="72942"/>
        <item x="72943"/>
        <item x="72944"/>
        <item x="72945"/>
        <item x="72946"/>
        <item x="72947"/>
        <item x="72948"/>
        <item x="72949"/>
        <item x="72950"/>
        <item x="72951"/>
        <item x="72952"/>
        <item x="72953"/>
        <item x="72954"/>
        <item x="72955"/>
        <item x="72956"/>
        <item x="72957"/>
        <item x="72958"/>
        <item x="72959"/>
        <item x="72960"/>
        <item x="72961"/>
        <item x="72962"/>
        <item x="72963"/>
        <item x="72964"/>
        <item x="72965"/>
        <item x="72966"/>
        <item x="72967"/>
        <item x="72968"/>
        <item x="72969"/>
        <item x="72970"/>
        <item x="72971"/>
        <item x="72972"/>
        <item x="72973"/>
        <item x="72974"/>
        <item x="72975"/>
        <item x="72976"/>
        <item x="72977"/>
        <item x="72978"/>
        <item x="72979"/>
        <item x="72980"/>
        <item x="72981"/>
        <item x="72982"/>
        <item x="72983"/>
        <item x="72984"/>
        <item x="72985"/>
        <item x="72986"/>
        <item x="72987"/>
        <item x="72988"/>
        <item x="72989"/>
        <item x="72990"/>
        <item x="72991"/>
        <item x="72992"/>
        <item x="72993"/>
        <item x="72994"/>
        <item x="72995"/>
        <item x="72996"/>
        <item x="72997"/>
        <item x="72998"/>
        <item x="72999"/>
        <item x="73000"/>
        <item x="73001"/>
        <item x="73002"/>
        <item x="73003"/>
        <item x="73004"/>
        <item x="73005"/>
        <item x="73006"/>
        <item x="73007"/>
        <item x="73008"/>
        <item x="73009"/>
        <item x="73010"/>
        <item x="73011"/>
        <item x="73012"/>
        <item x="73013"/>
        <item x="73014"/>
        <item x="73015"/>
        <item x="73016"/>
        <item x="73017"/>
        <item x="73018"/>
        <item x="73019"/>
        <item x="73020"/>
        <item x="73021"/>
        <item x="73022"/>
        <item x="73023"/>
        <item x="73024"/>
        <item x="73025"/>
        <item x="73026"/>
        <item x="73027"/>
        <item x="73028"/>
        <item x="73029"/>
        <item x="73030"/>
        <item x="73031"/>
        <item x="73032"/>
        <item x="73033"/>
        <item x="73034"/>
        <item x="73035"/>
        <item x="73036"/>
        <item x="73037"/>
        <item x="73038"/>
        <item x="73039"/>
        <item x="73040"/>
        <item x="73041"/>
        <item x="73042"/>
        <item x="73043"/>
        <item x="73044"/>
        <item x="73045"/>
        <item x="73046"/>
        <item x="73047"/>
        <item x="73048"/>
        <item x="73049"/>
        <item x="73050"/>
        <item x="73051"/>
        <item x="73052"/>
        <item x="73053"/>
        <item x="73054"/>
        <item x="73055"/>
        <item x="73056"/>
        <item x="73057"/>
        <item x="73058"/>
        <item x="73059"/>
        <item x="73060"/>
        <item x="73061"/>
        <item x="73062"/>
        <item x="73063"/>
        <item x="73064"/>
        <item x="73065"/>
        <item x="73066"/>
        <item x="73067"/>
        <item x="73068"/>
        <item x="73069"/>
        <item x="73070"/>
        <item x="73071"/>
        <item x="73072"/>
        <item x="73073"/>
        <item x="73074"/>
        <item x="73075"/>
        <item x="73076"/>
        <item x="73077"/>
        <item x="73078"/>
        <item x="73079"/>
        <item x="73080"/>
        <item x="73081"/>
        <item x="73082"/>
        <item x="73083"/>
        <item x="73084"/>
        <item x="73085"/>
        <item x="73086"/>
        <item x="73087"/>
        <item x="73088"/>
        <item x="73089"/>
        <item x="73090"/>
        <item x="73091"/>
        <item x="73092"/>
        <item x="73093"/>
        <item x="73094"/>
        <item x="73095"/>
        <item x="73096"/>
        <item x="73097"/>
        <item x="73098"/>
        <item x="73099"/>
        <item x="73100"/>
        <item x="73101"/>
        <item x="73102"/>
        <item x="73103"/>
        <item x="73104"/>
        <item x="73105"/>
        <item x="73106"/>
        <item x="73107"/>
        <item x="73108"/>
        <item x="73109"/>
        <item x="73110"/>
        <item x="73111"/>
        <item x="73112"/>
        <item x="73113"/>
        <item x="73114"/>
        <item x="73115"/>
        <item x="73116"/>
        <item x="73117"/>
        <item x="73118"/>
        <item x="73119"/>
        <item x="73120"/>
        <item x="73121"/>
        <item x="73122"/>
        <item x="73123"/>
        <item x="73124"/>
        <item x="73125"/>
        <item x="73126"/>
        <item x="73127"/>
        <item x="73128"/>
        <item x="73129"/>
        <item x="73130"/>
        <item x="73131"/>
        <item x="73132"/>
        <item x="73133"/>
        <item x="73134"/>
        <item x="73135"/>
        <item x="73136"/>
        <item x="73137"/>
        <item x="73138"/>
        <item x="73139"/>
        <item x="73140"/>
        <item x="73141"/>
        <item x="73142"/>
        <item x="73143"/>
        <item x="73144"/>
        <item x="73145"/>
        <item x="73146"/>
        <item x="73147"/>
        <item x="73148"/>
        <item x="73149"/>
        <item x="73150"/>
        <item x="73151"/>
        <item x="73152"/>
        <item x="73153"/>
        <item x="73154"/>
        <item x="73155"/>
        <item x="73156"/>
        <item x="73157"/>
        <item x="73158"/>
        <item x="73159"/>
        <item x="73160"/>
        <item x="73161"/>
        <item x="73162"/>
        <item x="73163"/>
        <item x="73164"/>
        <item x="73165"/>
        <item x="73166"/>
        <item x="73167"/>
        <item x="73168"/>
        <item x="73169"/>
        <item x="73170"/>
        <item x="73171"/>
        <item x="73172"/>
        <item x="73173"/>
        <item x="73174"/>
        <item x="73175"/>
        <item x="73176"/>
        <item x="73177"/>
        <item x="73178"/>
        <item x="73179"/>
        <item x="73180"/>
        <item x="73181"/>
        <item x="73182"/>
        <item x="73183"/>
        <item x="73184"/>
        <item x="73185"/>
        <item x="73186"/>
        <item x="73187"/>
        <item x="73188"/>
        <item x="73189"/>
        <item x="73190"/>
        <item x="73191"/>
        <item x="73192"/>
        <item x="73193"/>
        <item x="73194"/>
        <item x="73195"/>
        <item x="73196"/>
        <item x="73197"/>
        <item x="73198"/>
        <item x="73199"/>
        <item x="73200"/>
        <item x="73201"/>
        <item x="73202"/>
        <item x="73203"/>
        <item x="73204"/>
        <item x="73205"/>
        <item x="73206"/>
        <item x="73207"/>
        <item x="73208"/>
        <item x="73209"/>
        <item x="73210"/>
        <item x="73211"/>
        <item x="73212"/>
        <item x="73213"/>
        <item x="73214"/>
        <item x="73215"/>
        <item x="73216"/>
        <item x="73217"/>
        <item x="73218"/>
        <item x="73219"/>
        <item x="73220"/>
        <item x="73221"/>
        <item x="73222"/>
        <item x="73223"/>
        <item x="73224"/>
        <item x="73225"/>
        <item x="73226"/>
        <item x="73227"/>
        <item x="73228"/>
        <item x="73229"/>
        <item x="73230"/>
        <item x="73231"/>
        <item x="73232"/>
        <item x="73233"/>
        <item x="73234"/>
        <item x="73235"/>
        <item x="73236"/>
        <item x="73237"/>
        <item x="73238"/>
        <item x="73239"/>
        <item x="73240"/>
        <item x="73241"/>
        <item x="73242"/>
        <item x="73243"/>
        <item x="73244"/>
        <item x="73245"/>
        <item x="73246"/>
        <item x="73247"/>
        <item x="73248"/>
        <item x="73249"/>
        <item x="73250"/>
        <item x="73251"/>
        <item x="73252"/>
        <item x="73253"/>
        <item x="73254"/>
        <item x="73255"/>
        <item x="73256"/>
        <item x="73257"/>
        <item x="73258"/>
        <item x="73259"/>
        <item x="73260"/>
        <item x="73261"/>
        <item x="73262"/>
        <item x="73263"/>
        <item x="73264"/>
        <item x="73265"/>
        <item x="73266"/>
        <item x="73267"/>
        <item x="73268"/>
        <item x="73269"/>
        <item x="73270"/>
        <item x="73271"/>
        <item x="73272"/>
        <item x="73273"/>
        <item x="73274"/>
        <item x="73275"/>
        <item x="73276"/>
        <item x="73277"/>
        <item x="73278"/>
        <item x="73279"/>
        <item x="73280"/>
        <item x="73281"/>
        <item x="73282"/>
        <item x="73283"/>
        <item x="73284"/>
        <item x="73285"/>
        <item x="73286"/>
        <item x="73287"/>
        <item x="73288"/>
        <item x="73289"/>
        <item x="73290"/>
        <item x="73291"/>
        <item x="73292"/>
        <item x="73293"/>
        <item x="73294"/>
        <item x="73295"/>
        <item x="73296"/>
        <item x="73297"/>
        <item x="73298"/>
        <item x="73299"/>
        <item x="73300"/>
        <item x="73301"/>
        <item x="73302"/>
        <item x="73303"/>
        <item x="73304"/>
        <item x="73305"/>
        <item x="73306"/>
        <item x="73307"/>
        <item x="73308"/>
        <item x="73309"/>
        <item x="73310"/>
        <item x="73311"/>
        <item x="73312"/>
        <item x="73313"/>
        <item x="73314"/>
        <item x="73315"/>
        <item x="73316"/>
        <item x="73317"/>
        <item x="73318"/>
        <item x="73319"/>
        <item x="73320"/>
        <item x="73321"/>
        <item x="73322"/>
        <item x="73323"/>
        <item x="73324"/>
        <item x="73325"/>
        <item x="73326"/>
        <item x="73327"/>
        <item x="73328"/>
        <item x="73329"/>
        <item x="73330"/>
        <item x="73331"/>
        <item x="73332"/>
        <item x="73333"/>
        <item x="73334"/>
        <item x="73335"/>
        <item x="73336"/>
        <item x="73337"/>
        <item x="73338"/>
        <item x="73339"/>
        <item x="73340"/>
        <item x="73341"/>
        <item x="73342"/>
        <item x="73343"/>
        <item x="73344"/>
        <item x="73345"/>
        <item x="73346"/>
        <item x="73347"/>
        <item x="73348"/>
        <item x="73349"/>
        <item x="73350"/>
        <item x="73351"/>
        <item x="73352"/>
        <item x="73353"/>
        <item x="73354"/>
        <item x="73355"/>
        <item x="73356"/>
        <item x="73357"/>
        <item x="73358"/>
        <item x="73359"/>
        <item x="73360"/>
        <item x="73361"/>
        <item x="73362"/>
        <item x="73363"/>
        <item x="73364"/>
        <item x="73365"/>
        <item x="73366"/>
        <item x="73367"/>
        <item x="73368"/>
        <item x="73369"/>
        <item x="73370"/>
        <item x="73371"/>
        <item x="73372"/>
        <item x="73373"/>
        <item x="73374"/>
        <item x="73375"/>
        <item x="73376"/>
        <item x="73377"/>
        <item x="73378"/>
        <item x="73379"/>
        <item x="73380"/>
        <item x="73381"/>
        <item x="73382"/>
        <item x="73383"/>
        <item x="73384"/>
        <item x="73385"/>
        <item x="73386"/>
        <item x="73387"/>
        <item x="73388"/>
        <item x="73389"/>
        <item x="73390"/>
        <item x="73391"/>
        <item x="73392"/>
        <item x="73393"/>
        <item x="73394"/>
        <item x="73395"/>
        <item x="73396"/>
        <item x="73397"/>
        <item x="73398"/>
        <item x="73399"/>
        <item x="73400"/>
        <item x="73401"/>
        <item x="73402"/>
        <item x="73403"/>
        <item x="73404"/>
        <item x="73405"/>
        <item x="73406"/>
        <item x="73407"/>
        <item x="73408"/>
        <item x="73409"/>
        <item x="73410"/>
        <item x="73411"/>
        <item x="73412"/>
        <item x="73413"/>
        <item x="73414"/>
        <item x="73415"/>
        <item x="73416"/>
        <item x="73417"/>
        <item x="73418"/>
        <item x="73419"/>
        <item x="73420"/>
        <item x="73421"/>
        <item x="73422"/>
        <item x="73423"/>
        <item x="73424"/>
        <item x="73425"/>
        <item x="73426"/>
        <item x="73427"/>
        <item x="73428"/>
        <item x="73429"/>
        <item x="73430"/>
        <item x="73431"/>
        <item x="73432"/>
        <item x="73433"/>
        <item x="73434"/>
        <item x="73435"/>
        <item x="73436"/>
        <item x="73437"/>
        <item x="73438"/>
        <item x="73439"/>
        <item x="73440"/>
        <item x="73441"/>
        <item x="73442"/>
        <item x="73443"/>
        <item x="73444"/>
        <item x="73445"/>
        <item x="73446"/>
        <item x="73447"/>
        <item x="73448"/>
        <item x="73449"/>
        <item x="73450"/>
        <item x="73451"/>
        <item x="73452"/>
        <item x="73453"/>
        <item x="73454"/>
        <item x="73455"/>
        <item x="73456"/>
        <item x="73457"/>
        <item x="73458"/>
        <item x="73459"/>
        <item x="73460"/>
        <item x="73461"/>
        <item x="73462"/>
        <item x="73463"/>
        <item x="73464"/>
        <item x="73465"/>
        <item x="73466"/>
        <item x="73467"/>
        <item x="73468"/>
        <item x="73469"/>
        <item x="73470"/>
        <item x="73471"/>
        <item x="73472"/>
        <item x="73473"/>
        <item x="73474"/>
        <item x="73475"/>
        <item x="73476"/>
        <item x="73477"/>
        <item x="73478"/>
        <item x="73479"/>
        <item x="73480"/>
        <item x="73481"/>
        <item x="73482"/>
        <item x="73483"/>
        <item x="73484"/>
        <item x="73485"/>
        <item x="73486"/>
        <item x="73487"/>
        <item x="73488"/>
        <item x="73489"/>
        <item x="73490"/>
        <item x="73491"/>
        <item x="73492"/>
        <item x="73493"/>
        <item x="73494"/>
        <item x="73495"/>
        <item x="73496"/>
        <item x="73497"/>
        <item x="73498"/>
        <item x="73499"/>
        <item x="73500"/>
        <item x="73501"/>
        <item x="73502"/>
        <item x="73503"/>
        <item x="73504"/>
        <item x="73505"/>
        <item x="73506"/>
        <item x="73507"/>
        <item x="73508"/>
        <item x="73509"/>
        <item x="73510"/>
        <item x="73511"/>
        <item x="73512"/>
        <item x="73513"/>
        <item x="73514"/>
        <item x="73515"/>
        <item x="73516"/>
        <item x="73517"/>
        <item x="73518"/>
        <item x="73519"/>
        <item x="73520"/>
        <item x="73521"/>
        <item x="73522"/>
        <item x="73523"/>
        <item x="73524"/>
        <item x="73525"/>
        <item x="73526"/>
        <item x="73527"/>
        <item x="73528"/>
        <item x="73529"/>
        <item x="73530"/>
        <item x="73531"/>
        <item x="73532"/>
        <item x="73533"/>
        <item x="73534"/>
        <item x="73535"/>
        <item x="73536"/>
        <item x="73537"/>
        <item x="73538"/>
        <item x="73539"/>
        <item x="73540"/>
        <item x="73541"/>
        <item x="73542"/>
        <item x="73543"/>
        <item x="73544"/>
        <item x="73545"/>
        <item x="73546"/>
        <item x="73547"/>
        <item x="73548"/>
        <item x="73549"/>
        <item x="73550"/>
        <item x="73551"/>
        <item x="73552"/>
        <item x="73553"/>
        <item x="73554"/>
        <item x="73555"/>
        <item x="73556"/>
        <item x="73557"/>
        <item x="73558"/>
        <item x="73559"/>
        <item x="73560"/>
        <item x="73561"/>
        <item x="73562"/>
        <item x="73563"/>
        <item x="73564"/>
        <item x="73565"/>
        <item x="73566"/>
        <item x="73567"/>
        <item x="73568"/>
        <item x="73569"/>
        <item x="73570"/>
        <item x="73571"/>
        <item x="73572"/>
        <item x="73573"/>
        <item x="73574"/>
        <item x="73575"/>
        <item x="73576"/>
        <item x="73577"/>
        <item x="73578"/>
        <item x="73579"/>
        <item x="73580"/>
        <item x="73581"/>
        <item x="73582"/>
        <item x="73583"/>
        <item x="73584"/>
        <item x="73585"/>
        <item x="73586"/>
        <item x="73587"/>
        <item x="73588"/>
        <item x="73589"/>
        <item x="73590"/>
        <item x="73591"/>
        <item x="73592"/>
        <item x="73593"/>
        <item x="73594"/>
        <item x="73595"/>
        <item x="73596"/>
        <item x="73597"/>
        <item x="73598"/>
        <item x="73599"/>
        <item x="73600"/>
        <item x="73601"/>
        <item x="73602"/>
        <item x="73603"/>
        <item x="73604"/>
        <item x="73605"/>
        <item x="73606"/>
        <item x="73607"/>
        <item x="73608"/>
        <item x="73609"/>
        <item x="73610"/>
        <item x="73611"/>
        <item x="73612"/>
        <item x="73613"/>
        <item x="73614"/>
        <item x="73615"/>
        <item x="73616"/>
        <item x="73617"/>
        <item x="73618"/>
        <item x="73619"/>
        <item x="73620"/>
        <item x="73621"/>
        <item x="73622"/>
        <item x="73623"/>
        <item x="73624"/>
        <item x="73625"/>
        <item x="73626"/>
        <item x="73627"/>
        <item x="73628"/>
        <item x="73629"/>
        <item x="73630"/>
        <item x="73631"/>
        <item x="73632"/>
        <item x="73633"/>
        <item x="73634"/>
        <item x="73635"/>
        <item x="73636"/>
        <item x="73637"/>
        <item x="73638"/>
        <item x="73639"/>
        <item x="73640"/>
        <item x="73641"/>
        <item x="73642"/>
        <item x="73643"/>
        <item x="73644"/>
        <item x="73645"/>
        <item x="73646"/>
        <item x="73647"/>
        <item x="73648"/>
        <item x="73649"/>
        <item x="73650"/>
        <item x="73651"/>
        <item x="73652"/>
        <item x="73653"/>
        <item x="73654"/>
        <item x="73655"/>
        <item x="73656"/>
        <item x="73657"/>
        <item x="73658"/>
        <item x="73659"/>
        <item x="73660"/>
        <item x="73661"/>
        <item x="73662"/>
        <item x="73663"/>
        <item x="73664"/>
        <item x="73665"/>
        <item x="73666"/>
        <item x="73667"/>
        <item x="73668"/>
        <item x="73669"/>
        <item x="73670"/>
        <item x="73671"/>
        <item x="73672"/>
        <item x="73673"/>
        <item x="73674"/>
        <item x="73675"/>
        <item x="73676"/>
        <item x="73677"/>
        <item x="73678"/>
        <item x="73679"/>
        <item x="73680"/>
        <item x="73681"/>
        <item x="73682"/>
        <item x="73683"/>
        <item x="73684"/>
        <item x="73685"/>
        <item x="73686"/>
        <item x="73687"/>
        <item x="73688"/>
        <item x="73689"/>
        <item x="73690"/>
        <item x="73691"/>
        <item x="73692"/>
        <item x="73693"/>
        <item x="73694"/>
        <item x="73695"/>
        <item x="73696"/>
        <item x="73697"/>
        <item x="73698"/>
        <item x="73699"/>
        <item x="73700"/>
        <item x="73701"/>
        <item x="73702"/>
        <item x="73703"/>
        <item x="73704"/>
        <item x="73705"/>
        <item x="73706"/>
        <item x="73707"/>
        <item x="73708"/>
        <item x="73709"/>
        <item x="73710"/>
        <item x="73711"/>
        <item x="73712"/>
        <item x="73713"/>
        <item x="73714"/>
        <item x="73715"/>
        <item x="73716"/>
        <item x="73717"/>
        <item x="73718"/>
        <item x="73719"/>
        <item x="73720"/>
        <item x="73721"/>
        <item x="73722"/>
        <item x="73723"/>
        <item x="73724"/>
        <item x="73725"/>
        <item x="73726"/>
        <item x="73727"/>
        <item x="73728"/>
        <item x="73729"/>
        <item x="73730"/>
        <item x="73731"/>
        <item x="73732"/>
        <item x="73733"/>
        <item x="73734"/>
        <item x="73735"/>
        <item x="73736"/>
        <item x="73737"/>
        <item x="73738"/>
        <item x="73739"/>
        <item x="73740"/>
        <item x="73741"/>
        <item x="73742"/>
        <item x="73743"/>
        <item x="73744"/>
        <item x="73745"/>
        <item x="73746"/>
        <item x="73747"/>
        <item x="73748"/>
        <item x="73749"/>
        <item x="73750"/>
        <item x="73751"/>
        <item x="73752"/>
        <item x="73753"/>
        <item x="73754"/>
        <item x="73755"/>
        <item x="73756"/>
        <item x="73757"/>
        <item x="73758"/>
        <item x="73759"/>
        <item x="73760"/>
        <item x="73761"/>
        <item x="73762"/>
        <item x="73763"/>
        <item x="73764"/>
        <item x="73765"/>
        <item x="73766"/>
        <item x="73767"/>
        <item x="73768"/>
        <item x="73769"/>
        <item x="73770"/>
        <item x="73771"/>
        <item x="73772"/>
        <item x="73773"/>
        <item x="73774"/>
        <item x="73775"/>
        <item x="73776"/>
        <item x="73777"/>
        <item x="73778"/>
        <item x="73779"/>
        <item x="73780"/>
        <item x="73781"/>
        <item x="73782"/>
        <item x="73783"/>
        <item x="73784"/>
        <item x="73785"/>
        <item x="73786"/>
        <item x="73787"/>
        <item x="73788"/>
        <item x="73789"/>
        <item x="73790"/>
        <item x="73791"/>
        <item x="73792"/>
        <item x="73793"/>
        <item x="73794"/>
        <item x="73795"/>
        <item x="73796"/>
        <item x="73797"/>
        <item x="73798"/>
        <item x="73799"/>
        <item x="73800"/>
        <item x="73801"/>
        <item x="73802"/>
        <item x="73803"/>
        <item x="73804"/>
        <item x="73805"/>
        <item x="73806"/>
        <item x="73807"/>
        <item x="73808"/>
        <item x="73809"/>
        <item x="73810"/>
        <item x="73811"/>
        <item x="73812"/>
        <item x="73813"/>
        <item x="73814"/>
        <item x="73815"/>
        <item x="73816"/>
        <item x="73817"/>
        <item x="73818"/>
        <item x="73819"/>
        <item x="73820"/>
        <item x="73821"/>
        <item x="73822"/>
        <item x="73823"/>
        <item x="73824"/>
        <item x="73825"/>
        <item x="73826"/>
        <item x="73827"/>
        <item x="73828"/>
        <item x="73829"/>
        <item x="73830"/>
        <item x="73831"/>
        <item x="73832"/>
        <item x="73833"/>
        <item x="73834"/>
        <item x="73835"/>
        <item x="73836"/>
        <item x="73837"/>
        <item x="73838"/>
        <item x="73839"/>
        <item x="73840"/>
        <item x="73841"/>
        <item x="73842"/>
        <item x="73843"/>
        <item x="73844"/>
        <item x="73845"/>
        <item x="73846"/>
        <item x="73847"/>
        <item x="73848"/>
        <item x="73849"/>
        <item x="73850"/>
        <item x="73851"/>
        <item x="73852"/>
        <item x="73853"/>
        <item x="73854"/>
        <item x="73855"/>
        <item x="73856"/>
        <item x="73857"/>
        <item x="73858"/>
        <item x="73859"/>
        <item x="73860"/>
        <item x="73861"/>
        <item x="73862"/>
        <item x="73863"/>
        <item x="73864"/>
        <item x="73865"/>
        <item x="73866"/>
        <item x="73867"/>
        <item x="73868"/>
        <item x="73869"/>
        <item x="73870"/>
        <item x="73871"/>
        <item x="73872"/>
        <item x="73873"/>
        <item x="73874"/>
        <item x="73875"/>
        <item x="73876"/>
        <item x="73877"/>
        <item x="73878"/>
        <item x="73879"/>
        <item x="73880"/>
        <item x="73881"/>
        <item x="73882"/>
        <item x="73883"/>
        <item x="73884"/>
        <item x="73885"/>
        <item x="73886"/>
        <item x="73887"/>
        <item x="73888"/>
        <item x="73889"/>
        <item x="73890"/>
        <item x="73891"/>
        <item x="73892"/>
        <item x="73893"/>
        <item x="73894"/>
        <item x="73895"/>
        <item x="73896"/>
        <item x="73897"/>
        <item x="73898"/>
        <item x="73899"/>
        <item x="73900"/>
        <item x="73901"/>
        <item x="73902"/>
        <item x="73903"/>
        <item x="73904"/>
        <item x="73905"/>
        <item x="73906"/>
        <item x="73907"/>
        <item x="73908"/>
        <item x="73909"/>
        <item x="73910"/>
        <item x="73911"/>
        <item x="73912"/>
        <item x="73913"/>
        <item x="73914"/>
        <item x="73915"/>
        <item x="73916"/>
        <item x="73917"/>
        <item x="73918"/>
        <item x="73919"/>
        <item x="73920"/>
        <item x="73921"/>
        <item x="73922"/>
        <item x="73923"/>
        <item x="73924"/>
        <item x="73925"/>
        <item x="73926"/>
        <item x="73927"/>
        <item x="73928"/>
        <item x="73929"/>
        <item x="73930"/>
        <item x="73931"/>
        <item x="73932"/>
        <item x="73933"/>
        <item x="73934"/>
        <item x="73935"/>
        <item x="73936"/>
        <item x="73937"/>
        <item x="73938"/>
        <item x="73939"/>
        <item x="73940"/>
        <item x="73941"/>
        <item x="73942"/>
        <item x="73943"/>
        <item x="73944"/>
        <item x="73945"/>
        <item x="73946"/>
        <item x="73947"/>
        <item x="73948"/>
        <item x="73949"/>
        <item x="73950"/>
        <item x="73951"/>
        <item x="73952"/>
        <item x="73953"/>
        <item x="73954"/>
        <item x="73955"/>
        <item x="73956"/>
        <item x="73957"/>
        <item x="73958"/>
        <item x="73959"/>
        <item x="73960"/>
        <item x="73961"/>
        <item x="73962"/>
        <item x="73963"/>
        <item x="73964"/>
        <item x="73965"/>
        <item x="73966"/>
        <item x="73967"/>
        <item x="73968"/>
        <item x="73969"/>
        <item x="73970"/>
        <item x="73971"/>
        <item x="73972"/>
        <item x="73973"/>
        <item x="73974"/>
        <item x="73975"/>
        <item x="73976"/>
        <item x="73977"/>
        <item x="73978"/>
        <item x="73979"/>
        <item x="73980"/>
        <item x="73981"/>
        <item x="73982"/>
        <item x="73983"/>
        <item x="73984"/>
        <item x="73985"/>
        <item x="73986"/>
        <item x="73987"/>
        <item x="73988"/>
        <item x="73989"/>
        <item x="73990"/>
        <item x="73991"/>
        <item x="73992"/>
        <item x="73993"/>
        <item x="73994"/>
        <item x="73995"/>
        <item x="73996"/>
        <item x="73997"/>
        <item x="73998"/>
        <item x="73999"/>
        <item x="74000"/>
        <item x="74001"/>
        <item x="74002"/>
        <item x="74003"/>
        <item x="74004"/>
        <item x="74005"/>
        <item x="74006"/>
        <item x="74007"/>
        <item x="74008"/>
        <item x="74009"/>
        <item x="74010"/>
        <item x="74011"/>
        <item x="74012"/>
        <item x="74013"/>
        <item x="74014"/>
        <item x="74015"/>
        <item x="74016"/>
        <item x="74017"/>
        <item x="74018"/>
        <item x="74019"/>
        <item x="74020"/>
        <item x="74021"/>
        <item x="74022"/>
        <item x="74023"/>
        <item x="74024"/>
        <item x="74025"/>
        <item x="74026"/>
        <item x="74027"/>
        <item x="74028"/>
        <item x="74029"/>
        <item x="74030"/>
        <item x="74031"/>
        <item x="74032"/>
        <item x="74033"/>
        <item x="74034"/>
        <item x="74035"/>
        <item x="74036"/>
        <item x="74037"/>
        <item x="74038"/>
        <item x="74039"/>
        <item x="74040"/>
        <item x="74041"/>
        <item x="74042"/>
        <item x="74043"/>
        <item x="74044"/>
        <item x="74045"/>
        <item x="74046"/>
        <item x="74047"/>
        <item x="74048"/>
        <item x="74049"/>
        <item x="74050"/>
        <item x="74051"/>
        <item x="74052"/>
        <item x="74053"/>
        <item x="74054"/>
        <item x="74055"/>
        <item x="74056"/>
        <item x="74057"/>
        <item x="74058"/>
        <item x="74059"/>
        <item x="74060"/>
        <item x="74061"/>
        <item x="74062"/>
        <item x="74063"/>
        <item x="74064"/>
        <item x="74065"/>
        <item x="74066"/>
        <item x="74067"/>
        <item x="74068"/>
        <item x="74069"/>
        <item x="74070"/>
        <item x="74071"/>
        <item x="74072"/>
        <item x="74073"/>
        <item x="74074"/>
        <item x="74075"/>
        <item x="74076"/>
        <item x="74077"/>
        <item x="74078"/>
        <item x="74079"/>
        <item x="74080"/>
        <item x="74081"/>
        <item x="74082"/>
        <item x="74083"/>
        <item x="74084"/>
        <item x="74085"/>
        <item x="74086"/>
        <item x="74087"/>
        <item x="74088"/>
        <item x="74089"/>
        <item x="74090"/>
        <item x="74091"/>
        <item x="74092"/>
        <item x="74093"/>
        <item x="74094"/>
        <item x="74095"/>
        <item x="74096"/>
        <item x="74097"/>
        <item x="74098"/>
        <item x="74099"/>
        <item x="74100"/>
        <item x="74101"/>
        <item x="74102"/>
        <item x="74103"/>
        <item x="74104"/>
        <item x="74105"/>
        <item x="74106"/>
        <item x="74107"/>
        <item x="74108"/>
        <item x="74109"/>
        <item x="74110"/>
        <item x="74111"/>
        <item x="74112"/>
        <item x="74113"/>
        <item x="74114"/>
        <item x="74115"/>
        <item x="74116"/>
        <item x="74117"/>
        <item x="74118"/>
        <item x="74119"/>
        <item x="74120"/>
        <item x="74121"/>
        <item x="74122"/>
        <item x="74123"/>
        <item x="74124"/>
        <item x="74125"/>
        <item x="74126"/>
        <item x="74127"/>
        <item x="74128"/>
        <item x="74129"/>
        <item x="74130"/>
        <item x="74131"/>
        <item x="74132"/>
        <item x="74133"/>
        <item x="74134"/>
        <item x="74135"/>
        <item x="74136"/>
        <item x="74137"/>
        <item x="74138"/>
        <item x="74139"/>
        <item x="74140"/>
        <item x="74141"/>
        <item x="74142"/>
        <item x="74143"/>
        <item x="74144"/>
        <item x="74145"/>
        <item x="74146"/>
        <item x="74147"/>
        <item x="74148"/>
        <item x="74149"/>
        <item x="74150"/>
        <item x="74151"/>
        <item x="74152"/>
        <item x="74153"/>
        <item x="74154"/>
        <item x="74155"/>
        <item x="74156"/>
        <item x="74157"/>
        <item x="74158"/>
        <item x="74159"/>
        <item x="74160"/>
        <item x="74161"/>
        <item x="74162"/>
        <item x="74163"/>
        <item x="74164"/>
        <item x="74165"/>
        <item x="74166"/>
        <item x="74167"/>
        <item x="74168"/>
        <item x="74169"/>
        <item x="74170"/>
        <item x="74171"/>
        <item x="74172"/>
        <item x="74173"/>
        <item x="74174"/>
        <item x="74175"/>
        <item x="74176"/>
        <item x="74177"/>
        <item x="74178"/>
        <item x="74179"/>
        <item x="74180"/>
        <item x="74181"/>
        <item x="74182"/>
        <item x="74183"/>
        <item x="74184"/>
        <item x="74185"/>
        <item x="74186"/>
        <item x="74187"/>
        <item x="74188"/>
        <item x="74189"/>
        <item x="74190"/>
        <item x="74191"/>
        <item x="74192"/>
        <item x="74193"/>
        <item x="74194"/>
        <item x="74195"/>
        <item x="74196"/>
        <item x="74197"/>
        <item x="74198"/>
        <item x="74199"/>
        <item x="74200"/>
        <item x="74201"/>
        <item x="74202"/>
        <item x="74203"/>
        <item x="74204"/>
        <item x="74205"/>
        <item x="74206"/>
        <item x="74207"/>
        <item x="74208"/>
        <item x="74209"/>
        <item x="74210"/>
        <item x="74211"/>
        <item x="74212"/>
        <item x="74213"/>
        <item x="74214"/>
        <item x="74215"/>
        <item x="74216"/>
        <item x="74217"/>
        <item x="74218"/>
        <item x="74219"/>
        <item x="74220"/>
        <item x="74221"/>
        <item x="74222"/>
        <item x="74223"/>
        <item x="74224"/>
        <item x="74225"/>
        <item x="74226"/>
        <item x="74227"/>
        <item x="74228"/>
        <item x="74229"/>
        <item x="74230"/>
        <item x="74231"/>
        <item x="74232"/>
        <item x="74233"/>
        <item x="74234"/>
        <item x="74235"/>
        <item x="74236"/>
        <item x="74237"/>
        <item x="74238"/>
        <item x="74239"/>
        <item x="74240"/>
        <item x="74241"/>
        <item x="74242"/>
        <item x="74243"/>
        <item x="74244"/>
        <item x="74245"/>
        <item x="74246"/>
        <item x="74247"/>
        <item x="74248"/>
        <item x="74249"/>
        <item x="74250"/>
        <item x="74251"/>
        <item x="74252"/>
        <item x="74253"/>
        <item x="74254"/>
        <item x="74255"/>
        <item x="74256"/>
        <item x="74257"/>
        <item x="74258"/>
        <item x="74259"/>
        <item x="74260"/>
        <item x="74261"/>
        <item x="74262"/>
        <item x="74263"/>
        <item x="74264"/>
        <item x="74265"/>
        <item x="74266"/>
        <item x="74267"/>
        <item x="74268"/>
        <item x="74269"/>
        <item x="74270"/>
        <item x="74271"/>
        <item x="74272"/>
        <item x="74273"/>
        <item x="74274"/>
        <item x="74275"/>
        <item x="74276"/>
        <item x="74277"/>
        <item x="74278"/>
        <item x="74279"/>
        <item x="74280"/>
        <item x="74281"/>
        <item x="74282"/>
        <item x="74283"/>
        <item x="74284"/>
        <item x="74285"/>
        <item x="74286"/>
        <item x="74287"/>
        <item x="74288"/>
        <item x="74289"/>
        <item x="74290"/>
        <item x="74291"/>
        <item x="74292"/>
        <item x="74293"/>
        <item x="74294"/>
        <item x="74295"/>
        <item x="74296"/>
        <item x="74297"/>
        <item x="74298"/>
        <item x="74299"/>
        <item x="74300"/>
        <item x="74301"/>
        <item x="74302"/>
        <item x="74303"/>
        <item x="74304"/>
        <item x="74305"/>
        <item x="74306"/>
        <item x="74307"/>
        <item x="74308"/>
        <item x="74309"/>
        <item x="74310"/>
        <item x="74311"/>
        <item x="74312"/>
        <item x="74313"/>
        <item x="74314"/>
        <item x="74315"/>
        <item x="74316"/>
        <item x="74317"/>
        <item x="74318"/>
        <item x="74319"/>
        <item x="74320"/>
        <item x="74321"/>
        <item x="74322"/>
        <item x="74323"/>
        <item x="74324"/>
        <item x="74325"/>
        <item x="74326"/>
        <item x="74327"/>
        <item x="74328"/>
        <item x="74329"/>
        <item x="74330"/>
        <item x="74331"/>
        <item x="74332"/>
        <item x="74333"/>
        <item x="74334"/>
        <item x="74335"/>
        <item x="74336"/>
        <item x="74337"/>
        <item x="74338"/>
        <item x="74339"/>
        <item x="74340"/>
        <item x="74341"/>
        <item x="74342"/>
        <item x="74343"/>
        <item x="74344"/>
        <item x="74345"/>
        <item x="74346"/>
        <item x="74347"/>
        <item x="74348"/>
        <item x="74349"/>
        <item x="74350"/>
        <item x="74351"/>
        <item x="74352"/>
        <item x="74353"/>
        <item x="74354"/>
        <item x="74355"/>
        <item x="74356"/>
        <item x="74357"/>
        <item x="74358"/>
        <item x="74359"/>
        <item x="74360"/>
        <item x="74361"/>
        <item x="74362"/>
        <item x="74363"/>
        <item x="74364"/>
        <item x="74365"/>
        <item x="74366"/>
        <item x="74367"/>
        <item x="74368"/>
        <item x="74369"/>
        <item x="74370"/>
        <item x="74371"/>
        <item x="74372"/>
        <item x="74373"/>
        <item x="74374"/>
        <item x="74375"/>
        <item x="74376"/>
        <item x="74377"/>
        <item x="74378"/>
        <item x="74379"/>
        <item x="74380"/>
        <item x="74381"/>
        <item x="74382"/>
        <item x="74383"/>
        <item x="74384"/>
        <item x="74385"/>
        <item x="74386"/>
        <item x="74387"/>
        <item x="74388"/>
        <item x="74389"/>
        <item x="74390"/>
        <item x="74391"/>
        <item x="74392"/>
        <item x="74393"/>
        <item x="74394"/>
        <item x="74395"/>
        <item x="74396"/>
        <item x="74397"/>
        <item x="74398"/>
        <item x="74399"/>
        <item x="74400"/>
        <item x="74401"/>
        <item x="74402"/>
        <item x="74403"/>
        <item x="74404"/>
        <item x="74405"/>
        <item x="74406"/>
        <item x="74407"/>
        <item x="74408"/>
        <item x="74409"/>
        <item x="74410"/>
        <item x="74411"/>
        <item x="74412"/>
        <item x="74413"/>
        <item x="74414"/>
        <item x="74415"/>
        <item x="74416"/>
        <item x="74417"/>
        <item x="74418"/>
        <item x="74419"/>
        <item x="74420"/>
        <item x="74421"/>
        <item x="74422"/>
        <item x="74423"/>
        <item x="74424"/>
        <item x="74425"/>
        <item x="74426"/>
        <item x="74427"/>
        <item x="74428"/>
        <item x="74429"/>
        <item x="74430"/>
        <item x="74431"/>
        <item x="74432"/>
        <item x="74433"/>
        <item x="74434"/>
        <item x="74435"/>
        <item x="74436"/>
        <item x="74437"/>
        <item x="74438"/>
        <item x="74439"/>
        <item x="74440"/>
        <item x="74441"/>
        <item x="74442"/>
        <item x="74443"/>
        <item x="74444"/>
        <item x="74445"/>
        <item x="74446"/>
        <item x="74447"/>
        <item x="74448"/>
        <item x="74449"/>
        <item x="74450"/>
        <item x="74451"/>
        <item x="74452"/>
        <item x="74453"/>
        <item x="74454"/>
        <item x="74455"/>
        <item x="74456"/>
        <item x="74457"/>
        <item x="74458"/>
        <item x="74459"/>
        <item x="74460"/>
        <item x="74461"/>
        <item x="74462"/>
        <item x="74463"/>
        <item x="74464"/>
        <item x="74465"/>
        <item x="74466"/>
        <item x="74467"/>
        <item x="74468"/>
        <item x="74469"/>
        <item x="74470"/>
        <item x="74471"/>
        <item x="74472"/>
        <item x="74473"/>
        <item x="74474"/>
        <item x="74475"/>
        <item x="74476"/>
        <item x="74477"/>
        <item x="74478"/>
        <item x="74479"/>
        <item x="74480"/>
        <item x="74481"/>
        <item x="74482"/>
        <item x="74483"/>
        <item x="74484"/>
        <item x="74485"/>
        <item x="74486"/>
        <item x="74487"/>
        <item x="74488"/>
        <item x="74489"/>
        <item x="74490"/>
        <item x="74491"/>
        <item x="74492"/>
        <item x="74493"/>
        <item x="74494"/>
        <item x="74495"/>
        <item x="74496"/>
        <item x="74497"/>
        <item x="74498"/>
        <item x="74499"/>
        <item x="74500"/>
        <item x="74501"/>
        <item x="74502"/>
        <item x="74503"/>
        <item x="74504"/>
        <item x="74505"/>
        <item x="74506"/>
        <item x="74507"/>
        <item x="74508"/>
        <item x="74509"/>
        <item x="74510"/>
        <item x="74511"/>
        <item x="74512"/>
        <item x="74513"/>
        <item x="74514"/>
        <item x="74515"/>
        <item x="74516"/>
        <item x="74517"/>
        <item x="74518"/>
        <item x="74519"/>
        <item x="74520"/>
        <item x="74521"/>
        <item x="74522"/>
        <item x="74523"/>
        <item x="74524"/>
        <item x="74525"/>
        <item x="74526"/>
        <item x="74527"/>
        <item x="74528"/>
        <item x="74529"/>
        <item x="74530"/>
        <item x="74531"/>
        <item x="74532"/>
        <item x="74533"/>
        <item x="74534"/>
        <item x="74535"/>
        <item x="74536"/>
        <item x="74537"/>
        <item x="74538"/>
        <item x="74539"/>
        <item x="74540"/>
        <item x="74541"/>
        <item x="74542"/>
        <item x="74543"/>
        <item x="74544"/>
        <item x="74545"/>
        <item x="74546"/>
        <item x="74547"/>
        <item x="74548"/>
        <item x="74549"/>
        <item x="74550"/>
        <item x="74551"/>
        <item x="74552"/>
        <item x="74553"/>
        <item x="74554"/>
        <item x="74555"/>
        <item x="74556"/>
        <item x="74557"/>
        <item x="74558"/>
        <item x="74559"/>
        <item x="74560"/>
        <item x="74561"/>
        <item x="74562"/>
        <item x="74563"/>
        <item x="74564"/>
        <item x="74565"/>
        <item x="74566"/>
        <item x="74567"/>
        <item x="74568"/>
        <item x="74569"/>
        <item x="74570"/>
        <item x="74571"/>
        <item x="74572"/>
        <item x="74573"/>
        <item x="74574"/>
        <item x="74575"/>
        <item x="74576"/>
        <item x="74577"/>
        <item x="74578"/>
        <item x="74579"/>
        <item x="74580"/>
        <item x="74581"/>
        <item x="74582"/>
        <item x="74583"/>
        <item x="74584"/>
        <item x="74585"/>
        <item x="74586"/>
        <item x="74587"/>
        <item x="74588"/>
        <item x="74589"/>
        <item x="74590"/>
        <item x="74591"/>
        <item x="74592"/>
        <item x="74593"/>
        <item x="74594"/>
        <item x="74595"/>
        <item x="74596"/>
        <item x="74597"/>
        <item x="74598"/>
        <item x="74599"/>
        <item x="74600"/>
        <item x="74601"/>
        <item x="74602"/>
        <item x="74603"/>
        <item x="74604"/>
        <item x="74605"/>
        <item x="74606"/>
        <item x="74607"/>
        <item x="74608"/>
        <item x="74609"/>
        <item x="74610"/>
        <item x="74611"/>
        <item x="74612"/>
        <item x="74613"/>
        <item x="74614"/>
        <item x="74615"/>
        <item x="74616"/>
        <item x="74617"/>
        <item x="74618"/>
        <item x="74619"/>
        <item x="74620"/>
        <item x="74621"/>
        <item x="74622"/>
        <item x="74623"/>
        <item x="74624"/>
        <item x="74625"/>
        <item x="74626"/>
        <item x="74627"/>
        <item x="74628"/>
        <item x="74629"/>
        <item x="74630"/>
        <item x="74631"/>
        <item x="74632"/>
        <item x="74633"/>
        <item x="74634"/>
        <item x="74635"/>
        <item x="74636"/>
        <item x="74637"/>
        <item x="74638"/>
        <item x="74639"/>
        <item x="74640"/>
        <item x="74641"/>
        <item x="74642"/>
        <item x="74643"/>
        <item x="74644"/>
        <item x="74645"/>
        <item x="74646"/>
        <item x="74647"/>
        <item x="74648"/>
        <item x="74649"/>
        <item x="74650"/>
        <item x="74651"/>
        <item x="74652"/>
        <item x="74653"/>
        <item x="74654"/>
        <item x="74655"/>
        <item x="74656"/>
        <item x="74657"/>
        <item x="74658"/>
        <item x="74659"/>
        <item x="74660"/>
        <item x="74661"/>
        <item x="74662"/>
        <item x="74663"/>
        <item x="74664"/>
        <item x="74665"/>
        <item x="74666"/>
        <item x="74667"/>
        <item x="74668"/>
        <item x="74669"/>
        <item x="74670"/>
        <item x="74671"/>
        <item x="74672"/>
        <item x="74673"/>
        <item x="74674"/>
        <item x="74675"/>
        <item x="74676"/>
        <item x="74677"/>
        <item x="74678"/>
        <item x="74679"/>
        <item x="74680"/>
        <item x="74681"/>
        <item x="74682"/>
        <item x="74683"/>
        <item x="74684"/>
        <item x="74685"/>
        <item x="74686"/>
        <item x="74687"/>
        <item x="74688"/>
        <item x="74689"/>
        <item x="74690"/>
        <item x="74691"/>
        <item x="74692"/>
        <item x="74693"/>
        <item x="74694"/>
        <item x="74695"/>
        <item x="74696"/>
        <item x="74697"/>
        <item x="74698"/>
        <item x="74699"/>
        <item x="74700"/>
        <item x="74701"/>
        <item x="74702"/>
        <item x="74703"/>
        <item x="74704"/>
        <item x="74705"/>
        <item x="74706"/>
        <item x="74707"/>
        <item x="74708"/>
        <item x="74709"/>
        <item x="74710"/>
        <item x="74711"/>
        <item x="74712"/>
        <item x="74713"/>
        <item x="74714"/>
        <item x="74715"/>
        <item x="74716"/>
        <item x="74717"/>
        <item x="74718"/>
        <item x="74719"/>
        <item x="74720"/>
        <item x="74721"/>
        <item x="74722"/>
        <item x="74723"/>
        <item x="74724"/>
        <item x="74725"/>
        <item x="74726"/>
        <item x="74727"/>
        <item x="74728"/>
        <item x="74729"/>
        <item x="74730"/>
        <item x="74731"/>
        <item x="74732"/>
        <item x="74733"/>
        <item x="74734"/>
        <item x="74735"/>
        <item x="74736"/>
        <item x="74737"/>
        <item x="74738"/>
        <item x="74739"/>
        <item x="74740"/>
        <item x="74741"/>
        <item x="74742"/>
        <item x="74743"/>
        <item x="74744"/>
        <item x="74745"/>
        <item x="74746"/>
        <item x="74747"/>
        <item x="74748"/>
        <item x="74749"/>
        <item x="74750"/>
        <item x="74751"/>
        <item x="74752"/>
        <item x="74753"/>
        <item x="74754"/>
        <item x="74755"/>
        <item x="74756"/>
        <item x="74757"/>
        <item x="74758"/>
        <item x="74759"/>
        <item x="74760"/>
        <item x="74761"/>
        <item x="74762"/>
        <item x="74763"/>
        <item x="74764"/>
        <item x="74765"/>
        <item x="74766"/>
        <item x="74767"/>
        <item x="74768"/>
        <item x="74769"/>
        <item x="74770"/>
        <item x="74771"/>
        <item x="74772"/>
        <item x="74773"/>
        <item x="74774"/>
        <item x="74775"/>
        <item x="74776"/>
        <item x="74777"/>
        <item x="74778"/>
        <item x="74779"/>
        <item x="74780"/>
        <item x="74781"/>
        <item x="74782"/>
        <item x="74783"/>
        <item x="74784"/>
        <item x="74785"/>
        <item x="74786"/>
        <item x="74787"/>
        <item x="74788"/>
        <item x="74789"/>
        <item x="74790"/>
        <item x="74791"/>
        <item x="74792"/>
        <item x="74793"/>
        <item x="74794"/>
        <item x="74795"/>
        <item x="74796"/>
        <item x="74797"/>
        <item x="74798"/>
        <item x="74799"/>
        <item x="74800"/>
        <item x="74801"/>
        <item x="74802"/>
        <item x="74803"/>
        <item x="74804"/>
        <item x="74805"/>
        <item x="74806"/>
        <item x="74807"/>
        <item x="74808"/>
        <item x="74809"/>
        <item x="74810"/>
        <item x="74811"/>
        <item x="74812"/>
        <item x="74813"/>
        <item x="74814"/>
        <item x="74815"/>
        <item x="74816"/>
        <item x="74817"/>
        <item x="74818"/>
        <item x="74819"/>
        <item x="74820"/>
        <item x="74821"/>
        <item x="74822"/>
        <item x="74823"/>
        <item x="74824"/>
        <item x="74825"/>
        <item x="74826"/>
        <item x="74827"/>
        <item x="74828"/>
        <item x="74829"/>
        <item x="74830"/>
        <item x="74831"/>
        <item x="74832"/>
        <item x="74833"/>
        <item x="74834"/>
        <item x="74835"/>
        <item x="74836"/>
        <item x="74837"/>
        <item x="74838"/>
        <item x="74839"/>
        <item x="74840"/>
        <item x="74841"/>
        <item x="74842"/>
        <item x="74843"/>
        <item x="74844"/>
        <item x="74845"/>
        <item x="74846"/>
        <item x="74847"/>
        <item x="74848"/>
        <item x="74849"/>
        <item x="74850"/>
        <item x="74851"/>
        <item x="74852"/>
        <item x="74853"/>
        <item x="74854"/>
        <item x="74855"/>
        <item x="74856"/>
        <item x="74857"/>
        <item x="74858"/>
        <item x="74859"/>
        <item x="74860"/>
        <item x="74861"/>
        <item x="74862"/>
        <item x="74863"/>
        <item x="74864"/>
        <item x="74865"/>
        <item x="74866"/>
        <item x="74867"/>
        <item x="74868"/>
        <item x="74869"/>
        <item x="74870"/>
        <item x="74871"/>
        <item x="74872"/>
        <item x="74873"/>
        <item x="74874"/>
        <item x="74875"/>
        <item x="74876"/>
        <item x="74877"/>
        <item x="74878"/>
        <item x="74879"/>
        <item x="74880"/>
        <item x="74881"/>
        <item x="74882"/>
        <item x="74883"/>
        <item x="74884"/>
        <item x="74885"/>
        <item x="74886"/>
        <item x="74887"/>
        <item x="74888"/>
        <item x="74889"/>
        <item x="74890"/>
        <item x="74891"/>
        <item x="74892"/>
        <item x="74893"/>
        <item x="74894"/>
        <item x="74895"/>
        <item x="74896"/>
        <item x="74897"/>
        <item x="74898"/>
        <item x="74899"/>
        <item x="74900"/>
        <item x="74901"/>
        <item x="74902"/>
        <item x="74903"/>
        <item x="74904"/>
        <item x="74905"/>
        <item x="74906"/>
        <item x="74907"/>
        <item x="74908"/>
        <item x="74909"/>
        <item x="74910"/>
        <item x="74911"/>
        <item x="74912"/>
        <item x="74913"/>
        <item x="74914"/>
        <item x="74915"/>
        <item x="74916"/>
        <item x="74917"/>
        <item x="74918"/>
        <item x="74919"/>
        <item x="74920"/>
        <item x="74921"/>
        <item x="74922"/>
        <item x="74923"/>
        <item x="74924"/>
        <item x="74925"/>
        <item x="74926"/>
        <item x="74927"/>
        <item x="74928"/>
        <item x="74929"/>
        <item x="74930"/>
        <item x="74931"/>
        <item x="74932"/>
        <item x="74933"/>
        <item x="74934"/>
        <item x="74935"/>
        <item x="74936"/>
        <item x="74937"/>
        <item x="74938"/>
        <item x="74939"/>
        <item x="74940"/>
        <item x="74941"/>
        <item x="74942"/>
        <item x="74943"/>
        <item x="74944"/>
        <item x="74945"/>
        <item x="74946"/>
        <item x="74947"/>
        <item x="74948"/>
        <item x="74949"/>
        <item x="74950"/>
        <item x="74951"/>
        <item x="74952"/>
        <item x="74953"/>
        <item x="74954"/>
        <item x="74955"/>
        <item x="74956"/>
        <item x="74957"/>
        <item x="74958"/>
        <item x="74959"/>
        <item x="74960"/>
        <item x="74961"/>
        <item x="74962"/>
        <item x="74963"/>
        <item x="74964"/>
        <item x="74965"/>
        <item x="74966"/>
        <item x="74967"/>
        <item x="74968"/>
        <item x="74969"/>
        <item x="74970"/>
        <item x="74971"/>
        <item x="74972"/>
        <item x="74973"/>
        <item x="74974"/>
        <item x="74975"/>
        <item x="74976"/>
        <item x="74977"/>
        <item x="74978"/>
        <item x="74979"/>
        <item x="74980"/>
        <item x="74981"/>
        <item x="74982"/>
        <item x="74983"/>
        <item x="74984"/>
        <item x="74985"/>
        <item x="74986"/>
        <item x="74987"/>
        <item x="74988"/>
        <item x="74989"/>
        <item x="74990"/>
        <item x="74991"/>
        <item x="74992"/>
        <item x="74993"/>
        <item x="74994"/>
        <item x="74995"/>
        <item x="74996"/>
        <item x="74997"/>
        <item x="74998"/>
        <item x="74999"/>
        <item x="75000"/>
        <item x="75001"/>
        <item x="75002"/>
        <item x="75003"/>
        <item x="75004"/>
        <item x="75005"/>
        <item x="75006"/>
        <item x="75007"/>
        <item x="75008"/>
        <item x="75009"/>
        <item x="75010"/>
        <item x="75011"/>
        <item x="75012"/>
        <item x="75013"/>
        <item x="75014"/>
        <item x="75015"/>
        <item x="75016"/>
        <item x="75017"/>
        <item x="75018"/>
        <item x="75019"/>
        <item x="75020"/>
        <item x="75021"/>
        <item x="75022"/>
        <item x="75023"/>
        <item x="75024"/>
        <item x="75025"/>
        <item x="75026"/>
        <item x="75027"/>
        <item x="75028"/>
        <item x="75029"/>
        <item x="75030"/>
        <item x="75031"/>
        <item x="75032"/>
        <item x="75033"/>
        <item x="75034"/>
        <item x="75035"/>
        <item x="75036"/>
        <item x="75037"/>
        <item x="75038"/>
        <item x="75039"/>
        <item x="75040"/>
        <item x="75041"/>
        <item x="75042"/>
        <item x="75043"/>
        <item x="75044"/>
        <item x="75045"/>
        <item x="75046"/>
        <item x="75047"/>
        <item x="75048"/>
        <item x="75049"/>
        <item x="75050"/>
        <item x="75051"/>
        <item x="75052"/>
        <item x="75053"/>
        <item x="75054"/>
        <item x="75055"/>
        <item x="75056"/>
        <item x="75057"/>
        <item x="75058"/>
        <item x="75059"/>
        <item x="75060"/>
        <item x="75061"/>
        <item x="75062"/>
        <item x="75063"/>
        <item x="75064"/>
        <item x="75065"/>
        <item x="75066"/>
        <item x="75067"/>
        <item x="75068"/>
        <item x="75069"/>
        <item x="75070"/>
        <item x="75071"/>
        <item x="75072"/>
        <item x="75073"/>
        <item x="75074"/>
        <item x="75075"/>
        <item x="75076"/>
        <item x="75077"/>
        <item x="75078"/>
        <item x="75079"/>
        <item x="75080"/>
        <item x="75081"/>
        <item x="75082"/>
        <item x="75083"/>
        <item x="75084"/>
        <item x="75085"/>
        <item x="75086"/>
        <item x="75087"/>
        <item x="75088"/>
        <item x="75089"/>
        <item x="75090"/>
        <item x="75091"/>
        <item x="75092"/>
        <item x="75093"/>
        <item x="75094"/>
        <item x="75095"/>
        <item x="75096"/>
        <item x="75097"/>
        <item x="75098"/>
        <item x="75099"/>
        <item x="75100"/>
        <item x="75101"/>
        <item x="75102"/>
        <item x="75103"/>
        <item x="75104"/>
        <item x="75105"/>
        <item x="75106"/>
        <item x="75107"/>
        <item x="75108"/>
        <item x="75109"/>
        <item x="75110"/>
        <item x="75111"/>
        <item x="75112"/>
        <item x="75113"/>
        <item x="75114"/>
        <item x="75115"/>
        <item x="75116"/>
        <item x="75117"/>
        <item x="75118"/>
        <item x="75119"/>
        <item x="75120"/>
        <item x="75121"/>
        <item x="75122"/>
        <item x="75123"/>
        <item x="75124"/>
        <item x="75125"/>
        <item x="75126"/>
        <item x="75127"/>
        <item x="75128"/>
        <item x="75129"/>
        <item x="75130"/>
        <item x="75131"/>
        <item x="75132"/>
        <item x="75133"/>
        <item x="75134"/>
        <item x="75135"/>
        <item x="75136"/>
        <item x="75137"/>
        <item x="75138"/>
        <item x="75139"/>
        <item x="75140"/>
        <item x="75141"/>
        <item x="75142"/>
        <item x="75143"/>
        <item x="75144"/>
        <item x="75145"/>
        <item x="75146"/>
        <item x="75147"/>
        <item x="75148"/>
        <item x="75149"/>
        <item x="75150"/>
        <item x="75151"/>
        <item x="75152"/>
        <item x="75153"/>
        <item x="75154"/>
        <item x="75155"/>
        <item x="75156"/>
        <item x="75157"/>
        <item x="75158"/>
        <item x="75159"/>
        <item x="75160"/>
        <item x="75161"/>
        <item x="75162"/>
        <item x="75163"/>
        <item x="75164"/>
        <item x="75165"/>
        <item x="75166"/>
        <item x="75167"/>
        <item x="75168"/>
        <item x="75169"/>
        <item x="75170"/>
        <item x="75171"/>
        <item x="75172"/>
        <item x="75173"/>
        <item x="75174"/>
        <item x="75175"/>
        <item x="75176"/>
        <item x="75177"/>
        <item x="75178"/>
        <item x="75179"/>
        <item x="75180"/>
        <item x="75181"/>
        <item x="75182"/>
        <item x="75183"/>
        <item x="75184"/>
        <item x="75185"/>
        <item x="75186"/>
        <item x="75187"/>
        <item x="75188"/>
        <item x="75189"/>
        <item x="75190"/>
        <item x="75191"/>
        <item x="75192"/>
        <item x="75193"/>
        <item x="75194"/>
        <item x="75195"/>
        <item x="75196"/>
        <item x="75197"/>
        <item x="75198"/>
        <item x="75199"/>
        <item x="75200"/>
        <item x="75201"/>
        <item x="75202"/>
        <item x="75203"/>
        <item x="75204"/>
        <item x="75205"/>
        <item x="75206"/>
        <item x="75207"/>
        <item x="75208"/>
        <item x="75209"/>
        <item x="75210"/>
        <item x="75211"/>
        <item x="75212"/>
        <item x="75213"/>
        <item x="75214"/>
        <item x="75215"/>
        <item x="75216"/>
        <item x="75217"/>
        <item x="75218"/>
        <item x="75219"/>
        <item x="75220"/>
        <item x="75221"/>
        <item x="75222"/>
        <item x="75223"/>
        <item x="75224"/>
        <item x="75225"/>
        <item x="75226"/>
        <item x="75227"/>
        <item x="75228"/>
        <item x="75229"/>
        <item x="75230"/>
        <item x="75231"/>
        <item x="75232"/>
        <item x="75233"/>
        <item x="75234"/>
        <item x="75235"/>
        <item x="75236"/>
        <item x="75237"/>
        <item x="75238"/>
        <item x="75239"/>
        <item x="75240"/>
        <item x="75241"/>
        <item x="75242"/>
        <item x="75243"/>
        <item x="75244"/>
        <item x="75245"/>
        <item x="75246"/>
        <item x="75247"/>
        <item x="75248"/>
        <item x="75249"/>
        <item x="75250"/>
        <item x="75251"/>
        <item x="75252"/>
        <item x="75253"/>
        <item x="75254"/>
        <item x="75255"/>
        <item x="75256"/>
        <item x="75257"/>
        <item x="75258"/>
        <item x="75259"/>
        <item x="75260"/>
        <item x="75261"/>
        <item x="75262"/>
        <item x="75263"/>
        <item x="75264"/>
        <item x="75265"/>
        <item x="75266"/>
        <item x="75267"/>
        <item x="75268"/>
        <item x="75269"/>
        <item x="75270"/>
        <item x="75271"/>
        <item x="75272"/>
        <item x="75273"/>
        <item x="75274"/>
        <item x="75275"/>
        <item x="75276"/>
        <item x="75277"/>
        <item x="75278"/>
        <item x="75279"/>
        <item x="75280"/>
        <item x="75281"/>
        <item x="75282"/>
        <item x="75283"/>
        <item x="75284"/>
        <item x="75285"/>
        <item x="75286"/>
        <item x="75287"/>
        <item x="75288"/>
        <item x="75289"/>
        <item x="75290"/>
        <item x="75291"/>
        <item x="75292"/>
        <item x="75293"/>
        <item x="75294"/>
        <item x="75295"/>
        <item x="75296"/>
        <item x="75297"/>
        <item x="75298"/>
        <item x="75299"/>
        <item x="75300"/>
        <item x="75301"/>
        <item x="75302"/>
        <item x="75303"/>
        <item x="75304"/>
        <item x="75305"/>
        <item x="75306"/>
        <item x="75307"/>
        <item x="75308"/>
        <item x="75309"/>
        <item x="75310"/>
        <item x="75311"/>
        <item x="75312"/>
        <item x="75313"/>
        <item x="75314"/>
        <item x="75315"/>
        <item x="75316"/>
        <item x="75317"/>
        <item x="75318"/>
        <item x="75319"/>
        <item x="75320"/>
        <item x="75321"/>
        <item x="75322"/>
        <item x="75323"/>
        <item x="75324"/>
        <item x="75325"/>
        <item x="75326"/>
        <item x="75327"/>
        <item x="75328"/>
        <item x="75329"/>
        <item x="75330"/>
        <item x="75331"/>
        <item x="75332"/>
        <item x="75333"/>
        <item x="75334"/>
        <item x="75335"/>
        <item x="75336"/>
        <item x="75337"/>
        <item x="75338"/>
        <item x="75339"/>
        <item x="75340"/>
        <item x="75341"/>
        <item x="75342"/>
        <item x="75343"/>
        <item x="75344"/>
        <item x="75345"/>
        <item x="75346"/>
        <item x="75347"/>
        <item x="75348"/>
        <item x="75349"/>
        <item x="75350"/>
        <item x="75351"/>
        <item x="75352"/>
        <item x="75353"/>
        <item x="75354"/>
        <item x="75355"/>
        <item x="75356"/>
        <item x="75357"/>
        <item x="75358"/>
        <item x="75359"/>
        <item x="75360"/>
        <item x="75361"/>
        <item x="75362"/>
        <item x="75363"/>
        <item x="75364"/>
        <item x="75365"/>
        <item x="75366"/>
        <item x="75367"/>
        <item x="75368"/>
        <item x="75369"/>
        <item x="75370"/>
        <item x="75371"/>
        <item x="75372"/>
        <item x="75373"/>
        <item x="75374"/>
        <item x="75375"/>
        <item x="75376"/>
        <item x="75377"/>
        <item x="75378"/>
        <item x="75379"/>
        <item x="75380"/>
        <item x="75381"/>
        <item x="75382"/>
        <item x="75383"/>
        <item x="75384"/>
        <item x="75385"/>
        <item x="75386"/>
        <item x="75387"/>
        <item x="75388"/>
        <item x="75389"/>
        <item x="75390"/>
        <item x="75391"/>
        <item x="75392"/>
        <item x="75393"/>
        <item x="75394"/>
        <item x="75395"/>
        <item x="75396"/>
        <item x="75397"/>
        <item x="75398"/>
        <item x="75399"/>
        <item x="75400"/>
        <item x="75401"/>
        <item x="75402"/>
        <item x="75403"/>
        <item x="75404"/>
        <item x="75405"/>
        <item x="75406"/>
        <item x="75407"/>
        <item x="75408"/>
        <item x="75409"/>
        <item x="75410"/>
        <item x="75411"/>
        <item x="75412"/>
        <item x="75413"/>
        <item x="75414"/>
        <item x="75415"/>
        <item x="75416"/>
        <item x="75417"/>
        <item x="75418"/>
        <item x="75419"/>
        <item x="75420"/>
        <item x="75421"/>
        <item x="75422"/>
        <item x="75423"/>
        <item x="75424"/>
        <item x="75425"/>
        <item x="75426"/>
        <item x="75427"/>
        <item x="75428"/>
        <item x="75429"/>
        <item x="75430"/>
        <item x="75431"/>
        <item x="75432"/>
        <item x="75433"/>
        <item x="75434"/>
        <item x="75435"/>
        <item x="75436"/>
        <item x="75437"/>
        <item x="75438"/>
        <item x="75439"/>
        <item x="75440"/>
        <item x="75441"/>
        <item x="75442"/>
        <item x="75443"/>
        <item x="75444"/>
        <item x="75445"/>
        <item x="75446"/>
        <item x="75447"/>
        <item x="75448"/>
        <item x="75449"/>
        <item x="75450"/>
        <item x="75451"/>
        <item x="75452"/>
        <item x="75453"/>
        <item x="75454"/>
        <item x="75455"/>
        <item x="75456"/>
        <item x="75457"/>
        <item x="75458"/>
        <item x="75459"/>
        <item x="75460"/>
        <item x="75461"/>
        <item x="75462"/>
        <item x="75463"/>
        <item x="75464"/>
        <item x="75465"/>
        <item x="75466"/>
        <item x="75467"/>
        <item x="75468"/>
        <item x="75469"/>
        <item x="75470"/>
        <item x="75471"/>
        <item x="75472"/>
        <item x="75473"/>
        <item x="75474"/>
        <item x="75475"/>
        <item x="75476"/>
        <item x="75477"/>
        <item x="75478"/>
        <item x="75479"/>
        <item x="75480"/>
        <item x="75481"/>
        <item x="75482"/>
        <item x="75483"/>
        <item x="75484"/>
        <item x="75485"/>
        <item x="75486"/>
        <item x="75487"/>
        <item x="75488"/>
        <item x="75489"/>
        <item x="75490"/>
        <item x="75491"/>
        <item x="75492"/>
        <item x="75493"/>
        <item x="75494"/>
        <item x="75495"/>
        <item x="75496"/>
        <item x="75497"/>
        <item x="75498"/>
        <item x="75499"/>
        <item x="75500"/>
        <item x="75501"/>
        <item x="75502"/>
        <item x="75503"/>
        <item x="75504"/>
        <item x="75505"/>
        <item x="75506"/>
        <item x="75507"/>
        <item x="75508"/>
        <item x="75509"/>
        <item x="75510"/>
        <item x="75511"/>
        <item x="75512"/>
        <item x="75513"/>
        <item x="75514"/>
        <item x="75515"/>
        <item x="75516"/>
        <item x="75517"/>
        <item x="75518"/>
        <item x="75519"/>
        <item x="75520"/>
        <item x="75521"/>
        <item x="75522"/>
        <item x="75523"/>
        <item x="75524"/>
        <item x="75525"/>
        <item x="75526"/>
        <item x="75527"/>
        <item x="75528"/>
        <item x="75529"/>
        <item x="75530"/>
        <item x="75531"/>
        <item x="75532"/>
        <item x="75533"/>
        <item x="75534"/>
        <item x="75535"/>
        <item x="75536"/>
        <item x="75537"/>
        <item x="75538"/>
        <item x="75539"/>
        <item x="75540"/>
        <item x="75541"/>
        <item x="75542"/>
        <item x="75543"/>
        <item x="75544"/>
        <item x="75545"/>
        <item x="75546"/>
        <item x="75547"/>
        <item x="75548"/>
        <item x="75549"/>
        <item x="75550"/>
        <item x="75551"/>
        <item x="75552"/>
        <item x="75553"/>
        <item x="75554"/>
        <item x="75555"/>
        <item x="75556"/>
        <item x="75557"/>
        <item x="75558"/>
        <item x="75559"/>
        <item x="75560"/>
        <item x="75561"/>
        <item x="75562"/>
        <item x="75563"/>
        <item x="75564"/>
        <item x="75565"/>
        <item x="75566"/>
        <item x="75567"/>
        <item x="75568"/>
        <item x="75569"/>
        <item x="75570"/>
        <item x="75571"/>
        <item x="75572"/>
        <item x="75573"/>
        <item x="75574"/>
        <item x="75575"/>
        <item x="75576"/>
        <item x="75577"/>
        <item x="75578"/>
        <item x="75579"/>
        <item x="75580"/>
        <item x="75581"/>
        <item x="75582"/>
        <item x="75583"/>
        <item x="75584"/>
        <item x="75585"/>
        <item x="75586"/>
        <item x="75587"/>
        <item x="75588"/>
        <item x="75589"/>
        <item x="75590"/>
        <item x="75591"/>
        <item x="75592"/>
        <item x="75593"/>
        <item x="75594"/>
        <item x="75595"/>
        <item x="75596"/>
        <item x="75597"/>
        <item x="75598"/>
        <item x="75599"/>
        <item x="75600"/>
        <item x="75601"/>
        <item x="75602"/>
        <item x="75603"/>
        <item x="75604"/>
        <item x="75605"/>
        <item x="75606"/>
        <item x="75607"/>
        <item x="75608"/>
        <item x="75609"/>
        <item x="75610"/>
        <item x="75611"/>
        <item x="75612"/>
        <item x="75613"/>
        <item x="75614"/>
        <item x="75615"/>
        <item x="75616"/>
        <item x="75617"/>
        <item x="75618"/>
        <item x="75619"/>
        <item x="75620"/>
        <item x="75621"/>
        <item x="75622"/>
        <item x="75623"/>
        <item x="75624"/>
        <item x="75625"/>
        <item x="75626"/>
        <item x="75627"/>
        <item x="75628"/>
        <item x="75629"/>
        <item x="75630"/>
        <item x="75631"/>
        <item x="75632"/>
        <item x="75633"/>
        <item x="75634"/>
        <item x="75635"/>
        <item x="75636"/>
        <item x="75637"/>
        <item x="75638"/>
        <item x="75639"/>
        <item x="75640"/>
        <item x="75641"/>
        <item x="75642"/>
        <item x="75643"/>
        <item x="75644"/>
        <item x="75645"/>
        <item x="75646"/>
        <item x="75647"/>
        <item x="75648"/>
        <item x="75649"/>
        <item x="75650"/>
        <item x="75651"/>
        <item x="75652"/>
        <item x="75653"/>
        <item x="75654"/>
        <item x="75655"/>
        <item x="75656"/>
        <item x="75657"/>
        <item x="75658"/>
        <item x="75659"/>
        <item x="75660"/>
        <item x="75661"/>
        <item x="75662"/>
        <item x="75663"/>
        <item x="75664"/>
        <item x="75665"/>
        <item x="75666"/>
        <item x="75667"/>
        <item x="75668"/>
        <item x="75669"/>
        <item x="75670"/>
        <item x="75671"/>
        <item x="75672"/>
        <item x="75673"/>
        <item x="75674"/>
        <item x="75675"/>
        <item x="75676"/>
        <item x="75677"/>
        <item x="75678"/>
        <item x="75679"/>
        <item x="75680"/>
        <item x="75681"/>
        <item x="75682"/>
        <item x="75683"/>
        <item x="75684"/>
        <item x="75685"/>
        <item x="75686"/>
        <item x="75687"/>
        <item x="75688"/>
        <item x="75689"/>
        <item x="75690"/>
        <item x="75691"/>
        <item x="75692"/>
        <item x="75693"/>
        <item x="75694"/>
        <item x="75695"/>
        <item x="75696"/>
        <item x="75697"/>
        <item x="75698"/>
        <item x="75699"/>
        <item x="75700"/>
        <item x="75701"/>
        <item x="75702"/>
        <item x="75703"/>
        <item x="75704"/>
        <item x="75705"/>
        <item x="75706"/>
        <item x="75707"/>
        <item x="75708"/>
        <item x="75709"/>
        <item x="75710"/>
        <item x="75711"/>
        <item x="75712"/>
        <item x="75713"/>
        <item x="75714"/>
        <item x="75715"/>
        <item x="75716"/>
        <item x="75717"/>
        <item x="75718"/>
        <item x="75719"/>
        <item x="75720"/>
        <item x="75721"/>
        <item x="75722"/>
        <item x="75723"/>
        <item x="75724"/>
        <item x="75725"/>
        <item x="75726"/>
        <item x="75727"/>
        <item x="75728"/>
        <item x="75729"/>
        <item x="75730"/>
        <item x="75731"/>
        <item x="75732"/>
        <item x="75733"/>
        <item x="75734"/>
        <item x="75735"/>
        <item x="75736"/>
        <item x="75737"/>
        <item x="75738"/>
        <item x="75739"/>
        <item x="75740"/>
        <item x="75741"/>
        <item x="75742"/>
        <item x="75743"/>
        <item x="75744"/>
        <item x="75745"/>
        <item x="75746"/>
        <item x="75747"/>
        <item x="75748"/>
        <item x="75749"/>
        <item x="75750"/>
        <item x="75751"/>
        <item x="75752"/>
        <item x="75753"/>
        <item x="75754"/>
        <item x="75755"/>
        <item x="75756"/>
        <item x="75757"/>
        <item x="75758"/>
        <item x="75759"/>
        <item x="75760"/>
        <item x="75761"/>
        <item x="75762"/>
        <item x="75763"/>
        <item x="75764"/>
        <item x="75765"/>
        <item x="75766"/>
        <item x="75767"/>
        <item x="75768"/>
        <item x="75769"/>
        <item x="75770"/>
        <item x="75771"/>
        <item x="75772"/>
        <item x="75773"/>
        <item x="75774"/>
        <item x="75775"/>
        <item x="75776"/>
        <item x="75777"/>
        <item x="75778"/>
        <item x="75779"/>
        <item x="75780"/>
        <item x="75781"/>
        <item x="75782"/>
        <item x="75783"/>
        <item x="75784"/>
        <item x="75785"/>
        <item x="75786"/>
        <item x="75787"/>
        <item x="75788"/>
        <item x="75789"/>
        <item x="75790"/>
        <item x="75791"/>
        <item x="75792"/>
        <item x="75793"/>
        <item x="75794"/>
        <item x="75795"/>
        <item x="75796"/>
        <item x="75797"/>
        <item x="75798"/>
        <item x="75799"/>
        <item x="75800"/>
        <item x="75801"/>
        <item x="75802"/>
        <item x="75803"/>
        <item x="75804"/>
        <item x="75805"/>
        <item x="75806"/>
        <item x="75807"/>
        <item x="75808"/>
        <item x="75809"/>
        <item x="75810"/>
        <item x="75811"/>
        <item x="75812"/>
        <item x="75813"/>
        <item x="75814"/>
        <item x="75815"/>
        <item x="75816"/>
        <item x="75817"/>
        <item x="75818"/>
        <item x="75819"/>
        <item x="75820"/>
        <item x="75821"/>
        <item x="75822"/>
        <item x="75823"/>
        <item x="75824"/>
        <item x="75825"/>
        <item x="75826"/>
        <item x="75827"/>
        <item x="75828"/>
        <item x="75829"/>
        <item x="75830"/>
        <item x="75831"/>
        <item x="75832"/>
        <item x="75833"/>
        <item x="75834"/>
        <item x="75835"/>
        <item x="75836"/>
        <item x="75837"/>
        <item x="75838"/>
        <item x="75839"/>
        <item x="75840"/>
        <item x="75841"/>
        <item x="75842"/>
        <item x="75843"/>
        <item x="75844"/>
        <item x="75845"/>
        <item x="75846"/>
        <item x="75847"/>
        <item x="75848"/>
        <item x="75849"/>
        <item x="75850"/>
        <item x="75851"/>
        <item x="75852"/>
        <item x="75853"/>
        <item x="75854"/>
        <item x="75855"/>
        <item x="75856"/>
        <item x="75857"/>
        <item x="75858"/>
        <item x="75859"/>
        <item x="75860"/>
        <item x="75861"/>
        <item x="75862"/>
        <item x="75863"/>
        <item x="75864"/>
        <item x="75865"/>
        <item x="75866"/>
        <item x="75867"/>
        <item x="75868"/>
        <item x="75869"/>
        <item x="75870"/>
        <item x="75871"/>
        <item x="75872"/>
        <item x="75873"/>
        <item x="75874"/>
        <item x="75875"/>
        <item x="75876"/>
        <item x="75877"/>
        <item x="75878"/>
        <item x="75879"/>
        <item x="75880"/>
        <item x="75881"/>
        <item x="75882"/>
        <item x="75883"/>
        <item x="75884"/>
        <item x="75885"/>
        <item x="75886"/>
        <item x="75887"/>
        <item x="75888"/>
        <item x="75889"/>
        <item x="75890"/>
        <item x="75891"/>
        <item x="75892"/>
        <item x="75893"/>
        <item x="75894"/>
        <item x="75895"/>
        <item x="75896"/>
        <item x="75897"/>
        <item x="75898"/>
        <item x="75899"/>
        <item x="75900"/>
        <item x="75901"/>
        <item x="75902"/>
        <item x="75903"/>
        <item x="75904"/>
        <item x="75905"/>
        <item x="75906"/>
        <item x="75907"/>
        <item x="75908"/>
        <item x="75909"/>
        <item x="75910"/>
        <item x="75911"/>
        <item x="75912"/>
        <item x="75913"/>
        <item x="75914"/>
        <item x="75915"/>
        <item x="75916"/>
        <item x="75917"/>
        <item x="75918"/>
        <item x="75919"/>
        <item x="75920"/>
        <item x="75921"/>
        <item x="75922"/>
        <item x="75923"/>
        <item x="75924"/>
        <item x="75925"/>
        <item x="75926"/>
        <item x="75927"/>
        <item x="75928"/>
        <item x="75929"/>
        <item x="75930"/>
        <item x="75931"/>
        <item x="75932"/>
        <item x="75933"/>
        <item x="75934"/>
        <item x="75935"/>
        <item x="75936"/>
        <item x="75937"/>
        <item x="75938"/>
        <item x="75939"/>
        <item x="75940"/>
        <item x="75941"/>
        <item x="75942"/>
        <item x="75943"/>
        <item x="75944"/>
        <item x="75945"/>
        <item x="75946"/>
        <item x="75947"/>
        <item x="75948"/>
        <item x="75949"/>
        <item x="75950"/>
        <item x="75951"/>
        <item x="75952"/>
        <item x="75953"/>
        <item x="75954"/>
        <item x="75955"/>
        <item x="75956"/>
        <item x="75957"/>
        <item x="75958"/>
        <item x="75959"/>
        <item x="75960"/>
        <item x="75961"/>
        <item x="75962"/>
        <item x="75963"/>
        <item x="75964"/>
        <item x="75965"/>
        <item x="75966"/>
        <item x="75967"/>
        <item x="75968"/>
        <item x="75969"/>
        <item x="75970"/>
        <item x="75971"/>
        <item x="75972"/>
        <item x="75973"/>
        <item x="75974"/>
        <item x="75975"/>
        <item x="75976"/>
        <item x="75977"/>
        <item x="75978"/>
        <item x="75979"/>
        <item x="75980"/>
        <item x="75981"/>
        <item x="75982"/>
        <item x="75983"/>
        <item x="75984"/>
        <item x="75985"/>
        <item x="75986"/>
        <item x="75987"/>
        <item x="75988"/>
        <item x="75989"/>
        <item x="75990"/>
        <item x="75991"/>
        <item x="75992"/>
        <item x="75993"/>
        <item x="75994"/>
        <item x="75995"/>
        <item x="75996"/>
        <item x="75997"/>
        <item x="75998"/>
        <item x="75999"/>
        <item x="76000"/>
        <item x="76001"/>
        <item x="76002"/>
        <item x="76003"/>
        <item x="76004"/>
        <item x="76005"/>
        <item x="76006"/>
        <item x="76007"/>
        <item x="76008"/>
        <item x="76009"/>
        <item x="76010"/>
        <item x="76011"/>
        <item x="76012"/>
        <item x="76013"/>
        <item x="76014"/>
        <item x="76015"/>
        <item x="76016"/>
        <item x="76017"/>
        <item x="76018"/>
        <item x="76019"/>
        <item x="76020"/>
        <item x="76021"/>
        <item x="76022"/>
        <item x="76023"/>
        <item x="76024"/>
        <item x="76025"/>
        <item x="76026"/>
        <item x="76027"/>
        <item x="76028"/>
        <item x="76029"/>
        <item x="76030"/>
        <item x="76031"/>
        <item x="76032"/>
        <item x="76033"/>
        <item x="76034"/>
        <item x="76035"/>
        <item x="76036"/>
        <item x="76037"/>
        <item x="76038"/>
        <item x="76039"/>
        <item x="76040"/>
        <item x="76041"/>
        <item x="76042"/>
        <item x="76043"/>
        <item x="76044"/>
        <item x="76045"/>
        <item x="76046"/>
        <item x="76047"/>
        <item x="76048"/>
        <item x="76049"/>
        <item x="76050"/>
        <item x="76051"/>
        <item x="76052"/>
        <item x="76053"/>
        <item x="76054"/>
        <item x="76055"/>
        <item x="76056"/>
        <item x="76057"/>
        <item x="76058"/>
        <item x="76059"/>
        <item x="76060"/>
        <item x="76061"/>
        <item x="76062"/>
        <item x="76063"/>
        <item x="76064"/>
        <item x="76065"/>
        <item x="76066"/>
        <item x="76067"/>
        <item x="76068"/>
        <item x="76069"/>
        <item x="76070"/>
        <item x="76071"/>
        <item x="76072"/>
        <item x="76073"/>
        <item x="76074"/>
        <item x="76075"/>
        <item x="76076"/>
        <item x="76077"/>
        <item x="76078"/>
        <item x="76079"/>
        <item x="76080"/>
        <item x="76081"/>
        <item x="76082"/>
        <item x="76083"/>
        <item x="76084"/>
        <item x="76085"/>
        <item x="76086"/>
        <item x="76087"/>
        <item x="76088"/>
        <item x="76089"/>
        <item x="76090"/>
        <item x="76091"/>
        <item x="76092"/>
        <item x="76093"/>
        <item x="76094"/>
        <item x="76095"/>
        <item x="76096"/>
        <item x="76097"/>
        <item x="76098"/>
        <item x="76099"/>
        <item x="76100"/>
        <item x="76101"/>
        <item x="76102"/>
        <item x="76103"/>
        <item x="76104"/>
        <item x="76105"/>
        <item x="76106"/>
        <item x="76107"/>
        <item x="76108"/>
        <item x="76109"/>
        <item x="76110"/>
        <item x="76111"/>
        <item x="76112"/>
        <item x="76113"/>
        <item x="76114"/>
        <item x="76115"/>
        <item x="76116"/>
        <item x="76117"/>
        <item x="76118"/>
        <item x="76119"/>
        <item x="76120"/>
        <item x="76121"/>
        <item x="76122"/>
        <item x="76123"/>
        <item x="76124"/>
        <item x="76125"/>
        <item x="76126"/>
        <item x="76127"/>
        <item x="76128"/>
        <item x="76129"/>
        <item x="76130"/>
        <item x="76131"/>
        <item x="76132"/>
        <item x="76133"/>
        <item x="76134"/>
        <item x="76135"/>
        <item x="76136"/>
        <item x="76137"/>
        <item x="76138"/>
        <item x="76139"/>
        <item x="76140"/>
        <item x="76141"/>
        <item x="76142"/>
        <item x="76143"/>
        <item x="76144"/>
        <item x="76145"/>
        <item x="76146"/>
        <item x="76147"/>
        <item x="76148"/>
        <item x="76149"/>
        <item x="76150"/>
        <item x="76151"/>
        <item x="76152"/>
        <item x="76153"/>
        <item x="76154"/>
        <item x="76155"/>
        <item x="76156"/>
        <item x="76157"/>
        <item x="76158"/>
        <item x="76159"/>
        <item x="76160"/>
        <item x="76161"/>
        <item x="76162"/>
        <item x="76163"/>
        <item x="76164"/>
        <item x="76165"/>
        <item x="76166"/>
        <item x="76167"/>
        <item x="76168"/>
        <item x="76169"/>
        <item x="76170"/>
        <item x="76171"/>
        <item x="76172"/>
        <item x="76173"/>
        <item x="76174"/>
        <item x="76175"/>
        <item x="76176"/>
        <item x="76177"/>
        <item x="76178"/>
        <item x="76179"/>
        <item x="76180"/>
        <item x="76181"/>
        <item x="76182"/>
        <item x="76183"/>
        <item x="76184"/>
        <item x="76185"/>
        <item x="76186"/>
        <item x="76187"/>
        <item x="76188"/>
        <item x="76189"/>
        <item x="76190"/>
        <item x="76191"/>
        <item x="76192"/>
        <item x="76193"/>
        <item x="76194"/>
        <item x="76195"/>
        <item x="76196"/>
        <item x="76197"/>
        <item x="76198"/>
        <item x="76199"/>
        <item x="76200"/>
        <item x="76201"/>
        <item x="76202"/>
        <item x="76203"/>
        <item x="76204"/>
        <item x="76205"/>
        <item x="76206"/>
        <item x="76207"/>
        <item x="76208"/>
        <item x="76209"/>
        <item x="76210"/>
        <item x="76211"/>
        <item x="76212"/>
        <item x="76213"/>
        <item x="76214"/>
        <item x="76215"/>
        <item x="76216"/>
        <item x="76217"/>
        <item x="76218"/>
        <item x="76219"/>
        <item x="76220"/>
        <item x="76221"/>
        <item x="76222"/>
        <item x="76223"/>
        <item x="76224"/>
        <item x="76225"/>
        <item x="76226"/>
        <item x="76227"/>
        <item x="76228"/>
        <item x="76229"/>
        <item x="76230"/>
        <item x="76231"/>
        <item x="76232"/>
        <item x="76233"/>
        <item x="76234"/>
        <item x="76235"/>
        <item x="76236"/>
        <item x="76237"/>
        <item x="76238"/>
        <item x="76239"/>
        <item x="76240"/>
        <item x="76241"/>
        <item x="76242"/>
        <item x="76243"/>
        <item x="76244"/>
        <item x="76245"/>
        <item x="76246"/>
        <item x="76247"/>
        <item x="76248"/>
        <item x="76249"/>
        <item x="76250"/>
        <item x="76251"/>
        <item x="76252"/>
        <item x="76253"/>
        <item x="76254"/>
        <item x="76255"/>
        <item x="76256"/>
        <item x="76257"/>
        <item x="76258"/>
        <item x="76259"/>
        <item x="76260"/>
        <item x="76261"/>
        <item x="76262"/>
        <item x="76263"/>
        <item x="76264"/>
        <item x="76265"/>
        <item x="76266"/>
        <item x="76267"/>
        <item x="76268"/>
        <item x="76269"/>
        <item x="76270"/>
        <item x="76271"/>
        <item x="76272"/>
        <item x="76273"/>
        <item x="76274"/>
        <item x="76275"/>
        <item x="76276"/>
        <item x="76277"/>
        <item x="76278"/>
        <item x="76279"/>
        <item x="76280"/>
        <item x="76281"/>
        <item x="76282"/>
        <item x="76283"/>
        <item x="76284"/>
        <item x="76285"/>
        <item x="76286"/>
        <item x="76287"/>
        <item x="76288"/>
        <item x="76289"/>
        <item x="76290"/>
        <item x="76291"/>
        <item x="76292"/>
        <item x="76293"/>
        <item x="76294"/>
        <item x="76295"/>
        <item x="76296"/>
        <item x="76297"/>
        <item x="76298"/>
        <item x="76299"/>
        <item x="76300"/>
        <item x="76301"/>
        <item x="76302"/>
        <item x="76303"/>
        <item x="76304"/>
        <item x="76305"/>
        <item x="76306"/>
        <item x="76307"/>
        <item x="76308"/>
        <item x="76309"/>
        <item x="76310"/>
        <item x="76311"/>
        <item x="76312"/>
        <item x="76313"/>
        <item x="76314"/>
        <item x="76315"/>
        <item x="76316"/>
        <item x="76317"/>
        <item x="76318"/>
        <item x="76319"/>
        <item x="76320"/>
        <item x="76321"/>
        <item x="76322"/>
        <item x="76323"/>
        <item x="76324"/>
        <item x="76325"/>
        <item x="76326"/>
        <item x="76327"/>
        <item x="76328"/>
        <item x="76329"/>
        <item x="76330"/>
        <item x="76331"/>
        <item x="76332"/>
        <item x="76333"/>
        <item x="76334"/>
        <item x="76335"/>
        <item x="76336"/>
        <item x="76337"/>
        <item x="76338"/>
        <item x="76339"/>
        <item x="76340"/>
        <item x="76341"/>
        <item x="76342"/>
        <item x="76343"/>
        <item x="76344"/>
        <item x="76345"/>
        <item x="76346"/>
        <item x="76347"/>
        <item x="76348"/>
        <item x="76349"/>
        <item x="76350"/>
        <item x="76351"/>
        <item x="76352"/>
        <item x="76353"/>
        <item x="76354"/>
        <item x="76355"/>
        <item x="76356"/>
        <item x="76357"/>
        <item x="76358"/>
        <item x="76359"/>
        <item x="76360"/>
        <item x="76361"/>
        <item x="76362"/>
        <item x="76363"/>
        <item x="76364"/>
        <item x="76365"/>
        <item x="76366"/>
        <item x="76367"/>
        <item x="76368"/>
        <item x="76369"/>
        <item x="76370"/>
        <item x="76371"/>
        <item x="76372"/>
        <item x="76373"/>
        <item x="76374"/>
        <item x="76375"/>
        <item x="76376"/>
        <item x="76377"/>
        <item x="76378"/>
        <item x="76379"/>
        <item x="76380"/>
        <item x="76381"/>
        <item x="76382"/>
        <item x="76383"/>
        <item x="76384"/>
        <item x="76385"/>
        <item x="76386"/>
        <item x="76387"/>
        <item x="76388"/>
        <item x="76389"/>
        <item x="76390"/>
        <item x="76391"/>
        <item x="76392"/>
        <item x="76393"/>
        <item x="76394"/>
        <item x="76395"/>
        <item x="76396"/>
        <item x="76397"/>
        <item x="76398"/>
        <item x="76399"/>
        <item x="76400"/>
        <item x="76401"/>
        <item x="76402"/>
        <item x="76403"/>
        <item x="76404"/>
        <item x="76405"/>
        <item x="76406"/>
        <item x="76407"/>
        <item x="76408"/>
        <item x="76409"/>
        <item x="76410"/>
        <item x="76411"/>
        <item x="76412"/>
        <item x="76413"/>
        <item x="76414"/>
        <item x="76415"/>
        <item x="76416"/>
        <item x="76417"/>
        <item x="76418"/>
        <item x="76419"/>
        <item x="76420"/>
        <item x="76421"/>
        <item x="76422"/>
        <item x="76423"/>
        <item x="76424"/>
        <item x="76425"/>
        <item x="76426"/>
        <item x="76427"/>
        <item x="76428"/>
        <item x="76429"/>
        <item x="76430"/>
        <item x="76431"/>
        <item x="76432"/>
        <item x="76433"/>
        <item x="76434"/>
        <item x="76435"/>
        <item x="76436"/>
        <item x="76437"/>
        <item x="76438"/>
        <item x="76439"/>
        <item x="76440"/>
        <item x="76441"/>
        <item x="76442"/>
        <item x="76443"/>
        <item x="76444"/>
        <item x="76445"/>
        <item x="76446"/>
        <item x="76447"/>
        <item x="76448"/>
        <item x="76449"/>
        <item x="76450"/>
        <item x="76451"/>
        <item x="76452"/>
        <item x="76453"/>
        <item x="76454"/>
        <item x="76455"/>
        <item x="76456"/>
        <item x="76457"/>
        <item x="76458"/>
        <item x="76459"/>
        <item x="76460"/>
        <item x="76461"/>
        <item x="76462"/>
        <item x="76463"/>
        <item x="76464"/>
        <item x="76465"/>
        <item x="76466"/>
        <item x="76467"/>
        <item x="76468"/>
        <item x="76469"/>
        <item x="76470"/>
        <item x="76471"/>
        <item x="76472"/>
        <item x="76473"/>
        <item x="76474"/>
        <item x="76475"/>
        <item x="76476"/>
        <item x="76477"/>
        <item x="76478"/>
        <item x="76479"/>
        <item x="76480"/>
        <item x="76481"/>
        <item x="76482"/>
        <item x="76483"/>
        <item x="76484"/>
        <item x="76485"/>
        <item x="76486"/>
        <item x="76487"/>
        <item x="76488"/>
        <item x="76489"/>
        <item x="76490"/>
        <item x="76491"/>
        <item x="76492"/>
        <item x="76493"/>
        <item x="76494"/>
        <item x="76495"/>
        <item x="76496"/>
        <item x="76497"/>
        <item x="76498"/>
        <item x="76499"/>
        <item x="76500"/>
        <item x="76501"/>
        <item x="76502"/>
        <item x="76503"/>
        <item x="76504"/>
        <item x="76505"/>
        <item x="76506"/>
        <item x="76507"/>
        <item x="76508"/>
        <item x="76509"/>
        <item x="76510"/>
        <item x="76511"/>
        <item x="76512"/>
        <item x="76513"/>
        <item x="76514"/>
        <item x="76515"/>
        <item x="76516"/>
        <item x="76517"/>
        <item x="76518"/>
        <item x="76519"/>
        <item x="76520"/>
        <item x="76521"/>
        <item x="76522"/>
        <item x="76523"/>
        <item x="76524"/>
        <item x="76525"/>
        <item x="76526"/>
        <item x="76527"/>
        <item x="76528"/>
        <item x="76529"/>
        <item x="76530"/>
        <item x="76531"/>
        <item x="76532"/>
        <item x="76533"/>
        <item x="76534"/>
        <item x="76535"/>
        <item x="76536"/>
        <item x="76537"/>
        <item x="76538"/>
        <item x="76539"/>
        <item x="76540"/>
        <item x="76541"/>
        <item x="76542"/>
        <item x="76543"/>
        <item x="76544"/>
        <item x="76545"/>
        <item x="76546"/>
        <item x="76547"/>
        <item x="76548"/>
        <item x="76549"/>
        <item x="76550"/>
        <item x="76551"/>
        <item x="76552"/>
        <item x="76553"/>
        <item x="76554"/>
        <item x="76555"/>
        <item x="76556"/>
        <item x="76557"/>
        <item x="76558"/>
        <item x="76559"/>
        <item x="76560"/>
        <item x="76561"/>
        <item x="76562"/>
        <item x="76563"/>
        <item x="76564"/>
        <item x="76565"/>
        <item x="76566"/>
        <item x="76567"/>
        <item x="76568"/>
        <item x="76569"/>
        <item x="76570"/>
        <item x="76571"/>
        <item x="76572"/>
        <item x="76573"/>
        <item x="76574"/>
        <item x="76575"/>
        <item x="76576"/>
        <item x="76577"/>
        <item x="76578"/>
        <item x="76579"/>
        <item x="76580"/>
        <item x="76581"/>
        <item x="76582"/>
        <item x="76583"/>
        <item x="76584"/>
        <item x="76585"/>
        <item x="76586"/>
        <item x="76587"/>
        <item x="76588"/>
        <item x="76589"/>
        <item x="76590"/>
        <item x="76591"/>
        <item x="76592"/>
        <item x="76593"/>
        <item x="76594"/>
        <item x="76595"/>
        <item x="76596"/>
        <item x="76597"/>
        <item x="76598"/>
        <item x="76599"/>
        <item x="76600"/>
        <item x="76601"/>
        <item x="76602"/>
        <item x="76603"/>
        <item x="76604"/>
        <item x="76605"/>
        <item x="76606"/>
        <item x="76607"/>
        <item x="76608"/>
        <item x="76609"/>
        <item x="76610"/>
        <item x="76611"/>
        <item x="76612"/>
        <item x="76613"/>
        <item x="76614"/>
        <item x="76615"/>
        <item x="76616"/>
        <item x="76617"/>
        <item x="76618"/>
        <item x="76619"/>
        <item x="76620"/>
        <item x="76621"/>
        <item x="76622"/>
        <item x="76623"/>
        <item x="76624"/>
        <item x="76625"/>
        <item x="76626"/>
        <item x="76627"/>
        <item x="76628"/>
        <item x="76629"/>
        <item x="76630"/>
        <item x="76631"/>
        <item x="76632"/>
        <item x="76633"/>
        <item x="76634"/>
        <item x="76635"/>
        <item x="76636"/>
        <item x="76637"/>
        <item x="76638"/>
        <item x="76639"/>
        <item x="76640"/>
        <item x="76641"/>
        <item x="76642"/>
        <item x="76643"/>
        <item x="76644"/>
        <item x="76645"/>
        <item x="76646"/>
        <item x="76647"/>
        <item x="76648"/>
        <item x="76649"/>
        <item x="76650"/>
        <item x="76651"/>
        <item x="76652"/>
        <item x="76653"/>
        <item x="76654"/>
        <item x="76655"/>
        <item x="76656"/>
        <item x="76657"/>
        <item x="76658"/>
        <item x="76659"/>
        <item x="76660"/>
        <item x="76661"/>
        <item x="76662"/>
        <item x="76663"/>
        <item x="76664"/>
        <item x="76665"/>
        <item x="76666"/>
        <item x="76667"/>
        <item x="76668"/>
        <item x="76669"/>
        <item x="76670"/>
        <item x="76671"/>
        <item x="76672"/>
        <item x="76673"/>
        <item x="76674"/>
        <item x="76675"/>
        <item x="76676"/>
        <item x="76677"/>
        <item x="76678"/>
        <item x="76679"/>
        <item x="76680"/>
        <item x="76681"/>
        <item x="76682"/>
        <item x="76683"/>
        <item x="76684"/>
        <item x="76685"/>
        <item x="76686"/>
        <item x="76687"/>
        <item x="76688"/>
        <item x="76689"/>
        <item x="76690"/>
        <item x="76691"/>
        <item x="76692"/>
        <item x="76693"/>
        <item x="76694"/>
        <item x="76695"/>
        <item x="76696"/>
        <item x="76697"/>
        <item x="76698"/>
        <item x="76699"/>
        <item x="76700"/>
        <item x="76701"/>
        <item x="76702"/>
        <item x="76703"/>
        <item x="76704"/>
        <item x="76705"/>
        <item x="76706"/>
        <item x="76707"/>
        <item x="76708"/>
        <item x="76709"/>
        <item x="76710"/>
        <item x="76711"/>
        <item x="76712"/>
        <item x="76713"/>
        <item x="76714"/>
        <item x="76715"/>
        <item x="76716"/>
        <item x="76717"/>
        <item x="76718"/>
        <item x="76719"/>
        <item x="76720"/>
        <item x="76721"/>
        <item x="76722"/>
        <item x="76723"/>
        <item x="76724"/>
        <item x="76725"/>
        <item x="76726"/>
        <item x="76727"/>
        <item x="76728"/>
        <item x="76729"/>
        <item x="76730"/>
        <item x="76731"/>
        <item x="76732"/>
        <item x="76733"/>
        <item x="76734"/>
        <item x="76735"/>
        <item x="76736"/>
        <item x="76737"/>
        <item x="76738"/>
        <item x="76739"/>
        <item x="76740"/>
        <item x="76741"/>
        <item x="76742"/>
        <item x="76743"/>
        <item x="76744"/>
        <item x="76745"/>
        <item x="76746"/>
        <item x="76747"/>
        <item x="76748"/>
        <item x="76749"/>
        <item x="76750"/>
        <item x="76751"/>
        <item x="76752"/>
        <item x="76753"/>
        <item x="76754"/>
        <item x="76755"/>
        <item x="76756"/>
        <item x="76757"/>
        <item x="76758"/>
        <item x="76759"/>
        <item x="76760"/>
        <item x="76761"/>
        <item x="76762"/>
        <item x="76763"/>
        <item x="76764"/>
        <item x="76765"/>
        <item x="76766"/>
        <item x="76767"/>
        <item x="76768"/>
        <item x="76769"/>
        <item x="76770"/>
        <item x="76771"/>
        <item x="76772"/>
        <item x="76773"/>
        <item x="76774"/>
        <item x="76775"/>
        <item x="76776"/>
        <item x="76777"/>
        <item x="76778"/>
        <item x="76779"/>
        <item x="76780"/>
        <item x="76781"/>
        <item x="76782"/>
        <item x="76783"/>
        <item x="76784"/>
        <item x="76785"/>
        <item x="76786"/>
        <item x="76787"/>
        <item x="76788"/>
        <item x="76789"/>
        <item x="76790"/>
        <item x="76791"/>
        <item x="76792"/>
        <item x="76793"/>
        <item x="76794"/>
        <item x="76795"/>
        <item x="76796"/>
        <item x="76797"/>
        <item x="76798"/>
        <item x="76799"/>
        <item x="76800"/>
        <item x="76801"/>
        <item x="76802"/>
        <item x="76803"/>
        <item x="76804"/>
        <item x="76805"/>
        <item x="76806"/>
        <item x="76807"/>
        <item x="76808"/>
        <item x="76809"/>
        <item x="76810"/>
        <item x="76811"/>
        <item x="76812"/>
        <item x="76813"/>
        <item x="76814"/>
        <item x="76815"/>
        <item x="76816"/>
        <item x="76817"/>
        <item x="76818"/>
        <item x="76819"/>
        <item x="76820"/>
        <item x="76821"/>
        <item x="76822"/>
        <item x="76823"/>
        <item x="76824"/>
        <item x="76825"/>
        <item x="76826"/>
        <item x="76827"/>
        <item x="76828"/>
        <item x="76829"/>
        <item x="76830"/>
        <item x="76831"/>
        <item x="76832"/>
        <item x="76833"/>
        <item x="76834"/>
        <item x="76835"/>
        <item x="76836"/>
        <item x="76837"/>
        <item x="76838"/>
        <item x="76839"/>
        <item x="76840"/>
        <item x="76841"/>
        <item x="76842"/>
        <item x="76843"/>
        <item x="76844"/>
        <item x="76845"/>
        <item x="76846"/>
        <item x="76847"/>
        <item x="76848"/>
        <item x="76849"/>
        <item x="76850"/>
        <item x="76851"/>
        <item x="76852"/>
        <item x="76853"/>
        <item x="76854"/>
        <item x="76855"/>
        <item x="76856"/>
        <item x="76857"/>
        <item x="76858"/>
        <item x="76859"/>
        <item x="76860"/>
        <item x="76861"/>
        <item x="76862"/>
        <item x="76863"/>
        <item x="76864"/>
        <item x="76865"/>
        <item x="76866"/>
        <item x="76867"/>
        <item x="76868"/>
        <item x="76869"/>
        <item x="76870"/>
        <item x="76871"/>
        <item x="76872"/>
        <item x="76873"/>
        <item x="76874"/>
        <item x="76875"/>
        <item x="76876"/>
        <item x="76877"/>
        <item x="76878"/>
        <item x="76879"/>
        <item x="76880"/>
        <item x="76881"/>
        <item x="76882"/>
        <item x="76883"/>
        <item x="76884"/>
        <item x="76885"/>
        <item x="76886"/>
        <item x="76887"/>
        <item x="76888"/>
        <item x="76889"/>
        <item x="76890"/>
        <item x="76891"/>
        <item x="76892"/>
        <item x="76893"/>
        <item x="76894"/>
        <item x="76895"/>
        <item x="76896"/>
        <item x="76897"/>
        <item x="76898"/>
        <item x="76899"/>
        <item x="76900"/>
        <item x="76901"/>
        <item x="76902"/>
        <item x="76903"/>
        <item x="76904"/>
        <item x="76905"/>
        <item x="76906"/>
        <item x="76907"/>
        <item x="76908"/>
        <item x="76909"/>
        <item x="76910"/>
        <item x="76911"/>
        <item x="76912"/>
        <item x="76913"/>
        <item x="76914"/>
        <item x="76915"/>
        <item x="76916"/>
        <item x="76917"/>
        <item x="76918"/>
        <item x="76919"/>
        <item x="76920"/>
        <item x="76921"/>
        <item x="76922"/>
        <item x="76923"/>
        <item x="76924"/>
        <item x="76925"/>
        <item x="76926"/>
        <item x="76927"/>
        <item x="76928"/>
        <item x="76929"/>
        <item x="76930"/>
        <item x="76931"/>
        <item x="76932"/>
        <item x="76933"/>
        <item x="76934"/>
        <item x="76935"/>
        <item x="76936"/>
        <item x="76937"/>
        <item x="76938"/>
        <item x="76939"/>
        <item x="76940"/>
        <item x="76941"/>
        <item x="76942"/>
        <item x="76943"/>
        <item x="76944"/>
        <item x="76945"/>
        <item x="76946"/>
        <item x="76947"/>
        <item x="76948"/>
        <item x="76949"/>
        <item x="76950"/>
        <item x="76951"/>
        <item x="76952"/>
        <item x="76953"/>
        <item x="76954"/>
        <item x="76955"/>
        <item x="76956"/>
        <item x="76957"/>
        <item x="76958"/>
        <item x="76959"/>
        <item x="76960"/>
        <item x="76961"/>
        <item x="76962"/>
        <item x="76963"/>
        <item x="76964"/>
        <item x="76965"/>
        <item x="76966"/>
        <item x="76967"/>
        <item x="76968"/>
        <item x="76969"/>
        <item x="76970"/>
        <item x="76971"/>
        <item x="76972"/>
        <item x="76973"/>
        <item x="76974"/>
        <item x="76975"/>
        <item x="76976"/>
        <item x="76977"/>
        <item x="76978"/>
        <item x="76979"/>
        <item x="76980"/>
        <item x="76981"/>
        <item x="76982"/>
        <item x="76983"/>
        <item x="76984"/>
        <item x="76985"/>
        <item x="76986"/>
        <item x="76987"/>
        <item x="76988"/>
        <item x="76989"/>
        <item x="76990"/>
        <item x="76991"/>
        <item x="76992"/>
        <item x="76993"/>
        <item x="76994"/>
        <item x="76995"/>
        <item x="76996"/>
        <item x="76997"/>
        <item x="76998"/>
        <item x="76999"/>
        <item x="77000"/>
        <item x="77001"/>
        <item x="77002"/>
        <item x="77003"/>
        <item x="77004"/>
        <item x="77005"/>
        <item x="77006"/>
        <item x="77007"/>
        <item x="77008"/>
        <item x="77009"/>
        <item x="77010"/>
        <item x="77011"/>
        <item x="77012"/>
        <item x="77013"/>
        <item x="77014"/>
        <item x="77015"/>
        <item x="77016"/>
        <item x="77017"/>
        <item x="77018"/>
        <item x="77019"/>
        <item x="77020"/>
        <item x="77021"/>
        <item x="77022"/>
        <item x="77023"/>
        <item x="77024"/>
        <item x="77025"/>
        <item x="77026"/>
        <item x="77027"/>
        <item x="77028"/>
        <item x="77029"/>
        <item x="77030"/>
        <item x="77031"/>
        <item x="77032"/>
        <item x="77033"/>
        <item x="77034"/>
        <item x="77035"/>
        <item x="77036"/>
        <item x="77037"/>
        <item x="77038"/>
        <item x="77039"/>
        <item x="77040"/>
        <item x="77041"/>
        <item x="77042"/>
        <item x="77043"/>
        <item x="77044"/>
        <item x="77045"/>
        <item x="77046"/>
        <item x="77047"/>
        <item x="77048"/>
        <item x="77049"/>
        <item x="77050"/>
        <item x="77051"/>
        <item x="77052"/>
        <item x="77053"/>
        <item x="77054"/>
        <item x="77055"/>
        <item x="77056"/>
        <item x="77057"/>
        <item x="77058"/>
        <item x="77059"/>
        <item x="77060"/>
        <item x="77061"/>
        <item x="77062"/>
        <item x="77063"/>
        <item x="77064"/>
        <item x="77065"/>
        <item x="77066"/>
        <item x="77067"/>
        <item x="77068"/>
        <item x="77069"/>
        <item x="77070"/>
        <item x="77071"/>
        <item x="77072"/>
        <item x="77073"/>
        <item x="77074"/>
        <item x="77075"/>
        <item x="77076"/>
        <item x="77077"/>
        <item x="77078"/>
        <item x="77079"/>
        <item x="77080"/>
        <item x="77081"/>
        <item x="77082"/>
        <item x="77083"/>
        <item x="77084"/>
        <item x="77085"/>
        <item x="77086"/>
        <item x="77087"/>
        <item x="77088"/>
        <item x="77089"/>
        <item x="77090"/>
        <item x="77091"/>
        <item x="77092"/>
        <item x="77093"/>
        <item x="77094"/>
        <item x="77095"/>
        <item x="77096"/>
        <item x="77097"/>
        <item x="77098"/>
        <item x="77099"/>
        <item x="77100"/>
        <item x="77101"/>
        <item x="77102"/>
        <item x="77103"/>
        <item x="77104"/>
        <item x="77105"/>
        <item x="77106"/>
        <item x="77107"/>
        <item x="77108"/>
        <item x="77109"/>
        <item x="77110"/>
        <item x="77111"/>
        <item x="77112"/>
        <item x="77113"/>
        <item x="77114"/>
        <item x="77115"/>
        <item x="77116"/>
        <item x="77117"/>
        <item x="77118"/>
        <item x="77119"/>
        <item x="77120"/>
        <item x="77121"/>
        <item x="77122"/>
        <item x="77123"/>
        <item x="77124"/>
        <item x="77125"/>
        <item x="77126"/>
        <item x="77127"/>
        <item x="77128"/>
        <item x="77129"/>
        <item x="77130"/>
        <item x="77131"/>
        <item x="77132"/>
        <item x="77133"/>
        <item x="77134"/>
        <item x="77135"/>
        <item x="77136"/>
        <item x="77137"/>
        <item x="77138"/>
        <item x="77139"/>
        <item x="77140"/>
        <item x="77141"/>
        <item x="77142"/>
        <item x="77143"/>
        <item x="77144"/>
        <item x="77145"/>
        <item x="77146"/>
        <item x="77147"/>
        <item x="77148"/>
        <item x="77149"/>
        <item x="77150"/>
        <item x="77151"/>
        <item x="77152"/>
        <item x="77153"/>
        <item x="77154"/>
        <item x="77155"/>
        <item x="77156"/>
        <item x="77157"/>
        <item x="77158"/>
        <item x="77159"/>
        <item x="77160"/>
        <item x="77161"/>
        <item x="77162"/>
        <item x="77163"/>
        <item x="77164"/>
        <item x="77165"/>
        <item x="77166"/>
        <item x="77167"/>
        <item x="77168"/>
        <item x="77169"/>
        <item x="77170"/>
        <item x="77171"/>
        <item x="77172"/>
        <item x="77173"/>
        <item x="77174"/>
        <item x="77175"/>
        <item x="77176"/>
        <item x="77177"/>
        <item x="77178"/>
        <item x="77179"/>
        <item x="77180"/>
        <item x="77181"/>
        <item x="77182"/>
        <item x="77183"/>
        <item x="77184"/>
        <item x="77185"/>
        <item x="77186"/>
        <item x="77187"/>
        <item x="77188"/>
        <item x="77189"/>
        <item x="77190"/>
        <item x="77191"/>
        <item x="77192"/>
        <item x="77193"/>
        <item x="77194"/>
        <item x="77195"/>
        <item x="77196"/>
        <item x="77197"/>
        <item x="77198"/>
        <item x="77199"/>
        <item x="77200"/>
        <item x="77201"/>
        <item x="77202"/>
        <item x="77203"/>
        <item x="77204"/>
        <item x="77205"/>
        <item x="77206"/>
        <item x="77207"/>
        <item x="77208"/>
        <item x="77209"/>
        <item x="77210"/>
        <item x="77211"/>
        <item x="77212"/>
        <item x="77213"/>
        <item x="77214"/>
        <item x="77215"/>
        <item x="77216"/>
        <item x="77217"/>
        <item x="77218"/>
        <item x="77219"/>
        <item x="77220"/>
        <item x="77221"/>
        <item x="77222"/>
        <item x="77223"/>
        <item x="77224"/>
        <item x="77225"/>
        <item x="77226"/>
        <item x="77227"/>
        <item x="77228"/>
        <item x="77229"/>
        <item x="77230"/>
        <item x="77231"/>
        <item x="77232"/>
        <item x="77233"/>
        <item x="77234"/>
        <item x="77235"/>
        <item x="77236"/>
        <item x="77237"/>
        <item x="77238"/>
        <item x="77239"/>
        <item x="77240"/>
        <item x="77241"/>
        <item x="77242"/>
        <item x="77243"/>
        <item x="77244"/>
        <item x="77245"/>
        <item x="77246"/>
        <item x="77247"/>
        <item x="77248"/>
        <item x="77249"/>
        <item x="77250"/>
        <item x="77251"/>
        <item x="77252"/>
        <item x="77253"/>
        <item x="77254"/>
        <item x="77255"/>
        <item x="77256"/>
        <item x="77257"/>
        <item x="77258"/>
        <item x="77259"/>
        <item x="77260"/>
        <item x="77261"/>
        <item x="77262"/>
        <item x="77263"/>
        <item x="77264"/>
        <item x="77265"/>
        <item x="77266"/>
        <item x="77267"/>
        <item x="77268"/>
        <item x="77269"/>
        <item x="77270"/>
        <item x="77271"/>
        <item x="77272"/>
        <item x="77273"/>
        <item x="77274"/>
        <item x="77275"/>
        <item x="77276"/>
        <item x="77277"/>
        <item x="77278"/>
        <item x="77279"/>
        <item x="77280"/>
        <item x="77281"/>
        <item x="77282"/>
        <item x="77283"/>
        <item x="77284"/>
        <item x="77285"/>
        <item x="77286"/>
        <item x="77287"/>
        <item x="77288"/>
        <item x="77289"/>
        <item x="77290"/>
        <item x="77291"/>
        <item x="77292"/>
        <item x="77293"/>
        <item x="77294"/>
        <item x="77295"/>
        <item x="77296"/>
        <item x="77297"/>
        <item x="77298"/>
        <item x="77299"/>
        <item x="77300"/>
        <item x="77301"/>
        <item x="77302"/>
        <item x="77303"/>
        <item x="77304"/>
        <item x="77305"/>
        <item x="77306"/>
        <item x="77307"/>
        <item x="77308"/>
        <item x="77309"/>
        <item x="77310"/>
        <item x="77311"/>
        <item x="77312"/>
        <item x="77313"/>
        <item x="77314"/>
        <item x="77315"/>
        <item x="77316"/>
        <item x="77317"/>
        <item x="77318"/>
        <item x="77319"/>
        <item x="77320"/>
        <item x="77321"/>
        <item x="77322"/>
        <item x="77323"/>
        <item x="77324"/>
        <item x="77325"/>
        <item x="77326"/>
        <item x="77327"/>
        <item x="77328"/>
        <item x="77329"/>
        <item x="77330"/>
        <item x="77331"/>
        <item x="77332"/>
        <item x="77333"/>
        <item x="77334"/>
        <item x="77335"/>
        <item x="77336"/>
        <item x="77337"/>
        <item x="77338"/>
        <item x="77339"/>
        <item x="77340"/>
        <item x="77341"/>
        <item x="77342"/>
        <item x="77343"/>
        <item x="77344"/>
        <item x="77345"/>
        <item x="77346"/>
        <item x="77347"/>
        <item x="77348"/>
        <item x="77349"/>
        <item x="77350"/>
        <item x="77351"/>
        <item x="77352"/>
        <item x="77353"/>
        <item x="77354"/>
        <item x="77355"/>
        <item x="77356"/>
        <item x="77357"/>
        <item x="77358"/>
        <item x="77359"/>
        <item x="77360"/>
        <item x="77361"/>
        <item x="77362"/>
        <item x="77363"/>
        <item x="77364"/>
        <item x="77365"/>
        <item x="77366"/>
        <item x="77367"/>
        <item x="77368"/>
        <item x="77369"/>
        <item x="77370"/>
        <item x="77371"/>
        <item x="77372"/>
        <item x="77373"/>
        <item x="77374"/>
        <item x="77375"/>
        <item x="77376"/>
        <item x="77377"/>
        <item x="77378"/>
        <item x="77379"/>
        <item x="77380"/>
        <item x="77381"/>
        <item x="77382"/>
        <item x="77383"/>
        <item x="77384"/>
        <item x="77385"/>
        <item x="77386"/>
        <item x="77387"/>
        <item x="77388"/>
        <item x="77389"/>
        <item x="77390"/>
        <item x="77391"/>
        <item x="77392"/>
        <item x="77393"/>
        <item x="77394"/>
        <item x="77395"/>
        <item x="77396"/>
        <item x="77397"/>
        <item x="77398"/>
        <item x="77399"/>
        <item x="77400"/>
        <item x="77401"/>
        <item x="77402"/>
        <item x="77403"/>
        <item x="77404"/>
        <item x="77405"/>
        <item x="77406"/>
        <item x="77407"/>
        <item x="77408"/>
        <item x="77409"/>
        <item x="77410"/>
        <item x="77411"/>
        <item x="77412"/>
        <item x="77413"/>
        <item x="77414"/>
        <item x="77415"/>
        <item x="77416"/>
        <item x="77417"/>
        <item x="77418"/>
        <item x="77419"/>
        <item x="77420"/>
        <item x="77421"/>
        <item x="77422"/>
        <item x="77423"/>
        <item x="77424"/>
        <item x="77425"/>
        <item x="77426"/>
        <item x="77427"/>
        <item x="77428"/>
        <item x="77429"/>
        <item x="77430"/>
        <item x="77431"/>
        <item x="77432"/>
        <item x="77433"/>
        <item x="77434"/>
        <item x="77435"/>
        <item x="77436"/>
        <item x="77437"/>
        <item x="77438"/>
        <item x="77439"/>
        <item x="77440"/>
        <item x="77441"/>
        <item x="77442"/>
        <item x="77443"/>
        <item x="77444"/>
        <item x="77445"/>
        <item x="77446"/>
        <item x="77447"/>
        <item x="77448"/>
        <item x="77449"/>
        <item x="77450"/>
        <item x="77451"/>
        <item x="77452"/>
        <item x="77453"/>
        <item x="77454"/>
        <item x="77455"/>
        <item x="77456"/>
        <item x="77457"/>
        <item x="77458"/>
        <item x="77459"/>
        <item x="77460"/>
        <item x="77461"/>
        <item x="77462"/>
        <item x="77463"/>
        <item x="77464"/>
        <item x="77465"/>
        <item x="77466"/>
        <item x="77467"/>
        <item x="77468"/>
        <item x="77469"/>
        <item x="77470"/>
        <item x="77471"/>
        <item x="77472"/>
        <item x="77473"/>
        <item x="77474"/>
        <item x="77475"/>
        <item x="77476"/>
        <item x="77477"/>
        <item x="77478"/>
        <item x="77479"/>
        <item x="77480"/>
        <item x="77481"/>
        <item x="77482"/>
        <item x="77483"/>
        <item x="77484"/>
        <item x="77485"/>
        <item x="77486"/>
        <item x="77487"/>
        <item x="77488"/>
        <item x="77489"/>
        <item x="77490"/>
        <item x="77491"/>
        <item x="77492"/>
        <item x="77493"/>
        <item x="77494"/>
        <item x="77495"/>
        <item x="77496"/>
        <item x="77497"/>
        <item x="77498"/>
        <item x="77499"/>
        <item x="77500"/>
        <item x="77501"/>
        <item x="77502"/>
        <item x="77503"/>
        <item x="77504"/>
        <item x="77505"/>
        <item x="77506"/>
        <item x="77507"/>
        <item x="77508"/>
        <item x="77509"/>
        <item x="77510"/>
        <item x="77511"/>
        <item x="77512"/>
        <item x="77513"/>
        <item x="77514"/>
        <item x="77515"/>
        <item x="77516"/>
        <item x="77517"/>
        <item x="77518"/>
        <item x="77519"/>
        <item x="77520"/>
        <item x="77521"/>
        <item x="77522"/>
        <item x="77523"/>
        <item x="77524"/>
        <item x="77525"/>
        <item x="77526"/>
        <item x="77527"/>
        <item x="77528"/>
        <item x="77529"/>
        <item x="77530"/>
        <item x="77531"/>
        <item x="77532"/>
        <item x="77533"/>
        <item x="77534"/>
        <item x="77535"/>
        <item x="77536"/>
        <item x="77537"/>
        <item x="77538"/>
        <item x="77539"/>
        <item x="77540"/>
        <item x="77541"/>
        <item x="77542"/>
        <item x="77543"/>
        <item x="77544"/>
        <item x="77545"/>
        <item x="77546"/>
        <item x="77547"/>
        <item x="77548"/>
        <item x="77549"/>
        <item x="77550"/>
        <item x="77551"/>
        <item x="77552"/>
        <item x="77553"/>
        <item x="77554"/>
        <item x="77555"/>
        <item x="77556"/>
        <item x="77557"/>
        <item x="77558"/>
        <item x="77559"/>
        <item x="77560"/>
        <item x="77561"/>
        <item x="77562"/>
        <item x="77563"/>
        <item x="77564"/>
        <item x="77565"/>
        <item x="77566"/>
        <item x="77567"/>
        <item x="77568"/>
        <item x="77569"/>
        <item x="77570"/>
        <item x="77571"/>
        <item x="77572"/>
        <item x="77573"/>
        <item x="77574"/>
        <item x="77575"/>
        <item x="77576"/>
        <item x="77577"/>
        <item x="77578"/>
        <item x="77579"/>
        <item x="77580"/>
        <item x="77581"/>
        <item x="77582"/>
        <item x="77583"/>
        <item x="77584"/>
        <item x="77585"/>
        <item x="77586"/>
        <item x="77587"/>
        <item x="77588"/>
        <item x="77589"/>
        <item x="77590"/>
        <item x="77591"/>
        <item x="77592"/>
        <item x="77593"/>
        <item x="77594"/>
        <item x="77595"/>
        <item x="77596"/>
        <item x="77597"/>
        <item x="77598"/>
        <item x="77599"/>
        <item x="77600"/>
        <item x="77601"/>
        <item x="77602"/>
        <item x="77603"/>
        <item x="77604"/>
        <item x="77605"/>
        <item x="77606"/>
        <item x="77607"/>
        <item x="77608"/>
        <item x="77609"/>
        <item x="77610"/>
        <item x="77611"/>
        <item x="77612"/>
        <item x="77613"/>
        <item x="77614"/>
        <item x="77615"/>
        <item x="77616"/>
        <item x="77617"/>
        <item x="77618"/>
        <item x="77619"/>
        <item x="77620"/>
        <item x="77621"/>
        <item x="77622"/>
        <item x="77623"/>
        <item x="77624"/>
        <item x="77625"/>
        <item x="77626"/>
        <item x="77627"/>
        <item x="77628"/>
        <item x="77629"/>
        <item x="77630"/>
        <item x="77631"/>
        <item x="77632"/>
        <item x="77633"/>
        <item x="77634"/>
        <item x="77635"/>
        <item x="77636"/>
        <item x="77637"/>
        <item x="77638"/>
        <item x="77639"/>
        <item x="77640"/>
        <item x="77641"/>
        <item x="77642"/>
        <item x="77643"/>
        <item x="77644"/>
        <item x="77645"/>
        <item x="77646"/>
        <item x="77647"/>
        <item x="77648"/>
        <item x="77649"/>
        <item x="77650"/>
        <item x="77651"/>
        <item x="77652"/>
        <item x="77653"/>
        <item x="77654"/>
        <item x="77655"/>
        <item x="77656"/>
        <item x="77657"/>
        <item x="77658"/>
        <item x="77659"/>
        <item x="77660"/>
        <item x="77661"/>
        <item x="77662"/>
        <item x="77663"/>
        <item x="77664"/>
        <item x="77665"/>
        <item x="77666"/>
        <item x="77667"/>
        <item x="77668"/>
        <item x="77669"/>
        <item x="77670"/>
        <item x="77671"/>
        <item x="77672"/>
        <item x="77673"/>
        <item x="77674"/>
        <item x="77675"/>
        <item x="77676"/>
        <item x="77677"/>
        <item x="77678"/>
        <item x="77679"/>
        <item x="77680"/>
        <item x="77681"/>
        <item x="77682"/>
        <item x="77683"/>
        <item x="77684"/>
        <item x="77685"/>
        <item x="77686"/>
        <item x="77687"/>
        <item x="77688"/>
        <item x="77689"/>
        <item x="77690"/>
        <item x="77691"/>
        <item x="77692"/>
        <item x="77693"/>
        <item x="77694"/>
        <item x="77695"/>
        <item x="77696"/>
        <item x="77697"/>
        <item x="77698"/>
        <item x="77699"/>
        <item x="77700"/>
        <item x="77701"/>
        <item x="77702"/>
        <item x="77703"/>
        <item x="77704"/>
        <item x="77705"/>
        <item x="77706"/>
        <item x="77707"/>
        <item x="77708"/>
        <item x="77709"/>
        <item x="77710"/>
        <item x="77711"/>
        <item x="77712"/>
        <item x="77713"/>
        <item x="77714"/>
        <item x="77715"/>
        <item x="77716"/>
        <item x="77717"/>
        <item x="77718"/>
        <item x="77719"/>
        <item x="77720"/>
        <item x="77721"/>
        <item x="77722"/>
        <item x="77723"/>
        <item x="77724"/>
        <item x="77725"/>
        <item x="77726"/>
        <item x="77727"/>
        <item x="77728"/>
        <item x="77729"/>
        <item x="77730"/>
        <item x="77731"/>
        <item x="77732"/>
        <item x="77733"/>
        <item x="77734"/>
        <item x="77735"/>
        <item x="77736"/>
        <item x="77737"/>
        <item x="77738"/>
        <item x="77739"/>
        <item x="77740"/>
        <item x="77741"/>
        <item x="77742"/>
        <item x="77743"/>
        <item x="77744"/>
        <item x="77745"/>
        <item x="77746"/>
        <item x="77747"/>
        <item x="77748"/>
        <item x="77749"/>
        <item x="77750"/>
        <item x="77751"/>
        <item x="77752"/>
        <item x="77753"/>
        <item x="77754"/>
        <item x="77755"/>
        <item x="77756"/>
        <item x="77757"/>
        <item x="77758"/>
        <item x="77759"/>
        <item x="77760"/>
        <item x="77761"/>
        <item x="77762"/>
        <item x="77763"/>
        <item x="77764"/>
        <item x="77765"/>
        <item x="77766"/>
        <item x="77767"/>
        <item x="77768"/>
        <item x="77769"/>
        <item x="77770"/>
        <item x="77771"/>
        <item x="77772"/>
        <item x="77773"/>
        <item x="77774"/>
        <item x="77775"/>
        <item x="77776"/>
        <item x="77777"/>
        <item x="77778"/>
        <item x="77779"/>
        <item x="77780"/>
        <item x="77781"/>
        <item x="77782"/>
        <item x="77783"/>
        <item x="77784"/>
        <item x="77785"/>
        <item x="77786"/>
        <item x="77787"/>
        <item x="77788"/>
        <item x="77789"/>
        <item x="77790"/>
        <item x="77791"/>
        <item x="77792"/>
        <item x="77793"/>
        <item x="77794"/>
        <item x="77795"/>
        <item x="77796"/>
        <item x="77797"/>
        <item x="77798"/>
        <item x="77799"/>
        <item x="77800"/>
        <item x="77801"/>
        <item x="77802"/>
        <item x="77803"/>
        <item x="77804"/>
        <item x="77805"/>
        <item x="77806"/>
        <item x="77807"/>
        <item x="77808"/>
        <item x="77809"/>
        <item x="77810"/>
        <item x="77811"/>
        <item x="77812"/>
        <item x="77813"/>
        <item x="77814"/>
        <item x="77815"/>
        <item x="77816"/>
        <item x="77817"/>
        <item x="77818"/>
        <item x="77819"/>
        <item x="77820"/>
        <item x="77821"/>
        <item x="77822"/>
        <item x="77823"/>
        <item x="77824"/>
        <item x="77825"/>
        <item x="77826"/>
        <item x="77827"/>
        <item x="77828"/>
        <item x="77829"/>
        <item x="77830"/>
        <item x="77831"/>
        <item x="77832"/>
        <item x="77833"/>
        <item x="77834"/>
        <item x="77835"/>
        <item x="77836"/>
        <item x="77837"/>
        <item x="77838"/>
        <item x="77839"/>
        <item x="77840"/>
        <item x="77841"/>
        <item x="77842"/>
        <item x="77843"/>
        <item x="77844"/>
        <item x="77845"/>
        <item x="77846"/>
        <item x="77847"/>
        <item x="77848"/>
        <item x="77849"/>
        <item x="77850"/>
        <item x="77851"/>
        <item x="77852"/>
        <item x="77853"/>
        <item x="77854"/>
        <item x="77855"/>
        <item x="77856"/>
        <item x="77857"/>
        <item x="77858"/>
        <item x="77859"/>
        <item x="77860"/>
        <item x="77861"/>
        <item x="77862"/>
        <item x="77863"/>
        <item x="77864"/>
        <item x="77865"/>
        <item x="77866"/>
        <item x="77867"/>
        <item x="77868"/>
        <item x="77869"/>
        <item x="77870"/>
        <item x="77871"/>
        <item x="77872"/>
        <item x="77873"/>
        <item x="77874"/>
        <item x="77875"/>
        <item x="77876"/>
        <item x="77877"/>
        <item x="77878"/>
        <item x="77879"/>
        <item x="77880"/>
        <item x="77881"/>
        <item x="77882"/>
        <item x="77883"/>
        <item x="77884"/>
        <item x="77885"/>
        <item x="77886"/>
        <item x="77887"/>
        <item x="77888"/>
        <item x="77889"/>
        <item x="77890"/>
        <item x="77891"/>
        <item x="77892"/>
        <item x="77893"/>
        <item x="77894"/>
        <item x="77895"/>
        <item x="77896"/>
        <item x="77897"/>
        <item x="77898"/>
        <item x="77899"/>
        <item x="77900"/>
        <item x="77901"/>
        <item x="77902"/>
        <item x="77903"/>
        <item x="77904"/>
        <item x="77905"/>
        <item x="77906"/>
        <item x="77907"/>
        <item x="77908"/>
        <item x="77909"/>
        <item x="77910"/>
        <item x="77911"/>
        <item x="77912"/>
        <item x="77913"/>
        <item x="77914"/>
        <item x="77915"/>
        <item x="77916"/>
        <item x="77917"/>
        <item x="77918"/>
        <item x="77919"/>
        <item x="77920"/>
        <item x="77921"/>
        <item x="77922"/>
        <item x="77923"/>
        <item x="77924"/>
        <item x="77925"/>
        <item x="77926"/>
        <item x="77927"/>
        <item x="77928"/>
        <item x="77929"/>
        <item x="77930"/>
        <item x="77931"/>
        <item x="77932"/>
        <item x="77933"/>
        <item x="77934"/>
        <item x="77935"/>
        <item x="77936"/>
        <item x="77937"/>
        <item x="77938"/>
        <item x="77939"/>
        <item x="77940"/>
        <item x="77941"/>
        <item x="77942"/>
        <item x="77943"/>
        <item x="77944"/>
        <item x="77945"/>
        <item x="77946"/>
        <item x="77947"/>
        <item x="77948"/>
        <item x="77949"/>
        <item x="77950"/>
        <item x="77951"/>
        <item x="77952"/>
        <item x="77953"/>
        <item x="77954"/>
        <item x="77955"/>
        <item x="77956"/>
        <item x="77957"/>
        <item x="77958"/>
        <item x="77959"/>
        <item x="77960"/>
        <item x="77961"/>
        <item x="77962"/>
        <item x="77963"/>
        <item x="77964"/>
        <item x="77965"/>
        <item x="77966"/>
        <item x="77967"/>
        <item x="77968"/>
        <item x="77969"/>
        <item x="77970"/>
        <item x="77971"/>
        <item x="77972"/>
        <item x="77973"/>
        <item x="77974"/>
        <item x="77975"/>
        <item x="77976"/>
        <item x="77977"/>
        <item x="77978"/>
        <item x="77979"/>
        <item x="77980"/>
        <item x="77981"/>
        <item x="77982"/>
        <item x="77983"/>
        <item x="77984"/>
        <item x="77985"/>
        <item x="77986"/>
        <item x="77987"/>
        <item x="77988"/>
        <item x="77989"/>
        <item x="77990"/>
        <item x="77991"/>
        <item x="77992"/>
        <item x="77993"/>
        <item x="77994"/>
        <item x="77995"/>
        <item x="77996"/>
        <item x="77997"/>
        <item x="77998"/>
        <item x="77999"/>
        <item x="78000"/>
        <item x="78001"/>
        <item x="78002"/>
        <item x="78003"/>
        <item x="78004"/>
        <item x="78005"/>
        <item x="78006"/>
        <item x="78007"/>
        <item x="78008"/>
        <item x="78009"/>
        <item x="78010"/>
        <item x="78011"/>
        <item x="78012"/>
        <item x="78013"/>
        <item x="78014"/>
        <item x="78015"/>
        <item x="78016"/>
        <item x="78017"/>
        <item x="78018"/>
        <item x="78019"/>
        <item x="78020"/>
        <item x="78021"/>
        <item x="78022"/>
        <item x="78023"/>
        <item x="78024"/>
        <item x="78025"/>
        <item x="78026"/>
        <item x="78027"/>
        <item x="78028"/>
        <item x="78029"/>
        <item x="78030"/>
        <item x="78031"/>
        <item x="78032"/>
        <item x="78033"/>
        <item x="78034"/>
        <item x="78035"/>
        <item x="78036"/>
        <item x="78037"/>
        <item x="78038"/>
        <item x="78039"/>
        <item x="78040"/>
        <item x="78041"/>
        <item x="78042"/>
        <item x="78043"/>
        <item x="78044"/>
        <item x="78045"/>
        <item x="78046"/>
        <item x="78047"/>
        <item x="78048"/>
        <item x="78049"/>
        <item x="78050"/>
        <item x="78051"/>
        <item x="78052"/>
        <item x="78053"/>
        <item x="78054"/>
        <item x="78055"/>
        <item x="78056"/>
        <item x="78057"/>
        <item x="78058"/>
        <item x="78059"/>
        <item x="78060"/>
        <item x="78061"/>
        <item x="78062"/>
        <item x="78063"/>
        <item x="78064"/>
        <item x="78065"/>
        <item x="78066"/>
        <item x="78067"/>
        <item x="78068"/>
        <item x="78069"/>
        <item x="78070"/>
        <item x="78071"/>
        <item x="78072"/>
        <item x="78073"/>
        <item x="78074"/>
        <item x="78075"/>
        <item x="78076"/>
        <item x="78077"/>
        <item x="78078"/>
        <item x="78079"/>
        <item x="78080"/>
        <item x="78081"/>
        <item x="78082"/>
        <item x="78083"/>
        <item x="78084"/>
        <item x="78085"/>
        <item x="78086"/>
        <item x="78087"/>
        <item x="78088"/>
        <item x="78089"/>
        <item x="78090"/>
        <item x="78091"/>
        <item x="78092"/>
        <item x="78093"/>
        <item x="78094"/>
        <item x="78095"/>
        <item x="78096"/>
        <item x="78097"/>
        <item x="78098"/>
        <item x="78099"/>
        <item x="78100"/>
        <item x="78101"/>
        <item x="78102"/>
        <item x="78103"/>
        <item x="78104"/>
        <item x="78105"/>
        <item x="78106"/>
        <item x="78107"/>
        <item x="78108"/>
        <item x="78109"/>
        <item x="78110"/>
        <item x="78111"/>
        <item x="78112"/>
        <item x="78113"/>
        <item x="78114"/>
        <item x="78115"/>
        <item x="78116"/>
        <item x="78117"/>
        <item x="78118"/>
        <item x="78119"/>
        <item x="78120"/>
        <item x="78121"/>
        <item x="78122"/>
        <item x="78123"/>
        <item x="78124"/>
        <item x="78125"/>
        <item x="78126"/>
        <item x="78127"/>
        <item x="78128"/>
        <item x="78129"/>
        <item x="78130"/>
        <item x="78131"/>
        <item x="78132"/>
        <item x="78133"/>
        <item x="78134"/>
        <item x="78135"/>
        <item x="78136"/>
        <item x="78137"/>
        <item x="78138"/>
        <item x="78139"/>
        <item x="78140"/>
        <item x="78141"/>
        <item x="78142"/>
        <item x="78143"/>
        <item x="78144"/>
        <item x="78145"/>
        <item x="78146"/>
        <item x="78147"/>
        <item x="78148"/>
        <item x="78149"/>
        <item x="78150"/>
        <item x="78151"/>
        <item x="78152"/>
        <item x="78153"/>
        <item x="78154"/>
        <item x="78155"/>
        <item x="78156"/>
        <item x="78157"/>
        <item x="78158"/>
        <item x="78159"/>
        <item x="78160"/>
        <item x="78161"/>
        <item x="78162"/>
        <item x="78163"/>
        <item x="78164"/>
        <item x="78165"/>
        <item x="78166"/>
        <item x="78167"/>
        <item x="78168"/>
        <item x="78169"/>
        <item x="78170"/>
        <item x="78171"/>
        <item x="78172"/>
        <item x="78173"/>
        <item x="78174"/>
        <item x="78175"/>
        <item x="78176"/>
        <item x="78177"/>
        <item x="78178"/>
        <item x="78179"/>
        <item x="78180"/>
        <item x="78181"/>
        <item x="78182"/>
        <item x="78183"/>
        <item x="78184"/>
        <item x="78185"/>
        <item x="78186"/>
        <item x="78187"/>
        <item x="78188"/>
        <item x="78189"/>
        <item x="78190"/>
        <item x="78191"/>
        <item x="78192"/>
        <item x="78193"/>
        <item x="78194"/>
        <item x="78195"/>
        <item x="78196"/>
        <item x="78197"/>
        <item x="78198"/>
        <item x="78199"/>
        <item x="78200"/>
        <item x="78201"/>
        <item x="78202"/>
        <item x="78203"/>
        <item x="78204"/>
        <item x="78205"/>
        <item x="78206"/>
        <item x="78207"/>
        <item x="78208"/>
        <item x="78209"/>
        <item x="78210"/>
        <item x="78211"/>
        <item x="78212"/>
        <item x="78213"/>
        <item x="78214"/>
        <item x="78215"/>
        <item x="78216"/>
        <item x="78217"/>
        <item x="78218"/>
        <item x="78219"/>
        <item x="78220"/>
        <item x="78221"/>
        <item x="78222"/>
        <item x="78223"/>
        <item x="78224"/>
        <item x="78225"/>
        <item x="78226"/>
        <item x="78227"/>
        <item x="78228"/>
        <item x="78229"/>
        <item x="78230"/>
        <item x="78231"/>
        <item x="78232"/>
        <item x="78233"/>
        <item x="78234"/>
        <item x="78235"/>
        <item x="78236"/>
        <item x="78237"/>
        <item x="78238"/>
        <item x="78239"/>
        <item x="78240"/>
        <item x="78241"/>
        <item x="78242"/>
        <item x="78243"/>
        <item x="78244"/>
        <item x="78245"/>
        <item x="78246"/>
        <item x="78247"/>
        <item x="78248"/>
        <item x="78249"/>
        <item x="78250"/>
        <item x="78251"/>
        <item x="78252"/>
        <item x="78253"/>
        <item x="78254"/>
        <item x="78255"/>
        <item x="78256"/>
        <item x="78257"/>
        <item x="78258"/>
        <item x="78259"/>
        <item x="78260"/>
        <item x="78261"/>
        <item x="78262"/>
        <item x="78263"/>
        <item x="78264"/>
        <item x="78265"/>
        <item x="78266"/>
        <item x="78267"/>
        <item x="78268"/>
        <item x="78269"/>
        <item x="78270"/>
        <item x="78271"/>
        <item x="78272"/>
        <item x="78273"/>
        <item x="78274"/>
        <item x="78275"/>
        <item x="78276"/>
        <item x="78277"/>
        <item x="78278"/>
        <item x="78279"/>
        <item x="78280"/>
        <item x="78281"/>
        <item x="78282"/>
        <item x="78283"/>
        <item x="78284"/>
        <item x="78285"/>
        <item x="78286"/>
        <item x="78287"/>
        <item x="78288"/>
        <item x="78289"/>
        <item x="78290"/>
        <item x="78291"/>
        <item x="78292"/>
        <item x="78293"/>
        <item x="78294"/>
        <item x="78295"/>
        <item x="78296"/>
        <item x="78297"/>
        <item x="78298"/>
        <item x="78299"/>
        <item x="78300"/>
        <item x="78301"/>
        <item x="78302"/>
        <item x="78303"/>
        <item x="78304"/>
        <item x="78305"/>
        <item x="78306"/>
        <item x="78307"/>
        <item x="78308"/>
        <item x="78309"/>
        <item x="78310"/>
        <item x="78311"/>
        <item x="78312"/>
        <item x="78313"/>
        <item x="78314"/>
        <item x="78315"/>
        <item x="78316"/>
        <item x="78317"/>
        <item x="78318"/>
        <item x="78319"/>
        <item x="78320"/>
        <item x="78321"/>
        <item x="78322"/>
        <item x="78323"/>
        <item x="78324"/>
        <item x="78325"/>
        <item x="78326"/>
        <item x="78327"/>
        <item x="78328"/>
        <item x="78329"/>
        <item x="78330"/>
        <item x="78331"/>
        <item x="78332"/>
        <item x="78333"/>
        <item x="78334"/>
        <item x="78335"/>
        <item x="78336"/>
        <item x="78337"/>
        <item x="78338"/>
        <item x="78339"/>
        <item x="78340"/>
        <item x="78341"/>
        <item x="78342"/>
        <item x="78343"/>
        <item x="78344"/>
        <item x="78345"/>
        <item x="78346"/>
        <item x="78347"/>
        <item x="78348"/>
        <item x="78349"/>
        <item x="78350"/>
        <item x="78351"/>
        <item x="78352"/>
        <item x="78353"/>
        <item x="78354"/>
        <item x="78355"/>
        <item x="78356"/>
        <item x="78357"/>
        <item x="78358"/>
        <item x="78359"/>
        <item x="78360"/>
        <item x="78361"/>
        <item x="78362"/>
        <item x="78363"/>
        <item x="78364"/>
        <item x="78365"/>
        <item x="78366"/>
        <item x="78367"/>
        <item x="78368"/>
        <item x="78369"/>
        <item x="78370"/>
        <item x="78371"/>
        <item x="78372"/>
        <item x="78373"/>
        <item x="78374"/>
        <item x="78375"/>
        <item x="78376"/>
        <item x="78377"/>
        <item x="78378"/>
        <item x="78379"/>
        <item x="78380"/>
        <item x="78381"/>
        <item x="78382"/>
        <item x="78383"/>
        <item x="78384"/>
        <item x="78385"/>
        <item x="78386"/>
        <item x="78387"/>
        <item x="78388"/>
        <item x="78389"/>
        <item x="78390"/>
        <item x="78391"/>
        <item x="78392"/>
        <item x="78393"/>
        <item x="78394"/>
        <item x="78395"/>
        <item x="78396"/>
        <item x="78397"/>
        <item x="78398"/>
        <item x="78399"/>
        <item x="78400"/>
        <item x="78401"/>
        <item x="78402"/>
        <item x="78403"/>
        <item x="78404"/>
        <item x="78405"/>
        <item x="78406"/>
        <item x="78407"/>
        <item x="78408"/>
        <item x="78409"/>
        <item x="78410"/>
        <item x="78411"/>
        <item x="78412"/>
        <item x="78413"/>
        <item x="78414"/>
        <item x="78415"/>
        <item x="78416"/>
        <item x="78417"/>
        <item x="78418"/>
        <item x="78419"/>
        <item x="78420"/>
        <item x="78421"/>
        <item x="78422"/>
        <item x="78423"/>
        <item x="78424"/>
        <item x="78425"/>
        <item x="78426"/>
        <item x="78427"/>
        <item x="78428"/>
        <item x="78429"/>
        <item x="78430"/>
        <item x="78431"/>
        <item x="78432"/>
        <item x="78433"/>
        <item x="78434"/>
        <item x="78435"/>
        <item x="78436"/>
        <item x="78437"/>
        <item x="78438"/>
        <item x="78439"/>
        <item x="78440"/>
        <item x="78441"/>
        <item x="78442"/>
        <item x="78443"/>
        <item x="78444"/>
        <item x="78445"/>
        <item x="78446"/>
        <item x="78447"/>
        <item x="78448"/>
        <item x="78449"/>
        <item x="78450"/>
        <item x="78451"/>
        <item x="78452"/>
        <item x="78453"/>
        <item x="78454"/>
        <item x="78455"/>
        <item x="78456"/>
        <item x="78457"/>
        <item x="78458"/>
        <item x="78459"/>
        <item x="78460"/>
        <item x="78461"/>
        <item x="78462"/>
        <item x="78463"/>
        <item x="78464"/>
        <item x="78465"/>
        <item x="78466"/>
        <item x="78467"/>
        <item x="78468"/>
        <item x="78469"/>
        <item x="78470"/>
        <item x="78471"/>
        <item x="78472"/>
        <item x="78473"/>
        <item x="78474"/>
        <item x="78475"/>
        <item x="78476"/>
        <item x="78477"/>
        <item x="78478"/>
        <item x="78479"/>
        <item x="78480"/>
        <item x="78481"/>
        <item x="78482"/>
        <item x="78483"/>
        <item x="78484"/>
        <item x="78485"/>
        <item x="78486"/>
        <item x="78487"/>
        <item x="78488"/>
        <item x="78489"/>
        <item x="78490"/>
        <item x="78491"/>
        <item x="78492"/>
        <item x="78493"/>
        <item x="78494"/>
        <item x="78495"/>
        <item x="78496"/>
        <item x="78497"/>
        <item x="78498"/>
        <item x="78499"/>
        <item x="78500"/>
        <item x="78501"/>
        <item x="78502"/>
        <item x="78503"/>
        <item x="78504"/>
        <item x="78505"/>
        <item x="78506"/>
        <item x="78507"/>
        <item x="78508"/>
        <item x="78509"/>
        <item x="78510"/>
        <item x="78511"/>
        <item x="78512"/>
        <item x="78513"/>
        <item x="78514"/>
        <item x="78515"/>
        <item x="78516"/>
        <item x="78517"/>
        <item x="78518"/>
        <item x="78519"/>
        <item x="78520"/>
        <item x="78521"/>
        <item x="78522"/>
        <item x="78523"/>
        <item x="78524"/>
        <item x="78525"/>
        <item x="78526"/>
        <item x="78527"/>
        <item x="78528"/>
        <item x="78529"/>
        <item x="78530"/>
        <item x="78531"/>
        <item x="78532"/>
        <item x="78533"/>
        <item x="78534"/>
        <item x="78535"/>
        <item x="78536"/>
        <item x="78537"/>
        <item x="78538"/>
        <item x="78539"/>
        <item x="78540"/>
        <item x="78541"/>
        <item x="78542"/>
        <item x="78543"/>
        <item x="78544"/>
        <item x="78545"/>
        <item x="78546"/>
        <item x="78547"/>
        <item x="78548"/>
        <item x="78549"/>
        <item x="78550"/>
        <item x="78551"/>
        <item x="78552"/>
        <item x="78553"/>
        <item x="78554"/>
        <item x="78555"/>
        <item x="78556"/>
        <item x="78557"/>
        <item x="78558"/>
        <item x="78559"/>
        <item x="78560"/>
        <item x="78561"/>
        <item x="78562"/>
        <item x="78563"/>
        <item x="78564"/>
        <item x="78565"/>
        <item x="78566"/>
        <item x="78567"/>
        <item x="78568"/>
        <item x="78569"/>
        <item x="78570"/>
        <item x="78571"/>
        <item x="78572"/>
        <item x="78573"/>
        <item x="78574"/>
        <item x="78575"/>
        <item x="78576"/>
        <item x="78577"/>
        <item x="78578"/>
        <item x="78579"/>
        <item x="78580"/>
        <item x="78581"/>
        <item x="78582"/>
        <item x="78583"/>
        <item x="78584"/>
        <item x="78585"/>
        <item x="78586"/>
        <item x="78587"/>
        <item x="78588"/>
        <item x="78589"/>
        <item x="78590"/>
        <item x="78591"/>
        <item x="78592"/>
        <item x="78593"/>
        <item x="78594"/>
        <item x="78595"/>
        <item x="78596"/>
        <item x="78597"/>
        <item x="78598"/>
        <item x="78599"/>
        <item x="78600"/>
        <item x="78601"/>
        <item x="78602"/>
        <item x="78603"/>
        <item x="78604"/>
        <item x="78605"/>
        <item x="78606"/>
        <item x="78607"/>
        <item x="78608"/>
        <item x="78609"/>
        <item x="78610"/>
        <item x="78611"/>
        <item x="78612"/>
        <item x="78613"/>
        <item x="78614"/>
        <item x="78615"/>
        <item x="78616"/>
        <item x="78617"/>
        <item x="78618"/>
        <item x="78619"/>
        <item x="78620"/>
        <item x="78621"/>
        <item x="78622"/>
        <item x="78623"/>
        <item x="78624"/>
        <item x="78625"/>
        <item x="78626"/>
        <item x="78627"/>
        <item x="78628"/>
        <item x="78629"/>
        <item x="78630"/>
        <item x="78631"/>
        <item x="78632"/>
        <item x="78633"/>
        <item x="78634"/>
        <item x="78635"/>
        <item x="78636"/>
        <item x="78637"/>
        <item x="78638"/>
        <item x="78639"/>
        <item x="78640"/>
        <item x="78641"/>
        <item x="78642"/>
        <item x="78643"/>
        <item x="78644"/>
        <item x="78645"/>
        <item x="78646"/>
        <item x="78647"/>
        <item x="78648"/>
        <item x="78649"/>
        <item x="78650"/>
        <item x="78651"/>
        <item x="78652"/>
        <item x="78653"/>
        <item x="78654"/>
        <item x="78655"/>
        <item x="78656"/>
        <item x="78657"/>
        <item x="78658"/>
        <item x="78659"/>
        <item x="78660"/>
        <item x="78661"/>
        <item x="78662"/>
        <item x="78663"/>
        <item x="78664"/>
        <item x="78665"/>
        <item x="78666"/>
        <item x="78667"/>
        <item x="78668"/>
        <item x="78669"/>
        <item x="78670"/>
        <item x="78671"/>
        <item x="78672"/>
        <item x="78673"/>
        <item x="78674"/>
        <item x="78675"/>
        <item x="78676"/>
        <item x="78677"/>
        <item x="78678"/>
        <item x="78679"/>
        <item x="78680"/>
        <item x="78681"/>
        <item x="78682"/>
        <item x="78683"/>
        <item x="78684"/>
        <item x="78685"/>
        <item x="78686"/>
        <item x="78687"/>
        <item x="78688"/>
        <item x="78689"/>
        <item x="78690"/>
        <item x="78691"/>
        <item x="78692"/>
        <item x="78693"/>
        <item x="78694"/>
        <item x="78695"/>
        <item x="78696"/>
        <item x="78697"/>
        <item x="78698"/>
        <item x="78699"/>
        <item x="78700"/>
        <item x="78701"/>
        <item x="78702"/>
        <item x="78703"/>
        <item x="78704"/>
        <item x="78705"/>
        <item x="78706"/>
        <item x="78707"/>
        <item x="78708"/>
        <item x="78709"/>
        <item x="78710"/>
        <item x="78711"/>
        <item x="78712"/>
        <item x="78713"/>
        <item x="78714"/>
        <item x="78715"/>
        <item x="78716"/>
        <item x="78717"/>
        <item x="78718"/>
        <item x="78719"/>
        <item x="78720"/>
        <item x="78721"/>
        <item x="78722"/>
        <item x="78723"/>
        <item x="78724"/>
        <item x="78725"/>
        <item x="78726"/>
        <item x="78727"/>
        <item x="78728"/>
        <item x="78729"/>
        <item x="78730"/>
        <item x="78731"/>
        <item x="78732"/>
        <item x="78733"/>
        <item x="78734"/>
        <item x="78735"/>
        <item x="78736"/>
        <item x="78737"/>
        <item x="78738"/>
        <item x="78739"/>
        <item x="78740"/>
        <item x="78741"/>
        <item x="78742"/>
        <item x="78743"/>
        <item x="78744"/>
        <item x="78745"/>
        <item x="78746"/>
        <item x="78747"/>
        <item x="78748"/>
        <item x="78749"/>
        <item x="78750"/>
        <item x="78751"/>
        <item x="78752"/>
        <item x="78753"/>
        <item x="78754"/>
        <item x="78755"/>
        <item x="78756"/>
        <item x="78757"/>
        <item x="78758"/>
        <item x="78759"/>
        <item x="78760"/>
        <item x="78761"/>
        <item x="78762"/>
        <item x="78763"/>
        <item x="78764"/>
        <item x="78765"/>
        <item x="78766"/>
        <item x="78767"/>
        <item x="78768"/>
        <item x="78769"/>
        <item x="78770"/>
        <item x="78771"/>
        <item x="78772"/>
        <item x="78773"/>
        <item x="78774"/>
        <item x="78775"/>
        <item x="78776"/>
        <item x="78777"/>
        <item x="78778"/>
        <item x="78779"/>
        <item x="78780"/>
        <item x="78781"/>
        <item x="78782"/>
        <item x="78783"/>
        <item x="78784"/>
        <item x="78785"/>
        <item x="78786"/>
        <item x="78787"/>
        <item x="78788"/>
        <item x="78789"/>
        <item x="78790"/>
        <item x="78791"/>
        <item x="78792"/>
        <item x="78793"/>
        <item x="78794"/>
        <item x="78795"/>
        <item x="78796"/>
        <item x="78797"/>
        <item x="78798"/>
        <item x="78799"/>
        <item x="78800"/>
        <item x="78801"/>
        <item x="78802"/>
        <item x="78803"/>
        <item x="78804"/>
        <item x="78805"/>
        <item x="78806"/>
        <item x="78807"/>
        <item x="78808"/>
        <item x="78809"/>
        <item x="78810"/>
        <item x="78811"/>
        <item x="78812"/>
        <item x="78813"/>
        <item x="78814"/>
        <item x="78815"/>
        <item x="78816"/>
        <item x="78817"/>
        <item x="78818"/>
        <item x="78819"/>
        <item x="78820"/>
        <item x="78821"/>
        <item x="78822"/>
        <item x="78823"/>
        <item x="78824"/>
        <item x="78825"/>
        <item x="78826"/>
        <item x="78827"/>
        <item x="78828"/>
        <item x="78829"/>
        <item x="78830"/>
        <item x="78831"/>
        <item x="78832"/>
        <item x="78833"/>
        <item x="78834"/>
        <item x="78835"/>
        <item x="78836"/>
        <item x="78837"/>
        <item x="78838"/>
        <item x="78839"/>
        <item x="78840"/>
        <item x="78841"/>
        <item x="78842"/>
        <item x="78843"/>
        <item x="78844"/>
        <item x="78845"/>
        <item x="78846"/>
        <item x="78847"/>
        <item x="78848"/>
        <item x="78849"/>
        <item x="78850"/>
        <item x="78851"/>
        <item x="78852"/>
        <item x="78853"/>
        <item x="78854"/>
        <item x="78855"/>
        <item x="78856"/>
        <item x="78857"/>
        <item x="78858"/>
        <item x="78859"/>
        <item x="78860"/>
        <item x="78861"/>
        <item x="78862"/>
        <item x="78863"/>
        <item x="78864"/>
        <item x="78865"/>
        <item x="78866"/>
        <item x="78867"/>
        <item x="78868"/>
        <item x="78869"/>
        <item x="78870"/>
        <item x="78871"/>
        <item x="78872"/>
        <item x="78873"/>
        <item x="78874"/>
        <item x="78875"/>
        <item x="78876"/>
        <item x="78877"/>
        <item x="78878"/>
        <item x="78879"/>
        <item x="78880"/>
        <item x="78881"/>
        <item x="78882"/>
        <item x="78883"/>
        <item x="78884"/>
        <item x="78885"/>
        <item x="78886"/>
        <item x="78887"/>
        <item x="78888"/>
        <item x="78889"/>
        <item x="78890"/>
        <item x="78891"/>
        <item x="78892"/>
        <item x="78893"/>
        <item x="78894"/>
        <item x="78895"/>
        <item x="78896"/>
        <item x="78897"/>
        <item x="78898"/>
        <item x="78899"/>
        <item x="78900"/>
        <item x="78901"/>
        <item x="78902"/>
        <item x="78903"/>
        <item x="78904"/>
        <item x="78905"/>
        <item x="78906"/>
        <item x="78907"/>
        <item x="78908"/>
        <item x="78909"/>
        <item x="78910"/>
        <item x="78911"/>
        <item x="78912"/>
        <item x="78913"/>
        <item x="78914"/>
        <item x="78915"/>
        <item x="78916"/>
        <item x="78917"/>
        <item x="78918"/>
        <item x="78919"/>
        <item x="78920"/>
        <item x="78921"/>
        <item x="78922"/>
        <item x="78923"/>
        <item x="78924"/>
        <item x="78925"/>
        <item x="78926"/>
        <item x="78927"/>
        <item x="78928"/>
        <item x="78929"/>
        <item x="78930"/>
        <item x="78931"/>
        <item x="78932"/>
        <item x="78933"/>
        <item x="78934"/>
        <item x="78935"/>
        <item x="78936"/>
        <item x="78937"/>
        <item x="78938"/>
        <item x="78939"/>
        <item x="78940"/>
        <item x="78941"/>
        <item x="78942"/>
        <item x="78943"/>
        <item x="78944"/>
        <item x="78945"/>
        <item x="78946"/>
        <item x="78947"/>
        <item x="78948"/>
        <item x="78949"/>
        <item x="78950"/>
        <item x="78951"/>
        <item x="78952"/>
        <item x="78953"/>
        <item x="78954"/>
        <item x="78955"/>
        <item x="78956"/>
        <item x="78957"/>
        <item x="78958"/>
        <item x="78959"/>
        <item x="78960"/>
        <item x="78961"/>
        <item x="78962"/>
        <item x="78963"/>
        <item x="78964"/>
        <item x="78965"/>
        <item x="78966"/>
        <item x="78967"/>
        <item x="78968"/>
        <item x="78969"/>
        <item x="78970"/>
        <item x="78971"/>
        <item x="78972"/>
        <item x="78973"/>
        <item x="78974"/>
        <item x="78975"/>
        <item x="78976"/>
        <item x="78977"/>
        <item x="78978"/>
        <item x="78979"/>
        <item x="78980"/>
        <item x="78981"/>
        <item x="78982"/>
        <item x="78983"/>
        <item x="78984"/>
        <item x="78985"/>
        <item x="78986"/>
        <item x="78987"/>
        <item x="78988"/>
        <item x="78989"/>
        <item x="78990"/>
        <item x="78991"/>
        <item x="78992"/>
        <item x="78993"/>
        <item x="78994"/>
        <item x="78995"/>
        <item x="78996"/>
        <item x="78997"/>
        <item x="78998"/>
        <item x="78999"/>
        <item x="79000"/>
        <item x="79001"/>
        <item x="79002"/>
        <item x="79003"/>
        <item x="79004"/>
        <item x="79005"/>
        <item x="79006"/>
        <item x="79007"/>
        <item x="79008"/>
        <item x="79009"/>
        <item x="79010"/>
        <item x="79011"/>
        <item x="79012"/>
        <item x="79013"/>
        <item x="79014"/>
        <item x="79015"/>
        <item x="79016"/>
        <item x="79017"/>
        <item x="79018"/>
        <item x="79019"/>
        <item x="79020"/>
        <item x="79021"/>
        <item x="79022"/>
        <item x="79023"/>
        <item x="79024"/>
        <item x="79025"/>
        <item x="79026"/>
        <item x="79027"/>
        <item x="79028"/>
        <item x="79029"/>
        <item x="79030"/>
        <item x="79031"/>
        <item x="79032"/>
        <item x="79033"/>
        <item x="79034"/>
        <item x="79035"/>
        <item x="79036"/>
        <item x="79037"/>
        <item x="79038"/>
        <item x="79039"/>
        <item x="79040"/>
        <item x="79041"/>
        <item x="79042"/>
        <item x="79043"/>
        <item x="79044"/>
        <item x="79045"/>
        <item x="79046"/>
        <item x="79047"/>
        <item x="79048"/>
        <item x="79049"/>
        <item x="79050"/>
        <item x="79051"/>
        <item x="79052"/>
        <item x="79053"/>
        <item x="79054"/>
        <item x="79055"/>
        <item x="79056"/>
        <item x="79057"/>
        <item x="79058"/>
        <item x="79059"/>
        <item x="79060"/>
        <item x="79061"/>
        <item x="79062"/>
        <item x="79063"/>
        <item x="79064"/>
        <item x="79065"/>
        <item x="79066"/>
        <item x="79067"/>
        <item x="79068"/>
        <item x="79069"/>
        <item x="79070"/>
        <item x="79071"/>
        <item x="79072"/>
        <item x="79073"/>
        <item x="79074"/>
        <item x="79075"/>
        <item x="79076"/>
        <item x="79077"/>
        <item x="79078"/>
        <item x="79079"/>
        <item x="79080"/>
        <item x="79081"/>
        <item x="79082"/>
        <item x="79083"/>
        <item x="79084"/>
        <item x="79085"/>
        <item x="79086"/>
        <item x="79087"/>
        <item x="79088"/>
        <item x="79089"/>
        <item x="79090"/>
        <item x="79091"/>
        <item x="79092"/>
        <item x="79093"/>
        <item x="79094"/>
        <item x="79095"/>
        <item x="79096"/>
        <item x="79097"/>
        <item x="79098"/>
        <item x="79099"/>
        <item x="79100"/>
        <item x="79101"/>
        <item x="79102"/>
        <item x="79103"/>
        <item x="79104"/>
        <item x="79105"/>
        <item x="79106"/>
        <item x="79107"/>
        <item x="79108"/>
        <item x="79109"/>
        <item x="79110"/>
        <item x="79111"/>
        <item x="79112"/>
        <item x="79113"/>
        <item x="79114"/>
        <item x="79115"/>
        <item x="79116"/>
        <item x="79117"/>
        <item x="79118"/>
        <item x="79119"/>
        <item x="79120"/>
        <item x="79121"/>
        <item x="79122"/>
        <item x="79123"/>
        <item x="79124"/>
        <item x="79125"/>
        <item x="79126"/>
        <item x="79127"/>
        <item x="79128"/>
        <item x="79129"/>
        <item x="79130"/>
        <item x="79131"/>
        <item x="79132"/>
        <item x="79133"/>
        <item x="79134"/>
        <item x="79135"/>
        <item x="79136"/>
        <item x="79137"/>
        <item x="79138"/>
        <item x="79139"/>
        <item x="79140"/>
        <item x="79141"/>
        <item x="79142"/>
        <item x="79143"/>
        <item x="79144"/>
        <item x="79145"/>
        <item x="79146"/>
        <item x="79147"/>
        <item x="79148"/>
        <item x="79149"/>
        <item x="79150"/>
        <item x="79151"/>
        <item x="79152"/>
        <item x="79153"/>
        <item x="79154"/>
        <item x="79155"/>
        <item x="79156"/>
        <item x="79157"/>
        <item x="79158"/>
        <item x="79159"/>
        <item x="79160"/>
        <item x="79161"/>
        <item x="79162"/>
        <item x="79163"/>
        <item x="79164"/>
        <item x="79165"/>
        <item x="79166"/>
        <item x="79167"/>
        <item x="79168"/>
        <item x="79169"/>
        <item x="79170"/>
        <item x="79171"/>
        <item x="79172"/>
        <item x="79173"/>
        <item x="79174"/>
        <item x="79175"/>
        <item x="79176"/>
        <item x="79177"/>
        <item x="79178"/>
        <item x="79179"/>
        <item x="79180"/>
        <item x="79181"/>
        <item x="79182"/>
        <item x="79183"/>
        <item x="79184"/>
        <item x="79185"/>
        <item x="79186"/>
        <item x="79187"/>
        <item x="79188"/>
        <item x="79189"/>
        <item x="79190"/>
        <item x="79191"/>
        <item x="79192"/>
        <item x="79193"/>
        <item x="79194"/>
        <item x="79195"/>
        <item x="79196"/>
        <item x="79197"/>
        <item x="79198"/>
        <item x="79199"/>
        <item x="79200"/>
        <item x="79201"/>
        <item x="79202"/>
        <item x="79203"/>
        <item x="79204"/>
        <item x="79205"/>
        <item x="79206"/>
        <item x="79207"/>
        <item x="79208"/>
        <item x="79209"/>
        <item x="79210"/>
        <item x="79211"/>
        <item x="79212"/>
        <item x="79213"/>
        <item x="79214"/>
        <item x="79215"/>
        <item x="79216"/>
        <item x="79217"/>
        <item x="79218"/>
        <item x="79219"/>
        <item x="79220"/>
        <item x="79221"/>
        <item x="79222"/>
        <item x="79223"/>
        <item x="79224"/>
        <item x="79225"/>
        <item x="79226"/>
        <item x="79227"/>
        <item x="79228"/>
        <item x="79229"/>
        <item x="79230"/>
        <item x="79231"/>
        <item x="79232"/>
        <item x="79233"/>
        <item x="79234"/>
        <item x="79235"/>
        <item x="79236"/>
        <item x="79237"/>
        <item x="79238"/>
        <item x="79239"/>
        <item x="79240"/>
        <item x="79241"/>
        <item x="79242"/>
        <item x="79243"/>
        <item x="79244"/>
        <item x="79245"/>
        <item x="79246"/>
        <item x="79247"/>
        <item x="79248"/>
        <item x="79249"/>
        <item x="79250"/>
        <item x="79251"/>
        <item x="79252"/>
        <item x="79253"/>
        <item x="79254"/>
        <item x="79255"/>
        <item x="79256"/>
        <item x="79257"/>
        <item x="79258"/>
        <item x="79259"/>
        <item x="79260"/>
        <item x="79261"/>
        <item x="79262"/>
        <item x="79263"/>
        <item x="79264"/>
        <item x="79265"/>
        <item x="79266"/>
        <item x="79267"/>
        <item x="79268"/>
        <item x="79269"/>
        <item x="79270"/>
        <item x="79271"/>
        <item x="79272"/>
        <item x="79273"/>
        <item x="79274"/>
        <item x="79275"/>
        <item x="79276"/>
        <item x="79277"/>
        <item x="79278"/>
        <item x="79279"/>
        <item x="79280"/>
        <item x="79281"/>
        <item x="79282"/>
        <item x="79283"/>
        <item x="79284"/>
        <item x="79285"/>
        <item x="79286"/>
        <item x="79287"/>
        <item x="79288"/>
        <item x="79289"/>
        <item x="79290"/>
        <item x="79291"/>
        <item x="79292"/>
        <item x="79293"/>
        <item x="79294"/>
        <item x="79295"/>
        <item x="79296"/>
        <item x="79297"/>
        <item x="79298"/>
        <item x="79299"/>
        <item x="79300"/>
        <item x="79301"/>
        <item x="79302"/>
        <item x="79303"/>
        <item x="79304"/>
        <item x="79305"/>
        <item x="79306"/>
        <item x="79307"/>
        <item x="79308"/>
        <item x="79309"/>
        <item x="79310"/>
        <item x="79311"/>
        <item x="79312"/>
        <item x="79313"/>
        <item x="79314"/>
        <item x="79315"/>
        <item x="79316"/>
        <item x="79317"/>
        <item x="79318"/>
        <item x="79319"/>
        <item x="79320"/>
        <item x="79321"/>
        <item x="79322"/>
        <item x="79323"/>
        <item x="79324"/>
        <item x="79325"/>
        <item x="79326"/>
        <item x="79327"/>
        <item x="79328"/>
        <item x="79329"/>
        <item x="79330"/>
        <item x="79331"/>
        <item x="79332"/>
        <item x="79333"/>
        <item x="79334"/>
        <item x="79335"/>
        <item x="79336"/>
        <item x="79337"/>
        <item x="79338"/>
        <item x="79339"/>
        <item x="79340"/>
        <item x="79341"/>
        <item x="79342"/>
        <item x="79343"/>
        <item x="79344"/>
        <item x="79345"/>
        <item x="79346"/>
        <item x="79347"/>
        <item x="79348"/>
        <item x="79349"/>
        <item x="79350"/>
        <item x="79351"/>
        <item x="79352"/>
        <item x="79353"/>
        <item x="79354"/>
        <item x="79355"/>
        <item x="79356"/>
        <item x="79357"/>
        <item x="79358"/>
        <item x="79359"/>
        <item x="79360"/>
        <item x="79361"/>
        <item x="79362"/>
        <item x="79363"/>
        <item x="79364"/>
        <item x="79365"/>
        <item x="79366"/>
        <item x="79367"/>
        <item x="79368"/>
        <item x="79369"/>
        <item x="79370"/>
        <item x="79371"/>
        <item x="79372"/>
        <item x="79373"/>
        <item x="79374"/>
        <item x="79375"/>
        <item x="79376"/>
        <item x="79377"/>
        <item x="79378"/>
        <item x="79379"/>
        <item x="79380"/>
        <item x="79381"/>
        <item x="79382"/>
        <item x="79383"/>
        <item x="79384"/>
        <item x="79385"/>
        <item x="79386"/>
        <item x="79387"/>
        <item x="79388"/>
        <item x="79389"/>
        <item x="79390"/>
        <item x="79391"/>
        <item x="79392"/>
        <item x="79393"/>
        <item x="79394"/>
        <item x="79395"/>
        <item x="79396"/>
        <item x="79397"/>
        <item x="79398"/>
        <item x="79399"/>
        <item x="79400"/>
        <item x="79401"/>
        <item x="79402"/>
        <item x="79403"/>
        <item x="79404"/>
        <item x="79405"/>
        <item x="79406"/>
        <item x="79407"/>
        <item x="79408"/>
        <item x="79409"/>
        <item x="79410"/>
        <item x="79411"/>
        <item x="79412"/>
        <item x="79413"/>
        <item x="79414"/>
        <item x="79415"/>
        <item x="79416"/>
        <item x="79417"/>
        <item x="79418"/>
        <item x="79419"/>
        <item x="79420"/>
        <item x="79421"/>
        <item x="79422"/>
        <item x="79423"/>
        <item x="79424"/>
        <item x="79425"/>
        <item x="79426"/>
        <item x="79427"/>
        <item x="79428"/>
        <item x="79429"/>
        <item x="79430"/>
        <item x="79431"/>
        <item x="79432"/>
        <item x="79433"/>
        <item x="79434"/>
        <item x="79435"/>
        <item x="79436"/>
        <item x="79437"/>
        <item x="79438"/>
        <item x="79439"/>
        <item x="79440"/>
        <item x="79441"/>
        <item x="79442"/>
        <item x="79443"/>
        <item x="79444"/>
        <item x="79445"/>
        <item x="79446"/>
        <item x="79447"/>
        <item x="79448"/>
        <item x="79449"/>
        <item x="79450"/>
        <item x="79451"/>
        <item x="79452"/>
        <item x="79453"/>
        <item x="79454"/>
        <item x="79455"/>
        <item x="79456"/>
        <item x="79457"/>
        <item x="79458"/>
        <item x="79459"/>
        <item x="79460"/>
        <item x="79461"/>
        <item x="79462"/>
        <item x="79463"/>
        <item x="79464"/>
        <item x="79465"/>
        <item x="79466"/>
        <item x="79467"/>
        <item x="79468"/>
        <item x="79469"/>
        <item x="79470"/>
        <item x="79471"/>
        <item x="79472"/>
        <item x="79473"/>
        <item x="79474"/>
        <item x="79475"/>
        <item x="79476"/>
        <item x="79477"/>
        <item x="79478"/>
        <item x="79479"/>
        <item x="79480"/>
        <item x="79481"/>
        <item x="79482"/>
        <item x="79483"/>
        <item x="79484"/>
        <item x="79485"/>
        <item x="79486"/>
        <item x="79487"/>
        <item x="79488"/>
        <item x="79489"/>
        <item x="79490"/>
        <item x="79491"/>
        <item x="79492"/>
        <item x="79493"/>
        <item x="79494"/>
        <item x="79495"/>
        <item x="79496"/>
        <item x="79497"/>
        <item x="79498"/>
        <item x="79499"/>
        <item x="79500"/>
        <item x="79501"/>
        <item x="79502"/>
        <item x="79503"/>
        <item x="79504"/>
        <item x="79505"/>
        <item x="79506"/>
        <item x="79507"/>
        <item x="79508"/>
        <item x="79509"/>
        <item x="79510"/>
        <item x="79511"/>
        <item x="79512"/>
        <item x="79513"/>
        <item x="79514"/>
        <item x="79515"/>
        <item x="79516"/>
        <item x="79517"/>
        <item x="79518"/>
        <item x="79519"/>
        <item x="79520"/>
        <item x="79521"/>
        <item x="79522"/>
        <item x="79523"/>
        <item x="79524"/>
        <item x="79525"/>
        <item x="79526"/>
        <item x="79527"/>
        <item x="79528"/>
        <item x="79529"/>
        <item x="79530"/>
        <item x="79531"/>
        <item x="79532"/>
        <item x="79533"/>
        <item x="79534"/>
        <item x="79535"/>
        <item x="79536"/>
        <item x="79537"/>
        <item x="79538"/>
        <item x="79539"/>
        <item x="79540"/>
        <item x="79541"/>
        <item x="79542"/>
        <item x="79543"/>
        <item x="79544"/>
        <item x="79545"/>
        <item x="79546"/>
        <item x="79547"/>
        <item x="79548"/>
        <item x="79549"/>
        <item x="79550"/>
        <item x="79551"/>
        <item x="79552"/>
        <item x="79553"/>
        <item x="79554"/>
        <item x="79555"/>
        <item x="79556"/>
        <item x="79557"/>
        <item x="79558"/>
        <item x="79559"/>
        <item x="79560"/>
        <item x="79561"/>
        <item x="79562"/>
        <item x="79563"/>
        <item x="79564"/>
        <item x="79565"/>
        <item x="79566"/>
        <item x="79567"/>
        <item x="79568"/>
        <item x="79569"/>
        <item x="79570"/>
        <item x="79571"/>
        <item x="79572"/>
        <item x="79573"/>
        <item x="79574"/>
        <item x="79575"/>
        <item x="79576"/>
        <item x="79577"/>
        <item x="79578"/>
        <item x="79579"/>
        <item x="79580"/>
        <item x="79581"/>
        <item x="79582"/>
        <item x="79583"/>
        <item x="79584"/>
        <item x="79585"/>
        <item x="79586"/>
        <item x="79587"/>
        <item x="79588"/>
        <item x="79589"/>
        <item x="79590"/>
        <item x="79591"/>
        <item x="79592"/>
        <item x="79593"/>
        <item x="79594"/>
        <item x="79595"/>
        <item x="79596"/>
        <item x="79597"/>
        <item x="79598"/>
        <item x="79599"/>
        <item x="79600"/>
        <item x="79601"/>
        <item x="79602"/>
        <item x="79603"/>
        <item x="79604"/>
        <item x="79605"/>
        <item x="79606"/>
        <item x="79607"/>
        <item x="79608"/>
        <item x="79609"/>
        <item x="79610"/>
        <item x="79611"/>
        <item x="79612"/>
        <item x="79613"/>
        <item x="79614"/>
        <item x="79615"/>
        <item x="79616"/>
        <item x="79617"/>
        <item x="79618"/>
        <item x="79619"/>
        <item x="79620"/>
        <item x="79621"/>
        <item x="79622"/>
        <item x="79623"/>
        <item x="79624"/>
        <item x="79625"/>
        <item x="79626"/>
        <item x="79627"/>
        <item x="79628"/>
        <item x="79629"/>
        <item x="79630"/>
        <item x="79631"/>
        <item x="79632"/>
        <item x="79633"/>
        <item x="79634"/>
        <item x="79635"/>
        <item x="79636"/>
        <item x="79637"/>
        <item x="79638"/>
        <item x="79639"/>
        <item x="79640"/>
        <item x="79641"/>
        <item x="79642"/>
        <item x="79643"/>
        <item x="79644"/>
        <item x="79645"/>
        <item x="79646"/>
        <item x="79647"/>
        <item x="79648"/>
        <item x="79649"/>
        <item x="79650"/>
        <item x="79651"/>
        <item x="79652"/>
        <item x="79653"/>
        <item x="79654"/>
        <item x="79655"/>
        <item x="79656"/>
        <item x="79657"/>
        <item x="79658"/>
        <item x="79659"/>
        <item x="79660"/>
        <item x="79661"/>
        <item x="79662"/>
        <item x="79663"/>
        <item x="79664"/>
        <item x="79665"/>
        <item x="79666"/>
        <item x="79667"/>
        <item x="79668"/>
        <item x="79669"/>
        <item x="79670"/>
        <item x="79671"/>
        <item x="79672"/>
        <item x="79673"/>
        <item x="79674"/>
        <item x="79675"/>
        <item x="79676"/>
        <item x="79677"/>
        <item x="79678"/>
        <item x="79679"/>
        <item x="79680"/>
        <item x="79681"/>
        <item x="79682"/>
        <item x="79683"/>
        <item x="79684"/>
        <item x="79685"/>
        <item x="79686"/>
        <item x="79687"/>
        <item x="79688"/>
        <item x="79689"/>
        <item x="79690"/>
        <item x="79691"/>
        <item x="79692"/>
        <item x="79693"/>
        <item x="79694"/>
        <item x="79695"/>
        <item x="79696"/>
        <item x="79697"/>
        <item x="79698"/>
        <item x="79699"/>
        <item x="79700"/>
        <item x="79701"/>
        <item x="79702"/>
        <item x="79703"/>
        <item x="79704"/>
        <item x="79705"/>
        <item x="79706"/>
        <item x="79707"/>
        <item x="79708"/>
        <item x="79709"/>
        <item x="79710"/>
        <item x="79711"/>
        <item x="79712"/>
        <item x="79713"/>
        <item x="79714"/>
        <item x="79715"/>
        <item x="79716"/>
        <item x="79717"/>
        <item x="79718"/>
        <item x="79719"/>
        <item x="79720"/>
        <item x="79721"/>
        <item x="79722"/>
        <item x="79723"/>
        <item x="79724"/>
        <item x="79725"/>
        <item x="79726"/>
        <item x="79727"/>
        <item x="79728"/>
        <item x="79729"/>
        <item x="79730"/>
        <item x="79731"/>
        <item x="79732"/>
        <item x="79733"/>
        <item x="79734"/>
        <item x="79735"/>
        <item x="79736"/>
        <item x="79737"/>
        <item x="79738"/>
        <item x="79739"/>
        <item x="79740"/>
        <item x="79741"/>
        <item x="79742"/>
        <item x="79743"/>
        <item x="79744"/>
        <item x="79745"/>
        <item x="79746"/>
        <item x="79747"/>
        <item x="79748"/>
        <item x="79749"/>
        <item x="79750"/>
        <item x="79751"/>
        <item x="79752"/>
        <item x="79753"/>
        <item x="79754"/>
        <item x="79755"/>
        <item x="79756"/>
        <item x="79757"/>
        <item x="79758"/>
        <item x="79759"/>
        <item x="79760"/>
        <item x="79761"/>
        <item x="79762"/>
        <item x="79763"/>
        <item x="79764"/>
        <item x="79765"/>
        <item x="79766"/>
        <item x="79767"/>
        <item x="79768"/>
        <item x="79769"/>
        <item x="79770"/>
        <item x="79771"/>
        <item x="79772"/>
        <item x="79773"/>
        <item x="79774"/>
        <item x="79775"/>
        <item x="79776"/>
        <item x="79777"/>
        <item x="79778"/>
        <item x="79779"/>
        <item x="79780"/>
        <item x="79781"/>
        <item x="79782"/>
        <item x="79783"/>
        <item x="79784"/>
        <item x="79785"/>
        <item x="79786"/>
        <item x="79787"/>
        <item x="79788"/>
        <item x="79789"/>
        <item x="79790"/>
        <item x="79791"/>
        <item x="79792"/>
        <item x="79793"/>
        <item x="79794"/>
        <item x="79795"/>
        <item x="79796"/>
        <item x="79797"/>
        <item x="79798"/>
        <item x="79799"/>
        <item x="79800"/>
        <item x="79801"/>
        <item x="79802"/>
        <item x="79803"/>
        <item x="79804"/>
        <item x="79805"/>
        <item x="79806"/>
        <item x="79807"/>
        <item x="79808"/>
        <item x="79809"/>
        <item x="79810"/>
        <item x="79811"/>
        <item x="79812"/>
        <item x="79813"/>
        <item x="79814"/>
        <item x="79815"/>
        <item x="79816"/>
        <item x="79817"/>
        <item x="79818"/>
        <item x="79819"/>
        <item x="79820"/>
        <item x="79821"/>
        <item x="79822"/>
        <item x="79823"/>
        <item x="79824"/>
        <item x="79825"/>
        <item x="79826"/>
        <item x="79827"/>
        <item x="79828"/>
        <item x="79829"/>
        <item x="79830"/>
        <item x="79831"/>
        <item x="79832"/>
        <item x="79833"/>
        <item x="79834"/>
        <item x="79835"/>
        <item x="79836"/>
        <item x="79837"/>
        <item x="79838"/>
        <item x="79839"/>
        <item x="79840"/>
        <item x="79841"/>
        <item x="79842"/>
        <item x="79843"/>
        <item x="79844"/>
        <item x="79845"/>
        <item x="79846"/>
        <item x="79847"/>
        <item x="79848"/>
        <item x="79849"/>
        <item x="79850"/>
        <item x="79851"/>
        <item x="79852"/>
        <item x="79853"/>
        <item x="79854"/>
        <item x="79855"/>
        <item x="79856"/>
        <item x="79857"/>
        <item x="79858"/>
        <item x="79859"/>
        <item x="79860"/>
        <item x="79861"/>
        <item x="79862"/>
        <item x="79863"/>
        <item x="79864"/>
        <item x="79865"/>
        <item x="79866"/>
        <item x="79867"/>
        <item x="79868"/>
        <item x="79869"/>
        <item x="79870"/>
        <item x="79871"/>
        <item x="79872"/>
        <item x="79873"/>
        <item x="79874"/>
        <item x="79875"/>
        <item x="79876"/>
        <item x="79877"/>
        <item x="79878"/>
        <item x="79879"/>
        <item x="79880"/>
        <item x="79881"/>
        <item x="79882"/>
        <item x="79883"/>
        <item x="79884"/>
        <item x="79885"/>
        <item x="79886"/>
        <item x="79887"/>
        <item x="79888"/>
        <item x="79889"/>
        <item x="79890"/>
        <item x="79891"/>
        <item x="79892"/>
        <item x="79893"/>
        <item x="79894"/>
        <item x="79895"/>
        <item x="79896"/>
        <item x="79897"/>
        <item x="79898"/>
        <item x="79899"/>
        <item x="79900"/>
        <item x="79901"/>
        <item x="79902"/>
        <item x="79903"/>
        <item x="79904"/>
        <item x="79905"/>
        <item x="79906"/>
        <item x="79907"/>
        <item x="79908"/>
        <item x="79909"/>
        <item x="79910"/>
        <item x="79911"/>
        <item x="79912"/>
        <item x="79913"/>
        <item x="79914"/>
        <item x="79915"/>
        <item x="79916"/>
        <item x="79917"/>
        <item x="79918"/>
        <item x="79919"/>
        <item x="79920"/>
        <item x="79921"/>
        <item x="79922"/>
        <item x="79923"/>
        <item x="79924"/>
        <item x="79925"/>
        <item x="79926"/>
        <item x="79927"/>
        <item x="79928"/>
        <item x="79929"/>
        <item x="79930"/>
        <item x="79931"/>
        <item x="79932"/>
        <item x="79933"/>
        <item x="79934"/>
        <item x="79935"/>
        <item x="79936"/>
        <item x="79937"/>
        <item x="79938"/>
        <item x="79939"/>
        <item x="79940"/>
        <item x="79941"/>
        <item x="79942"/>
        <item x="79943"/>
        <item x="79944"/>
        <item x="79945"/>
        <item x="79946"/>
        <item x="79947"/>
        <item x="79948"/>
        <item x="79949"/>
        <item x="79950"/>
        <item x="79951"/>
        <item x="79952"/>
        <item x="79953"/>
        <item x="79954"/>
        <item x="79955"/>
        <item x="79956"/>
        <item x="79957"/>
        <item x="79958"/>
        <item x="79959"/>
        <item x="79960"/>
        <item x="79961"/>
        <item x="79962"/>
        <item x="79963"/>
        <item x="79964"/>
        <item x="79965"/>
        <item x="79966"/>
        <item x="79967"/>
        <item x="79968"/>
        <item x="79969"/>
        <item x="79970"/>
        <item x="79971"/>
        <item x="79972"/>
        <item x="79973"/>
        <item x="79974"/>
        <item x="79975"/>
        <item x="79976"/>
        <item x="79977"/>
        <item x="79978"/>
        <item x="79979"/>
        <item x="79980"/>
        <item x="79981"/>
        <item x="79982"/>
        <item x="79983"/>
        <item x="79984"/>
        <item x="79985"/>
        <item x="79986"/>
        <item x="79987"/>
        <item x="79988"/>
        <item x="79989"/>
        <item x="79990"/>
        <item x="79991"/>
        <item x="79992"/>
        <item x="79993"/>
        <item x="79994"/>
        <item x="79995"/>
        <item x="79996"/>
        <item x="79997"/>
        <item x="79998"/>
        <item x="79999"/>
        <item x="80000"/>
        <item x="80001"/>
        <item x="80002"/>
        <item x="80003"/>
        <item x="80004"/>
        <item x="80005"/>
        <item x="80006"/>
        <item x="80007"/>
        <item x="80008"/>
        <item x="80009"/>
        <item x="80010"/>
        <item x="80011"/>
        <item x="80012"/>
        <item x="80013"/>
        <item x="80014"/>
        <item x="80015"/>
        <item x="80016"/>
        <item x="80017"/>
        <item x="80018"/>
        <item x="80019"/>
        <item x="80020"/>
        <item x="80021"/>
        <item x="80022"/>
        <item x="80023"/>
        <item x="80024"/>
        <item x="80025"/>
        <item x="80026"/>
        <item x="80027"/>
        <item x="80028"/>
        <item x="80029"/>
        <item x="80030"/>
        <item x="80031"/>
        <item x="80032"/>
        <item x="80033"/>
        <item x="80034"/>
        <item x="80035"/>
        <item x="80036"/>
        <item x="80037"/>
        <item x="80038"/>
        <item x="80039"/>
        <item x="80040"/>
        <item x="80041"/>
        <item x="80042"/>
        <item x="80043"/>
        <item x="80044"/>
        <item x="80045"/>
        <item x="80046"/>
        <item x="80047"/>
        <item x="80048"/>
        <item x="80049"/>
        <item x="80050"/>
        <item x="80051"/>
        <item x="80052"/>
        <item x="80053"/>
        <item x="80054"/>
        <item x="80055"/>
        <item x="80056"/>
        <item x="80057"/>
        <item x="80058"/>
        <item x="80059"/>
        <item x="80060"/>
        <item x="80061"/>
        <item x="80062"/>
        <item x="80063"/>
        <item x="80064"/>
        <item x="80065"/>
        <item x="80066"/>
        <item x="80067"/>
        <item x="80068"/>
        <item x="80069"/>
        <item x="80070"/>
        <item x="80071"/>
        <item x="80072"/>
        <item x="80073"/>
        <item x="80074"/>
        <item x="80075"/>
        <item x="80076"/>
        <item x="80077"/>
        <item x="80078"/>
        <item x="80079"/>
        <item x="80080"/>
        <item x="80081"/>
        <item x="80082"/>
        <item x="80083"/>
        <item x="80084"/>
        <item x="80085"/>
        <item x="80086"/>
        <item x="80087"/>
        <item x="80088"/>
        <item x="80089"/>
        <item x="80090"/>
        <item x="80091"/>
        <item x="80092"/>
        <item x="80093"/>
        <item x="80094"/>
        <item x="80095"/>
        <item x="80096"/>
        <item x="80097"/>
        <item x="80098"/>
        <item x="80099"/>
        <item x="80100"/>
        <item x="80101"/>
        <item x="80102"/>
        <item x="80103"/>
        <item x="80104"/>
        <item x="80105"/>
        <item x="80106"/>
        <item x="80107"/>
        <item x="80108"/>
        <item x="80109"/>
        <item x="80110"/>
        <item x="80111"/>
        <item x="80112"/>
        <item x="80113"/>
        <item x="80114"/>
        <item x="80115"/>
        <item x="80116"/>
        <item x="80117"/>
        <item x="80118"/>
        <item x="80119"/>
        <item x="80120"/>
        <item x="80121"/>
        <item x="80122"/>
        <item x="80123"/>
        <item x="80124"/>
        <item x="80125"/>
        <item x="80126"/>
        <item x="80127"/>
        <item x="80128"/>
        <item x="80129"/>
        <item x="80130"/>
        <item x="80131"/>
        <item x="80132"/>
        <item x="80133"/>
        <item x="80134"/>
        <item x="80135"/>
        <item x="80136"/>
        <item x="80137"/>
        <item x="80138"/>
        <item x="80139"/>
        <item x="80140"/>
        <item x="80141"/>
        <item x="80142"/>
        <item x="80143"/>
        <item x="80144"/>
        <item x="80145"/>
        <item x="80146"/>
        <item x="80147"/>
        <item x="80148"/>
        <item x="80149"/>
        <item x="80150"/>
        <item x="80151"/>
        <item x="80152"/>
        <item x="80153"/>
        <item x="80154"/>
        <item x="80155"/>
        <item x="80156"/>
        <item x="80157"/>
        <item x="80158"/>
        <item x="80159"/>
        <item x="80160"/>
        <item x="80161"/>
        <item x="80162"/>
        <item x="80163"/>
        <item x="80164"/>
        <item x="80165"/>
        <item x="80166"/>
        <item x="80167"/>
        <item x="80168"/>
        <item x="80169"/>
        <item x="80170"/>
        <item x="80171"/>
        <item x="80172"/>
        <item x="80173"/>
        <item x="80174"/>
        <item x="80175"/>
        <item x="80176"/>
        <item x="80177"/>
        <item x="80178"/>
        <item x="80179"/>
        <item x="80180"/>
        <item x="80181"/>
        <item x="80182"/>
        <item x="80183"/>
        <item x="80184"/>
        <item x="80185"/>
        <item x="80186"/>
        <item x="80187"/>
        <item x="80188"/>
        <item x="80189"/>
        <item x="80190"/>
        <item x="80191"/>
        <item x="80192"/>
        <item x="80193"/>
        <item x="80194"/>
        <item x="80195"/>
        <item x="80196"/>
        <item x="80197"/>
        <item x="80198"/>
        <item x="80199"/>
        <item x="80200"/>
        <item x="80201"/>
        <item x="80202"/>
        <item x="80203"/>
        <item x="80204"/>
        <item x="80205"/>
        <item x="80206"/>
        <item x="80207"/>
        <item x="80208"/>
        <item x="80209"/>
        <item x="80210"/>
        <item x="80211"/>
        <item x="80212"/>
        <item x="80213"/>
        <item x="80214"/>
        <item x="80215"/>
        <item x="80216"/>
        <item x="80217"/>
        <item x="80218"/>
        <item x="80219"/>
        <item x="80220"/>
        <item x="80221"/>
        <item x="80222"/>
        <item x="80223"/>
        <item x="80224"/>
        <item x="80225"/>
        <item x="80226"/>
        <item x="80227"/>
        <item x="80228"/>
        <item x="80229"/>
        <item x="80230"/>
        <item x="80231"/>
        <item x="80232"/>
        <item x="80233"/>
        <item x="80234"/>
        <item x="80235"/>
        <item x="80236"/>
        <item x="80237"/>
        <item x="80238"/>
        <item x="80239"/>
        <item x="80240"/>
        <item x="80241"/>
        <item x="80242"/>
        <item x="80243"/>
        <item x="80244"/>
        <item x="80245"/>
        <item x="80246"/>
        <item x="80247"/>
        <item x="80248"/>
        <item x="80249"/>
        <item x="80250"/>
        <item x="80251"/>
        <item x="80252"/>
        <item x="80253"/>
        <item x="80254"/>
        <item x="80255"/>
        <item x="80256"/>
        <item x="80257"/>
        <item x="80258"/>
        <item x="80259"/>
        <item x="80260"/>
        <item x="80261"/>
        <item x="80262"/>
        <item x="80263"/>
        <item x="80264"/>
        <item x="80265"/>
        <item x="80266"/>
        <item x="80267"/>
        <item x="80268"/>
        <item x="80269"/>
        <item x="80270"/>
        <item x="80271"/>
        <item x="80272"/>
        <item x="80273"/>
        <item x="80274"/>
        <item x="80275"/>
        <item x="80276"/>
        <item x="80277"/>
        <item x="80278"/>
        <item x="80279"/>
        <item x="80280"/>
        <item x="80281"/>
        <item x="80282"/>
        <item x="80283"/>
        <item x="80284"/>
        <item x="80285"/>
        <item x="80286"/>
        <item x="80287"/>
        <item x="80288"/>
        <item x="80289"/>
        <item x="80290"/>
        <item x="80291"/>
        <item x="80292"/>
        <item x="80293"/>
        <item x="80294"/>
        <item x="80295"/>
        <item x="80296"/>
        <item x="80297"/>
        <item x="80298"/>
        <item x="80299"/>
        <item x="80300"/>
        <item x="80301"/>
        <item x="80302"/>
        <item x="80303"/>
        <item x="80304"/>
        <item x="80305"/>
        <item x="80306"/>
        <item x="80307"/>
        <item x="80308"/>
        <item x="80309"/>
        <item x="80310"/>
        <item x="80311"/>
        <item x="80312"/>
        <item x="80313"/>
        <item x="80314"/>
        <item x="80315"/>
        <item x="80316"/>
        <item x="80317"/>
        <item x="80318"/>
        <item x="80319"/>
        <item x="80320"/>
        <item x="80321"/>
        <item x="80322"/>
        <item x="80323"/>
        <item x="80324"/>
        <item x="80325"/>
        <item x="80326"/>
        <item x="80327"/>
        <item x="80328"/>
        <item x="80329"/>
        <item x="80330"/>
        <item x="80331"/>
        <item x="80332"/>
        <item x="80333"/>
        <item x="80334"/>
        <item x="80335"/>
        <item x="80336"/>
        <item x="80337"/>
        <item x="80338"/>
        <item x="80339"/>
        <item x="80340"/>
        <item x="80341"/>
        <item x="80342"/>
        <item x="80343"/>
        <item x="80344"/>
        <item x="80345"/>
        <item x="80346"/>
        <item x="80347"/>
        <item x="80348"/>
        <item x="80349"/>
        <item x="80350"/>
        <item x="80351"/>
        <item x="80352"/>
        <item x="80353"/>
        <item x="80354"/>
        <item x="80355"/>
        <item x="80356"/>
        <item x="80357"/>
        <item x="80358"/>
        <item x="80359"/>
        <item x="80360"/>
        <item x="80361"/>
        <item x="80362"/>
        <item x="80363"/>
        <item x="80364"/>
        <item x="80365"/>
        <item x="80366"/>
        <item x="80367"/>
        <item x="80368"/>
        <item x="80369"/>
        <item x="80370"/>
        <item x="80371"/>
        <item x="80372"/>
        <item x="80373"/>
        <item x="80374"/>
        <item x="80375"/>
        <item x="80376"/>
        <item x="80377"/>
        <item x="80378"/>
        <item x="80379"/>
        <item x="80380"/>
        <item x="80381"/>
        <item x="80382"/>
        <item x="80383"/>
        <item x="80384"/>
        <item x="80385"/>
        <item x="80386"/>
        <item x="80387"/>
        <item x="80388"/>
        <item x="80389"/>
        <item x="80390"/>
        <item x="80391"/>
        <item x="80392"/>
        <item x="80393"/>
        <item x="80394"/>
        <item x="80395"/>
        <item x="80396"/>
        <item x="80397"/>
        <item x="80398"/>
        <item x="80399"/>
        <item x="80400"/>
        <item x="80401"/>
        <item x="80402"/>
        <item x="80403"/>
        <item x="80404"/>
        <item x="80405"/>
        <item x="80406"/>
        <item x="80407"/>
        <item x="80408"/>
        <item x="80409"/>
        <item x="80410"/>
        <item x="80411"/>
        <item x="80412"/>
        <item x="80413"/>
        <item x="80414"/>
        <item x="80415"/>
        <item x="80416"/>
        <item x="80417"/>
        <item x="80418"/>
        <item x="80419"/>
        <item x="80420"/>
        <item x="80421"/>
        <item x="80422"/>
        <item x="80423"/>
        <item x="80424"/>
        <item x="80425"/>
        <item x="80426"/>
        <item x="80427"/>
        <item x="80428"/>
        <item x="80429"/>
        <item x="80430"/>
        <item x="80431"/>
        <item x="80432"/>
        <item x="80433"/>
        <item x="80434"/>
        <item x="80435"/>
        <item x="80436"/>
        <item x="80437"/>
        <item x="80438"/>
        <item x="80439"/>
        <item x="80440"/>
        <item x="80441"/>
        <item x="80442"/>
        <item x="80443"/>
        <item x="80444"/>
        <item x="80445"/>
        <item x="80446"/>
        <item x="80447"/>
        <item x="80448"/>
        <item x="80449"/>
        <item x="80450"/>
        <item x="80451"/>
        <item x="80452"/>
        <item x="80453"/>
        <item x="80454"/>
        <item x="80455"/>
        <item x="80456"/>
        <item x="80457"/>
        <item x="80458"/>
        <item x="80459"/>
        <item x="80460"/>
        <item x="80461"/>
        <item x="80462"/>
        <item x="80463"/>
        <item x="80464"/>
        <item x="80465"/>
        <item x="80466"/>
        <item x="80467"/>
        <item x="80468"/>
        <item x="80469"/>
        <item x="80470"/>
        <item x="80471"/>
        <item x="80472"/>
        <item x="80473"/>
        <item x="80474"/>
        <item x="80475"/>
        <item x="80476"/>
        <item x="80477"/>
        <item x="80478"/>
        <item x="80479"/>
        <item x="80480"/>
        <item x="80481"/>
        <item x="80482"/>
        <item x="80483"/>
        <item x="80484"/>
        <item x="80485"/>
        <item x="80486"/>
        <item x="80487"/>
        <item x="80488"/>
        <item x="80489"/>
        <item x="80490"/>
        <item x="80491"/>
        <item x="80492"/>
        <item x="80493"/>
        <item x="80494"/>
        <item x="80495"/>
        <item x="80496"/>
        <item x="80497"/>
        <item x="80498"/>
        <item x="80499"/>
        <item x="80500"/>
        <item x="80501"/>
        <item x="80502"/>
        <item x="80503"/>
        <item x="80504"/>
        <item x="80505"/>
        <item x="80506"/>
        <item x="80507"/>
        <item x="80508"/>
        <item x="80509"/>
        <item x="80510"/>
        <item x="80511"/>
        <item x="80512"/>
        <item x="80513"/>
        <item x="80514"/>
        <item x="80515"/>
        <item x="80516"/>
        <item x="80517"/>
        <item x="80518"/>
        <item x="80519"/>
        <item x="80520"/>
        <item x="80521"/>
        <item x="80522"/>
        <item x="80523"/>
        <item x="80524"/>
        <item x="80525"/>
        <item x="80526"/>
        <item x="80527"/>
        <item x="80528"/>
        <item x="80529"/>
        <item x="80530"/>
        <item x="80531"/>
        <item x="80532"/>
        <item x="80533"/>
        <item x="80534"/>
        <item x="80535"/>
        <item x="80536"/>
        <item x="80537"/>
        <item x="80538"/>
        <item x="80539"/>
        <item x="80540"/>
        <item x="80541"/>
        <item x="80542"/>
        <item x="80543"/>
        <item x="80544"/>
        <item x="80545"/>
        <item x="80546"/>
        <item x="80547"/>
        <item x="80548"/>
        <item x="80549"/>
        <item x="80550"/>
        <item x="80551"/>
        <item x="80552"/>
        <item x="80553"/>
        <item x="80554"/>
        <item x="80555"/>
        <item x="80556"/>
        <item x="80557"/>
        <item x="80558"/>
        <item x="80559"/>
        <item x="80560"/>
        <item x="80561"/>
        <item x="80562"/>
        <item x="80563"/>
        <item x="80564"/>
        <item x="80565"/>
        <item x="80566"/>
        <item x="80567"/>
        <item x="80568"/>
        <item x="80569"/>
        <item x="80570"/>
        <item x="80571"/>
        <item x="80572"/>
        <item x="80573"/>
        <item x="80574"/>
        <item x="80575"/>
        <item x="80576"/>
        <item x="80577"/>
        <item x="80578"/>
        <item x="80579"/>
        <item x="80580"/>
        <item x="80581"/>
        <item x="80582"/>
        <item x="80583"/>
        <item x="80584"/>
        <item x="80585"/>
        <item x="80586"/>
        <item x="80587"/>
        <item x="80588"/>
        <item x="80589"/>
        <item x="80590"/>
        <item x="80591"/>
        <item x="80592"/>
        <item x="80593"/>
        <item x="80594"/>
        <item x="80595"/>
        <item x="80596"/>
        <item x="80597"/>
        <item x="80598"/>
        <item x="80599"/>
        <item x="80600"/>
        <item x="80601"/>
        <item x="80602"/>
        <item x="80603"/>
        <item x="80604"/>
        <item x="80605"/>
        <item x="80606"/>
        <item x="80607"/>
        <item x="80608"/>
        <item x="80609"/>
        <item x="80610"/>
        <item x="80611"/>
        <item x="80612"/>
        <item x="80613"/>
        <item x="80614"/>
        <item x="80615"/>
        <item x="80616"/>
        <item x="80617"/>
        <item x="80618"/>
        <item x="80619"/>
        <item x="80620"/>
        <item x="80621"/>
        <item x="80622"/>
        <item x="80623"/>
        <item x="80624"/>
        <item x="80625"/>
        <item x="80626"/>
        <item x="80627"/>
        <item x="80628"/>
        <item x="80629"/>
        <item x="80630"/>
        <item x="80631"/>
        <item x="80632"/>
        <item x="80633"/>
        <item x="80634"/>
        <item x="80635"/>
        <item x="80636"/>
        <item x="80637"/>
        <item x="80638"/>
        <item x="80639"/>
        <item x="80640"/>
        <item x="80641"/>
        <item x="80642"/>
        <item x="80643"/>
        <item x="80644"/>
        <item x="80645"/>
        <item x="80646"/>
        <item x="80647"/>
        <item x="80648"/>
        <item x="80649"/>
        <item x="80650"/>
        <item x="80651"/>
        <item x="80652"/>
        <item x="80653"/>
        <item x="80654"/>
        <item x="80655"/>
        <item x="80656"/>
        <item x="80657"/>
        <item x="80658"/>
        <item x="80659"/>
        <item x="80660"/>
        <item x="80661"/>
        <item x="80662"/>
        <item x="80663"/>
        <item x="80664"/>
        <item x="80665"/>
        <item x="80666"/>
        <item x="80667"/>
        <item x="80668"/>
        <item x="80669"/>
        <item x="80670"/>
        <item x="80671"/>
        <item x="80672"/>
        <item x="80673"/>
        <item x="80674"/>
        <item x="80675"/>
        <item x="80676"/>
        <item x="80677"/>
        <item x="80678"/>
        <item x="80679"/>
        <item x="80680"/>
        <item x="80681"/>
        <item x="80682"/>
        <item x="80683"/>
        <item x="80684"/>
        <item x="80685"/>
        <item x="80686"/>
        <item x="80687"/>
        <item x="80688"/>
        <item x="80689"/>
        <item x="80690"/>
        <item x="80691"/>
        <item x="80692"/>
        <item x="80693"/>
        <item x="80694"/>
        <item x="80695"/>
        <item x="80696"/>
        <item x="80697"/>
        <item x="80698"/>
        <item x="80699"/>
        <item x="80700"/>
        <item x="80701"/>
        <item x="80702"/>
        <item x="80703"/>
        <item x="80704"/>
        <item x="80705"/>
        <item x="80706"/>
        <item x="80707"/>
        <item x="80708"/>
        <item x="80709"/>
        <item x="80710"/>
        <item x="80711"/>
        <item x="80712"/>
        <item x="80713"/>
        <item x="80714"/>
        <item x="80715"/>
        <item x="80716"/>
        <item x="80717"/>
        <item x="80718"/>
        <item x="80719"/>
        <item x="80720"/>
        <item x="80721"/>
        <item x="80722"/>
        <item x="80723"/>
        <item x="80724"/>
        <item x="80725"/>
        <item x="80726"/>
        <item x="80727"/>
        <item x="80728"/>
        <item x="80729"/>
        <item x="80730"/>
        <item x="80731"/>
        <item x="80732"/>
        <item x="80733"/>
        <item x="80734"/>
        <item x="80735"/>
        <item x="80736"/>
        <item x="80737"/>
        <item x="80738"/>
        <item x="80739"/>
        <item x="80740"/>
        <item x="80741"/>
        <item x="80742"/>
        <item x="80743"/>
        <item x="80744"/>
        <item x="80745"/>
        <item x="80746"/>
        <item x="80747"/>
        <item x="80748"/>
        <item x="80749"/>
        <item x="80750"/>
        <item x="80751"/>
        <item x="80752"/>
        <item x="80753"/>
        <item x="80754"/>
        <item x="80755"/>
        <item x="80756"/>
        <item x="80757"/>
        <item x="80758"/>
        <item x="80759"/>
        <item x="80760"/>
        <item x="80761"/>
        <item x="80762"/>
        <item x="80763"/>
        <item x="80764"/>
        <item x="80765"/>
        <item x="80766"/>
        <item x="80767"/>
        <item x="80768"/>
        <item x="80769"/>
        <item x="80770"/>
        <item x="80771"/>
        <item x="80772"/>
        <item x="80773"/>
        <item x="80774"/>
        <item x="80775"/>
        <item x="80776"/>
        <item x="80777"/>
        <item x="80778"/>
        <item x="80779"/>
        <item x="80780"/>
        <item x="80781"/>
        <item x="80782"/>
        <item x="80783"/>
        <item x="80784"/>
        <item x="80785"/>
        <item x="80786"/>
        <item x="80787"/>
        <item x="80788"/>
        <item x="80789"/>
        <item x="80790"/>
        <item x="80791"/>
        <item x="80792"/>
        <item x="80793"/>
        <item x="80794"/>
        <item x="80795"/>
        <item x="80796"/>
        <item x="80797"/>
        <item x="80798"/>
        <item x="80799"/>
        <item x="80800"/>
        <item x="80801"/>
        <item x="80802"/>
        <item x="80803"/>
        <item x="80804"/>
        <item x="80805"/>
        <item x="80806"/>
        <item x="80807"/>
        <item x="80808"/>
        <item x="80809"/>
        <item x="80810"/>
        <item x="80811"/>
        <item x="80812"/>
        <item x="80813"/>
        <item x="80814"/>
        <item x="80815"/>
        <item x="80816"/>
        <item x="80817"/>
        <item x="80818"/>
        <item x="80819"/>
        <item x="80820"/>
        <item x="80821"/>
        <item x="80822"/>
        <item x="80823"/>
        <item x="80824"/>
        <item x="80825"/>
        <item x="80826"/>
        <item x="80827"/>
        <item x="80828"/>
        <item x="80829"/>
        <item x="80830"/>
        <item x="80831"/>
        <item x="80832"/>
        <item x="80833"/>
        <item x="80834"/>
        <item x="80835"/>
        <item x="80836"/>
        <item x="80837"/>
        <item x="80838"/>
        <item x="80839"/>
        <item x="80840"/>
        <item x="80841"/>
        <item x="80842"/>
        <item x="80843"/>
        <item x="80844"/>
        <item x="80845"/>
        <item x="80846"/>
        <item x="80847"/>
        <item x="80848"/>
        <item x="80849"/>
        <item x="80850"/>
        <item x="80851"/>
        <item x="80852"/>
        <item x="80853"/>
        <item x="80854"/>
        <item x="80855"/>
        <item x="80856"/>
        <item x="80857"/>
        <item x="80858"/>
        <item x="80859"/>
        <item x="80860"/>
        <item x="80861"/>
        <item x="80862"/>
        <item x="80863"/>
        <item x="80864"/>
        <item x="80865"/>
        <item x="80866"/>
        <item x="80867"/>
        <item x="80868"/>
        <item x="80869"/>
        <item x="80870"/>
        <item x="80871"/>
        <item x="80872"/>
        <item x="80873"/>
        <item x="80874"/>
        <item x="80875"/>
        <item x="80876"/>
        <item x="80877"/>
        <item x="80878"/>
        <item x="80879"/>
        <item x="80880"/>
        <item x="80881"/>
        <item x="80882"/>
        <item x="80883"/>
        <item x="80884"/>
        <item x="80885"/>
        <item x="80886"/>
        <item x="80887"/>
        <item x="80888"/>
        <item x="80889"/>
        <item x="80890"/>
        <item x="80891"/>
        <item x="80892"/>
        <item x="80893"/>
        <item x="80894"/>
        <item x="80895"/>
        <item x="80896"/>
        <item x="80897"/>
        <item x="80898"/>
        <item x="80899"/>
        <item x="80900"/>
        <item x="80901"/>
        <item x="80902"/>
        <item x="80903"/>
        <item x="80904"/>
        <item x="80905"/>
        <item x="80906"/>
        <item x="80907"/>
        <item x="80908"/>
        <item x="80909"/>
        <item x="80910"/>
        <item x="80911"/>
        <item x="80912"/>
        <item x="80913"/>
        <item x="80914"/>
        <item x="80915"/>
        <item x="80916"/>
        <item x="80917"/>
        <item x="80918"/>
        <item x="80919"/>
        <item x="80920"/>
        <item x="80921"/>
        <item x="80922"/>
        <item x="80923"/>
        <item x="80924"/>
        <item x="80925"/>
        <item x="80926"/>
        <item x="80927"/>
        <item x="80928"/>
        <item x="80929"/>
        <item x="80930"/>
        <item x="80931"/>
        <item x="80932"/>
        <item x="80933"/>
        <item x="80934"/>
        <item x="80935"/>
        <item x="80936"/>
        <item x="80937"/>
        <item x="80938"/>
        <item x="80939"/>
        <item x="80940"/>
        <item x="80941"/>
        <item x="80942"/>
        <item x="80943"/>
        <item x="80944"/>
        <item x="80945"/>
        <item x="80946"/>
        <item x="80947"/>
        <item x="80948"/>
        <item x="80949"/>
        <item x="80950"/>
        <item x="80951"/>
        <item x="80952"/>
        <item x="80953"/>
        <item x="80954"/>
        <item x="80955"/>
        <item x="80956"/>
        <item x="80957"/>
        <item x="80958"/>
        <item x="80959"/>
        <item x="80960"/>
        <item x="80961"/>
        <item x="80962"/>
        <item x="80963"/>
        <item x="80964"/>
        <item x="80965"/>
        <item x="80966"/>
        <item x="80967"/>
        <item x="80968"/>
        <item x="80969"/>
        <item x="80970"/>
        <item x="80971"/>
        <item x="80972"/>
        <item x="80973"/>
        <item x="80974"/>
        <item x="80975"/>
        <item x="80976"/>
        <item x="80977"/>
        <item x="80978"/>
        <item x="80979"/>
        <item x="80980"/>
        <item x="80981"/>
        <item x="80982"/>
        <item x="80983"/>
        <item x="80984"/>
        <item x="80985"/>
        <item x="80986"/>
        <item x="80987"/>
        <item x="80988"/>
        <item x="80989"/>
        <item x="80990"/>
        <item x="80991"/>
        <item x="80992"/>
        <item x="80993"/>
        <item x="80994"/>
        <item x="80995"/>
        <item x="80996"/>
        <item x="80997"/>
        <item x="80998"/>
        <item x="80999"/>
        <item x="81000"/>
        <item x="81001"/>
        <item x="81002"/>
        <item x="81003"/>
        <item x="81004"/>
        <item x="81005"/>
        <item x="81006"/>
        <item x="81007"/>
        <item x="81008"/>
        <item x="81009"/>
        <item x="81010"/>
        <item x="81011"/>
        <item x="81012"/>
        <item x="81013"/>
        <item x="81014"/>
        <item x="81015"/>
        <item x="81016"/>
        <item x="81017"/>
        <item x="81018"/>
        <item x="81019"/>
        <item x="81020"/>
        <item x="81021"/>
        <item x="81022"/>
        <item x="81023"/>
        <item x="81024"/>
        <item x="81025"/>
        <item x="81026"/>
        <item x="81027"/>
        <item x="81028"/>
        <item x="81029"/>
        <item x="81030"/>
        <item x="81031"/>
        <item x="81032"/>
        <item x="81033"/>
        <item x="81034"/>
        <item x="81035"/>
        <item x="81036"/>
        <item x="81037"/>
        <item x="81038"/>
        <item x="81039"/>
        <item x="81040"/>
        <item x="81041"/>
        <item x="81042"/>
        <item x="81043"/>
        <item x="81044"/>
        <item x="81045"/>
        <item x="81046"/>
        <item x="81047"/>
        <item x="81048"/>
        <item x="81049"/>
        <item x="81050"/>
        <item x="81051"/>
        <item x="81052"/>
        <item x="81053"/>
        <item x="81054"/>
        <item x="81055"/>
        <item x="81056"/>
        <item x="81057"/>
        <item x="81058"/>
        <item x="81059"/>
        <item x="81060"/>
        <item x="81061"/>
        <item x="81062"/>
        <item x="81063"/>
        <item x="81064"/>
        <item x="81065"/>
        <item x="81066"/>
        <item x="81067"/>
        <item x="81068"/>
        <item x="81069"/>
        <item x="81070"/>
        <item x="81071"/>
        <item x="81072"/>
        <item x="81073"/>
        <item x="81074"/>
        <item x="81075"/>
        <item x="81076"/>
        <item x="81077"/>
        <item x="81078"/>
        <item x="81079"/>
        <item x="81080"/>
        <item x="81081"/>
        <item x="81082"/>
        <item x="81083"/>
        <item x="81084"/>
        <item x="81085"/>
        <item x="81086"/>
        <item x="81087"/>
        <item x="81088"/>
        <item x="81089"/>
        <item x="81090"/>
        <item x="81091"/>
        <item x="81092"/>
        <item x="81093"/>
        <item x="81094"/>
        <item x="81095"/>
        <item x="81096"/>
        <item x="81097"/>
        <item x="81098"/>
        <item x="81099"/>
        <item x="81100"/>
        <item x="81101"/>
        <item x="81102"/>
        <item x="81103"/>
        <item x="81104"/>
        <item x="81105"/>
        <item x="81106"/>
        <item x="81107"/>
        <item x="81108"/>
        <item x="81109"/>
        <item x="81110"/>
        <item x="81111"/>
        <item x="81112"/>
        <item x="81113"/>
        <item x="81114"/>
        <item x="81115"/>
        <item x="81116"/>
        <item x="81117"/>
        <item x="81118"/>
        <item x="81119"/>
        <item x="81120"/>
        <item x="81121"/>
        <item x="81122"/>
        <item x="81123"/>
        <item x="81124"/>
        <item x="81125"/>
        <item x="81126"/>
        <item x="81127"/>
        <item x="81128"/>
        <item x="81129"/>
        <item x="81130"/>
        <item x="81131"/>
        <item x="81132"/>
        <item x="81133"/>
        <item x="81134"/>
        <item x="81135"/>
        <item x="81136"/>
        <item x="81137"/>
        <item x="81138"/>
        <item x="81139"/>
        <item x="81140"/>
        <item x="81141"/>
        <item x="81142"/>
        <item x="81143"/>
        <item x="81144"/>
        <item x="81145"/>
        <item x="81146"/>
        <item x="81147"/>
        <item x="81148"/>
        <item x="81149"/>
        <item x="81150"/>
        <item x="81151"/>
        <item x="81152"/>
        <item x="81153"/>
        <item x="81154"/>
        <item x="81155"/>
        <item x="81156"/>
        <item x="81157"/>
        <item x="81158"/>
        <item x="81159"/>
        <item x="81160"/>
        <item x="81161"/>
        <item x="81162"/>
        <item x="81163"/>
        <item x="81164"/>
        <item x="81165"/>
        <item x="81166"/>
        <item x="81167"/>
        <item x="81168"/>
        <item x="81169"/>
        <item x="81170"/>
        <item x="81171"/>
        <item x="81172"/>
        <item x="81173"/>
        <item x="81174"/>
        <item x="81175"/>
        <item x="81176"/>
        <item x="81177"/>
        <item x="81178"/>
        <item x="81179"/>
        <item x="81180"/>
        <item x="81181"/>
        <item x="81182"/>
        <item x="81183"/>
        <item x="81184"/>
        <item x="81185"/>
        <item x="81186"/>
        <item x="81187"/>
        <item x="81188"/>
        <item x="81189"/>
        <item x="81190"/>
        <item x="81191"/>
        <item x="81192"/>
        <item x="81193"/>
        <item x="81194"/>
        <item x="81195"/>
        <item x="81196"/>
        <item x="81197"/>
        <item x="81198"/>
        <item x="81199"/>
        <item x="81200"/>
        <item x="81201"/>
        <item x="81202"/>
        <item x="81203"/>
        <item x="81204"/>
        <item x="81205"/>
        <item x="81206"/>
        <item x="81207"/>
        <item x="81208"/>
        <item x="81209"/>
        <item x="81210"/>
        <item x="81211"/>
        <item x="81212"/>
        <item x="81213"/>
        <item x="81214"/>
        <item x="81215"/>
        <item x="81216"/>
        <item x="81217"/>
        <item x="81218"/>
        <item x="81219"/>
        <item x="81220"/>
        <item x="81221"/>
        <item x="81222"/>
        <item x="81223"/>
        <item x="81224"/>
        <item x="81225"/>
        <item x="81226"/>
        <item x="81227"/>
        <item x="81228"/>
        <item x="81229"/>
        <item x="81230"/>
        <item x="81231"/>
        <item x="81232"/>
        <item x="81233"/>
        <item x="81234"/>
        <item x="81235"/>
        <item x="81236"/>
        <item x="81237"/>
        <item x="81238"/>
        <item x="81239"/>
        <item x="81240"/>
        <item x="81241"/>
        <item x="81242"/>
        <item x="81243"/>
        <item x="81244"/>
        <item x="81245"/>
        <item x="81246"/>
        <item x="81247"/>
        <item x="81248"/>
        <item x="81249"/>
        <item x="81250"/>
        <item x="81251"/>
        <item x="81252"/>
        <item x="81253"/>
        <item x="81254"/>
        <item x="81255"/>
        <item x="81256"/>
        <item x="81257"/>
        <item x="81258"/>
        <item x="81259"/>
        <item x="81260"/>
        <item x="81261"/>
        <item x="81262"/>
        <item x="81263"/>
        <item x="81264"/>
        <item x="81265"/>
        <item x="81266"/>
        <item x="81267"/>
        <item x="81268"/>
        <item x="81269"/>
        <item x="81270"/>
        <item x="81271"/>
        <item x="81272"/>
        <item x="81273"/>
        <item x="81274"/>
        <item x="81275"/>
        <item x="81276"/>
        <item x="81277"/>
        <item x="81278"/>
        <item x="81279"/>
        <item x="81280"/>
        <item x="81281"/>
        <item x="81282"/>
        <item x="81283"/>
        <item x="81284"/>
        <item x="81285"/>
        <item x="81286"/>
        <item x="81287"/>
        <item x="81288"/>
        <item x="81289"/>
        <item x="81290"/>
        <item x="81291"/>
        <item x="81292"/>
        <item x="81293"/>
        <item x="81294"/>
        <item x="81295"/>
        <item x="81296"/>
        <item x="81297"/>
        <item x="81298"/>
        <item x="81299"/>
        <item x="81300"/>
        <item x="81301"/>
        <item x="81302"/>
        <item x="81303"/>
        <item x="81304"/>
        <item x="81305"/>
        <item x="81306"/>
        <item x="81307"/>
        <item x="81308"/>
        <item x="81309"/>
        <item x="81310"/>
        <item x="81311"/>
        <item x="81312"/>
        <item x="81313"/>
        <item x="81314"/>
        <item x="81315"/>
        <item x="81316"/>
        <item x="81317"/>
        <item x="81318"/>
        <item x="81319"/>
        <item x="81320"/>
        <item x="81321"/>
        <item x="81322"/>
        <item x="81323"/>
        <item x="81324"/>
        <item x="81325"/>
        <item x="81326"/>
        <item x="81327"/>
        <item x="81328"/>
        <item x="81329"/>
        <item x="81330"/>
        <item x="81331"/>
        <item x="81332"/>
        <item x="81333"/>
        <item x="81334"/>
        <item x="81335"/>
        <item x="81336"/>
        <item x="81337"/>
        <item x="81338"/>
        <item x="81339"/>
        <item x="81340"/>
        <item x="81341"/>
        <item x="81342"/>
        <item x="81343"/>
        <item x="81344"/>
        <item x="81345"/>
        <item x="81346"/>
        <item x="81347"/>
        <item x="81348"/>
        <item x="81349"/>
        <item x="81350"/>
        <item x="81351"/>
        <item x="81352"/>
        <item x="81353"/>
        <item x="81354"/>
        <item x="81355"/>
        <item x="81356"/>
        <item x="81357"/>
        <item x="81358"/>
        <item x="81359"/>
        <item x="81360"/>
        <item x="81361"/>
        <item x="81362"/>
        <item x="81363"/>
        <item x="81364"/>
        <item x="81365"/>
        <item x="81366"/>
        <item x="81367"/>
        <item x="81368"/>
        <item x="81369"/>
        <item x="81370"/>
        <item x="81371"/>
        <item x="81372"/>
        <item x="81373"/>
        <item x="81374"/>
        <item x="81375"/>
        <item x="81376"/>
        <item x="81377"/>
        <item x="81378"/>
        <item x="81379"/>
        <item x="81380"/>
        <item x="81381"/>
        <item x="81382"/>
        <item x="81383"/>
        <item x="81384"/>
        <item x="81385"/>
        <item x="81386"/>
        <item x="81387"/>
        <item x="81388"/>
        <item x="81389"/>
        <item x="81390"/>
        <item x="81391"/>
        <item x="81392"/>
        <item x="81393"/>
        <item x="81394"/>
        <item x="81395"/>
        <item x="81396"/>
        <item x="81397"/>
        <item x="81398"/>
        <item x="81399"/>
        <item x="81400"/>
        <item x="81401"/>
        <item x="81402"/>
        <item x="81403"/>
        <item x="81404"/>
        <item x="81405"/>
        <item x="81406"/>
        <item x="81407"/>
        <item x="81408"/>
        <item x="81409"/>
        <item x="81410"/>
        <item x="81411"/>
        <item x="81412"/>
        <item x="81413"/>
        <item x="81414"/>
        <item x="81415"/>
        <item x="81416"/>
        <item x="81417"/>
        <item x="81418"/>
        <item x="81419"/>
        <item x="81420"/>
        <item x="81421"/>
        <item x="81422"/>
        <item x="81423"/>
        <item x="81424"/>
        <item x="81425"/>
        <item x="81426"/>
        <item x="81427"/>
        <item x="81428"/>
        <item x="81429"/>
        <item x="81430"/>
        <item x="81431"/>
        <item x="81432"/>
        <item x="81433"/>
        <item x="81434"/>
        <item x="81435"/>
        <item x="81436"/>
        <item x="81437"/>
        <item x="81438"/>
        <item x="81439"/>
        <item x="81440"/>
        <item x="81441"/>
        <item x="81442"/>
        <item x="81443"/>
        <item x="81444"/>
        <item x="81445"/>
        <item x="81446"/>
        <item x="81447"/>
        <item x="81448"/>
        <item x="81449"/>
        <item x="81450"/>
        <item x="81451"/>
        <item x="81452"/>
        <item x="81453"/>
        <item x="81454"/>
        <item x="81455"/>
        <item x="81456"/>
        <item x="81457"/>
        <item x="81458"/>
        <item x="81459"/>
        <item x="81460"/>
        <item x="81461"/>
        <item x="81462"/>
        <item x="81463"/>
        <item x="81464"/>
        <item x="81465"/>
        <item x="81466"/>
        <item x="81467"/>
        <item x="81468"/>
        <item x="81469"/>
        <item x="81470"/>
        <item x="81471"/>
        <item x="81472"/>
        <item x="81473"/>
        <item x="81474"/>
        <item x="81475"/>
        <item x="81476"/>
        <item x="81477"/>
        <item x="81478"/>
        <item x="81479"/>
        <item x="81480"/>
        <item x="81481"/>
        <item x="81482"/>
        <item x="81483"/>
        <item x="81484"/>
        <item x="81485"/>
        <item x="81486"/>
        <item x="81487"/>
        <item x="81488"/>
        <item x="81489"/>
        <item x="81490"/>
        <item x="81491"/>
        <item x="81492"/>
        <item x="81493"/>
        <item x="81494"/>
        <item x="81495"/>
        <item x="81496"/>
        <item x="81497"/>
        <item x="81498"/>
        <item x="81499"/>
        <item x="81500"/>
        <item x="81501"/>
        <item x="81502"/>
        <item x="81503"/>
        <item x="81504"/>
        <item x="81505"/>
        <item x="81506"/>
        <item x="81507"/>
        <item x="81508"/>
        <item x="81509"/>
        <item x="81510"/>
        <item x="81511"/>
        <item x="81512"/>
        <item x="81513"/>
        <item x="81514"/>
        <item x="81515"/>
        <item x="81516"/>
        <item x="81517"/>
        <item x="81518"/>
        <item x="81519"/>
        <item x="81520"/>
        <item x="81521"/>
        <item x="81522"/>
        <item x="81523"/>
        <item x="81524"/>
        <item x="81525"/>
        <item x="81526"/>
        <item x="81527"/>
        <item x="81528"/>
        <item x="81529"/>
        <item x="81530"/>
        <item x="81531"/>
        <item x="81532"/>
        <item x="81533"/>
        <item x="81534"/>
        <item x="81535"/>
        <item x="81536"/>
        <item x="81537"/>
        <item x="81538"/>
        <item x="81539"/>
        <item x="81540"/>
        <item x="81541"/>
        <item x="81542"/>
        <item x="81543"/>
        <item x="81544"/>
        <item x="81545"/>
        <item x="81546"/>
        <item x="81547"/>
        <item x="81548"/>
        <item x="81549"/>
        <item x="81550"/>
        <item x="81551"/>
        <item x="81552"/>
        <item x="81553"/>
        <item x="81554"/>
        <item x="81555"/>
        <item x="81556"/>
        <item x="81557"/>
        <item x="81558"/>
        <item x="81559"/>
        <item x="81560"/>
        <item x="81561"/>
        <item x="81562"/>
        <item x="81563"/>
        <item x="81564"/>
        <item x="81565"/>
        <item x="81566"/>
        <item x="81567"/>
        <item x="81568"/>
        <item x="81569"/>
        <item x="81570"/>
        <item x="81571"/>
        <item x="81572"/>
        <item x="81573"/>
        <item x="81574"/>
        <item x="81575"/>
        <item x="81576"/>
        <item x="81577"/>
        <item x="81578"/>
        <item x="81579"/>
        <item x="81580"/>
        <item x="81581"/>
        <item x="81582"/>
        <item x="81583"/>
        <item x="81584"/>
        <item x="81585"/>
        <item x="81586"/>
        <item x="81587"/>
        <item x="81588"/>
        <item x="81589"/>
        <item x="81590"/>
        <item x="81591"/>
        <item x="81592"/>
        <item x="81593"/>
        <item x="81594"/>
        <item x="81595"/>
        <item x="81596"/>
        <item x="81597"/>
        <item x="81598"/>
        <item x="81599"/>
        <item x="81600"/>
        <item x="81601"/>
        <item x="81602"/>
        <item x="81603"/>
        <item x="81604"/>
        <item x="81605"/>
        <item x="81606"/>
        <item x="81607"/>
        <item x="81608"/>
        <item x="81609"/>
        <item x="81610"/>
        <item x="81611"/>
        <item x="81612"/>
        <item x="81613"/>
        <item x="81614"/>
        <item x="81615"/>
        <item x="81616"/>
        <item x="81617"/>
        <item x="81618"/>
        <item x="81619"/>
        <item x="81620"/>
        <item x="81621"/>
        <item x="81622"/>
        <item x="81623"/>
        <item x="81624"/>
        <item x="81625"/>
        <item x="81626"/>
        <item x="81627"/>
        <item x="81628"/>
        <item x="81629"/>
        <item x="81630"/>
        <item x="81631"/>
        <item x="81632"/>
        <item x="81633"/>
        <item x="81634"/>
        <item x="81635"/>
        <item x="81636"/>
        <item x="81637"/>
        <item x="81638"/>
        <item x="81639"/>
        <item x="81640"/>
        <item x="81641"/>
        <item x="81642"/>
        <item x="81643"/>
        <item x="81644"/>
        <item x="81645"/>
        <item x="81646"/>
        <item x="81647"/>
        <item x="81648"/>
        <item x="81649"/>
        <item x="81650"/>
        <item x="81651"/>
        <item x="81652"/>
        <item x="81653"/>
        <item x="81654"/>
        <item x="81655"/>
        <item x="81656"/>
        <item x="81657"/>
        <item x="81658"/>
        <item x="81659"/>
        <item x="81660"/>
        <item x="81661"/>
        <item x="81662"/>
        <item x="81663"/>
        <item x="81664"/>
        <item x="81665"/>
        <item x="81666"/>
        <item x="81667"/>
        <item x="81668"/>
        <item x="81669"/>
        <item x="81670"/>
        <item x="81671"/>
        <item x="81672"/>
        <item x="81673"/>
        <item x="81674"/>
        <item x="81675"/>
        <item x="81676"/>
        <item x="81677"/>
        <item x="81678"/>
        <item x="81679"/>
        <item x="81680"/>
        <item x="81681"/>
        <item x="81682"/>
        <item x="81683"/>
        <item x="81684"/>
        <item x="81685"/>
        <item x="81686"/>
        <item x="81687"/>
        <item x="81688"/>
        <item x="81689"/>
        <item x="81690"/>
        <item x="81691"/>
        <item x="81692"/>
        <item x="81693"/>
        <item x="81694"/>
        <item x="81695"/>
        <item x="81696"/>
        <item x="81697"/>
        <item x="81698"/>
        <item x="81699"/>
        <item x="81700"/>
        <item x="81701"/>
        <item x="81702"/>
        <item x="81703"/>
        <item x="81704"/>
        <item x="81705"/>
        <item x="81706"/>
        <item x="81707"/>
        <item x="81708"/>
        <item x="81709"/>
        <item x="81710"/>
        <item x="81711"/>
        <item x="81712"/>
        <item x="81713"/>
        <item x="81714"/>
        <item x="81715"/>
        <item x="81716"/>
        <item x="81717"/>
        <item x="81718"/>
        <item x="81719"/>
        <item x="81720"/>
        <item x="81721"/>
        <item x="81722"/>
        <item x="81723"/>
        <item x="81724"/>
        <item x="81725"/>
        <item x="81726"/>
        <item x="81727"/>
        <item x="81728"/>
        <item x="81729"/>
        <item x="81730"/>
        <item x="81731"/>
        <item x="81732"/>
        <item x="81733"/>
        <item x="81734"/>
        <item x="81735"/>
        <item x="81736"/>
        <item x="81737"/>
        <item x="81738"/>
        <item x="81739"/>
        <item x="81740"/>
        <item x="81741"/>
        <item x="81742"/>
        <item x="81743"/>
        <item x="81744"/>
        <item x="81745"/>
        <item x="81746"/>
        <item x="81747"/>
        <item x="81748"/>
        <item x="81749"/>
        <item x="81750"/>
        <item x="81751"/>
        <item x="81752"/>
        <item x="81753"/>
        <item x="81754"/>
        <item x="81755"/>
        <item x="81756"/>
        <item x="81757"/>
        <item x="81758"/>
        <item x="81759"/>
        <item x="81760"/>
        <item x="81761"/>
        <item x="81762"/>
        <item x="81763"/>
        <item x="81764"/>
        <item x="81765"/>
        <item x="81766"/>
        <item x="81767"/>
        <item x="81768"/>
        <item x="81769"/>
        <item x="81770"/>
        <item x="81771"/>
        <item x="81772"/>
        <item x="81773"/>
        <item x="81774"/>
        <item x="81775"/>
        <item x="81776"/>
        <item x="81777"/>
        <item x="81778"/>
        <item x="81779"/>
        <item x="81780"/>
        <item x="81781"/>
        <item x="81782"/>
        <item x="81783"/>
        <item x="81784"/>
        <item x="81785"/>
        <item x="81786"/>
        <item x="81787"/>
        <item x="81788"/>
        <item x="81789"/>
        <item x="81790"/>
        <item x="81791"/>
        <item x="81792"/>
        <item x="81793"/>
        <item x="81794"/>
        <item x="81795"/>
        <item x="81796"/>
        <item x="81797"/>
        <item x="81798"/>
        <item x="81799"/>
        <item x="81800"/>
        <item x="81801"/>
        <item x="81802"/>
        <item x="81803"/>
        <item x="81804"/>
        <item x="81805"/>
        <item x="81806"/>
        <item x="81807"/>
        <item x="81808"/>
        <item x="81809"/>
        <item x="81810"/>
        <item x="81811"/>
        <item x="81812"/>
        <item x="81813"/>
        <item x="81814"/>
        <item x="81815"/>
        <item x="81816"/>
        <item x="81817"/>
        <item x="81818"/>
        <item x="81819"/>
        <item x="81820"/>
        <item x="81821"/>
        <item x="81822"/>
        <item x="81823"/>
        <item x="81824"/>
        <item x="81825"/>
        <item x="81826"/>
        <item x="81827"/>
        <item x="81828"/>
        <item x="81829"/>
        <item x="81830"/>
        <item x="81831"/>
        <item x="81832"/>
        <item x="81833"/>
        <item x="81834"/>
        <item x="81835"/>
        <item x="81836"/>
        <item x="81837"/>
        <item x="81838"/>
        <item x="81839"/>
        <item x="81840"/>
        <item x="81841"/>
        <item x="81842"/>
        <item x="81843"/>
        <item x="81844"/>
        <item x="81845"/>
        <item x="81846"/>
        <item x="81847"/>
        <item x="81848"/>
        <item x="81849"/>
        <item x="81850"/>
        <item x="81851"/>
        <item x="81852"/>
        <item x="81853"/>
        <item x="81854"/>
        <item x="81855"/>
        <item x="81856"/>
        <item x="81857"/>
        <item x="81858"/>
        <item x="81859"/>
        <item x="81860"/>
        <item x="81861"/>
        <item x="81862"/>
        <item x="81863"/>
        <item x="81864"/>
        <item x="81865"/>
        <item x="81866"/>
        <item x="81867"/>
        <item x="81868"/>
        <item x="81869"/>
        <item x="81870"/>
        <item x="81871"/>
        <item x="81872"/>
        <item x="81873"/>
        <item x="81874"/>
        <item x="81875"/>
        <item x="81876"/>
        <item x="81877"/>
        <item x="81878"/>
        <item x="81879"/>
        <item x="81880"/>
        <item x="81881"/>
        <item x="81882"/>
        <item x="81883"/>
        <item x="81884"/>
        <item x="81885"/>
        <item x="81886"/>
        <item x="81887"/>
        <item x="81888"/>
        <item x="81889"/>
        <item x="81890"/>
        <item x="81891"/>
        <item x="81892"/>
        <item x="81893"/>
        <item x="81894"/>
        <item x="81895"/>
        <item x="81896"/>
        <item x="81897"/>
        <item x="81898"/>
        <item x="81899"/>
        <item x="81900"/>
        <item x="81901"/>
        <item x="81902"/>
        <item x="81903"/>
        <item x="81904"/>
        <item x="81905"/>
        <item x="81906"/>
        <item x="81907"/>
        <item x="81908"/>
        <item x="81909"/>
        <item x="81910"/>
        <item x="81911"/>
        <item x="81912"/>
        <item x="81913"/>
        <item x="81914"/>
        <item x="81915"/>
        <item x="81916"/>
        <item x="81917"/>
        <item x="81918"/>
        <item x="81919"/>
        <item x="81920"/>
        <item x="81921"/>
        <item x="81922"/>
        <item x="81923"/>
        <item x="81924"/>
        <item x="81925"/>
        <item x="81926"/>
        <item x="81927"/>
        <item x="81928"/>
        <item x="81929"/>
        <item x="81930"/>
        <item x="81931"/>
        <item x="81932"/>
        <item x="81933"/>
        <item x="81934"/>
        <item x="81935"/>
        <item x="81936"/>
        <item x="81937"/>
        <item x="81938"/>
        <item x="81939"/>
        <item x="81940"/>
        <item x="81941"/>
        <item x="81942"/>
        <item x="81943"/>
        <item x="81944"/>
        <item x="81945"/>
        <item x="81946"/>
        <item x="81947"/>
        <item x="81948"/>
        <item x="81949"/>
        <item x="81950"/>
        <item x="81951"/>
        <item x="81952"/>
        <item x="81953"/>
        <item x="81954"/>
        <item x="81955"/>
        <item x="81956"/>
        <item x="81957"/>
        <item x="81958"/>
        <item x="81959"/>
        <item x="81960"/>
        <item x="81961"/>
        <item x="81962"/>
        <item x="81963"/>
        <item x="81964"/>
        <item x="81965"/>
        <item x="81966"/>
        <item x="81967"/>
        <item x="81968"/>
        <item x="81969"/>
        <item x="81970"/>
        <item x="81971"/>
        <item x="81972"/>
        <item x="81973"/>
        <item x="81974"/>
        <item x="81975"/>
        <item x="81976"/>
        <item x="81977"/>
        <item x="81978"/>
        <item x="81979"/>
        <item x="81980"/>
        <item x="81981"/>
        <item x="81982"/>
        <item x="81983"/>
        <item x="81984"/>
        <item x="81985"/>
        <item x="81986"/>
        <item x="81987"/>
        <item x="81988"/>
        <item x="81989"/>
        <item x="81990"/>
        <item x="81991"/>
        <item x="81992"/>
        <item x="81993"/>
        <item x="81994"/>
        <item x="81995"/>
        <item x="81996"/>
        <item x="81997"/>
        <item x="81998"/>
        <item x="81999"/>
        <item x="82000"/>
        <item x="82001"/>
        <item x="82002"/>
        <item x="82003"/>
        <item x="82004"/>
        <item x="82005"/>
        <item x="82006"/>
        <item x="82007"/>
        <item x="82008"/>
        <item x="82009"/>
        <item x="82010"/>
        <item x="82011"/>
        <item x="82012"/>
        <item x="82013"/>
        <item x="82014"/>
        <item x="82015"/>
        <item x="82016"/>
        <item x="82017"/>
        <item x="82018"/>
        <item x="82019"/>
        <item x="82020"/>
        <item x="82021"/>
        <item x="82022"/>
        <item x="82023"/>
        <item x="82024"/>
        <item x="82025"/>
        <item x="82026"/>
        <item x="82027"/>
        <item x="82028"/>
        <item x="82029"/>
        <item x="82030"/>
        <item x="82031"/>
        <item x="82032"/>
        <item x="82033"/>
        <item x="82034"/>
        <item x="82035"/>
        <item x="82036"/>
        <item x="82037"/>
        <item x="82038"/>
        <item x="82039"/>
        <item x="82040"/>
        <item x="82041"/>
        <item x="82042"/>
        <item x="82043"/>
        <item x="82044"/>
        <item x="82045"/>
        <item x="82046"/>
        <item x="82047"/>
        <item x="82048"/>
        <item x="82049"/>
        <item x="82050"/>
        <item x="82051"/>
        <item x="82052"/>
        <item x="82053"/>
        <item x="82054"/>
        <item x="82055"/>
        <item x="82056"/>
        <item x="82057"/>
        <item x="82058"/>
        <item x="82059"/>
        <item x="82060"/>
        <item x="82061"/>
        <item x="82062"/>
        <item x="82063"/>
        <item x="82064"/>
        <item x="82065"/>
        <item x="82066"/>
        <item x="82067"/>
        <item x="82068"/>
        <item x="82069"/>
        <item x="82070"/>
        <item x="82071"/>
        <item x="82072"/>
        <item x="82073"/>
        <item x="82074"/>
        <item x="82075"/>
        <item x="82076"/>
        <item x="82077"/>
        <item x="82078"/>
        <item x="82079"/>
        <item x="82080"/>
        <item x="82081"/>
        <item x="82082"/>
        <item x="82083"/>
        <item x="82084"/>
        <item x="82085"/>
        <item x="82086"/>
        <item x="82087"/>
        <item x="82088"/>
        <item x="82089"/>
        <item x="82090"/>
        <item x="82091"/>
        <item x="82092"/>
        <item x="82093"/>
        <item x="82094"/>
        <item x="82095"/>
        <item x="82096"/>
        <item x="82097"/>
        <item x="82098"/>
        <item x="82099"/>
        <item x="82100"/>
        <item x="82101"/>
        <item x="82102"/>
        <item x="82103"/>
        <item x="82104"/>
        <item x="82105"/>
        <item x="82106"/>
        <item x="82107"/>
        <item x="82108"/>
        <item x="82109"/>
        <item x="82110"/>
        <item x="82111"/>
        <item x="82112"/>
        <item x="82113"/>
        <item x="82114"/>
        <item x="82115"/>
        <item x="82116"/>
        <item x="82117"/>
        <item x="82118"/>
        <item x="82119"/>
        <item x="82120"/>
        <item x="82121"/>
        <item x="82122"/>
        <item x="82123"/>
        <item x="82124"/>
        <item x="82125"/>
        <item x="82126"/>
        <item x="82127"/>
        <item x="82128"/>
        <item x="82129"/>
        <item x="82130"/>
        <item x="82131"/>
        <item x="82132"/>
        <item x="82133"/>
        <item x="82134"/>
        <item x="82135"/>
        <item x="82136"/>
        <item x="82137"/>
        <item x="82138"/>
        <item x="82139"/>
        <item x="82140"/>
        <item x="82141"/>
        <item x="82142"/>
        <item x="82143"/>
        <item x="82144"/>
        <item x="82145"/>
        <item x="82146"/>
        <item x="82147"/>
        <item x="82148"/>
        <item x="82149"/>
        <item x="82150"/>
        <item x="82151"/>
        <item x="82152"/>
        <item x="82153"/>
        <item x="82154"/>
        <item x="82155"/>
        <item x="82156"/>
        <item x="82157"/>
        <item x="82158"/>
        <item x="82159"/>
        <item x="82160"/>
        <item x="82161"/>
        <item x="82162"/>
        <item x="82163"/>
        <item x="82164"/>
        <item x="82165"/>
        <item x="82166"/>
        <item x="82167"/>
        <item x="82168"/>
        <item x="82169"/>
        <item x="82170"/>
        <item x="82171"/>
        <item x="82172"/>
        <item x="82173"/>
        <item x="82174"/>
        <item x="82175"/>
        <item x="82176"/>
        <item x="82177"/>
        <item x="82178"/>
        <item x="82179"/>
        <item x="82180"/>
        <item x="82181"/>
        <item x="82182"/>
        <item x="82183"/>
        <item x="82184"/>
        <item x="82185"/>
        <item x="82186"/>
        <item x="82187"/>
        <item x="82188"/>
        <item x="82189"/>
        <item x="82190"/>
        <item x="82191"/>
        <item x="82192"/>
        <item x="82193"/>
        <item x="82194"/>
        <item x="82195"/>
        <item x="82196"/>
        <item x="82197"/>
        <item x="82198"/>
        <item x="82199"/>
        <item x="82200"/>
        <item x="82201"/>
        <item x="82202"/>
        <item x="82203"/>
        <item x="82204"/>
        <item x="82205"/>
        <item x="82206"/>
        <item x="82207"/>
        <item x="82208"/>
        <item x="82209"/>
        <item x="82210"/>
        <item x="82211"/>
        <item x="82212"/>
        <item x="82213"/>
        <item x="82214"/>
        <item x="82215"/>
        <item x="82216"/>
        <item x="82217"/>
        <item x="82218"/>
        <item x="82219"/>
        <item x="82220"/>
        <item x="82221"/>
        <item x="82222"/>
        <item x="82223"/>
        <item x="82224"/>
        <item x="82225"/>
        <item x="82226"/>
        <item x="82227"/>
        <item x="82228"/>
        <item x="82229"/>
        <item x="82230"/>
        <item x="82231"/>
        <item x="82232"/>
        <item x="82233"/>
        <item x="82234"/>
        <item x="82235"/>
        <item x="82236"/>
        <item x="82237"/>
        <item x="82238"/>
        <item x="82239"/>
        <item x="82240"/>
        <item x="82241"/>
        <item x="82242"/>
        <item x="82243"/>
        <item x="82244"/>
        <item x="82245"/>
        <item x="82246"/>
        <item x="82247"/>
        <item x="82248"/>
        <item x="82249"/>
        <item x="82250"/>
        <item x="82251"/>
        <item x="82252"/>
        <item x="82253"/>
        <item x="82254"/>
        <item x="82255"/>
        <item x="82256"/>
        <item x="82257"/>
        <item x="82258"/>
        <item x="82259"/>
        <item x="82260"/>
        <item x="82261"/>
        <item x="82262"/>
        <item x="82263"/>
        <item x="82264"/>
        <item x="82265"/>
        <item x="82266"/>
        <item x="82267"/>
        <item x="82268"/>
        <item x="82269"/>
        <item x="82270"/>
        <item x="82271"/>
        <item x="82272"/>
        <item x="82273"/>
        <item x="82274"/>
        <item x="82275"/>
        <item x="82276"/>
        <item x="82277"/>
        <item x="82278"/>
        <item x="82279"/>
        <item x="82280"/>
        <item x="82281"/>
        <item x="82282"/>
        <item x="82283"/>
        <item x="82284"/>
        <item x="82285"/>
        <item x="82286"/>
        <item x="82287"/>
        <item x="82288"/>
        <item x="82289"/>
        <item x="82290"/>
        <item x="82291"/>
        <item x="82292"/>
        <item x="82293"/>
        <item x="82294"/>
        <item x="82295"/>
        <item x="82296"/>
        <item x="82297"/>
        <item x="82298"/>
        <item x="82299"/>
        <item x="82300"/>
        <item x="82301"/>
        <item x="82302"/>
        <item x="82303"/>
        <item x="82304"/>
        <item x="82305"/>
        <item x="82306"/>
        <item x="82307"/>
        <item x="82308"/>
        <item x="82309"/>
        <item x="82310"/>
        <item x="82311"/>
        <item x="82312"/>
        <item x="82313"/>
        <item x="82314"/>
        <item x="82315"/>
        <item x="82316"/>
        <item x="82317"/>
        <item x="82318"/>
        <item x="82319"/>
        <item x="82320"/>
        <item x="82321"/>
        <item x="82322"/>
        <item x="82323"/>
        <item x="82324"/>
        <item x="82325"/>
        <item x="82326"/>
        <item x="82327"/>
        <item x="82328"/>
        <item x="82329"/>
        <item x="82330"/>
        <item x="82331"/>
        <item x="82332"/>
        <item x="82333"/>
        <item x="82334"/>
        <item x="82335"/>
        <item x="82336"/>
        <item x="82337"/>
        <item x="82338"/>
        <item x="82339"/>
        <item x="82340"/>
        <item x="82341"/>
        <item x="82342"/>
        <item x="82343"/>
        <item x="82344"/>
        <item x="82345"/>
        <item x="82346"/>
        <item x="82347"/>
        <item x="82348"/>
        <item x="82349"/>
        <item x="82350"/>
        <item x="82351"/>
        <item x="82352"/>
        <item x="82353"/>
        <item x="82354"/>
        <item x="82355"/>
        <item x="82356"/>
        <item x="82357"/>
        <item x="82358"/>
        <item x="82359"/>
        <item x="82360"/>
        <item x="82361"/>
        <item x="82362"/>
        <item x="82363"/>
        <item x="82364"/>
        <item x="82365"/>
        <item x="82366"/>
        <item x="82367"/>
        <item x="82368"/>
        <item x="82369"/>
        <item x="82370"/>
        <item x="82371"/>
        <item x="82372"/>
        <item x="82373"/>
        <item x="82374"/>
        <item x="82375"/>
        <item x="82376"/>
        <item x="82377"/>
        <item x="82378"/>
        <item x="82379"/>
        <item x="82380"/>
        <item x="82381"/>
        <item x="82382"/>
        <item x="82383"/>
        <item x="82384"/>
        <item x="82385"/>
        <item x="82386"/>
        <item x="82387"/>
        <item x="82388"/>
        <item x="82389"/>
        <item x="82390"/>
        <item x="82391"/>
        <item x="82392"/>
        <item x="82393"/>
        <item x="82394"/>
        <item x="82395"/>
        <item x="82396"/>
        <item x="82397"/>
        <item x="82398"/>
        <item x="82399"/>
        <item x="82400"/>
        <item x="82401"/>
        <item x="82402"/>
        <item x="82403"/>
        <item x="82404"/>
        <item x="82405"/>
        <item x="82406"/>
        <item x="82407"/>
        <item x="82408"/>
        <item x="82409"/>
        <item x="82410"/>
        <item x="82411"/>
        <item x="82412"/>
        <item x="82413"/>
        <item x="82414"/>
        <item x="82415"/>
        <item x="82416"/>
        <item x="82417"/>
        <item x="82418"/>
        <item x="82419"/>
        <item x="82420"/>
        <item x="82421"/>
        <item x="82422"/>
        <item x="82423"/>
        <item x="82424"/>
        <item x="82425"/>
        <item x="82426"/>
        <item x="82427"/>
        <item x="82428"/>
        <item x="82429"/>
        <item x="82430"/>
        <item x="82431"/>
        <item x="82432"/>
        <item x="82433"/>
        <item x="82434"/>
        <item x="82435"/>
        <item x="82436"/>
        <item x="82437"/>
        <item x="82438"/>
        <item x="82439"/>
        <item x="82440"/>
        <item x="82441"/>
        <item x="82442"/>
        <item x="82443"/>
        <item x="82444"/>
        <item x="82445"/>
        <item x="82446"/>
        <item x="82447"/>
        <item x="82448"/>
        <item x="82449"/>
        <item x="82450"/>
        <item x="82451"/>
        <item x="82452"/>
        <item x="82453"/>
        <item x="82454"/>
        <item x="82455"/>
        <item x="82456"/>
        <item x="82457"/>
        <item x="82458"/>
        <item x="82459"/>
        <item x="82460"/>
        <item x="82461"/>
        <item x="82462"/>
        <item x="82463"/>
        <item x="82464"/>
        <item x="82465"/>
        <item x="82466"/>
        <item x="82467"/>
        <item x="82468"/>
        <item x="82469"/>
        <item x="82470"/>
        <item x="82471"/>
        <item x="82472"/>
        <item x="82473"/>
        <item x="82474"/>
        <item x="82475"/>
        <item x="82476"/>
        <item x="82477"/>
        <item x="82478"/>
        <item x="82479"/>
        <item x="82480"/>
        <item x="82481"/>
        <item x="82482"/>
        <item x="82483"/>
        <item x="82484"/>
        <item x="82485"/>
        <item x="82486"/>
        <item x="82487"/>
        <item x="82488"/>
        <item x="82489"/>
        <item x="82490"/>
        <item x="82491"/>
        <item x="82492"/>
        <item x="82493"/>
        <item x="82494"/>
        <item x="82495"/>
        <item x="82496"/>
        <item x="82497"/>
        <item x="82498"/>
        <item x="82499"/>
        <item x="82500"/>
        <item x="82501"/>
        <item x="82502"/>
        <item x="82503"/>
        <item x="82504"/>
        <item x="82505"/>
        <item x="82506"/>
        <item x="82507"/>
        <item x="82508"/>
        <item x="82509"/>
        <item x="82510"/>
        <item x="82511"/>
        <item x="82512"/>
        <item x="82513"/>
        <item x="82514"/>
        <item x="82515"/>
        <item x="82516"/>
        <item x="82517"/>
        <item x="82518"/>
        <item x="82519"/>
        <item x="82520"/>
        <item x="82521"/>
        <item x="82522"/>
        <item x="82523"/>
        <item x="82524"/>
        <item x="82525"/>
        <item x="82526"/>
        <item x="82527"/>
        <item x="82528"/>
        <item x="82529"/>
        <item x="82530"/>
        <item x="82531"/>
        <item x="82532"/>
        <item x="82533"/>
        <item x="82534"/>
        <item x="82535"/>
        <item x="82536"/>
        <item x="82537"/>
        <item x="82538"/>
        <item x="82539"/>
        <item x="82540"/>
        <item x="82541"/>
        <item x="82542"/>
        <item x="82543"/>
        <item x="82544"/>
        <item x="82545"/>
        <item x="82546"/>
        <item x="82547"/>
        <item x="82548"/>
        <item x="82549"/>
        <item x="82550"/>
        <item x="82551"/>
        <item x="82552"/>
        <item x="82553"/>
        <item x="82554"/>
        <item x="82555"/>
        <item x="82556"/>
        <item x="82557"/>
        <item x="82558"/>
        <item x="82559"/>
        <item x="82560"/>
        <item x="82561"/>
        <item x="82562"/>
        <item x="82563"/>
        <item x="82564"/>
        <item x="82565"/>
        <item x="82566"/>
        <item x="82567"/>
        <item x="82568"/>
        <item x="82569"/>
        <item x="82570"/>
        <item x="82571"/>
        <item x="82572"/>
        <item x="82573"/>
        <item x="82574"/>
        <item x="82575"/>
        <item x="82576"/>
        <item x="82577"/>
        <item x="82578"/>
        <item x="82579"/>
        <item x="82580"/>
        <item x="82581"/>
        <item x="82582"/>
        <item x="82583"/>
        <item x="82584"/>
        <item x="82585"/>
        <item x="82586"/>
        <item x="82587"/>
        <item x="82588"/>
        <item x="82589"/>
        <item x="82590"/>
        <item x="82591"/>
        <item x="82592"/>
        <item x="82593"/>
        <item x="82594"/>
        <item x="82595"/>
        <item x="82596"/>
        <item x="82597"/>
        <item x="82598"/>
        <item x="82599"/>
        <item x="82600"/>
        <item x="82601"/>
        <item x="82602"/>
        <item x="82603"/>
        <item x="82604"/>
        <item x="82605"/>
        <item x="82606"/>
        <item x="82607"/>
        <item x="82608"/>
        <item x="82609"/>
        <item x="82610"/>
        <item x="82611"/>
        <item x="82612"/>
        <item x="82613"/>
        <item x="82614"/>
        <item x="82615"/>
        <item x="82616"/>
        <item x="82617"/>
        <item x="82618"/>
        <item x="82619"/>
        <item x="82620"/>
        <item x="82621"/>
        <item x="82622"/>
        <item x="82623"/>
        <item x="82624"/>
        <item x="82625"/>
        <item x="82626"/>
        <item x="82627"/>
        <item x="82628"/>
        <item x="82629"/>
        <item x="82630"/>
        <item x="82631"/>
        <item x="82632"/>
        <item x="82633"/>
        <item x="82634"/>
        <item x="82635"/>
        <item x="82636"/>
        <item x="82637"/>
        <item x="82638"/>
        <item x="82639"/>
        <item x="82640"/>
        <item x="82641"/>
        <item x="82642"/>
        <item x="82643"/>
        <item x="82644"/>
        <item x="82645"/>
        <item x="82646"/>
        <item x="82647"/>
        <item x="82648"/>
        <item x="82649"/>
        <item x="82650"/>
        <item x="82651"/>
        <item x="82652"/>
        <item x="82653"/>
        <item x="82654"/>
        <item x="82655"/>
        <item x="82656"/>
        <item x="82657"/>
        <item x="82658"/>
        <item x="82659"/>
        <item x="82660"/>
        <item x="82661"/>
        <item x="82662"/>
        <item x="82663"/>
        <item x="82664"/>
        <item x="82665"/>
        <item x="82666"/>
        <item x="82667"/>
        <item x="82668"/>
        <item x="82669"/>
        <item x="82670"/>
        <item x="82671"/>
        <item x="82672"/>
        <item x="82673"/>
        <item x="82674"/>
        <item x="82675"/>
        <item x="82676"/>
        <item x="82677"/>
        <item x="82678"/>
        <item x="82679"/>
        <item x="82680"/>
        <item x="82681"/>
        <item x="82682"/>
        <item x="82683"/>
        <item x="82684"/>
        <item x="82685"/>
        <item x="82686"/>
        <item x="82687"/>
        <item x="82688"/>
        <item x="82689"/>
        <item x="82690"/>
        <item x="82691"/>
        <item x="82692"/>
        <item x="82693"/>
        <item x="82694"/>
        <item x="82695"/>
        <item x="82696"/>
        <item x="82697"/>
        <item x="82698"/>
        <item x="82699"/>
        <item x="82700"/>
        <item x="82701"/>
        <item x="82702"/>
        <item x="82703"/>
        <item x="82704"/>
        <item x="82705"/>
        <item x="82706"/>
        <item x="82707"/>
        <item x="82708"/>
        <item x="82709"/>
        <item x="82710"/>
        <item x="82711"/>
        <item x="82712"/>
        <item x="82713"/>
        <item x="82714"/>
        <item x="82715"/>
        <item x="82716"/>
        <item x="82717"/>
        <item x="82718"/>
        <item x="82719"/>
        <item x="82720"/>
        <item x="82721"/>
        <item x="82722"/>
        <item x="82723"/>
        <item x="82724"/>
        <item x="82725"/>
        <item x="82726"/>
        <item x="82727"/>
        <item x="82728"/>
        <item x="82729"/>
        <item x="82730"/>
        <item x="82731"/>
        <item x="82732"/>
        <item x="82733"/>
        <item x="82734"/>
        <item x="82735"/>
        <item x="82736"/>
        <item x="82737"/>
        <item x="82738"/>
        <item x="82739"/>
        <item x="82740"/>
        <item x="82741"/>
        <item x="82742"/>
        <item x="82743"/>
        <item x="82744"/>
        <item x="82745"/>
        <item x="82746"/>
        <item x="82747"/>
        <item x="82748"/>
        <item x="82749"/>
        <item x="82750"/>
        <item x="82751"/>
        <item x="82752"/>
        <item x="82753"/>
        <item x="82754"/>
        <item x="82755"/>
        <item x="82756"/>
        <item x="82757"/>
        <item x="82758"/>
        <item x="82759"/>
        <item x="82760"/>
        <item x="82761"/>
        <item x="82762"/>
        <item x="82763"/>
        <item x="82764"/>
        <item x="82765"/>
        <item x="82766"/>
        <item x="82767"/>
        <item x="82768"/>
        <item x="82769"/>
        <item x="82770"/>
        <item x="82771"/>
        <item x="82772"/>
        <item x="82773"/>
        <item x="82774"/>
        <item x="82775"/>
        <item x="82776"/>
        <item x="82777"/>
        <item x="82778"/>
        <item x="82779"/>
        <item x="82780"/>
        <item x="82781"/>
        <item x="82782"/>
        <item x="82783"/>
        <item x="82784"/>
        <item x="82785"/>
        <item x="82786"/>
        <item x="82787"/>
        <item x="82788"/>
        <item x="82789"/>
        <item x="82790"/>
        <item x="82791"/>
        <item x="82792"/>
        <item x="82793"/>
        <item x="82794"/>
        <item x="82795"/>
        <item x="82796"/>
        <item x="82797"/>
        <item x="82798"/>
        <item x="82799"/>
        <item x="82800"/>
        <item x="82801"/>
        <item x="82802"/>
        <item x="82803"/>
        <item x="82804"/>
        <item x="82805"/>
        <item x="82806"/>
        <item x="82807"/>
        <item x="82808"/>
        <item x="82809"/>
        <item x="82810"/>
        <item x="82811"/>
        <item x="82812"/>
        <item x="82813"/>
        <item x="82814"/>
        <item x="82815"/>
        <item x="82816"/>
        <item x="82817"/>
        <item x="82818"/>
        <item x="82819"/>
        <item x="82820"/>
        <item x="82821"/>
        <item x="82822"/>
        <item x="82823"/>
        <item x="82824"/>
        <item x="82825"/>
        <item x="82826"/>
        <item x="82827"/>
        <item x="82828"/>
        <item x="82829"/>
        <item x="82830"/>
        <item x="82831"/>
        <item x="82832"/>
        <item x="82833"/>
        <item x="82834"/>
        <item x="82835"/>
        <item x="82836"/>
        <item x="82837"/>
        <item x="82838"/>
        <item x="82839"/>
        <item x="82840"/>
        <item x="82841"/>
        <item x="82842"/>
        <item x="82843"/>
        <item x="82844"/>
        <item x="82845"/>
        <item x="82846"/>
        <item x="82847"/>
        <item x="82848"/>
        <item x="82849"/>
        <item x="82850"/>
        <item x="82851"/>
        <item x="82852"/>
        <item x="82853"/>
        <item x="82854"/>
        <item x="82855"/>
        <item x="82856"/>
        <item x="82857"/>
        <item x="82858"/>
        <item x="82859"/>
        <item x="82860"/>
        <item x="82861"/>
        <item x="82862"/>
        <item x="82863"/>
        <item x="82864"/>
        <item x="82865"/>
        <item x="82866"/>
        <item x="82867"/>
        <item x="82868"/>
        <item x="82869"/>
        <item x="82870"/>
        <item x="82871"/>
        <item x="82872"/>
        <item x="82873"/>
        <item x="82874"/>
        <item x="82875"/>
        <item x="82876"/>
        <item x="82877"/>
        <item x="82878"/>
        <item x="82879"/>
        <item x="82880"/>
        <item x="82881"/>
        <item x="82882"/>
        <item x="82883"/>
        <item x="82884"/>
        <item x="82885"/>
        <item x="82886"/>
        <item x="82887"/>
        <item x="82888"/>
        <item x="82889"/>
        <item x="82890"/>
        <item x="82891"/>
        <item x="82892"/>
        <item x="82893"/>
        <item x="82894"/>
        <item x="82895"/>
        <item x="82896"/>
        <item x="82897"/>
        <item x="82898"/>
        <item x="82899"/>
        <item x="82900"/>
        <item x="82901"/>
        <item x="82902"/>
        <item x="82903"/>
        <item x="82904"/>
        <item x="82905"/>
        <item x="82906"/>
        <item x="82907"/>
        <item x="82908"/>
        <item x="82909"/>
        <item x="82910"/>
        <item x="82911"/>
        <item x="82912"/>
        <item x="82913"/>
        <item x="82914"/>
        <item x="82915"/>
        <item x="82916"/>
        <item x="82917"/>
        <item x="82918"/>
        <item x="82919"/>
        <item x="82920"/>
        <item x="82921"/>
        <item x="82922"/>
        <item x="82923"/>
        <item x="82924"/>
        <item x="82925"/>
        <item x="82926"/>
        <item x="82927"/>
        <item x="82928"/>
        <item x="82929"/>
        <item x="82930"/>
        <item x="82931"/>
        <item x="82932"/>
        <item x="82933"/>
        <item x="82934"/>
        <item x="82935"/>
        <item x="82936"/>
        <item x="82937"/>
        <item x="82938"/>
        <item x="82939"/>
        <item x="82940"/>
        <item x="82941"/>
        <item x="82942"/>
        <item x="82943"/>
        <item x="82944"/>
        <item x="82945"/>
        <item x="82946"/>
        <item x="82947"/>
        <item x="82948"/>
        <item x="82949"/>
        <item x="82950"/>
        <item x="82951"/>
        <item x="82952"/>
        <item x="82953"/>
        <item x="82954"/>
        <item x="82955"/>
        <item x="82956"/>
        <item x="82957"/>
        <item x="82958"/>
        <item x="82959"/>
        <item x="82960"/>
        <item x="82961"/>
        <item x="82962"/>
        <item x="82963"/>
        <item x="82964"/>
        <item x="82965"/>
        <item x="82966"/>
        <item x="82967"/>
        <item x="82968"/>
        <item x="82969"/>
        <item x="82970"/>
        <item x="82971"/>
        <item x="82972"/>
        <item x="82973"/>
        <item x="82974"/>
        <item x="82975"/>
        <item x="82976"/>
        <item x="82977"/>
        <item x="82978"/>
        <item x="82979"/>
        <item x="82980"/>
        <item x="82981"/>
        <item x="82982"/>
        <item x="82983"/>
        <item x="82984"/>
        <item x="82985"/>
        <item x="82986"/>
        <item x="82987"/>
        <item x="82988"/>
        <item x="82989"/>
        <item x="82990"/>
        <item x="82991"/>
        <item x="82992"/>
        <item x="82993"/>
        <item x="82994"/>
        <item x="82995"/>
        <item x="82996"/>
        <item x="82997"/>
        <item x="82998"/>
        <item x="82999"/>
        <item x="83000"/>
        <item x="83001"/>
        <item x="83002"/>
        <item x="83003"/>
        <item x="83004"/>
        <item x="83005"/>
        <item x="83006"/>
        <item x="83007"/>
        <item x="83008"/>
        <item x="83009"/>
        <item x="83010"/>
        <item x="83011"/>
        <item x="83012"/>
        <item x="83013"/>
        <item x="83014"/>
        <item x="83015"/>
        <item x="83016"/>
        <item x="83017"/>
        <item x="83018"/>
        <item x="83019"/>
        <item x="83020"/>
        <item x="83021"/>
        <item x="83022"/>
        <item x="83023"/>
        <item x="83024"/>
        <item x="83025"/>
        <item x="83026"/>
        <item x="83027"/>
        <item x="83028"/>
        <item x="83029"/>
        <item x="83030"/>
        <item x="83031"/>
        <item x="83032"/>
        <item x="83033"/>
        <item x="83034"/>
        <item x="83035"/>
        <item x="83036"/>
        <item x="83037"/>
        <item x="83038"/>
        <item x="83039"/>
        <item x="83040"/>
        <item x="83041"/>
        <item x="83042"/>
        <item x="83043"/>
        <item x="83044"/>
        <item x="83045"/>
        <item x="83046"/>
        <item x="83047"/>
        <item x="83048"/>
        <item x="83049"/>
        <item x="83050"/>
        <item x="83051"/>
        <item x="83052"/>
        <item x="83053"/>
        <item x="83054"/>
        <item x="83055"/>
        <item x="83056"/>
        <item x="83057"/>
        <item x="83058"/>
        <item x="83059"/>
        <item x="83060"/>
        <item x="83061"/>
        <item x="83062"/>
        <item x="83063"/>
        <item x="83064"/>
        <item x="83065"/>
        <item x="83066"/>
        <item x="83067"/>
        <item x="83068"/>
        <item x="83069"/>
        <item x="83070"/>
        <item x="83071"/>
        <item x="83072"/>
        <item x="83073"/>
        <item x="83074"/>
        <item x="83075"/>
        <item x="83076"/>
        <item x="83077"/>
        <item x="83078"/>
        <item x="83079"/>
        <item x="83080"/>
        <item x="83081"/>
        <item x="83082"/>
        <item x="83083"/>
        <item x="83084"/>
        <item x="83085"/>
        <item x="83086"/>
        <item x="83087"/>
        <item x="83088"/>
        <item x="83089"/>
        <item x="83090"/>
        <item x="83091"/>
        <item x="83092"/>
        <item x="83093"/>
        <item x="83094"/>
        <item x="83095"/>
        <item x="83096"/>
        <item x="83097"/>
        <item x="83098"/>
        <item x="83099"/>
        <item x="83100"/>
        <item x="83101"/>
        <item x="83102"/>
        <item x="83103"/>
        <item x="83104"/>
        <item x="83105"/>
        <item x="83106"/>
        <item x="83107"/>
        <item x="83108"/>
        <item x="83109"/>
        <item x="83110"/>
        <item x="83111"/>
        <item x="83112"/>
        <item x="83113"/>
        <item x="83114"/>
        <item x="83115"/>
        <item x="83116"/>
        <item x="83117"/>
        <item x="83118"/>
        <item x="83119"/>
        <item x="83120"/>
        <item x="83121"/>
        <item x="83122"/>
        <item x="83123"/>
        <item x="83124"/>
        <item x="83125"/>
        <item x="83126"/>
        <item x="83127"/>
        <item x="83128"/>
        <item x="83129"/>
        <item x="83130"/>
        <item x="83131"/>
        <item x="83132"/>
        <item x="83133"/>
        <item x="83134"/>
        <item x="83135"/>
        <item x="83136"/>
        <item x="83137"/>
        <item x="83138"/>
        <item x="83139"/>
        <item x="83140"/>
        <item x="83141"/>
        <item x="83142"/>
        <item x="83143"/>
        <item x="83144"/>
        <item x="83145"/>
        <item x="83146"/>
        <item x="83147"/>
        <item x="83148"/>
        <item x="83149"/>
        <item x="83150"/>
        <item x="83151"/>
        <item x="83152"/>
        <item x="83153"/>
        <item x="83154"/>
        <item x="83155"/>
        <item x="83156"/>
        <item x="83157"/>
        <item x="83158"/>
        <item x="83159"/>
        <item x="83160"/>
        <item x="83161"/>
        <item x="83162"/>
        <item x="83163"/>
        <item x="83164"/>
        <item x="83165"/>
        <item x="83166"/>
        <item x="83167"/>
        <item x="83168"/>
        <item x="83169"/>
        <item x="83170"/>
        <item x="83171"/>
        <item x="83172"/>
        <item x="83173"/>
        <item x="83174"/>
        <item x="83175"/>
        <item x="83176"/>
        <item x="83177"/>
        <item x="83178"/>
        <item x="83179"/>
        <item x="83180"/>
        <item x="83181"/>
        <item x="83182"/>
        <item x="83183"/>
        <item x="83184"/>
        <item x="83185"/>
        <item x="83186"/>
        <item x="83187"/>
        <item x="83188"/>
        <item x="83189"/>
        <item x="83190"/>
        <item x="83191"/>
        <item x="83192"/>
        <item x="83193"/>
        <item x="83194"/>
        <item x="83195"/>
        <item x="83196"/>
        <item x="83197"/>
        <item x="83198"/>
        <item x="83199"/>
        <item x="83200"/>
        <item x="83201"/>
        <item x="83202"/>
        <item x="83203"/>
        <item x="83204"/>
        <item x="83205"/>
        <item x="83206"/>
        <item x="83207"/>
        <item x="83208"/>
        <item x="83209"/>
        <item x="83210"/>
        <item x="83211"/>
        <item x="83212"/>
        <item x="83213"/>
        <item x="83214"/>
        <item x="83215"/>
        <item x="83216"/>
        <item x="83217"/>
        <item x="83218"/>
        <item x="83219"/>
        <item x="83220"/>
        <item x="83221"/>
        <item x="83222"/>
        <item x="83223"/>
        <item x="83224"/>
        <item x="83225"/>
        <item x="83226"/>
        <item x="83227"/>
        <item x="83228"/>
        <item x="83229"/>
        <item x="83230"/>
        <item x="83231"/>
        <item x="83232"/>
        <item x="83233"/>
        <item x="83234"/>
        <item x="83235"/>
        <item x="83236"/>
        <item x="83237"/>
        <item x="83238"/>
        <item x="83239"/>
        <item x="83240"/>
        <item x="83241"/>
        <item x="83242"/>
        <item x="83243"/>
        <item x="83244"/>
        <item x="83245"/>
        <item x="83246"/>
        <item x="83247"/>
        <item x="83248"/>
        <item x="83249"/>
        <item x="83250"/>
        <item x="83251"/>
        <item x="83252"/>
        <item x="83253"/>
        <item x="83254"/>
        <item x="83255"/>
        <item x="83256"/>
        <item x="83257"/>
        <item x="83258"/>
        <item x="83259"/>
        <item x="83260"/>
        <item x="83261"/>
        <item x="83262"/>
        <item x="83263"/>
        <item x="83264"/>
        <item x="83265"/>
        <item x="83266"/>
        <item x="83267"/>
        <item x="83268"/>
        <item x="83269"/>
        <item x="83270"/>
        <item x="83271"/>
        <item x="83272"/>
        <item x="83273"/>
        <item x="83274"/>
        <item x="83275"/>
        <item x="83276"/>
        <item x="83277"/>
        <item x="83278"/>
        <item x="83279"/>
        <item x="83280"/>
        <item x="83281"/>
        <item x="83282"/>
        <item x="83283"/>
        <item x="83284"/>
        <item x="83285"/>
        <item x="83286"/>
        <item x="83287"/>
        <item x="83288"/>
        <item x="83289"/>
        <item x="83290"/>
        <item x="83291"/>
        <item x="83292"/>
        <item x="83293"/>
        <item x="83294"/>
        <item x="83295"/>
        <item x="83296"/>
        <item x="83297"/>
        <item x="83298"/>
        <item x="83299"/>
        <item x="83300"/>
        <item x="83301"/>
        <item x="83302"/>
        <item x="83303"/>
        <item x="83304"/>
        <item x="83305"/>
        <item x="83306"/>
        <item x="83307"/>
        <item x="83308"/>
        <item x="83309"/>
        <item x="83310"/>
        <item x="83311"/>
        <item x="83312"/>
        <item x="83313"/>
        <item x="83314"/>
        <item x="83315"/>
        <item x="83316"/>
        <item x="83317"/>
        <item x="83318"/>
        <item x="83319"/>
        <item x="83320"/>
        <item x="83321"/>
        <item x="83322"/>
        <item x="83323"/>
        <item x="83324"/>
        <item x="83325"/>
        <item x="83326"/>
        <item x="83327"/>
        <item x="83328"/>
        <item x="83329"/>
        <item x="83330"/>
        <item x="83331"/>
        <item x="83332"/>
        <item x="83333"/>
        <item x="83334"/>
        <item x="83335"/>
        <item x="83336"/>
        <item x="83337"/>
        <item x="83338"/>
        <item x="83339"/>
        <item x="83340"/>
        <item x="83341"/>
        <item x="83342"/>
        <item x="83343"/>
        <item x="83344"/>
        <item x="83345"/>
        <item x="83346"/>
        <item x="83347"/>
        <item x="83348"/>
        <item x="83349"/>
        <item x="83350"/>
        <item x="83351"/>
        <item x="83352"/>
        <item x="83353"/>
        <item x="83354"/>
        <item x="83355"/>
        <item x="83356"/>
        <item x="83357"/>
        <item x="83358"/>
        <item x="83359"/>
        <item x="83360"/>
        <item x="83361"/>
        <item x="83362"/>
        <item x="83363"/>
        <item x="83364"/>
        <item x="83365"/>
        <item x="83366"/>
        <item x="83367"/>
        <item x="83368"/>
        <item x="83369"/>
        <item x="83370"/>
        <item x="83371"/>
        <item x="83372"/>
        <item x="83373"/>
        <item x="83374"/>
        <item x="83375"/>
        <item x="83376"/>
        <item x="83377"/>
        <item x="83378"/>
        <item x="83379"/>
        <item x="83380"/>
        <item x="83381"/>
        <item x="83382"/>
        <item x="83383"/>
        <item x="83384"/>
        <item x="83385"/>
        <item x="83386"/>
        <item x="83387"/>
        <item x="83388"/>
        <item x="83389"/>
        <item x="83390"/>
        <item x="83391"/>
        <item x="83392"/>
        <item x="83393"/>
        <item x="83394"/>
        <item x="83395"/>
        <item x="83396"/>
        <item x="83397"/>
        <item x="83398"/>
        <item x="83399"/>
        <item x="83400"/>
        <item x="83401"/>
        <item x="83402"/>
        <item x="83403"/>
        <item x="83404"/>
        <item x="83405"/>
        <item x="83406"/>
        <item x="83407"/>
        <item x="83408"/>
        <item x="83409"/>
        <item x="83410"/>
        <item x="83411"/>
        <item x="83412"/>
        <item x="83413"/>
        <item x="83414"/>
        <item x="83415"/>
        <item x="83416"/>
        <item x="83417"/>
        <item x="83418"/>
        <item x="83419"/>
        <item x="83420"/>
        <item x="83421"/>
        <item x="83422"/>
        <item x="83423"/>
        <item x="83424"/>
        <item x="83425"/>
        <item x="83426"/>
        <item x="83427"/>
        <item x="83428"/>
        <item x="83429"/>
        <item x="83430"/>
        <item x="83431"/>
        <item x="83432"/>
        <item x="83433"/>
        <item x="83434"/>
        <item x="83435"/>
        <item x="83436"/>
        <item x="83437"/>
        <item x="83438"/>
        <item x="83439"/>
        <item x="83440"/>
        <item x="83441"/>
        <item x="83442"/>
        <item x="83443"/>
        <item x="83444"/>
        <item x="83445"/>
        <item x="83446"/>
        <item x="83447"/>
        <item x="83448"/>
        <item x="83449"/>
        <item x="83450"/>
        <item x="83451"/>
        <item x="83452"/>
        <item x="83453"/>
        <item x="83454"/>
        <item x="83455"/>
        <item x="83456"/>
        <item x="83457"/>
        <item x="83458"/>
        <item x="83459"/>
        <item x="83460"/>
        <item x="83461"/>
        <item x="83462"/>
        <item x="83463"/>
        <item x="83464"/>
        <item x="83465"/>
        <item x="83466"/>
        <item x="83467"/>
        <item x="83468"/>
        <item x="83469"/>
        <item x="83470"/>
        <item x="83471"/>
        <item x="83472"/>
        <item x="83473"/>
        <item x="83474"/>
        <item x="83475"/>
        <item x="83476"/>
        <item x="83477"/>
        <item x="83478"/>
        <item x="83479"/>
        <item x="83480"/>
        <item x="83481"/>
        <item x="83482"/>
        <item x="83483"/>
        <item x="83484"/>
        <item x="83485"/>
        <item x="83486"/>
        <item x="83487"/>
        <item x="83488"/>
        <item x="83489"/>
        <item x="83490"/>
        <item x="83491"/>
        <item x="83492"/>
        <item x="83493"/>
        <item x="83494"/>
        <item x="83495"/>
        <item x="83496"/>
        <item x="83497"/>
        <item x="83498"/>
        <item x="83499"/>
        <item x="83500"/>
        <item x="83501"/>
        <item x="83502"/>
        <item x="83503"/>
        <item x="83504"/>
        <item x="83505"/>
        <item x="83506"/>
        <item x="83507"/>
        <item x="83508"/>
        <item x="83509"/>
        <item x="83510"/>
        <item x="83511"/>
        <item x="83512"/>
        <item x="83513"/>
        <item x="83514"/>
        <item x="83515"/>
        <item x="83516"/>
        <item x="83517"/>
        <item x="83518"/>
        <item x="83519"/>
        <item x="83520"/>
        <item x="83521"/>
        <item x="83522"/>
        <item x="83523"/>
        <item x="83524"/>
        <item x="83525"/>
        <item x="83526"/>
        <item x="83527"/>
        <item x="83528"/>
        <item x="83529"/>
        <item x="83530"/>
        <item x="83531"/>
        <item x="83532"/>
        <item x="83533"/>
        <item x="83534"/>
        <item x="83535"/>
        <item x="83536"/>
        <item x="83537"/>
        <item x="83538"/>
        <item x="83539"/>
        <item x="83540"/>
        <item x="83541"/>
        <item x="83542"/>
        <item x="83543"/>
        <item x="83544"/>
        <item x="83545"/>
        <item x="83546"/>
        <item x="83547"/>
        <item x="83548"/>
        <item x="83549"/>
        <item x="83550"/>
        <item x="83551"/>
        <item x="83552"/>
        <item x="83553"/>
        <item x="83554"/>
        <item x="83555"/>
        <item x="83556"/>
        <item x="83557"/>
        <item x="83558"/>
        <item x="83559"/>
        <item x="83560"/>
        <item x="83561"/>
        <item x="83562"/>
        <item x="83563"/>
        <item x="83564"/>
        <item x="83565"/>
        <item x="83566"/>
        <item x="83567"/>
        <item x="83568"/>
        <item x="83569"/>
        <item x="83570"/>
        <item x="83571"/>
        <item x="83572"/>
        <item x="83573"/>
        <item x="83574"/>
        <item x="83575"/>
        <item x="83576"/>
        <item x="83577"/>
        <item x="83578"/>
        <item x="83579"/>
        <item x="83580"/>
        <item x="83581"/>
        <item x="83582"/>
        <item x="83583"/>
        <item x="83584"/>
        <item x="83585"/>
        <item x="83586"/>
        <item x="83587"/>
        <item x="83588"/>
        <item x="83589"/>
        <item x="83590"/>
        <item x="83591"/>
        <item x="83592"/>
        <item x="83593"/>
        <item x="83594"/>
        <item x="83595"/>
        <item x="83596"/>
        <item x="83597"/>
        <item x="83598"/>
        <item x="83599"/>
        <item x="83600"/>
        <item x="83601"/>
        <item x="83602"/>
        <item x="83603"/>
        <item x="83604"/>
        <item x="83605"/>
        <item x="83606"/>
        <item x="83607"/>
        <item x="83608"/>
        <item x="83609"/>
        <item x="83610"/>
        <item x="83611"/>
        <item x="83612"/>
        <item x="83613"/>
        <item x="83614"/>
        <item x="83615"/>
        <item x="83616"/>
        <item x="83617"/>
        <item x="83618"/>
        <item x="83619"/>
        <item x="83620"/>
        <item x="83621"/>
        <item x="83622"/>
        <item x="83623"/>
        <item x="83624"/>
        <item x="83625"/>
        <item x="83626"/>
        <item x="83627"/>
        <item x="83628"/>
        <item x="83629"/>
        <item x="83630"/>
        <item x="83631"/>
        <item x="83632"/>
        <item x="83633"/>
        <item x="83634"/>
        <item x="83635"/>
        <item x="83636"/>
        <item x="83637"/>
        <item x="83638"/>
        <item x="83639"/>
        <item x="83640"/>
        <item x="83641"/>
        <item x="83642"/>
        <item x="83643"/>
        <item x="83644"/>
        <item x="83645"/>
        <item x="83646"/>
        <item x="83647"/>
        <item x="83648"/>
        <item x="83649"/>
        <item x="83650"/>
        <item x="83651"/>
        <item x="83652"/>
        <item x="83653"/>
        <item x="83654"/>
        <item x="83655"/>
        <item x="83656"/>
        <item x="83657"/>
        <item x="83658"/>
        <item x="83659"/>
        <item x="83660"/>
        <item x="83661"/>
        <item x="83662"/>
        <item x="83663"/>
        <item x="83664"/>
        <item x="83665"/>
        <item x="83666"/>
        <item x="83667"/>
        <item x="83668"/>
        <item x="83669"/>
        <item x="83670"/>
        <item x="83671"/>
        <item x="83672"/>
        <item x="83673"/>
        <item x="83674"/>
        <item x="83675"/>
        <item x="83676"/>
        <item x="83677"/>
        <item x="83678"/>
        <item x="83679"/>
        <item x="83680"/>
        <item x="83681"/>
        <item x="83682"/>
        <item x="83683"/>
        <item x="83684"/>
        <item x="83685"/>
        <item x="83686"/>
        <item x="83687"/>
        <item x="83688"/>
        <item x="83689"/>
        <item x="83690"/>
        <item x="83691"/>
        <item x="83692"/>
        <item x="83693"/>
        <item x="83694"/>
        <item x="83695"/>
        <item x="83696"/>
        <item x="83697"/>
        <item x="83698"/>
        <item x="83699"/>
        <item x="83700"/>
        <item x="83701"/>
        <item x="83702"/>
        <item x="83703"/>
        <item x="83704"/>
        <item x="83705"/>
        <item x="83706"/>
        <item x="83707"/>
        <item x="83708"/>
        <item x="83709"/>
        <item x="83710"/>
        <item x="83711"/>
        <item x="83712"/>
        <item x="83713"/>
        <item x="83714"/>
        <item x="83715"/>
        <item x="83716"/>
        <item x="83717"/>
        <item x="83718"/>
        <item x="83719"/>
        <item x="83720"/>
        <item x="83721"/>
        <item x="83722"/>
        <item x="83723"/>
        <item x="83724"/>
        <item x="83725"/>
        <item x="83726"/>
        <item x="83727"/>
        <item x="83728"/>
        <item x="83729"/>
        <item x="83730"/>
        <item x="83731"/>
        <item x="83732"/>
        <item x="83733"/>
        <item x="83734"/>
        <item x="83735"/>
        <item x="83736"/>
        <item x="83737"/>
        <item x="83738"/>
        <item x="83739"/>
        <item x="83740"/>
        <item x="83741"/>
        <item x="83742"/>
        <item x="83743"/>
        <item x="83744"/>
        <item x="83745"/>
        <item x="83746"/>
        <item x="83747"/>
        <item x="83748"/>
        <item x="83749"/>
        <item x="83750"/>
        <item x="83751"/>
        <item x="83752"/>
        <item x="83753"/>
        <item x="83754"/>
        <item x="83755"/>
        <item x="83756"/>
        <item x="83757"/>
        <item x="83758"/>
        <item x="83759"/>
        <item x="83760"/>
        <item x="83761"/>
        <item x="83762"/>
        <item x="83763"/>
        <item x="83764"/>
        <item x="83765"/>
        <item x="83766"/>
        <item x="83767"/>
        <item x="83768"/>
        <item x="83769"/>
        <item x="83770"/>
        <item x="83771"/>
        <item x="83772"/>
        <item x="83773"/>
        <item x="83774"/>
        <item x="83775"/>
        <item x="83776"/>
        <item x="83777"/>
        <item x="83778"/>
        <item x="83779"/>
        <item x="83780"/>
        <item x="83781"/>
        <item x="83782"/>
        <item x="83783"/>
        <item x="83784"/>
        <item x="83785"/>
        <item x="83786"/>
        <item x="83787"/>
        <item x="83788"/>
        <item x="83789"/>
        <item x="83790"/>
        <item x="83791"/>
        <item x="83792"/>
        <item x="83793"/>
        <item x="83794"/>
        <item x="83795"/>
        <item x="83796"/>
        <item x="83797"/>
        <item x="83798"/>
        <item x="83799"/>
        <item x="83800"/>
        <item x="83801"/>
        <item x="83802"/>
        <item x="83803"/>
        <item x="83804"/>
        <item x="83805"/>
        <item x="83806"/>
        <item x="83807"/>
        <item x="83808"/>
        <item x="83809"/>
        <item x="83810"/>
        <item x="83811"/>
        <item x="83812"/>
        <item x="83813"/>
        <item x="83814"/>
        <item x="83815"/>
        <item x="83816"/>
        <item x="83817"/>
        <item x="83818"/>
        <item x="83819"/>
        <item x="83820"/>
        <item x="83821"/>
        <item x="83822"/>
        <item x="83823"/>
        <item x="83824"/>
        <item x="83825"/>
        <item x="83826"/>
        <item x="83827"/>
        <item x="83828"/>
        <item x="83829"/>
        <item x="83830"/>
        <item x="83831"/>
        <item x="83832"/>
        <item x="83833"/>
        <item x="83834"/>
        <item x="83835"/>
        <item x="83836"/>
        <item x="83837"/>
        <item x="83838"/>
        <item x="83839"/>
        <item x="83840"/>
        <item x="83841"/>
        <item x="83842"/>
        <item x="83843"/>
        <item x="83844"/>
        <item x="83845"/>
        <item x="83846"/>
        <item x="83847"/>
        <item x="83848"/>
        <item x="83849"/>
        <item x="83850"/>
        <item x="83851"/>
        <item x="83852"/>
        <item x="83853"/>
        <item x="83854"/>
        <item x="83855"/>
        <item x="83856"/>
        <item x="83857"/>
        <item x="83858"/>
        <item x="83859"/>
        <item x="83860"/>
        <item x="83861"/>
        <item x="83862"/>
        <item x="83863"/>
        <item x="83864"/>
        <item x="83865"/>
        <item x="83866"/>
        <item x="83867"/>
        <item x="83868"/>
        <item x="83869"/>
        <item x="83870"/>
        <item x="83871"/>
        <item x="83872"/>
        <item x="83873"/>
        <item x="83874"/>
        <item x="83875"/>
        <item x="83876"/>
        <item x="83877"/>
        <item x="83878"/>
        <item x="83879"/>
        <item x="83880"/>
        <item x="83881"/>
        <item x="83882"/>
        <item x="83883"/>
        <item x="83884"/>
        <item x="83885"/>
        <item x="83886"/>
        <item x="83887"/>
        <item x="83888"/>
        <item x="83889"/>
        <item x="83890"/>
        <item x="83891"/>
        <item x="83892"/>
        <item x="83893"/>
        <item x="83894"/>
        <item x="83895"/>
        <item x="83896"/>
        <item x="83897"/>
        <item x="83898"/>
        <item x="83899"/>
        <item x="83900"/>
        <item x="83901"/>
        <item x="83902"/>
        <item x="83903"/>
        <item x="83904"/>
        <item x="83905"/>
        <item x="83906"/>
        <item x="83907"/>
        <item x="83908"/>
        <item x="83909"/>
        <item x="83910"/>
        <item x="83911"/>
        <item x="83912"/>
        <item x="83913"/>
        <item x="83914"/>
        <item x="83915"/>
        <item x="83916"/>
        <item x="83917"/>
        <item x="83918"/>
        <item x="83919"/>
        <item x="83920"/>
        <item x="83921"/>
        <item x="83922"/>
        <item x="83923"/>
        <item x="83924"/>
        <item x="83925"/>
        <item x="83926"/>
        <item x="83927"/>
        <item x="83928"/>
        <item x="83929"/>
        <item x="83930"/>
        <item x="83931"/>
        <item x="83932"/>
        <item x="83933"/>
        <item x="83934"/>
        <item x="83935"/>
        <item x="83936"/>
        <item x="83937"/>
        <item x="83938"/>
        <item x="83939"/>
        <item x="83940"/>
        <item x="83941"/>
        <item x="83942"/>
        <item x="83943"/>
        <item x="83944"/>
        <item x="83945"/>
        <item x="83946"/>
        <item x="83947"/>
        <item x="83948"/>
        <item x="83949"/>
        <item x="83950"/>
        <item x="83951"/>
        <item x="83952"/>
        <item x="83953"/>
        <item x="83954"/>
        <item x="83955"/>
        <item x="83956"/>
        <item x="83957"/>
        <item x="83958"/>
        <item x="83959"/>
        <item x="83960"/>
        <item x="83961"/>
        <item x="83962"/>
        <item x="83963"/>
        <item x="83964"/>
        <item x="83965"/>
        <item x="83966"/>
        <item x="83967"/>
        <item x="83968"/>
        <item x="83969"/>
        <item x="83970"/>
        <item x="83971"/>
        <item x="83972"/>
        <item x="83973"/>
        <item x="83974"/>
        <item x="83975"/>
        <item x="83976"/>
        <item x="83977"/>
        <item x="83978"/>
        <item x="83979"/>
        <item x="83980"/>
        <item x="83981"/>
        <item x="83982"/>
        <item x="83983"/>
        <item x="83984"/>
        <item x="83985"/>
        <item x="83986"/>
        <item x="83987"/>
        <item x="83988"/>
        <item x="83989"/>
        <item x="83990"/>
        <item x="83991"/>
        <item x="83992"/>
        <item x="83993"/>
        <item x="83994"/>
        <item x="83995"/>
        <item x="83996"/>
        <item x="83997"/>
        <item x="83998"/>
        <item x="83999"/>
        <item x="84000"/>
        <item x="84001"/>
        <item x="84002"/>
        <item x="84003"/>
        <item x="84004"/>
        <item x="84005"/>
        <item x="84006"/>
        <item x="84007"/>
        <item x="84008"/>
        <item x="84009"/>
        <item x="84010"/>
        <item x="84011"/>
        <item x="84012"/>
        <item x="84013"/>
        <item x="84014"/>
        <item x="84015"/>
        <item x="84016"/>
        <item x="84017"/>
        <item x="84018"/>
        <item x="84019"/>
        <item x="84020"/>
        <item x="84021"/>
        <item x="84022"/>
        <item x="84023"/>
        <item x="84024"/>
        <item x="84025"/>
        <item x="84026"/>
        <item x="84027"/>
        <item x="84028"/>
        <item x="84029"/>
        <item x="84030"/>
        <item x="84031"/>
        <item x="84032"/>
        <item x="84033"/>
        <item x="84034"/>
        <item x="84035"/>
        <item x="84036"/>
        <item x="84037"/>
        <item x="84038"/>
        <item x="84039"/>
        <item x="84040"/>
        <item x="84041"/>
        <item x="84042"/>
        <item x="84043"/>
        <item x="84044"/>
        <item x="84045"/>
        <item x="84046"/>
        <item x="84047"/>
        <item x="84048"/>
        <item x="84049"/>
        <item x="84050"/>
        <item x="84051"/>
        <item x="84052"/>
        <item x="84053"/>
        <item x="84054"/>
        <item x="84055"/>
        <item x="84056"/>
        <item x="84057"/>
        <item x="84058"/>
        <item x="84059"/>
        <item x="84060"/>
        <item x="84061"/>
        <item x="84062"/>
        <item x="84063"/>
        <item x="84064"/>
        <item x="84065"/>
        <item x="84066"/>
        <item x="84067"/>
        <item x="84068"/>
        <item x="84069"/>
        <item x="84070"/>
        <item x="84071"/>
        <item x="84072"/>
        <item x="84073"/>
        <item x="84074"/>
        <item x="84075"/>
        <item x="84076"/>
        <item x="84077"/>
        <item x="84078"/>
        <item x="84079"/>
        <item x="84080"/>
        <item x="84081"/>
        <item x="84082"/>
        <item x="84083"/>
        <item x="84084"/>
        <item x="84085"/>
        <item x="84086"/>
        <item x="84087"/>
        <item x="84088"/>
        <item x="84089"/>
        <item x="84090"/>
        <item x="84091"/>
        <item x="84092"/>
        <item x="84093"/>
        <item x="84094"/>
        <item x="84095"/>
        <item x="84096"/>
        <item x="84097"/>
        <item x="84098"/>
        <item x="84099"/>
        <item x="84100"/>
        <item x="84101"/>
        <item x="84102"/>
        <item x="84103"/>
        <item x="84104"/>
        <item x="84105"/>
        <item x="84106"/>
        <item x="84107"/>
        <item x="84108"/>
        <item x="84109"/>
        <item x="84110"/>
        <item x="84111"/>
        <item x="84112"/>
        <item x="84113"/>
        <item x="84114"/>
        <item x="84115"/>
        <item x="84116"/>
        <item x="84117"/>
        <item x="84118"/>
        <item x="84119"/>
        <item x="84120"/>
        <item x="84121"/>
        <item x="84122"/>
        <item x="84123"/>
        <item x="84124"/>
        <item x="84125"/>
        <item x="84126"/>
        <item x="84127"/>
        <item x="84128"/>
        <item x="84129"/>
        <item x="84130"/>
        <item x="84131"/>
        <item x="84132"/>
        <item x="84133"/>
        <item x="84134"/>
        <item x="84135"/>
        <item x="84136"/>
        <item x="84137"/>
        <item x="84138"/>
        <item x="84139"/>
        <item x="84140"/>
        <item x="84141"/>
        <item x="84142"/>
        <item x="84143"/>
        <item x="84144"/>
        <item x="84145"/>
        <item x="84146"/>
        <item x="84147"/>
        <item x="84148"/>
        <item x="84149"/>
        <item x="84150"/>
        <item x="84151"/>
        <item x="84152"/>
        <item x="84153"/>
        <item x="84154"/>
        <item x="84155"/>
        <item x="84156"/>
        <item x="84157"/>
        <item x="84158"/>
        <item x="84159"/>
        <item x="84160"/>
        <item x="84161"/>
        <item x="84162"/>
        <item x="84163"/>
        <item x="84164"/>
        <item x="84165"/>
        <item x="84166"/>
        <item x="84167"/>
        <item x="84168"/>
        <item x="84169"/>
        <item x="84170"/>
        <item x="84171"/>
        <item x="84172"/>
        <item x="84173"/>
        <item x="84174"/>
        <item x="84175"/>
        <item x="84176"/>
        <item x="84177"/>
        <item x="84178"/>
        <item x="84179"/>
        <item x="84180"/>
        <item x="84181"/>
        <item x="84182"/>
        <item x="84183"/>
        <item x="84184"/>
        <item x="84185"/>
        <item x="84186"/>
        <item x="84187"/>
        <item x="84188"/>
        <item x="84189"/>
        <item x="84190"/>
        <item x="84191"/>
        <item x="84192"/>
        <item x="84193"/>
        <item x="84194"/>
        <item x="84195"/>
        <item x="84196"/>
        <item x="84197"/>
        <item x="84198"/>
        <item x="84199"/>
        <item x="84200"/>
        <item x="84201"/>
        <item x="84202"/>
        <item x="84203"/>
        <item x="84204"/>
        <item x="84205"/>
        <item x="84206"/>
        <item x="84207"/>
        <item x="84208"/>
        <item x="84209"/>
        <item x="84210"/>
        <item x="84211"/>
        <item x="84212"/>
        <item x="84213"/>
        <item x="84214"/>
        <item x="84215"/>
        <item x="84216"/>
        <item x="84217"/>
        <item x="84218"/>
        <item x="84219"/>
        <item x="84220"/>
        <item x="84221"/>
        <item x="84222"/>
        <item x="84223"/>
        <item x="84224"/>
        <item x="84225"/>
        <item x="84226"/>
        <item x="84227"/>
        <item x="84228"/>
        <item x="84229"/>
        <item x="84230"/>
        <item x="84231"/>
        <item x="84232"/>
        <item x="84233"/>
        <item x="84234"/>
        <item x="84235"/>
        <item x="84236"/>
        <item x="84237"/>
        <item x="84238"/>
        <item x="84239"/>
        <item x="84240"/>
        <item x="84241"/>
        <item x="84242"/>
        <item x="84243"/>
        <item x="84244"/>
        <item x="84245"/>
        <item x="84246"/>
        <item x="84247"/>
        <item x="84248"/>
        <item x="84249"/>
        <item x="84250"/>
        <item x="84251"/>
        <item x="84252"/>
        <item x="84253"/>
        <item x="84254"/>
        <item x="84255"/>
        <item x="84256"/>
        <item x="84257"/>
        <item x="84258"/>
        <item x="84259"/>
        <item x="84260"/>
        <item x="84261"/>
        <item x="84262"/>
        <item x="84263"/>
        <item x="84264"/>
        <item x="84265"/>
        <item x="84266"/>
        <item x="84267"/>
        <item x="84268"/>
        <item x="84269"/>
        <item x="84270"/>
        <item x="84271"/>
        <item x="84272"/>
        <item x="84273"/>
        <item x="84274"/>
        <item x="84275"/>
        <item x="84276"/>
        <item x="84277"/>
        <item x="84278"/>
        <item x="84279"/>
        <item x="84280"/>
        <item x="84281"/>
        <item x="84282"/>
        <item x="84283"/>
        <item x="84284"/>
        <item x="84285"/>
        <item x="84286"/>
        <item x="84287"/>
        <item x="84288"/>
        <item x="84289"/>
        <item x="84290"/>
        <item x="84291"/>
        <item x="84292"/>
        <item x="84293"/>
        <item x="84294"/>
        <item x="84295"/>
        <item x="84296"/>
        <item x="84297"/>
        <item x="84298"/>
        <item x="84299"/>
        <item x="84300"/>
        <item x="84301"/>
        <item x="84302"/>
        <item x="84303"/>
        <item x="84304"/>
        <item x="84305"/>
        <item x="84306"/>
        <item x="84307"/>
        <item x="84308"/>
        <item x="84309"/>
        <item x="84310"/>
        <item x="84311"/>
        <item x="84312"/>
        <item x="84313"/>
        <item x="84314"/>
        <item x="84315"/>
        <item x="84316"/>
        <item x="84317"/>
        <item x="84318"/>
        <item x="84319"/>
        <item x="84320"/>
        <item x="84321"/>
        <item x="84322"/>
        <item x="84323"/>
        <item x="84324"/>
        <item x="84325"/>
        <item x="84326"/>
        <item x="84327"/>
        <item x="84328"/>
        <item x="84329"/>
        <item x="84330"/>
        <item x="84331"/>
        <item x="84332"/>
        <item x="84333"/>
        <item x="84334"/>
        <item x="84335"/>
        <item x="84336"/>
        <item x="84337"/>
        <item x="84338"/>
        <item x="84339"/>
        <item x="84340"/>
        <item x="84341"/>
        <item x="84342"/>
        <item x="84343"/>
        <item x="84344"/>
        <item x="84345"/>
        <item x="84346"/>
        <item x="84347"/>
        <item x="84348"/>
        <item x="84349"/>
        <item x="84350"/>
        <item x="84351"/>
        <item x="84352"/>
        <item x="84353"/>
        <item x="84354"/>
        <item x="84355"/>
        <item x="84356"/>
        <item x="84357"/>
        <item x="84358"/>
        <item x="84359"/>
        <item x="84360"/>
        <item x="84361"/>
        <item x="84362"/>
        <item x="84363"/>
        <item x="84364"/>
        <item x="84365"/>
        <item x="84366"/>
        <item x="84367"/>
        <item x="84368"/>
        <item x="84369"/>
        <item x="84370"/>
        <item x="84371"/>
        <item x="84372"/>
        <item x="84373"/>
        <item x="84374"/>
        <item x="84375"/>
        <item x="84376"/>
        <item x="84377"/>
        <item x="84378"/>
        <item x="84379"/>
        <item x="84380"/>
        <item x="84381"/>
        <item x="84382"/>
        <item x="84383"/>
        <item x="84384"/>
        <item x="84385"/>
        <item x="84386"/>
        <item x="84387"/>
        <item x="84388"/>
        <item x="84389"/>
        <item x="84390"/>
        <item x="84391"/>
        <item x="84392"/>
        <item x="84393"/>
        <item x="84394"/>
        <item x="84395"/>
        <item x="84396"/>
        <item x="84397"/>
        <item x="84398"/>
        <item x="84399"/>
        <item x="84400"/>
        <item x="84401"/>
        <item x="84402"/>
        <item x="84403"/>
        <item x="84404"/>
        <item x="84405"/>
        <item x="84406"/>
        <item x="84407"/>
        <item x="84408"/>
        <item x="84409"/>
        <item x="84410"/>
        <item x="84411"/>
        <item x="84412"/>
        <item x="84413"/>
        <item x="84414"/>
        <item x="84415"/>
        <item x="84416"/>
        <item x="84417"/>
        <item x="84418"/>
        <item x="84419"/>
        <item x="84420"/>
        <item x="84421"/>
        <item x="84422"/>
        <item x="84423"/>
        <item x="84424"/>
        <item x="84425"/>
        <item x="84426"/>
        <item x="84427"/>
        <item x="84428"/>
        <item x="84429"/>
        <item x="84430"/>
        <item x="84431"/>
        <item x="84432"/>
        <item x="84433"/>
        <item x="84434"/>
        <item x="84435"/>
        <item x="84436"/>
        <item x="84437"/>
        <item x="84438"/>
        <item x="84439"/>
        <item x="84440"/>
        <item x="84441"/>
        <item x="84442"/>
        <item x="84443"/>
        <item x="84444"/>
        <item x="84445"/>
        <item x="84446"/>
        <item x="84447"/>
        <item x="84448"/>
        <item x="84449"/>
        <item x="84450"/>
        <item x="84451"/>
        <item x="84452"/>
        <item x="84453"/>
        <item x="84454"/>
        <item x="84455"/>
        <item x="84456"/>
        <item x="84457"/>
        <item x="84458"/>
        <item x="84459"/>
        <item x="84460"/>
        <item x="84461"/>
        <item x="84462"/>
        <item x="84463"/>
        <item x="84464"/>
        <item x="84465"/>
        <item x="84466"/>
        <item x="84467"/>
        <item x="84468"/>
        <item x="84469"/>
        <item x="84470"/>
        <item x="84471"/>
        <item x="84472"/>
        <item x="84473"/>
        <item x="84474"/>
        <item x="84475"/>
        <item x="84476"/>
        <item x="84477"/>
        <item x="84478"/>
        <item x="84479"/>
        <item x="84480"/>
        <item x="84481"/>
        <item x="84482"/>
        <item x="84483"/>
        <item x="84484"/>
        <item x="84485"/>
        <item x="84486"/>
        <item x="84487"/>
        <item x="84488"/>
        <item x="84489"/>
        <item x="84490"/>
        <item x="84491"/>
        <item x="84492"/>
        <item x="84493"/>
        <item x="84494"/>
        <item x="84495"/>
        <item x="84496"/>
        <item x="84497"/>
        <item x="84498"/>
        <item x="84499"/>
        <item x="84500"/>
        <item x="84501"/>
        <item x="84502"/>
        <item x="84503"/>
        <item x="84504"/>
        <item x="84505"/>
        <item x="84506"/>
        <item x="84507"/>
        <item x="84508"/>
        <item x="84509"/>
        <item x="84510"/>
        <item x="84511"/>
        <item x="84512"/>
        <item x="84513"/>
        <item x="84514"/>
        <item x="84515"/>
        <item x="84516"/>
        <item x="84517"/>
        <item x="84518"/>
        <item x="84519"/>
        <item x="84520"/>
        <item x="84521"/>
        <item x="84522"/>
        <item x="84523"/>
        <item x="84524"/>
        <item x="84525"/>
        <item x="84526"/>
        <item x="84527"/>
        <item x="84528"/>
        <item x="84529"/>
        <item x="84530"/>
        <item x="84531"/>
        <item x="84532"/>
        <item x="84533"/>
        <item x="84534"/>
        <item x="84535"/>
        <item x="84536"/>
        <item x="84537"/>
        <item x="84538"/>
        <item x="84539"/>
        <item x="84540"/>
        <item x="84541"/>
        <item x="84542"/>
        <item x="84543"/>
        <item x="84544"/>
        <item x="84545"/>
        <item x="84546"/>
        <item x="84547"/>
        <item x="84548"/>
        <item x="84549"/>
        <item x="84550"/>
        <item x="84551"/>
        <item x="84552"/>
        <item x="84553"/>
        <item x="84554"/>
        <item x="84555"/>
        <item x="84556"/>
        <item x="84557"/>
        <item x="84558"/>
        <item x="84559"/>
        <item x="84560"/>
        <item x="84561"/>
        <item x="84562"/>
        <item x="84563"/>
        <item x="84564"/>
        <item x="84565"/>
        <item x="84566"/>
        <item x="84567"/>
        <item x="84568"/>
        <item x="84569"/>
        <item x="84570"/>
        <item x="84571"/>
        <item x="84572"/>
        <item x="84573"/>
        <item x="84574"/>
        <item x="84575"/>
        <item x="84576"/>
        <item x="84577"/>
        <item x="84578"/>
        <item x="84579"/>
        <item x="84580"/>
        <item x="84581"/>
        <item x="84582"/>
        <item x="84583"/>
        <item x="84584"/>
        <item x="84585"/>
        <item x="84586"/>
        <item x="84587"/>
        <item x="84588"/>
        <item x="84589"/>
        <item x="84590"/>
        <item x="84591"/>
        <item x="84592"/>
        <item x="84593"/>
        <item x="84594"/>
        <item x="84595"/>
        <item x="84596"/>
        <item x="84597"/>
        <item x="84598"/>
        <item x="84599"/>
        <item x="84600"/>
        <item x="84601"/>
        <item x="84602"/>
        <item x="84603"/>
        <item x="84604"/>
        <item x="84605"/>
        <item x="84606"/>
        <item x="84607"/>
        <item x="84608"/>
        <item x="84609"/>
        <item x="84610"/>
        <item x="84611"/>
        <item x="84612"/>
        <item x="84613"/>
        <item x="84614"/>
        <item x="84615"/>
        <item x="84616"/>
        <item x="84617"/>
        <item x="84618"/>
        <item x="84619"/>
        <item x="84620"/>
        <item x="84621"/>
        <item x="84622"/>
        <item x="84623"/>
        <item x="84624"/>
        <item x="84625"/>
        <item x="84626"/>
        <item x="84627"/>
        <item x="84628"/>
        <item x="84629"/>
        <item x="84630"/>
        <item x="84631"/>
        <item x="84632"/>
        <item x="84633"/>
        <item x="84634"/>
        <item x="84635"/>
        <item x="84636"/>
        <item x="84637"/>
        <item x="84638"/>
        <item x="84639"/>
        <item x="84640"/>
        <item x="84641"/>
        <item x="84642"/>
        <item x="84643"/>
        <item x="84644"/>
        <item x="84645"/>
        <item x="84646"/>
        <item x="84647"/>
        <item x="84648"/>
        <item x="84649"/>
        <item x="84650"/>
        <item x="84651"/>
        <item x="84652"/>
        <item x="84653"/>
        <item x="84654"/>
        <item x="84655"/>
        <item x="84656"/>
        <item x="84657"/>
        <item x="84658"/>
        <item x="84659"/>
        <item x="84660"/>
        <item x="84661"/>
        <item x="84662"/>
        <item x="84663"/>
        <item x="84664"/>
        <item x="84665"/>
        <item x="84666"/>
        <item x="84667"/>
        <item x="84668"/>
        <item x="84669"/>
        <item x="84670"/>
        <item x="84671"/>
        <item x="84672"/>
        <item x="84673"/>
        <item x="84674"/>
        <item x="84675"/>
        <item x="84676"/>
        <item x="84677"/>
        <item x="84678"/>
        <item x="84679"/>
        <item x="84680"/>
        <item x="84681"/>
        <item x="84682"/>
        <item x="84683"/>
        <item x="84684"/>
        <item x="84685"/>
        <item x="84686"/>
        <item x="84687"/>
        <item x="84688"/>
        <item x="84689"/>
        <item x="84690"/>
        <item x="84691"/>
        <item x="84692"/>
        <item x="84693"/>
        <item x="84694"/>
        <item x="84695"/>
        <item x="84696"/>
        <item x="84697"/>
        <item x="84698"/>
        <item x="84699"/>
        <item x="84700"/>
        <item x="84701"/>
        <item x="84702"/>
        <item x="84703"/>
        <item x="84704"/>
        <item x="84705"/>
        <item x="84706"/>
        <item x="84707"/>
        <item x="84708"/>
        <item x="84709"/>
        <item x="84710"/>
        <item x="84711"/>
        <item x="84712"/>
        <item x="84713"/>
        <item x="84714"/>
        <item x="84715"/>
        <item x="84716"/>
        <item x="84717"/>
        <item x="84718"/>
        <item x="84719"/>
        <item x="84720"/>
        <item x="84721"/>
        <item x="84722"/>
        <item x="84723"/>
        <item x="84724"/>
        <item x="84725"/>
        <item x="84726"/>
        <item x="84727"/>
        <item x="84728"/>
        <item x="84729"/>
        <item x="84730"/>
        <item x="84731"/>
        <item x="84732"/>
        <item x="84733"/>
        <item x="84734"/>
        <item x="84735"/>
        <item x="84736"/>
        <item x="84737"/>
        <item x="84738"/>
        <item x="84739"/>
        <item x="84740"/>
        <item x="84741"/>
        <item x="84742"/>
        <item x="84743"/>
        <item x="84744"/>
        <item x="84745"/>
        <item x="84746"/>
        <item x="84747"/>
        <item x="84748"/>
        <item x="84749"/>
        <item x="84750"/>
        <item x="84751"/>
        <item x="84752"/>
        <item x="84753"/>
        <item x="84754"/>
        <item x="84755"/>
        <item x="84756"/>
        <item x="84757"/>
        <item x="84758"/>
        <item x="84759"/>
        <item x="84760"/>
        <item x="84761"/>
        <item x="84762"/>
        <item x="84763"/>
        <item x="84764"/>
        <item x="84765"/>
        <item x="84766"/>
        <item x="84767"/>
        <item x="84768"/>
        <item x="84769"/>
        <item x="84770"/>
        <item x="84771"/>
        <item x="84772"/>
        <item x="84773"/>
        <item x="84774"/>
        <item x="84775"/>
        <item x="84776"/>
        <item x="84777"/>
        <item x="84778"/>
        <item x="84779"/>
        <item x="84780"/>
        <item x="84781"/>
        <item x="84782"/>
        <item x="84783"/>
        <item x="84784"/>
        <item x="84785"/>
        <item x="84786"/>
        <item x="84787"/>
        <item x="84788"/>
        <item x="84789"/>
        <item x="84790"/>
        <item x="84791"/>
        <item x="84792"/>
        <item x="84793"/>
        <item x="84794"/>
        <item x="84795"/>
        <item x="84796"/>
        <item x="84797"/>
        <item x="84798"/>
        <item x="84799"/>
        <item x="84800"/>
        <item x="84801"/>
        <item x="84802"/>
        <item x="84803"/>
        <item x="84804"/>
        <item x="84805"/>
        <item x="84806"/>
        <item x="84807"/>
        <item x="84808"/>
        <item x="84809"/>
        <item x="84810"/>
        <item x="84811"/>
        <item x="84812"/>
        <item x="84813"/>
        <item x="84814"/>
        <item x="84815"/>
        <item x="84816"/>
        <item x="84817"/>
        <item x="84818"/>
        <item x="84819"/>
        <item x="84820"/>
        <item x="84821"/>
        <item x="84822"/>
        <item x="84823"/>
        <item x="84824"/>
        <item x="84825"/>
        <item x="84826"/>
        <item x="84827"/>
        <item x="84828"/>
        <item x="84829"/>
        <item x="84830"/>
        <item x="84831"/>
        <item x="84832"/>
        <item x="84833"/>
        <item x="84834"/>
        <item x="84835"/>
        <item x="84836"/>
        <item x="84837"/>
        <item x="84838"/>
        <item x="84839"/>
        <item x="84840"/>
        <item x="84841"/>
        <item x="84842"/>
        <item x="84843"/>
        <item x="84844"/>
        <item x="84845"/>
        <item x="84846"/>
        <item x="84847"/>
        <item x="84848"/>
        <item x="84849"/>
        <item x="84850"/>
        <item x="84851"/>
        <item x="84852"/>
        <item x="84853"/>
        <item x="84854"/>
        <item x="84855"/>
        <item x="84856"/>
        <item x="84857"/>
        <item x="84858"/>
        <item x="84859"/>
        <item x="84860"/>
        <item x="84861"/>
        <item x="84862"/>
        <item x="84863"/>
        <item x="84864"/>
        <item x="84865"/>
        <item x="84866"/>
        <item x="84867"/>
        <item x="84868"/>
        <item x="84869"/>
        <item x="84870"/>
        <item x="84871"/>
        <item x="84872"/>
        <item x="84873"/>
        <item x="84874"/>
        <item x="84875"/>
        <item x="84876"/>
        <item x="84877"/>
        <item x="84878"/>
        <item x="84879"/>
        <item x="84880"/>
        <item x="84881"/>
        <item x="84882"/>
        <item x="84883"/>
        <item x="84884"/>
        <item x="84885"/>
        <item x="84886"/>
        <item x="84887"/>
        <item x="84888"/>
        <item x="84889"/>
        <item x="84890"/>
        <item x="84891"/>
        <item x="84892"/>
        <item x="84893"/>
        <item x="84894"/>
        <item x="84895"/>
        <item x="84896"/>
        <item x="84897"/>
        <item x="84898"/>
        <item x="84899"/>
        <item x="84900"/>
        <item x="84901"/>
        <item x="84902"/>
        <item x="84903"/>
        <item x="84904"/>
        <item x="84905"/>
        <item x="84906"/>
        <item x="84907"/>
        <item x="84908"/>
        <item x="84909"/>
        <item x="84910"/>
        <item x="84911"/>
        <item x="84912"/>
        <item x="84913"/>
        <item x="84914"/>
        <item x="84915"/>
        <item x="84916"/>
        <item x="84917"/>
        <item x="84918"/>
        <item x="84919"/>
        <item x="84920"/>
        <item x="84921"/>
        <item x="84922"/>
        <item x="84923"/>
        <item x="84924"/>
        <item x="84925"/>
        <item x="84926"/>
        <item x="84927"/>
        <item x="84928"/>
        <item x="84929"/>
        <item x="84930"/>
        <item x="84931"/>
        <item x="84932"/>
        <item x="84933"/>
        <item x="84934"/>
        <item x="84935"/>
        <item x="84936"/>
        <item x="84937"/>
        <item x="84938"/>
        <item x="84939"/>
        <item x="84940"/>
        <item x="84941"/>
        <item x="84942"/>
        <item x="84943"/>
        <item x="84944"/>
        <item x="84945"/>
        <item x="84946"/>
        <item x="84947"/>
        <item x="84948"/>
        <item x="84949"/>
        <item x="84950"/>
        <item x="84951"/>
        <item x="84952"/>
        <item x="84953"/>
        <item x="84954"/>
        <item x="84955"/>
        <item x="84956"/>
        <item x="84957"/>
        <item x="84958"/>
        <item x="84959"/>
        <item x="84960"/>
        <item x="84961"/>
        <item x="84962"/>
        <item x="84963"/>
        <item x="84964"/>
        <item x="84965"/>
        <item x="84966"/>
        <item x="84967"/>
        <item x="84968"/>
        <item x="84969"/>
        <item x="84970"/>
        <item x="84971"/>
        <item x="84972"/>
        <item x="84973"/>
        <item x="84974"/>
        <item x="84975"/>
        <item x="84976"/>
        <item x="84977"/>
        <item x="84978"/>
        <item x="84979"/>
        <item x="84980"/>
        <item x="84981"/>
        <item x="84982"/>
        <item x="84983"/>
        <item x="84984"/>
        <item x="84985"/>
        <item x="84986"/>
        <item x="84987"/>
        <item x="84988"/>
        <item x="84989"/>
        <item x="84990"/>
        <item x="84991"/>
        <item x="84992"/>
        <item x="84993"/>
        <item x="84994"/>
        <item x="84995"/>
        <item x="84996"/>
        <item x="84997"/>
        <item x="84998"/>
        <item x="84999"/>
        <item x="85000"/>
        <item x="85001"/>
        <item x="85002"/>
        <item x="85003"/>
        <item x="85004"/>
        <item x="85005"/>
        <item x="85006"/>
        <item x="85007"/>
        <item x="85008"/>
        <item x="85009"/>
        <item x="85010"/>
        <item x="85011"/>
        <item x="85012"/>
        <item x="85013"/>
        <item x="85014"/>
        <item x="85015"/>
        <item x="85016"/>
        <item x="85017"/>
        <item x="85018"/>
        <item x="85019"/>
        <item x="85020"/>
        <item x="85021"/>
        <item x="85022"/>
        <item x="85023"/>
        <item x="85024"/>
        <item x="85025"/>
        <item x="85026"/>
        <item x="85027"/>
        <item x="85028"/>
        <item x="85029"/>
        <item x="85030"/>
        <item x="85031"/>
        <item x="85032"/>
        <item x="85033"/>
        <item x="85034"/>
        <item x="85035"/>
        <item x="85036"/>
        <item x="85037"/>
        <item x="85038"/>
        <item x="85039"/>
        <item x="85040"/>
        <item x="85041"/>
        <item x="85042"/>
        <item x="85043"/>
        <item x="85044"/>
        <item x="85045"/>
        <item x="85046"/>
        <item x="85047"/>
        <item x="85048"/>
        <item x="85049"/>
        <item x="85050"/>
        <item x="85051"/>
        <item x="85052"/>
        <item x="85053"/>
        <item x="85054"/>
        <item x="85055"/>
        <item x="85056"/>
        <item x="85057"/>
        <item x="85058"/>
        <item x="85059"/>
        <item x="85060"/>
        <item x="85061"/>
        <item x="85062"/>
        <item x="85063"/>
        <item x="85064"/>
        <item x="85065"/>
        <item x="85066"/>
        <item x="85067"/>
        <item x="85068"/>
        <item x="85069"/>
        <item x="85070"/>
        <item x="85071"/>
        <item x="85072"/>
        <item x="85073"/>
        <item x="85074"/>
        <item x="85075"/>
        <item x="85076"/>
        <item x="85077"/>
        <item x="85078"/>
        <item x="85079"/>
        <item x="85080"/>
        <item x="85081"/>
        <item x="85082"/>
        <item x="85083"/>
        <item x="85084"/>
        <item x="85085"/>
        <item x="85086"/>
        <item x="85087"/>
        <item x="85088"/>
        <item x="85089"/>
        <item x="85090"/>
        <item x="85091"/>
        <item x="85092"/>
        <item x="85093"/>
        <item x="85094"/>
        <item x="85095"/>
        <item x="85096"/>
        <item x="85097"/>
        <item x="85098"/>
        <item x="85099"/>
        <item x="85100"/>
        <item x="85101"/>
        <item x="85102"/>
        <item x="85103"/>
        <item x="85104"/>
        <item x="85105"/>
        <item x="85106"/>
        <item x="85107"/>
        <item x="85108"/>
        <item x="85109"/>
        <item x="85110"/>
        <item x="85111"/>
        <item x="85112"/>
        <item x="85113"/>
        <item x="85114"/>
        <item x="85115"/>
        <item x="85116"/>
        <item x="85117"/>
        <item x="85118"/>
        <item x="85119"/>
        <item x="85120"/>
        <item x="85121"/>
        <item x="85122"/>
        <item x="85123"/>
        <item x="85124"/>
        <item x="85125"/>
        <item x="85126"/>
        <item x="85127"/>
        <item x="85128"/>
        <item x="85129"/>
        <item x="85130"/>
        <item x="85131"/>
        <item x="85132"/>
        <item x="85133"/>
        <item x="85134"/>
        <item x="85135"/>
        <item x="85136"/>
        <item x="85137"/>
        <item x="85138"/>
        <item x="85139"/>
        <item x="85140"/>
        <item x="85141"/>
        <item x="85142"/>
        <item x="85143"/>
        <item x="85144"/>
        <item x="85145"/>
        <item x="85146"/>
        <item x="85147"/>
        <item x="85148"/>
        <item x="85149"/>
        <item x="85150"/>
        <item x="85151"/>
        <item x="85152"/>
        <item x="85153"/>
        <item x="85154"/>
        <item x="85155"/>
        <item x="85156"/>
        <item x="85157"/>
        <item x="85158"/>
        <item x="85159"/>
        <item x="85160"/>
        <item x="85161"/>
        <item x="85162"/>
        <item x="85163"/>
        <item x="85164"/>
        <item x="85165"/>
        <item x="85166"/>
        <item x="85167"/>
        <item x="85168"/>
        <item x="85169"/>
        <item x="85170"/>
        <item x="85171"/>
        <item x="85172"/>
        <item x="85173"/>
        <item x="85174"/>
        <item x="85175"/>
        <item x="85176"/>
        <item x="85177"/>
        <item x="85178"/>
        <item x="85179"/>
        <item x="85180"/>
        <item x="85181"/>
        <item x="85182"/>
        <item x="85183"/>
        <item x="85184"/>
        <item x="85185"/>
        <item x="85186"/>
        <item x="85187"/>
        <item x="85188"/>
        <item x="85189"/>
        <item x="85190"/>
        <item x="85191"/>
        <item x="85192"/>
        <item x="85193"/>
        <item x="85194"/>
        <item x="85195"/>
        <item x="85196"/>
        <item x="85197"/>
        <item x="85198"/>
        <item x="85199"/>
        <item x="85200"/>
        <item x="85201"/>
        <item x="85202"/>
        <item x="85203"/>
        <item x="85204"/>
        <item x="85205"/>
        <item x="85206"/>
        <item x="85207"/>
        <item x="85208"/>
        <item x="85209"/>
        <item x="85210"/>
        <item x="85211"/>
        <item x="85212"/>
        <item x="85213"/>
        <item x="85214"/>
        <item x="85215"/>
        <item x="85216"/>
        <item x="85217"/>
        <item x="85218"/>
        <item x="85219"/>
        <item x="85220"/>
        <item x="85221"/>
        <item x="85222"/>
        <item x="85223"/>
        <item x="85224"/>
        <item x="85225"/>
        <item x="85226"/>
        <item x="85227"/>
        <item x="85228"/>
        <item x="85229"/>
        <item x="85230"/>
        <item x="85231"/>
        <item x="85232"/>
        <item x="85233"/>
        <item x="85234"/>
        <item x="85235"/>
        <item x="85236"/>
        <item x="85237"/>
        <item x="85238"/>
        <item x="85239"/>
        <item x="85240"/>
        <item x="85241"/>
        <item x="85242"/>
        <item x="85243"/>
        <item x="85244"/>
        <item x="85245"/>
        <item x="85246"/>
        <item x="85247"/>
        <item x="85248"/>
        <item x="85249"/>
        <item x="85250"/>
        <item x="85251"/>
        <item x="85252"/>
        <item x="85253"/>
        <item x="85254"/>
        <item x="85255"/>
        <item x="85256"/>
        <item x="85257"/>
        <item x="85258"/>
        <item x="85259"/>
        <item x="85260"/>
        <item x="85261"/>
        <item x="85262"/>
        <item x="85263"/>
        <item x="85264"/>
        <item x="85265"/>
        <item x="85266"/>
        <item x="85267"/>
        <item x="85268"/>
        <item x="85269"/>
        <item x="85270"/>
        <item x="85271"/>
        <item x="85272"/>
        <item x="85273"/>
        <item x="85274"/>
        <item x="85275"/>
        <item x="85276"/>
        <item x="85277"/>
        <item x="85278"/>
        <item x="85279"/>
        <item x="85280"/>
        <item x="85281"/>
        <item x="85282"/>
        <item x="85283"/>
        <item x="85284"/>
        <item x="85285"/>
        <item x="85286"/>
        <item x="85287"/>
        <item x="85288"/>
        <item x="85289"/>
        <item x="85290"/>
        <item x="85291"/>
        <item x="85292"/>
        <item x="85293"/>
        <item x="85294"/>
        <item x="85295"/>
        <item x="85296"/>
        <item x="85297"/>
        <item x="85298"/>
        <item x="85299"/>
        <item x="85300"/>
        <item x="85301"/>
        <item x="85302"/>
        <item x="85303"/>
        <item x="85304"/>
        <item x="85305"/>
        <item x="85306"/>
        <item x="85307"/>
        <item x="85308"/>
        <item x="85309"/>
        <item x="85310"/>
        <item x="85311"/>
        <item x="85312"/>
        <item x="85313"/>
        <item x="85314"/>
        <item x="85315"/>
        <item x="85316"/>
        <item x="85317"/>
        <item x="85318"/>
        <item x="85319"/>
        <item x="85320"/>
        <item x="85321"/>
        <item x="85322"/>
        <item x="85323"/>
        <item x="85324"/>
        <item x="85325"/>
        <item x="85326"/>
        <item x="85327"/>
        <item x="85328"/>
        <item x="85329"/>
        <item x="85330"/>
        <item x="85331"/>
        <item x="85332"/>
        <item x="85333"/>
        <item x="85334"/>
        <item x="85335"/>
        <item x="85336"/>
        <item x="85337"/>
        <item x="85338"/>
        <item x="85339"/>
        <item x="85340"/>
        <item x="85341"/>
        <item x="85342"/>
        <item x="85343"/>
        <item x="85344"/>
        <item x="85345"/>
        <item x="85346"/>
        <item x="85347"/>
        <item x="85348"/>
        <item x="85349"/>
        <item x="85350"/>
        <item x="85351"/>
        <item x="85352"/>
        <item x="85353"/>
        <item x="85354"/>
        <item x="85355"/>
        <item x="85356"/>
        <item x="85357"/>
        <item x="85358"/>
        <item x="85359"/>
        <item x="85360"/>
        <item x="85361"/>
        <item x="85362"/>
        <item x="85363"/>
        <item x="85364"/>
        <item x="85365"/>
        <item x="85366"/>
        <item x="85367"/>
        <item x="85368"/>
        <item x="85369"/>
        <item x="85370"/>
        <item x="85371"/>
        <item x="85372"/>
        <item x="85373"/>
        <item x="85374"/>
        <item x="85375"/>
        <item x="85376"/>
        <item x="85377"/>
        <item x="85378"/>
        <item x="85379"/>
        <item x="85380"/>
        <item x="85381"/>
        <item x="85382"/>
        <item x="85383"/>
        <item x="85384"/>
        <item x="85385"/>
        <item x="85386"/>
        <item x="85387"/>
        <item x="85388"/>
        <item x="85389"/>
        <item x="85390"/>
        <item x="85391"/>
        <item x="85392"/>
        <item x="85393"/>
        <item x="85394"/>
        <item x="85395"/>
        <item x="85396"/>
        <item x="85397"/>
        <item x="85398"/>
        <item x="85399"/>
        <item x="85400"/>
        <item x="85401"/>
        <item x="85402"/>
        <item x="85403"/>
        <item x="85404"/>
        <item x="85405"/>
        <item x="85406"/>
        <item x="85407"/>
        <item x="85408"/>
        <item x="85409"/>
        <item x="85410"/>
        <item x="85411"/>
        <item x="85412"/>
        <item x="85413"/>
        <item x="85414"/>
        <item x="85415"/>
        <item x="85416"/>
        <item x="85417"/>
        <item x="85418"/>
        <item x="85419"/>
        <item x="85420"/>
        <item x="85421"/>
        <item x="85422"/>
        <item x="85423"/>
        <item x="85424"/>
        <item x="85425"/>
        <item x="85426"/>
        <item x="85427"/>
        <item x="85428"/>
        <item x="85429"/>
        <item x="85430"/>
        <item x="85431"/>
        <item x="85432"/>
        <item x="85433"/>
        <item x="85434"/>
        <item x="85435"/>
        <item x="85436"/>
        <item x="85437"/>
        <item x="85438"/>
        <item x="85439"/>
        <item x="85440"/>
        <item x="85441"/>
        <item x="85442"/>
        <item x="85443"/>
        <item x="85444"/>
        <item x="85445"/>
        <item x="85446"/>
        <item x="85447"/>
        <item x="85448"/>
        <item x="85449"/>
        <item x="85450"/>
        <item x="85451"/>
        <item x="85452"/>
        <item x="85453"/>
        <item x="85454"/>
        <item x="85455"/>
        <item x="85456"/>
        <item x="85457"/>
        <item x="85458"/>
        <item x="85459"/>
        <item x="85460"/>
        <item x="85461"/>
        <item x="85462"/>
        <item x="85463"/>
        <item x="85464"/>
        <item x="85465"/>
        <item x="85466"/>
        <item x="85467"/>
        <item x="85468"/>
        <item x="85469"/>
        <item x="85470"/>
        <item x="85471"/>
        <item x="85472"/>
        <item x="85473"/>
        <item x="85474"/>
        <item x="85475"/>
        <item x="85476"/>
        <item x="85477"/>
        <item x="85478"/>
        <item x="85479"/>
        <item x="85480"/>
        <item x="85481"/>
        <item x="85482"/>
        <item x="85483"/>
        <item x="85484"/>
        <item x="85485"/>
        <item x="85486"/>
        <item x="85487"/>
        <item x="85488"/>
        <item x="85489"/>
        <item x="85490"/>
        <item x="85491"/>
        <item x="85492"/>
        <item x="85493"/>
        <item x="85494"/>
        <item x="85495"/>
        <item x="85496"/>
        <item x="85497"/>
        <item x="85498"/>
        <item x="85499"/>
        <item x="85500"/>
        <item x="85501"/>
        <item x="85502"/>
        <item x="85503"/>
        <item x="85504"/>
        <item x="85505"/>
        <item x="85506"/>
        <item x="85507"/>
        <item x="85508"/>
        <item x="85509"/>
        <item x="85510"/>
        <item x="85511"/>
        <item x="85512"/>
        <item x="85513"/>
        <item x="85514"/>
        <item x="85515"/>
        <item x="85516"/>
        <item x="85517"/>
        <item x="85518"/>
        <item x="85519"/>
        <item x="85520"/>
        <item x="85521"/>
        <item x="85522"/>
        <item x="85523"/>
        <item x="85524"/>
        <item x="85525"/>
        <item x="85526"/>
        <item x="85527"/>
        <item x="85528"/>
        <item x="85529"/>
        <item x="85530"/>
        <item x="85531"/>
        <item x="85532"/>
        <item x="85533"/>
        <item x="85534"/>
        <item x="85535"/>
        <item x="85536"/>
        <item x="85537"/>
        <item x="85538"/>
        <item x="85539"/>
        <item x="85540"/>
        <item x="85541"/>
        <item x="85542"/>
        <item x="85543"/>
        <item x="85544"/>
        <item x="85545"/>
        <item x="85546"/>
        <item x="85547"/>
        <item x="85548"/>
        <item x="85549"/>
        <item x="85550"/>
        <item x="85551"/>
        <item x="85552"/>
        <item x="85553"/>
        <item x="85554"/>
        <item x="85555"/>
        <item x="85556"/>
        <item x="85557"/>
        <item x="85558"/>
        <item x="85559"/>
        <item x="85560"/>
        <item x="85561"/>
        <item x="85562"/>
        <item x="85563"/>
        <item x="85564"/>
        <item x="85565"/>
        <item x="85566"/>
        <item x="85567"/>
        <item x="85568"/>
        <item x="85569"/>
        <item x="85570"/>
        <item x="85571"/>
        <item x="85572"/>
        <item x="85573"/>
        <item x="85574"/>
        <item x="85575"/>
        <item x="85576"/>
        <item x="85577"/>
        <item x="85578"/>
        <item x="85579"/>
        <item x="85580"/>
        <item x="85581"/>
        <item x="85582"/>
        <item x="85583"/>
        <item x="85584"/>
        <item x="85585"/>
        <item x="85586"/>
        <item x="85587"/>
        <item x="85588"/>
        <item x="85589"/>
        <item x="85590"/>
        <item x="85591"/>
        <item x="85592"/>
        <item x="85593"/>
        <item x="85594"/>
        <item x="85595"/>
        <item x="85596"/>
        <item x="85597"/>
        <item x="85598"/>
        <item x="85599"/>
        <item x="85600"/>
        <item x="85601"/>
        <item x="85602"/>
        <item x="85603"/>
        <item x="85604"/>
        <item x="85605"/>
        <item x="85606"/>
        <item x="85607"/>
        <item x="85608"/>
        <item x="85609"/>
        <item x="85610"/>
        <item x="85611"/>
        <item x="85612"/>
        <item x="85613"/>
        <item x="85614"/>
        <item x="85615"/>
        <item x="85616"/>
        <item x="85617"/>
        <item x="85618"/>
        <item x="85619"/>
        <item x="85620"/>
        <item x="85621"/>
        <item x="85622"/>
        <item x="85623"/>
        <item x="85624"/>
        <item x="85625"/>
        <item x="85626"/>
        <item x="85627"/>
        <item x="85628"/>
        <item x="85629"/>
        <item x="85630"/>
        <item x="85631"/>
        <item x="85632"/>
        <item x="85633"/>
        <item x="85634"/>
        <item x="85635"/>
        <item x="85636"/>
        <item x="85637"/>
        <item x="85638"/>
        <item x="85639"/>
        <item x="85640"/>
        <item x="85641"/>
        <item x="85642"/>
        <item x="85643"/>
        <item x="85644"/>
        <item x="85645"/>
        <item x="85646"/>
        <item x="85647"/>
        <item x="85648"/>
        <item x="85649"/>
        <item x="85650"/>
        <item x="85651"/>
        <item x="85652"/>
        <item x="85653"/>
        <item x="85654"/>
        <item x="85655"/>
        <item x="85656"/>
        <item x="85657"/>
        <item x="85658"/>
        <item x="85659"/>
        <item x="85660"/>
        <item x="85661"/>
        <item x="85662"/>
        <item x="85663"/>
        <item x="85664"/>
        <item x="85665"/>
        <item x="85666"/>
        <item x="85667"/>
        <item x="85668"/>
        <item x="85669"/>
        <item x="85670"/>
        <item x="85671"/>
        <item x="85672"/>
        <item x="85673"/>
        <item x="85674"/>
        <item x="85675"/>
        <item x="85676"/>
        <item x="85677"/>
        <item x="85678"/>
        <item x="85679"/>
        <item x="85680"/>
        <item x="85681"/>
        <item x="85682"/>
        <item x="85683"/>
        <item x="85684"/>
        <item x="85685"/>
        <item x="85686"/>
        <item x="85687"/>
        <item x="85688"/>
        <item x="85689"/>
        <item x="85690"/>
        <item x="85691"/>
        <item x="85692"/>
        <item x="85693"/>
        <item x="85694"/>
        <item x="85695"/>
        <item x="85696"/>
        <item x="85697"/>
        <item x="85698"/>
        <item x="85699"/>
        <item x="85700"/>
        <item x="85701"/>
        <item x="85702"/>
        <item x="85703"/>
        <item x="85704"/>
        <item x="85705"/>
        <item x="85706"/>
        <item x="85707"/>
        <item x="85708"/>
        <item x="85709"/>
        <item x="85710"/>
        <item x="85711"/>
        <item x="85712"/>
        <item x="85713"/>
        <item x="85714"/>
        <item x="85715"/>
        <item x="85716"/>
        <item x="85717"/>
        <item x="85718"/>
        <item x="85719"/>
        <item x="85720"/>
        <item x="85721"/>
        <item x="85722"/>
        <item x="85723"/>
        <item x="85724"/>
        <item x="85725"/>
        <item x="85726"/>
        <item x="85727"/>
        <item x="85728"/>
        <item x="85729"/>
        <item x="85730"/>
        <item x="85731"/>
        <item x="85732"/>
        <item x="85733"/>
        <item x="85734"/>
        <item x="85735"/>
        <item x="85736"/>
        <item x="85737"/>
        <item x="85738"/>
        <item x="85739"/>
        <item x="85740"/>
        <item x="85741"/>
        <item x="85742"/>
        <item x="85743"/>
        <item x="85744"/>
        <item x="85745"/>
        <item x="85746"/>
        <item x="85747"/>
        <item x="85748"/>
        <item x="85749"/>
        <item x="85750"/>
        <item x="85751"/>
        <item x="85752"/>
        <item x="85753"/>
        <item x="85754"/>
        <item x="85755"/>
        <item x="85756"/>
        <item x="85757"/>
        <item x="85758"/>
        <item x="85759"/>
        <item x="85760"/>
        <item x="85761"/>
        <item x="85762"/>
        <item x="85763"/>
        <item x="85764"/>
        <item x="85765"/>
        <item x="85766"/>
        <item x="85767"/>
        <item x="85768"/>
        <item x="85769"/>
        <item x="85770"/>
        <item x="85771"/>
        <item x="85772"/>
        <item x="85773"/>
        <item x="85774"/>
        <item x="85775"/>
        <item x="85776"/>
        <item x="85777"/>
        <item x="85778"/>
        <item x="85779"/>
        <item x="85780"/>
        <item x="85781"/>
        <item x="85782"/>
        <item x="85783"/>
        <item x="85784"/>
        <item x="85785"/>
        <item x="85786"/>
        <item x="85787"/>
        <item x="85788"/>
        <item x="85789"/>
        <item x="85790"/>
        <item x="85791"/>
        <item x="85792"/>
        <item x="85793"/>
        <item x="85794"/>
        <item x="85795"/>
        <item x="85796"/>
        <item x="85797"/>
        <item x="85798"/>
        <item x="85799"/>
        <item x="85800"/>
        <item x="85801"/>
        <item x="85802"/>
        <item x="85803"/>
        <item x="85804"/>
        <item x="85805"/>
        <item x="85806"/>
        <item x="85807"/>
        <item x="85808"/>
        <item x="85809"/>
        <item x="85810"/>
        <item x="85811"/>
        <item x="85812"/>
        <item x="85813"/>
        <item x="85814"/>
        <item x="85815"/>
        <item x="85816"/>
        <item x="85817"/>
        <item x="85818"/>
        <item x="85819"/>
        <item x="85820"/>
        <item x="85821"/>
        <item x="85822"/>
        <item x="85823"/>
        <item x="85824"/>
        <item x="85825"/>
        <item x="85826"/>
        <item x="85827"/>
        <item x="85828"/>
        <item x="85829"/>
        <item x="85830"/>
        <item x="85831"/>
        <item x="85832"/>
        <item x="85833"/>
        <item x="85834"/>
        <item x="85835"/>
        <item x="85836"/>
        <item x="85837"/>
        <item x="85838"/>
        <item x="85839"/>
        <item x="85840"/>
        <item x="85841"/>
        <item x="85842"/>
        <item x="85843"/>
        <item x="85844"/>
        <item x="85845"/>
        <item x="85846"/>
        <item x="85847"/>
        <item x="85848"/>
        <item x="85849"/>
        <item x="85850"/>
        <item x="85851"/>
        <item x="85852"/>
        <item x="85853"/>
        <item x="85854"/>
        <item x="85855"/>
        <item x="85856"/>
        <item x="85857"/>
        <item x="85858"/>
        <item x="85859"/>
        <item x="85860"/>
        <item x="85861"/>
        <item x="85862"/>
        <item x="85863"/>
        <item x="85864"/>
        <item x="85865"/>
        <item x="85866"/>
        <item x="85867"/>
        <item x="85868"/>
        <item x="85869"/>
        <item x="85870"/>
        <item x="85871"/>
        <item x="85872"/>
        <item x="85873"/>
        <item x="85874"/>
        <item x="85875"/>
        <item x="85876"/>
        <item x="85877"/>
        <item x="85878"/>
        <item x="85879"/>
        <item x="85880"/>
        <item x="85881"/>
        <item x="85882"/>
        <item x="85883"/>
        <item x="85884"/>
        <item x="85885"/>
        <item x="85886"/>
        <item x="85887"/>
        <item x="85888"/>
        <item x="85889"/>
        <item x="85890"/>
        <item x="85891"/>
        <item x="85892"/>
        <item x="85893"/>
        <item x="85894"/>
        <item x="85895"/>
        <item x="85896"/>
        <item x="85897"/>
        <item x="85898"/>
        <item x="85899"/>
        <item x="85900"/>
        <item x="85901"/>
        <item x="85902"/>
        <item x="85903"/>
        <item x="85904"/>
        <item x="85905"/>
        <item x="85906"/>
        <item x="85907"/>
        <item x="85908"/>
        <item x="85909"/>
        <item x="85910"/>
        <item x="85911"/>
        <item x="85912"/>
        <item x="85913"/>
        <item x="85914"/>
        <item x="85915"/>
        <item x="85916"/>
        <item x="85917"/>
        <item x="85918"/>
        <item x="85919"/>
        <item x="85920"/>
        <item x="85921"/>
        <item x="85922"/>
        <item x="85923"/>
        <item x="85924"/>
        <item x="85925"/>
        <item x="85926"/>
        <item x="85927"/>
        <item x="85928"/>
        <item x="85929"/>
        <item x="85930"/>
        <item x="85931"/>
        <item x="85932"/>
        <item x="85933"/>
        <item x="85934"/>
        <item x="85935"/>
        <item x="85936"/>
        <item x="85937"/>
        <item x="85938"/>
        <item x="85939"/>
        <item x="85940"/>
        <item x="85941"/>
        <item x="85942"/>
        <item x="85943"/>
        <item x="85944"/>
        <item x="85945"/>
        <item x="85946"/>
        <item x="85947"/>
        <item x="85948"/>
        <item x="85949"/>
        <item x="85950"/>
        <item x="85951"/>
        <item x="85952"/>
        <item x="85953"/>
        <item x="85954"/>
        <item x="85955"/>
        <item x="85956"/>
        <item x="85957"/>
        <item x="85958"/>
        <item x="85959"/>
        <item x="85960"/>
        <item x="85961"/>
        <item x="85962"/>
        <item x="85963"/>
        <item x="85964"/>
        <item x="85965"/>
        <item x="85966"/>
        <item x="85967"/>
        <item x="85968"/>
        <item x="85969"/>
        <item x="85970"/>
        <item x="85971"/>
        <item x="85972"/>
        <item x="85973"/>
        <item x="85974"/>
        <item x="85975"/>
        <item x="85976"/>
        <item x="85977"/>
        <item x="85978"/>
        <item x="85979"/>
        <item x="85980"/>
        <item x="85981"/>
        <item x="85982"/>
        <item x="85983"/>
        <item x="85984"/>
        <item x="85985"/>
        <item x="85986"/>
        <item x="85987"/>
        <item x="85988"/>
        <item x="85989"/>
        <item x="85990"/>
        <item x="85991"/>
        <item x="85992"/>
        <item x="85993"/>
        <item x="85994"/>
        <item x="85995"/>
        <item x="85996"/>
        <item x="85997"/>
        <item x="85998"/>
        <item x="85999"/>
        <item x="86000"/>
        <item x="86001"/>
        <item x="86002"/>
        <item x="86003"/>
        <item x="86004"/>
        <item x="86005"/>
        <item x="86006"/>
        <item x="86007"/>
        <item x="86008"/>
        <item x="86009"/>
        <item x="86010"/>
        <item x="86011"/>
        <item x="86012"/>
        <item x="86013"/>
        <item x="86014"/>
        <item x="86015"/>
        <item x="86016"/>
        <item x="86017"/>
        <item x="86018"/>
        <item x="86019"/>
        <item x="86020"/>
        <item x="86021"/>
        <item x="86022"/>
        <item x="86023"/>
        <item x="86024"/>
        <item x="86025"/>
        <item x="86026"/>
        <item x="86027"/>
        <item x="86028"/>
        <item x="86029"/>
        <item x="86030"/>
        <item x="86031"/>
        <item x="86032"/>
        <item x="86033"/>
        <item x="86034"/>
        <item x="86035"/>
        <item x="86036"/>
        <item x="86037"/>
        <item x="86038"/>
        <item x="86039"/>
        <item x="86040"/>
        <item x="86041"/>
        <item x="86042"/>
        <item x="86043"/>
        <item x="86044"/>
        <item x="86045"/>
        <item x="86046"/>
        <item x="86047"/>
        <item x="86048"/>
        <item x="86049"/>
        <item x="86050"/>
        <item x="86051"/>
        <item x="86052"/>
        <item x="86053"/>
        <item x="86054"/>
        <item x="86055"/>
        <item x="86056"/>
        <item x="86057"/>
        <item x="86058"/>
        <item x="86059"/>
        <item x="86060"/>
        <item x="86061"/>
        <item x="86062"/>
        <item x="86063"/>
        <item x="86064"/>
        <item x="86065"/>
        <item x="86066"/>
        <item x="86067"/>
        <item x="86068"/>
        <item x="86069"/>
        <item x="86070"/>
        <item x="86071"/>
        <item x="86072"/>
        <item x="86073"/>
        <item x="86074"/>
        <item x="86075"/>
        <item x="86076"/>
        <item x="86077"/>
        <item x="86078"/>
        <item x="86079"/>
        <item x="86080"/>
        <item x="86081"/>
        <item x="86082"/>
        <item x="86083"/>
        <item x="86084"/>
        <item x="86085"/>
        <item x="86086"/>
        <item x="86087"/>
        <item x="86088"/>
        <item x="86089"/>
        <item x="86090"/>
        <item x="86091"/>
        <item x="86092"/>
        <item x="86093"/>
        <item x="86094"/>
        <item x="86095"/>
        <item x="86096"/>
        <item x="86097"/>
        <item x="86098"/>
        <item x="86099"/>
        <item x="86100"/>
        <item x="86101"/>
        <item x="86102"/>
        <item x="86103"/>
        <item x="86104"/>
        <item x="86105"/>
        <item x="86106"/>
        <item x="86107"/>
        <item x="86108"/>
        <item x="86109"/>
        <item x="86110"/>
        <item x="86111"/>
        <item x="86112"/>
        <item x="86113"/>
        <item x="86114"/>
        <item x="86115"/>
        <item x="86116"/>
        <item x="86117"/>
        <item x="86118"/>
        <item x="86119"/>
        <item x="86120"/>
        <item x="86121"/>
        <item x="86122"/>
        <item x="86123"/>
        <item x="86124"/>
        <item x="86125"/>
        <item x="86126"/>
        <item x="86127"/>
        <item x="86128"/>
        <item x="86129"/>
        <item x="86130"/>
        <item x="86131"/>
        <item x="86132"/>
        <item x="86133"/>
        <item x="86134"/>
        <item x="86135"/>
        <item x="86136"/>
        <item x="86137"/>
        <item x="86138"/>
        <item x="86139"/>
        <item x="86140"/>
        <item x="86141"/>
        <item x="86142"/>
        <item x="86143"/>
        <item x="86144"/>
        <item x="86145"/>
        <item x="86146"/>
        <item x="86147"/>
        <item x="86148"/>
        <item x="86149"/>
        <item x="86150"/>
        <item x="86151"/>
        <item x="86152"/>
        <item x="86153"/>
        <item x="86154"/>
        <item x="86155"/>
        <item x="86156"/>
        <item x="86157"/>
        <item x="86158"/>
        <item x="86159"/>
        <item x="86160"/>
        <item x="86161"/>
        <item x="86162"/>
        <item x="86163"/>
        <item x="86164"/>
        <item x="86165"/>
        <item x="86166"/>
        <item x="86167"/>
        <item x="86168"/>
        <item x="86169"/>
        <item x="86170"/>
        <item x="86171"/>
        <item x="86172"/>
        <item x="86173"/>
        <item x="86174"/>
        <item x="86175"/>
        <item x="86176"/>
        <item x="86177"/>
        <item x="86178"/>
        <item x="86179"/>
        <item x="86180"/>
        <item x="86181"/>
        <item x="86182"/>
        <item x="86183"/>
        <item x="86184"/>
        <item x="86185"/>
        <item x="86186"/>
        <item x="86187"/>
        <item x="86188"/>
        <item x="86189"/>
        <item x="86190"/>
        <item x="86191"/>
        <item x="86192"/>
        <item x="86193"/>
        <item x="86194"/>
        <item x="86195"/>
        <item x="86196"/>
        <item x="86197"/>
        <item x="86198"/>
        <item x="86199"/>
        <item x="86200"/>
        <item x="86201"/>
        <item x="86202"/>
        <item x="86203"/>
        <item x="86204"/>
        <item x="86205"/>
        <item x="86206"/>
        <item x="86207"/>
        <item x="86208"/>
        <item x="86209"/>
        <item x="86210"/>
        <item x="86211"/>
        <item x="86212"/>
        <item x="86213"/>
        <item x="86214"/>
        <item x="86215"/>
        <item x="86216"/>
        <item x="86217"/>
        <item x="86218"/>
        <item x="86219"/>
        <item x="86220"/>
        <item x="86221"/>
        <item x="86222"/>
        <item x="86223"/>
        <item x="86224"/>
        <item x="86225"/>
        <item x="86226"/>
        <item x="86227"/>
        <item x="86228"/>
        <item x="86229"/>
        <item x="86230"/>
        <item x="86231"/>
        <item x="86232"/>
        <item x="86233"/>
        <item x="86234"/>
        <item x="86235"/>
        <item x="86236"/>
        <item x="86237"/>
        <item x="86238"/>
        <item x="86239"/>
        <item x="86240"/>
        <item x="86241"/>
        <item x="86242"/>
        <item x="86243"/>
        <item x="86244"/>
        <item x="86245"/>
        <item x="86246"/>
        <item x="86247"/>
        <item x="86248"/>
        <item x="86249"/>
        <item x="86250"/>
        <item x="86251"/>
        <item x="86252"/>
        <item x="86253"/>
        <item x="86254"/>
        <item x="86255"/>
        <item x="86256"/>
        <item x="86257"/>
        <item x="86258"/>
        <item x="86259"/>
        <item x="86260"/>
        <item x="86261"/>
        <item x="86262"/>
        <item x="86263"/>
        <item x="86264"/>
        <item x="86265"/>
        <item x="86266"/>
        <item x="86267"/>
        <item x="86268"/>
        <item x="86269"/>
        <item x="86270"/>
        <item x="86271"/>
        <item x="86272"/>
        <item x="86273"/>
        <item x="86274"/>
        <item x="86275"/>
        <item x="86276"/>
        <item x="86277"/>
        <item x="86278"/>
        <item x="86279"/>
        <item x="86280"/>
        <item x="86281"/>
        <item x="86282"/>
        <item x="86283"/>
        <item x="86284"/>
        <item x="86285"/>
        <item x="86286"/>
        <item x="86287"/>
        <item x="86288"/>
        <item x="86289"/>
        <item x="86290"/>
        <item x="86291"/>
        <item x="86292"/>
        <item x="86293"/>
        <item x="86294"/>
        <item x="86295"/>
        <item x="86296"/>
        <item x="86297"/>
        <item x="86298"/>
        <item x="86299"/>
        <item x="86300"/>
        <item x="86301"/>
        <item x="86302"/>
        <item x="86303"/>
        <item x="86304"/>
        <item x="86305"/>
        <item x="86306"/>
        <item x="86307"/>
        <item x="86308"/>
        <item x="86309"/>
        <item x="86310"/>
        <item x="86311"/>
        <item x="86312"/>
        <item x="86313"/>
        <item x="86314"/>
        <item x="86315"/>
        <item x="86316"/>
        <item x="86317"/>
        <item x="86318"/>
        <item x="86319"/>
        <item x="86320"/>
        <item x="86321"/>
        <item x="86322"/>
        <item x="86323"/>
        <item x="86324"/>
        <item x="86325"/>
        <item x="86326"/>
        <item x="86327"/>
        <item x="86328"/>
        <item x="86329"/>
        <item x="86330"/>
        <item x="86331"/>
        <item x="86332"/>
        <item x="86333"/>
        <item x="86334"/>
        <item x="86335"/>
        <item x="86336"/>
        <item x="86337"/>
        <item x="86338"/>
        <item x="86339"/>
        <item x="86340"/>
        <item x="86341"/>
        <item x="86342"/>
        <item x="86343"/>
        <item x="86344"/>
        <item x="86345"/>
        <item x="86346"/>
        <item x="86347"/>
        <item x="86348"/>
        <item x="86349"/>
        <item x="86350"/>
        <item x="86351"/>
        <item x="86352"/>
        <item x="86353"/>
        <item x="86354"/>
        <item x="86355"/>
        <item x="86356"/>
        <item x="86357"/>
        <item x="86358"/>
        <item x="86359"/>
        <item x="86360"/>
        <item x="86361"/>
        <item x="86362"/>
        <item x="86363"/>
        <item x="86364"/>
        <item x="86365"/>
        <item x="86366"/>
        <item x="86367"/>
        <item x="86368"/>
        <item x="86369"/>
        <item x="86370"/>
        <item x="86371"/>
        <item x="86372"/>
        <item x="86373"/>
        <item x="86374"/>
        <item x="86375"/>
        <item x="86376"/>
        <item x="86377"/>
        <item x="86378"/>
        <item x="86379"/>
        <item x="86380"/>
        <item x="86381"/>
        <item x="86382"/>
        <item x="86383"/>
        <item x="86384"/>
        <item x="86385"/>
        <item x="86386"/>
        <item x="86387"/>
        <item x="86388"/>
        <item x="86389"/>
        <item x="86390"/>
        <item x="86391"/>
        <item x="86392"/>
        <item x="86393"/>
        <item x="86394"/>
        <item x="86395"/>
        <item x="86396"/>
        <item x="86397"/>
        <item x="86398"/>
        <item x="86399"/>
        <item x="86400"/>
        <item x="86401"/>
        <item x="86402"/>
        <item x="86403"/>
        <item x="86404"/>
        <item x="86405"/>
        <item x="86406"/>
        <item x="86407"/>
        <item x="86408"/>
        <item x="86409"/>
        <item x="86410"/>
        <item x="86411"/>
        <item x="86412"/>
        <item x="86413"/>
        <item x="86414"/>
        <item x="86415"/>
        <item x="86416"/>
        <item x="86417"/>
        <item x="86418"/>
        <item x="86419"/>
        <item x="86420"/>
        <item x="86421"/>
        <item x="86422"/>
        <item x="86423"/>
        <item x="86424"/>
        <item x="86425"/>
        <item x="86426"/>
        <item x="86427"/>
        <item x="86428"/>
        <item x="86429"/>
        <item x="86430"/>
        <item x="86431"/>
        <item x="86432"/>
        <item x="86433"/>
        <item x="86434"/>
        <item x="86435"/>
        <item x="86436"/>
        <item x="86437"/>
        <item x="86438"/>
        <item x="86439"/>
        <item x="86440"/>
        <item x="86441"/>
        <item x="86442"/>
        <item x="86443"/>
        <item x="86444"/>
        <item x="86445"/>
        <item x="86446"/>
        <item x="86447"/>
        <item x="86448"/>
        <item x="86449"/>
        <item x="86450"/>
        <item x="86451"/>
        <item x="86452"/>
        <item x="86453"/>
        <item x="86454"/>
        <item x="86455"/>
        <item x="86456"/>
        <item x="86457"/>
        <item x="86458"/>
        <item x="86459"/>
        <item x="86460"/>
        <item x="86461"/>
        <item x="86462"/>
        <item x="86463"/>
        <item x="86464"/>
        <item x="86465"/>
        <item x="86466"/>
        <item x="86467"/>
        <item x="86468"/>
        <item x="86469"/>
        <item x="86470"/>
        <item x="86471"/>
        <item x="86472"/>
        <item x="86473"/>
        <item x="86474"/>
        <item x="86475"/>
        <item x="86476"/>
        <item x="86477"/>
        <item x="86478"/>
        <item x="86479"/>
        <item x="86480"/>
        <item x="86481"/>
        <item x="86482"/>
        <item x="86483"/>
        <item x="86484"/>
        <item x="86485"/>
        <item x="86486"/>
        <item x="86487"/>
        <item x="86488"/>
        <item x="86489"/>
        <item x="86490"/>
        <item x="86491"/>
        <item x="86492"/>
        <item x="86493"/>
        <item x="86494"/>
        <item x="86495"/>
        <item x="86496"/>
        <item x="86497"/>
        <item x="86498"/>
        <item x="86499"/>
        <item x="86500"/>
        <item x="86501"/>
        <item x="86502"/>
        <item x="86503"/>
        <item x="86504"/>
        <item x="86505"/>
        <item x="86506"/>
        <item x="86507"/>
        <item x="86508"/>
        <item x="86509"/>
        <item x="86510"/>
        <item x="86511"/>
        <item x="86512"/>
        <item x="86513"/>
        <item x="86514"/>
        <item x="86515"/>
        <item x="86516"/>
        <item x="86517"/>
        <item x="86518"/>
        <item x="86519"/>
        <item x="86520"/>
        <item x="86521"/>
        <item x="86522"/>
        <item x="86523"/>
        <item x="86524"/>
        <item x="86525"/>
        <item x="86526"/>
        <item x="86527"/>
        <item x="86528"/>
        <item x="86529"/>
        <item x="86530"/>
        <item x="86531"/>
        <item x="86532"/>
        <item x="86533"/>
        <item x="86534"/>
        <item x="86535"/>
        <item x="86536"/>
        <item x="86537"/>
        <item x="86538"/>
        <item x="86539"/>
        <item x="86540"/>
        <item x="86541"/>
        <item x="86542"/>
        <item x="86543"/>
        <item x="86544"/>
        <item x="86545"/>
        <item x="86546"/>
        <item x="86547"/>
        <item x="86548"/>
        <item x="86549"/>
        <item x="86550"/>
        <item x="86551"/>
        <item x="86552"/>
        <item x="86553"/>
        <item x="86554"/>
        <item x="86555"/>
        <item x="86556"/>
        <item x="86557"/>
        <item x="86558"/>
        <item x="86559"/>
        <item x="86560"/>
        <item x="86561"/>
        <item x="86562"/>
        <item x="86563"/>
        <item x="86564"/>
        <item x="86565"/>
        <item x="86566"/>
        <item x="86567"/>
        <item x="86568"/>
        <item x="86569"/>
        <item x="86570"/>
        <item x="86571"/>
        <item x="86572"/>
        <item x="86573"/>
        <item x="86574"/>
        <item x="86575"/>
        <item x="86576"/>
        <item x="86577"/>
        <item x="86578"/>
        <item x="86579"/>
        <item x="86580"/>
        <item x="86581"/>
        <item x="86582"/>
        <item x="86583"/>
        <item x="86584"/>
        <item x="86585"/>
        <item x="86586"/>
        <item x="86587"/>
        <item x="86588"/>
        <item x="86589"/>
        <item x="86590"/>
        <item x="86591"/>
        <item x="86592"/>
        <item x="86593"/>
        <item x="86594"/>
        <item x="86595"/>
        <item x="86596"/>
        <item x="86597"/>
        <item x="86598"/>
        <item x="86599"/>
        <item x="86600"/>
        <item x="86601"/>
        <item x="86602"/>
        <item x="86603"/>
        <item x="86604"/>
        <item x="86605"/>
        <item x="86606"/>
        <item x="86607"/>
        <item x="86608"/>
        <item x="86609"/>
        <item x="86610"/>
        <item x="86611"/>
        <item x="86612"/>
        <item x="86613"/>
        <item x="86614"/>
        <item x="86615"/>
        <item x="86616"/>
        <item x="86617"/>
        <item x="86618"/>
        <item x="86619"/>
        <item x="86620"/>
        <item x="86621"/>
        <item x="86622"/>
        <item x="86623"/>
        <item x="86624"/>
        <item x="86625"/>
        <item x="86626"/>
        <item x="86627"/>
        <item x="86628"/>
        <item x="86629"/>
        <item x="86630"/>
        <item x="86631"/>
        <item x="86632"/>
        <item x="86633"/>
        <item x="86634"/>
        <item x="86635"/>
        <item x="86636"/>
        <item x="86637"/>
        <item x="86638"/>
        <item x="86639"/>
        <item x="86640"/>
        <item x="86641"/>
        <item x="86642"/>
        <item x="86643"/>
        <item x="86644"/>
        <item x="86645"/>
        <item x="86646"/>
        <item x="86647"/>
        <item x="86648"/>
        <item x="86649"/>
        <item x="86650"/>
        <item x="86651"/>
        <item x="86652"/>
        <item x="86653"/>
        <item x="86654"/>
        <item x="86655"/>
        <item x="86656"/>
        <item x="86657"/>
        <item x="86658"/>
        <item x="86659"/>
        <item x="86660"/>
        <item x="86661"/>
        <item x="86662"/>
        <item x="86663"/>
        <item x="86664"/>
        <item x="86665"/>
        <item x="86666"/>
        <item x="86667"/>
        <item x="86668"/>
        <item x="86669"/>
        <item x="86670"/>
        <item x="86671"/>
        <item x="86672"/>
        <item x="86673"/>
        <item x="86674"/>
        <item x="86675"/>
        <item x="86676"/>
        <item x="86677"/>
        <item x="86678"/>
        <item x="86679"/>
        <item x="86680"/>
        <item x="86681"/>
        <item x="86682"/>
        <item x="86683"/>
        <item x="86684"/>
        <item x="86685"/>
        <item x="86686"/>
        <item x="86687"/>
        <item x="86688"/>
        <item x="86689"/>
        <item x="86690"/>
        <item x="86691"/>
        <item x="86692"/>
        <item x="86693"/>
        <item x="86694"/>
        <item x="86695"/>
        <item x="86696"/>
        <item x="86697"/>
        <item x="86698"/>
        <item x="86699"/>
        <item x="86700"/>
        <item x="86701"/>
        <item x="86702"/>
        <item x="86703"/>
        <item x="86704"/>
        <item x="86705"/>
        <item x="86706"/>
        <item x="86707"/>
        <item x="86708"/>
        <item x="86709"/>
        <item x="86710"/>
        <item x="86711"/>
        <item x="86712"/>
        <item x="86713"/>
        <item x="86714"/>
        <item x="86715"/>
        <item x="86716"/>
        <item x="86717"/>
        <item x="86718"/>
        <item x="86719"/>
        <item x="86720"/>
        <item x="86721"/>
        <item x="86722"/>
        <item x="86723"/>
        <item x="86724"/>
        <item x="86725"/>
        <item x="86726"/>
        <item x="86727"/>
        <item x="86728"/>
        <item x="86729"/>
        <item x="86730"/>
        <item x="86731"/>
        <item x="86732"/>
        <item x="86733"/>
        <item x="86734"/>
        <item x="86735"/>
        <item x="86736"/>
        <item x="86737"/>
        <item x="86738"/>
        <item x="86739"/>
        <item x="86740"/>
        <item x="86741"/>
        <item x="86742"/>
        <item x="86743"/>
        <item x="86744"/>
        <item x="86745"/>
        <item x="86746"/>
        <item x="86747"/>
        <item x="86748"/>
        <item x="86749"/>
        <item x="86750"/>
        <item x="86751"/>
        <item x="86752"/>
        <item x="86753"/>
        <item x="86754"/>
        <item x="86755"/>
        <item x="86756"/>
        <item x="86757"/>
        <item x="86758"/>
        <item x="86759"/>
        <item x="86760"/>
        <item x="86761"/>
        <item x="86762"/>
        <item x="86763"/>
        <item x="86764"/>
        <item x="86765"/>
        <item x="86766"/>
        <item x="86767"/>
        <item x="86768"/>
        <item x="86769"/>
        <item x="86770"/>
        <item x="86771"/>
        <item x="86772"/>
        <item x="86773"/>
        <item x="86774"/>
        <item x="86775"/>
        <item x="86776"/>
        <item x="86777"/>
        <item x="86778"/>
        <item x="86779"/>
        <item x="86780"/>
        <item x="86781"/>
        <item x="86782"/>
        <item x="86783"/>
        <item x="86784"/>
        <item x="86785"/>
        <item x="86786"/>
        <item x="86787"/>
        <item x="86788"/>
        <item x="86789"/>
        <item x="86790"/>
        <item x="86791"/>
        <item x="86792"/>
        <item x="86793"/>
        <item x="86794"/>
        <item x="86795"/>
        <item x="86796"/>
        <item x="86797"/>
        <item x="86798"/>
        <item x="86799"/>
        <item x="86800"/>
        <item x="86801"/>
        <item x="86802"/>
        <item x="86803"/>
        <item x="86804"/>
        <item x="86805"/>
        <item x="86806"/>
        <item x="86807"/>
        <item x="86808"/>
        <item x="86809"/>
        <item x="86810"/>
        <item x="86811"/>
        <item x="86812"/>
        <item x="86813"/>
        <item x="86814"/>
        <item x="86815"/>
        <item x="86816"/>
        <item x="86817"/>
        <item x="86818"/>
        <item x="86819"/>
        <item x="86820"/>
        <item x="86821"/>
        <item x="86822"/>
        <item x="86823"/>
        <item x="86824"/>
        <item x="86825"/>
        <item x="86826"/>
        <item x="86827"/>
        <item x="86828"/>
        <item x="86829"/>
        <item x="86830"/>
        <item x="86831"/>
        <item x="86832"/>
        <item x="86833"/>
        <item x="86834"/>
        <item x="86835"/>
        <item x="86836"/>
        <item x="86837"/>
        <item x="86838"/>
        <item x="86839"/>
        <item x="86840"/>
        <item x="86841"/>
        <item x="86842"/>
        <item x="86843"/>
        <item x="86844"/>
        <item x="86845"/>
        <item x="86846"/>
        <item x="86847"/>
        <item x="86848"/>
        <item x="86849"/>
        <item x="86850"/>
        <item x="86851"/>
        <item x="86852"/>
        <item x="86853"/>
        <item x="86854"/>
        <item x="86855"/>
        <item x="86856"/>
        <item x="86857"/>
        <item x="86858"/>
        <item x="86859"/>
        <item x="86860"/>
        <item x="86861"/>
        <item x="86862"/>
        <item x="86863"/>
        <item x="86864"/>
        <item x="86865"/>
        <item x="86866"/>
        <item x="86867"/>
        <item x="86868"/>
        <item x="86869"/>
        <item x="86870"/>
        <item x="86871"/>
        <item x="86872"/>
        <item x="86873"/>
        <item x="86874"/>
        <item x="86875"/>
        <item x="86876"/>
        <item x="86877"/>
        <item x="86878"/>
        <item x="86879"/>
        <item x="86880"/>
        <item x="86881"/>
        <item x="86882"/>
        <item x="86883"/>
        <item x="86884"/>
        <item x="86885"/>
        <item x="86886"/>
        <item x="86887"/>
        <item x="86888"/>
        <item x="86889"/>
        <item x="86890"/>
        <item x="86891"/>
        <item x="86892"/>
        <item x="86893"/>
        <item x="86894"/>
        <item x="86895"/>
        <item x="86896"/>
        <item x="86897"/>
        <item x="86898"/>
        <item x="86899"/>
        <item x="86900"/>
        <item x="86901"/>
        <item x="86902"/>
        <item x="86903"/>
        <item x="86904"/>
        <item x="86905"/>
        <item x="86906"/>
        <item x="86907"/>
        <item x="86908"/>
        <item x="86909"/>
        <item x="86910"/>
        <item x="86911"/>
        <item x="86912"/>
        <item x="86913"/>
        <item x="86914"/>
        <item x="86915"/>
        <item x="86916"/>
        <item x="86917"/>
        <item x="86918"/>
        <item x="86919"/>
        <item x="86920"/>
        <item x="86921"/>
        <item x="86922"/>
        <item x="86923"/>
        <item x="86924"/>
        <item x="86925"/>
        <item x="86926"/>
        <item x="86927"/>
        <item x="86928"/>
        <item x="86929"/>
        <item x="86930"/>
        <item x="86931"/>
        <item x="86932"/>
        <item x="86933"/>
        <item x="86934"/>
        <item x="86935"/>
        <item x="86936"/>
        <item x="86937"/>
        <item x="86938"/>
        <item x="86939"/>
        <item x="86940"/>
        <item x="86941"/>
        <item x="86942"/>
        <item x="86943"/>
        <item x="86944"/>
        <item x="86945"/>
        <item x="86946"/>
        <item x="86947"/>
        <item x="86948"/>
        <item x="86949"/>
        <item x="86950"/>
        <item x="86951"/>
        <item x="86952"/>
        <item x="86953"/>
        <item x="86954"/>
        <item x="86955"/>
        <item x="86956"/>
        <item x="86957"/>
        <item x="86958"/>
        <item x="86959"/>
        <item x="86960"/>
        <item x="86961"/>
        <item x="86962"/>
        <item x="86963"/>
        <item x="86964"/>
        <item x="86965"/>
        <item x="86966"/>
        <item x="86967"/>
        <item x="86968"/>
        <item x="86969"/>
        <item x="86970"/>
        <item x="86971"/>
        <item x="86972"/>
        <item x="86973"/>
        <item x="86974"/>
        <item x="86975"/>
        <item x="86976"/>
        <item x="86977"/>
        <item x="86978"/>
        <item x="86979"/>
        <item x="86980"/>
        <item x="86981"/>
        <item x="86982"/>
        <item x="86983"/>
        <item x="86984"/>
        <item x="86985"/>
        <item x="86986"/>
        <item x="86987"/>
        <item x="86988"/>
        <item x="86989"/>
        <item x="86990"/>
        <item x="86991"/>
        <item x="86992"/>
        <item x="86993"/>
        <item x="86994"/>
        <item x="86995"/>
        <item x="86996"/>
        <item x="86997"/>
        <item x="86998"/>
        <item x="86999"/>
        <item x="87000"/>
        <item x="87001"/>
        <item x="87002"/>
        <item x="87003"/>
        <item x="87004"/>
        <item x="87005"/>
        <item x="87006"/>
        <item x="87007"/>
        <item x="87008"/>
        <item x="87009"/>
        <item x="87010"/>
        <item x="87011"/>
        <item x="87012"/>
        <item x="87013"/>
        <item x="87014"/>
        <item x="87015"/>
        <item x="87016"/>
        <item x="87017"/>
        <item x="87018"/>
        <item x="87019"/>
        <item x="87020"/>
        <item x="87021"/>
        <item x="87022"/>
        <item x="87023"/>
        <item x="87024"/>
        <item x="87025"/>
        <item x="87026"/>
        <item x="87027"/>
        <item x="87028"/>
        <item x="87029"/>
        <item x="87030"/>
        <item x="87031"/>
        <item x="87032"/>
        <item x="87033"/>
        <item x="87034"/>
        <item x="87035"/>
        <item x="87036"/>
        <item x="87037"/>
        <item x="87038"/>
        <item x="87039"/>
        <item x="87040"/>
        <item x="87041"/>
        <item x="87042"/>
        <item x="87043"/>
        <item x="87044"/>
        <item x="87045"/>
        <item x="87046"/>
        <item x="87047"/>
        <item x="87048"/>
        <item x="87049"/>
        <item x="87050"/>
        <item x="87051"/>
        <item x="87052"/>
        <item x="87053"/>
        <item x="87054"/>
        <item x="87055"/>
        <item x="87056"/>
        <item x="87057"/>
        <item x="87058"/>
        <item x="87059"/>
        <item x="87060"/>
        <item x="87061"/>
        <item x="87062"/>
        <item x="87063"/>
        <item x="87064"/>
        <item x="87065"/>
        <item x="87066"/>
        <item x="87067"/>
        <item x="87068"/>
        <item x="87069"/>
        <item x="87070"/>
        <item x="87071"/>
        <item x="87072"/>
        <item x="87073"/>
        <item x="87074"/>
        <item x="87075"/>
        <item x="87076"/>
        <item x="87077"/>
        <item x="87078"/>
        <item x="87079"/>
        <item x="87080"/>
        <item x="87081"/>
        <item x="87082"/>
        <item x="87083"/>
        <item x="87084"/>
        <item x="87085"/>
        <item x="87086"/>
        <item x="87087"/>
        <item x="87088"/>
        <item x="87089"/>
        <item x="87090"/>
        <item x="87091"/>
        <item x="87092"/>
        <item x="87093"/>
        <item x="87094"/>
        <item x="87095"/>
        <item x="87096"/>
        <item x="87097"/>
        <item x="87098"/>
        <item x="87099"/>
        <item x="87100"/>
        <item x="87101"/>
        <item x="87102"/>
        <item x="87103"/>
        <item x="87104"/>
        <item x="87105"/>
        <item x="87106"/>
        <item x="87107"/>
        <item x="87108"/>
        <item x="87109"/>
        <item x="87110"/>
        <item x="87111"/>
        <item x="87112"/>
        <item x="87113"/>
        <item x="87114"/>
        <item x="87115"/>
        <item x="87116"/>
        <item x="87117"/>
        <item x="87118"/>
        <item x="87119"/>
        <item x="87120"/>
        <item x="87121"/>
        <item x="87122"/>
        <item x="87123"/>
        <item x="87124"/>
        <item x="87125"/>
        <item x="87126"/>
        <item x="87127"/>
        <item x="87128"/>
        <item x="87129"/>
        <item x="87130"/>
        <item x="87131"/>
        <item x="87132"/>
        <item x="87133"/>
        <item x="87134"/>
        <item x="87135"/>
        <item x="87136"/>
        <item x="87137"/>
        <item x="87138"/>
        <item x="87139"/>
        <item x="87140"/>
        <item x="87141"/>
        <item x="87142"/>
        <item x="87143"/>
        <item x="87144"/>
        <item x="87145"/>
        <item x="87146"/>
        <item x="87147"/>
        <item x="87148"/>
        <item x="87149"/>
        <item x="87150"/>
        <item x="87151"/>
        <item x="87152"/>
        <item x="87153"/>
        <item x="87154"/>
        <item x="87155"/>
        <item x="87156"/>
        <item x="87157"/>
        <item x="87158"/>
        <item x="87159"/>
        <item x="87160"/>
        <item x="87161"/>
        <item x="87162"/>
        <item x="87163"/>
        <item x="87164"/>
        <item x="87165"/>
        <item x="87166"/>
        <item x="87167"/>
        <item x="87168"/>
        <item x="87169"/>
        <item x="87170"/>
        <item x="87171"/>
        <item x="87172"/>
        <item x="87173"/>
        <item x="87174"/>
        <item x="87175"/>
        <item x="87176"/>
        <item x="87177"/>
        <item x="87178"/>
        <item x="87179"/>
        <item x="87180"/>
        <item x="87181"/>
        <item x="87182"/>
        <item x="87183"/>
        <item x="87184"/>
        <item x="87185"/>
        <item x="87186"/>
        <item x="87187"/>
        <item x="87188"/>
        <item x="87189"/>
        <item x="87190"/>
        <item x="87191"/>
        <item x="87192"/>
        <item x="87193"/>
        <item x="87194"/>
        <item x="87195"/>
        <item x="87196"/>
        <item x="87197"/>
        <item x="87198"/>
        <item x="87199"/>
        <item x="87200"/>
        <item x="87201"/>
        <item x="87202"/>
        <item x="87203"/>
        <item x="87204"/>
        <item x="87205"/>
        <item x="87206"/>
        <item x="87207"/>
        <item x="87208"/>
        <item x="87209"/>
        <item x="87210"/>
        <item x="87211"/>
        <item x="87212"/>
        <item x="87213"/>
        <item x="87214"/>
        <item x="87215"/>
        <item x="87216"/>
        <item x="87217"/>
        <item x="87218"/>
        <item x="87219"/>
        <item x="87220"/>
        <item x="87221"/>
        <item x="87222"/>
        <item x="87223"/>
        <item x="87224"/>
        <item x="87225"/>
        <item x="87226"/>
        <item x="87227"/>
        <item x="87228"/>
        <item x="87229"/>
        <item x="87230"/>
        <item x="87231"/>
        <item x="87232"/>
        <item x="87233"/>
        <item x="87234"/>
        <item x="87235"/>
        <item x="87236"/>
        <item x="87237"/>
        <item x="87238"/>
        <item x="87239"/>
        <item x="87240"/>
        <item x="87241"/>
        <item x="87242"/>
        <item x="87243"/>
        <item x="87244"/>
        <item x="87245"/>
        <item x="87246"/>
        <item x="87247"/>
        <item x="87248"/>
        <item x="87249"/>
        <item x="87250"/>
        <item x="87251"/>
        <item x="87252"/>
        <item x="87253"/>
        <item x="87254"/>
        <item x="87255"/>
        <item x="87256"/>
        <item x="87257"/>
        <item x="87258"/>
        <item x="87259"/>
        <item x="87260"/>
        <item x="87261"/>
        <item x="87262"/>
        <item x="87263"/>
        <item x="87264"/>
        <item x="87265"/>
        <item x="87266"/>
        <item x="87267"/>
        <item x="87268"/>
        <item x="87269"/>
        <item x="87270"/>
        <item x="87271"/>
        <item x="87272"/>
        <item x="87273"/>
        <item x="87274"/>
        <item x="87275"/>
        <item x="87276"/>
        <item x="87277"/>
        <item x="87278"/>
        <item x="87279"/>
        <item x="87280"/>
        <item x="87281"/>
        <item x="87282"/>
        <item x="87283"/>
        <item x="87284"/>
        <item x="87285"/>
        <item x="87286"/>
        <item x="87287"/>
        <item x="87288"/>
        <item x="87289"/>
        <item x="87290"/>
        <item x="87291"/>
        <item x="87292"/>
        <item x="87293"/>
        <item x="87294"/>
        <item x="87295"/>
        <item x="87296"/>
        <item x="87297"/>
        <item x="87298"/>
        <item x="87299"/>
        <item x="87300"/>
        <item x="87301"/>
        <item x="87302"/>
        <item x="87303"/>
        <item x="87304"/>
        <item x="87305"/>
        <item x="87306"/>
        <item x="87307"/>
        <item x="87308"/>
        <item x="87309"/>
        <item x="87310"/>
        <item x="87311"/>
        <item x="87312"/>
        <item x="87313"/>
        <item x="87314"/>
        <item x="87315"/>
        <item x="87316"/>
        <item x="87317"/>
        <item x="87318"/>
        <item x="87319"/>
        <item x="87320"/>
        <item x="87321"/>
        <item x="87322"/>
        <item x="87323"/>
        <item x="87324"/>
        <item x="87325"/>
        <item x="87326"/>
        <item x="87327"/>
        <item x="87328"/>
        <item x="87329"/>
        <item x="87330"/>
        <item x="87331"/>
        <item x="87332"/>
        <item x="87333"/>
        <item x="87334"/>
        <item x="87335"/>
        <item x="87336"/>
        <item x="87337"/>
        <item x="87338"/>
        <item x="87339"/>
        <item x="87340"/>
        <item x="87341"/>
        <item x="87342"/>
        <item x="87343"/>
        <item x="87344"/>
        <item x="87345"/>
        <item x="87346"/>
        <item x="87347"/>
        <item x="87348"/>
        <item x="87349"/>
        <item x="87350"/>
        <item x="87351"/>
        <item x="87352"/>
        <item x="87353"/>
        <item x="87354"/>
        <item x="87355"/>
        <item x="87356"/>
        <item x="87357"/>
        <item x="87358"/>
        <item x="87359"/>
        <item x="87360"/>
        <item x="87361"/>
        <item x="87362"/>
        <item x="87363"/>
        <item x="87364"/>
        <item x="87365"/>
        <item x="87366"/>
        <item x="87367"/>
        <item x="87368"/>
        <item x="87369"/>
        <item x="87370"/>
        <item x="87371"/>
        <item x="87372"/>
        <item x="87373"/>
        <item x="87374"/>
        <item x="87375"/>
        <item x="87376"/>
        <item x="87377"/>
        <item x="87378"/>
        <item x="87379"/>
        <item x="87380"/>
        <item x="87381"/>
        <item x="87382"/>
        <item x="87383"/>
        <item x="87384"/>
        <item x="87385"/>
        <item x="87386"/>
        <item x="87387"/>
        <item x="87388"/>
        <item x="87389"/>
        <item x="87390"/>
        <item x="87391"/>
        <item x="87392"/>
        <item x="87393"/>
        <item x="87394"/>
        <item x="87395"/>
        <item x="87396"/>
        <item x="87397"/>
        <item x="87398"/>
        <item x="87399"/>
        <item x="87400"/>
        <item x="87401"/>
        <item x="87402"/>
        <item x="87403"/>
        <item x="87404"/>
        <item x="87405"/>
        <item x="87406"/>
        <item x="87407"/>
        <item x="87408"/>
        <item x="87409"/>
        <item x="87410"/>
        <item x="87411"/>
        <item x="87412"/>
        <item x="87413"/>
        <item x="87414"/>
        <item x="87415"/>
        <item x="87416"/>
        <item x="87417"/>
        <item x="87418"/>
        <item x="87419"/>
        <item x="87420"/>
        <item x="87421"/>
        <item x="87422"/>
        <item x="87423"/>
        <item x="87424"/>
        <item x="87425"/>
        <item x="87426"/>
        <item x="87427"/>
        <item x="87428"/>
        <item x="87429"/>
        <item x="87430"/>
        <item x="87431"/>
        <item x="87432"/>
        <item x="87433"/>
        <item x="87434"/>
        <item x="87435"/>
        <item x="87436"/>
        <item x="87437"/>
        <item x="87438"/>
        <item x="87439"/>
        <item x="87440"/>
        <item x="87441"/>
        <item x="87442"/>
        <item x="87443"/>
        <item x="87444"/>
        <item x="87445"/>
        <item x="87446"/>
        <item x="87447"/>
        <item x="87448"/>
        <item x="87449"/>
        <item x="87450"/>
        <item x="87451"/>
        <item x="87452"/>
        <item x="87453"/>
        <item x="87454"/>
        <item x="87455"/>
        <item x="87456"/>
        <item x="87457"/>
        <item x="87458"/>
        <item x="87459"/>
        <item x="87460"/>
        <item x="87461"/>
        <item x="87462"/>
        <item x="87463"/>
        <item x="87464"/>
        <item x="87465"/>
        <item x="87466"/>
        <item x="87467"/>
        <item x="87468"/>
        <item x="87469"/>
        <item x="87470"/>
        <item x="87471"/>
        <item x="87472"/>
        <item x="87473"/>
        <item x="87474"/>
        <item x="87475"/>
        <item x="87476"/>
        <item x="87477"/>
        <item x="87478"/>
        <item x="87479"/>
        <item x="87480"/>
        <item x="87481"/>
        <item x="87482"/>
        <item x="87483"/>
        <item x="87484"/>
        <item x="87485"/>
        <item x="87486"/>
        <item x="87487"/>
        <item x="87488"/>
        <item x="87489"/>
        <item x="87490"/>
        <item x="87491"/>
        <item x="87492"/>
        <item x="87493"/>
        <item x="87494"/>
        <item x="87495"/>
        <item x="87496"/>
        <item x="87497"/>
        <item x="87498"/>
        <item x="87499"/>
        <item x="87500"/>
        <item x="87501"/>
        <item x="87502"/>
        <item x="87503"/>
        <item x="87504"/>
        <item x="87505"/>
        <item x="87506"/>
        <item x="87507"/>
        <item x="87508"/>
        <item x="87509"/>
        <item x="87510"/>
        <item x="87511"/>
        <item x="87512"/>
        <item x="87513"/>
        <item x="87514"/>
        <item x="87515"/>
        <item x="87516"/>
        <item x="87517"/>
        <item x="87518"/>
        <item x="87519"/>
        <item x="87520"/>
        <item x="87521"/>
        <item x="87522"/>
        <item x="87523"/>
        <item x="87524"/>
        <item x="87525"/>
        <item x="87526"/>
        <item x="87527"/>
        <item x="87528"/>
        <item x="87529"/>
        <item x="87530"/>
        <item x="87531"/>
        <item x="87532"/>
        <item x="87533"/>
        <item x="87534"/>
        <item x="87535"/>
        <item x="87536"/>
        <item x="87537"/>
        <item x="87538"/>
        <item x="87539"/>
        <item x="87540"/>
        <item x="87541"/>
        <item x="87542"/>
        <item x="87543"/>
        <item x="87544"/>
        <item x="87545"/>
        <item x="87546"/>
        <item x="87547"/>
        <item x="87548"/>
        <item x="87549"/>
        <item x="87550"/>
        <item x="87551"/>
        <item x="87552"/>
        <item x="87553"/>
        <item x="87554"/>
        <item x="87555"/>
        <item x="87556"/>
        <item x="87557"/>
        <item x="87558"/>
        <item x="87559"/>
        <item x="87560"/>
        <item x="87561"/>
        <item x="87562"/>
        <item x="87563"/>
        <item x="87564"/>
        <item x="87565"/>
        <item x="87566"/>
        <item x="87567"/>
        <item x="87568"/>
        <item x="87569"/>
        <item x="87570"/>
        <item x="87571"/>
        <item x="87572"/>
        <item x="87573"/>
        <item x="87574"/>
        <item x="87575"/>
        <item x="87576"/>
        <item x="87577"/>
        <item x="87578"/>
        <item x="87579"/>
        <item x="87580"/>
        <item x="87581"/>
        <item x="87582"/>
        <item x="87583"/>
        <item x="87584"/>
        <item x="87585"/>
        <item x="87586"/>
        <item x="87587"/>
        <item x="87588"/>
        <item x="87589"/>
        <item x="87590"/>
        <item x="87591"/>
        <item x="87592"/>
        <item x="87593"/>
        <item x="87594"/>
        <item x="87595"/>
        <item x="87596"/>
        <item x="87597"/>
        <item x="87598"/>
        <item x="87599"/>
        <item x="87600"/>
        <item x="87601"/>
        <item x="87602"/>
        <item x="87603"/>
        <item x="87604"/>
        <item x="87605"/>
        <item x="87606"/>
        <item x="87607"/>
        <item x="87608"/>
        <item x="87609"/>
        <item x="87610"/>
        <item x="87611"/>
        <item x="87612"/>
        <item x="87613"/>
        <item x="87614"/>
        <item x="87615"/>
        <item x="87616"/>
        <item x="87617"/>
        <item x="87618"/>
        <item x="87619"/>
        <item x="87620"/>
        <item x="87621"/>
        <item x="87622"/>
        <item x="87623"/>
        <item x="87624"/>
        <item x="87625"/>
        <item x="87626"/>
        <item x="87627"/>
        <item x="87628"/>
        <item x="87629"/>
        <item x="87630"/>
        <item x="87631"/>
        <item x="87632"/>
        <item x="87633"/>
        <item x="87634"/>
        <item x="87635"/>
        <item x="87636"/>
        <item x="87637"/>
        <item x="87638"/>
        <item x="87639"/>
        <item x="87640"/>
        <item x="87641"/>
        <item x="87642"/>
        <item x="87643"/>
        <item x="87644"/>
        <item x="87645"/>
        <item x="87646"/>
        <item x="87647"/>
        <item x="87648"/>
        <item x="87649"/>
        <item x="87650"/>
        <item x="87651"/>
        <item x="87652"/>
        <item x="87653"/>
        <item x="87654"/>
        <item x="87655"/>
        <item x="87656"/>
        <item x="87657"/>
        <item x="87658"/>
        <item x="87659"/>
        <item x="87660"/>
        <item x="87661"/>
        <item x="87662"/>
        <item x="87663"/>
        <item x="87664"/>
        <item x="87665"/>
        <item x="87666"/>
        <item x="87667"/>
        <item x="87668"/>
        <item x="87669"/>
        <item x="87670"/>
        <item x="87671"/>
        <item x="87672"/>
        <item x="87673"/>
        <item x="87674"/>
        <item x="87675"/>
        <item x="87676"/>
        <item x="87677"/>
        <item x="87678"/>
        <item x="87679"/>
        <item x="87680"/>
        <item x="87681"/>
        <item x="87682"/>
        <item x="87683"/>
        <item x="87684"/>
        <item x="87685"/>
        <item x="87686"/>
        <item x="87687"/>
        <item x="87688"/>
        <item x="87689"/>
        <item x="87690"/>
        <item x="87691"/>
        <item x="87692"/>
        <item x="87693"/>
        <item x="87694"/>
        <item x="87695"/>
        <item x="87696"/>
        <item x="87697"/>
        <item x="87698"/>
        <item x="87699"/>
        <item x="87700"/>
        <item x="87701"/>
        <item x="87702"/>
        <item x="87703"/>
        <item x="87704"/>
        <item x="87705"/>
        <item x="87706"/>
        <item x="87707"/>
        <item x="87708"/>
        <item x="87709"/>
        <item x="87710"/>
        <item x="87711"/>
        <item x="87712"/>
        <item x="87713"/>
        <item x="87714"/>
        <item x="87715"/>
        <item x="87716"/>
        <item x="87717"/>
        <item x="87718"/>
        <item x="87719"/>
        <item x="87720"/>
        <item x="87721"/>
        <item x="87722"/>
        <item x="87723"/>
        <item x="87724"/>
        <item x="87725"/>
        <item x="87726"/>
        <item x="87727"/>
        <item x="87728"/>
        <item x="87729"/>
        <item x="87730"/>
        <item x="87731"/>
        <item x="87732"/>
        <item x="87733"/>
        <item x="87734"/>
        <item x="87735"/>
        <item x="87736"/>
        <item x="87737"/>
        <item x="87738"/>
        <item x="87739"/>
        <item x="87740"/>
        <item x="87741"/>
        <item x="87742"/>
        <item x="87743"/>
        <item x="87744"/>
        <item x="87745"/>
        <item x="87746"/>
        <item x="87747"/>
        <item x="87748"/>
        <item x="87749"/>
        <item x="87750"/>
        <item x="87751"/>
        <item x="87752"/>
        <item x="87753"/>
        <item x="87754"/>
        <item x="87755"/>
        <item x="87756"/>
        <item x="87757"/>
        <item x="87758"/>
        <item x="87759"/>
        <item x="87760"/>
        <item x="87761"/>
        <item x="87762"/>
        <item x="87763"/>
        <item x="87764"/>
        <item x="87765"/>
        <item x="87766"/>
        <item x="87767"/>
        <item x="87768"/>
        <item x="87769"/>
        <item x="87770"/>
        <item x="87771"/>
        <item x="87772"/>
        <item x="87773"/>
        <item x="87774"/>
        <item x="87775"/>
        <item x="87776"/>
        <item x="87777"/>
        <item x="87778"/>
        <item x="87779"/>
        <item x="87780"/>
        <item x="87781"/>
        <item x="87782"/>
        <item x="87783"/>
        <item x="87784"/>
        <item x="87785"/>
        <item x="87786"/>
        <item x="87787"/>
        <item x="87788"/>
        <item x="87789"/>
        <item x="87790"/>
        <item x="87791"/>
        <item x="87792"/>
        <item x="87793"/>
        <item x="87794"/>
        <item x="87795"/>
        <item x="87796"/>
        <item x="87797"/>
        <item x="87798"/>
        <item x="87799"/>
        <item x="87800"/>
        <item x="87801"/>
        <item x="87802"/>
        <item x="87803"/>
        <item x="87804"/>
        <item x="87805"/>
        <item x="87806"/>
        <item x="87807"/>
        <item x="87808"/>
        <item x="87809"/>
        <item x="87810"/>
        <item x="87811"/>
        <item x="87812"/>
        <item x="87813"/>
        <item x="87814"/>
        <item x="87815"/>
        <item x="87816"/>
        <item x="87817"/>
        <item x="87818"/>
        <item x="87819"/>
        <item x="87820"/>
        <item x="87821"/>
        <item x="87822"/>
        <item x="87823"/>
        <item x="87824"/>
        <item x="87825"/>
        <item x="87826"/>
        <item x="87827"/>
        <item x="87828"/>
        <item x="87829"/>
        <item x="87830"/>
        <item x="87831"/>
        <item x="87832"/>
        <item x="87833"/>
        <item x="87834"/>
        <item x="87835"/>
        <item x="87836"/>
        <item x="87837"/>
        <item x="87838"/>
        <item x="87839"/>
        <item x="87840"/>
        <item x="87841"/>
        <item x="87842"/>
        <item x="87843"/>
        <item x="87844"/>
        <item x="87845"/>
        <item x="87846"/>
        <item x="87847"/>
        <item x="87848"/>
        <item x="87849"/>
        <item x="87850"/>
        <item x="87851"/>
        <item x="87852"/>
        <item x="87853"/>
        <item x="87854"/>
        <item x="87855"/>
        <item x="87856"/>
        <item x="87857"/>
        <item x="87858"/>
        <item x="87859"/>
        <item x="87860"/>
        <item x="87861"/>
        <item x="87862"/>
        <item x="87863"/>
        <item x="87864"/>
        <item x="87865"/>
        <item x="87866"/>
        <item x="87867"/>
        <item x="87868"/>
        <item x="87869"/>
        <item x="87870"/>
        <item x="87871"/>
        <item x="87872"/>
        <item x="87873"/>
        <item x="87874"/>
        <item x="87875"/>
        <item x="87876"/>
        <item x="87877"/>
        <item x="87878"/>
        <item x="87879"/>
        <item x="87880"/>
        <item x="87881"/>
        <item x="87882"/>
        <item x="87883"/>
        <item x="87884"/>
        <item x="87885"/>
        <item x="87886"/>
        <item x="87887"/>
        <item x="87888"/>
        <item x="87889"/>
        <item x="87890"/>
        <item x="87891"/>
        <item x="87892"/>
        <item x="87893"/>
        <item x="87894"/>
        <item x="87895"/>
        <item x="87896"/>
        <item x="87897"/>
        <item x="87898"/>
        <item x="87899"/>
        <item x="87900"/>
        <item x="87901"/>
        <item x="87902"/>
        <item x="87903"/>
        <item x="87904"/>
        <item x="87905"/>
        <item x="87906"/>
        <item x="87907"/>
        <item x="87908"/>
        <item x="87909"/>
        <item x="87910"/>
        <item x="87911"/>
        <item x="87912"/>
        <item x="87913"/>
        <item x="87914"/>
        <item x="87915"/>
        <item x="87916"/>
        <item x="87917"/>
        <item x="87918"/>
        <item x="87919"/>
        <item x="87920"/>
        <item x="87921"/>
        <item x="87922"/>
        <item x="87923"/>
        <item x="87924"/>
        <item x="87925"/>
        <item x="87926"/>
        <item x="87927"/>
        <item x="87928"/>
        <item x="87929"/>
        <item x="87930"/>
        <item x="87931"/>
        <item x="87932"/>
        <item x="87933"/>
        <item x="87934"/>
        <item x="87935"/>
        <item x="87936"/>
        <item x="87937"/>
        <item x="87938"/>
        <item x="87939"/>
        <item x="87940"/>
        <item x="87941"/>
        <item x="87942"/>
        <item x="87943"/>
        <item x="87944"/>
        <item x="87945"/>
        <item x="87946"/>
        <item x="87947"/>
        <item x="87948"/>
        <item x="87949"/>
        <item x="87950"/>
        <item x="87951"/>
        <item x="87952"/>
        <item x="87953"/>
        <item x="87954"/>
        <item x="87955"/>
        <item x="87956"/>
        <item x="87957"/>
        <item x="87958"/>
        <item x="87959"/>
        <item x="87960"/>
        <item x="87961"/>
        <item x="87962"/>
        <item x="87963"/>
        <item x="87964"/>
        <item x="87965"/>
        <item x="87966"/>
        <item x="87967"/>
        <item x="87968"/>
        <item x="87969"/>
        <item x="87970"/>
        <item x="87971"/>
        <item x="87972"/>
        <item x="87973"/>
        <item x="87974"/>
        <item x="87975"/>
        <item x="87976"/>
        <item x="87977"/>
        <item x="87978"/>
        <item x="87979"/>
        <item x="87980"/>
        <item x="87981"/>
        <item x="87982"/>
        <item x="87983"/>
        <item x="87984"/>
        <item x="87985"/>
        <item x="87986"/>
        <item x="87987"/>
        <item x="87988"/>
        <item x="87989"/>
        <item x="87990"/>
        <item x="87991"/>
        <item x="87992"/>
        <item x="87993"/>
        <item x="87994"/>
        <item x="87995"/>
        <item x="87996"/>
        <item x="87997"/>
        <item x="87998"/>
        <item x="87999"/>
        <item x="88000"/>
        <item x="88001"/>
        <item x="88002"/>
        <item x="88003"/>
        <item x="88004"/>
        <item x="88005"/>
        <item x="88006"/>
        <item x="88007"/>
        <item x="88008"/>
        <item x="88009"/>
        <item x="88010"/>
        <item x="88011"/>
        <item x="88012"/>
        <item x="88013"/>
        <item x="88014"/>
        <item x="88015"/>
        <item x="88016"/>
        <item x="88017"/>
        <item x="88018"/>
        <item x="88019"/>
        <item x="88020"/>
        <item x="88021"/>
        <item x="88022"/>
        <item x="88023"/>
        <item x="88024"/>
        <item x="88025"/>
        <item x="88026"/>
        <item x="88027"/>
        <item x="88028"/>
        <item x="88029"/>
        <item x="88030"/>
        <item x="88031"/>
        <item x="88032"/>
        <item x="88033"/>
        <item x="88034"/>
        <item x="88035"/>
        <item x="88036"/>
        <item x="88037"/>
        <item x="88038"/>
        <item x="88039"/>
        <item x="88040"/>
        <item x="88041"/>
        <item x="88042"/>
        <item x="88043"/>
        <item x="88044"/>
        <item x="88045"/>
        <item x="88046"/>
        <item x="88047"/>
        <item x="88048"/>
        <item x="88049"/>
        <item x="88050"/>
        <item x="88051"/>
        <item x="88052"/>
        <item x="88053"/>
        <item x="88054"/>
        <item x="88055"/>
        <item x="88056"/>
        <item x="88057"/>
        <item x="88058"/>
        <item x="88059"/>
        <item x="88060"/>
        <item x="88061"/>
        <item x="88062"/>
        <item x="88063"/>
        <item x="88064"/>
        <item x="88065"/>
        <item x="88066"/>
        <item x="88067"/>
        <item x="88068"/>
        <item x="88069"/>
        <item x="88070"/>
        <item x="88071"/>
        <item x="88072"/>
        <item x="88073"/>
        <item x="88074"/>
        <item x="88075"/>
        <item x="88076"/>
        <item x="88077"/>
        <item x="88078"/>
        <item x="88079"/>
        <item x="88080"/>
        <item x="88081"/>
        <item x="88082"/>
        <item x="88083"/>
        <item x="88084"/>
        <item x="88085"/>
        <item x="88086"/>
        <item x="88087"/>
        <item x="88088"/>
        <item x="88089"/>
        <item x="88090"/>
        <item x="88091"/>
        <item x="88092"/>
        <item x="88093"/>
        <item x="88094"/>
        <item x="88095"/>
        <item x="88096"/>
        <item x="88097"/>
        <item x="88098"/>
        <item x="88099"/>
        <item x="88100"/>
        <item x="88101"/>
        <item x="88102"/>
        <item x="88103"/>
        <item x="88104"/>
        <item x="88105"/>
        <item x="88106"/>
        <item x="88107"/>
        <item x="88108"/>
        <item x="88109"/>
        <item x="88110"/>
        <item x="88111"/>
        <item x="88112"/>
        <item x="88113"/>
        <item x="88114"/>
        <item x="88115"/>
        <item x="88116"/>
        <item x="88117"/>
        <item x="88118"/>
        <item x="88119"/>
        <item x="88120"/>
        <item x="88121"/>
        <item x="88122"/>
        <item x="88123"/>
        <item x="88124"/>
        <item x="88125"/>
        <item x="88126"/>
        <item x="88127"/>
        <item x="88128"/>
        <item x="88129"/>
        <item x="88130"/>
        <item x="88131"/>
        <item x="88132"/>
        <item x="88133"/>
        <item x="88134"/>
        <item x="88135"/>
        <item x="88136"/>
        <item x="88137"/>
        <item x="88138"/>
        <item x="88139"/>
        <item x="88140"/>
        <item x="88141"/>
        <item x="88142"/>
        <item x="88143"/>
        <item x="88144"/>
        <item x="88145"/>
        <item x="88146"/>
        <item x="88147"/>
        <item x="88148"/>
        <item x="88149"/>
        <item x="88150"/>
        <item x="88151"/>
        <item x="88152"/>
        <item x="88153"/>
        <item x="88154"/>
        <item x="88155"/>
        <item x="88156"/>
        <item x="88157"/>
        <item x="88158"/>
        <item x="88159"/>
        <item x="88160"/>
        <item x="88161"/>
        <item x="88162"/>
        <item x="88163"/>
        <item x="88164"/>
        <item x="88165"/>
        <item x="88166"/>
        <item x="88167"/>
        <item x="88168"/>
        <item x="88169"/>
        <item x="88170"/>
        <item x="88171"/>
        <item x="88172"/>
        <item x="88173"/>
        <item x="88174"/>
        <item x="88175"/>
        <item x="88176"/>
        <item x="88177"/>
        <item x="88178"/>
        <item x="88179"/>
        <item x="88180"/>
        <item x="88181"/>
        <item x="88182"/>
        <item x="88183"/>
        <item x="88184"/>
        <item x="88185"/>
        <item x="88186"/>
        <item x="88187"/>
        <item x="88188"/>
        <item x="88189"/>
        <item x="88190"/>
        <item x="88191"/>
        <item x="88192"/>
        <item x="88193"/>
        <item x="88194"/>
        <item x="88195"/>
        <item x="88196"/>
        <item x="88197"/>
        <item x="88198"/>
        <item x="88199"/>
        <item x="88200"/>
        <item x="88201"/>
        <item x="88202"/>
        <item x="88203"/>
        <item x="88204"/>
        <item x="88205"/>
        <item x="88206"/>
        <item x="88207"/>
        <item x="88208"/>
        <item x="88209"/>
        <item x="88210"/>
        <item x="88211"/>
        <item x="88212"/>
        <item x="88213"/>
        <item x="88214"/>
        <item x="88215"/>
        <item x="88216"/>
        <item x="88217"/>
        <item x="88218"/>
        <item x="88219"/>
        <item x="88220"/>
        <item x="88221"/>
        <item x="88222"/>
        <item x="88223"/>
        <item x="88224"/>
        <item x="88225"/>
        <item x="88226"/>
        <item x="88227"/>
        <item x="88228"/>
        <item x="88229"/>
        <item x="88230"/>
        <item x="88231"/>
        <item x="88232"/>
        <item x="88233"/>
        <item x="88234"/>
        <item x="88235"/>
        <item x="88236"/>
        <item x="88237"/>
        <item x="88238"/>
        <item x="88239"/>
        <item x="88240"/>
        <item x="88241"/>
        <item x="88242"/>
        <item x="88243"/>
        <item x="88244"/>
        <item x="88245"/>
        <item x="88246"/>
        <item x="88247"/>
        <item x="88248"/>
        <item x="88249"/>
        <item x="88250"/>
        <item x="88251"/>
        <item x="88252"/>
        <item x="88253"/>
        <item x="88254"/>
        <item x="88255"/>
        <item x="88256"/>
        <item x="88257"/>
        <item x="88258"/>
        <item x="88259"/>
        <item x="88260"/>
        <item x="88261"/>
        <item x="88262"/>
        <item x="88263"/>
        <item x="88264"/>
        <item x="88265"/>
        <item x="88266"/>
        <item x="88267"/>
        <item x="88268"/>
        <item x="88269"/>
        <item x="88270"/>
        <item x="88271"/>
        <item x="88272"/>
        <item x="88273"/>
        <item x="88274"/>
        <item x="88275"/>
        <item x="88276"/>
        <item x="88277"/>
        <item x="88278"/>
        <item x="88279"/>
        <item x="88280"/>
        <item x="88281"/>
        <item x="88282"/>
        <item x="88283"/>
        <item x="88284"/>
        <item x="88285"/>
        <item x="88286"/>
        <item x="88287"/>
        <item x="88288"/>
        <item x="88289"/>
        <item x="88290"/>
        <item x="88291"/>
        <item x="88292"/>
        <item x="88293"/>
        <item x="88294"/>
        <item x="88295"/>
        <item x="88296"/>
        <item x="88297"/>
        <item x="88298"/>
        <item x="88299"/>
        <item x="88300"/>
        <item x="88301"/>
        <item x="88302"/>
        <item x="88303"/>
        <item x="88304"/>
        <item x="88305"/>
        <item x="88306"/>
        <item x="88307"/>
        <item x="88308"/>
        <item x="88309"/>
        <item x="88310"/>
        <item x="88311"/>
        <item x="88312"/>
        <item x="88313"/>
        <item x="88314"/>
        <item x="88315"/>
        <item x="88316"/>
        <item x="88317"/>
        <item x="88318"/>
        <item x="88319"/>
        <item x="88320"/>
        <item x="88321"/>
        <item x="88322"/>
        <item x="88323"/>
        <item x="88324"/>
        <item x="88325"/>
        <item x="88326"/>
        <item x="88327"/>
        <item x="88328"/>
        <item x="88329"/>
        <item x="88330"/>
        <item x="88331"/>
        <item x="88332"/>
        <item x="88333"/>
        <item x="88334"/>
        <item x="88335"/>
        <item x="88336"/>
        <item x="88337"/>
        <item x="88338"/>
        <item x="88339"/>
        <item x="88340"/>
        <item x="88341"/>
        <item x="88342"/>
        <item x="88343"/>
        <item x="88344"/>
        <item x="88345"/>
        <item x="88346"/>
        <item x="88347"/>
        <item x="88348"/>
        <item x="88349"/>
        <item x="88350"/>
        <item x="88351"/>
        <item x="88352"/>
        <item x="88353"/>
        <item x="88354"/>
        <item x="88355"/>
        <item x="88356"/>
        <item x="88357"/>
        <item x="88358"/>
        <item x="88359"/>
        <item x="88360"/>
        <item x="88361"/>
        <item x="88362"/>
        <item x="88363"/>
        <item x="88364"/>
        <item x="88365"/>
        <item x="88366"/>
        <item x="88367"/>
        <item x="88368"/>
        <item x="88369"/>
        <item x="88370"/>
        <item x="88371"/>
        <item x="88372"/>
        <item x="88373"/>
        <item x="88374"/>
        <item x="88375"/>
        <item x="88376"/>
        <item x="88377"/>
        <item x="88378"/>
        <item x="88379"/>
        <item x="88380"/>
        <item x="88381"/>
        <item x="88382"/>
        <item x="88383"/>
        <item x="88384"/>
        <item x="88385"/>
        <item x="88386"/>
        <item x="88387"/>
        <item x="88388"/>
        <item x="88389"/>
        <item x="88390"/>
        <item x="88391"/>
        <item x="88392"/>
        <item x="88393"/>
        <item x="88394"/>
        <item x="88395"/>
        <item x="88396"/>
        <item x="88397"/>
        <item x="88398"/>
        <item x="88399"/>
        <item x="88400"/>
        <item x="88401"/>
        <item x="88402"/>
        <item x="88403"/>
        <item x="88404"/>
        <item x="88405"/>
        <item x="88406"/>
        <item x="88407"/>
        <item x="88408"/>
        <item x="88409"/>
        <item x="88410"/>
        <item x="88411"/>
        <item x="88412"/>
        <item x="88413"/>
        <item x="88414"/>
        <item x="88415"/>
        <item x="88416"/>
        <item x="88417"/>
        <item x="88418"/>
        <item x="88419"/>
        <item x="88420"/>
        <item x="88421"/>
        <item x="88422"/>
        <item x="88423"/>
        <item x="88424"/>
        <item x="88425"/>
        <item x="88426"/>
        <item x="88427"/>
        <item x="88428"/>
        <item x="88429"/>
        <item x="88430"/>
        <item x="88431"/>
        <item x="88432"/>
        <item x="88433"/>
        <item x="88434"/>
        <item x="88435"/>
        <item x="88436"/>
        <item x="88437"/>
        <item x="88438"/>
        <item x="88439"/>
        <item x="88440"/>
        <item x="88441"/>
        <item x="88442"/>
        <item x="88443"/>
        <item x="88444"/>
        <item x="88445"/>
        <item x="88446"/>
        <item x="88447"/>
        <item x="88448"/>
        <item x="88449"/>
        <item x="88450"/>
        <item x="88451"/>
        <item x="88452"/>
        <item x="88453"/>
        <item x="88454"/>
        <item x="88455"/>
        <item x="88456"/>
        <item x="88457"/>
        <item x="88458"/>
        <item x="88459"/>
        <item x="88460"/>
        <item x="88461"/>
        <item x="88462"/>
        <item x="88463"/>
        <item x="88464"/>
        <item x="88465"/>
        <item x="88466"/>
        <item x="88467"/>
        <item x="88468"/>
        <item x="88469"/>
        <item x="88470"/>
        <item x="88471"/>
        <item x="88472"/>
        <item x="88473"/>
        <item x="88474"/>
        <item x="88475"/>
        <item x="88476"/>
        <item x="88477"/>
        <item x="88478"/>
        <item x="88479"/>
        <item x="88480"/>
        <item x="88481"/>
        <item x="88482"/>
        <item x="88483"/>
        <item x="88484"/>
        <item x="88485"/>
        <item x="88486"/>
        <item x="88487"/>
        <item x="88488"/>
        <item x="88489"/>
        <item x="88490"/>
        <item x="88491"/>
        <item x="88492"/>
        <item x="88493"/>
        <item x="88494"/>
        <item x="88495"/>
        <item x="88496"/>
        <item x="88497"/>
        <item x="88498"/>
        <item x="88499"/>
        <item x="88500"/>
        <item x="88501"/>
        <item x="88502"/>
        <item x="88503"/>
        <item x="88504"/>
        <item x="88505"/>
        <item x="88506"/>
        <item x="88507"/>
        <item x="88508"/>
        <item x="88509"/>
        <item x="88510"/>
        <item x="88511"/>
        <item x="88512"/>
        <item x="88513"/>
        <item x="88514"/>
        <item x="88515"/>
        <item x="88516"/>
        <item x="88517"/>
        <item x="88518"/>
        <item x="88519"/>
        <item x="88520"/>
        <item x="88521"/>
        <item x="88522"/>
        <item x="88523"/>
        <item x="88524"/>
        <item x="88525"/>
        <item x="88526"/>
        <item x="88527"/>
        <item x="88528"/>
        <item x="88529"/>
        <item x="88530"/>
        <item x="88531"/>
        <item x="88532"/>
        <item x="88533"/>
        <item x="88534"/>
        <item x="88535"/>
        <item x="88536"/>
        <item x="88537"/>
        <item x="88538"/>
        <item x="88539"/>
        <item x="88540"/>
        <item x="88541"/>
        <item x="88542"/>
        <item x="88543"/>
        <item x="88544"/>
        <item x="88545"/>
        <item x="88546"/>
        <item x="88547"/>
        <item x="88548"/>
        <item x="88549"/>
        <item x="88550"/>
        <item x="88551"/>
        <item x="88552"/>
        <item x="88553"/>
        <item x="88554"/>
        <item x="88555"/>
        <item x="88556"/>
        <item x="88557"/>
        <item x="88558"/>
        <item x="88559"/>
        <item x="88560"/>
        <item x="88561"/>
        <item x="88562"/>
        <item x="88563"/>
        <item x="88564"/>
        <item x="88565"/>
        <item x="88566"/>
        <item x="88567"/>
        <item x="88568"/>
        <item x="88569"/>
        <item x="88570"/>
        <item x="88571"/>
        <item x="88572"/>
        <item x="88573"/>
        <item x="88574"/>
        <item x="88575"/>
        <item x="88576"/>
        <item x="88577"/>
        <item x="88578"/>
        <item x="88579"/>
        <item x="88580"/>
        <item x="88581"/>
        <item x="88582"/>
        <item x="88583"/>
        <item x="88584"/>
        <item x="88585"/>
        <item x="88586"/>
        <item x="88587"/>
        <item x="88588"/>
        <item x="88589"/>
        <item x="88590"/>
        <item x="88591"/>
        <item x="88592"/>
        <item x="88593"/>
        <item x="88594"/>
        <item x="88595"/>
        <item x="88596"/>
        <item x="88597"/>
        <item x="88598"/>
        <item x="88599"/>
        <item x="88600"/>
        <item x="88601"/>
        <item x="88602"/>
        <item x="88603"/>
        <item x="88604"/>
        <item x="88605"/>
        <item x="88606"/>
        <item x="88607"/>
        <item x="88608"/>
        <item x="88609"/>
        <item x="88610"/>
        <item x="88611"/>
        <item x="88612"/>
        <item x="88613"/>
        <item x="88614"/>
        <item x="88615"/>
        <item x="88616"/>
        <item x="88617"/>
        <item x="88618"/>
        <item x="88619"/>
        <item x="88620"/>
        <item x="88621"/>
        <item x="88622"/>
        <item x="88623"/>
        <item x="88624"/>
        <item x="88625"/>
        <item x="88626"/>
        <item x="88627"/>
        <item x="88628"/>
        <item x="88629"/>
        <item x="88630"/>
        <item x="88631"/>
        <item x="88632"/>
        <item x="88633"/>
        <item x="88634"/>
        <item x="88635"/>
        <item x="88636"/>
        <item x="88637"/>
        <item x="88638"/>
        <item x="88639"/>
        <item x="88640"/>
        <item x="88641"/>
        <item x="88642"/>
        <item x="88643"/>
        <item x="88644"/>
        <item x="88645"/>
        <item x="88646"/>
        <item x="88647"/>
        <item x="88648"/>
        <item x="88649"/>
        <item x="88650"/>
        <item x="88651"/>
        <item x="88652"/>
        <item x="88653"/>
        <item x="88654"/>
        <item x="88655"/>
        <item x="88656"/>
        <item x="88657"/>
        <item x="88658"/>
        <item x="88659"/>
        <item x="88660"/>
        <item x="88661"/>
        <item x="88662"/>
        <item x="88663"/>
        <item x="88664"/>
        <item x="88665"/>
        <item x="88666"/>
        <item x="88667"/>
        <item x="88668"/>
        <item x="88669"/>
        <item x="88670"/>
        <item x="88671"/>
        <item x="88672"/>
        <item x="88673"/>
        <item x="88674"/>
        <item x="88675"/>
        <item x="88676"/>
        <item x="88677"/>
        <item x="88678"/>
        <item x="88679"/>
        <item x="88680"/>
        <item x="88681"/>
        <item x="88682"/>
        <item x="88683"/>
        <item x="88684"/>
        <item x="88685"/>
        <item x="88686"/>
        <item x="88687"/>
        <item x="88688"/>
        <item x="88689"/>
        <item x="88690"/>
        <item x="88691"/>
        <item x="88692"/>
        <item x="88693"/>
        <item x="88694"/>
        <item x="88695"/>
        <item x="88696"/>
        <item x="88697"/>
        <item x="88698"/>
        <item x="88699"/>
        <item x="88700"/>
        <item x="88701"/>
        <item x="88702"/>
        <item x="88703"/>
        <item x="88704"/>
        <item x="88705"/>
        <item x="88706"/>
        <item x="88707"/>
        <item x="88708"/>
        <item x="88709"/>
        <item x="88710"/>
        <item x="88711"/>
        <item x="88712"/>
        <item x="88713"/>
        <item x="88714"/>
        <item x="88715"/>
        <item x="88716"/>
        <item x="88717"/>
        <item x="88718"/>
        <item x="88719"/>
        <item x="88720"/>
        <item x="88721"/>
        <item x="88722"/>
        <item x="88723"/>
        <item x="88724"/>
        <item x="88725"/>
        <item x="88726"/>
        <item x="88727"/>
        <item x="88728"/>
        <item x="88729"/>
        <item x="88730"/>
        <item x="88731"/>
        <item x="88732"/>
        <item x="88733"/>
        <item x="88734"/>
        <item x="88735"/>
        <item x="88736"/>
        <item x="88737"/>
        <item x="88738"/>
        <item x="88739"/>
        <item x="88740"/>
        <item x="88741"/>
        <item x="88742"/>
        <item x="88743"/>
        <item x="88744"/>
        <item x="88745"/>
        <item x="88746"/>
        <item x="88747"/>
        <item x="88748"/>
        <item x="88749"/>
        <item x="88750"/>
        <item x="88751"/>
        <item x="88752"/>
        <item x="88753"/>
        <item x="88754"/>
        <item x="88755"/>
        <item x="88756"/>
        <item x="88757"/>
        <item x="88758"/>
        <item x="88759"/>
        <item x="88760"/>
        <item x="88761"/>
        <item x="88762"/>
        <item x="88763"/>
        <item x="88764"/>
        <item x="88765"/>
        <item x="88766"/>
        <item x="88767"/>
        <item x="88768"/>
        <item x="88769"/>
        <item x="88770"/>
        <item x="88771"/>
        <item x="88772"/>
        <item x="88773"/>
        <item x="88774"/>
        <item x="88775"/>
        <item x="88776"/>
        <item x="88777"/>
        <item x="88778"/>
        <item x="88779"/>
        <item x="88780"/>
        <item x="88781"/>
        <item x="88782"/>
        <item x="88783"/>
        <item x="88784"/>
        <item x="88785"/>
        <item x="88786"/>
        <item x="88787"/>
        <item x="88788"/>
        <item x="88789"/>
        <item x="88790"/>
        <item x="88791"/>
        <item x="88792"/>
        <item x="88793"/>
        <item x="88794"/>
        <item x="88795"/>
        <item x="88796"/>
        <item x="88797"/>
        <item x="88798"/>
        <item x="88799"/>
        <item x="88800"/>
        <item x="88801"/>
        <item x="88802"/>
        <item x="88803"/>
        <item x="88804"/>
        <item x="88805"/>
        <item x="88806"/>
        <item x="88807"/>
        <item x="88808"/>
        <item x="88809"/>
        <item x="88810"/>
        <item x="88811"/>
        <item x="88812"/>
        <item x="88813"/>
        <item x="88814"/>
        <item x="88815"/>
        <item x="88816"/>
        <item x="88817"/>
        <item x="88818"/>
        <item x="88819"/>
        <item x="88820"/>
        <item x="88821"/>
        <item x="88822"/>
        <item x="88823"/>
        <item x="88824"/>
        <item x="88825"/>
        <item x="88826"/>
        <item x="88827"/>
        <item x="88828"/>
        <item x="88829"/>
        <item x="88830"/>
        <item x="88831"/>
        <item x="88832"/>
        <item x="88833"/>
        <item x="88834"/>
        <item x="88835"/>
        <item x="88836"/>
        <item x="88837"/>
        <item x="88838"/>
        <item x="88839"/>
        <item x="88840"/>
        <item x="88841"/>
        <item x="88842"/>
        <item x="88843"/>
        <item x="88844"/>
        <item x="88845"/>
        <item x="88846"/>
        <item x="88847"/>
        <item x="88848"/>
        <item x="88849"/>
        <item x="88850"/>
        <item x="88851"/>
        <item x="88852"/>
        <item x="88853"/>
        <item x="88854"/>
        <item x="88855"/>
        <item x="88856"/>
        <item x="88857"/>
        <item x="88858"/>
        <item x="88859"/>
        <item x="88860"/>
        <item x="88861"/>
        <item x="88862"/>
        <item x="88863"/>
        <item x="88864"/>
        <item x="88865"/>
        <item x="88866"/>
        <item x="88867"/>
        <item x="88868"/>
        <item x="88869"/>
        <item x="88870"/>
        <item x="88871"/>
        <item x="88872"/>
        <item x="88873"/>
        <item x="88874"/>
        <item x="88875"/>
        <item x="88876"/>
        <item x="88877"/>
        <item x="88878"/>
        <item x="88879"/>
        <item x="88880"/>
        <item x="88881"/>
        <item x="88882"/>
        <item x="88883"/>
        <item x="88884"/>
        <item x="88885"/>
        <item x="88886"/>
        <item x="88887"/>
        <item x="88888"/>
        <item x="88889"/>
        <item x="88890"/>
        <item x="88891"/>
        <item x="88892"/>
        <item x="88893"/>
        <item x="88894"/>
        <item x="88895"/>
        <item x="88896"/>
        <item x="88897"/>
        <item x="88898"/>
        <item x="88899"/>
        <item x="88900"/>
        <item x="88901"/>
        <item x="88902"/>
        <item x="88903"/>
        <item x="88904"/>
        <item x="88905"/>
        <item x="88906"/>
        <item x="88907"/>
        <item x="88908"/>
        <item x="88909"/>
        <item x="88910"/>
        <item x="88911"/>
        <item x="88912"/>
        <item x="88913"/>
        <item x="88914"/>
        <item x="88915"/>
        <item x="88916"/>
        <item x="88917"/>
        <item x="88918"/>
        <item x="88919"/>
        <item x="88920"/>
        <item x="88921"/>
        <item x="88922"/>
        <item x="88923"/>
        <item x="88924"/>
        <item x="88925"/>
        <item x="88926"/>
        <item x="88927"/>
        <item x="88928"/>
        <item x="88929"/>
        <item x="88930"/>
        <item x="88931"/>
        <item x="88932"/>
        <item x="88933"/>
        <item x="88934"/>
        <item x="88935"/>
        <item x="88936"/>
        <item x="88937"/>
        <item x="88938"/>
        <item x="88939"/>
        <item x="88940"/>
        <item x="88941"/>
        <item x="88942"/>
        <item x="88943"/>
        <item x="88944"/>
        <item x="88945"/>
        <item x="88946"/>
        <item x="88947"/>
        <item x="88948"/>
        <item x="88949"/>
        <item x="88950"/>
        <item x="88951"/>
        <item x="88952"/>
        <item x="88953"/>
        <item x="88954"/>
        <item x="88955"/>
        <item x="88956"/>
        <item x="88957"/>
        <item x="88958"/>
        <item x="88959"/>
        <item x="88960"/>
        <item x="88961"/>
        <item x="88962"/>
        <item x="88963"/>
        <item x="88964"/>
        <item x="88965"/>
        <item x="88966"/>
        <item x="88967"/>
        <item x="88968"/>
        <item x="88969"/>
        <item x="88970"/>
        <item x="88971"/>
        <item x="88972"/>
        <item x="88973"/>
        <item x="88974"/>
        <item x="88975"/>
        <item x="88976"/>
        <item x="88977"/>
        <item x="88978"/>
        <item x="88979"/>
        <item x="88980"/>
        <item x="88981"/>
        <item x="88982"/>
        <item x="88983"/>
        <item x="88984"/>
        <item x="88985"/>
        <item x="88986"/>
        <item x="88987"/>
        <item x="88988"/>
        <item x="88989"/>
        <item x="88990"/>
        <item x="88991"/>
        <item x="88992"/>
        <item x="88993"/>
        <item x="88994"/>
        <item x="88995"/>
        <item x="88996"/>
        <item x="88997"/>
        <item x="88998"/>
        <item x="88999"/>
        <item x="89000"/>
        <item x="89001"/>
        <item x="89002"/>
        <item x="89003"/>
        <item x="89004"/>
        <item x="89005"/>
        <item x="89006"/>
        <item x="89007"/>
        <item x="89008"/>
        <item x="89009"/>
        <item x="89010"/>
        <item x="89011"/>
        <item x="89012"/>
        <item x="89013"/>
        <item x="89014"/>
        <item x="89015"/>
        <item x="89016"/>
        <item x="89017"/>
        <item x="89018"/>
        <item x="89019"/>
        <item x="89020"/>
        <item x="89021"/>
        <item x="89022"/>
        <item x="89023"/>
        <item x="89024"/>
        <item x="89025"/>
        <item x="89026"/>
        <item x="89027"/>
        <item x="89028"/>
        <item x="89029"/>
        <item x="89030"/>
        <item x="89031"/>
        <item x="89032"/>
        <item x="89033"/>
        <item x="89034"/>
        <item x="89035"/>
        <item x="89036"/>
        <item x="89037"/>
        <item x="89038"/>
        <item x="89039"/>
        <item x="89040"/>
        <item x="89041"/>
        <item x="89042"/>
        <item x="89043"/>
        <item x="89044"/>
        <item x="89045"/>
        <item x="89046"/>
        <item x="89047"/>
        <item x="89048"/>
        <item x="89049"/>
        <item x="89050"/>
        <item x="89051"/>
        <item x="89052"/>
        <item x="89053"/>
        <item x="89054"/>
        <item x="89055"/>
        <item x="89056"/>
        <item x="89057"/>
        <item x="89058"/>
        <item x="89059"/>
        <item x="89060"/>
        <item x="89061"/>
        <item x="89062"/>
        <item x="89063"/>
        <item x="89064"/>
        <item x="89065"/>
        <item x="89066"/>
        <item x="89067"/>
        <item x="89068"/>
        <item x="89069"/>
        <item x="89070"/>
        <item x="89071"/>
        <item x="89072"/>
        <item x="89073"/>
        <item x="89074"/>
        <item x="89075"/>
        <item x="89076"/>
        <item x="89077"/>
        <item x="89078"/>
        <item x="89079"/>
        <item x="89080"/>
        <item x="89081"/>
        <item x="89082"/>
        <item x="89083"/>
        <item x="89084"/>
        <item x="89085"/>
        <item x="89086"/>
        <item x="89087"/>
        <item x="89088"/>
        <item x="89089"/>
        <item x="89090"/>
        <item x="89091"/>
        <item x="89092"/>
        <item x="89093"/>
        <item x="89094"/>
        <item x="89095"/>
        <item x="89096"/>
        <item x="89097"/>
        <item x="89098"/>
        <item x="89099"/>
        <item x="89100"/>
        <item x="89101"/>
        <item x="89102"/>
        <item x="89103"/>
        <item x="89104"/>
        <item x="89105"/>
        <item x="89106"/>
        <item x="89107"/>
        <item x="89108"/>
        <item x="89109"/>
        <item x="89110"/>
        <item x="89111"/>
        <item x="89112"/>
        <item x="89113"/>
        <item x="89114"/>
        <item x="89115"/>
        <item x="89116"/>
        <item x="89117"/>
        <item x="89118"/>
        <item x="89119"/>
        <item x="89120"/>
        <item x="89121"/>
        <item x="89122"/>
        <item x="89123"/>
        <item x="89124"/>
        <item x="89125"/>
        <item x="89126"/>
        <item x="89127"/>
        <item x="89128"/>
        <item x="89129"/>
        <item x="89130"/>
        <item x="89131"/>
        <item x="89132"/>
        <item x="89133"/>
        <item x="89134"/>
        <item x="89135"/>
        <item x="89136"/>
        <item x="89137"/>
        <item x="89138"/>
        <item x="89139"/>
        <item x="89140"/>
        <item x="89141"/>
        <item x="89142"/>
        <item x="89143"/>
        <item x="89144"/>
        <item x="89145"/>
        <item x="89146"/>
        <item x="89147"/>
        <item x="89148"/>
        <item x="89149"/>
        <item x="89150"/>
        <item x="89151"/>
        <item x="89152"/>
        <item x="89153"/>
        <item x="89154"/>
        <item x="89155"/>
        <item x="89156"/>
        <item x="89157"/>
        <item x="89158"/>
        <item x="89159"/>
        <item x="89160"/>
        <item x="89161"/>
        <item x="89162"/>
        <item x="89163"/>
        <item x="89164"/>
        <item x="89165"/>
        <item x="89166"/>
        <item x="89167"/>
        <item x="89168"/>
        <item x="89169"/>
        <item x="89170"/>
        <item x="89171"/>
        <item x="89172"/>
        <item x="89173"/>
        <item x="89174"/>
        <item x="89175"/>
        <item x="89176"/>
        <item x="89177"/>
        <item x="89178"/>
        <item x="89179"/>
        <item x="89180"/>
        <item x="89181"/>
        <item x="89182"/>
        <item x="89183"/>
        <item x="89184"/>
        <item x="89185"/>
        <item x="89186"/>
        <item x="89187"/>
        <item x="89188"/>
        <item x="89189"/>
        <item x="89190"/>
        <item x="89191"/>
        <item x="89192"/>
        <item x="89193"/>
        <item x="89194"/>
        <item x="89195"/>
        <item x="89196"/>
        <item x="89197"/>
        <item x="89198"/>
        <item x="89199"/>
        <item x="89200"/>
        <item x="89201"/>
        <item x="89202"/>
        <item x="89203"/>
        <item x="89204"/>
        <item x="89205"/>
        <item x="89206"/>
        <item x="89207"/>
        <item x="89208"/>
        <item x="89209"/>
        <item x="89210"/>
        <item x="89211"/>
        <item x="89212"/>
        <item x="89213"/>
        <item x="89214"/>
        <item x="89215"/>
        <item x="89216"/>
        <item x="89217"/>
        <item x="89218"/>
        <item x="89219"/>
        <item x="89220"/>
        <item x="89221"/>
        <item x="89222"/>
        <item x="89223"/>
        <item x="89224"/>
        <item x="89225"/>
        <item x="89226"/>
        <item x="89227"/>
        <item x="89228"/>
        <item x="89229"/>
        <item x="89230"/>
        <item x="89231"/>
        <item x="89232"/>
        <item x="89233"/>
        <item x="89234"/>
        <item x="89235"/>
        <item x="89236"/>
        <item x="89237"/>
        <item x="89238"/>
        <item x="89239"/>
        <item x="89240"/>
        <item x="89241"/>
        <item x="89242"/>
        <item x="89243"/>
        <item x="89244"/>
        <item x="89245"/>
        <item x="89246"/>
        <item x="89247"/>
        <item x="89248"/>
        <item x="89249"/>
        <item x="89250"/>
        <item x="89251"/>
        <item x="89252"/>
        <item x="89253"/>
        <item x="89254"/>
        <item x="89255"/>
        <item x="89256"/>
        <item x="89257"/>
        <item x="89258"/>
        <item x="89259"/>
        <item x="89260"/>
        <item x="89261"/>
        <item x="89262"/>
        <item x="89263"/>
        <item x="89264"/>
        <item x="89265"/>
        <item x="89266"/>
        <item x="89267"/>
        <item x="89268"/>
        <item x="89269"/>
        <item x="89270"/>
        <item x="89271"/>
        <item x="89272"/>
        <item x="89273"/>
        <item x="89274"/>
        <item x="89275"/>
        <item x="89276"/>
        <item x="89277"/>
        <item x="89278"/>
        <item x="89279"/>
        <item x="89280"/>
        <item x="89281"/>
        <item x="89282"/>
        <item x="89283"/>
        <item x="89284"/>
        <item x="89285"/>
        <item x="89286"/>
        <item x="89287"/>
        <item x="89288"/>
        <item x="89289"/>
        <item x="89290"/>
        <item x="89291"/>
        <item x="89292"/>
        <item x="89293"/>
        <item x="89294"/>
        <item x="89295"/>
        <item x="89296"/>
        <item x="89297"/>
        <item x="89298"/>
        <item x="89299"/>
        <item x="89300"/>
        <item x="89301"/>
        <item x="89302"/>
        <item x="89303"/>
        <item x="89304"/>
        <item x="89305"/>
        <item x="89306"/>
        <item x="89307"/>
        <item x="89308"/>
        <item x="89309"/>
        <item x="89310"/>
        <item x="89311"/>
        <item x="89312"/>
        <item x="89313"/>
        <item x="89314"/>
        <item x="89315"/>
        <item x="89316"/>
        <item x="89317"/>
        <item x="89318"/>
        <item x="89319"/>
        <item x="89320"/>
        <item x="89321"/>
        <item x="89322"/>
        <item x="89323"/>
        <item x="89324"/>
        <item x="89325"/>
        <item x="89326"/>
        <item x="89327"/>
        <item x="89328"/>
        <item x="89329"/>
        <item x="89330"/>
        <item x="89331"/>
        <item x="89332"/>
        <item x="89333"/>
        <item x="89334"/>
        <item x="89335"/>
        <item x="89336"/>
        <item x="89337"/>
        <item x="89338"/>
        <item x="89339"/>
        <item x="89340"/>
        <item x="89341"/>
        <item x="89342"/>
        <item x="89343"/>
        <item x="89344"/>
        <item x="89345"/>
        <item x="89346"/>
        <item x="89347"/>
        <item x="89348"/>
        <item x="89349"/>
        <item x="89350"/>
        <item x="89351"/>
        <item x="89352"/>
        <item x="89353"/>
        <item x="89354"/>
        <item x="89355"/>
        <item x="89356"/>
        <item x="89357"/>
        <item x="89358"/>
        <item x="89359"/>
        <item x="89360"/>
        <item x="89361"/>
        <item x="89362"/>
        <item x="89363"/>
        <item x="89364"/>
        <item x="89365"/>
        <item x="89366"/>
        <item x="89367"/>
        <item x="89368"/>
        <item x="89369"/>
        <item x="89370"/>
        <item x="89371"/>
        <item x="89372"/>
        <item x="89373"/>
        <item x="89374"/>
        <item x="89375"/>
        <item x="89376"/>
        <item x="89377"/>
        <item x="89378"/>
        <item x="89379"/>
        <item x="89380"/>
        <item x="89381"/>
        <item x="89382"/>
        <item x="89383"/>
        <item x="89384"/>
        <item x="89385"/>
        <item x="89386"/>
        <item x="89387"/>
        <item x="89388"/>
        <item x="89389"/>
        <item x="89390"/>
        <item x="89391"/>
        <item x="89392"/>
        <item x="89393"/>
        <item x="89394"/>
        <item x="89395"/>
        <item x="89396"/>
        <item x="89397"/>
        <item x="89398"/>
        <item x="89399"/>
        <item x="89400"/>
        <item x="89401"/>
        <item x="89402"/>
        <item x="89403"/>
        <item x="89404"/>
        <item x="89405"/>
        <item x="89406"/>
        <item x="89407"/>
        <item x="89408"/>
        <item x="89409"/>
        <item x="89410"/>
        <item x="89411"/>
        <item x="89412"/>
        <item x="89413"/>
        <item x="89414"/>
        <item x="89415"/>
        <item x="89416"/>
        <item x="89417"/>
        <item x="89418"/>
        <item x="89419"/>
        <item x="89420"/>
        <item x="89421"/>
        <item x="89422"/>
        <item x="89423"/>
        <item x="89424"/>
        <item x="89425"/>
        <item x="89426"/>
        <item x="89427"/>
        <item x="89428"/>
        <item x="89429"/>
        <item x="89430"/>
        <item x="89431"/>
        <item x="89432"/>
        <item x="89433"/>
        <item x="89434"/>
        <item x="89435"/>
        <item x="89436"/>
        <item x="89437"/>
        <item x="89438"/>
        <item x="89439"/>
        <item x="89440"/>
        <item x="89441"/>
        <item x="89442"/>
        <item x="89443"/>
        <item x="89444"/>
        <item x="89445"/>
        <item x="89446"/>
        <item x="89447"/>
        <item x="89448"/>
        <item x="89449"/>
        <item x="89450"/>
        <item x="89451"/>
        <item x="89452"/>
        <item x="89453"/>
        <item x="89454"/>
        <item x="89455"/>
        <item x="89456"/>
        <item x="89457"/>
        <item x="89458"/>
        <item x="89459"/>
        <item x="89460"/>
        <item x="89461"/>
        <item x="89462"/>
        <item x="89463"/>
        <item x="89464"/>
        <item x="89465"/>
        <item x="89466"/>
        <item x="89467"/>
        <item x="89468"/>
        <item x="89469"/>
        <item x="89470"/>
        <item x="89471"/>
        <item x="89472"/>
        <item x="89473"/>
        <item x="89474"/>
        <item x="89475"/>
        <item x="89476"/>
        <item x="89477"/>
        <item x="89478"/>
        <item x="89479"/>
        <item x="89480"/>
        <item x="89481"/>
        <item x="89482"/>
        <item x="89483"/>
        <item x="89484"/>
        <item x="89485"/>
        <item x="89486"/>
        <item x="89487"/>
        <item x="89488"/>
        <item x="89489"/>
        <item x="89490"/>
        <item x="89491"/>
        <item x="89492"/>
        <item x="89493"/>
        <item x="89494"/>
        <item x="89495"/>
        <item x="89496"/>
        <item x="89497"/>
        <item x="89498"/>
        <item x="89499"/>
        <item x="89500"/>
        <item x="89501"/>
        <item x="89502"/>
        <item x="89503"/>
        <item x="89504"/>
        <item x="89505"/>
        <item x="89506"/>
        <item x="89507"/>
        <item x="89508"/>
        <item x="89509"/>
        <item x="89510"/>
        <item x="89511"/>
        <item x="89512"/>
        <item x="89513"/>
        <item x="89514"/>
        <item x="89515"/>
        <item x="89516"/>
        <item x="89517"/>
        <item x="89518"/>
        <item x="89519"/>
        <item x="89520"/>
        <item x="89521"/>
        <item x="89522"/>
        <item x="89523"/>
        <item x="89524"/>
        <item x="89525"/>
        <item x="89526"/>
        <item x="89527"/>
        <item x="89528"/>
        <item x="89529"/>
        <item x="89530"/>
        <item x="89531"/>
        <item x="89532"/>
        <item x="89533"/>
        <item x="89534"/>
        <item x="89535"/>
        <item x="89536"/>
        <item x="89537"/>
        <item x="89538"/>
        <item x="89539"/>
        <item x="89540"/>
        <item x="89541"/>
        <item x="89542"/>
        <item x="89543"/>
        <item x="89544"/>
        <item x="89545"/>
        <item x="89546"/>
        <item x="89547"/>
        <item x="89548"/>
        <item x="89549"/>
        <item x="89550"/>
        <item x="89551"/>
        <item x="89552"/>
        <item x="89553"/>
        <item x="89554"/>
        <item x="89555"/>
        <item x="89556"/>
        <item x="89557"/>
        <item x="89558"/>
        <item x="89559"/>
        <item x="89560"/>
        <item x="89561"/>
        <item x="89562"/>
        <item x="89563"/>
        <item x="89564"/>
        <item x="89565"/>
        <item x="89566"/>
        <item x="89567"/>
        <item x="89568"/>
        <item x="89569"/>
        <item x="89570"/>
        <item x="89571"/>
        <item x="89572"/>
        <item x="89573"/>
        <item x="89574"/>
        <item x="89575"/>
        <item x="89576"/>
        <item x="89577"/>
        <item x="89578"/>
        <item x="89579"/>
        <item x="89580"/>
        <item x="89581"/>
        <item x="89582"/>
        <item x="89583"/>
        <item x="89584"/>
        <item x="89585"/>
        <item x="89586"/>
        <item x="89587"/>
        <item x="89588"/>
        <item x="89589"/>
        <item x="89590"/>
        <item x="89591"/>
        <item x="89592"/>
        <item x="89593"/>
        <item x="89594"/>
        <item x="89595"/>
        <item x="89596"/>
        <item x="89597"/>
        <item x="89598"/>
        <item x="89599"/>
        <item x="89600"/>
        <item x="89601"/>
        <item x="89602"/>
        <item x="89603"/>
        <item x="89604"/>
        <item x="89605"/>
        <item x="89606"/>
        <item x="89607"/>
        <item x="89608"/>
        <item x="89609"/>
        <item x="89610"/>
        <item x="89611"/>
        <item x="89612"/>
        <item x="89613"/>
        <item x="89614"/>
        <item x="89615"/>
        <item x="89616"/>
        <item x="89617"/>
        <item x="89618"/>
        <item x="89619"/>
        <item x="89620"/>
        <item x="89621"/>
        <item x="89622"/>
        <item x="89623"/>
        <item x="89624"/>
        <item x="89625"/>
        <item x="89626"/>
        <item x="89627"/>
        <item x="89628"/>
        <item x="89629"/>
        <item x="89630"/>
        <item x="89631"/>
        <item x="89632"/>
        <item x="89633"/>
        <item x="89634"/>
        <item x="89635"/>
        <item x="89636"/>
        <item x="89637"/>
        <item x="89638"/>
        <item x="89639"/>
        <item x="89640"/>
        <item x="89641"/>
        <item x="89642"/>
        <item x="89643"/>
        <item x="89644"/>
        <item x="89645"/>
        <item x="89646"/>
        <item x="89647"/>
        <item x="89648"/>
        <item x="89649"/>
        <item x="89650"/>
        <item x="89651"/>
        <item x="89652"/>
        <item x="89653"/>
        <item x="89654"/>
        <item x="89655"/>
        <item x="89656"/>
        <item x="89657"/>
        <item x="89658"/>
        <item x="89659"/>
        <item x="89660"/>
        <item x="89661"/>
        <item x="89662"/>
        <item x="89663"/>
        <item x="89664"/>
        <item x="89665"/>
        <item x="89666"/>
        <item x="89667"/>
        <item x="89668"/>
        <item x="89669"/>
        <item x="89670"/>
        <item x="89671"/>
        <item x="89672"/>
        <item x="89673"/>
        <item x="89674"/>
        <item x="89675"/>
        <item x="89676"/>
        <item x="89677"/>
        <item x="89678"/>
        <item x="89679"/>
        <item x="89680"/>
        <item x="89681"/>
        <item x="89682"/>
        <item x="89683"/>
        <item x="89684"/>
        <item x="89685"/>
        <item x="89686"/>
        <item x="89687"/>
        <item x="89688"/>
        <item x="89689"/>
        <item x="89690"/>
        <item x="89691"/>
        <item x="89692"/>
        <item x="89693"/>
        <item x="89694"/>
        <item x="89695"/>
        <item x="89696"/>
        <item x="89697"/>
        <item x="89698"/>
        <item x="89699"/>
        <item x="89700"/>
        <item x="89701"/>
        <item x="89702"/>
        <item x="89703"/>
        <item x="89704"/>
        <item x="89705"/>
        <item x="89706"/>
        <item x="89707"/>
        <item x="89708"/>
        <item x="89709"/>
        <item x="89710"/>
        <item x="89711"/>
        <item x="89712"/>
        <item x="89713"/>
        <item x="89714"/>
        <item x="89715"/>
        <item x="89716"/>
        <item x="89717"/>
        <item x="89718"/>
        <item x="89719"/>
        <item x="89720"/>
        <item x="89721"/>
        <item x="89722"/>
        <item x="89723"/>
        <item x="89724"/>
        <item x="89725"/>
        <item x="89726"/>
        <item x="89727"/>
        <item x="89728"/>
        <item x="89729"/>
        <item x="89730"/>
        <item x="89731"/>
        <item x="89732"/>
        <item x="89733"/>
        <item x="89734"/>
        <item x="89735"/>
        <item x="89736"/>
        <item x="89737"/>
        <item x="89738"/>
        <item x="89739"/>
        <item x="89740"/>
        <item x="89741"/>
        <item x="89742"/>
        <item x="89743"/>
        <item x="89744"/>
        <item x="89745"/>
        <item x="89746"/>
        <item x="89747"/>
        <item x="89748"/>
        <item x="89749"/>
        <item x="89750"/>
        <item x="89751"/>
        <item x="89752"/>
        <item x="89753"/>
        <item x="89754"/>
        <item x="89755"/>
        <item x="89756"/>
        <item x="89757"/>
        <item x="89758"/>
        <item x="89759"/>
        <item x="89760"/>
        <item x="89761"/>
        <item x="89762"/>
        <item x="89763"/>
        <item x="89764"/>
        <item x="89765"/>
        <item x="89766"/>
        <item x="89767"/>
        <item x="89768"/>
        <item x="89769"/>
        <item x="89770"/>
        <item x="89771"/>
        <item x="89772"/>
        <item x="89773"/>
        <item x="89774"/>
        <item x="89775"/>
        <item x="89776"/>
        <item x="89777"/>
        <item x="89778"/>
        <item x="89779"/>
        <item x="89780"/>
        <item x="89781"/>
        <item x="89782"/>
        <item x="89783"/>
        <item x="89784"/>
        <item x="89785"/>
        <item x="89786"/>
        <item x="89787"/>
        <item x="89788"/>
        <item x="89789"/>
        <item x="89790"/>
        <item x="89791"/>
        <item x="89792"/>
        <item x="89793"/>
        <item x="89794"/>
        <item x="89795"/>
        <item x="89796"/>
        <item x="89797"/>
        <item x="89798"/>
        <item x="89799"/>
        <item x="89800"/>
        <item x="89801"/>
        <item x="89802"/>
        <item x="89803"/>
        <item x="89804"/>
        <item x="89805"/>
        <item x="89806"/>
        <item x="89807"/>
        <item x="89808"/>
        <item x="89809"/>
        <item x="89810"/>
        <item x="89811"/>
        <item x="89812"/>
        <item x="89813"/>
        <item x="89814"/>
        <item x="89815"/>
        <item x="89816"/>
        <item x="89817"/>
        <item x="89818"/>
        <item x="89819"/>
        <item x="89820"/>
        <item x="89821"/>
        <item x="89822"/>
        <item x="89823"/>
        <item x="89824"/>
        <item x="89825"/>
        <item x="89826"/>
        <item x="89827"/>
        <item x="89828"/>
        <item x="89829"/>
        <item x="89830"/>
        <item x="89831"/>
        <item x="89832"/>
        <item x="89833"/>
        <item x="89834"/>
        <item x="89835"/>
        <item x="89836"/>
        <item x="89837"/>
        <item x="89838"/>
        <item x="89839"/>
        <item x="89840"/>
        <item x="89841"/>
        <item x="89842"/>
        <item x="89843"/>
        <item x="89844"/>
        <item x="89845"/>
        <item x="89846"/>
        <item x="89847"/>
        <item x="89848"/>
        <item x="89849"/>
        <item x="89850"/>
        <item x="89851"/>
        <item x="89852"/>
        <item x="89853"/>
        <item x="89854"/>
        <item x="89855"/>
        <item x="89856"/>
        <item x="89857"/>
        <item x="89858"/>
        <item x="89859"/>
        <item x="89860"/>
        <item x="89861"/>
        <item x="89862"/>
        <item x="89863"/>
        <item x="89864"/>
        <item x="89865"/>
        <item x="89866"/>
        <item x="89867"/>
        <item x="89868"/>
        <item x="89869"/>
        <item x="89870"/>
        <item x="89871"/>
        <item x="89872"/>
        <item x="89873"/>
        <item x="89874"/>
        <item x="89875"/>
        <item x="89876"/>
        <item x="89877"/>
        <item x="89878"/>
        <item x="89879"/>
        <item x="89880"/>
        <item x="89881"/>
        <item x="89882"/>
        <item x="89883"/>
        <item x="89884"/>
        <item x="89885"/>
        <item x="89886"/>
        <item x="89887"/>
        <item x="89888"/>
        <item x="89889"/>
        <item x="89890"/>
        <item x="89891"/>
        <item x="89892"/>
        <item x="89893"/>
        <item x="89894"/>
        <item x="89895"/>
        <item x="89896"/>
        <item x="89897"/>
        <item x="89898"/>
        <item x="89899"/>
        <item x="89900"/>
        <item x="89901"/>
        <item x="89902"/>
        <item x="89903"/>
        <item x="89904"/>
        <item x="89905"/>
        <item x="89906"/>
        <item x="89907"/>
        <item x="89908"/>
        <item x="89909"/>
        <item x="89910"/>
        <item x="89911"/>
        <item x="89912"/>
        <item x="89913"/>
        <item x="89914"/>
        <item x="89915"/>
        <item x="89916"/>
        <item x="89917"/>
        <item x="89918"/>
        <item x="89919"/>
        <item x="89920"/>
        <item x="89921"/>
        <item x="89922"/>
        <item x="89923"/>
        <item x="89924"/>
        <item x="89925"/>
        <item x="89926"/>
        <item x="89927"/>
        <item x="89928"/>
        <item x="89929"/>
        <item x="89930"/>
        <item x="89931"/>
        <item x="89932"/>
        <item x="89933"/>
        <item x="89934"/>
        <item x="89935"/>
        <item x="89936"/>
        <item x="89937"/>
        <item x="89938"/>
        <item x="89939"/>
        <item x="89940"/>
        <item x="89941"/>
        <item x="89942"/>
        <item x="89943"/>
        <item x="89944"/>
        <item x="89945"/>
        <item x="89946"/>
        <item x="89947"/>
        <item x="89948"/>
        <item x="89949"/>
        <item x="89950"/>
        <item x="89951"/>
        <item x="89952"/>
        <item x="89953"/>
        <item x="89954"/>
        <item x="89955"/>
        <item x="89956"/>
        <item x="89957"/>
        <item x="89958"/>
        <item x="89959"/>
        <item x="89960"/>
        <item x="89961"/>
        <item x="89962"/>
        <item x="89963"/>
        <item x="89964"/>
        <item x="89965"/>
        <item x="89966"/>
        <item x="89967"/>
        <item x="89968"/>
        <item x="89969"/>
        <item x="89970"/>
        <item x="89971"/>
        <item x="89972"/>
        <item x="89973"/>
        <item x="89974"/>
        <item x="89975"/>
        <item x="89976"/>
        <item x="89977"/>
        <item x="89978"/>
        <item x="89979"/>
        <item x="89980"/>
        <item x="89981"/>
        <item x="89982"/>
        <item x="89983"/>
        <item x="89984"/>
        <item x="89985"/>
        <item x="89986"/>
        <item x="89987"/>
        <item x="89988"/>
        <item x="89989"/>
        <item x="89990"/>
        <item x="89991"/>
        <item x="89992"/>
        <item x="89993"/>
        <item x="89994"/>
        <item x="89995"/>
        <item x="89996"/>
        <item x="89997"/>
        <item x="89998"/>
        <item x="89999"/>
        <item x="90000"/>
        <item x="90001"/>
        <item x="90002"/>
        <item x="90003"/>
        <item x="90004"/>
        <item x="90005"/>
        <item x="90006"/>
        <item x="90007"/>
        <item x="90008"/>
        <item x="90009"/>
        <item x="90010"/>
        <item x="90011"/>
        <item x="90012"/>
        <item x="90013"/>
        <item x="90014"/>
        <item x="90015"/>
        <item x="90016"/>
        <item x="90017"/>
        <item x="90018"/>
        <item x="90019"/>
        <item x="90020"/>
        <item x="90021"/>
        <item x="90022"/>
        <item x="90023"/>
        <item x="90024"/>
        <item x="90025"/>
        <item x="90026"/>
        <item x="90027"/>
        <item x="90028"/>
        <item x="90029"/>
        <item x="90030"/>
        <item x="90031"/>
        <item x="90032"/>
        <item x="90033"/>
        <item x="90034"/>
        <item x="90035"/>
        <item x="90036"/>
        <item x="90037"/>
        <item x="90038"/>
        <item x="90039"/>
        <item x="90040"/>
        <item x="90041"/>
        <item x="90042"/>
        <item x="90043"/>
        <item x="90044"/>
        <item x="90045"/>
        <item x="90046"/>
        <item x="90047"/>
        <item x="90048"/>
        <item x="90049"/>
        <item x="90050"/>
        <item x="90051"/>
        <item x="90052"/>
        <item x="90053"/>
        <item x="90054"/>
        <item x="90055"/>
        <item x="90056"/>
        <item x="90057"/>
        <item x="90058"/>
        <item x="90059"/>
        <item x="90060"/>
        <item x="90061"/>
        <item x="90062"/>
        <item x="90063"/>
        <item x="90064"/>
        <item x="90065"/>
        <item x="90066"/>
        <item x="90067"/>
        <item x="90068"/>
        <item x="90069"/>
        <item x="90070"/>
        <item x="90071"/>
        <item x="90072"/>
        <item x="90073"/>
        <item x="90074"/>
        <item x="90075"/>
        <item x="90076"/>
        <item x="90077"/>
        <item x="90078"/>
        <item x="90079"/>
        <item x="90080"/>
        <item x="90081"/>
        <item x="90082"/>
        <item x="90083"/>
        <item x="90084"/>
        <item x="90085"/>
        <item x="90086"/>
        <item x="90087"/>
        <item x="90088"/>
        <item x="90089"/>
        <item x="90090"/>
        <item x="90091"/>
        <item x="90092"/>
        <item x="90093"/>
        <item x="90094"/>
        <item x="90095"/>
        <item x="90096"/>
        <item x="90097"/>
        <item x="90098"/>
        <item x="90099"/>
        <item x="90100"/>
        <item x="90101"/>
        <item x="90102"/>
        <item x="90103"/>
        <item x="90104"/>
        <item x="90105"/>
        <item x="90106"/>
        <item x="90107"/>
        <item x="90108"/>
        <item x="90109"/>
        <item x="90110"/>
        <item x="90111"/>
        <item x="90112"/>
        <item x="90113"/>
        <item x="90114"/>
        <item x="90115"/>
        <item x="90116"/>
        <item x="90117"/>
        <item x="90118"/>
        <item x="90119"/>
        <item x="90120"/>
        <item x="90121"/>
        <item x="90122"/>
        <item x="90123"/>
        <item x="90124"/>
        <item x="90125"/>
        <item x="90126"/>
        <item x="90127"/>
        <item x="90128"/>
        <item x="90129"/>
        <item x="90130"/>
        <item x="90131"/>
        <item x="90132"/>
        <item x="90133"/>
        <item x="90134"/>
        <item x="90135"/>
        <item x="90136"/>
        <item x="90137"/>
        <item x="90138"/>
        <item x="90139"/>
        <item x="90140"/>
        <item x="90141"/>
        <item x="90142"/>
        <item x="90143"/>
        <item x="90144"/>
        <item x="90145"/>
        <item x="90146"/>
        <item x="90147"/>
        <item x="90148"/>
        <item x="90149"/>
        <item x="90150"/>
        <item x="90151"/>
        <item x="90152"/>
        <item x="90153"/>
        <item x="90154"/>
        <item x="90155"/>
        <item x="90156"/>
        <item x="90157"/>
        <item x="90158"/>
        <item x="90159"/>
        <item x="90160"/>
        <item x="90161"/>
        <item x="90162"/>
        <item x="90163"/>
        <item x="90164"/>
        <item x="90165"/>
        <item x="90166"/>
        <item x="90167"/>
        <item x="90168"/>
        <item x="90169"/>
        <item x="90170"/>
        <item x="90171"/>
        <item x="90172"/>
        <item x="90173"/>
        <item x="90174"/>
        <item x="90175"/>
        <item x="90176"/>
        <item x="90177"/>
        <item x="90178"/>
        <item x="90179"/>
        <item x="90180"/>
        <item x="90181"/>
        <item x="90182"/>
        <item x="90183"/>
        <item x="90184"/>
        <item x="90185"/>
        <item x="90186"/>
        <item x="90187"/>
        <item x="90188"/>
        <item x="90189"/>
        <item x="90190"/>
        <item x="90191"/>
        <item x="90192"/>
        <item x="90193"/>
        <item x="90194"/>
        <item x="90195"/>
        <item x="90196"/>
        <item x="90197"/>
        <item x="90198"/>
        <item x="90199"/>
        <item x="90200"/>
        <item x="90201"/>
        <item x="90202"/>
        <item x="90203"/>
        <item x="90204"/>
        <item x="90205"/>
        <item x="90206"/>
        <item x="90207"/>
        <item x="90208"/>
        <item x="90209"/>
        <item x="90210"/>
        <item x="90211"/>
        <item x="90212"/>
        <item x="90213"/>
        <item x="90214"/>
        <item x="90215"/>
        <item x="90216"/>
        <item x="90217"/>
        <item x="90218"/>
        <item x="90219"/>
        <item x="90220"/>
        <item x="90221"/>
        <item x="90222"/>
        <item x="90223"/>
        <item x="90224"/>
        <item x="90225"/>
        <item x="90226"/>
        <item x="90227"/>
        <item x="90228"/>
        <item x="90229"/>
        <item x="90230"/>
        <item x="90231"/>
        <item x="90232"/>
        <item x="90233"/>
        <item x="90234"/>
        <item x="90235"/>
        <item x="90236"/>
        <item x="90237"/>
        <item x="90238"/>
        <item x="90239"/>
        <item x="90240"/>
        <item x="90241"/>
        <item x="90242"/>
        <item x="90243"/>
        <item x="90244"/>
        <item x="90245"/>
        <item x="90246"/>
        <item x="90247"/>
        <item x="90248"/>
        <item x="90249"/>
        <item x="90250"/>
        <item x="90251"/>
        <item x="90252"/>
        <item x="90253"/>
        <item x="90254"/>
        <item x="90255"/>
        <item x="90256"/>
        <item x="90257"/>
        <item x="90258"/>
        <item x="90259"/>
        <item x="90260"/>
        <item x="90261"/>
        <item x="90262"/>
        <item x="90263"/>
        <item x="90264"/>
        <item x="90265"/>
        <item x="90266"/>
        <item x="90267"/>
        <item x="90268"/>
        <item x="90269"/>
        <item x="90270"/>
        <item x="90271"/>
        <item x="90272"/>
        <item x="90273"/>
        <item x="90274"/>
        <item x="90275"/>
        <item x="90276"/>
        <item x="90277"/>
        <item x="90278"/>
        <item x="90279"/>
        <item x="90280"/>
        <item x="90281"/>
        <item x="90282"/>
        <item x="90283"/>
        <item x="90284"/>
        <item x="90285"/>
        <item x="90286"/>
        <item x="90287"/>
        <item x="90288"/>
        <item x="90289"/>
        <item x="90290"/>
        <item x="90291"/>
        <item x="90292"/>
        <item x="90293"/>
        <item x="90294"/>
        <item x="90295"/>
        <item x="90296"/>
        <item x="90297"/>
        <item x="90298"/>
        <item x="90299"/>
        <item x="90300"/>
        <item x="90301"/>
        <item x="90302"/>
        <item x="90303"/>
        <item x="90304"/>
        <item x="90305"/>
        <item x="90306"/>
        <item x="90307"/>
        <item x="90308"/>
        <item x="90309"/>
        <item x="90310"/>
        <item x="90311"/>
        <item x="90312"/>
        <item x="90313"/>
        <item x="90314"/>
        <item x="90315"/>
        <item x="90316"/>
        <item x="90317"/>
        <item x="90318"/>
        <item x="90319"/>
        <item x="90320"/>
        <item x="90321"/>
        <item x="90322"/>
        <item x="90323"/>
        <item x="90324"/>
        <item x="90325"/>
        <item x="90326"/>
        <item x="90327"/>
        <item x="90328"/>
        <item x="90329"/>
        <item x="90330"/>
        <item x="90331"/>
        <item x="90332"/>
        <item x="90333"/>
        <item x="90334"/>
        <item x="90335"/>
        <item x="90336"/>
        <item x="90337"/>
        <item x="90338"/>
        <item x="90339"/>
        <item x="90340"/>
        <item x="90341"/>
        <item x="90342"/>
        <item x="90343"/>
        <item x="90344"/>
        <item x="90345"/>
        <item x="90346"/>
        <item x="90347"/>
        <item x="90348"/>
        <item x="90349"/>
        <item x="90350"/>
        <item x="90351"/>
        <item x="90352"/>
        <item x="90353"/>
        <item x="90354"/>
        <item x="90355"/>
        <item x="90356"/>
        <item x="90357"/>
        <item x="90358"/>
        <item x="90359"/>
        <item x="90360"/>
        <item x="90361"/>
        <item x="90362"/>
        <item x="90363"/>
        <item x="90364"/>
        <item x="90365"/>
        <item x="90366"/>
        <item x="90367"/>
        <item x="90368"/>
        <item x="90369"/>
        <item x="90370"/>
        <item x="90371"/>
        <item x="90372"/>
        <item x="90373"/>
        <item x="90374"/>
        <item x="90375"/>
        <item x="90376"/>
        <item x="90377"/>
        <item x="90378"/>
        <item x="90379"/>
        <item x="90380"/>
        <item x="90381"/>
        <item x="90382"/>
        <item x="90383"/>
        <item x="90384"/>
        <item x="90385"/>
        <item x="90386"/>
        <item x="90387"/>
        <item x="90388"/>
        <item x="90389"/>
        <item x="90390"/>
        <item x="90391"/>
        <item x="90392"/>
        <item x="90393"/>
        <item x="90394"/>
        <item x="90395"/>
        <item x="90396"/>
        <item x="90397"/>
        <item x="90398"/>
        <item x="90399"/>
        <item x="90400"/>
        <item x="90401"/>
        <item x="90402"/>
        <item x="90403"/>
        <item x="90404"/>
        <item x="90405"/>
        <item x="90406"/>
        <item x="90407"/>
        <item x="90408"/>
        <item x="90409"/>
        <item x="90410"/>
        <item x="90411"/>
        <item x="90412"/>
        <item x="90413"/>
        <item x="90414"/>
        <item x="90415"/>
        <item x="90416"/>
        <item x="90417"/>
        <item x="90418"/>
        <item x="90419"/>
        <item x="90420"/>
        <item x="90421"/>
        <item x="90422"/>
        <item x="90423"/>
        <item x="90424"/>
        <item x="90425"/>
        <item x="90426"/>
        <item x="90427"/>
        <item x="90428"/>
        <item x="90429"/>
        <item x="90430"/>
        <item x="90431"/>
        <item x="90432"/>
        <item x="90433"/>
        <item x="90434"/>
        <item x="90435"/>
        <item x="90436"/>
        <item x="90437"/>
        <item x="90438"/>
        <item x="90439"/>
        <item x="90440"/>
        <item x="90441"/>
        <item x="90442"/>
        <item x="90443"/>
        <item x="90444"/>
        <item x="90445"/>
        <item x="90446"/>
        <item x="90447"/>
        <item x="90448"/>
        <item x="90449"/>
        <item x="90450"/>
        <item x="90451"/>
        <item x="90452"/>
        <item x="90453"/>
        <item x="90454"/>
        <item x="90455"/>
        <item x="90456"/>
        <item x="90457"/>
        <item x="90458"/>
        <item x="90459"/>
        <item x="90460"/>
        <item x="90461"/>
        <item x="90462"/>
        <item x="90463"/>
        <item x="90464"/>
        <item x="90465"/>
        <item x="90466"/>
        <item x="90467"/>
        <item x="90468"/>
        <item x="90469"/>
        <item x="90470"/>
        <item x="90471"/>
        <item x="90472"/>
        <item x="90473"/>
        <item x="90474"/>
        <item x="90475"/>
        <item x="90476"/>
        <item x="90477"/>
        <item x="90478"/>
        <item x="90479"/>
        <item x="90480"/>
        <item x="90481"/>
        <item x="90482"/>
        <item x="90483"/>
        <item x="90484"/>
        <item x="90485"/>
        <item x="90486"/>
        <item x="90487"/>
        <item x="90488"/>
        <item x="90489"/>
        <item x="90490"/>
        <item x="90491"/>
        <item x="90492"/>
        <item x="90493"/>
        <item x="90494"/>
        <item x="90495"/>
        <item x="90496"/>
        <item x="90497"/>
        <item x="90498"/>
        <item x="90499"/>
        <item x="90500"/>
        <item x="90501"/>
        <item x="90502"/>
        <item x="90503"/>
        <item x="90504"/>
        <item x="90505"/>
        <item x="90506"/>
        <item x="90507"/>
        <item x="90508"/>
        <item x="90509"/>
        <item x="90510"/>
        <item x="90511"/>
        <item x="90512"/>
        <item x="90513"/>
        <item x="90514"/>
        <item x="90515"/>
        <item x="90516"/>
        <item x="90517"/>
        <item x="90518"/>
        <item x="90519"/>
        <item x="90520"/>
        <item x="90521"/>
        <item x="90522"/>
        <item x="90523"/>
        <item x="90524"/>
        <item x="90525"/>
        <item x="90526"/>
        <item x="90527"/>
        <item x="90528"/>
        <item x="90529"/>
        <item x="90530"/>
        <item x="90531"/>
        <item x="90532"/>
        <item x="90533"/>
        <item x="90534"/>
        <item x="90535"/>
        <item x="90536"/>
        <item x="90537"/>
        <item x="90538"/>
        <item x="90539"/>
        <item x="90540"/>
        <item x="90541"/>
        <item x="90542"/>
        <item x="90543"/>
        <item x="90544"/>
        <item x="90545"/>
        <item x="90546"/>
        <item x="90547"/>
        <item x="90548"/>
        <item x="90549"/>
        <item x="90550"/>
        <item x="90551"/>
        <item x="90552"/>
        <item x="90553"/>
        <item x="90554"/>
        <item x="90555"/>
        <item x="90556"/>
        <item x="90557"/>
        <item x="90558"/>
        <item x="90559"/>
        <item x="90560"/>
        <item x="90561"/>
        <item x="90562"/>
        <item x="90563"/>
        <item x="90564"/>
        <item x="90565"/>
        <item x="90566"/>
        <item x="90567"/>
        <item x="90568"/>
        <item x="90569"/>
        <item x="90570"/>
        <item x="90571"/>
        <item x="90572"/>
        <item x="90573"/>
        <item x="90574"/>
        <item x="90575"/>
        <item x="90576"/>
        <item x="90577"/>
        <item x="90578"/>
        <item x="90579"/>
        <item x="90580"/>
        <item x="90581"/>
        <item x="90582"/>
        <item x="90583"/>
        <item x="90584"/>
        <item x="90585"/>
        <item x="90586"/>
        <item x="90587"/>
        <item x="90588"/>
        <item x="90589"/>
        <item x="90590"/>
        <item x="90591"/>
        <item x="90592"/>
        <item x="90593"/>
        <item x="90594"/>
        <item x="90595"/>
        <item x="90596"/>
        <item x="90597"/>
        <item x="90598"/>
        <item x="90599"/>
        <item x="90600"/>
        <item x="90601"/>
        <item x="90602"/>
        <item x="90603"/>
        <item x="90604"/>
        <item x="90605"/>
        <item x="90606"/>
        <item x="90607"/>
        <item x="90608"/>
        <item x="90609"/>
        <item x="90610"/>
        <item x="90611"/>
        <item x="90612"/>
        <item x="90613"/>
        <item x="90614"/>
        <item x="90615"/>
        <item x="90616"/>
        <item x="90617"/>
        <item x="90618"/>
        <item x="90619"/>
        <item x="90620"/>
        <item x="90621"/>
        <item x="90622"/>
        <item x="90623"/>
        <item x="90624"/>
        <item x="90625"/>
        <item x="90626"/>
        <item x="90627"/>
        <item x="90628"/>
        <item x="90629"/>
        <item x="90630"/>
        <item x="90631"/>
        <item x="90632"/>
        <item x="90633"/>
        <item x="90634"/>
        <item x="90635"/>
        <item x="90636"/>
        <item x="90637"/>
        <item x="90638"/>
        <item x="90639"/>
        <item x="90640"/>
        <item x="90641"/>
        <item x="90642"/>
        <item x="90643"/>
        <item x="90644"/>
        <item x="90645"/>
        <item x="90646"/>
        <item x="90647"/>
        <item x="90648"/>
        <item x="90649"/>
        <item x="90650"/>
        <item x="90651"/>
        <item x="90652"/>
        <item x="90653"/>
        <item x="90654"/>
        <item x="90655"/>
        <item x="90656"/>
        <item x="90657"/>
        <item x="90658"/>
        <item x="90659"/>
        <item x="90660"/>
        <item x="90661"/>
        <item x="90662"/>
        <item x="90663"/>
        <item x="90664"/>
        <item x="90665"/>
        <item x="90666"/>
        <item x="90667"/>
        <item x="90668"/>
        <item x="90669"/>
        <item x="90670"/>
        <item x="90671"/>
        <item x="90672"/>
        <item x="90673"/>
        <item x="90674"/>
        <item x="90675"/>
        <item x="90676"/>
        <item x="90677"/>
        <item x="90678"/>
        <item x="90679"/>
        <item x="90680"/>
        <item x="90681"/>
        <item x="90682"/>
        <item x="90683"/>
        <item x="90684"/>
        <item x="90685"/>
        <item x="90686"/>
        <item x="90687"/>
        <item x="90688"/>
        <item x="90689"/>
        <item x="90690"/>
        <item x="90691"/>
        <item x="90692"/>
        <item x="90693"/>
        <item x="90694"/>
        <item x="90695"/>
        <item x="90696"/>
        <item x="90697"/>
        <item x="90698"/>
        <item x="90699"/>
        <item x="90700"/>
        <item x="90701"/>
        <item x="90702"/>
        <item x="90703"/>
        <item x="90704"/>
        <item x="90705"/>
        <item x="90706"/>
        <item x="90707"/>
        <item x="90708"/>
        <item x="90709"/>
        <item x="90710"/>
        <item x="90711"/>
        <item x="90712"/>
        <item x="90713"/>
        <item x="90714"/>
        <item x="90715"/>
        <item x="90716"/>
        <item x="90717"/>
        <item x="90718"/>
        <item x="90719"/>
        <item x="90720"/>
        <item x="90721"/>
        <item x="90722"/>
        <item x="90723"/>
        <item x="90724"/>
        <item x="90725"/>
        <item x="90726"/>
        <item x="90727"/>
        <item x="90728"/>
        <item x="90729"/>
        <item x="90730"/>
        <item x="90731"/>
        <item x="90732"/>
        <item x="90733"/>
        <item x="90734"/>
        <item x="90735"/>
        <item x="90736"/>
        <item x="90737"/>
        <item x="90738"/>
        <item x="90739"/>
        <item x="90740"/>
        <item x="90741"/>
        <item x="90742"/>
        <item x="90743"/>
        <item x="90744"/>
        <item x="90745"/>
        <item x="90746"/>
        <item x="90747"/>
        <item x="90748"/>
        <item x="90749"/>
        <item x="90750"/>
        <item x="90751"/>
        <item x="90752"/>
        <item x="90753"/>
        <item x="90754"/>
        <item x="90755"/>
        <item x="90756"/>
        <item x="90757"/>
        <item x="90758"/>
        <item x="90759"/>
        <item x="90760"/>
        <item x="90761"/>
        <item x="90762"/>
        <item x="90763"/>
        <item x="90764"/>
        <item x="90765"/>
        <item x="90766"/>
        <item x="90767"/>
        <item x="90768"/>
        <item x="90769"/>
        <item x="90770"/>
        <item x="90771"/>
        <item x="90772"/>
        <item x="90773"/>
        <item x="90774"/>
        <item x="90775"/>
        <item x="90776"/>
        <item x="90777"/>
        <item x="90778"/>
        <item x="90779"/>
        <item x="90780"/>
        <item x="90781"/>
        <item x="90782"/>
        <item x="90783"/>
        <item x="90784"/>
        <item x="90785"/>
        <item x="90786"/>
        <item x="90787"/>
        <item x="90788"/>
        <item x="90789"/>
        <item x="90790"/>
        <item x="90791"/>
        <item x="90792"/>
        <item x="90793"/>
        <item x="90794"/>
        <item x="90795"/>
        <item x="90796"/>
        <item x="90797"/>
        <item x="90798"/>
        <item x="90799"/>
        <item x="90800"/>
        <item x="90801"/>
        <item x="90802"/>
        <item x="90803"/>
        <item x="90804"/>
        <item x="90805"/>
        <item x="90806"/>
        <item x="90807"/>
        <item x="90808"/>
        <item x="90809"/>
        <item x="90810"/>
        <item x="90811"/>
        <item x="90812"/>
        <item x="90813"/>
        <item x="90814"/>
        <item x="90815"/>
        <item x="90816"/>
        <item x="90817"/>
        <item x="90818"/>
        <item x="90819"/>
        <item x="90820"/>
        <item x="90821"/>
        <item x="90822"/>
        <item x="90823"/>
        <item x="90824"/>
        <item x="90825"/>
        <item x="90826"/>
        <item x="90827"/>
        <item x="90828"/>
        <item x="90829"/>
        <item x="90830"/>
        <item x="90831"/>
        <item x="90832"/>
        <item x="90833"/>
        <item x="90834"/>
        <item x="90835"/>
        <item x="90836"/>
        <item x="90837"/>
        <item x="90838"/>
        <item x="90839"/>
        <item x="90840"/>
        <item x="90841"/>
        <item x="90842"/>
        <item x="90843"/>
        <item x="90844"/>
        <item x="90845"/>
        <item x="90846"/>
        <item x="90847"/>
        <item x="90848"/>
        <item x="90849"/>
        <item x="90850"/>
        <item x="90851"/>
        <item x="90852"/>
        <item x="90853"/>
        <item x="90854"/>
        <item x="90855"/>
        <item x="90856"/>
        <item x="90857"/>
        <item x="90858"/>
        <item x="90859"/>
        <item x="90860"/>
        <item x="90861"/>
        <item x="90862"/>
        <item x="90863"/>
        <item x="90864"/>
        <item x="90865"/>
        <item x="90866"/>
        <item x="90867"/>
        <item x="90868"/>
        <item x="90869"/>
        <item x="90870"/>
        <item x="90871"/>
        <item x="90872"/>
        <item x="90873"/>
        <item x="90874"/>
        <item x="90875"/>
        <item x="90876"/>
        <item x="90877"/>
        <item x="90878"/>
        <item x="90879"/>
        <item x="90880"/>
        <item x="90881"/>
        <item x="90882"/>
        <item x="90883"/>
        <item x="90884"/>
        <item x="90885"/>
        <item x="90886"/>
        <item x="90887"/>
        <item x="90888"/>
        <item x="90889"/>
        <item x="90890"/>
        <item x="90891"/>
        <item x="90892"/>
        <item x="90893"/>
        <item x="90894"/>
        <item x="90895"/>
        <item x="90896"/>
        <item x="90897"/>
        <item x="90898"/>
        <item x="90899"/>
        <item x="90900"/>
        <item x="90901"/>
        <item x="90902"/>
        <item x="90903"/>
        <item x="90904"/>
        <item x="90905"/>
        <item x="90906"/>
        <item x="90907"/>
        <item x="90908"/>
        <item x="90909"/>
        <item x="90910"/>
        <item x="90911"/>
        <item x="90912"/>
        <item x="90913"/>
        <item x="90914"/>
        <item x="90915"/>
        <item x="90916"/>
        <item x="90917"/>
        <item x="90918"/>
        <item x="90919"/>
        <item x="90920"/>
        <item x="90921"/>
        <item x="90922"/>
        <item x="90923"/>
        <item x="90924"/>
        <item x="90925"/>
        <item x="90926"/>
        <item x="90927"/>
        <item x="90928"/>
        <item x="90929"/>
        <item x="90930"/>
        <item x="90931"/>
        <item x="90932"/>
        <item x="90933"/>
        <item x="90934"/>
        <item x="90935"/>
        <item x="90936"/>
        <item x="90937"/>
        <item x="90938"/>
        <item x="90939"/>
        <item x="90940"/>
        <item x="90941"/>
        <item x="90942"/>
        <item x="90943"/>
        <item x="90944"/>
        <item x="90945"/>
        <item x="90946"/>
        <item x="90947"/>
        <item x="90948"/>
        <item x="90949"/>
        <item x="90950"/>
        <item x="90951"/>
        <item x="90952"/>
        <item x="90953"/>
        <item x="90954"/>
        <item x="90955"/>
        <item x="90956"/>
        <item x="90957"/>
        <item x="90958"/>
        <item x="90959"/>
        <item x="90960"/>
        <item x="90961"/>
        <item x="90962"/>
        <item x="90963"/>
        <item x="90964"/>
        <item x="90965"/>
        <item x="90966"/>
        <item x="90967"/>
        <item x="90968"/>
        <item x="90969"/>
        <item x="90970"/>
        <item x="90971"/>
        <item x="90972"/>
        <item x="90973"/>
        <item x="90974"/>
        <item x="90975"/>
        <item x="90976"/>
        <item x="90977"/>
        <item x="90978"/>
        <item x="90979"/>
        <item x="90980"/>
        <item x="90981"/>
        <item x="90982"/>
        <item x="90983"/>
        <item x="90984"/>
        <item x="90985"/>
        <item x="90986"/>
        <item x="90987"/>
        <item x="90988"/>
        <item x="90989"/>
        <item x="90990"/>
        <item x="90991"/>
        <item x="90992"/>
        <item x="90993"/>
        <item x="90994"/>
        <item x="90995"/>
        <item x="90996"/>
        <item x="90997"/>
        <item x="90998"/>
        <item x="90999"/>
        <item x="91000"/>
        <item x="91001"/>
        <item x="91002"/>
        <item x="91003"/>
        <item x="91004"/>
        <item x="91005"/>
        <item x="91006"/>
        <item x="91007"/>
        <item x="91008"/>
        <item x="91009"/>
        <item x="91010"/>
        <item x="91011"/>
        <item x="91012"/>
        <item x="91013"/>
        <item x="91014"/>
        <item x="91015"/>
        <item x="91016"/>
        <item x="91017"/>
        <item x="91018"/>
        <item x="91019"/>
        <item x="91020"/>
        <item x="91021"/>
        <item x="91022"/>
        <item x="91023"/>
        <item x="91024"/>
        <item x="91025"/>
        <item x="91026"/>
        <item x="91027"/>
        <item x="91028"/>
        <item x="91029"/>
        <item x="91030"/>
        <item x="91031"/>
        <item x="91032"/>
        <item x="91033"/>
        <item x="91034"/>
        <item x="91035"/>
        <item x="91036"/>
        <item x="91037"/>
        <item x="91038"/>
        <item x="91039"/>
        <item x="91040"/>
        <item x="91041"/>
        <item x="91042"/>
        <item x="91043"/>
        <item x="91044"/>
        <item x="91045"/>
        <item x="91046"/>
        <item x="91047"/>
        <item x="91048"/>
        <item x="91049"/>
        <item x="91050"/>
        <item x="91051"/>
        <item x="91052"/>
        <item x="91053"/>
        <item x="91054"/>
        <item x="91055"/>
        <item x="91056"/>
        <item x="91057"/>
        <item x="91058"/>
        <item x="91059"/>
        <item x="91060"/>
        <item x="91061"/>
        <item x="91062"/>
        <item x="91063"/>
        <item x="91064"/>
        <item x="91065"/>
        <item x="91066"/>
        <item x="91067"/>
        <item x="91068"/>
        <item x="91069"/>
        <item x="91070"/>
        <item x="91071"/>
        <item x="91072"/>
        <item x="91073"/>
        <item x="91074"/>
        <item x="91075"/>
        <item x="91076"/>
        <item x="91077"/>
        <item x="91078"/>
        <item x="91079"/>
        <item x="91080"/>
        <item x="91081"/>
        <item x="91082"/>
        <item x="91083"/>
        <item x="91084"/>
        <item x="91085"/>
        <item x="91086"/>
        <item x="91087"/>
        <item x="91088"/>
        <item x="91089"/>
        <item x="91090"/>
        <item x="91091"/>
        <item x="91092"/>
        <item x="91093"/>
        <item x="91094"/>
        <item x="91095"/>
        <item x="91096"/>
        <item x="91097"/>
        <item x="91098"/>
        <item x="91099"/>
        <item x="91100"/>
        <item x="91101"/>
        <item x="91102"/>
        <item x="91103"/>
        <item x="91104"/>
        <item x="91105"/>
        <item x="91106"/>
        <item x="91107"/>
        <item x="91108"/>
        <item x="91109"/>
        <item x="91110"/>
        <item x="91111"/>
        <item x="91112"/>
        <item x="91113"/>
        <item x="91114"/>
        <item x="91115"/>
        <item x="91116"/>
        <item x="91117"/>
        <item x="91118"/>
        <item x="91119"/>
        <item x="91120"/>
        <item x="91121"/>
        <item x="91122"/>
        <item x="91123"/>
        <item x="91124"/>
        <item x="91125"/>
        <item x="91126"/>
        <item x="91127"/>
        <item x="91128"/>
        <item x="91129"/>
        <item x="91130"/>
        <item x="91131"/>
        <item x="91132"/>
        <item x="91133"/>
        <item x="91134"/>
        <item x="91135"/>
        <item x="91136"/>
        <item x="91137"/>
        <item x="91138"/>
        <item x="91139"/>
        <item x="91140"/>
        <item x="91141"/>
        <item x="91142"/>
        <item x="91143"/>
        <item x="91144"/>
        <item x="91145"/>
        <item x="91146"/>
        <item x="91147"/>
        <item x="91148"/>
        <item x="91149"/>
        <item x="91150"/>
        <item x="91151"/>
        <item x="91152"/>
        <item x="91153"/>
        <item x="91154"/>
        <item x="91155"/>
        <item x="91156"/>
        <item x="91157"/>
        <item x="91158"/>
        <item x="91159"/>
        <item x="91160"/>
        <item x="91161"/>
        <item x="91162"/>
        <item x="91163"/>
        <item x="91164"/>
        <item x="91165"/>
        <item x="91166"/>
        <item x="91167"/>
        <item x="91168"/>
        <item x="91169"/>
        <item x="91170"/>
        <item x="91171"/>
        <item x="91172"/>
        <item x="91173"/>
        <item x="91174"/>
        <item x="91175"/>
        <item x="91176"/>
        <item x="91177"/>
        <item x="91178"/>
        <item x="91179"/>
        <item x="91180"/>
        <item x="91181"/>
        <item x="91182"/>
        <item x="91183"/>
        <item x="91184"/>
        <item x="91185"/>
        <item x="91186"/>
        <item x="91187"/>
        <item x="91188"/>
        <item x="91189"/>
        <item x="91190"/>
        <item x="91191"/>
        <item x="91192"/>
        <item x="91193"/>
        <item x="91194"/>
        <item x="91195"/>
        <item x="91196"/>
        <item x="91197"/>
        <item x="91198"/>
        <item x="91199"/>
        <item x="91200"/>
        <item x="91201"/>
        <item x="91202"/>
        <item x="91203"/>
        <item x="91204"/>
        <item x="91205"/>
        <item x="91206"/>
        <item x="91207"/>
        <item x="91208"/>
        <item x="91209"/>
        <item x="91210"/>
        <item x="91211"/>
        <item x="91212"/>
        <item x="91213"/>
        <item x="91214"/>
        <item x="91215"/>
        <item x="91216"/>
        <item x="91217"/>
        <item x="91218"/>
        <item x="91219"/>
        <item x="91220"/>
        <item x="91221"/>
        <item x="91222"/>
        <item x="91223"/>
        <item x="91224"/>
        <item x="91225"/>
        <item x="91226"/>
        <item x="91227"/>
        <item x="91228"/>
        <item x="91229"/>
        <item x="91230"/>
        <item x="91231"/>
        <item x="91232"/>
        <item x="91233"/>
        <item x="91234"/>
        <item x="91235"/>
        <item x="91236"/>
        <item x="91237"/>
        <item x="91238"/>
        <item x="91239"/>
        <item x="91240"/>
        <item x="91241"/>
        <item x="91242"/>
        <item x="91243"/>
        <item x="91244"/>
        <item x="91245"/>
        <item x="91246"/>
        <item x="91247"/>
        <item x="91248"/>
        <item x="91249"/>
        <item x="91250"/>
        <item x="91251"/>
        <item x="91252"/>
        <item x="91253"/>
        <item x="91254"/>
        <item x="91255"/>
        <item x="91256"/>
        <item x="91257"/>
        <item x="91258"/>
        <item x="91259"/>
        <item x="91260"/>
        <item x="91261"/>
        <item x="91262"/>
        <item x="91263"/>
        <item x="91264"/>
        <item x="91265"/>
        <item x="91266"/>
        <item x="91267"/>
        <item x="91268"/>
        <item x="91269"/>
        <item x="91270"/>
        <item x="91271"/>
        <item x="91272"/>
        <item x="91273"/>
        <item x="91274"/>
        <item x="91275"/>
        <item x="91276"/>
        <item x="91277"/>
        <item x="91278"/>
        <item x="91279"/>
        <item x="91280"/>
        <item x="91281"/>
        <item x="91282"/>
        <item x="91283"/>
        <item x="91284"/>
        <item x="91285"/>
        <item x="91286"/>
        <item x="91287"/>
        <item x="91288"/>
        <item x="91289"/>
        <item x="91290"/>
        <item x="91291"/>
        <item x="91292"/>
        <item x="91293"/>
        <item x="91294"/>
        <item x="91295"/>
        <item x="91296"/>
        <item x="91297"/>
        <item x="91298"/>
        <item x="91299"/>
        <item x="91300"/>
        <item x="91301"/>
        <item x="91302"/>
        <item x="91303"/>
        <item x="91304"/>
        <item x="91305"/>
        <item x="91306"/>
        <item x="91307"/>
        <item x="91308"/>
        <item x="91309"/>
        <item x="91310"/>
        <item x="91311"/>
        <item x="91312"/>
        <item x="91313"/>
        <item x="91314"/>
        <item x="91315"/>
        <item x="91316"/>
        <item x="91317"/>
        <item x="91318"/>
        <item x="91319"/>
        <item x="91320"/>
        <item x="91321"/>
        <item x="91322"/>
        <item x="91323"/>
        <item x="91324"/>
        <item x="91325"/>
        <item x="91326"/>
        <item x="91327"/>
        <item x="91328"/>
        <item x="91329"/>
        <item x="91330"/>
        <item x="91331"/>
        <item x="91332"/>
        <item x="91333"/>
        <item x="91334"/>
        <item x="91335"/>
        <item x="91336"/>
        <item x="91337"/>
        <item x="91338"/>
        <item x="91339"/>
        <item x="91340"/>
        <item x="91341"/>
        <item x="91342"/>
        <item x="91343"/>
        <item x="91344"/>
        <item x="91345"/>
        <item x="91346"/>
        <item x="91347"/>
        <item x="91348"/>
        <item x="91349"/>
        <item x="91350"/>
        <item x="91351"/>
        <item x="91352"/>
        <item x="91353"/>
        <item x="91354"/>
        <item x="91355"/>
        <item x="91356"/>
        <item x="91357"/>
        <item x="91358"/>
        <item x="91359"/>
        <item x="91360"/>
        <item x="91361"/>
        <item x="91362"/>
        <item x="91363"/>
        <item x="91364"/>
        <item x="91365"/>
        <item x="91366"/>
        <item x="91367"/>
        <item x="91368"/>
        <item x="91369"/>
        <item x="91370"/>
        <item x="91371"/>
        <item x="91372"/>
        <item x="91373"/>
        <item x="91374"/>
        <item x="91375"/>
        <item x="91376"/>
        <item x="91377"/>
        <item x="91378"/>
        <item x="91379"/>
        <item x="91380"/>
        <item x="91381"/>
        <item x="91382"/>
        <item x="91383"/>
        <item x="91384"/>
        <item x="91385"/>
        <item x="91386"/>
        <item x="91387"/>
        <item x="91388"/>
        <item x="91389"/>
        <item x="91390"/>
        <item x="91391"/>
        <item x="91392"/>
        <item x="91393"/>
        <item x="91394"/>
        <item x="91395"/>
        <item x="91396"/>
        <item x="91397"/>
        <item x="91398"/>
        <item x="91399"/>
        <item x="91400"/>
        <item x="91401"/>
        <item x="91402"/>
        <item x="91403"/>
        <item x="91404"/>
        <item x="91405"/>
        <item x="91406"/>
        <item x="91407"/>
        <item x="91408"/>
        <item x="91409"/>
        <item x="91410"/>
        <item x="91411"/>
        <item x="91412"/>
        <item x="91413"/>
        <item x="91414"/>
        <item x="91415"/>
        <item x="91416"/>
        <item x="91417"/>
        <item x="91418"/>
        <item x="91419"/>
        <item x="91420"/>
        <item x="91421"/>
        <item x="91422"/>
        <item x="91423"/>
        <item x="91424"/>
        <item x="91425"/>
        <item x="91426"/>
        <item x="91427"/>
        <item x="91428"/>
        <item x="91429"/>
        <item x="91430"/>
        <item x="91431"/>
        <item x="91432"/>
        <item x="91433"/>
        <item x="91434"/>
        <item x="91435"/>
        <item x="91436"/>
        <item x="91437"/>
        <item x="91438"/>
        <item x="91439"/>
        <item x="91440"/>
        <item x="91441"/>
        <item x="91442"/>
        <item x="91443"/>
        <item x="91444"/>
        <item x="91445"/>
        <item x="91446"/>
        <item x="91447"/>
        <item x="91448"/>
        <item x="91449"/>
        <item x="91450"/>
        <item x="91451"/>
        <item x="91452"/>
        <item x="91453"/>
        <item x="91454"/>
        <item x="91455"/>
        <item x="91456"/>
        <item x="91457"/>
        <item x="91458"/>
        <item x="91459"/>
        <item x="91460"/>
        <item x="91461"/>
        <item x="91462"/>
        <item x="91463"/>
        <item x="91464"/>
        <item x="91465"/>
        <item x="91466"/>
        <item x="91467"/>
        <item x="91468"/>
        <item x="91469"/>
        <item x="91470"/>
        <item x="91471"/>
        <item x="91472"/>
        <item x="91473"/>
        <item x="91474"/>
        <item x="91475"/>
        <item x="91476"/>
        <item x="91477"/>
        <item x="91478"/>
        <item x="91479"/>
        <item x="91480"/>
        <item x="91481"/>
        <item x="91482"/>
        <item x="91483"/>
        <item x="91484"/>
        <item x="91485"/>
        <item x="91486"/>
        <item x="91487"/>
        <item x="91488"/>
        <item x="91489"/>
        <item x="91490"/>
        <item x="91491"/>
        <item x="91492"/>
        <item x="91493"/>
        <item x="91494"/>
        <item x="91495"/>
        <item x="91496"/>
        <item x="91497"/>
        <item x="91498"/>
        <item x="91499"/>
        <item x="91500"/>
        <item x="91501"/>
        <item x="91502"/>
        <item x="91503"/>
        <item x="91504"/>
        <item x="91505"/>
        <item x="91506"/>
        <item x="91507"/>
        <item x="91508"/>
        <item x="91509"/>
        <item x="91510"/>
        <item x="91511"/>
        <item x="91512"/>
        <item x="91513"/>
        <item x="91514"/>
        <item x="91515"/>
        <item x="91516"/>
        <item x="91517"/>
        <item x="91518"/>
        <item x="91519"/>
        <item x="91520"/>
        <item x="91521"/>
        <item x="91522"/>
        <item x="91523"/>
        <item x="91524"/>
        <item x="91525"/>
        <item x="91526"/>
        <item x="91527"/>
        <item x="91528"/>
        <item x="91529"/>
        <item x="91530"/>
        <item x="91531"/>
        <item x="91532"/>
        <item x="91533"/>
        <item x="91534"/>
        <item x="91535"/>
        <item x="91536"/>
        <item x="91537"/>
        <item x="91538"/>
        <item x="91539"/>
        <item x="91540"/>
        <item x="91541"/>
        <item x="91542"/>
        <item x="91543"/>
        <item x="91544"/>
        <item x="91545"/>
        <item x="91546"/>
        <item x="91547"/>
        <item x="91548"/>
        <item x="91549"/>
        <item x="91550"/>
        <item x="91551"/>
        <item x="91552"/>
        <item x="91553"/>
        <item x="91554"/>
        <item x="91555"/>
        <item x="91556"/>
        <item x="91557"/>
        <item x="91558"/>
        <item x="91559"/>
        <item x="91560"/>
        <item x="91561"/>
        <item x="91562"/>
        <item x="91563"/>
        <item x="91564"/>
        <item x="91565"/>
        <item x="91566"/>
        <item x="91567"/>
        <item x="91568"/>
        <item x="91569"/>
        <item x="91570"/>
        <item x="91571"/>
        <item x="91572"/>
        <item x="91573"/>
        <item x="91574"/>
        <item x="91575"/>
        <item x="91576"/>
        <item x="91577"/>
        <item x="91578"/>
        <item x="91579"/>
        <item x="91580"/>
        <item x="91581"/>
        <item x="91582"/>
        <item x="91583"/>
        <item x="91584"/>
        <item x="91585"/>
        <item x="91586"/>
        <item x="91587"/>
        <item x="91588"/>
        <item x="91589"/>
        <item x="91590"/>
        <item x="91591"/>
        <item x="91592"/>
        <item x="91593"/>
        <item x="91594"/>
        <item x="91595"/>
        <item x="91596"/>
        <item x="91597"/>
        <item x="91598"/>
        <item x="91599"/>
        <item x="91600"/>
        <item x="91601"/>
        <item x="91602"/>
        <item x="91603"/>
        <item x="91604"/>
        <item x="91605"/>
        <item x="91606"/>
        <item x="91607"/>
        <item x="91608"/>
        <item x="91609"/>
        <item x="91610"/>
        <item x="91611"/>
        <item x="91612"/>
        <item x="91613"/>
        <item x="91614"/>
        <item x="91615"/>
        <item x="91616"/>
        <item x="91617"/>
        <item x="91618"/>
        <item x="91619"/>
        <item x="91620"/>
        <item x="91621"/>
        <item x="91622"/>
        <item x="91623"/>
        <item x="91624"/>
        <item x="91625"/>
        <item x="91626"/>
        <item x="91627"/>
        <item x="91628"/>
        <item x="91629"/>
        <item x="91630"/>
        <item x="91631"/>
        <item x="91632"/>
        <item x="91633"/>
        <item x="91634"/>
        <item x="91635"/>
        <item x="91636"/>
        <item x="91637"/>
        <item x="91638"/>
        <item x="91639"/>
        <item x="91640"/>
        <item x="91641"/>
        <item x="91642"/>
        <item x="91643"/>
        <item x="91644"/>
        <item x="91645"/>
        <item x="91646"/>
        <item x="91647"/>
        <item x="91648"/>
        <item x="91649"/>
        <item x="91650"/>
        <item x="91651"/>
        <item x="91652"/>
        <item x="91653"/>
        <item x="91654"/>
        <item x="91655"/>
        <item x="91656"/>
        <item x="91657"/>
        <item x="91658"/>
        <item x="91659"/>
        <item x="91660"/>
        <item x="91661"/>
        <item x="91662"/>
        <item x="91663"/>
        <item x="91664"/>
        <item x="91665"/>
        <item x="91666"/>
        <item x="91667"/>
        <item x="91668"/>
        <item x="91669"/>
        <item x="91670"/>
        <item x="91671"/>
        <item x="91672"/>
        <item x="91673"/>
        <item x="91674"/>
        <item x="91675"/>
        <item x="91676"/>
        <item x="91677"/>
        <item x="91678"/>
        <item x="91679"/>
        <item x="91680"/>
        <item x="91681"/>
        <item x="91682"/>
        <item x="91683"/>
        <item x="91684"/>
        <item x="91685"/>
        <item x="91686"/>
        <item x="91687"/>
        <item x="91688"/>
        <item x="91689"/>
        <item x="91690"/>
        <item x="91691"/>
        <item x="91692"/>
        <item x="91693"/>
        <item x="91694"/>
        <item x="91695"/>
        <item x="91696"/>
        <item x="91697"/>
        <item x="91698"/>
        <item x="91699"/>
        <item x="91700"/>
        <item x="91701"/>
        <item x="91702"/>
        <item x="91703"/>
        <item x="91704"/>
        <item x="91705"/>
        <item x="91706"/>
        <item x="91707"/>
        <item x="91708"/>
        <item x="91709"/>
        <item x="91710"/>
        <item x="91711"/>
        <item x="91712"/>
        <item x="91713"/>
        <item x="91714"/>
        <item x="91715"/>
        <item x="91716"/>
        <item x="91717"/>
        <item x="91718"/>
        <item x="91719"/>
        <item x="91720"/>
        <item x="91721"/>
        <item x="91722"/>
        <item x="91723"/>
        <item x="91724"/>
        <item x="91725"/>
        <item x="91726"/>
        <item x="91727"/>
        <item x="91728"/>
        <item x="91729"/>
        <item x="91730"/>
        <item x="91731"/>
        <item x="91732"/>
        <item x="91733"/>
        <item x="91734"/>
        <item x="91735"/>
        <item x="91736"/>
        <item x="91737"/>
        <item x="91738"/>
        <item x="91739"/>
        <item x="91740"/>
        <item x="91741"/>
        <item x="91742"/>
        <item x="91743"/>
        <item x="91744"/>
        <item x="91745"/>
        <item x="91746"/>
        <item x="91747"/>
        <item x="91748"/>
        <item x="91749"/>
        <item x="91750"/>
        <item x="91751"/>
        <item x="91752"/>
        <item x="91753"/>
        <item x="91754"/>
        <item x="91755"/>
        <item x="91756"/>
        <item x="91757"/>
        <item x="91758"/>
        <item x="91759"/>
        <item x="91760"/>
        <item x="91761"/>
        <item x="91762"/>
        <item x="91763"/>
        <item x="91764"/>
        <item x="91765"/>
        <item x="91766"/>
        <item x="91767"/>
        <item x="91768"/>
        <item x="91769"/>
        <item x="91770"/>
        <item x="91771"/>
        <item x="91772"/>
        <item x="91773"/>
        <item x="91774"/>
        <item x="91775"/>
        <item x="91776"/>
        <item x="91777"/>
        <item x="91778"/>
        <item x="91779"/>
        <item x="91780"/>
        <item x="91781"/>
        <item x="91782"/>
        <item x="91783"/>
        <item x="91784"/>
        <item x="91785"/>
        <item x="91786"/>
        <item x="91787"/>
        <item x="91788"/>
        <item x="91789"/>
        <item x="91790"/>
        <item x="91791"/>
        <item x="91792"/>
        <item x="91793"/>
        <item x="91794"/>
        <item x="91795"/>
        <item x="91796"/>
        <item x="91797"/>
        <item x="91798"/>
        <item x="91799"/>
        <item x="91800"/>
        <item x="91801"/>
        <item x="91802"/>
        <item x="91803"/>
        <item x="91804"/>
        <item x="91805"/>
        <item x="91806"/>
        <item x="91807"/>
        <item x="91808"/>
        <item x="91809"/>
        <item x="91810"/>
        <item x="91811"/>
        <item x="91812"/>
        <item x="91813"/>
        <item x="91814"/>
        <item x="91815"/>
        <item x="91816"/>
        <item x="91817"/>
        <item x="91818"/>
        <item x="91819"/>
        <item x="91820"/>
        <item x="91821"/>
        <item x="91822"/>
        <item x="91823"/>
        <item x="91824"/>
        <item x="91825"/>
        <item x="91826"/>
        <item x="91827"/>
        <item x="91828"/>
        <item x="91829"/>
        <item x="91830"/>
        <item x="91831"/>
        <item x="91832"/>
        <item x="91833"/>
        <item x="91834"/>
        <item x="91835"/>
        <item x="91836"/>
        <item x="91837"/>
        <item x="91838"/>
        <item x="91839"/>
        <item x="91840"/>
        <item x="91841"/>
        <item x="91842"/>
        <item x="91843"/>
        <item x="91844"/>
        <item x="91845"/>
        <item x="91846"/>
        <item x="91847"/>
        <item x="91848"/>
        <item x="91849"/>
        <item x="91850"/>
        <item x="91851"/>
        <item x="91852"/>
        <item x="91853"/>
        <item x="91854"/>
        <item x="91855"/>
        <item x="91856"/>
        <item x="91857"/>
        <item x="91858"/>
        <item x="91859"/>
        <item x="91860"/>
        <item x="91861"/>
        <item x="91862"/>
        <item x="91863"/>
        <item x="91864"/>
        <item x="91865"/>
        <item x="91866"/>
        <item x="91867"/>
        <item x="91868"/>
        <item x="91869"/>
        <item x="91870"/>
        <item x="91871"/>
        <item x="91872"/>
        <item x="91873"/>
        <item x="91874"/>
        <item x="91875"/>
        <item x="91876"/>
        <item x="91877"/>
        <item x="91878"/>
        <item x="91879"/>
        <item x="91880"/>
        <item x="91881"/>
        <item x="91882"/>
        <item x="91883"/>
        <item x="91884"/>
        <item x="91885"/>
        <item x="91886"/>
        <item x="91887"/>
        <item x="91888"/>
        <item x="91889"/>
        <item x="91890"/>
        <item x="91891"/>
        <item x="91892"/>
        <item x="91893"/>
        <item x="91894"/>
        <item x="91895"/>
        <item x="91896"/>
        <item x="91897"/>
        <item x="91898"/>
        <item x="91899"/>
        <item x="91900"/>
        <item x="91901"/>
        <item x="91902"/>
        <item x="91903"/>
        <item x="91904"/>
        <item x="91905"/>
        <item x="91906"/>
        <item x="91907"/>
        <item x="91908"/>
        <item x="91909"/>
        <item x="91910"/>
        <item x="91911"/>
        <item x="91912"/>
        <item x="91913"/>
        <item x="91914"/>
        <item x="91915"/>
        <item x="91916"/>
        <item x="91917"/>
        <item x="91918"/>
        <item x="91919"/>
        <item x="91920"/>
        <item x="91921"/>
        <item x="91922"/>
        <item x="91923"/>
        <item x="91924"/>
        <item x="91925"/>
        <item x="91926"/>
        <item x="91927"/>
        <item x="91928"/>
        <item x="91929"/>
        <item x="91930"/>
        <item x="91931"/>
        <item x="91932"/>
        <item x="91933"/>
        <item x="91934"/>
        <item x="91935"/>
        <item x="91936"/>
        <item x="91937"/>
        <item x="91938"/>
        <item x="91939"/>
        <item x="91940"/>
        <item x="91941"/>
        <item x="91942"/>
        <item x="91943"/>
        <item x="91944"/>
        <item x="91945"/>
        <item x="91946"/>
        <item x="91947"/>
        <item x="91948"/>
        <item x="91949"/>
        <item x="91950"/>
        <item x="91951"/>
        <item x="91952"/>
        <item x="91953"/>
        <item x="91954"/>
        <item x="91955"/>
        <item x="91956"/>
        <item x="91957"/>
        <item x="91958"/>
        <item x="91959"/>
        <item x="91960"/>
        <item x="91961"/>
        <item x="91962"/>
        <item x="91963"/>
        <item x="91964"/>
        <item x="91965"/>
        <item x="91966"/>
        <item x="91967"/>
        <item x="91968"/>
        <item x="91969"/>
        <item x="91970"/>
        <item x="91971"/>
        <item x="91972"/>
        <item x="91973"/>
        <item x="91974"/>
        <item x="91975"/>
        <item x="91976"/>
        <item x="91977"/>
        <item x="91978"/>
        <item x="91979"/>
        <item x="91980"/>
        <item x="91981"/>
        <item x="91982"/>
        <item x="91983"/>
        <item x="91984"/>
        <item x="91985"/>
        <item x="91986"/>
        <item x="91987"/>
        <item x="91988"/>
        <item x="91989"/>
        <item x="91990"/>
        <item x="91991"/>
        <item x="91992"/>
        <item x="91993"/>
        <item x="91994"/>
        <item x="91995"/>
        <item x="91996"/>
        <item x="91997"/>
        <item x="91998"/>
        <item x="91999"/>
        <item x="92000"/>
        <item x="92001"/>
        <item x="92002"/>
        <item x="92003"/>
        <item x="92004"/>
        <item x="92005"/>
        <item x="92006"/>
        <item x="92007"/>
        <item x="92008"/>
        <item x="92009"/>
        <item x="92010"/>
        <item x="92011"/>
        <item x="92012"/>
        <item x="92013"/>
        <item x="92014"/>
        <item x="92015"/>
        <item x="92016"/>
        <item x="92017"/>
        <item x="92018"/>
        <item x="92019"/>
        <item x="92020"/>
        <item x="92021"/>
        <item x="92022"/>
        <item x="92023"/>
        <item x="92024"/>
        <item x="92025"/>
        <item x="92026"/>
        <item x="92027"/>
        <item x="92028"/>
        <item x="92029"/>
        <item x="92030"/>
        <item x="92031"/>
        <item x="92032"/>
        <item x="92033"/>
        <item x="92034"/>
        <item x="92035"/>
        <item x="92036"/>
        <item x="92037"/>
        <item x="92038"/>
        <item x="92039"/>
        <item x="92040"/>
        <item x="92041"/>
        <item x="92042"/>
        <item x="92043"/>
        <item x="92044"/>
        <item x="92045"/>
        <item x="92046"/>
        <item x="92047"/>
        <item x="92048"/>
        <item x="92049"/>
        <item x="92050"/>
        <item x="92051"/>
        <item x="92052"/>
        <item x="92053"/>
        <item x="92054"/>
        <item x="92055"/>
        <item x="92056"/>
        <item x="92057"/>
        <item x="92058"/>
        <item x="92059"/>
        <item x="92060"/>
        <item x="92061"/>
        <item x="92062"/>
        <item x="92063"/>
        <item x="92064"/>
        <item x="92065"/>
        <item x="92066"/>
        <item x="92067"/>
        <item x="92068"/>
        <item x="92069"/>
        <item x="92070"/>
        <item x="92071"/>
        <item x="92072"/>
        <item x="92073"/>
        <item x="92074"/>
        <item x="92075"/>
        <item x="92076"/>
        <item x="92077"/>
        <item x="92078"/>
        <item x="92079"/>
        <item x="92080"/>
        <item x="92081"/>
        <item x="92082"/>
        <item x="92083"/>
        <item x="92084"/>
        <item x="92085"/>
        <item x="92086"/>
        <item x="92087"/>
        <item x="92088"/>
        <item x="92089"/>
        <item x="92090"/>
        <item x="92091"/>
        <item x="92092"/>
        <item x="92093"/>
        <item x="92094"/>
        <item x="92095"/>
        <item x="92096"/>
        <item x="92097"/>
        <item x="92098"/>
        <item x="92099"/>
        <item x="92100"/>
        <item x="92101"/>
        <item x="92102"/>
        <item x="92103"/>
        <item x="92104"/>
        <item x="92105"/>
        <item x="92106"/>
        <item x="92107"/>
        <item x="92108"/>
        <item x="92109"/>
        <item x="92110"/>
        <item x="92111"/>
        <item x="92112"/>
        <item x="92113"/>
        <item x="92114"/>
        <item x="92115"/>
        <item x="92116"/>
        <item x="92117"/>
        <item x="92118"/>
        <item x="92119"/>
        <item x="92120"/>
        <item x="92121"/>
        <item x="92122"/>
        <item x="92123"/>
        <item x="92124"/>
        <item x="92125"/>
        <item x="92126"/>
        <item x="92127"/>
        <item x="92128"/>
        <item x="92129"/>
        <item x="92130"/>
        <item x="92131"/>
        <item x="92132"/>
        <item x="92133"/>
        <item x="92134"/>
        <item x="92135"/>
        <item x="92136"/>
        <item x="92137"/>
        <item x="92138"/>
        <item x="92139"/>
        <item x="92140"/>
        <item x="92141"/>
        <item x="92142"/>
        <item x="92143"/>
        <item x="92144"/>
        <item x="92145"/>
        <item x="92146"/>
        <item x="92147"/>
        <item x="92148"/>
        <item x="92149"/>
        <item x="92150"/>
        <item x="92151"/>
        <item x="92152"/>
        <item x="92153"/>
        <item x="92154"/>
        <item x="92155"/>
        <item x="92156"/>
        <item x="92157"/>
        <item x="92158"/>
        <item x="92159"/>
        <item x="92160"/>
        <item x="92161"/>
        <item x="92162"/>
        <item x="92163"/>
        <item x="92164"/>
        <item x="92165"/>
        <item x="92166"/>
        <item x="92167"/>
        <item x="92168"/>
        <item x="92169"/>
        <item x="92170"/>
        <item x="92171"/>
        <item x="92172"/>
        <item x="92173"/>
        <item x="92174"/>
        <item x="92175"/>
        <item x="92176"/>
        <item x="92177"/>
        <item x="92178"/>
        <item x="92179"/>
        <item x="92180"/>
        <item x="92181"/>
        <item x="92182"/>
        <item x="92183"/>
        <item x="92184"/>
        <item x="92185"/>
        <item x="92186"/>
        <item x="92187"/>
        <item x="92188"/>
        <item x="92189"/>
        <item x="92190"/>
        <item x="92191"/>
        <item x="92192"/>
        <item x="92193"/>
        <item x="92194"/>
        <item x="92195"/>
        <item x="92196"/>
        <item x="92197"/>
        <item x="92198"/>
        <item x="92199"/>
        <item x="92200"/>
        <item x="92201"/>
        <item x="92202"/>
        <item x="92203"/>
        <item x="92204"/>
        <item x="92205"/>
        <item x="92206"/>
        <item x="92207"/>
        <item x="92208"/>
        <item x="92209"/>
        <item x="92210"/>
        <item x="92211"/>
        <item x="92212"/>
        <item x="92213"/>
        <item x="92214"/>
        <item x="92215"/>
        <item x="92216"/>
        <item x="92217"/>
        <item x="92218"/>
        <item x="92219"/>
        <item x="92220"/>
        <item x="92221"/>
        <item x="92222"/>
        <item x="92223"/>
        <item x="92224"/>
        <item x="92225"/>
        <item x="92226"/>
        <item x="92227"/>
        <item x="92228"/>
        <item x="92229"/>
        <item x="92230"/>
        <item x="92231"/>
        <item x="92232"/>
        <item x="92233"/>
        <item x="92234"/>
        <item x="92235"/>
        <item x="92236"/>
        <item x="92237"/>
        <item x="92238"/>
        <item x="92239"/>
        <item x="92240"/>
        <item x="92241"/>
        <item x="92242"/>
        <item x="92243"/>
        <item x="92244"/>
        <item x="92245"/>
        <item x="92246"/>
        <item x="92247"/>
        <item x="92248"/>
        <item x="92249"/>
        <item x="92250"/>
        <item x="92251"/>
        <item x="92252"/>
        <item x="92253"/>
        <item x="92254"/>
        <item x="92255"/>
        <item x="92256"/>
        <item x="92257"/>
        <item x="92258"/>
        <item x="92259"/>
        <item x="92260"/>
        <item x="92261"/>
        <item x="92262"/>
        <item x="92263"/>
        <item x="92264"/>
        <item x="92265"/>
        <item x="92266"/>
        <item x="92267"/>
        <item x="92268"/>
        <item x="92269"/>
        <item x="92270"/>
        <item x="92271"/>
        <item x="92272"/>
        <item x="92273"/>
        <item x="92274"/>
        <item x="92275"/>
        <item x="92276"/>
        <item x="92277"/>
        <item x="92278"/>
        <item x="92279"/>
        <item x="92280"/>
        <item x="92281"/>
        <item x="92282"/>
        <item x="92283"/>
        <item x="92284"/>
        <item x="92285"/>
        <item x="92286"/>
        <item x="92287"/>
        <item x="92288"/>
        <item x="92289"/>
        <item x="92290"/>
        <item x="92291"/>
        <item x="92292"/>
        <item x="92293"/>
        <item x="92294"/>
        <item x="92295"/>
        <item x="92296"/>
        <item x="92297"/>
        <item x="92298"/>
        <item x="92299"/>
        <item x="92300"/>
        <item x="92301"/>
        <item x="92302"/>
        <item x="92303"/>
        <item x="92304"/>
        <item x="92305"/>
        <item x="92306"/>
        <item x="92307"/>
        <item x="92308"/>
        <item x="92309"/>
        <item x="92310"/>
        <item x="92311"/>
        <item x="92312"/>
        <item x="92313"/>
        <item x="92314"/>
        <item x="92315"/>
        <item x="92316"/>
        <item x="92317"/>
        <item x="92318"/>
        <item x="92319"/>
        <item x="92320"/>
        <item x="92321"/>
        <item x="92322"/>
        <item x="92323"/>
        <item x="92324"/>
        <item x="92325"/>
        <item x="92326"/>
        <item x="92327"/>
        <item x="92328"/>
        <item x="92329"/>
        <item x="92330"/>
        <item x="92331"/>
        <item x="92332"/>
        <item x="92333"/>
        <item x="92334"/>
        <item x="92335"/>
        <item x="92336"/>
        <item x="92337"/>
        <item x="92338"/>
        <item x="92339"/>
        <item x="92340"/>
        <item x="92341"/>
        <item x="92342"/>
        <item x="92343"/>
        <item x="92344"/>
        <item x="92345"/>
        <item x="92346"/>
        <item x="92347"/>
        <item x="92348"/>
        <item x="92349"/>
        <item x="92350"/>
        <item x="92351"/>
        <item x="92352"/>
        <item x="92353"/>
        <item x="92354"/>
        <item x="92355"/>
        <item x="92356"/>
        <item x="92357"/>
        <item x="92358"/>
        <item x="92359"/>
        <item x="92360"/>
        <item x="92361"/>
        <item x="92362"/>
        <item x="92363"/>
        <item x="92364"/>
        <item x="92365"/>
        <item x="92366"/>
        <item x="92367"/>
        <item x="92368"/>
        <item x="92369"/>
        <item x="92370"/>
        <item x="92371"/>
        <item x="92372"/>
        <item x="92373"/>
        <item x="92374"/>
        <item x="92375"/>
        <item x="92376"/>
        <item x="92377"/>
        <item x="92378"/>
        <item x="92379"/>
        <item x="92380"/>
        <item x="92381"/>
        <item x="92382"/>
        <item x="92383"/>
        <item x="92384"/>
        <item x="92385"/>
        <item x="92386"/>
        <item x="92387"/>
        <item x="92388"/>
        <item x="92389"/>
        <item x="92390"/>
        <item x="92391"/>
        <item x="92392"/>
        <item x="92393"/>
        <item x="92394"/>
        <item x="92395"/>
        <item x="92396"/>
        <item x="92397"/>
        <item x="92398"/>
        <item x="92399"/>
        <item x="92400"/>
        <item x="92401"/>
        <item x="92402"/>
        <item x="92403"/>
        <item x="92404"/>
        <item x="92405"/>
        <item x="92406"/>
        <item x="92407"/>
        <item x="92408"/>
        <item x="92409"/>
        <item x="92410"/>
        <item x="92411"/>
        <item x="92412"/>
        <item x="92413"/>
        <item x="92414"/>
        <item x="92415"/>
        <item x="92416"/>
        <item x="92417"/>
        <item x="92418"/>
        <item x="92419"/>
        <item x="92420"/>
        <item x="92421"/>
        <item x="92422"/>
        <item x="92423"/>
        <item x="92424"/>
        <item x="92425"/>
        <item x="92426"/>
        <item x="92427"/>
        <item x="92428"/>
        <item x="92429"/>
        <item x="92430"/>
        <item x="92431"/>
        <item x="92432"/>
        <item x="92433"/>
        <item x="92434"/>
        <item x="92435"/>
        <item x="92436"/>
        <item x="92437"/>
        <item x="92438"/>
        <item x="92439"/>
        <item x="92440"/>
        <item x="92441"/>
        <item x="92442"/>
        <item x="92443"/>
        <item x="92444"/>
        <item x="92445"/>
        <item x="92446"/>
        <item x="92447"/>
        <item x="92448"/>
        <item x="92449"/>
        <item x="92450"/>
        <item x="92451"/>
        <item x="92452"/>
        <item x="92453"/>
        <item x="92454"/>
        <item x="92455"/>
        <item x="92456"/>
        <item x="92457"/>
        <item x="92458"/>
        <item x="92459"/>
        <item x="92460"/>
        <item x="92461"/>
        <item x="92462"/>
        <item x="92463"/>
        <item x="92464"/>
        <item x="92465"/>
        <item x="92466"/>
        <item x="92467"/>
        <item x="92468"/>
        <item x="92469"/>
        <item x="92470"/>
        <item x="92471"/>
        <item x="92472"/>
        <item x="92473"/>
        <item x="92474"/>
        <item x="92475"/>
        <item x="92476"/>
        <item x="92477"/>
        <item x="92478"/>
        <item x="92479"/>
        <item x="92480"/>
        <item x="92481"/>
        <item x="92482"/>
        <item x="92483"/>
        <item x="92484"/>
        <item x="92485"/>
        <item x="92486"/>
        <item x="92487"/>
        <item x="92488"/>
        <item x="92489"/>
        <item x="92490"/>
        <item x="92491"/>
        <item x="92492"/>
        <item x="92493"/>
        <item x="92494"/>
        <item x="92495"/>
        <item x="92496"/>
        <item x="92497"/>
        <item x="92498"/>
        <item x="92499"/>
        <item x="92500"/>
        <item x="92501"/>
        <item x="92502"/>
        <item x="92503"/>
        <item x="92504"/>
        <item x="92505"/>
        <item x="92506"/>
        <item x="92507"/>
        <item x="92508"/>
        <item x="92509"/>
        <item x="92510"/>
        <item x="92511"/>
        <item x="92512"/>
        <item x="92513"/>
        <item x="92514"/>
        <item x="92515"/>
        <item x="92516"/>
        <item x="92517"/>
        <item x="92518"/>
        <item x="92519"/>
        <item x="92520"/>
        <item x="92521"/>
        <item x="92522"/>
        <item x="92523"/>
        <item x="92524"/>
        <item x="92525"/>
        <item x="92526"/>
        <item x="92527"/>
        <item x="92528"/>
        <item x="92529"/>
        <item x="92530"/>
        <item x="92531"/>
        <item x="92532"/>
        <item x="92533"/>
        <item x="92534"/>
        <item x="92535"/>
        <item x="92536"/>
        <item x="92537"/>
        <item x="92538"/>
        <item x="92539"/>
        <item x="92540"/>
        <item x="92541"/>
        <item x="92542"/>
        <item x="92543"/>
        <item x="92544"/>
        <item x="92545"/>
        <item x="92546"/>
        <item x="92547"/>
        <item x="92548"/>
        <item x="92549"/>
        <item x="92550"/>
        <item x="92551"/>
        <item x="92552"/>
        <item x="92553"/>
        <item x="92554"/>
        <item x="92555"/>
        <item x="92556"/>
        <item x="92557"/>
        <item x="92558"/>
        <item x="92559"/>
        <item x="92560"/>
        <item x="92561"/>
        <item x="92562"/>
        <item x="92563"/>
        <item x="92564"/>
        <item x="92565"/>
        <item x="92566"/>
        <item x="92567"/>
        <item x="92568"/>
        <item x="92569"/>
        <item x="92570"/>
        <item x="92571"/>
        <item x="92572"/>
        <item x="92573"/>
        <item x="92574"/>
        <item x="92575"/>
        <item x="92576"/>
        <item x="92577"/>
        <item x="92578"/>
        <item x="92579"/>
        <item x="92580"/>
        <item x="92581"/>
        <item x="92582"/>
        <item x="92583"/>
        <item x="92584"/>
        <item x="92585"/>
        <item x="92586"/>
        <item x="92587"/>
        <item x="92588"/>
        <item x="92589"/>
        <item x="92590"/>
        <item x="92591"/>
        <item x="92592"/>
        <item x="92593"/>
        <item x="92594"/>
        <item x="92595"/>
        <item x="92596"/>
        <item x="92597"/>
        <item x="92598"/>
        <item x="92599"/>
        <item x="92600"/>
        <item x="92601"/>
        <item x="92602"/>
        <item x="92603"/>
        <item x="92604"/>
        <item x="92605"/>
        <item x="92606"/>
        <item x="92607"/>
        <item x="92608"/>
        <item x="92609"/>
        <item x="92610"/>
        <item x="92611"/>
        <item x="92612"/>
        <item x="92613"/>
        <item x="92614"/>
        <item x="92615"/>
        <item x="92616"/>
        <item x="92617"/>
        <item x="92618"/>
        <item x="92619"/>
        <item x="92620"/>
        <item x="92621"/>
        <item x="92622"/>
        <item x="92623"/>
        <item x="92624"/>
        <item x="92625"/>
        <item x="92626"/>
        <item x="92627"/>
        <item x="92628"/>
        <item x="92629"/>
        <item x="92630"/>
        <item x="92631"/>
        <item x="92632"/>
        <item x="92633"/>
        <item x="92634"/>
        <item x="92635"/>
        <item x="92636"/>
        <item x="92637"/>
        <item x="92638"/>
        <item x="92639"/>
        <item x="92640"/>
        <item x="92641"/>
        <item x="92642"/>
        <item x="92643"/>
        <item x="92644"/>
        <item x="92645"/>
        <item x="92646"/>
        <item x="92647"/>
        <item x="92648"/>
        <item x="92649"/>
        <item x="92650"/>
        <item x="92651"/>
        <item x="92652"/>
        <item x="92653"/>
        <item x="92654"/>
        <item x="92655"/>
        <item x="92656"/>
        <item x="92657"/>
        <item x="92658"/>
        <item x="92659"/>
        <item x="92660"/>
        <item x="92661"/>
        <item x="92662"/>
        <item x="92663"/>
        <item x="92664"/>
        <item x="92665"/>
        <item x="92666"/>
        <item x="92667"/>
        <item x="92668"/>
        <item x="92669"/>
        <item x="92670"/>
        <item x="92671"/>
        <item x="92672"/>
        <item x="92673"/>
        <item x="92674"/>
        <item x="92675"/>
        <item x="92676"/>
        <item x="92677"/>
        <item x="92678"/>
        <item x="92679"/>
        <item x="92680"/>
        <item x="92681"/>
        <item x="92682"/>
        <item x="92683"/>
        <item x="92684"/>
        <item x="92685"/>
        <item x="92686"/>
        <item x="92687"/>
        <item x="92688"/>
        <item x="92689"/>
        <item x="92690"/>
        <item x="92691"/>
        <item x="92692"/>
        <item x="92693"/>
        <item x="92694"/>
        <item x="92695"/>
        <item x="92696"/>
        <item x="92697"/>
        <item x="92698"/>
        <item x="92699"/>
        <item x="92700"/>
        <item x="92701"/>
        <item x="92702"/>
        <item x="92703"/>
        <item x="92704"/>
        <item x="92705"/>
        <item x="92706"/>
        <item x="92707"/>
        <item x="92708"/>
        <item x="92709"/>
        <item x="92710"/>
        <item x="92711"/>
        <item x="92712"/>
        <item x="92713"/>
        <item x="92714"/>
        <item x="92715"/>
        <item x="92716"/>
        <item x="92717"/>
        <item x="92718"/>
        <item x="92719"/>
        <item x="92720"/>
        <item x="92721"/>
        <item x="92722"/>
        <item x="92723"/>
        <item x="92724"/>
        <item x="92725"/>
        <item x="92726"/>
        <item x="92727"/>
        <item x="92728"/>
        <item x="92729"/>
        <item x="92730"/>
        <item x="92731"/>
        <item x="92732"/>
        <item x="92733"/>
        <item x="92734"/>
        <item x="92735"/>
        <item x="92736"/>
        <item x="92737"/>
        <item x="92738"/>
        <item x="92739"/>
        <item x="92740"/>
        <item x="92741"/>
        <item x="92742"/>
        <item x="92743"/>
        <item x="92744"/>
        <item x="92745"/>
        <item x="92746"/>
        <item x="92747"/>
        <item x="92748"/>
        <item x="92749"/>
        <item x="92750"/>
        <item x="92751"/>
        <item x="92752"/>
        <item x="92753"/>
        <item x="92754"/>
        <item x="92755"/>
        <item x="92756"/>
        <item x="92757"/>
        <item x="92758"/>
        <item x="92759"/>
        <item x="92760"/>
        <item x="92761"/>
        <item x="92762"/>
        <item x="92763"/>
        <item x="92764"/>
        <item x="92765"/>
        <item x="92766"/>
        <item x="92767"/>
        <item x="92768"/>
        <item x="92769"/>
        <item x="92770"/>
        <item x="92771"/>
        <item x="92772"/>
        <item x="92773"/>
        <item x="92774"/>
        <item x="92775"/>
        <item x="92776"/>
        <item x="92777"/>
        <item x="92778"/>
        <item x="92779"/>
        <item x="92780"/>
        <item x="92781"/>
        <item x="92782"/>
        <item x="92783"/>
        <item x="92784"/>
        <item x="92785"/>
        <item x="92786"/>
        <item x="92787"/>
        <item x="92788"/>
        <item x="92789"/>
        <item x="92790"/>
        <item x="92791"/>
        <item x="92792"/>
        <item x="92793"/>
        <item x="92794"/>
        <item x="92795"/>
        <item x="92796"/>
        <item x="92797"/>
        <item x="92798"/>
        <item x="92799"/>
        <item x="92800"/>
        <item x="92801"/>
        <item x="92802"/>
        <item x="92803"/>
        <item x="92804"/>
        <item x="92805"/>
        <item x="92806"/>
        <item x="92807"/>
        <item x="92808"/>
        <item x="92809"/>
        <item x="92810"/>
        <item x="92811"/>
        <item x="92812"/>
        <item x="92813"/>
        <item x="92814"/>
        <item x="92815"/>
        <item x="92816"/>
        <item x="92817"/>
        <item x="92818"/>
        <item x="92819"/>
        <item x="92820"/>
        <item x="92821"/>
        <item x="92822"/>
        <item x="92823"/>
        <item x="92824"/>
        <item x="92825"/>
        <item x="92826"/>
        <item x="92827"/>
        <item x="92828"/>
        <item x="92829"/>
        <item x="92830"/>
        <item x="92831"/>
        <item x="92832"/>
        <item x="92833"/>
        <item x="92834"/>
        <item x="92835"/>
        <item x="92836"/>
        <item x="92837"/>
        <item x="92838"/>
        <item x="92839"/>
        <item x="92840"/>
        <item x="92841"/>
        <item x="92842"/>
        <item x="92843"/>
        <item x="92844"/>
        <item x="92845"/>
        <item x="92846"/>
        <item x="92847"/>
        <item x="92848"/>
        <item x="92849"/>
        <item x="92850"/>
        <item x="92851"/>
        <item x="92852"/>
        <item x="92853"/>
        <item x="92854"/>
        <item x="92855"/>
        <item x="92856"/>
        <item x="92857"/>
        <item x="92858"/>
        <item x="92859"/>
        <item x="92860"/>
        <item x="92861"/>
        <item x="92862"/>
        <item x="92863"/>
        <item x="92864"/>
        <item x="92865"/>
        <item x="92866"/>
        <item x="92867"/>
        <item x="92868"/>
        <item x="92869"/>
        <item x="92870"/>
        <item x="92871"/>
        <item x="92872"/>
        <item x="92873"/>
        <item x="92874"/>
        <item x="92875"/>
        <item x="92876"/>
        <item x="92877"/>
        <item x="92878"/>
        <item x="92879"/>
        <item x="92880"/>
        <item x="92881"/>
        <item x="92882"/>
        <item x="92883"/>
        <item x="92884"/>
        <item x="92885"/>
        <item x="92886"/>
        <item x="92887"/>
        <item x="92888"/>
        <item x="92889"/>
        <item x="92890"/>
        <item x="92891"/>
        <item x="92892"/>
        <item x="92893"/>
        <item x="92894"/>
        <item x="92895"/>
        <item x="92896"/>
        <item x="92897"/>
        <item x="92898"/>
        <item x="92899"/>
        <item x="92900"/>
        <item x="92901"/>
        <item x="92902"/>
        <item x="92903"/>
        <item x="92904"/>
        <item x="92905"/>
        <item x="92906"/>
        <item x="92907"/>
        <item x="92908"/>
        <item x="92909"/>
        <item x="92910"/>
        <item x="92911"/>
        <item x="92912"/>
        <item x="92913"/>
        <item x="92914"/>
        <item x="92915"/>
        <item x="92916"/>
        <item x="92917"/>
        <item x="92918"/>
        <item x="92919"/>
        <item x="92920"/>
        <item x="92921"/>
        <item x="92922"/>
        <item x="92923"/>
        <item x="92924"/>
        <item x="92925"/>
        <item x="92926"/>
        <item x="92927"/>
        <item x="92928"/>
        <item x="92929"/>
        <item x="92930"/>
        <item x="92931"/>
        <item x="92932"/>
        <item x="92933"/>
        <item x="92934"/>
        <item x="92935"/>
        <item x="92936"/>
        <item x="92937"/>
        <item x="92938"/>
        <item x="92939"/>
        <item x="92940"/>
        <item x="92941"/>
        <item x="92942"/>
        <item x="92943"/>
        <item x="92944"/>
        <item x="92945"/>
        <item x="92946"/>
        <item x="92947"/>
        <item x="92948"/>
        <item x="92949"/>
        <item x="92950"/>
        <item x="92951"/>
        <item x="92952"/>
        <item x="92953"/>
        <item x="92954"/>
        <item x="92955"/>
        <item x="92956"/>
        <item x="92957"/>
        <item x="92958"/>
        <item x="92959"/>
        <item x="92960"/>
        <item x="92961"/>
        <item x="92962"/>
        <item x="92963"/>
        <item x="92964"/>
        <item x="92965"/>
        <item x="92966"/>
        <item x="92967"/>
        <item x="92968"/>
        <item x="92969"/>
        <item x="92970"/>
        <item x="92971"/>
        <item x="92972"/>
        <item x="92973"/>
        <item x="92974"/>
        <item x="92975"/>
        <item x="92976"/>
        <item x="92977"/>
        <item x="92978"/>
        <item x="92979"/>
        <item x="92980"/>
        <item x="92981"/>
        <item x="92982"/>
        <item x="92983"/>
        <item x="92984"/>
        <item x="92985"/>
        <item x="92986"/>
        <item x="92987"/>
        <item x="92988"/>
        <item x="92989"/>
        <item x="92990"/>
        <item x="92991"/>
        <item x="92992"/>
        <item x="92993"/>
        <item x="92994"/>
        <item x="92995"/>
        <item x="92996"/>
        <item x="92997"/>
        <item x="92998"/>
        <item x="92999"/>
        <item x="93000"/>
        <item x="93001"/>
        <item x="93002"/>
        <item x="93003"/>
        <item x="93004"/>
        <item x="93005"/>
        <item x="93006"/>
        <item x="93007"/>
        <item x="93008"/>
        <item x="93009"/>
        <item x="93010"/>
        <item x="93011"/>
        <item x="93012"/>
        <item x="93013"/>
        <item x="93014"/>
        <item x="93015"/>
        <item x="93016"/>
        <item x="93017"/>
        <item x="93018"/>
        <item x="93019"/>
        <item x="93020"/>
        <item x="93021"/>
        <item x="93022"/>
        <item x="93023"/>
        <item x="93024"/>
        <item x="93025"/>
        <item x="93026"/>
        <item x="93027"/>
        <item x="93028"/>
        <item x="93029"/>
        <item x="93030"/>
        <item x="93031"/>
        <item x="93032"/>
        <item x="93033"/>
        <item x="93034"/>
        <item x="93035"/>
        <item x="93036"/>
        <item x="93037"/>
        <item x="93038"/>
        <item x="93039"/>
        <item x="93040"/>
        <item x="93041"/>
        <item x="93042"/>
        <item x="93043"/>
        <item x="93044"/>
        <item x="93045"/>
        <item x="93046"/>
        <item x="93047"/>
        <item x="93048"/>
        <item x="93049"/>
        <item x="93050"/>
        <item x="93051"/>
        <item x="93052"/>
        <item x="93053"/>
        <item x="93054"/>
        <item x="93055"/>
        <item x="93056"/>
        <item x="93057"/>
        <item x="93058"/>
        <item x="93059"/>
        <item x="93060"/>
        <item x="93061"/>
        <item x="93062"/>
        <item x="93063"/>
        <item x="93064"/>
        <item x="93065"/>
        <item x="93066"/>
        <item x="93067"/>
        <item x="93068"/>
        <item x="93069"/>
        <item x="93070"/>
        <item x="93071"/>
        <item x="93072"/>
        <item x="93073"/>
        <item x="93074"/>
        <item x="93075"/>
        <item x="93076"/>
        <item x="93077"/>
        <item x="93078"/>
        <item x="93079"/>
        <item x="93080"/>
        <item x="93081"/>
        <item x="93082"/>
        <item x="93083"/>
        <item x="93084"/>
        <item x="93085"/>
        <item x="93086"/>
        <item x="93087"/>
        <item x="93088"/>
        <item x="93089"/>
        <item x="93090"/>
        <item x="93091"/>
        <item x="93092"/>
        <item x="93093"/>
        <item x="93094"/>
        <item x="93095"/>
        <item x="93096"/>
        <item x="93097"/>
        <item x="93098"/>
        <item x="93099"/>
        <item x="93100"/>
        <item x="93101"/>
        <item x="93102"/>
        <item x="93103"/>
        <item x="93104"/>
        <item x="93105"/>
        <item x="93106"/>
        <item x="93107"/>
        <item x="93108"/>
        <item x="93109"/>
        <item x="93110"/>
        <item x="93111"/>
        <item x="93112"/>
        <item x="93113"/>
        <item x="93114"/>
        <item x="93115"/>
        <item x="93116"/>
        <item x="93117"/>
        <item x="93118"/>
        <item x="93119"/>
        <item x="93120"/>
        <item x="93121"/>
        <item x="93122"/>
        <item x="93123"/>
        <item x="93124"/>
        <item x="93125"/>
        <item x="93126"/>
        <item x="93127"/>
        <item x="93128"/>
        <item x="93129"/>
        <item x="93130"/>
        <item x="93131"/>
        <item x="93132"/>
        <item x="93133"/>
        <item x="93134"/>
        <item x="93135"/>
        <item x="93136"/>
        <item x="93137"/>
        <item x="93138"/>
        <item x="93139"/>
        <item x="93140"/>
        <item x="93141"/>
        <item x="93142"/>
        <item x="93143"/>
        <item x="93144"/>
        <item x="93145"/>
        <item x="93146"/>
        <item x="93147"/>
        <item x="93148"/>
        <item x="93149"/>
        <item x="93150"/>
        <item x="93151"/>
        <item x="93152"/>
        <item x="93153"/>
        <item x="93154"/>
        <item x="93155"/>
        <item x="93156"/>
        <item x="93157"/>
        <item x="93158"/>
        <item x="93159"/>
        <item x="93160"/>
        <item x="93161"/>
        <item x="93162"/>
        <item x="93163"/>
        <item x="93164"/>
        <item x="93165"/>
        <item x="93166"/>
        <item x="93167"/>
        <item x="93168"/>
        <item x="93169"/>
        <item x="93170"/>
        <item x="93171"/>
        <item x="93172"/>
        <item x="93173"/>
        <item x="93174"/>
        <item x="93175"/>
        <item x="93176"/>
        <item x="93177"/>
        <item x="93178"/>
        <item x="93179"/>
        <item x="93180"/>
        <item x="93181"/>
        <item x="93182"/>
        <item x="93183"/>
        <item x="93184"/>
        <item x="93185"/>
        <item x="93186"/>
        <item x="93187"/>
        <item x="93188"/>
        <item x="93189"/>
        <item x="93190"/>
        <item x="93191"/>
        <item x="93192"/>
        <item x="93193"/>
        <item x="93194"/>
        <item x="93195"/>
        <item x="93196"/>
        <item x="93197"/>
        <item x="93198"/>
        <item x="93199"/>
        <item x="93200"/>
        <item x="93201"/>
        <item x="93202"/>
        <item x="93203"/>
        <item x="93204"/>
        <item x="93205"/>
        <item x="93206"/>
        <item x="93207"/>
        <item x="93208"/>
        <item x="93209"/>
        <item x="93210"/>
        <item x="93211"/>
        <item x="93212"/>
        <item x="93213"/>
        <item x="93214"/>
        <item x="93215"/>
        <item x="93216"/>
        <item x="93217"/>
        <item x="93218"/>
        <item x="93219"/>
        <item x="93220"/>
        <item x="93221"/>
        <item x="93222"/>
        <item x="93223"/>
        <item x="93224"/>
        <item x="93225"/>
        <item x="93226"/>
        <item x="93227"/>
        <item x="93228"/>
        <item x="93229"/>
        <item x="93230"/>
        <item x="93231"/>
        <item x="93232"/>
        <item x="93233"/>
        <item x="93234"/>
        <item x="93235"/>
        <item x="93236"/>
        <item x="93237"/>
        <item x="93238"/>
        <item x="93239"/>
        <item x="93240"/>
        <item x="93241"/>
        <item x="93242"/>
        <item x="93243"/>
        <item x="93244"/>
        <item x="93245"/>
        <item x="93246"/>
        <item x="93247"/>
        <item x="93248"/>
        <item x="93249"/>
        <item x="93250"/>
        <item x="93251"/>
        <item x="93252"/>
        <item x="93253"/>
        <item x="93254"/>
        <item x="93255"/>
        <item x="93256"/>
        <item x="93257"/>
        <item x="93258"/>
        <item x="93259"/>
        <item x="93260"/>
        <item x="93261"/>
        <item x="93262"/>
        <item x="93263"/>
        <item x="93264"/>
        <item x="93265"/>
        <item x="93266"/>
        <item x="93267"/>
        <item x="93268"/>
        <item x="93269"/>
        <item x="93270"/>
        <item x="93271"/>
        <item x="93272"/>
        <item x="93273"/>
        <item x="93274"/>
        <item x="93275"/>
        <item x="93276"/>
        <item x="93277"/>
        <item x="93278"/>
        <item x="93279"/>
        <item x="93280"/>
        <item x="93281"/>
        <item x="93282"/>
        <item x="93283"/>
        <item x="93284"/>
        <item x="93285"/>
        <item x="93286"/>
        <item x="93287"/>
        <item x="93288"/>
        <item x="93289"/>
        <item x="93290"/>
        <item x="93291"/>
        <item x="93292"/>
        <item x="93293"/>
        <item x="93294"/>
        <item x="93295"/>
        <item x="93296"/>
        <item x="93297"/>
        <item x="93298"/>
        <item x="93299"/>
        <item x="93300"/>
        <item x="93301"/>
        <item x="93302"/>
        <item x="93303"/>
        <item x="93304"/>
        <item x="93305"/>
        <item x="93306"/>
        <item x="93307"/>
        <item x="93308"/>
        <item x="93309"/>
        <item x="93310"/>
        <item x="93311"/>
        <item x="93312"/>
        <item x="93313"/>
        <item x="93314"/>
        <item x="93315"/>
        <item x="93316"/>
        <item x="93317"/>
        <item x="93318"/>
        <item x="93319"/>
        <item x="93320"/>
        <item x="93321"/>
        <item x="93322"/>
        <item x="93323"/>
        <item x="93324"/>
        <item x="93325"/>
        <item x="93326"/>
        <item x="93327"/>
        <item x="93328"/>
        <item x="93329"/>
        <item x="93330"/>
        <item x="93331"/>
        <item x="93332"/>
        <item x="93333"/>
        <item x="93334"/>
        <item x="93335"/>
        <item x="93336"/>
        <item x="93337"/>
        <item x="93338"/>
        <item x="93339"/>
        <item x="93340"/>
        <item x="93341"/>
        <item x="93342"/>
        <item x="93343"/>
        <item x="93344"/>
        <item x="93345"/>
        <item x="93346"/>
        <item x="93347"/>
        <item x="93348"/>
        <item x="93349"/>
        <item x="93350"/>
        <item x="93351"/>
        <item x="93352"/>
        <item x="93353"/>
        <item x="93354"/>
        <item x="93355"/>
        <item x="93356"/>
        <item x="93357"/>
        <item x="93358"/>
        <item x="93359"/>
        <item x="93360"/>
        <item x="93361"/>
        <item x="93362"/>
        <item x="93363"/>
        <item x="93364"/>
        <item x="93365"/>
        <item x="93366"/>
        <item x="93367"/>
        <item x="93368"/>
        <item x="93369"/>
        <item x="93370"/>
        <item x="93371"/>
        <item x="93372"/>
        <item x="93373"/>
        <item x="93374"/>
        <item x="93375"/>
        <item x="93376"/>
        <item x="93377"/>
        <item x="93378"/>
        <item x="93379"/>
        <item x="93380"/>
        <item x="93381"/>
        <item x="93382"/>
        <item x="93383"/>
        <item x="93384"/>
        <item x="93385"/>
        <item x="93386"/>
        <item x="93387"/>
        <item x="93388"/>
        <item x="93389"/>
        <item x="93390"/>
        <item x="93391"/>
        <item x="93392"/>
        <item x="93393"/>
        <item x="93394"/>
        <item x="93395"/>
        <item x="93396"/>
        <item x="93397"/>
        <item x="93398"/>
        <item x="93399"/>
        <item x="93400"/>
        <item x="93401"/>
        <item x="93402"/>
        <item x="93403"/>
        <item x="93404"/>
        <item x="93405"/>
        <item x="93406"/>
        <item x="93407"/>
        <item x="93408"/>
        <item x="93409"/>
        <item x="93410"/>
        <item x="93411"/>
        <item x="93412"/>
        <item x="93413"/>
        <item x="93414"/>
        <item x="93415"/>
        <item x="93416"/>
        <item x="93417"/>
        <item x="93418"/>
        <item x="93419"/>
        <item x="93420"/>
        <item x="93421"/>
        <item x="93422"/>
        <item x="93423"/>
        <item x="93424"/>
        <item x="93425"/>
        <item x="93426"/>
        <item x="93427"/>
        <item x="93428"/>
        <item x="93429"/>
        <item x="93430"/>
        <item x="93431"/>
        <item x="93432"/>
        <item x="93433"/>
        <item x="93434"/>
        <item x="93435"/>
        <item x="93436"/>
        <item x="93437"/>
        <item x="93438"/>
        <item x="93439"/>
        <item x="93440"/>
        <item x="93441"/>
        <item x="93442"/>
        <item x="93443"/>
        <item x="93444"/>
        <item x="93445"/>
        <item x="93446"/>
        <item x="93447"/>
        <item x="93448"/>
        <item x="93449"/>
        <item x="93450"/>
        <item x="93451"/>
        <item x="93452"/>
        <item x="93453"/>
        <item x="93454"/>
        <item x="93455"/>
        <item x="93456"/>
        <item x="93457"/>
        <item x="93458"/>
        <item x="93459"/>
        <item x="93460"/>
        <item x="93461"/>
        <item x="93462"/>
        <item x="93463"/>
        <item x="93464"/>
        <item x="93465"/>
        <item x="93466"/>
        <item x="93467"/>
        <item x="93468"/>
        <item x="93469"/>
        <item x="93470"/>
        <item x="93471"/>
        <item x="93472"/>
        <item x="93473"/>
        <item x="93474"/>
        <item x="93475"/>
        <item x="93476"/>
        <item x="93477"/>
        <item x="93478"/>
        <item x="93479"/>
        <item x="93480"/>
        <item x="93481"/>
        <item x="93482"/>
        <item x="93483"/>
        <item x="93484"/>
        <item x="93485"/>
        <item x="93486"/>
        <item x="93487"/>
        <item x="93488"/>
        <item x="93489"/>
        <item x="93490"/>
        <item x="93491"/>
        <item x="93492"/>
        <item x="93493"/>
        <item x="93494"/>
        <item x="93495"/>
        <item x="93496"/>
        <item x="93497"/>
        <item x="93498"/>
        <item x="93499"/>
        <item x="93500"/>
        <item x="93501"/>
        <item x="93502"/>
        <item x="93503"/>
        <item x="93504"/>
        <item x="93505"/>
        <item x="93506"/>
        <item x="93507"/>
        <item x="93508"/>
        <item x="93509"/>
        <item x="93510"/>
        <item x="93511"/>
        <item x="93512"/>
        <item x="93513"/>
        <item x="93514"/>
        <item x="93515"/>
        <item x="93516"/>
        <item x="93517"/>
        <item x="93518"/>
        <item x="93519"/>
        <item x="93520"/>
        <item x="93521"/>
        <item x="93522"/>
        <item x="93523"/>
        <item x="93524"/>
        <item x="93525"/>
        <item x="93526"/>
        <item x="93527"/>
        <item x="93528"/>
        <item x="93529"/>
        <item x="93530"/>
        <item x="93531"/>
        <item x="93532"/>
        <item x="93533"/>
        <item x="93534"/>
        <item x="93535"/>
        <item x="93536"/>
        <item x="93537"/>
        <item x="93538"/>
        <item x="93539"/>
        <item x="93540"/>
        <item x="93541"/>
        <item x="93542"/>
        <item x="93543"/>
        <item x="93544"/>
        <item x="93545"/>
        <item x="93546"/>
        <item x="93547"/>
        <item x="93548"/>
        <item x="93549"/>
        <item x="93550"/>
        <item x="93551"/>
        <item x="93552"/>
        <item x="93553"/>
        <item x="93554"/>
        <item x="93555"/>
        <item x="93556"/>
        <item x="93557"/>
        <item x="93558"/>
        <item x="93559"/>
        <item x="93560"/>
        <item x="93561"/>
        <item x="93562"/>
        <item x="93563"/>
        <item x="93564"/>
        <item x="93565"/>
        <item x="93566"/>
        <item x="93567"/>
        <item x="93568"/>
        <item x="93569"/>
        <item x="93570"/>
        <item x="93571"/>
        <item x="93572"/>
        <item x="93573"/>
        <item x="93574"/>
        <item x="93575"/>
        <item x="93576"/>
        <item x="93577"/>
        <item x="93578"/>
        <item x="93579"/>
        <item x="93580"/>
        <item x="93581"/>
        <item x="93582"/>
        <item x="93583"/>
        <item x="93584"/>
        <item x="93585"/>
        <item x="93586"/>
        <item x="93587"/>
        <item x="93588"/>
        <item x="93589"/>
        <item x="93590"/>
        <item x="93591"/>
        <item x="93592"/>
        <item x="93593"/>
        <item x="93594"/>
        <item x="93595"/>
        <item x="93596"/>
        <item x="93597"/>
        <item x="93598"/>
        <item x="93599"/>
        <item x="93600"/>
        <item x="93601"/>
        <item x="93602"/>
        <item x="93603"/>
        <item x="93604"/>
        <item x="93605"/>
        <item x="93606"/>
        <item x="93607"/>
        <item x="93608"/>
        <item x="93609"/>
        <item x="93610"/>
        <item x="93611"/>
        <item x="93612"/>
        <item x="93613"/>
        <item x="93614"/>
        <item x="93615"/>
        <item x="93616"/>
        <item x="93617"/>
        <item x="93618"/>
        <item x="93619"/>
        <item x="93620"/>
        <item x="93621"/>
        <item x="93622"/>
        <item x="93623"/>
        <item x="93624"/>
        <item x="93625"/>
        <item x="93626"/>
        <item x="93627"/>
        <item x="93628"/>
        <item x="93629"/>
        <item x="93630"/>
        <item x="93631"/>
        <item x="93632"/>
        <item x="93633"/>
        <item x="93634"/>
        <item x="93635"/>
        <item x="93636"/>
        <item x="93637"/>
        <item x="93638"/>
        <item x="93639"/>
        <item x="93640"/>
        <item x="93641"/>
        <item x="93642"/>
        <item x="93643"/>
        <item x="93644"/>
        <item x="93645"/>
        <item x="93646"/>
        <item x="93647"/>
        <item x="93648"/>
        <item x="93649"/>
        <item x="93650"/>
        <item x="93651"/>
        <item x="93652"/>
        <item x="93653"/>
        <item x="93654"/>
        <item x="93655"/>
        <item x="93656"/>
        <item x="93657"/>
        <item x="93658"/>
        <item x="93659"/>
        <item x="93660"/>
        <item x="93661"/>
        <item x="93662"/>
        <item x="93663"/>
        <item x="93664"/>
        <item x="93665"/>
        <item x="93666"/>
        <item x="93667"/>
        <item x="93668"/>
        <item x="93669"/>
        <item x="93670"/>
        <item x="93671"/>
        <item x="93672"/>
        <item x="93673"/>
        <item x="93674"/>
        <item x="93675"/>
        <item x="93676"/>
        <item x="93677"/>
        <item x="93678"/>
        <item x="93679"/>
        <item x="93680"/>
        <item x="93681"/>
        <item x="93682"/>
        <item x="93683"/>
        <item x="93684"/>
        <item x="93685"/>
        <item x="93686"/>
        <item x="93687"/>
        <item x="93688"/>
        <item x="93689"/>
        <item x="93690"/>
        <item x="93691"/>
        <item x="93692"/>
        <item x="93693"/>
        <item x="93694"/>
        <item x="93695"/>
        <item x="93696"/>
        <item x="93697"/>
        <item x="93698"/>
        <item x="93699"/>
        <item x="93700"/>
        <item x="93701"/>
        <item x="93702"/>
        <item x="93703"/>
        <item x="93704"/>
        <item x="93705"/>
        <item x="93706"/>
        <item x="93707"/>
        <item x="93708"/>
        <item x="93709"/>
        <item x="93710"/>
        <item x="93711"/>
        <item x="93712"/>
        <item x="93713"/>
        <item x="93714"/>
        <item x="93715"/>
        <item x="93716"/>
        <item x="93717"/>
        <item x="93718"/>
        <item x="93719"/>
        <item x="93720"/>
        <item x="93721"/>
        <item x="93722"/>
        <item x="93723"/>
        <item x="93724"/>
        <item x="93725"/>
        <item x="93726"/>
        <item x="93727"/>
        <item x="93728"/>
        <item x="93729"/>
        <item x="93730"/>
        <item x="93731"/>
        <item x="93732"/>
        <item x="93733"/>
        <item x="93734"/>
        <item x="93735"/>
        <item x="93736"/>
        <item x="93737"/>
        <item x="93738"/>
        <item x="93739"/>
        <item x="93740"/>
        <item x="93741"/>
        <item x="93742"/>
        <item x="93743"/>
        <item x="93744"/>
        <item x="93745"/>
        <item x="93746"/>
        <item x="93747"/>
        <item x="93748"/>
        <item x="93749"/>
        <item x="93750"/>
        <item x="93751"/>
        <item x="93752"/>
        <item x="93753"/>
        <item x="93754"/>
        <item x="93755"/>
        <item x="93756"/>
        <item x="93757"/>
        <item x="93758"/>
        <item x="93759"/>
        <item x="93760"/>
        <item x="93761"/>
        <item x="93762"/>
        <item x="93763"/>
        <item x="93764"/>
        <item x="93765"/>
        <item x="93766"/>
        <item x="93767"/>
        <item x="93768"/>
        <item x="93769"/>
        <item x="93770"/>
        <item x="93771"/>
        <item x="93772"/>
        <item x="93773"/>
        <item x="93774"/>
        <item x="93775"/>
        <item x="93776"/>
        <item x="93777"/>
        <item x="93778"/>
        <item x="93779"/>
        <item x="93780"/>
        <item x="93781"/>
        <item x="93782"/>
        <item x="93783"/>
        <item x="93784"/>
        <item x="93785"/>
        <item x="93786"/>
        <item x="93787"/>
        <item x="93788"/>
        <item x="93789"/>
        <item x="93790"/>
        <item x="93791"/>
        <item x="93792"/>
        <item x="93793"/>
        <item x="93794"/>
        <item x="93795"/>
        <item x="93796"/>
        <item x="93797"/>
        <item x="93798"/>
        <item x="93799"/>
        <item x="93800"/>
        <item x="93801"/>
        <item x="93802"/>
        <item x="93803"/>
        <item x="93804"/>
        <item x="93805"/>
        <item x="93806"/>
        <item x="93807"/>
        <item x="93808"/>
        <item x="93809"/>
        <item x="93810"/>
        <item x="93811"/>
        <item x="93812"/>
        <item x="93813"/>
        <item x="93814"/>
        <item x="93815"/>
        <item x="93816"/>
        <item x="93817"/>
        <item x="93818"/>
        <item x="93819"/>
        <item x="93820"/>
        <item x="93821"/>
        <item x="93822"/>
        <item x="93823"/>
        <item x="93824"/>
        <item x="93825"/>
        <item x="93826"/>
        <item x="93827"/>
        <item x="93828"/>
        <item x="93829"/>
        <item x="93830"/>
        <item x="93831"/>
        <item x="93832"/>
        <item x="93833"/>
        <item x="93834"/>
        <item x="93835"/>
        <item x="93836"/>
        <item x="93837"/>
        <item x="93838"/>
        <item x="93839"/>
        <item x="93840"/>
        <item x="93841"/>
        <item x="93842"/>
        <item x="93843"/>
        <item x="93844"/>
        <item x="93845"/>
        <item x="93846"/>
        <item x="93847"/>
        <item x="93848"/>
        <item x="93849"/>
        <item x="93850"/>
        <item x="93851"/>
        <item x="93852"/>
        <item x="93853"/>
        <item x="93854"/>
        <item x="93855"/>
        <item x="93856"/>
        <item x="93857"/>
        <item x="93858"/>
        <item x="93859"/>
        <item x="93860"/>
        <item x="93861"/>
        <item x="93862"/>
        <item x="93863"/>
        <item x="93864"/>
        <item x="93865"/>
        <item x="93866"/>
        <item x="93867"/>
        <item x="93868"/>
        <item x="93869"/>
        <item x="93870"/>
        <item x="93871"/>
        <item x="93872"/>
        <item x="93873"/>
        <item x="93874"/>
        <item x="93875"/>
        <item x="93876"/>
        <item x="93877"/>
        <item x="93878"/>
        <item x="93879"/>
        <item x="93880"/>
        <item x="93881"/>
        <item x="93882"/>
        <item x="93883"/>
        <item x="93884"/>
        <item x="93885"/>
        <item x="93886"/>
        <item x="93887"/>
        <item x="93888"/>
        <item x="93889"/>
        <item x="93890"/>
        <item x="93891"/>
        <item x="93892"/>
        <item x="93893"/>
        <item x="93894"/>
        <item x="93895"/>
        <item x="93896"/>
        <item x="93897"/>
        <item x="93898"/>
        <item x="93899"/>
        <item x="93900"/>
        <item x="93901"/>
        <item x="93902"/>
        <item x="93903"/>
        <item x="93904"/>
        <item x="93905"/>
        <item x="93906"/>
        <item x="93907"/>
        <item x="93908"/>
        <item x="93909"/>
        <item x="93910"/>
        <item x="93911"/>
        <item x="93912"/>
        <item x="93913"/>
        <item x="93914"/>
        <item x="93915"/>
        <item x="93916"/>
        <item x="93917"/>
        <item x="93918"/>
        <item x="93919"/>
        <item x="93920"/>
        <item x="93921"/>
        <item x="93922"/>
        <item x="93923"/>
        <item x="93924"/>
        <item x="93925"/>
        <item x="93926"/>
        <item x="93927"/>
        <item x="93928"/>
        <item x="93929"/>
        <item x="93930"/>
        <item x="93931"/>
        <item x="93932"/>
        <item x="93933"/>
        <item x="93934"/>
        <item x="93935"/>
        <item x="93936"/>
        <item x="93937"/>
        <item x="93938"/>
        <item x="93939"/>
        <item x="93940"/>
        <item x="93941"/>
        <item x="93942"/>
        <item x="93943"/>
        <item x="93944"/>
        <item x="93945"/>
        <item x="93946"/>
        <item x="93947"/>
        <item x="93948"/>
        <item x="93949"/>
        <item x="93950"/>
        <item x="93951"/>
        <item x="93952"/>
        <item x="93953"/>
        <item x="93954"/>
        <item x="93955"/>
        <item x="93956"/>
        <item x="93957"/>
        <item x="93958"/>
        <item x="93959"/>
        <item x="93960"/>
        <item x="93961"/>
        <item x="93962"/>
        <item x="93963"/>
        <item x="93964"/>
        <item x="93965"/>
        <item x="93966"/>
        <item x="93967"/>
        <item x="93968"/>
        <item x="93969"/>
        <item x="93970"/>
        <item x="93971"/>
        <item x="93972"/>
        <item x="93973"/>
        <item x="93974"/>
        <item x="93975"/>
        <item x="93976"/>
        <item x="93977"/>
        <item x="93978"/>
        <item x="93979"/>
        <item x="93980"/>
        <item x="93981"/>
        <item x="93982"/>
        <item x="93983"/>
        <item x="93984"/>
        <item x="93985"/>
        <item x="93986"/>
        <item x="93987"/>
        <item x="93988"/>
        <item x="93989"/>
        <item x="93990"/>
        <item x="93991"/>
        <item x="93992"/>
        <item x="93993"/>
        <item x="93994"/>
        <item x="93995"/>
        <item x="93996"/>
        <item x="93997"/>
        <item x="93998"/>
        <item x="93999"/>
        <item x="94000"/>
        <item x="94001"/>
        <item x="94002"/>
        <item x="94003"/>
        <item x="94004"/>
        <item x="94005"/>
        <item x="94006"/>
        <item x="94007"/>
        <item x="94008"/>
        <item x="94009"/>
        <item x="94010"/>
        <item x="94011"/>
        <item x="94012"/>
        <item x="94013"/>
        <item x="94014"/>
        <item x="94015"/>
        <item x="94016"/>
        <item x="94017"/>
        <item x="94018"/>
        <item x="94019"/>
        <item x="94020"/>
        <item x="94021"/>
        <item x="94022"/>
        <item x="94023"/>
        <item x="94024"/>
        <item x="94025"/>
        <item x="94026"/>
        <item x="94027"/>
        <item x="94028"/>
        <item x="94029"/>
        <item x="94030"/>
        <item x="94031"/>
        <item x="94032"/>
        <item x="94033"/>
        <item x="94034"/>
        <item x="94035"/>
        <item x="94036"/>
        <item x="94037"/>
        <item x="94038"/>
        <item x="94039"/>
        <item x="94040"/>
        <item x="94041"/>
        <item x="94042"/>
        <item x="94043"/>
        <item x="94044"/>
        <item x="94045"/>
        <item x="94046"/>
        <item x="94047"/>
        <item x="94048"/>
        <item x="94049"/>
        <item x="94050"/>
        <item x="94051"/>
        <item x="94052"/>
        <item x="94053"/>
        <item x="94054"/>
        <item x="94055"/>
        <item x="94056"/>
        <item x="94057"/>
        <item x="94058"/>
        <item x="94059"/>
        <item x="94060"/>
        <item x="94061"/>
        <item x="94062"/>
        <item x="94063"/>
        <item x="94064"/>
        <item x="94065"/>
        <item x="94066"/>
        <item x="94067"/>
        <item x="94068"/>
        <item x="94069"/>
        <item x="94070"/>
        <item x="94071"/>
        <item x="94072"/>
        <item x="94073"/>
        <item x="94074"/>
        <item x="94075"/>
        <item x="94076"/>
        <item x="94077"/>
        <item x="94078"/>
        <item x="94079"/>
        <item x="94080"/>
        <item x="94081"/>
        <item x="94082"/>
        <item x="94083"/>
        <item x="94084"/>
        <item x="94085"/>
        <item x="94086"/>
        <item x="94087"/>
        <item x="94088"/>
        <item x="94089"/>
        <item x="94090"/>
        <item x="94091"/>
        <item x="94092"/>
        <item x="94093"/>
        <item x="94094"/>
        <item x="94095"/>
        <item x="94096"/>
        <item x="94097"/>
        <item x="94098"/>
        <item x="94099"/>
        <item x="94100"/>
        <item x="94101"/>
        <item x="94102"/>
        <item x="94103"/>
        <item x="94104"/>
        <item x="94105"/>
        <item x="94106"/>
        <item x="94107"/>
        <item x="94108"/>
        <item x="94109"/>
        <item x="94110"/>
        <item x="94111"/>
        <item x="94112"/>
        <item x="94113"/>
        <item x="94114"/>
        <item x="94115"/>
        <item x="94116"/>
        <item x="94117"/>
        <item x="94118"/>
        <item x="94119"/>
        <item x="94120"/>
        <item x="94121"/>
        <item x="94122"/>
        <item x="94123"/>
        <item x="94124"/>
        <item x="94125"/>
        <item x="94126"/>
        <item x="94127"/>
        <item x="94128"/>
        <item x="94129"/>
        <item x="94130"/>
        <item x="94131"/>
        <item x="94132"/>
        <item x="94133"/>
        <item x="94134"/>
        <item x="94135"/>
        <item x="94136"/>
        <item x="94137"/>
        <item x="94138"/>
        <item x="94139"/>
        <item x="94140"/>
        <item x="94141"/>
        <item x="94142"/>
        <item x="94143"/>
        <item x="94144"/>
        <item x="94145"/>
        <item x="94146"/>
        <item x="94147"/>
        <item x="94148"/>
        <item x="94149"/>
        <item x="94150"/>
        <item x="94151"/>
        <item x="94152"/>
        <item x="94153"/>
        <item x="94154"/>
        <item x="94155"/>
        <item x="94156"/>
        <item x="94157"/>
        <item x="94158"/>
        <item x="94159"/>
        <item x="94160"/>
        <item x="94161"/>
        <item x="94162"/>
        <item x="94163"/>
        <item x="94164"/>
        <item x="94165"/>
        <item x="94166"/>
        <item x="94167"/>
        <item x="94168"/>
        <item x="94169"/>
        <item x="94170"/>
        <item x="94171"/>
        <item x="94172"/>
        <item x="94173"/>
        <item x="94174"/>
        <item x="94175"/>
        <item x="94176"/>
        <item x="94177"/>
        <item x="94178"/>
        <item x="94179"/>
        <item x="94180"/>
        <item x="94181"/>
        <item x="94182"/>
        <item x="94183"/>
        <item x="94184"/>
        <item x="94185"/>
        <item x="94186"/>
        <item x="94187"/>
        <item x="94188"/>
        <item x="94189"/>
        <item x="94190"/>
        <item x="94191"/>
        <item x="94192"/>
        <item x="94193"/>
        <item x="94194"/>
        <item x="94195"/>
        <item x="94196"/>
        <item x="94197"/>
        <item x="94198"/>
        <item x="94199"/>
        <item x="94200"/>
        <item x="94201"/>
        <item x="94202"/>
        <item x="94203"/>
        <item x="94204"/>
        <item x="94205"/>
        <item x="94206"/>
        <item x="94207"/>
        <item x="94208"/>
        <item x="94209"/>
        <item x="94210"/>
        <item x="94211"/>
        <item x="94212"/>
        <item x="94213"/>
        <item x="94214"/>
        <item x="94215"/>
        <item x="94216"/>
        <item x="94217"/>
        <item x="94218"/>
        <item x="94219"/>
        <item x="94220"/>
        <item x="94221"/>
        <item x="94222"/>
        <item x="94223"/>
        <item x="94224"/>
        <item x="94225"/>
        <item x="94226"/>
        <item x="94227"/>
        <item x="94228"/>
        <item x="94229"/>
        <item x="94230"/>
        <item x="94231"/>
        <item x="94232"/>
        <item x="94233"/>
        <item x="94234"/>
        <item x="94235"/>
        <item x="94236"/>
        <item x="94237"/>
        <item x="94238"/>
        <item x="94239"/>
        <item x="94240"/>
        <item x="94241"/>
        <item x="94242"/>
        <item x="94243"/>
        <item x="94244"/>
        <item x="94245"/>
        <item x="94246"/>
        <item x="94247"/>
        <item x="94248"/>
        <item x="94249"/>
        <item x="94250"/>
        <item x="94251"/>
        <item x="94252"/>
        <item x="94253"/>
        <item x="94254"/>
        <item x="94255"/>
        <item x="94256"/>
        <item x="94257"/>
        <item x="94258"/>
        <item x="94259"/>
        <item x="94260"/>
        <item x="94261"/>
        <item x="94262"/>
        <item x="94263"/>
        <item x="94264"/>
        <item x="94265"/>
        <item x="94266"/>
        <item x="94267"/>
        <item x="94268"/>
        <item x="94269"/>
        <item x="94270"/>
        <item x="94271"/>
        <item x="94272"/>
        <item x="94273"/>
        <item x="94274"/>
        <item x="94275"/>
        <item x="94276"/>
        <item x="94277"/>
        <item x="94278"/>
        <item x="94279"/>
        <item x="94280"/>
        <item x="94281"/>
        <item x="94282"/>
        <item x="94283"/>
        <item x="94284"/>
        <item x="94285"/>
        <item x="94286"/>
        <item x="94287"/>
        <item x="94288"/>
        <item x="94289"/>
        <item x="94290"/>
        <item x="94291"/>
        <item x="94292"/>
        <item x="94293"/>
        <item x="94294"/>
        <item x="94295"/>
        <item x="94296"/>
        <item x="94297"/>
        <item x="94298"/>
        <item x="94299"/>
        <item x="94300"/>
        <item x="94301"/>
        <item x="94302"/>
        <item x="94303"/>
        <item x="94304"/>
        <item x="94305"/>
        <item x="94306"/>
        <item x="94307"/>
        <item x="94308"/>
        <item x="94309"/>
        <item x="94310"/>
        <item x="94311"/>
        <item x="94312"/>
        <item x="94313"/>
        <item x="94314"/>
        <item x="94315"/>
        <item x="94316"/>
        <item x="94317"/>
        <item x="94318"/>
        <item x="94319"/>
        <item x="94320"/>
        <item x="94321"/>
        <item x="94322"/>
        <item x="94323"/>
        <item x="94324"/>
        <item x="94325"/>
        <item x="94326"/>
        <item x="94327"/>
        <item x="94328"/>
        <item x="94329"/>
        <item x="94330"/>
        <item x="94331"/>
        <item x="94332"/>
        <item x="94333"/>
        <item x="94334"/>
        <item x="94335"/>
        <item x="94336"/>
        <item x="94337"/>
        <item x="94338"/>
        <item x="94339"/>
        <item x="94340"/>
        <item x="94341"/>
        <item x="94342"/>
        <item x="94343"/>
        <item x="94344"/>
        <item x="94345"/>
        <item x="94346"/>
        <item x="94347"/>
        <item x="94348"/>
        <item x="94349"/>
        <item x="94350"/>
        <item x="94351"/>
        <item x="94352"/>
        <item x="94353"/>
        <item x="94354"/>
        <item x="94355"/>
        <item x="94356"/>
        <item x="94357"/>
        <item x="94358"/>
        <item x="94359"/>
        <item x="94360"/>
        <item x="94361"/>
        <item x="94362"/>
        <item x="94363"/>
        <item x="94364"/>
        <item x="94365"/>
        <item x="94366"/>
        <item x="94367"/>
        <item x="94368"/>
        <item x="94369"/>
        <item x="94370"/>
        <item x="94371"/>
        <item x="94372"/>
        <item x="94373"/>
        <item x="94374"/>
        <item x="94375"/>
        <item x="94376"/>
        <item x="94377"/>
        <item x="94378"/>
        <item x="94379"/>
        <item x="94380"/>
        <item x="94381"/>
        <item x="94382"/>
        <item x="94383"/>
        <item x="94384"/>
        <item x="94385"/>
        <item x="94386"/>
        <item x="94387"/>
        <item x="94388"/>
        <item x="94389"/>
        <item x="94390"/>
        <item x="94391"/>
        <item x="94392"/>
        <item x="94393"/>
        <item x="94394"/>
        <item x="94395"/>
        <item x="94396"/>
        <item x="94397"/>
        <item x="94398"/>
        <item x="94399"/>
        <item x="94400"/>
        <item x="94401"/>
        <item x="94402"/>
        <item x="94403"/>
        <item x="94404"/>
        <item x="94405"/>
        <item x="94406"/>
        <item x="94407"/>
        <item x="94408"/>
        <item x="94409"/>
        <item x="94410"/>
        <item x="94411"/>
        <item x="94412"/>
        <item x="94413"/>
        <item x="94414"/>
        <item x="94415"/>
        <item x="94416"/>
        <item x="94417"/>
        <item x="94418"/>
        <item x="94419"/>
        <item x="94420"/>
        <item x="94421"/>
        <item x="94422"/>
        <item x="94423"/>
        <item x="94424"/>
        <item x="94425"/>
        <item x="94426"/>
        <item x="94427"/>
        <item x="94428"/>
        <item x="94429"/>
        <item x="94430"/>
        <item x="94431"/>
        <item x="94432"/>
        <item x="94433"/>
        <item x="94434"/>
        <item x="94435"/>
        <item x="94436"/>
        <item x="94437"/>
        <item x="94438"/>
        <item x="94439"/>
        <item x="94440"/>
        <item x="94441"/>
        <item x="94442"/>
        <item x="94443"/>
        <item x="94444"/>
        <item x="94445"/>
        <item x="94446"/>
        <item x="94447"/>
        <item x="94448"/>
        <item x="94449"/>
        <item x="94450"/>
        <item x="94451"/>
        <item x="94452"/>
        <item x="94453"/>
        <item x="94454"/>
        <item x="94455"/>
        <item x="94456"/>
        <item x="94457"/>
        <item x="94458"/>
        <item x="94459"/>
        <item x="94460"/>
        <item x="94461"/>
        <item x="94462"/>
        <item x="94463"/>
        <item x="94464"/>
        <item x="94465"/>
        <item x="94466"/>
        <item x="94467"/>
        <item x="94468"/>
        <item x="94469"/>
        <item x="94470"/>
        <item x="94471"/>
        <item x="94472"/>
        <item x="94473"/>
        <item x="94474"/>
        <item x="94475"/>
        <item x="94476"/>
        <item x="94477"/>
        <item x="94478"/>
        <item x="94479"/>
        <item x="94480"/>
        <item x="94481"/>
        <item x="94482"/>
        <item x="94483"/>
        <item x="94484"/>
        <item x="94485"/>
        <item x="94486"/>
        <item x="94487"/>
        <item x="94488"/>
        <item x="94489"/>
        <item x="94490"/>
        <item x="94491"/>
        <item x="94492"/>
        <item x="94493"/>
        <item x="94494"/>
        <item x="94495"/>
        <item x="94496"/>
        <item x="94497"/>
        <item x="94498"/>
        <item x="94499"/>
        <item x="94500"/>
        <item x="94501"/>
        <item x="94502"/>
        <item x="94503"/>
        <item x="94504"/>
        <item x="94505"/>
        <item x="94506"/>
        <item x="94507"/>
        <item x="94508"/>
        <item x="94509"/>
        <item x="94510"/>
        <item x="94511"/>
        <item x="94512"/>
        <item x="94513"/>
        <item x="94514"/>
        <item x="94515"/>
        <item x="94516"/>
        <item x="94517"/>
        <item x="94518"/>
        <item x="94519"/>
        <item x="94520"/>
        <item x="94521"/>
        <item x="94522"/>
        <item x="94523"/>
        <item x="94524"/>
        <item x="94525"/>
        <item x="94526"/>
        <item x="94527"/>
        <item x="94528"/>
        <item x="94529"/>
        <item x="94530"/>
        <item x="94531"/>
        <item x="94532"/>
        <item x="94533"/>
        <item x="94534"/>
        <item x="94535"/>
        <item x="94536"/>
        <item x="94537"/>
        <item x="94538"/>
        <item x="94539"/>
        <item x="94540"/>
        <item x="94541"/>
        <item x="94542"/>
        <item x="94543"/>
        <item x="94544"/>
        <item x="94545"/>
        <item x="94546"/>
        <item x="94547"/>
        <item x="94548"/>
        <item x="94549"/>
        <item x="94550"/>
        <item x="94551"/>
        <item x="94552"/>
        <item x="94553"/>
        <item x="94554"/>
        <item x="94555"/>
        <item x="94556"/>
        <item x="94557"/>
        <item x="94558"/>
        <item x="94559"/>
        <item x="94560"/>
        <item x="94561"/>
        <item x="94562"/>
        <item x="94563"/>
        <item x="94564"/>
        <item x="94565"/>
        <item x="94566"/>
        <item x="94567"/>
        <item x="94568"/>
        <item x="94569"/>
        <item x="94570"/>
        <item x="94571"/>
        <item x="94572"/>
        <item x="94573"/>
        <item x="94574"/>
        <item x="94575"/>
        <item x="94576"/>
        <item x="94577"/>
        <item x="94578"/>
        <item x="94579"/>
        <item x="94580"/>
        <item x="94581"/>
        <item x="94582"/>
        <item x="94583"/>
        <item x="94584"/>
        <item x="94585"/>
        <item x="94586"/>
        <item x="94587"/>
        <item x="94588"/>
        <item x="94589"/>
        <item x="94590"/>
        <item x="94591"/>
        <item x="94592"/>
        <item x="94593"/>
        <item x="94594"/>
        <item x="94595"/>
        <item x="94596"/>
        <item x="94597"/>
        <item x="94598"/>
        <item x="94599"/>
        <item x="94600"/>
        <item x="94601"/>
        <item x="94602"/>
        <item x="94603"/>
        <item x="94604"/>
        <item x="94605"/>
        <item x="94606"/>
        <item x="94607"/>
        <item x="94608"/>
        <item x="94609"/>
        <item x="94610"/>
        <item x="94611"/>
        <item x="94612"/>
        <item x="94613"/>
        <item x="94614"/>
        <item x="94615"/>
        <item x="94616"/>
        <item x="94617"/>
        <item x="94618"/>
        <item x="94619"/>
        <item x="94620"/>
        <item x="94621"/>
        <item x="94622"/>
        <item x="94623"/>
        <item x="94624"/>
        <item x="94625"/>
        <item x="94626"/>
        <item x="94627"/>
        <item x="94628"/>
        <item x="94629"/>
        <item x="94630"/>
        <item x="94631"/>
        <item x="94632"/>
        <item x="94633"/>
        <item x="94634"/>
        <item x="94635"/>
        <item x="94636"/>
        <item x="94637"/>
        <item x="94638"/>
        <item x="94639"/>
        <item x="94640"/>
        <item x="94641"/>
        <item x="94642"/>
        <item x="94643"/>
        <item x="94644"/>
        <item x="94645"/>
        <item x="94646"/>
        <item x="94647"/>
        <item x="94648"/>
        <item x="94649"/>
        <item x="94650"/>
        <item x="94651"/>
        <item x="94652"/>
        <item x="94653"/>
        <item x="94654"/>
        <item x="94655"/>
        <item x="94656"/>
        <item x="94657"/>
        <item x="94658"/>
        <item x="94659"/>
        <item x="94660"/>
        <item x="94661"/>
        <item x="94662"/>
        <item x="94663"/>
        <item x="94664"/>
        <item x="94665"/>
        <item x="94666"/>
        <item x="94667"/>
        <item x="94668"/>
        <item x="94669"/>
        <item x="94670"/>
        <item x="94671"/>
        <item x="94672"/>
        <item x="94673"/>
        <item x="94674"/>
        <item x="94675"/>
        <item x="94676"/>
        <item x="94677"/>
        <item x="94678"/>
        <item x="94679"/>
        <item x="94680"/>
        <item x="94681"/>
        <item x="94682"/>
        <item x="94683"/>
        <item x="94684"/>
        <item x="94685"/>
        <item x="94686"/>
        <item x="94687"/>
        <item x="94688"/>
        <item x="94689"/>
        <item x="94690"/>
        <item x="94691"/>
        <item x="94692"/>
        <item x="94693"/>
        <item x="94694"/>
        <item x="94695"/>
        <item x="94696"/>
        <item x="94697"/>
        <item x="94698"/>
        <item x="94699"/>
        <item x="94700"/>
        <item x="94701"/>
        <item x="94702"/>
        <item x="94703"/>
        <item x="94704"/>
        <item x="94705"/>
        <item x="94706"/>
        <item x="94707"/>
        <item x="94708"/>
        <item x="94709"/>
        <item x="94710"/>
        <item x="94711"/>
        <item x="94712"/>
        <item x="94713"/>
        <item x="94714"/>
        <item x="94715"/>
        <item x="94716"/>
        <item x="94717"/>
        <item x="94718"/>
        <item x="94719"/>
        <item x="94720"/>
        <item x="94721"/>
        <item x="94722"/>
        <item x="94723"/>
        <item x="94724"/>
        <item x="94725"/>
        <item x="94726"/>
        <item x="94727"/>
        <item x="94728"/>
        <item x="94729"/>
        <item x="94730"/>
        <item x="94731"/>
        <item x="94732"/>
        <item x="94733"/>
        <item x="94734"/>
        <item x="94735"/>
        <item x="94736"/>
        <item x="94737"/>
        <item x="94738"/>
        <item x="94739"/>
        <item x="94740"/>
        <item x="94741"/>
        <item x="94742"/>
        <item x="94743"/>
        <item x="94744"/>
        <item x="94745"/>
        <item x="94746"/>
        <item x="94747"/>
        <item x="94748"/>
        <item x="94749"/>
        <item x="94750"/>
        <item x="94751"/>
        <item x="94752"/>
        <item x="94753"/>
        <item x="94754"/>
        <item x="94755"/>
        <item x="94756"/>
        <item x="94757"/>
        <item x="94758"/>
        <item x="94759"/>
        <item x="94760"/>
        <item x="94761"/>
        <item x="94762"/>
        <item x="94763"/>
        <item x="94764"/>
        <item x="94765"/>
        <item x="94766"/>
        <item x="94767"/>
        <item x="94768"/>
        <item x="94769"/>
        <item x="94770"/>
        <item x="94771"/>
        <item x="94772"/>
        <item x="94773"/>
        <item x="94774"/>
        <item x="94775"/>
        <item x="94776"/>
        <item x="94777"/>
        <item x="94778"/>
        <item x="94779"/>
        <item x="94780"/>
        <item x="94781"/>
        <item x="94782"/>
        <item x="94783"/>
        <item x="94784"/>
        <item x="94785"/>
        <item x="94786"/>
        <item x="94787"/>
        <item x="94788"/>
        <item x="94789"/>
        <item x="94790"/>
        <item x="94791"/>
        <item x="94792"/>
        <item x="94793"/>
        <item x="94794"/>
        <item x="94795"/>
        <item x="94796"/>
        <item x="94797"/>
        <item x="94798"/>
        <item x="94799"/>
        <item x="94800"/>
        <item x="94801"/>
        <item x="94802"/>
        <item x="94803"/>
        <item x="94804"/>
        <item x="94805"/>
        <item x="94806"/>
        <item x="94807"/>
        <item x="94808"/>
        <item x="94809"/>
        <item x="94810"/>
        <item x="94811"/>
        <item x="94812"/>
        <item x="94813"/>
        <item x="94814"/>
        <item x="94815"/>
        <item x="94816"/>
        <item x="94817"/>
        <item x="94818"/>
        <item x="94819"/>
        <item x="94820"/>
        <item x="94821"/>
        <item x="94822"/>
        <item x="94823"/>
        <item x="94824"/>
        <item x="94825"/>
        <item x="94826"/>
        <item x="94827"/>
        <item x="94828"/>
        <item x="94829"/>
        <item x="94830"/>
        <item x="94831"/>
        <item x="94832"/>
        <item x="94833"/>
        <item x="94834"/>
        <item x="94835"/>
        <item x="94836"/>
        <item x="94837"/>
        <item x="94838"/>
        <item x="94839"/>
        <item x="94840"/>
        <item x="94841"/>
        <item x="94842"/>
        <item x="94843"/>
        <item x="94844"/>
        <item x="94845"/>
        <item x="94846"/>
        <item x="94847"/>
        <item x="94848"/>
        <item x="94849"/>
        <item x="94850"/>
        <item x="94851"/>
        <item x="94852"/>
        <item x="94853"/>
        <item x="94854"/>
        <item x="94855"/>
        <item x="94856"/>
        <item x="94857"/>
        <item x="94858"/>
        <item x="94859"/>
        <item x="94860"/>
        <item x="94861"/>
        <item x="94862"/>
        <item x="94863"/>
        <item x="94864"/>
        <item x="94865"/>
        <item x="94866"/>
        <item x="94867"/>
        <item x="94868"/>
        <item x="94869"/>
        <item x="94870"/>
        <item x="94871"/>
        <item x="94872"/>
        <item x="94873"/>
        <item x="94874"/>
        <item x="94875"/>
        <item x="94876"/>
        <item x="94877"/>
        <item x="94878"/>
        <item x="94879"/>
        <item x="94880"/>
        <item x="94881"/>
        <item x="94882"/>
        <item x="94883"/>
        <item x="94884"/>
        <item x="94885"/>
        <item x="94886"/>
        <item x="94887"/>
        <item x="94888"/>
        <item x="94889"/>
        <item x="94890"/>
        <item x="94891"/>
        <item x="94892"/>
        <item x="94893"/>
        <item x="94894"/>
        <item x="94895"/>
        <item x="94896"/>
        <item x="94897"/>
        <item x="94898"/>
        <item x="94899"/>
        <item x="94900"/>
        <item x="94901"/>
        <item x="94902"/>
        <item x="94903"/>
        <item x="94904"/>
        <item x="94905"/>
        <item x="94906"/>
        <item x="94907"/>
        <item x="94908"/>
        <item x="94909"/>
        <item x="94910"/>
        <item x="94911"/>
        <item x="94912"/>
        <item x="94913"/>
        <item x="94914"/>
        <item x="94915"/>
        <item x="94916"/>
        <item x="94917"/>
        <item x="94918"/>
        <item x="94919"/>
        <item x="94920"/>
        <item x="94921"/>
        <item x="94922"/>
        <item x="94923"/>
        <item x="94924"/>
        <item x="94925"/>
        <item x="94926"/>
        <item x="94927"/>
        <item x="94928"/>
        <item x="94929"/>
        <item x="94930"/>
        <item x="94931"/>
        <item x="94932"/>
        <item x="94933"/>
        <item x="94934"/>
        <item x="94935"/>
        <item x="94936"/>
        <item x="94937"/>
        <item x="94938"/>
        <item x="94939"/>
        <item x="94940"/>
        <item x="94941"/>
        <item x="94942"/>
        <item x="94943"/>
        <item x="94944"/>
        <item x="94945"/>
        <item x="94946"/>
        <item x="94947"/>
        <item x="94948"/>
        <item x="94949"/>
        <item x="94950"/>
        <item x="94951"/>
        <item x="94952"/>
        <item x="94953"/>
        <item x="94954"/>
        <item x="94955"/>
        <item x="94956"/>
        <item x="94957"/>
        <item x="94958"/>
        <item x="94959"/>
        <item x="94960"/>
        <item x="94961"/>
        <item x="94962"/>
        <item x="94963"/>
        <item x="94964"/>
        <item x="94965"/>
        <item x="94966"/>
        <item x="94967"/>
        <item x="94968"/>
        <item x="94969"/>
        <item x="94970"/>
        <item x="94971"/>
        <item x="94972"/>
        <item x="94973"/>
        <item x="94974"/>
        <item x="94975"/>
        <item x="94976"/>
        <item x="94977"/>
        <item x="94978"/>
        <item x="94979"/>
        <item x="94980"/>
        <item x="94981"/>
        <item x="94982"/>
        <item x="94983"/>
        <item x="94984"/>
        <item x="94985"/>
        <item x="94986"/>
        <item x="94987"/>
        <item x="94988"/>
        <item x="94989"/>
        <item x="94990"/>
        <item x="94991"/>
        <item x="94992"/>
        <item x="94993"/>
        <item x="94994"/>
        <item x="94995"/>
        <item x="94996"/>
        <item x="94997"/>
        <item x="94998"/>
        <item x="94999"/>
        <item x="95000"/>
        <item x="95001"/>
        <item x="95002"/>
        <item x="95003"/>
        <item x="95004"/>
        <item x="95005"/>
        <item x="95006"/>
        <item x="95007"/>
        <item x="95008"/>
        <item x="95009"/>
        <item x="95010"/>
        <item x="95011"/>
        <item x="95012"/>
        <item x="95013"/>
        <item x="95014"/>
        <item x="95015"/>
        <item x="95016"/>
        <item x="95017"/>
        <item x="95018"/>
        <item x="95019"/>
        <item x="95020"/>
        <item x="95021"/>
        <item x="95022"/>
        <item x="95023"/>
        <item x="95024"/>
        <item x="95025"/>
        <item x="95026"/>
        <item x="95027"/>
        <item x="95028"/>
        <item x="95029"/>
        <item x="95030"/>
        <item x="95031"/>
        <item x="95032"/>
        <item x="95033"/>
        <item x="95034"/>
        <item x="95035"/>
        <item x="95036"/>
        <item x="95037"/>
        <item x="95038"/>
        <item x="95039"/>
        <item x="95040"/>
        <item x="95041"/>
        <item x="95042"/>
        <item x="95043"/>
        <item x="95044"/>
        <item x="95045"/>
        <item x="95046"/>
        <item x="95047"/>
        <item x="95048"/>
        <item x="95049"/>
        <item x="95050"/>
        <item x="95051"/>
        <item x="95052"/>
        <item x="95053"/>
        <item x="95054"/>
        <item x="95055"/>
        <item x="95056"/>
        <item x="95057"/>
        <item x="95058"/>
        <item x="95059"/>
        <item x="95060"/>
        <item x="95061"/>
        <item x="95062"/>
        <item x="95063"/>
        <item x="95064"/>
        <item x="95065"/>
        <item x="95066"/>
        <item x="95067"/>
        <item x="95068"/>
        <item x="95069"/>
        <item x="95070"/>
        <item x="95071"/>
        <item x="95072"/>
        <item x="95073"/>
        <item x="95074"/>
        <item x="95075"/>
        <item x="95076"/>
        <item x="95077"/>
        <item x="95078"/>
        <item x="95079"/>
        <item x="95080"/>
        <item x="95081"/>
        <item x="95082"/>
        <item x="95083"/>
        <item x="95084"/>
        <item x="95085"/>
        <item x="95086"/>
        <item x="95087"/>
        <item x="95088"/>
        <item x="95089"/>
        <item x="95090"/>
        <item x="95091"/>
        <item x="95092"/>
        <item x="95093"/>
        <item x="95094"/>
        <item x="95095"/>
        <item x="95096"/>
        <item x="95097"/>
        <item x="95098"/>
        <item x="95099"/>
        <item x="95100"/>
        <item x="95101"/>
        <item x="95102"/>
        <item x="95103"/>
        <item x="95104"/>
        <item x="95105"/>
        <item x="95106"/>
        <item x="95107"/>
        <item x="95108"/>
        <item x="95109"/>
        <item x="95110"/>
        <item x="95111"/>
        <item x="95112"/>
        <item x="95113"/>
        <item x="95114"/>
        <item x="95115"/>
        <item x="95116"/>
        <item x="95117"/>
        <item x="95118"/>
        <item x="95119"/>
        <item x="95120"/>
        <item x="95121"/>
        <item x="95122"/>
        <item x="95123"/>
        <item x="95124"/>
        <item x="95125"/>
        <item x="95126"/>
        <item x="95127"/>
        <item x="95128"/>
        <item x="95129"/>
        <item x="95130"/>
        <item x="95131"/>
        <item x="95132"/>
        <item x="95133"/>
        <item x="95134"/>
        <item x="95135"/>
        <item x="95136"/>
        <item x="95137"/>
        <item x="95138"/>
        <item x="95139"/>
        <item x="95140"/>
        <item x="95141"/>
        <item x="95142"/>
        <item x="95143"/>
        <item x="95144"/>
        <item x="95145"/>
        <item x="95146"/>
        <item x="95147"/>
        <item x="95148"/>
        <item x="95149"/>
        <item x="95150"/>
        <item x="95151"/>
        <item x="95152"/>
        <item x="95153"/>
        <item x="95154"/>
        <item x="95155"/>
        <item x="95156"/>
        <item x="95157"/>
        <item x="95158"/>
        <item x="95159"/>
        <item x="95160"/>
        <item x="95161"/>
        <item x="95162"/>
        <item x="95163"/>
        <item x="95164"/>
        <item x="95165"/>
        <item x="95166"/>
        <item x="95167"/>
        <item x="95168"/>
        <item x="95169"/>
        <item x="95170"/>
        <item x="95171"/>
        <item x="95172"/>
        <item x="95173"/>
        <item x="95174"/>
        <item x="95175"/>
        <item x="95176"/>
        <item x="95177"/>
        <item x="95178"/>
        <item x="95179"/>
        <item x="95180"/>
        <item x="95181"/>
        <item x="95182"/>
        <item x="95183"/>
        <item x="95184"/>
        <item x="95185"/>
        <item x="95186"/>
        <item x="95187"/>
        <item x="95188"/>
        <item x="95189"/>
        <item x="95190"/>
        <item x="95191"/>
        <item x="95192"/>
        <item x="95193"/>
        <item x="95194"/>
        <item x="95195"/>
        <item x="95196"/>
        <item x="95197"/>
        <item x="95198"/>
        <item x="95199"/>
        <item x="95200"/>
        <item x="95201"/>
        <item x="95202"/>
        <item x="95203"/>
        <item x="95204"/>
        <item x="95205"/>
        <item x="95206"/>
        <item x="95207"/>
        <item x="95208"/>
        <item x="95209"/>
        <item x="95210"/>
        <item x="95211"/>
        <item x="95212"/>
        <item x="95213"/>
        <item x="95214"/>
        <item x="95215"/>
        <item x="95216"/>
        <item x="95217"/>
        <item x="95218"/>
        <item x="95219"/>
        <item x="95220"/>
        <item x="95221"/>
        <item x="95222"/>
        <item x="95223"/>
        <item x="95224"/>
        <item x="95225"/>
        <item x="95226"/>
        <item x="95227"/>
        <item x="95228"/>
        <item x="95229"/>
        <item x="95230"/>
        <item x="95231"/>
        <item x="95232"/>
        <item x="95233"/>
        <item x="95234"/>
        <item x="95235"/>
        <item x="95236"/>
        <item x="95237"/>
        <item x="95238"/>
        <item x="95239"/>
        <item x="95240"/>
        <item x="95241"/>
        <item x="95242"/>
        <item x="95243"/>
        <item x="95244"/>
        <item x="95245"/>
        <item x="95246"/>
        <item x="95247"/>
        <item x="95248"/>
        <item x="95249"/>
        <item x="95250"/>
        <item x="95251"/>
        <item x="95252"/>
        <item x="95253"/>
        <item x="95254"/>
        <item x="95255"/>
        <item x="95256"/>
        <item x="95257"/>
        <item x="95258"/>
        <item x="95259"/>
        <item x="95260"/>
        <item x="95261"/>
        <item x="95262"/>
        <item x="95263"/>
        <item x="95264"/>
        <item x="95265"/>
        <item x="95266"/>
        <item x="95267"/>
        <item x="95268"/>
        <item x="95269"/>
        <item x="95270"/>
        <item x="95271"/>
        <item x="95272"/>
        <item x="95273"/>
        <item x="95274"/>
        <item x="95275"/>
        <item x="95276"/>
        <item x="95277"/>
        <item x="95278"/>
        <item x="95279"/>
        <item x="95280"/>
        <item x="95281"/>
        <item x="95282"/>
        <item x="95283"/>
        <item x="95284"/>
        <item x="95285"/>
        <item x="95286"/>
        <item x="95287"/>
        <item x="95288"/>
        <item x="95289"/>
        <item x="95290"/>
        <item x="95291"/>
        <item x="95292"/>
        <item x="95293"/>
        <item x="95294"/>
        <item x="95295"/>
        <item x="95296"/>
        <item x="95297"/>
        <item x="95298"/>
        <item x="95299"/>
        <item x="95300"/>
        <item x="95301"/>
        <item x="95302"/>
        <item x="95303"/>
        <item x="95304"/>
        <item x="95305"/>
        <item x="95306"/>
        <item x="95307"/>
        <item x="95308"/>
        <item x="95309"/>
        <item x="95310"/>
        <item x="95311"/>
        <item x="95312"/>
        <item x="95313"/>
        <item x="95314"/>
        <item x="95315"/>
        <item x="95316"/>
        <item x="95317"/>
        <item x="95318"/>
        <item x="95319"/>
        <item x="95320"/>
        <item x="95321"/>
        <item x="95322"/>
        <item x="95323"/>
        <item x="95324"/>
        <item x="95325"/>
        <item x="95326"/>
        <item x="95327"/>
        <item x="95328"/>
        <item x="95329"/>
        <item x="95330"/>
        <item x="95331"/>
        <item x="95332"/>
        <item x="95333"/>
        <item x="95334"/>
        <item x="95335"/>
        <item x="95336"/>
        <item x="95337"/>
        <item x="95338"/>
        <item x="95339"/>
        <item x="95340"/>
        <item x="95341"/>
        <item x="95342"/>
        <item x="95343"/>
        <item x="95344"/>
        <item x="95345"/>
        <item x="95346"/>
        <item x="95347"/>
        <item x="95348"/>
        <item x="95349"/>
        <item x="95350"/>
        <item x="95351"/>
        <item x="95352"/>
        <item x="95353"/>
        <item x="95354"/>
        <item x="95355"/>
        <item x="95356"/>
        <item x="95357"/>
        <item x="95358"/>
        <item x="95359"/>
        <item x="95360"/>
        <item x="95361"/>
        <item x="95362"/>
        <item x="95363"/>
        <item x="95364"/>
        <item x="95365"/>
        <item x="95366"/>
        <item x="95367"/>
        <item x="95368"/>
        <item x="95369"/>
        <item x="95370"/>
        <item x="95371"/>
        <item x="95372"/>
        <item x="95373"/>
        <item x="95374"/>
        <item x="95375"/>
        <item x="95376"/>
        <item x="95377"/>
        <item x="95378"/>
        <item x="95379"/>
        <item x="95380"/>
        <item x="95381"/>
        <item x="95382"/>
        <item x="95383"/>
        <item x="95384"/>
        <item x="95385"/>
        <item x="95386"/>
        <item x="95387"/>
        <item x="95388"/>
        <item x="95389"/>
        <item x="95390"/>
        <item x="95391"/>
        <item x="95392"/>
        <item x="95393"/>
        <item x="95394"/>
        <item x="95395"/>
        <item x="95396"/>
        <item x="95397"/>
        <item x="95398"/>
        <item x="95399"/>
        <item x="95400"/>
        <item x="95401"/>
        <item x="95402"/>
        <item x="95403"/>
        <item x="95404"/>
        <item x="95405"/>
        <item x="95406"/>
        <item x="95407"/>
        <item x="95408"/>
        <item x="95409"/>
        <item x="95410"/>
        <item x="95411"/>
        <item x="95412"/>
        <item x="95413"/>
        <item x="95414"/>
        <item x="95415"/>
        <item x="95416"/>
        <item x="95417"/>
        <item x="95418"/>
        <item x="95419"/>
        <item x="95420"/>
        <item x="95421"/>
        <item x="95422"/>
        <item x="95423"/>
        <item x="95424"/>
        <item x="95425"/>
        <item x="95426"/>
        <item x="95427"/>
        <item x="95428"/>
        <item x="95429"/>
        <item x="95430"/>
        <item x="95431"/>
        <item x="95432"/>
        <item x="95433"/>
        <item x="95434"/>
        <item x="95435"/>
        <item x="95436"/>
        <item x="95437"/>
        <item x="95438"/>
        <item x="95439"/>
        <item x="95440"/>
        <item x="95441"/>
        <item x="95442"/>
        <item x="95443"/>
        <item x="95444"/>
        <item x="95445"/>
        <item x="95446"/>
        <item x="95447"/>
        <item x="95448"/>
        <item x="95449"/>
        <item x="95450"/>
        <item x="95451"/>
        <item x="95452"/>
        <item x="95453"/>
        <item x="95454"/>
        <item x="95455"/>
        <item x="95456"/>
        <item x="95457"/>
        <item x="95458"/>
        <item x="95459"/>
        <item x="95460"/>
        <item x="95461"/>
        <item x="95462"/>
        <item x="95463"/>
        <item x="95464"/>
        <item x="95465"/>
        <item x="95466"/>
        <item x="95467"/>
        <item x="95468"/>
        <item x="95469"/>
        <item x="95470"/>
        <item x="95471"/>
        <item x="95472"/>
        <item x="95473"/>
        <item x="95474"/>
        <item x="95475"/>
        <item x="95476"/>
        <item x="95477"/>
        <item x="95478"/>
        <item x="95479"/>
        <item x="95480"/>
        <item x="95481"/>
        <item x="95482"/>
        <item x="95483"/>
        <item x="95484"/>
        <item x="95485"/>
        <item x="95486"/>
        <item x="95487"/>
        <item x="95488"/>
        <item x="95489"/>
        <item x="95490"/>
        <item x="95491"/>
        <item x="95492"/>
        <item x="95493"/>
        <item x="95494"/>
        <item x="95495"/>
        <item x="95496"/>
        <item x="95497"/>
        <item x="95498"/>
        <item x="95499"/>
        <item x="95500"/>
        <item x="95501"/>
        <item x="95502"/>
        <item x="95503"/>
        <item x="95504"/>
        <item x="95505"/>
        <item x="95506"/>
        <item x="95507"/>
        <item x="95508"/>
        <item x="95509"/>
        <item x="95510"/>
        <item x="95511"/>
        <item x="95512"/>
        <item x="95513"/>
        <item x="95514"/>
        <item x="95515"/>
        <item x="95516"/>
        <item x="95517"/>
        <item x="95518"/>
        <item x="95519"/>
        <item x="95520"/>
        <item x="95521"/>
        <item x="95522"/>
        <item x="95523"/>
        <item x="95524"/>
        <item x="95525"/>
        <item x="95526"/>
        <item x="95527"/>
        <item x="95528"/>
        <item x="95529"/>
        <item x="95530"/>
        <item x="95531"/>
        <item x="95532"/>
        <item x="95533"/>
        <item x="95534"/>
        <item x="95535"/>
        <item x="95536"/>
        <item x="95537"/>
        <item x="95538"/>
        <item x="95539"/>
        <item x="95540"/>
        <item x="95541"/>
        <item x="95542"/>
        <item x="95543"/>
        <item x="95544"/>
        <item x="95545"/>
        <item x="95546"/>
        <item x="95547"/>
        <item x="95548"/>
        <item x="95549"/>
        <item x="95550"/>
        <item x="95551"/>
        <item x="95552"/>
        <item x="95553"/>
        <item x="95554"/>
        <item x="95555"/>
        <item x="95556"/>
        <item x="95557"/>
        <item x="95558"/>
        <item x="95559"/>
        <item x="95560"/>
        <item x="95561"/>
        <item x="95562"/>
        <item x="95563"/>
        <item x="95564"/>
        <item x="95565"/>
        <item x="95566"/>
        <item x="95567"/>
        <item x="95568"/>
        <item x="95569"/>
        <item x="95570"/>
        <item x="95571"/>
        <item x="95572"/>
        <item x="95573"/>
        <item x="95574"/>
        <item x="95575"/>
        <item x="95576"/>
        <item x="95577"/>
        <item x="95578"/>
        <item x="95579"/>
        <item x="95580"/>
        <item x="95581"/>
        <item x="95582"/>
        <item x="95583"/>
        <item x="95584"/>
        <item x="95585"/>
        <item x="95586"/>
        <item x="95587"/>
        <item x="95588"/>
        <item x="95589"/>
        <item x="95590"/>
        <item x="95591"/>
        <item x="95592"/>
        <item x="95593"/>
        <item x="95594"/>
        <item x="95595"/>
        <item x="95596"/>
        <item x="95597"/>
        <item x="95598"/>
        <item x="95599"/>
        <item x="95600"/>
        <item x="95601"/>
        <item x="95602"/>
        <item x="95603"/>
        <item x="95604"/>
        <item x="95605"/>
        <item x="95606"/>
        <item x="95607"/>
        <item x="95608"/>
        <item x="95609"/>
        <item x="95610"/>
        <item x="95611"/>
        <item x="95612"/>
        <item x="95613"/>
        <item x="95614"/>
        <item x="95615"/>
        <item x="95616"/>
        <item x="95617"/>
        <item x="95618"/>
        <item x="95619"/>
        <item x="95620"/>
        <item x="95621"/>
        <item x="95622"/>
        <item x="95623"/>
        <item x="95624"/>
        <item x="95625"/>
        <item x="95626"/>
        <item x="95627"/>
        <item x="95628"/>
        <item x="95629"/>
        <item x="95630"/>
        <item x="95631"/>
        <item x="95632"/>
        <item x="95633"/>
        <item x="95634"/>
        <item x="95635"/>
        <item x="95636"/>
        <item x="95637"/>
        <item x="95638"/>
        <item x="95639"/>
        <item x="95640"/>
        <item x="95641"/>
        <item x="95642"/>
        <item x="95643"/>
        <item x="95644"/>
        <item x="95645"/>
        <item x="95646"/>
        <item x="95647"/>
        <item x="95648"/>
        <item x="95649"/>
        <item x="95650"/>
        <item x="95651"/>
        <item x="95652"/>
        <item x="95653"/>
        <item x="95654"/>
        <item x="95655"/>
        <item x="95656"/>
        <item x="95657"/>
        <item x="95658"/>
        <item x="95659"/>
        <item x="95660"/>
        <item x="95661"/>
        <item x="95662"/>
        <item x="95663"/>
        <item x="95664"/>
        <item x="95665"/>
        <item x="95666"/>
        <item x="95667"/>
        <item x="95668"/>
        <item x="95669"/>
        <item x="95670"/>
        <item x="95671"/>
        <item x="95672"/>
        <item x="95673"/>
        <item x="95674"/>
        <item x="95675"/>
        <item x="95676"/>
        <item x="95677"/>
        <item x="95678"/>
        <item x="95679"/>
        <item x="95680"/>
        <item x="95681"/>
        <item x="95682"/>
        <item x="95683"/>
        <item x="95684"/>
        <item x="95685"/>
        <item x="95686"/>
        <item x="95687"/>
        <item x="95688"/>
        <item x="95689"/>
        <item x="95690"/>
        <item x="95691"/>
        <item x="95692"/>
        <item x="95693"/>
        <item x="95694"/>
        <item x="95695"/>
        <item x="95696"/>
        <item x="95697"/>
        <item x="95698"/>
        <item x="95699"/>
        <item x="95700"/>
        <item x="95701"/>
        <item x="95702"/>
        <item x="95703"/>
        <item x="95704"/>
        <item x="95705"/>
        <item x="95706"/>
        <item x="95707"/>
        <item x="95708"/>
        <item x="95709"/>
        <item x="95710"/>
        <item x="95711"/>
        <item x="95712"/>
        <item x="95713"/>
        <item x="95714"/>
        <item x="95715"/>
        <item x="95716"/>
        <item x="95717"/>
        <item x="95718"/>
        <item x="95719"/>
        <item x="95720"/>
        <item x="95721"/>
        <item x="95722"/>
        <item x="95723"/>
        <item x="95724"/>
        <item x="95725"/>
        <item x="95726"/>
        <item x="95727"/>
        <item x="95728"/>
        <item x="95729"/>
        <item x="95730"/>
        <item x="95731"/>
        <item x="95732"/>
        <item x="95733"/>
        <item x="95734"/>
        <item x="95735"/>
        <item x="95736"/>
        <item x="95737"/>
        <item x="95738"/>
        <item x="95739"/>
        <item x="95740"/>
        <item x="95741"/>
        <item x="95742"/>
        <item x="95743"/>
        <item x="95744"/>
        <item x="95745"/>
        <item x="95746"/>
        <item x="95747"/>
        <item x="95748"/>
        <item x="95749"/>
        <item x="95750"/>
        <item x="95751"/>
        <item x="95752"/>
        <item x="95753"/>
        <item x="95754"/>
        <item x="95755"/>
        <item x="95756"/>
        <item x="95757"/>
        <item x="95758"/>
        <item x="95759"/>
        <item x="95760"/>
        <item x="95761"/>
        <item x="95762"/>
        <item x="95763"/>
        <item x="95764"/>
        <item x="95765"/>
        <item x="95766"/>
        <item x="95767"/>
        <item x="95768"/>
        <item x="95769"/>
        <item x="95770"/>
        <item x="95771"/>
        <item x="95772"/>
        <item x="95773"/>
        <item x="95774"/>
        <item x="95775"/>
        <item x="95776"/>
        <item x="95777"/>
        <item x="95778"/>
        <item x="95779"/>
        <item x="95780"/>
        <item x="95781"/>
        <item x="95782"/>
        <item x="95783"/>
        <item x="95784"/>
        <item x="95785"/>
        <item x="95786"/>
        <item x="95787"/>
        <item x="95788"/>
        <item x="95789"/>
        <item x="95790"/>
        <item x="95791"/>
        <item x="95792"/>
        <item x="95793"/>
        <item x="95794"/>
        <item x="95795"/>
        <item x="95796"/>
        <item x="95797"/>
        <item x="95798"/>
        <item x="95799"/>
        <item x="95800"/>
        <item x="95801"/>
        <item x="95802"/>
        <item x="95803"/>
        <item x="95804"/>
        <item x="95805"/>
        <item x="95806"/>
        <item x="95807"/>
        <item x="95808"/>
        <item x="95809"/>
        <item x="95810"/>
        <item x="95811"/>
        <item x="95812"/>
        <item x="95813"/>
        <item x="95814"/>
        <item x="95815"/>
        <item x="95816"/>
        <item x="95817"/>
        <item x="95818"/>
        <item x="95819"/>
        <item x="95820"/>
        <item x="95821"/>
        <item x="95822"/>
        <item x="95823"/>
        <item x="95824"/>
        <item x="95825"/>
        <item x="95826"/>
        <item x="95827"/>
        <item x="95828"/>
        <item x="95829"/>
        <item x="95830"/>
        <item x="95831"/>
        <item x="95832"/>
        <item x="95833"/>
        <item x="95834"/>
        <item x="95835"/>
        <item x="95836"/>
        <item x="95837"/>
        <item x="95838"/>
        <item x="95839"/>
        <item x="95840"/>
        <item x="95841"/>
        <item x="95842"/>
        <item x="95843"/>
        <item x="95844"/>
        <item x="95845"/>
        <item x="95846"/>
        <item x="95847"/>
        <item x="95848"/>
        <item x="95849"/>
        <item x="95850"/>
        <item x="95851"/>
        <item x="95852"/>
        <item x="95853"/>
        <item x="95854"/>
        <item x="95855"/>
        <item x="95856"/>
        <item x="95857"/>
        <item x="95858"/>
        <item x="95859"/>
        <item x="95860"/>
        <item x="95861"/>
        <item x="95862"/>
        <item x="95863"/>
        <item x="95864"/>
        <item x="95865"/>
        <item x="95866"/>
        <item x="95867"/>
        <item x="95868"/>
        <item x="95869"/>
        <item x="95870"/>
        <item x="95871"/>
        <item x="95872"/>
        <item x="95873"/>
        <item x="95874"/>
        <item x="95875"/>
        <item x="95876"/>
        <item x="95877"/>
        <item x="95878"/>
        <item x="95879"/>
        <item x="95880"/>
        <item x="95881"/>
        <item x="95882"/>
        <item x="95883"/>
        <item x="95884"/>
        <item x="95885"/>
        <item x="95886"/>
        <item x="95887"/>
        <item x="95888"/>
        <item x="95889"/>
        <item x="95890"/>
        <item x="95891"/>
        <item x="95892"/>
        <item x="95893"/>
        <item x="95894"/>
        <item x="95895"/>
        <item x="95896"/>
        <item x="95897"/>
        <item x="95898"/>
        <item x="95899"/>
        <item x="95900"/>
        <item x="95901"/>
        <item x="95902"/>
        <item x="95903"/>
        <item x="95904"/>
        <item x="95905"/>
        <item x="95906"/>
        <item x="95907"/>
        <item x="95908"/>
        <item x="95909"/>
        <item x="95910"/>
        <item x="95911"/>
        <item x="95912"/>
        <item x="95913"/>
        <item x="95914"/>
        <item x="95915"/>
        <item x="95916"/>
        <item x="95917"/>
        <item x="95918"/>
        <item x="95919"/>
        <item x="95920"/>
        <item x="95921"/>
        <item x="95922"/>
        <item x="95923"/>
        <item x="95924"/>
        <item x="95925"/>
        <item x="95926"/>
        <item x="95927"/>
        <item x="95928"/>
        <item x="95929"/>
        <item x="95930"/>
        <item x="95931"/>
        <item x="95932"/>
        <item x="95933"/>
        <item x="95934"/>
        <item x="95935"/>
        <item x="95936"/>
        <item x="95937"/>
        <item x="95938"/>
        <item x="95939"/>
        <item x="95940"/>
        <item x="95941"/>
        <item x="95942"/>
        <item x="95943"/>
        <item x="95944"/>
        <item x="95945"/>
        <item x="95946"/>
        <item x="95947"/>
        <item x="95948"/>
        <item x="95949"/>
        <item x="95950"/>
        <item x="95951"/>
        <item x="95952"/>
        <item x="95953"/>
        <item x="95954"/>
        <item x="95955"/>
        <item x="95956"/>
        <item x="95957"/>
        <item x="95958"/>
        <item x="95959"/>
        <item x="95960"/>
        <item x="95961"/>
        <item x="95962"/>
        <item x="95963"/>
        <item x="95964"/>
        <item x="95965"/>
        <item x="95966"/>
        <item x="95967"/>
        <item x="95968"/>
        <item x="95969"/>
        <item x="95970"/>
        <item x="95971"/>
        <item x="95972"/>
        <item x="95973"/>
        <item x="95974"/>
        <item x="95975"/>
        <item x="95976"/>
        <item x="95977"/>
        <item x="95978"/>
        <item x="95979"/>
        <item x="95980"/>
        <item x="95981"/>
        <item x="95982"/>
        <item x="95983"/>
        <item x="95984"/>
        <item x="95985"/>
        <item x="95986"/>
        <item x="95987"/>
        <item x="95988"/>
        <item x="95989"/>
        <item x="95990"/>
        <item x="95991"/>
        <item x="95992"/>
        <item x="95993"/>
        <item x="95994"/>
        <item x="95995"/>
        <item x="95996"/>
        <item x="95997"/>
        <item x="95998"/>
        <item x="95999"/>
        <item x="96000"/>
        <item x="96001"/>
        <item x="96002"/>
        <item x="96003"/>
        <item x="96004"/>
        <item x="96005"/>
        <item x="96006"/>
        <item x="96007"/>
        <item x="96008"/>
        <item x="96009"/>
        <item x="96010"/>
        <item x="96011"/>
        <item x="96012"/>
        <item x="96013"/>
        <item x="96014"/>
        <item x="96015"/>
        <item x="96016"/>
        <item x="96017"/>
        <item x="96018"/>
        <item x="96019"/>
        <item x="96020"/>
        <item x="96021"/>
        <item x="96022"/>
        <item x="96023"/>
        <item x="96024"/>
        <item x="96025"/>
        <item x="96026"/>
        <item x="96027"/>
        <item x="96028"/>
        <item x="96029"/>
        <item x="96030"/>
        <item x="96031"/>
        <item x="96032"/>
        <item x="96033"/>
        <item x="96034"/>
        <item x="96035"/>
        <item x="96036"/>
        <item x="96037"/>
        <item x="96038"/>
        <item x="96039"/>
        <item x="96040"/>
        <item x="96041"/>
        <item x="96042"/>
        <item x="96043"/>
        <item x="96044"/>
        <item x="96045"/>
        <item x="96046"/>
        <item x="96047"/>
        <item x="96048"/>
        <item x="96049"/>
        <item x="96050"/>
        <item x="96051"/>
        <item x="96052"/>
        <item x="96053"/>
        <item x="96054"/>
        <item x="96055"/>
        <item x="96056"/>
        <item x="96057"/>
        <item x="96058"/>
        <item x="96059"/>
        <item x="96060"/>
        <item x="96061"/>
        <item x="96062"/>
        <item x="96063"/>
        <item x="96064"/>
        <item x="96065"/>
        <item x="96066"/>
        <item x="96067"/>
        <item x="96068"/>
        <item x="96069"/>
        <item x="96070"/>
        <item x="96071"/>
        <item x="96072"/>
        <item x="96073"/>
        <item x="96074"/>
        <item x="96075"/>
        <item x="96076"/>
        <item x="96077"/>
        <item x="96078"/>
        <item x="96079"/>
        <item x="96080"/>
        <item x="96081"/>
        <item x="96082"/>
        <item x="96083"/>
        <item x="96084"/>
        <item x="96085"/>
        <item x="96086"/>
        <item x="96087"/>
        <item x="96088"/>
        <item x="96089"/>
        <item x="96090"/>
        <item x="96091"/>
        <item x="96092"/>
        <item x="96093"/>
        <item x="96094"/>
        <item x="96095"/>
        <item x="96096"/>
        <item x="96097"/>
        <item x="96098"/>
        <item x="96099"/>
        <item x="96100"/>
        <item x="96101"/>
        <item x="96102"/>
        <item x="96103"/>
        <item x="96104"/>
        <item x="96105"/>
        <item x="96106"/>
        <item x="96107"/>
        <item x="96108"/>
        <item x="96109"/>
        <item x="96110"/>
        <item x="96111"/>
        <item x="96112"/>
        <item x="96113"/>
        <item x="96114"/>
        <item x="96115"/>
        <item x="96116"/>
        <item x="96117"/>
        <item x="96118"/>
        <item x="96119"/>
        <item x="96120"/>
        <item x="96121"/>
        <item x="96122"/>
        <item x="96123"/>
        <item x="96124"/>
        <item x="96125"/>
        <item x="96126"/>
        <item x="96127"/>
        <item x="96128"/>
        <item x="96129"/>
        <item x="96130"/>
        <item x="96131"/>
        <item x="96132"/>
        <item x="96133"/>
        <item x="96134"/>
        <item x="96135"/>
        <item x="96136"/>
        <item x="96137"/>
        <item x="96138"/>
        <item x="96139"/>
        <item x="96140"/>
        <item x="96141"/>
        <item x="96142"/>
        <item x="96143"/>
        <item x="96144"/>
        <item x="96145"/>
        <item x="96146"/>
        <item x="96147"/>
        <item x="96148"/>
        <item x="96149"/>
        <item x="96150"/>
        <item x="96151"/>
        <item x="96152"/>
        <item x="96153"/>
        <item x="96154"/>
        <item x="96155"/>
        <item x="96156"/>
        <item x="96157"/>
        <item x="96158"/>
        <item x="96159"/>
        <item x="96160"/>
        <item x="96161"/>
        <item x="96162"/>
        <item x="96163"/>
        <item x="96164"/>
        <item x="96165"/>
        <item x="96166"/>
        <item x="96167"/>
        <item x="96168"/>
        <item x="96169"/>
        <item x="96170"/>
        <item x="96171"/>
        <item x="96172"/>
        <item x="96173"/>
        <item x="96174"/>
        <item x="96175"/>
        <item x="96176"/>
        <item x="96177"/>
        <item x="96178"/>
        <item x="96179"/>
        <item x="96180"/>
        <item x="96181"/>
        <item x="96182"/>
        <item x="96183"/>
        <item x="96184"/>
        <item x="96185"/>
        <item x="96186"/>
        <item x="96187"/>
        <item x="96188"/>
        <item x="96189"/>
        <item x="96190"/>
        <item x="96191"/>
        <item x="96192"/>
        <item x="96193"/>
        <item x="96194"/>
        <item x="96195"/>
        <item x="96196"/>
        <item x="96197"/>
        <item x="96198"/>
        <item x="96199"/>
        <item x="96200"/>
        <item x="96201"/>
        <item x="96202"/>
        <item x="96203"/>
        <item x="96204"/>
        <item x="96205"/>
        <item x="96206"/>
        <item x="96207"/>
        <item x="96208"/>
        <item x="96209"/>
        <item x="96210"/>
        <item x="96211"/>
        <item x="96212"/>
        <item x="96213"/>
        <item x="96214"/>
        <item x="96215"/>
        <item x="96216"/>
        <item x="96217"/>
        <item x="96218"/>
        <item x="96219"/>
        <item x="96220"/>
        <item x="96221"/>
        <item x="96222"/>
        <item x="96223"/>
        <item x="96224"/>
        <item x="96225"/>
        <item x="96226"/>
        <item x="96227"/>
        <item x="96228"/>
        <item x="96229"/>
        <item x="96230"/>
        <item x="96231"/>
        <item x="96232"/>
        <item x="96233"/>
        <item x="96234"/>
        <item x="96235"/>
        <item x="96236"/>
        <item x="96237"/>
        <item x="96238"/>
        <item x="96239"/>
        <item x="96240"/>
        <item x="96241"/>
        <item x="96242"/>
        <item x="96243"/>
        <item x="96244"/>
        <item x="96245"/>
        <item x="96246"/>
        <item x="96247"/>
        <item x="96248"/>
        <item x="96249"/>
        <item x="96250"/>
        <item x="96251"/>
        <item x="96252"/>
        <item x="96253"/>
        <item x="96254"/>
        <item x="96255"/>
        <item x="96256"/>
        <item x="96257"/>
        <item x="96258"/>
        <item x="96259"/>
        <item x="96260"/>
        <item x="96261"/>
        <item x="96262"/>
        <item x="96263"/>
        <item x="96264"/>
        <item x="96265"/>
        <item x="96266"/>
        <item x="96267"/>
        <item x="96268"/>
        <item x="96269"/>
        <item x="96270"/>
        <item x="96271"/>
        <item x="96272"/>
        <item x="96273"/>
        <item x="96274"/>
        <item x="96275"/>
        <item x="96276"/>
        <item x="96277"/>
        <item x="96278"/>
        <item x="96279"/>
        <item x="96280"/>
        <item x="96281"/>
        <item x="96282"/>
        <item x="96283"/>
        <item x="96284"/>
        <item x="96285"/>
        <item x="96286"/>
        <item x="96287"/>
        <item x="96288"/>
        <item x="96289"/>
        <item x="96290"/>
        <item x="96291"/>
        <item x="96292"/>
        <item x="96293"/>
        <item x="96294"/>
        <item x="96295"/>
        <item x="96296"/>
        <item x="96297"/>
        <item x="96298"/>
        <item x="96299"/>
        <item x="96300"/>
        <item x="96301"/>
        <item x="96302"/>
        <item x="96303"/>
        <item x="96304"/>
        <item x="96305"/>
        <item x="96306"/>
        <item x="96307"/>
        <item x="96308"/>
        <item x="96309"/>
        <item x="96310"/>
        <item x="96311"/>
        <item x="96312"/>
        <item x="96313"/>
        <item x="96314"/>
        <item x="96315"/>
        <item x="96316"/>
        <item x="96317"/>
        <item x="96318"/>
        <item x="96319"/>
        <item x="96320"/>
        <item x="96321"/>
        <item x="96322"/>
        <item x="96323"/>
        <item x="96324"/>
        <item x="96325"/>
        <item x="96326"/>
        <item x="96327"/>
        <item x="96328"/>
        <item x="96329"/>
        <item x="96330"/>
        <item x="96331"/>
        <item x="96332"/>
        <item x="96333"/>
        <item x="96334"/>
        <item x="96335"/>
        <item x="96336"/>
        <item x="96337"/>
        <item x="96338"/>
        <item x="96339"/>
        <item x="96340"/>
        <item x="96341"/>
        <item x="96342"/>
        <item x="96343"/>
        <item x="96344"/>
        <item x="96345"/>
        <item x="96346"/>
        <item x="96347"/>
        <item x="96348"/>
        <item x="96349"/>
        <item x="96350"/>
        <item x="96351"/>
        <item x="96352"/>
        <item x="96353"/>
        <item x="96354"/>
        <item x="96355"/>
        <item x="96356"/>
        <item x="96357"/>
        <item x="96358"/>
        <item x="96359"/>
        <item x="96360"/>
        <item x="96361"/>
        <item x="96362"/>
        <item x="96363"/>
        <item x="96364"/>
        <item x="96365"/>
        <item x="96366"/>
        <item x="96367"/>
        <item x="96368"/>
        <item x="96369"/>
        <item x="96370"/>
        <item x="96371"/>
        <item x="96372"/>
        <item x="96373"/>
        <item x="96374"/>
        <item x="96375"/>
        <item x="96376"/>
        <item x="96377"/>
        <item x="96378"/>
        <item x="96379"/>
        <item x="96380"/>
        <item x="96381"/>
        <item x="96382"/>
        <item x="96383"/>
        <item x="96384"/>
        <item x="96385"/>
        <item x="96386"/>
        <item x="96387"/>
        <item x="96388"/>
        <item x="96389"/>
        <item x="96390"/>
        <item x="96391"/>
        <item x="96392"/>
        <item x="96393"/>
        <item x="96394"/>
        <item x="96395"/>
        <item x="96396"/>
        <item x="96397"/>
        <item x="96398"/>
        <item x="96399"/>
        <item x="96400"/>
        <item x="96401"/>
        <item x="96402"/>
        <item x="96403"/>
        <item x="96404"/>
        <item x="96405"/>
        <item x="96406"/>
        <item x="96407"/>
        <item x="96408"/>
        <item x="96409"/>
        <item x="96410"/>
        <item x="96411"/>
        <item x="96412"/>
        <item x="96413"/>
        <item x="96414"/>
        <item x="96415"/>
        <item x="96416"/>
        <item x="96417"/>
        <item x="96418"/>
        <item x="96419"/>
        <item x="96420"/>
        <item x="96421"/>
        <item x="96422"/>
        <item x="96423"/>
        <item x="96424"/>
        <item x="96425"/>
        <item x="96426"/>
        <item x="96427"/>
        <item x="96428"/>
        <item x="96429"/>
        <item x="96430"/>
        <item x="96431"/>
        <item x="96432"/>
        <item x="96433"/>
        <item x="96434"/>
        <item x="96435"/>
        <item x="96436"/>
        <item x="96437"/>
        <item x="96438"/>
        <item x="96439"/>
        <item x="96440"/>
        <item x="96441"/>
        <item x="96442"/>
        <item x="96443"/>
        <item x="96444"/>
        <item x="96445"/>
        <item x="96446"/>
        <item x="96447"/>
        <item x="96448"/>
        <item x="96449"/>
        <item x="96450"/>
        <item x="96451"/>
        <item x="96452"/>
        <item x="96453"/>
        <item x="96454"/>
        <item x="96455"/>
        <item x="96456"/>
        <item x="96457"/>
        <item x="96458"/>
        <item x="96459"/>
        <item x="96460"/>
        <item x="96461"/>
        <item x="96462"/>
        <item x="96463"/>
        <item x="96464"/>
        <item x="96465"/>
        <item x="96466"/>
        <item x="96467"/>
        <item x="96468"/>
        <item x="96469"/>
        <item x="96470"/>
        <item x="96471"/>
        <item x="96472"/>
        <item x="96473"/>
        <item x="96474"/>
        <item x="96475"/>
        <item x="96476"/>
        <item x="96477"/>
        <item x="96478"/>
        <item x="96479"/>
        <item x="96480"/>
        <item x="96481"/>
        <item x="96482"/>
        <item x="96483"/>
        <item x="96484"/>
        <item x="96485"/>
        <item x="96486"/>
        <item x="96487"/>
        <item x="96488"/>
        <item x="96489"/>
        <item x="96490"/>
        <item x="96491"/>
        <item x="96492"/>
        <item x="96493"/>
        <item x="96494"/>
        <item x="96495"/>
        <item x="96496"/>
        <item x="96497"/>
        <item x="96498"/>
        <item x="96499"/>
        <item x="96500"/>
        <item x="96501"/>
        <item x="96502"/>
        <item x="96503"/>
        <item x="96504"/>
        <item x="96505"/>
        <item x="96506"/>
        <item x="96507"/>
        <item x="96508"/>
        <item x="96509"/>
        <item x="96510"/>
        <item x="96511"/>
        <item x="96512"/>
        <item x="96513"/>
        <item x="96514"/>
        <item x="96515"/>
        <item x="96516"/>
        <item x="96517"/>
        <item x="96518"/>
        <item x="96519"/>
        <item x="96520"/>
        <item x="96521"/>
        <item x="96522"/>
        <item x="96523"/>
        <item x="96524"/>
        <item x="96525"/>
        <item x="96526"/>
        <item x="96527"/>
        <item x="96528"/>
        <item x="96529"/>
        <item x="96530"/>
        <item x="96531"/>
        <item x="96532"/>
        <item x="96533"/>
        <item x="96534"/>
        <item x="96535"/>
        <item x="96536"/>
        <item x="96537"/>
        <item x="96538"/>
        <item x="96539"/>
        <item x="96540"/>
        <item x="96541"/>
        <item x="96542"/>
        <item x="96543"/>
        <item x="96544"/>
        <item x="96545"/>
        <item x="96546"/>
        <item x="96547"/>
        <item x="96548"/>
        <item x="96549"/>
        <item x="96550"/>
        <item x="96551"/>
        <item x="96552"/>
        <item x="96553"/>
        <item x="96554"/>
        <item x="96555"/>
        <item x="96556"/>
        <item x="96557"/>
        <item x="96558"/>
        <item x="96559"/>
        <item x="96560"/>
        <item x="96561"/>
        <item x="96562"/>
        <item x="96563"/>
        <item x="96564"/>
        <item x="96565"/>
        <item x="96566"/>
        <item x="96567"/>
        <item x="96568"/>
        <item x="96569"/>
        <item x="96570"/>
        <item x="96571"/>
        <item x="96572"/>
        <item x="96573"/>
        <item x="96574"/>
        <item x="96575"/>
        <item x="96576"/>
        <item x="96577"/>
        <item x="96578"/>
        <item x="96579"/>
        <item x="96580"/>
        <item x="96581"/>
        <item x="96582"/>
        <item x="96583"/>
        <item x="96584"/>
        <item x="96585"/>
        <item x="96586"/>
        <item x="96587"/>
        <item x="96588"/>
        <item x="96589"/>
        <item x="96590"/>
        <item x="96591"/>
        <item x="96592"/>
        <item x="96593"/>
        <item x="96594"/>
        <item x="96595"/>
        <item x="96596"/>
        <item x="96597"/>
        <item x="96598"/>
        <item x="96599"/>
        <item x="96600"/>
        <item x="96601"/>
        <item x="96602"/>
        <item x="96603"/>
        <item x="96604"/>
        <item x="96605"/>
        <item x="96606"/>
        <item x="96607"/>
        <item x="96608"/>
        <item x="96609"/>
        <item x="96610"/>
        <item x="96611"/>
        <item x="96612"/>
        <item x="96613"/>
        <item x="96614"/>
        <item x="96615"/>
        <item x="96616"/>
        <item x="96617"/>
        <item x="96618"/>
        <item x="96619"/>
        <item x="96620"/>
        <item x="96621"/>
        <item x="96622"/>
        <item x="96623"/>
        <item x="96624"/>
        <item x="96625"/>
        <item x="96626"/>
        <item x="96627"/>
        <item x="96628"/>
        <item x="96629"/>
        <item x="96630"/>
        <item x="96631"/>
        <item x="96632"/>
        <item x="96633"/>
        <item x="96634"/>
        <item x="96635"/>
        <item x="96636"/>
        <item x="96637"/>
        <item x="96638"/>
        <item x="96639"/>
        <item x="96640"/>
        <item x="96641"/>
        <item x="96642"/>
        <item x="96643"/>
        <item x="96644"/>
        <item x="96645"/>
        <item x="96646"/>
        <item x="96647"/>
        <item x="96648"/>
        <item x="96649"/>
        <item x="96650"/>
        <item x="96651"/>
        <item x="96652"/>
        <item x="96653"/>
        <item x="96654"/>
        <item x="96655"/>
        <item x="96656"/>
        <item x="96657"/>
        <item x="96658"/>
        <item x="96659"/>
        <item x="96660"/>
        <item x="96661"/>
        <item x="96662"/>
        <item x="96663"/>
        <item x="96664"/>
        <item x="96665"/>
        <item x="96666"/>
        <item x="96667"/>
        <item x="96668"/>
        <item x="96669"/>
        <item x="96670"/>
        <item x="96671"/>
        <item x="96672"/>
        <item x="96673"/>
        <item x="96674"/>
        <item x="96675"/>
        <item x="96676"/>
        <item x="96677"/>
        <item x="96678"/>
        <item x="96679"/>
        <item x="96680"/>
        <item x="96681"/>
        <item x="96682"/>
        <item x="96683"/>
        <item x="96684"/>
        <item x="96685"/>
        <item x="96686"/>
        <item x="96687"/>
        <item x="96688"/>
        <item x="96689"/>
        <item x="96690"/>
        <item x="96691"/>
        <item x="96692"/>
        <item x="96693"/>
        <item x="96694"/>
        <item x="96695"/>
        <item x="96696"/>
        <item x="96697"/>
        <item x="96698"/>
        <item x="96699"/>
        <item x="96700"/>
        <item x="96701"/>
        <item x="96702"/>
        <item x="96703"/>
        <item x="96704"/>
        <item x="96705"/>
        <item x="96706"/>
        <item x="96707"/>
        <item x="96708"/>
        <item x="96709"/>
        <item x="96710"/>
        <item x="96711"/>
        <item x="96712"/>
        <item x="96713"/>
        <item x="96714"/>
        <item x="96715"/>
        <item x="96716"/>
        <item x="96717"/>
        <item x="96718"/>
        <item x="96719"/>
        <item x="96720"/>
        <item x="96721"/>
        <item x="96722"/>
        <item x="96723"/>
        <item x="96724"/>
        <item x="96725"/>
        <item x="96726"/>
        <item x="96727"/>
        <item x="96728"/>
        <item x="96729"/>
        <item x="96730"/>
        <item x="96731"/>
        <item x="96732"/>
        <item x="96733"/>
        <item x="96734"/>
        <item x="96735"/>
        <item x="96736"/>
        <item x="96737"/>
        <item x="96738"/>
        <item x="96739"/>
        <item x="96740"/>
        <item x="96741"/>
        <item x="96742"/>
        <item x="96743"/>
        <item x="96744"/>
        <item x="96745"/>
        <item x="96746"/>
        <item x="96747"/>
        <item x="96748"/>
        <item x="96749"/>
        <item x="96750"/>
        <item x="96751"/>
        <item x="96752"/>
        <item x="96753"/>
        <item x="96754"/>
        <item x="96755"/>
        <item x="96756"/>
        <item x="96757"/>
        <item x="96758"/>
        <item x="96759"/>
        <item x="96760"/>
        <item x="96761"/>
        <item x="96762"/>
        <item x="96763"/>
        <item x="96764"/>
        <item x="96765"/>
        <item x="96766"/>
        <item x="96767"/>
        <item x="96768"/>
        <item x="96769"/>
        <item x="96770"/>
        <item x="96771"/>
        <item x="96772"/>
        <item x="96773"/>
        <item x="96774"/>
        <item x="96775"/>
        <item x="96776"/>
        <item x="96777"/>
        <item x="96778"/>
        <item x="96779"/>
        <item x="96780"/>
        <item x="96781"/>
        <item x="96782"/>
        <item x="96783"/>
        <item x="96784"/>
        <item x="96785"/>
        <item x="96786"/>
        <item x="96787"/>
        <item x="96788"/>
        <item x="96789"/>
        <item x="96790"/>
        <item x="96791"/>
        <item x="96792"/>
        <item x="96793"/>
        <item x="96794"/>
        <item x="96795"/>
        <item x="96796"/>
        <item x="96797"/>
        <item x="96798"/>
        <item x="96799"/>
        <item x="96800"/>
        <item x="96801"/>
        <item x="96802"/>
        <item x="96803"/>
        <item x="96804"/>
        <item x="96805"/>
        <item x="96806"/>
        <item x="96807"/>
        <item x="96808"/>
        <item x="96809"/>
        <item x="96810"/>
        <item x="96811"/>
        <item x="96812"/>
        <item x="96813"/>
        <item x="96814"/>
        <item x="96815"/>
        <item x="96816"/>
        <item x="96817"/>
        <item x="96818"/>
        <item x="96819"/>
        <item x="96820"/>
        <item x="96821"/>
        <item x="96822"/>
        <item x="96823"/>
        <item x="96824"/>
        <item x="96825"/>
        <item x="96826"/>
        <item x="96827"/>
        <item x="96828"/>
        <item x="96829"/>
        <item x="96830"/>
        <item x="96831"/>
        <item x="96832"/>
        <item x="96833"/>
        <item x="96834"/>
        <item x="96835"/>
        <item x="96836"/>
        <item x="96837"/>
        <item x="96838"/>
        <item x="96839"/>
        <item x="96840"/>
        <item x="96841"/>
        <item x="96842"/>
        <item x="96843"/>
        <item x="96844"/>
        <item x="96845"/>
        <item x="96846"/>
        <item x="96847"/>
        <item x="96848"/>
        <item x="96849"/>
        <item x="96850"/>
        <item x="96851"/>
        <item x="96852"/>
        <item x="96853"/>
        <item x="96854"/>
        <item x="96855"/>
        <item x="96856"/>
        <item x="96857"/>
        <item x="96858"/>
        <item x="96859"/>
        <item x="96860"/>
        <item x="96861"/>
        <item x="96862"/>
        <item x="96863"/>
        <item x="96864"/>
        <item x="96865"/>
        <item x="96866"/>
        <item x="96867"/>
        <item x="96868"/>
        <item x="96869"/>
        <item x="96870"/>
        <item x="96871"/>
        <item x="96872"/>
        <item x="96873"/>
        <item x="96874"/>
        <item x="96875"/>
        <item x="96876"/>
        <item x="96877"/>
        <item x="96878"/>
        <item x="96879"/>
        <item x="96880"/>
        <item x="96881"/>
        <item x="96882"/>
        <item x="96883"/>
        <item x="96884"/>
        <item x="96885"/>
        <item x="96886"/>
        <item x="96887"/>
        <item x="96888"/>
        <item x="96889"/>
        <item x="96890"/>
        <item x="96891"/>
        <item x="96892"/>
        <item x="96893"/>
        <item x="96894"/>
        <item x="96895"/>
        <item x="96896"/>
        <item x="96897"/>
        <item x="96898"/>
        <item x="96899"/>
        <item x="96900"/>
        <item x="96901"/>
        <item x="96902"/>
        <item x="96903"/>
        <item x="96904"/>
        <item x="96905"/>
        <item x="96906"/>
        <item x="96907"/>
        <item x="96908"/>
        <item x="96909"/>
        <item x="96910"/>
        <item x="96911"/>
        <item x="96912"/>
        <item x="96913"/>
        <item x="96914"/>
        <item x="96915"/>
        <item x="96916"/>
        <item x="96917"/>
        <item x="96918"/>
        <item x="96919"/>
        <item x="96920"/>
        <item x="96921"/>
        <item x="96922"/>
        <item x="96923"/>
        <item x="96924"/>
        <item x="96925"/>
        <item x="96926"/>
        <item x="96927"/>
        <item x="96928"/>
        <item x="96929"/>
        <item x="96930"/>
        <item x="96931"/>
        <item x="96932"/>
        <item x="96933"/>
        <item x="96934"/>
        <item x="96935"/>
        <item x="96936"/>
        <item x="96937"/>
        <item x="96938"/>
        <item x="96939"/>
        <item x="96940"/>
        <item x="96941"/>
        <item x="96942"/>
        <item x="96943"/>
        <item x="96944"/>
        <item x="96945"/>
        <item x="96946"/>
        <item x="96947"/>
        <item x="96948"/>
        <item x="96949"/>
        <item x="96950"/>
        <item x="96951"/>
        <item x="96952"/>
        <item x="96953"/>
        <item x="96954"/>
        <item x="96955"/>
        <item x="96956"/>
        <item x="96957"/>
        <item x="96958"/>
        <item x="96959"/>
        <item x="96960"/>
        <item x="96961"/>
        <item x="96962"/>
        <item x="96963"/>
        <item x="96964"/>
        <item x="96965"/>
        <item x="96966"/>
        <item x="96967"/>
        <item x="96968"/>
        <item x="96969"/>
        <item x="96970"/>
        <item x="96971"/>
        <item x="96972"/>
        <item x="96973"/>
        <item x="96974"/>
        <item x="96975"/>
        <item x="96976"/>
        <item x="96977"/>
        <item x="96978"/>
        <item x="96979"/>
        <item x="96980"/>
        <item x="96981"/>
        <item x="96982"/>
        <item x="96983"/>
        <item x="96984"/>
        <item x="96985"/>
        <item x="96986"/>
        <item x="96987"/>
        <item x="96988"/>
        <item x="96989"/>
        <item x="96990"/>
        <item x="96991"/>
        <item x="96992"/>
        <item x="96993"/>
        <item x="96994"/>
        <item x="96995"/>
        <item x="96996"/>
        <item x="96997"/>
        <item x="96998"/>
        <item x="96999"/>
        <item x="97000"/>
        <item x="97001"/>
        <item x="97002"/>
        <item x="97003"/>
        <item x="97004"/>
        <item x="97005"/>
        <item x="97006"/>
        <item x="97007"/>
        <item x="97008"/>
        <item x="97009"/>
        <item x="97010"/>
        <item x="97011"/>
        <item x="97012"/>
        <item x="97013"/>
        <item x="97014"/>
        <item x="97015"/>
        <item x="97016"/>
        <item x="97017"/>
        <item x="97018"/>
        <item x="97019"/>
        <item x="97020"/>
        <item x="97021"/>
        <item x="97022"/>
        <item x="97023"/>
        <item x="97024"/>
        <item x="97025"/>
        <item x="97026"/>
        <item x="97027"/>
        <item x="97028"/>
        <item x="97029"/>
        <item x="97030"/>
        <item x="97031"/>
        <item x="97032"/>
        <item x="97033"/>
        <item x="97034"/>
        <item x="97035"/>
        <item x="97036"/>
        <item x="97037"/>
        <item x="97038"/>
        <item x="97039"/>
        <item x="97040"/>
        <item x="97041"/>
        <item x="97042"/>
        <item x="97043"/>
        <item x="97044"/>
        <item x="97045"/>
        <item x="97046"/>
        <item x="97047"/>
        <item x="97048"/>
        <item x="97049"/>
        <item x="97050"/>
        <item x="97051"/>
        <item x="97052"/>
        <item x="97053"/>
        <item x="97054"/>
        <item x="97055"/>
        <item x="97056"/>
        <item x="97057"/>
        <item x="97058"/>
        <item x="97059"/>
        <item x="97060"/>
        <item x="97061"/>
        <item x="97062"/>
        <item x="97063"/>
        <item x="97064"/>
        <item x="97065"/>
        <item x="97066"/>
        <item x="97067"/>
        <item x="97068"/>
        <item x="97069"/>
        <item x="97070"/>
        <item x="97071"/>
        <item x="97072"/>
        <item x="97073"/>
        <item x="97074"/>
        <item x="97075"/>
        <item x="97076"/>
        <item x="97077"/>
        <item x="97078"/>
        <item x="97079"/>
        <item x="97080"/>
        <item x="97081"/>
        <item x="97082"/>
        <item x="97083"/>
        <item x="97084"/>
        <item x="97085"/>
        <item x="97086"/>
        <item x="97087"/>
        <item x="97088"/>
        <item x="97089"/>
        <item x="97090"/>
        <item x="97091"/>
        <item x="97092"/>
        <item x="97093"/>
        <item x="97094"/>
        <item x="97095"/>
        <item x="97096"/>
        <item x="97097"/>
        <item x="97098"/>
        <item x="97099"/>
        <item x="97100"/>
        <item x="97101"/>
        <item x="97102"/>
        <item x="97103"/>
        <item x="97104"/>
        <item x="97105"/>
        <item x="97106"/>
        <item x="97107"/>
        <item x="97108"/>
        <item x="97109"/>
        <item x="97110"/>
        <item x="97111"/>
        <item x="97112"/>
        <item x="97113"/>
        <item x="97114"/>
        <item x="97115"/>
        <item x="97116"/>
        <item x="97117"/>
        <item x="97118"/>
        <item x="97119"/>
        <item x="97120"/>
        <item x="97121"/>
        <item x="97122"/>
        <item x="97123"/>
        <item x="97124"/>
        <item x="97125"/>
        <item x="97126"/>
        <item x="97127"/>
        <item x="97128"/>
        <item x="97129"/>
        <item x="97130"/>
        <item x="97131"/>
        <item x="97132"/>
        <item x="97133"/>
        <item x="97134"/>
        <item x="97135"/>
        <item x="97136"/>
        <item x="97137"/>
        <item x="97138"/>
        <item x="97139"/>
        <item x="97140"/>
        <item x="97141"/>
        <item x="97142"/>
        <item x="97143"/>
        <item x="97144"/>
        <item x="97145"/>
        <item x="97146"/>
        <item x="97147"/>
        <item x="97148"/>
        <item x="97149"/>
        <item x="97150"/>
        <item x="97151"/>
        <item x="97152"/>
        <item x="97153"/>
        <item x="97154"/>
        <item x="97155"/>
        <item x="97156"/>
        <item x="97157"/>
        <item x="97158"/>
        <item x="97159"/>
        <item x="97160"/>
        <item x="97161"/>
        <item x="97162"/>
        <item x="97163"/>
        <item x="97164"/>
        <item x="97165"/>
        <item x="97166"/>
        <item x="97167"/>
        <item x="97168"/>
        <item x="97169"/>
        <item x="97170"/>
        <item x="97171"/>
        <item x="97172"/>
        <item x="97173"/>
        <item x="97174"/>
        <item x="97175"/>
        <item x="97176"/>
        <item x="97177"/>
        <item x="97178"/>
        <item x="97179"/>
        <item x="97180"/>
        <item x="97181"/>
        <item x="97182"/>
        <item x="97183"/>
        <item x="97184"/>
        <item x="97185"/>
        <item x="97186"/>
        <item x="97187"/>
        <item x="97188"/>
        <item x="97189"/>
        <item x="97190"/>
        <item x="97191"/>
        <item x="97192"/>
        <item x="97193"/>
        <item x="97194"/>
        <item x="97195"/>
        <item x="97196"/>
        <item x="97197"/>
        <item x="97198"/>
        <item x="97199"/>
        <item x="97200"/>
        <item x="97201"/>
        <item x="97202"/>
        <item x="97203"/>
        <item x="97204"/>
        <item x="97205"/>
        <item x="97206"/>
        <item x="97207"/>
        <item x="97208"/>
        <item x="97209"/>
        <item x="97210"/>
        <item x="97211"/>
        <item x="97212"/>
        <item x="97213"/>
        <item x="97214"/>
        <item x="97215"/>
        <item x="97216"/>
        <item x="97217"/>
        <item x="97218"/>
        <item x="97219"/>
        <item x="97220"/>
        <item x="97221"/>
        <item x="97222"/>
        <item x="97223"/>
        <item x="97224"/>
        <item x="97225"/>
        <item x="97226"/>
        <item x="97227"/>
        <item x="97228"/>
        <item x="97229"/>
        <item x="97230"/>
        <item x="97231"/>
        <item x="97232"/>
        <item x="97233"/>
        <item x="97234"/>
        <item x="97235"/>
        <item x="97236"/>
        <item x="97237"/>
        <item x="97238"/>
        <item x="97239"/>
        <item x="97240"/>
        <item x="97241"/>
        <item x="97242"/>
        <item x="97243"/>
        <item x="97244"/>
        <item x="97245"/>
        <item x="97246"/>
        <item x="97247"/>
        <item x="97248"/>
        <item x="97249"/>
        <item x="97250"/>
        <item x="97251"/>
        <item x="97252"/>
        <item x="97253"/>
        <item x="97254"/>
        <item x="97255"/>
        <item x="97256"/>
        <item x="97257"/>
        <item x="97258"/>
        <item x="97259"/>
        <item x="97260"/>
        <item x="97261"/>
        <item x="97262"/>
        <item x="97263"/>
        <item x="97264"/>
        <item x="97265"/>
        <item x="97266"/>
        <item x="97267"/>
        <item x="97268"/>
        <item x="97269"/>
        <item x="97270"/>
        <item x="97271"/>
        <item x="97272"/>
        <item x="97273"/>
        <item x="97274"/>
        <item x="97275"/>
        <item x="97276"/>
        <item x="97277"/>
        <item x="97278"/>
        <item x="97279"/>
        <item x="97280"/>
        <item x="97281"/>
        <item x="97282"/>
        <item x="97283"/>
        <item x="97284"/>
        <item x="97285"/>
        <item x="97286"/>
        <item x="97287"/>
        <item x="97288"/>
        <item x="97289"/>
        <item x="97290"/>
        <item x="97291"/>
        <item x="97292"/>
        <item x="97293"/>
        <item x="97294"/>
        <item x="97295"/>
        <item x="97296"/>
        <item x="97297"/>
        <item x="97298"/>
        <item x="97299"/>
        <item x="97300"/>
        <item x="97301"/>
        <item x="97302"/>
        <item x="97303"/>
        <item x="97304"/>
        <item x="97305"/>
        <item x="97306"/>
        <item x="97307"/>
        <item x="97308"/>
        <item x="97309"/>
        <item x="97310"/>
        <item x="97311"/>
        <item x="97312"/>
        <item x="97313"/>
        <item x="97314"/>
        <item x="97315"/>
        <item x="97316"/>
        <item x="97317"/>
        <item x="97318"/>
        <item x="97319"/>
        <item x="97320"/>
        <item x="97321"/>
        <item x="97322"/>
        <item x="97323"/>
        <item x="97324"/>
        <item x="97325"/>
        <item x="97326"/>
        <item x="97327"/>
        <item x="97328"/>
        <item x="97329"/>
        <item x="97330"/>
        <item x="97331"/>
        <item x="97332"/>
        <item x="97333"/>
        <item x="97334"/>
        <item x="97335"/>
        <item x="97336"/>
        <item x="97337"/>
        <item x="97338"/>
        <item x="97339"/>
        <item x="97340"/>
        <item x="97341"/>
        <item x="97342"/>
        <item x="97343"/>
        <item x="97344"/>
        <item x="97345"/>
        <item x="97346"/>
        <item x="97347"/>
        <item x="97348"/>
        <item x="97349"/>
        <item x="97350"/>
        <item x="97351"/>
        <item x="97352"/>
        <item x="97353"/>
        <item x="97354"/>
        <item x="97355"/>
        <item x="97356"/>
        <item x="97357"/>
        <item x="97358"/>
        <item x="97359"/>
        <item x="97360"/>
        <item x="97361"/>
        <item x="97362"/>
        <item x="97363"/>
        <item x="97364"/>
        <item x="97365"/>
        <item x="97366"/>
        <item x="97367"/>
        <item x="97368"/>
        <item x="97369"/>
        <item x="97370"/>
        <item x="97371"/>
        <item x="97372"/>
        <item x="97373"/>
        <item x="97374"/>
        <item x="97375"/>
        <item x="97376"/>
        <item x="97377"/>
        <item x="97378"/>
        <item x="97379"/>
        <item x="97380"/>
        <item x="97381"/>
        <item x="97382"/>
        <item x="97383"/>
        <item x="97384"/>
        <item x="97385"/>
        <item x="97386"/>
        <item x="97387"/>
        <item x="97388"/>
        <item x="97389"/>
        <item x="97390"/>
        <item x="97391"/>
        <item x="97392"/>
        <item x="97393"/>
        <item x="97394"/>
        <item x="97395"/>
        <item x="97396"/>
        <item x="97397"/>
        <item x="97398"/>
        <item x="97399"/>
        <item x="97400"/>
        <item x="97401"/>
        <item x="97402"/>
        <item x="97403"/>
        <item x="97404"/>
        <item x="97405"/>
        <item x="97406"/>
        <item x="97407"/>
        <item x="97408"/>
        <item x="97409"/>
        <item x="97410"/>
        <item x="97411"/>
        <item x="97412"/>
        <item x="97413"/>
        <item x="97414"/>
        <item x="97415"/>
        <item x="97416"/>
        <item x="97417"/>
        <item x="97418"/>
        <item x="97419"/>
        <item x="97420"/>
        <item x="97421"/>
        <item x="97422"/>
        <item x="97423"/>
        <item x="97424"/>
        <item x="97425"/>
        <item x="97426"/>
        <item x="97427"/>
        <item x="97428"/>
        <item x="97429"/>
        <item x="97430"/>
        <item x="97431"/>
        <item x="97432"/>
        <item x="97433"/>
        <item x="97434"/>
        <item x="97435"/>
        <item x="97436"/>
        <item x="97437"/>
        <item x="97438"/>
        <item x="97439"/>
        <item x="97440"/>
        <item x="97441"/>
        <item x="97442"/>
        <item x="97443"/>
        <item x="97444"/>
        <item x="97445"/>
        <item x="97446"/>
        <item x="97447"/>
        <item x="97448"/>
        <item x="97449"/>
        <item x="97450"/>
        <item x="97451"/>
        <item x="97452"/>
        <item x="97453"/>
        <item x="97454"/>
        <item x="97455"/>
        <item x="97456"/>
        <item x="97457"/>
        <item x="97458"/>
        <item x="97459"/>
        <item x="97460"/>
        <item x="97461"/>
        <item x="97462"/>
        <item x="97463"/>
        <item x="97464"/>
        <item x="97465"/>
        <item x="97466"/>
        <item x="97467"/>
        <item x="97468"/>
        <item x="97469"/>
        <item x="97470"/>
        <item x="97471"/>
        <item x="97472"/>
        <item x="97473"/>
        <item x="97474"/>
        <item x="97475"/>
        <item x="97476"/>
        <item x="97477"/>
        <item x="97478"/>
        <item x="97479"/>
        <item x="97480"/>
        <item x="97481"/>
        <item x="97482"/>
        <item x="97483"/>
        <item x="97484"/>
        <item x="97485"/>
        <item x="97486"/>
        <item x="97487"/>
        <item x="97488"/>
        <item x="97489"/>
        <item x="97490"/>
        <item x="97491"/>
        <item x="97492"/>
        <item x="97493"/>
        <item x="97494"/>
        <item x="97495"/>
        <item x="97496"/>
        <item x="97497"/>
        <item x="97498"/>
        <item x="97499"/>
        <item x="97500"/>
        <item x="97501"/>
        <item x="97502"/>
        <item x="97503"/>
        <item x="97504"/>
        <item x="97505"/>
        <item x="97506"/>
        <item x="97507"/>
        <item x="97508"/>
        <item x="97509"/>
        <item x="97510"/>
        <item x="97511"/>
        <item x="97512"/>
        <item x="97513"/>
        <item x="97514"/>
        <item x="97515"/>
        <item x="97516"/>
        <item x="97517"/>
        <item x="97518"/>
        <item x="97519"/>
        <item x="97520"/>
        <item x="97521"/>
        <item x="97522"/>
        <item x="97523"/>
        <item x="97524"/>
        <item x="97525"/>
        <item x="97526"/>
        <item x="97527"/>
        <item x="97528"/>
        <item x="97529"/>
        <item x="97530"/>
        <item x="97531"/>
        <item x="97532"/>
        <item x="97533"/>
        <item x="97534"/>
        <item x="97535"/>
        <item x="97536"/>
        <item x="97537"/>
        <item x="97538"/>
        <item x="97539"/>
        <item x="97540"/>
        <item x="97541"/>
        <item x="97542"/>
        <item x="97543"/>
        <item x="97544"/>
        <item x="97545"/>
        <item x="97546"/>
        <item x="97547"/>
        <item x="97548"/>
        <item x="97549"/>
        <item x="97550"/>
        <item x="97551"/>
        <item x="97552"/>
        <item x="97553"/>
        <item x="97554"/>
        <item x="97555"/>
        <item x="97556"/>
        <item x="97557"/>
        <item x="97558"/>
        <item x="97559"/>
        <item x="97560"/>
        <item x="97561"/>
        <item x="97562"/>
        <item x="97563"/>
        <item x="97564"/>
        <item x="97565"/>
        <item x="97566"/>
        <item x="97567"/>
        <item x="97568"/>
        <item x="97569"/>
        <item x="97570"/>
        <item x="97571"/>
        <item x="97572"/>
        <item x="97573"/>
        <item x="97574"/>
        <item x="97575"/>
        <item x="97576"/>
        <item x="97577"/>
        <item x="97578"/>
        <item x="97579"/>
        <item x="97580"/>
        <item x="97581"/>
        <item x="97582"/>
        <item x="97583"/>
        <item x="97584"/>
        <item x="97585"/>
        <item x="97586"/>
        <item x="97587"/>
        <item x="97588"/>
        <item x="97589"/>
        <item x="97590"/>
        <item x="97591"/>
        <item x="97592"/>
        <item x="97593"/>
        <item x="97594"/>
        <item x="97595"/>
        <item x="97596"/>
        <item x="97597"/>
        <item x="97598"/>
        <item x="97599"/>
        <item x="97600"/>
        <item x="97601"/>
        <item x="97602"/>
        <item x="97603"/>
        <item x="97604"/>
        <item x="97605"/>
        <item x="97606"/>
        <item x="97607"/>
        <item x="97608"/>
        <item x="97609"/>
        <item x="97610"/>
        <item x="97611"/>
        <item x="97612"/>
        <item x="97613"/>
        <item x="97614"/>
        <item x="97615"/>
        <item x="97616"/>
        <item x="97617"/>
        <item x="97618"/>
        <item x="97619"/>
        <item x="97620"/>
        <item x="97621"/>
        <item x="97622"/>
        <item x="97623"/>
        <item x="97624"/>
        <item x="97625"/>
        <item x="97626"/>
        <item x="97627"/>
        <item x="97628"/>
        <item x="97629"/>
        <item x="97630"/>
        <item x="97631"/>
        <item x="97632"/>
        <item x="97633"/>
        <item x="97634"/>
        <item x="97635"/>
        <item x="97636"/>
        <item x="97637"/>
        <item x="97638"/>
        <item x="97639"/>
        <item x="97640"/>
        <item x="97641"/>
        <item x="97642"/>
        <item x="97643"/>
        <item x="97644"/>
        <item x="97645"/>
        <item x="97646"/>
        <item x="97647"/>
        <item x="97648"/>
        <item x="97649"/>
        <item x="97650"/>
        <item x="97651"/>
        <item x="97652"/>
        <item x="97653"/>
        <item x="97654"/>
        <item x="97655"/>
        <item x="97656"/>
        <item x="97657"/>
        <item x="97658"/>
        <item x="97659"/>
        <item x="97660"/>
        <item x="97661"/>
        <item x="97662"/>
        <item x="97663"/>
        <item x="97664"/>
        <item x="97665"/>
        <item x="97666"/>
        <item x="97667"/>
        <item x="97668"/>
        <item x="97669"/>
        <item x="97670"/>
        <item x="97671"/>
        <item x="97672"/>
        <item x="97673"/>
        <item x="97674"/>
        <item x="97675"/>
        <item x="97676"/>
        <item x="97677"/>
        <item x="97678"/>
        <item x="97679"/>
        <item x="97680"/>
        <item x="97681"/>
        <item x="97682"/>
        <item x="97683"/>
        <item x="97684"/>
        <item x="97685"/>
        <item x="97686"/>
        <item x="97687"/>
        <item x="97688"/>
        <item x="97689"/>
        <item x="97690"/>
        <item x="97691"/>
        <item x="97692"/>
        <item x="97693"/>
        <item x="97694"/>
        <item x="97695"/>
        <item x="97696"/>
        <item x="97697"/>
        <item x="97698"/>
        <item x="97699"/>
        <item x="97700"/>
        <item x="97701"/>
        <item x="97702"/>
        <item x="97703"/>
        <item x="97704"/>
        <item x="97705"/>
        <item x="97706"/>
        <item x="97707"/>
        <item x="97708"/>
        <item x="97709"/>
        <item x="97710"/>
        <item x="97711"/>
        <item x="97712"/>
        <item x="97713"/>
        <item x="97714"/>
        <item x="97715"/>
        <item x="97716"/>
        <item x="97717"/>
        <item x="97718"/>
        <item x="97719"/>
        <item x="97720"/>
        <item x="97721"/>
        <item x="97722"/>
        <item x="97723"/>
        <item x="97724"/>
        <item x="97725"/>
        <item x="97726"/>
        <item x="97727"/>
        <item x="97728"/>
        <item x="97729"/>
        <item x="97730"/>
        <item x="97731"/>
        <item x="97732"/>
        <item x="97733"/>
        <item x="97734"/>
        <item x="97735"/>
        <item x="97736"/>
        <item x="97737"/>
        <item x="97738"/>
        <item x="97739"/>
        <item x="97740"/>
        <item x="97741"/>
        <item x="97742"/>
        <item x="97743"/>
        <item x="97744"/>
        <item x="97745"/>
        <item x="97746"/>
        <item x="97747"/>
        <item x="97748"/>
        <item x="97749"/>
        <item x="97750"/>
        <item x="97751"/>
        <item x="97752"/>
        <item x="97753"/>
        <item x="97754"/>
        <item x="97755"/>
        <item x="97756"/>
        <item x="97757"/>
        <item x="97758"/>
        <item x="97759"/>
        <item x="97760"/>
        <item x="97761"/>
        <item x="97762"/>
        <item x="97763"/>
        <item x="97764"/>
        <item x="97765"/>
        <item x="97766"/>
        <item x="97767"/>
        <item x="97768"/>
        <item x="97769"/>
        <item x="97770"/>
        <item x="97771"/>
        <item x="97772"/>
        <item x="97773"/>
        <item x="97774"/>
        <item x="97775"/>
        <item x="97776"/>
        <item x="97777"/>
        <item x="97778"/>
        <item x="97779"/>
        <item x="97780"/>
        <item x="97781"/>
        <item x="97782"/>
        <item x="97783"/>
        <item x="97784"/>
        <item x="97785"/>
        <item x="97786"/>
        <item x="97787"/>
        <item x="97788"/>
        <item x="97789"/>
        <item x="97790"/>
        <item x="97791"/>
        <item x="97792"/>
        <item x="97793"/>
        <item x="97794"/>
        <item x="97795"/>
        <item x="97796"/>
        <item x="97797"/>
        <item x="97798"/>
        <item x="97799"/>
        <item x="97800"/>
        <item x="97801"/>
        <item x="97802"/>
        <item x="97803"/>
        <item x="97804"/>
        <item x="97805"/>
        <item x="97806"/>
        <item x="97807"/>
        <item x="97808"/>
        <item x="97809"/>
        <item x="97810"/>
        <item x="97811"/>
        <item x="97812"/>
        <item x="97813"/>
        <item x="97814"/>
        <item x="97815"/>
        <item x="97816"/>
        <item x="97817"/>
        <item x="97818"/>
        <item x="97819"/>
        <item x="97820"/>
        <item x="97821"/>
        <item x="97822"/>
        <item x="97823"/>
        <item x="97824"/>
        <item x="97825"/>
        <item x="97826"/>
        <item x="97827"/>
        <item x="97828"/>
        <item x="97829"/>
        <item x="97830"/>
        <item x="97831"/>
        <item x="97832"/>
        <item x="97833"/>
        <item x="97834"/>
        <item x="97835"/>
        <item x="97836"/>
        <item x="97837"/>
        <item x="97838"/>
        <item x="97839"/>
        <item x="97840"/>
        <item x="97841"/>
        <item x="97842"/>
        <item x="97843"/>
        <item x="97844"/>
        <item x="97845"/>
        <item x="97846"/>
        <item x="97847"/>
        <item x="97848"/>
        <item x="97849"/>
        <item x="97850"/>
        <item x="97851"/>
        <item x="97852"/>
        <item x="97853"/>
        <item x="97854"/>
        <item x="97855"/>
        <item x="97856"/>
        <item x="97857"/>
        <item x="97858"/>
        <item x="97859"/>
        <item x="97860"/>
        <item x="97861"/>
        <item x="97862"/>
        <item x="97863"/>
        <item x="97864"/>
        <item x="97865"/>
        <item x="97866"/>
        <item x="97867"/>
        <item x="97868"/>
        <item x="97869"/>
        <item x="97870"/>
        <item x="97871"/>
        <item x="97872"/>
        <item x="97873"/>
        <item x="97874"/>
        <item x="97875"/>
        <item x="97876"/>
        <item x="97877"/>
        <item x="97878"/>
        <item x="97879"/>
        <item x="97880"/>
        <item x="97881"/>
        <item x="97882"/>
        <item x="97883"/>
        <item x="97884"/>
        <item x="97885"/>
        <item x="97886"/>
        <item x="97887"/>
        <item x="97888"/>
        <item x="97889"/>
        <item x="97890"/>
        <item x="97891"/>
        <item x="97892"/>
        <item x="97893"/>
        <item x="97894"/>
        <item x="97895"/>
        <item x="97896"/>
        <item x="97897"/>
        <item x="97898"/>
        <item x="97899"/>
        <item x="97900"/>
        <item x="97901"/>
        <item x="97902"/>
        <item x="97903"/>
        <item x="97904"/>
        <item x="97905"/>
        <item x="97906"/>
        <item x="97907"/>
        <item x="97908"/>
        <item x="97909"/>
        <item x="97910"/>
        <item x="97911"/>
        <item x="97912"/>
        <item x="97913"/>
        <item x="97914"/>
        <item x="97915"/>
        <item x="97916"/>
        <item x="97917"/>
        <item x="97918"/>
        <item x="97919"/>
        <item x="97920"/>
        <item x="97921"/>
        <item x="97922"/>
        <item x="97923"/>
        <item x="97924"/>
        <item x="97925"/>
        <item x="97926"/>
        <item x="97927"/>
        <item x="97928"/>
        <item x="97929"/>
        <item x="97930"/>
        <item x="97931"/>
        <item x="97932"/>
        <item x="97933"/>
        <item x="97934"/>
        <item x="97935"/>
        <item x="97936"/>
        <item x="97937"/>
        <item x="97938"/>
        <item x="97939"/>
        <item x="97940"/>
        <item x="97941"/>
        <item x="97942"/>
        <item x="97943"/>
        <item x="97944"/>
        <item x="97945"/>
        <item x="97946"/>
        <item x="97947"/>
        <item x="97948"/>
        <item x="97949"/>
        <item x="97950"/>
        <item x="97951"/>
        <item x="97952"/>
        <item x="97953"/>
        <item x="97954"/>
        <item x="97955"/>
        <item x="97956"/>
        <item x="97957"/>
        <item x="97958"/>
        <item x="97959"/>
        <item x="97960"/>
        <item x="97961"/>
        <item x="97962"/>
        <item x="97963"/>
        <item x="97964"/>
        <item x="97965"/>
        <item x="97966"/>
        <item x="97967"/>
        <item x="97968"/>
        <item x="97969"/>
        <item x="97970"/>
        <item x="97971"/>
        <item x="97972"/>
        <item x="97973"/>
        <item x="97974"/>
        <item x="97975"/>
        <item x="97976"/>
        <item x="97977"/>
        <item x="97978"/>
        <item x="97979"/>
        <item x="97980"/>
        <item x="97981"/>
        <item x="97982"/>
        <item x="97983"/>
        <item x="97984"/>
        <item x="97985"/>
        <item x="97986"/>
        <item x="97987"/>
        <item x="97988"/>
        <item x="97989"/>
        <item x="97990"/>
        <item x="97991"/>
        <item x="97992"/>
        <item x="97993"/>
        <item x="97994"/>
        <item x="97995"/>
        <item x="97996"/>
        <item x="97997"/>
        <item x="97998"/>
        <item x="97999"/>
        <item x="98000"/>
        <item x="98001"/>
        <item x="98002"/>
        <item x="98003"/>
        <item x="98004"/>
        <item x="98005"/>
        <item x="98006"/>
        <item x="98007"/>
        <item x="98008"/>
        <item x="98009"/>
        <item x="98010"/>
        <item x="98011"/>
        <item x="98012"/>
        <item x="98013"/>
        <item x="98014"/>
        <item x="98015"/>
        <item x="98016"/>
        <item x="98017"/>
        <item x="98018"/>
        <item x="98019"/>
        <item x="98020"/>
        <item x="98021"/>
        <item x="98022"/>
        <item x="98023"/>
        <item x="98024"/>
        <item x="98025"/>
        <item x="98026"/>
        <item x="98027"/>
        <item x="98028"/>
        <item x="98029"/>
        <item x="98030"/>
        <item x="98031"/>
        <item x="98032"/>
        <item x="98033"/>
        <item x="98034"/>
        <item x="98035"/>
        <item x="98036"/>
        <item x="98037"/>
        <item x="98038"/>
        <item x="98039"/>
        <item x="98040"/>
        <item x="98041"/>
        <item x="98042"/>
        <item x="98043"/>
        <item x="98044"/>
        <item x="98045"/>
        <item x="98046"/>
        <item x="98047"/>
        <item x="98048"/>
        <item x="98049"/>
        <item x="98050"/>
        <item x="98051"/>
        <item x="98052"/>
        <item x="98053"/>
        <item x="98054"/>
        <item x="98055"/>
        <item x="98056"/>
        <item x="98057"/>
        <item x="98058"/>
        <item x="98059"/>
        <item x="98060"/>
        <item x="98061"/>
        <item x="98062"/>
        <item x="98063"/>
        <item x="98064"/>
        <item x="98065"/>
        <item x="98066"/>
        <item x="98067"/>
        <item x="98068"/>
        <item x="98069"/>
        <item x="98070"/>
        <item x="98071"/>
        <item x="98072"/>
        <item x="98073"/>
        <item x="98074"/>
        <item x="98075"/>
        <item x="98076"/>
        <item x="98077"/>
        <item x="98078"/>
        <item x="98079"/>
        <item x="98080"/>
        <item x="98081"/>
        <item x="98082"/>
        <item x="98083"/>
        <item x="98084"/>
        <item x="98085"/>
        <item x="98086"/>
        <item x="98087"/>
        <item x="98088"/>
        <item x="98089"/>
        <item x="98090"/>
        <item x="98091"/>
        <item x="98092"/>
        <item x="98093"/>
        <item x="98094"/>
        <item x="98095"/>
        <item x="98096"/>
        <item x="98097"/>
        <item x="98098"/>
        <item x="98099"/>
        <item x="98100"/>
        <item x="98101"/>
        <item x="98102"/>
        <item x="98103"/>
        <item x="98104"/>
        <item x="98105"/>
        <item x="98106"/>
        <item x="98107"/>
        <item x="98108"/>
        <item x="98109"/>
        <item x="98110"/>
        <item x="98111"/>
        <item x="98112"/>
        <item x="98113"/>
        <item x="98114"/>
        <item x="98115"/>
        <item x="98116"/>
        <item x="98117"/>
        <item x="98118"/>
        <item x="98119"/>
        <item x="98120"/>
        <item x="98121"/>
        <item x="98122"/>
        <item x="98123"/>
        <item x="98124"/>
        <item x="98125"/>
        <item x="98126"/>
        <item x="98127"/>
        <item x="98128"/>
        <item x="98129"/>
        <item x="98130"/>
        <item x="98131"/>
        <item x="98132"/>
        <item x="98133"/>
        <item x="98134"/>
        <item x="98135"/>
        <item x="98136"/>
        <item x="98137"/>
        <item x="98138"/>
        <item x="98139"/>
        <item x="98140"/>
        <item x="98141"/>
        <item x="98142"/>
        <item x="98143"/>
        <item x="98144"/>
        <item x="98145"/>
        <item x="98146"/>
        <item x="98147"/>
        <item x="98148"/>
        <item x="98149"/>
        <item x="98150"/>
        <item x="98151"/>
        <item x="98152"/>
        <item x="98153"/>
        <item x="98154"/>
        <item x="98155"/>
        <item x="98156"/>
        <item x="98157"/>
        <item x="98158"/>
        <item x="98159"/>
        <item x="98160"/>
        <item x="98161"/>
        <item x="98162"/>
        <item x="98163"/>
        <item x="98164"/>
        <item x="98165"/>
        <item x="98166"/>
        <item x="98167"/>
        <item x="98168"/>
        <item x="98169"/>
        <item x="98170"/>
        <item x="98171"/>
        <item x="98172"/>
        <item x="98173"/>
        <item x="98174"/>
        <item x="98175"/>
        <item x="98176"/>
        <item x="98177"/>
        <item x="98178"/>
        <item x="98179"/>
        <item x="98180"/>
        <item x="98181"/>
        <item x="98182"/>
        <item x="98183"/>
        <item x="98184"/>
        <item x="98185"/>
        <item x="98186"/>
        <item x="98187"/>
        <item x="98188"/>
        <item x="98189"/>
        <item x="98190"/>
        <item x="98191"/>
        <item x="98192"/>
        <item x="98193"/>
        <item x="98194"/>
        <item x="98195"/>
        <item x="98196"/>
        <item x="98197"/>
        <item x="98198"/>
        <item x="98199"/>
        <item x="98200"/>
        <item x="98201"/>
        <item x="98202"/>
        <item x="98203"/>
        <item x="98204"/>
        <item x="98205"/>
        <item x="98206"/>
        <item x="98207"/>
        <item x="98208"/>
        <item x="98209"/>
        <item x="98210"/>
        <item x="98211"/>
        <item x="98212"/>
        <item x="98213"/>
        <item x="98214"/>
        <item x="98215"/>
        <item x="98216"/>
        <item x="98217"/>
        <item x="98218"/>
        <item x="98219"/>
        <item x="98220"/>
        <item x="98221"/>
        <item x="98222"/>
        <item x="98223"/>
        <item x="98224"/>
        <item x="98225"/>
        <item x="98226"/>
        <item x="98227"/>
        <item x="98228"/>
        <item x="98229"/>
        <item x="98230"/>
        <item x="98231"/>
        <item x="98232"/>
        <item x="98233"/>
        <item x="98234"/>
        <item x="98235"/>
        <item x="98236"/>
        <item x="98237"/>
        <item x="98238"/>
        <item x="98239"/>
        <item x="98240"/>
        <item x="98241"/>
        <item x="98242"/>
        <item x="98243"/>
        <item x="98244"/>
        <item x="98245"/>
        <item x="98246"/>
        <item x="98247"/>
        <item x="98248"/>
        <item x="98249"/>
        <item x="98250"/>
        <item x="98251"/>
        <item x="98252"/>
        <item x="98253"/>
        <item x="98254"/>
        <item x="98255"/>
        <item x="98256"/>
        <item x="98257"/>
        <item x="98258"/>
        <item x="98259"/>
        <item x="98260"/>
        <item x="98261"/>
        <item x="98262"/>
        <item x="98263"/>
        <item x="98264"/>
        <item x="98265"/>
        <item x="98266"/>
        <item x="98267"/>
        <item x="98268"/>
        <item x="98269"/>
        <item x="98270"/>
        <item x="98271"/>
        <item x="98272"/>
        <item x="98273"/>
        <item x="98274"/>
        <item x="98275"/>
        <item x="98276"/>
        <item x="98277"/>
        <item x="98278"/>
        <item x="98279"/>
        <item x="98280"/>
        <item x="98281"/>
        <item x="98282"/>
        <item x="98283"/>
        <item x="98284"/>
        <item x="98285"/>
        <item x="98286"/>
        <item x="98287"/>
        <item x="98288"/>
        <item x="98289"/>
        <item x="98290"/>
        <item x="98291"/>
        <item x="98292"/>
        <item x="98293"/>
        <item x="98294"/>
        <item x="98295"/>
        <item x="98296"/>
        <item x="98297"/>
        <item x="98298"/>
        <item x="98299"/>
        <item x="98300"/>
        <item x="98301"/>
        <item x="98302"/>
        <item x="98303"/>
        <item x="98304"/>
        <item x="98305"/>
        <item x="98306"/>
        <item x="98307"/>
        <item x="98308"/>
        <item x="98309"/>
        <item x="98310"/>
        <item x="98311"/>
        <item x="98312"/>
        <item x="98313"/>
        <item x="98314"/>
        <item x="98315"/>
        <item x="98316"/>
        <item x="98317"/>
        <item x="98318"/>
        <item x="98319"/>
        <item x="98320"/>
        <item x="98321"/>
        <item x="98322"/>
        <item x="98323"/>
        <item x="98324"/>
        <item x="98325"/>
        <item x="98326"/>
        <item x="98327"/>
        <item x="98328"/>
        <item x="98329"/>
        <item x="98330"/>
        <item x="98331"/>
        <item x="98332"/>
        <item x="98333"/>
        <item x="98334"/>
        <item x="98335"/>
        <item x="98336"/>
        <item x="98337"/>
        <item x="98338"/>
        <item x="98339"/>
        <item x="98340"/>
        <item x="98341"/>
        <item x="98342"/>
        <item x="98343"/>
        <item x="98344"/>
        <item x="98345"/>
        <item x="98346"/>
        <item x="98347"/>
        <item x="98348"/>
        <item x="98349"/>
        <item x="98350"/>
        <item x="98351"/>
        <item x="98352"/>
        <item x="98353"/>
        <item x="98354"/>
        <item x="98355"/>
        <item x="98356"/>
        <item x="98357"/>
        <item x="98358"/>
        <item x="98359"/>
        <item x="98360"/>
        <item x="98361"/>
        <item x="98362"/>
        <item x="98363"/>
        <item x="98364"/>
        <item x="98365"/>
        <item x="98366"/>
        <item x="98367"/>
        <item x="98368"/>
        <item x="98369"/>
        <item x="98370"/>
        <item x="98371"/>
        <item x="98372"/>
        <item x="98373"/>
        <item x="98374"/>
        <item x="98375"/>
        <item x="98376"/>
        <item x="98377"/>
        <item x="98378"/>
        <item x="98379"/>
        <item x="98380"/>
        <item x="98381"/>
        <item x="98382"/>
        <item x="98383"/>
        <item x="98384"/>
        <item x="98385"/>
        <item x="98386"/>
        <item x="98387"/>
        <item x="98388"/>
        <item x="98389"/>
        <item x="98390"/>
        <item x="98391"/>
        <item x="98392"/>
        <item x="98393"/>
        <item x="98394"/>
        <item x="98395"/>
        <item x="98396"/>
        <item x="98397"/>
        <item x="98398"/>
        <item x="98399"/>
        <item x="98400"/>
        <item x="98401"/>
        <item x="98402"/>
        <item x="98403"/>
        <item x="98404"/>
        <item x="98405"/>
        <item x="98406"/>
        <item x="98407"/>
        <item x="98408"/>
        <item x="98409"/>
        <item x="98410"/>
        <item x="98411"/>
        <item x="98412"/>
        <item x="98413"/>
        <item x="98414"/>
        <item x="98415"/>
        <item x="98416"/>
        <item x="98417"/>
        <item x="98418"/>
        <item x="98419"/>
        <item x="98420"/>
        <item x="98421"/>
        <item x="98422"/>
        <item x="98423"/>
        <item x="98424"/>
        <item x="98425"/>
        <item x="98426"/>
        <item x="98427"/>
        <item x="98428"/>
        <item x="98429"/>
        <item x="98430"/>
        <item x="98431"/>
        <item x="98432"/>
        <item x="98433"/>
        <item x="98434"/>
        <item x="98435"/>
        <item x="98436"/>
        <item x="98437"/>
        <item x="98438"/>
        <item x="98439"/>
        <item x="98440"/>
        <item x="98441"/>
        <item x="98442"/>
        <item x="98443"/>
        <item x="98444"/>
        <item x="98445"/>
        <item x="98446"/>
        <item x="98447"/>
        <item x="98448"/>
        <item x="98449"/>
        <item x="98450"/>
        <item x="98451"/>
        <item x="98452"/>
        <item x="98453"/>
        <item x="98454"/>
        <item x="98455"/>
        <item x="98456"/>
        <item x="98457"/>
        <item x="98458"/>
        <item x="98459"/>
        <item x="98460"/>
        <item x="98461"/>
        <item x="98462"/>
        <item x="98463"/>
        <item x="98464"/>
        <item x="98465"/>
        <item x="98466"/>
        <item x="98467"/>
        <item x="98468"/>
        <item x="98469"/>
        <item x="98470"/>
        <item x="98471"/>
        <item x="98472"/>
        <item x="98473"/>
        <item x="98474"/>
        <item x="98475"/>
        <item x="98476"/>
        <item x="98477"/>
        <item x="98478"/>
        <item x="98479"/>
        <item x="98480"/>
        <item x="98481"/>
        <item x="98482"/>
        <item x="98483"/>
        <item x="98484"/>
        <item x="98485"/>
        <item x="98486"/>
        <item x="98487"/>
        <item x="98488"/>
        <item x="98489"/>
        <item x="98490"/>
        <item x="98491"/>
        <item x="98492"/>
        <item x="98493"/>
        <item x="98494"/>
        <item x="98495"/>
        <item x="98496"/>
        <item x="98497"/>
        <item x="98498"/>
        <item x="98499"/>
        <item x="98500"/>
        <item x="98501"/>
        <item x="98502"/>
        <item x="98503"/>
        <item x="98504"/>
        <item x="98505"/>
        <item x="98506"/>
        <item x="98507"/>
        <item x="98508"/>
        <item x="98509"/>
        <item x="98510"/>
        <item x="98511"/>
        <item x="98512"/>
        <item x="98513"/>
        <item x="98514"/>
        <item x="98515"/>
        <item x="98516"/>
        <item x="98517"/>
        <item x="98518"/>
        <item x="98519"/>
        <item x="98520"/>
        <item x="98521"/>
        <item x="98522"/>
        <item x="98523"/>
        <item x="98524"/>
        <item x="98525"/>
        <item x="98526"/>
        <item x="98527"/>
        <item x="98528"/>
        <item x="98529"/>
        <item x="98530"/>
        <item x="98531"/>
        <item x="98532"/>
        <item x="98533"/>
        <item x="98534"/>
        <item x="98535"/>
        <item x="98536"/>
        <item x="98537"/>
        <item x="98538"/>
        <item x="98539"/>
        <item x="98540"/>
        <item x="98541"/>
        <item x="98542"/>
        <item x="98543"/>
        <item x="98544"/>
        <item x="98545"/>
        <item x="98546"/>
        <item x="98547"/>
        <item x="98548"/>
        <item x="98549"/>
        <item x="98550"/>
        <item x="98551"/>
        <item x="98552"/>
        <item x="98553"/>
        <item x="98554"/>
        <item x="98555"/>
        <item x="98556"/>
        <item x="98557"/>
        <item x="98558"/>
        <item x="98559"/>
        <item x="98560"/>
        <item x="98561"/>
        <item x="98562"/>
        <item x="98563"/>
        <item x="98564"/>
        <item x="98565"/>
        <item x="98566"/>
        <item x="98567"/>
        <item x="98568"/>
        <item x="98569"/>
        <item x="98570"/>
        <item x="98571"/>
        <item x="98572"/>
        <item x="98573"/>
        <item x="98574"/>
        <item x="98575"/>
        <item x="98576"/>
        <item x="98577"/>
        <item x="98578"/>
        <item x="98579"/>
        <item x="98580"/>
        <item x="98581"/>
        <item x="98582"/>
        <item x="98583"/>
        <item x="98584"/>
        <item x="98585"/>
        <item x="98586"/>
        <item x="98587"/>
        <item x="98588"/>
        <item x="98589"/>
        <item x="98590"/>
        <item x="98591"/>
        <item x="98592"/>
        <item x="98593"/>
        <item x="98594"/>
        <item x="98595"/>
        <item x="98596"/>
        <item x="98597"/>
        <item x="98598"/>
        <item x="98599"/>
        <item x="98600"/>
        <item x="98601"/>
        <item x="98602"/>
        <item x="98603"/>
        <item x="98604"/>
        <item x="98605"/>
        <item x="98606"/>
        <item x="98607"/>
        <item x="98608"/>
        <item x="98609"/>
        <item x="98610"/>
        <item x="98611"/>
        <item x="98612"/>
        <item x="98613"/>
        <item x="98614"/>
        <item x="98615"/>
        <item x="98616"/>
        <item x="98617"/>
        <item x="98618"/>
        <item x="98619"/>
        <item x="98620"/>
        <item x="98621"/>
        <item x="98622"/>
        <item x="98623"/>
        <item x="98624"/>
        <item x="98625"/>
        <item x="98626"/>
        <item x="98627"/>
        <item x="98628"/>
        <item x="98629"/>
        <item x="98630"/>
        <item x="98631"/>
        <item x="98632"/>
        <item x="98633"/>
        <item x="98634"/>
        <item x="98635"/>
        <item x="98636"/>
        <item x="98637"/>
        <item x="98638"/>
        <item x="98639"/>
        <item x="98640"/>
        <item x="98641"/>
        <item x="98642"/>
        <item x="98643"/>
        <item x="98644"/>
        <item x="98645"/>
        <item x="98646"/>
        <item x="98647"/>
        <item x="98648"/>
        <item x="98649"/>
        <item x="98650"/>
        <item x="98651"/>
        <item x="98652"/>
        <item x="98653"/>
        <item x="98654"/>
        <item x="98655"/>
        <item x="98656"/>
        <item x="98657"/>
        <item x="98658"/>
        <item x="98659"/>
        <item x="98660"/>
        <item x="98661"/>
        <item x="98662"/>
        <item x="98663"/>
        <item x="98664"/>
        <item x="98665"/>
        <item x="98666"/>
        <item x="98667"/>
        <item x="98668"/>
        <item x="98669"/>
        <item x="98670"/>
        <item x="98671"/>
        <item x="98672"/>
        <item x="98673"/>
        <item x="98674"/>
        <item x="98675"/>
        <item x="98676"/>
        <item x="98677"/>
        <item x="98678"/>
        <item x="98679"/>
        <item x="98680"/>
        <item x="98681"/>
        <item x="98682"/>
        <item x="98683"/>
        <item x="98684"/>
        <item x="98685"/>
        <item x="98686"/>
        <item x="98687"/>
        <item x="98688"/>
        <item x="98689"/>
        <item x="98690"/>
        <item x="98691"/>
        <item x="98692"/>
        <item x="98693"/>
        <item x="98694"/>
        <item x="98695"/>
        <item x="98696"/>
        <item x="98697"/>
        <item x="98698"/>
        <item x="98699"/>
        <item x="98700"/>
        <item x="98701"/>
        <item x="98702"/>
        <item x="98703"/>
        <item x="98704"/>
        <item x="98705"/>
        <item x="98706"/>
        <item x="98707"/>
        <item x="98708"/>
        <item x="98709"/>
        <item x="98710"/>
        <item x="98711"/>
        <item x="98712"/>
        <item x="98713"/>
        <item x="98714"/>
        <item x="98715"/>
        <item x="98716"/>
        <item x="98717"/>
        <item x="98718"/>
        <item x="98719"/>
        <item x="98720"/>
        <item x="98721"/>
        <item x="98722"/>
        <item x="98723"/>
        <item x="98724"/>
        <item x="98725"/>
        <item x="98726"/>
        <item x="98727"/>
        <item x="98728"/>
        <item x="98729"/>
        <item x="98730"/>
        <item x="98731"/>
        <item x="98732"/>
        <item x="98733"/>
        <item x="98734"/>
        <item x="98735"/>
        <item x="98736"/>
        <item x="98737"/>
        <item x="98738"/>
        <item x="98739"/>
        <item x="98740"/>
        <item x="98741"/>
        <item x="98742"/>
        <item x="98743"/>
        <item x="98744"/>
        <item x="98745"/>
        <item x="98746"/>
        <item x="98747"/>
        <item x="98748"/>
        <item x="98749"/>
        <item x="98750"/>
        <item x="98751"/>
        <item x="98752"/>
        <item x="98753"/>
        <item x="98754"/>
        <item x="98755"/>
        <item x="98756"/>
        <item x="98757"/>
        <item x="98758"/>
        <item x="98759"/>
        <item x="98760"/>
        <item x="98761"/>
        <item x="98762"/>
        <item x="98763"/>
        <item x="98764"/>
        <item x="98765"/>
        <item x="98766"/>
        <item x="98767"/>
        <item x="98768"/>
        <item x="98769"/>
        <item x="98770"/>
        <item x="98771"/>
        <item x="98772"/>
        <item x="98773"/>
        <item x="98774"/>
        <item x="98775"/>
        <item x="98776"/>
        <item x="98777"/>
        <item x="98778"/>
        <item x="98779"/>
        <item x="98780"/>
        <item x="98781"/>
        <item x="98782"/>
        <item x="98783"/>
        <item x="98784"/>
        <item x="98785"/>
        <item x="98786"/>
        <item x="98787"/>
        <item x="98788"/>
        <item x="98789"/>
        <item x="98790"/>
        <item x="98791"/>
        <item x="98792"/>
        <item x="98793"/>
        <item x="98794"/>
        <item x="98795"/>
        <item x="98796"/>
        <item x="98797"/>
        <item x="98798"/>
        <item x="98799"/>
        <item x="98800"/>
        <item x="98801"/>
        <item x="98802"/>
        <item x="98803"/>
        <item x="98804"/>
        <item x="98805"/>
        <item x="98806"/>
        <item x="98807"/>
        <item x="98808"/>
        <item x="98809"/>
        <item x="98810"/>
        <item x="98811"/>
        <item x="98812"/>
        <item x="98813"/>
        <item x="98814"/>
        <item x="98815"/>
        <item x="98816"/>
        <item x="98817"/>
        <item x="98818"/>
        <item x="98819"/>
        <item x="98820"/>
        <item x="98821"/>
        <item x="98822"/>
        <item x="98823"/>
        <item x="98824"/>
        <item x="98825"/>
        <item x="98826"/>
        <item x="98827"/>
        <item x="98828"/>
        <item x="98829"/>
        <item x="98830"/>
        <item x="98831"/>
        <item x="98832"/>
        <item x="98833"/>
        <item x="98834"/>
        <item x="98835"/>
        <item x="98836"/>
        <item x="98837"/>
        <item x="98838"/>
        <item x="98839"/>
        <item x="98840"/>
        <item x="98841"/>
        <item x="98842"/>
        <item x="98843"/>
        <item x="98844"/>
        <item x="98845"/>
        <item x="98846"/>
        <item x="98847"/>
        <item x="98848"/>
        <item x="98849"/>
        <item x="98850"/>
        <item x="98851"/>
        <item x="98852"/>
        <item x="98853"/>
        <item x="98854"/>
        <item x="98855"/>
        <item x="98856"/>
        <item x="98857"/>
        <item x="98858"/>
        <item x="98859"/>
        <item x="98860"/>
        <item x="98861"/>
        <item x="98862"/>
        <item x="98863"/>
        <item x="98864"/>
        <item x="98865"/>
        <item x="98866"/>
        <item x="98867"/>
        <item x="98868"/>
        <item x="98869"/>
        <item x="98870"/>
        <item x="98871"/>
        <item x="98872"/>
        <item x="98873"/>
        <item x="98874"/>
        <item x="98875"/>
        <item x="98876"/>
        <item x="98877"/>
        <item x="98878"/>
        <item x="98879"/>
        <item x="98880"/>
        <item x="98881"/>
        <item x="98882"/>
        <item x="98883"/>
        <item x="98884"/>
        <item x="98885"/>
        <item x="98886"/>
        <item x="98887"/>
        <item x="98888"/>
        <item x="98889"/>
        <item x="98890"/>
        <item x="98891"/>
        <item x="98892"/>
        <item x="98893"/>
        <item x="98894"/>
        <item x="98895"/>
        <item x="98896"/>
        <item x="98897"/>
        <item x="98898"/>
        <item x="98899"/>
        <item x="98900"/>
        <item x="98901"/>
        <item x="98902"/>
        <item x="98903"/>
        <item x="98904"/>
        <item x="98905"/>
        <item x="98906"/>
        <item x="98907"/>
        <item x="98908"/>
        <item x="98909"/>
        <item x="98910"/>
        <item x="98911"/>
        <item x="98912"/>
        <item x="98913"/>
        <item x="98914"/>
        <item x="98915"/>
        <item x="98916"/>
        <item x="98917"/>
        <item x="98918"/>
        <item x="98919"/>
        <item x="98920"/>
        <item x="98921"/>
        <item x="98922"/>
        <item x="98923"/>
        <item x="98924"/>
        <item x="98925"/>
        <item x="98926"/>
        <item x="98927"/>
        <item x="98928"/>
        <item x="98929"/>
        <item x="98930"/>
        <item x="98931"/>
        <item x="98932"/>
        <item x="98933"/>
        <item x="98934"/>
        <item x="98935"/>
        <item x="98936"/>
        <item x="98937"/>
        <item x="98938"/>
        <item x="98939"/>
        <item x="98940"/>
        <item x="98941"/>
        <item x="98942"/>
        <item x="98943"/>
        <item x="98944"/>
        <item x="98945"/>
        <item x="98946"/>
        <item x="98947"/>
        <item x="98948"/>
        <item x="98949"/>
        <item x="98950"/>
        <item x="98951"/>
        <item x="98952"/>
        <item x="98953"/>
        <item x="98954"/>
        <item x="98955"/>
        <item x="98956"/>
        <item x="98957"/>
        <item x="98958"/>
        <item x="98959"/>
        <item x="98960"/>
        <item x="98961"/>
        <item x="98962"/>
        <item x="98963"/>
        <item x="98964"/>
        <item x="98965"/>
        <item x="98966"/>
        <item x="98967"/>
        <item x="98968"/>
        <item x="98969"/>
        <item x="98970"/>
        <item x="98971"/>
        <item x="98972"/>
        <item x="98973"/>
        <item x="98974"/>
        <item x="98975"/>
        <item x="98976"/>
        <item x="98977"/>
        <item x="98978"/>
        <item x="98979"/>
        <item x="98980"/>
        <item x="98981"/>
        <item x="98982"/>
        <item x="98983"/>
        <item x="98984"/>
        <item x="98985"/>
        <item x="98986"/>
        <item x="98987"/>
        <item x="98988"/>
        <item x="98989"/>
        <item x="98990"/>
        <item x="98991"/>
        <item x="98992"/>
        <item x="98993"/>
        <item x="98994"/>
        <item x="98995"/>
        <item x="98996"/>
        <item x="98997"/>
        <item x="98998"/>
        <item x="98999"/>
        <item x="99000"/>
        <item x="99001"/>
        <item x="99002"/>
        <item x="99003"/>
        <item x="99004"/>
        <item x="99005"/>
        <item x="99006"/>
        <item x="99007"/>
        <item x="99008"/>
        <item x="99009"/>
        <item x="99010"/>
        <item x="99011"/>
        <item x="99012"/>
        <item x="99013"/>
        <item x="99014"/>
        <item x="99015"/>
        <item x="99016"/>
        <item x="99017"/>
        <item x="99018"/>
        <item x="99019"/>
        <item x="99020"/>
        <item x="99021"/>
        <item x="99022"/>
        <item x="99023"/>
        <item x="99024"/>
        <item x="99025"/>
        <item x="99026"/>
        <item x="99027"/>
        <item x="99028"/>
        <item x="99029"/>
        <item x="99030"/>
        <item x="99031"/>
        <item x="99032"/>
        <item x="99033"/>
        <item x="99034"/>
        <item x="99035"/>
        <item x="99036"/>
        <item x="99037"/>
        <item x="99038"/>
        <item x="99039"/>
        <item x="99040"/>
        <item x="99041"/>
        <item x="99042"/>
        <item x="99043"/>
        <item x="99044"/>
        <item x="99045"/>
        <item x="99046"/>
        <item x="99047"/>
        <item x="99048"/>
        <item x="99049"/>
        <item x="99050"/>
        <item x="99051"/>
        <item x="99052"/>
        <item x="99053"/>
        <item x="99054"/>
        <item x="99055"/>
        <item x="99056"/>
        <item x="99057"/>
        <item x="99058"/>
        <item x="99059"/>
        <item x="99060"/>
        <item x="99061"/>
        <item x="99062"/>
        <item x="99063"/>
        <item x="99064"/>
        <item x="99065"/>
        <item x="99066"/>
        <item x="99067"/>
        <item x="99068"/>
        <item x="99069"/>
        <item x="99070"/>
        <item x="99071"/>
        <item x="99072"/>
        <item x="99073"/>
        <item x="99074"/>
        <item x="99075"/>
        <item x="99076"/>
        <item x="99077"/>
        <item x="99078"/>
        <item x="99079"/>
        <item x="99080"/>
        <item x="99081"/>
        <item x="99082"/>
        <item x="99083"/>
        <item x="99084"/>
        <item x="99085"/>
        <item x="99086"/>
        <item x="99087"/>
        <item x="99088"/>
        <item x="99089"/>
        <item x="99090"/>
        <item x="99091"/>
        <item x="99092"/>
        <item x="99093"/>
        <item x="99094"/>
        <item x="99095"/>
        <item x="99096"/>
        <item x="99097"/>
        <item x="99098"/>
        <item x="99099"/>
        <item x="99100"/>
        <item x="99101"/>
        <item x="99102"/>
        <item x="99103"/>
        <item x="99104"/>
        <item x="99105"/>
        <item x="99106"/>
        <item x="99107"/>
        <item x="99108"/>
        <item x="99109"/>
        <item x="99110"/>
        <item x="99111"/>
        <item x="99112"/>
        <item x="99113"/>
        <item x="99114"/>
        <item x="99115"/>
        <item x="99116"/>
        <item x="99117"/>
        <item x="99118"/>
        <item x="99119"/>
        <item x="99120"/>
        <item x="99121"/>
        <item x="99122"/>
        <item x="99123"/>
        <item x="99124"/>
        <item x="99125"/>
        <item x="99126"/>
        <item x="99127"/>
        <item x="99128"/>
        <item x="99129"/>
        <item x="99130"/>
        <item x="99131"/>
        <item x="99132"/>
        <item x="99133"/>
        <item x="99134"/>
        <item x="99135"/>
        <item x="99136"/>
        <item x="99137"/>
        <item x="99138"/>
        <item x="99139"/>
        <item x="99140"/>
        <item x="99141"/>
        <item x="99142"/>
        <item x="99143"/>
        <item x="99144"/>
        <item x="99145"/>
        <item x="99146"/>
        <item x="99147"/>
        <item x="99148"/>
        <item x="99149"/>
        <item x="99150"/>
        <item x="99151"/>
        <item x="99152"/>
        <item x="99153"/>
        <item x="99154"/>
        <item x="99155"/>
        <item x="99156"/>
        <item x="99157"/>
        <item x="99158"/>
        <item x="99159"/>
        <item x="99160"/>
        <item x="99161"/>
        <item x="99162"/>
        <item x="99163"/>
        <item x="99164"/>
        <item x="99165"/>
        <item x="99166"/>
        <item x="99167"/>
        <item x="99168"/>
        <item x="99169"/>
        <item x="99170"/>
        <item x="99171"/>
        <item x="99172"/>
        <item x="99173"/>
        <item x="99174"/>
        <item x="99175"/>
        <item x="99176"/>
        <item x="99177"/>
        <item x="99178"/>
        <item x="99179"/>
        <item x="99180"/>
        <item x="99181"/>
        <item x="99182"/>
        <item x="99183"/>
        <item x="99184"/>
        <item x="99185"/>
        <item x="99186"/>
        <item x="99187"/>
        <item x="99188"/>
        <item x="99189"/>
        <item x="99190"/>
        <item x="99191"/>
        <item x="99192"/>
        <item x="99193"/>
        <item x="99194"/>
        <item x="99195"/>
        <item x="99196"/>
        <item x="99197"/>
        <item x="99198"/>
        <item x="99199"/>
        <item x="99200"/>
        <item x="99201"/>
        <item x="99202"/>
        <item x="99203"/>
        <item x="99204"/>
        <item x="99205"/>
        <item x="99206"/>
        <item x="99207"/>
        <item x="99208"/>
        <item x="99209"/>
        <item x="99210"/>
        <item x="99211"/>
        <item x="99212"/>
        <item x="99213"/>
        <item x="99214"/>
        <item x="99215"/>
        <item x="99216"/>
        <item x="99217"/>
        <item x="99218"/>
        <item x="99219"/>
        <item x="99220"/>
        <item x="99221"/>
        <item x="99222"/>
        <item x="99223"/>
        <item x="99224"/>
        <item x="99225"/>
        <item x="99226"/>
        <item x="99227"/>
        <item x="99228"/>
        <item x="99229"/>
        <item x="99230"/>
        <item x="99231"/>
        <item x="99232"/>
        <item x="99233"/>
        <item x="99234"/>
        <item x="99235"/>
        <item x="99236"/>
        <item x="99237"/>
        <item x="99238"/>
        <item x="99239"/>
        <item x="99240"/>
        <item x="99241"/>
        <item x="99242"/>
        <item x="99243"/>
        <item x="99244"/>
        <item x="99245"/>
        <item x="99246"/>
        <item x="99247"/>
        <item x="99248"/>
        <item x="99249"/>
        <item x="99250"/>
        <item x="99251"/>
        <item x="99252"/>
        <item x="99253"/>
        <item x="99254"/>
        <item x="99255"/>
        <item x="99256"/>
        <item x="99257"/>
        <item x="99258"/>
        <item x="99259"/>
        <item x="99260"/>
        <item x="99261"/>
        <item x="99262"/>
        <item x="99263"/>
        <item x="99264"/>
        <item x="99265"/>
        <item x="99266"/>
        <item x="99267"/>
        <item x="99268"/>
        <item x="99269"/>
        <item x="99270"/>
        <item x="99271"/>
        <item x="99272"/>
        <item x="99273"/>
        <item x="99274"/>
        <item x="99275"/>
        <item x="99276"/>
        <item x="99277"/>
        <item x="99278"/>
        <item x="99279"/>
        <item x="99280"/>
        <item x="99281"/>
        <item x="99282"/>
        <item x="99283"/>
        <item x="99284"/>
        <item x="99285"/>
        <item x="99286"/>
        <item x="99287"/>
        <item x="99288"/>
        <item x="99289"/>
        <item x="99290"/>
        <item x="99291"/>
        <item x="99292"/>
        <item x="99293"/>
        <item x="99294"/>
        <item x="99295"/>
        <item x="99296"/>
        <item x="99297"/>
        <item x="99298"/>
        <item x="99299"/>
        <item x="99300"/>
        <item x="99301"/>
        <item x="99302"/>
        <item x="99303"/>
        <item x="99304"/>
        <item x="99305"/>
        <item x="99306"/>
        <item x="99307"/>
        <item x="99308"/>
        <item x="99309"/>
        <item x="99310"/>
        <item x="99311"/>
        <item x="99312"/>
        <item x="99313"/>
        <item x="99314"/>
        <item x="99315"/>
        <item x="99316"/>
        <item x="99317"/>
        <item x="99318"/>
        <item x="99319"/>
        <item x="99320"/>
        <item x="99321"/>
        <item x="99322"/>
        <item x="99323"/>
        <item x="99324"/>
        <item x="99325"/>
        <item x="99326"/>
        <item x="99327"/>
        <item x="99328"/>
        <item x="99329"/>
        <item x="99330"/>
        <item x="99331"/>
        <item x="99332"/>
        <item x="99333"/>
        <item x="99334"/>
        <item x="99335"/>
        <item x="99336"/>
        <item x="99337"/>
        <item x="99338"/>
        <item x="99339"/>
        <item x="99340"/>
        <item x="99341"/>
        <item x="99342"/>
        <item x="99343"/>
        <item x="99344"/>
        <item x="99345"/>
        <item x="99346"/>
        <item x="99347"/>
        <item x="99348"/>
        <item x="99349"/>
        <item x="99350"/>
        <item x="99351"/>
        <item x="99352"/>
        <item x="99353"/>
        <item x="99354"/>
        <item x="99355"/>
        <item x="99356"/>
        <item x="99357"/>
        <item x="99358"/>
        <item x="99359"/>
        <item x="99360"/>
        <item x="99361"/>
        <item x="99362"/>
        <item x="99363"/>
        <item x="99364"/>
        <item x="99365"/>
        <item x="99366"/>
        <item x="99367"/>
        <item x="99368"/>
        <item x="99369"/>
        <item x="99370"/>
        <item x="99371"/>
        <item x="99372"/>
        <item x="99373"/>
        <item x="99374"/>
        <item x="99375"/>
        <item x="99376"/>
        <item x="99377"/>
        <item x="99378"/>
        <item x="99379"/>
        <item x="99380"/>
        <item x="99381"/>
        <item x="99382"/>
        <item x="99383"/>
        <item x="99384"/>
        <item x="99385"/>
        <item x="99386"/>
        <item x="99387"/>
        <item x="99388"/>
        <item x="99389"/>
        <item x="99390"/>
        <item x="99391"/>
        <item x="99392"/>
        <item x="99393"/>
        <item x="99394"/>
        <item x="99395"/>
        <item x="99396"/>
        <item x="99397"/>
        <item x="99398"/>
        <item x="99399"/>
        <item x="99400"/>
        <item x="99401"/>
        <item x="99402"/>
        <item x="99403"/>
        <item x="99404"/>
        <item x="99405"/>
        <item x="99406"/>
        <item x="99407"/>
        <item x="99408"/>
        <item x="99409"/>
        <item x="99410"/>
        <item x="99411"/>
        <item x="99412"/>
        <item x="99413"/>
        <item x="99414"/>
        <item x="99415"/>
        <item x="99416"/>
        <item x="99417"/>
        <item x="99418"/>
        <item x="99419"/>
        <item x="99420"/>
        <item x="99421"/>
        <item x="99422"/>
        <item x="99423"/>
        <item x="99424"/>
        <item x="99425"/>
        <item x="99426"/>
        <item x="99427"/>
        <item x="99428"/>
        <item x="99429"/>
        <item x="99430"/>
        <item x="99431"/>
        <item x="99432"/>
        <item x="99433"/>
        <item x="99434"/>
        <item x="99435"/>
        <item x="99436"/>
        <item x="99437"/>
        <item x="99438"/>
        <item x="99439"/>
        <item x="99440"/>
        <item x="99441"/>
        <item x="99442"/>
        <item x="99443"/>
        <item x="99444"/>
        <item x="99445"/>
        <item x="99446"/>
        <item x="99447"/>
        <item x="99448"/>
        <item x="99449"/>
        <item x="99450"/>
        <item x="99451"/>
        <item x="99452"/>
        <item x="99453"/>
        <item x="99454"/>
        <item x="99455"/>
        <item x="99456"/>
        <item x="99457"/>
        <item x="99458"/>
        <item x="99459"/>
        <item x="99460"/>
        <item x="99461"/>
        <item x="99462"/>
        <item x="99463"/>
        <item x="99464"/>
        <item x="99465"/>
        <item x="99466"/>
        <item x="99467"/>
        <item x="99468"/>
        <item x="99469"/>
        <item x="99470"/>
        <item x="99471"/>
        <item x="99472"/>
        <item x="99473"/>
        <item x="99474"/>
        <item x="99475"/>
        <item x="99476"/>
        <item x="99477"/>
        <item x="99478"/>
        <item x="99479"/>
        <item x="99480"/>
        <item x="99481"/>
        <item x="99482"/>
        <item x="99483"/>
        <item x="99484"/>
        <item x="99485"/>
        <item x="99486"/>
        <item x="99487"/>
        <item x="99488"/>
        <item x="99489"/>
        <item x="99490"/>
        <item x="99491"/>
        <item x="99492"/>
        <item x="99493"/>
        <item x="99494"/>
        <item x="99495"/>
        <item x="99496"/>
        <item x="99497"/>
        <item x="99498"/>
        <item x="99499"/>
        <item x="99500"/>
        <item x="99501"/>
        <item x="99502"/>
        <item x="99503"/>
        <item x="99504"/>
        <item x="99505"/>
        <item x="99506"/>
        <item x="99507"/>
        <item x="99508"/>
        <item x="99509"/>
        <item x="99510"/>
        <item x="99511"/>
        <item x="99512"/>
        <item x="99513"/>
        <item x="99514"/>
        <item x="99515"/>
        <item x="99516"/>
        <item x="99517"/>
        <item x="99518"/>
        <item x="99519"/>
        <item x="99520"/>
        <item x="99521"/>
        <item x="99522"/>
        <item x="99523"/>
        <item x="99524"/>
        <item x="99525"/>
        <item x="99526"/>
        <item x="99527"/>
        <item x="99528"/>
        <item x="99529"/>
        <item x="99530"/>
        <item x="99531"/>
        <item x="99532"/>
        <item x="99533"/>
        <item x="99534"/>
        <item x="99535"/>
        <item x="99536"/>
        <item x="99537"/>
        <item x="99538"/>
        <item x="99539"/>
        <item x="99540"/>
        <item x="99541"/>
        <item x="99542"/>
        <item x="99543"/>
        <item x="99544"/>
        <item x="99545"/>
        <item x="99546"/>
        <item x="99547"/>
        <item x="99548"/>
        <item x="99549"/>
        <item x="99550"/>
        <item x="99551"/>
        <item x="99552"/>
        <item x="99553"/>
        <item x="99554"/>
        <item x="99555"/>
        <item x="99556"/>
        <item x="99557"/>
        <item x="99558"/>
        <item x="99559"/>
        <item x="99560"/>
        <item x="99561"/>
        <item x="99562"/>
        <item x="99563"/>
        <item x="99564"/>
        <item x="99565"/>
        <item x="99566"/>
        <item x="99567"/>
        <item x="99568"/>
        <item x="99569"/>
        <item x="99570"/>
        <item x="99571"/>
        <item x="99572"/>
        <item x="99573"/>
        <item x="99574"/>
        <item x="99575"/>
        <item x="99576"/>
        <item x="99577"/>
        <item x="99578"/>
        <item x="99579"/>
        <item x="99580"/>
        <item x="99581"/>
        <item x="99582"/>
        <item x="99583"/>
        <item x="99584"/>
        <item x="99585"/>
        <item x="99586"/>
        <item x="99587"/>
        <item x="99588"/>
        <item x="99589"/>
        <item x="99590"/>
        <item x="99591"/>
        <item x="99592"/>
        <item x="99593"/>
        <item x="99594"/>
        <item x="99595"/>
        <item x="99596"/>
        <item x="99597"/>
        <item x="99598"/>
        <item x="99599"/>
        <item x="99600"/>
        <item x="99601"/>
        <item x="99602"/>
        <item x="99603"/>
        <item x="99604"/>
        <item x="99605"/>
        <item x="99606"/>
        <item x="99607"/>
        <item x="99608"/>
        <item x="99609"/>
        <item x="99610"/>
        <item x="99611"/>
        <item x="99612"/>
        <item x="99613"/>
        <item x="99614"/>
        <item x="99615"/>
        <item x="99616"/>
        <item x="99617"/>
        <item x="99618"/>
        <item x="99619"/>
        <item x="99620"/>
        <item x="99621"/>
        <item x="99622"/>
        <item x="99623"/>
        <item x="99624"/>
        <item x="99625"/>
        <item x="99626"/>
        <item x="99627"/>
        <item x="99628"/>
        <item x="99629"/>
        <item x="99630"/>
        <item x="99631"/>
        <item x="99632"/>
        <item x="99633"/>
        <item x="99634"/>
        <item x="99635"/>
        <item x="99636"/>
        <item x="99637"/>
        <item x="99638"/>
        <item x="99639"/>
        <item x="99640"/>
        <item x="99641"/>
        <item x="99642"/>
        <item x="99643"/>
        <item x="99644"/>
        <item x="99645"/>
        <item x="99646"/>
        <item x="99647"/>
        <item x="99648"/>
        <item x="99649"/>
        <item x="99650"/>
        <item x="99651"/>
        <item x="99652"/>
        <item x="99653"/>
        <item x="99654"/>
        <item x="99655"/>
        <item x="99656"/>
        <item x="99657"/>
        <item x="99658"/>
        <item x="99659"/>
        <item x="99660"/>
        <item x="99661"/>
        <item x="99662"/>
        <item x="99663"/>
        <item x="99664"/>
        <item x="99665"/>
        <item x="99666"/>
        <item x="99667"/>
        <item x="99668"/>
        <item x="99669"/>
        <item x="99670"/>
        <item x="99671"/>
        <item x="99672"/>
        <item x="99673"/>
        <item x="99674"/>
        <item x="99675"/>
        <item x="99676"/>
        <item x="99677"/>
        <item x="99678"/>
        <item x="99679"/>
        <item x="99680"/>
        <item x="99681"/>
        <item x="99682"/>
        <item x="99683"/>
        <item x="99684"/>
        <item x="99685"/>
        <item x="99686"/>
        <item x="99687"/>
        <item x="99688"/>
        <item x="99689"/>
        <item x="99690"/>
        <item x="99691"/>
        <item x="99692"/>
        <item x="99693"/>
        <item x="99694"/>
        <item x="99695"/>
        <item x="99696"/>
        <item x="99697"/>
        <item x="99698"/>
        <item x="99699"/>
        <item x="99700"/>
        <item x="99701"/>
        <item x="99702"/>
        <item x="99703"/>
        <item x="99704"/>
        <item x="99705"/>
        <item x="99706"/>
        <item x="99707"/>
        <item x="99708"/>
        <item x="99709"/>
        <item x="99710"/>
        <item x="99711"/>
        <item x="99712"/>
        <item x="99713"/>
        <item x="99714"/>
        <item x="99715"/>
        <item x="99716"/>
        <item x="99717"/>
        <item x="99718"/>
        <item x="99719"/>
        <item x="99720"/>
        <item x="99721"/>
        <item x="99722"/>
        <item x="99723"/>
        <item x="99724"/>
        <item x="99725"/>
        <item x="99726"/>
        <item x="99727"/>
        <item x="99728"/>
        <item x="99729"/>
        <item x="99730"/>
        <item x="99731"/>
        <item x="99732"/>
        <item x="99733"/>
        <item x="99734"/>
        <item x="99735"/>
        <item x="99736"/>
        <item x="99737"/>
        <item x="99738"/>
        <item x="99739"/>
        <item x="99740"/>
        <item x="99741"/>
        <item x="99742"/>
        <item x="99743"/>
        <item x="99744"/>
        <item x="99745"/>
        <item x="99746"/>
        <item x="99747"/>
        <item x="99748"/>
        <item x="99749"/>
        <item x="99750"/>
        <item x="99751"/>
        <item x="99752"/>
        <item x="99753"/>
        <item x="99754"/>
        <item x="99755"/>
        <item x="99756"/>
        <item x="99757"/>
        <item x="99758"/>
        <item x="99759"/>
        <item x="99760"/>
        <item x="99761"/>
        <item x="99762"/>
        <item x="99763"/>
        <item x="99764"/>
        <item x="99765"/>
        <item x="99766"/>
        <item x="99767"/>
        <item x="99768"/>
        <item x="99769"/>
        <item x="99770"/>
        <item x="99771"/>
        <item x="99772"/>
        <item x="99773"/>
        <item x="99774"/>
        <item x="99775"/>
        <item x="99776"/>
        <item x="99777"/>
        <item x="99778"/>
        <item x="99779"/>
        <item x="99780"/>
        <item x="99781"/>
        <item x="99782"/>
        <item x="99783"/>
        <item x="99784"/>
        <item x="99785"/>
        <item x="99786"/>
        <item x="99787"/>
        <item x="99788"/>
        <item x="99789"/>
        <item x="99790"/>
        <item x="99791"/>
        <item x="99792"/>
        <item x="99793"/>
        <item x="99794"/>
        <item x="99795"/>
        <item x="99796"/>
        <item x="99797"/>
        <item x="99798"/>
        <item x="99799"/>
        <item x="99800"/>
        <item x="99801"/>
        <item x="99802"/>
        <item x="99803"/>
        <item x="99804"/>
        <item x="99805"/>
        <item x="99806"/>
        <item x="99807"/>
        <item x="99808"/>
        <item x="99809"/>
        <item x="99810"/>
        <item x="99811"/>
        <item x="99812"/>
        <item x="99813"/>
        <item x="99814"/>
        <item x="99815"/>
        <item x="99816"/>
        <item x="99817"/>
        <item x="99818"/>
        <item x="99819"/>
        <item x="99820"/>
        <item x="99821"/>
        <item x="99822"/>
        <item x="99823"/>
        <item x="99824"/>
        <item x="99825"/>
        <item x="99826"/>
        <item x="99827"/>
        <item x="99828"/>
        <item x="99829"/>
        <item x="99830"/>
        <item x="99831"/>
        <item x="99832"/>
        <item x="99833"/>
        <item x="99834"/>
        <item x="99835"/>
        <item x="99836"/>
        <item x="99837"/>
        <item x="99838"/>
        <item x="99839"/>
        <item x="99840"/>
        <item x="99841"/>
        <item x="99842"/>
        <item x="99843"/>
        <item x="99844"/>
        <item x="99845"/>
        <item x="99846"/>
        <item x="99847"/>
        <item x="99848"/>
        <item x="99849"/>
        <item x="99850"/>
        <item x="99851"/>
        <item x="99852"/>
        <item x="99853"/>
        <item x="99854"/>
        <item x="99855"/>
        <item x="99856"/>
        <item x="99857"/>
        <item x="99858"/>
        <item x="99859"/>
        <item x="99860"/>
        <item x="99861"/>
        <item x="99862"/>
        <item x="99863"/>
        <item x="99864"/>
        <item x="99865"/>
        <item x="99866"/>
        <item x="99867"/>
        <item x="99868"/>
        <item x="99869"/>
        <item x="99870"/>
        <item x="99871"/>
        <item x="99872"/>
        <item x="99873"/>
        <item x="99874"/>
        <item x="99875"/>
        <item x="99876"/>
        <item x="99877"/>
        <item x="99878"/>
        <item x="99879"/>
        <item x="99880"/>
        <item x="99881"/>
        <item x="99882"/>
        <item x="99883"/>
        <item x="99884"/>
        <item x="99885"/>
        <item x="99886"/>
        <item x="99887"/>
        <item x="99888"/>
        <item x="99889"/>
        <item x="99890"/>
        <item x="99891"/>
        <item x="99892"/>
        <item x="99893"/>
        <item x="99894"/>
        <item x="99895"/>
        <item x="99896"/>
        <item x="99897"/>
        <item x="99898"/>
        <item x="99899"/>
        <item x="99900"/>
        <item x="99901"/>
        <item x="99902"/>
        <item x="99903"/>
        <item x="99904"/>
        <item x="99905"/>
        <item x="99906"/>
        <item x="99907"/>
        <item x="99908"/>
        <item x="99909"/>
        <item x="99910"/>
        <item x="99911"/>
        <item x="99912"/>
        <item x="99913"/>
        <item x="99914"/>
        <item x="99915"/>
        <item x="99916"/>
        <item x="99917"/>
        <item x="99918"/>
        <item x="99919"/>
        <item x="99920"/>
        <item x="99921"/>
        <item x="99922"/>
        <item x="99923"/>
        <item x="99924"/>
        <item x="99925"/>
        <item x="99926"/>
        <item x="99927"/>
        <item x="99928"/>
        <item x="99929"/>
        <item x="99930"/>
        <item x="99931"/>
        <item x="99932"/>
        <item x="99933"/>
        <item x="99934"/>
        <item x="99935"/>
        <item x="99936"/>
        <item x="99937"/>
        <item x="99938"/>
        <item x="99939"/>
        <item x="99940"/>
        <item x="99941"/>
        <item x="99942"/>
        <item x="99943"/>
        <item x="99944"/>
        <item x="99945"/>
        <item x="99946"/>
        <item x="99947"/>
        <item x="99948"/>
        <item x="99949"/>
        <item x="99950"/>
        <item x="99951"/>
        <item x="99952"/>
        <item x="99953"/>
        <item x="99954"/>
        <item x="99955"/>
        <item x="99956"/>
        <item x="99957"/>
        <item x="99958"/>
        <item x="99959"/>
        <item x="99960"/>
        <item x="99961"/>
        <item x="99962"/>
        <item x="99963"/>
        <item x="99964"/>
        <item x="99965"/>
        <item x="99966"/>
        <item x="99967"/>
        <item x="99968"/>
        <item x="99969"/>
        <item x="99970"/>
        <item x="99971"/>
        <item x="99972"/>
        <item x="99973"/>
        <item x="99974"/>
        <item x="99975"/>
        <item x="99976"/>
        <item x="99977"/>
        <item x="99978"/>
        <item x="99979"/>
        <item x="99980"/>
        <item x="99981"/>
        <item x="99982"/>
        <item x="99983"/>
        <item x="99984"/>
        <item x="99985"/>
        <item x="99986"/>
        <item x="99987"/>
        <item x="99988"/>
        <item x="99989"/>
        <item x="99990"/>
        <item x="99991"/>
        <item x="99992"/>
        <item x="99993"/>
        <item x="99994"/>
        <item x="99995"/>
        <item x="99996"/>
        <item x="99997"/>
        <item x="99998"/>
        <item x="99999"/>
        <item x="100000"/>
        <item x="100001"/>
        <item t="default"/>
      </items>
    </pivotField>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numFmtId="164" showAll="0"/>
    <pivotField showAll="0"/>
    <pivotField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555BD1-E339-4E90-BC5E-B26493616033}" name="PivotTable3"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22" firstHeaderRow="1" firstDataRow="2" firstDataCol="1" rowPageCount="2" colPageCount="1"/>
  <pivotFields count="22">
    <pivotField showAll="0"/>
    <pivotField showAll="0"/>
    <pivotField showAll="0"/>
    <pivotField showAll="0">
      <items count="100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x="22973"/>
        <item x="22974"/>
        <item x="22975"/>
        <item x="22976"/>
        <item x="22977"/>
        <item x="22978"/>
        <item x="22979"/>
        <item x="22980"/>
        <item x="22981"/>
        <item x="22982"/>
        <item x="22983"/>
        <item x="22984"/>
        <item x="22985"/>
        <item x="22986"/>
        <item x="22987"/>
        <item x="22988"/>
        <item x="22989"/>
        <item x="22990"/>
        <item x="22991"/>
        <item x="22992"/>
        <item x="22993"/>
        <item x="22994"/>
        <item x="22995"/>
        <item x="22996"/>
        <item x="22997"/>
        <item x="22998"/>
        <item x="22999"/>
        <item x="23000"/>
        <item x="23001"/>
        <item x="23002"/>
        <item x="23003"/>
        <item x="23004"/>
        <item x="23005"/>
        <item x="23006"/>
        <item x="23007"/>
        <item x="23008"/>
        <item x="23009"/>
        <item x="23010"/>
        <item x="23011"/>
        <item x="23012"/>
        <item x="23013"/>
        <item x="23014"/>
        <item x="23015"/>
        <item x="23016"/>
        <item x="23017"/>
        <item x="23018"/>
        <item x="23019"/>
        <item x="23020"/>
        <item x="23021"/>
        <item x="23022"/>
        <item x="23023"/>
        <item x="23024"/>
        <item x="23025"/>
        <item x="23026"/>
        <item x="23027"/>
        <item x="23028"/>
        <item x="23029"/>
        <item x="23030"/>
        <item x="23031"/>
        <item x="23032"/>
        <item x="23033"/>
        <item x="23034"/>
        <item x="23035"/>
        <item x="23036"/>
        <item x="23037"/>
        <item x="23038"/>
        <item x="23039"/>
        <item x="23040"/>
        <item x="23041"/>
        <item x="23042"/>
        <item x="23043"/>
        <item x="23044"/>
        <item x="23045"/>
        <item x="23046"/>
        <item x="23047"/>
        <item x="23048"/>
        <item x="23049"/>
        <item x="23050"/>
        <item x="23051"/>
        <item x="23052"/>
        <item x="23053"/>
        <item x="23054"/>
        <item x="23055"/>
        <item x="23056"/>
        <item x="23057"/>
        <item x="23058"/>
        <item x="23059"/>
        <item x="23060"/>
        <item x="23061"/>
        <item x="23062"/>
        <item x="23063"/>
        <item x="23064"/>
        <item x="23065"/>
        <item x="23066"/>
        <item x="23067"/>
        <item x="23068"/>
        <item x="23069"/>
        <item x="23070"/>
        <item x="23071"/>
        <item x="23072"/>
        <item x="23073"/>
        <item x="23074"/>
        <item x="23075"/>
        <item x="23076"/>
        <item x="23077"/>
        <item x="23078"/>
        <item x="23079"/>
        <item x="23080"/>
        <item x="23081"/>
        <item x="23082"/>
        <item x="23083"/>
        <item x="23084"/>
        <item x="23085"/>
        <item x="23086"/>
        <item x="23087"/>
        <item x="23088"/>
        <item x="23089"/>
        <item x="23090"/>
        <item x="23091"/>
        <item x="23092"/>
        <item x="23093"/>
        <item x="23094"/>
        <item x="23095"/>
        <item x="23096"/>
        <item x="23097"/>
        <item x="23098"/>
        <item x="23099"/>
        <item x="23100"/>
        <item x="23101"/>
        <item x="23102"/>
        <item x="23103"/>
        <item x="23104"/>
        <item x="23105"/>
        <item x="23106"/>
        <item x="23107"/>
        <item x="23108"/>
        <item x="23109"/>
        <item x="23110"/>
        <item x="23111"/>
        <item x="23112"/>
        <item x="23113"/>
        <item x="23114"/>
        <item x="23115"/>
        <item x="23116"/>
        <item x="23117"/>
        <item x="23118"/>
        <item x="23119"/>
        <item x="23120"/>
        <item x="23121"/>
        <item x="23122"/>
        <item x="23123"/>
        <item x="23124"/>
        <item x="23125"/>
        <item x="23126"/>
        <item x="23127"/>
        <item x="23128"/>
        <item x="23129"/>
        <item x="23130"/>
        <item x="23131"/>
        <item x="23132"/>
        <item x="23133"/>
        <item x="23134"/>
        <item x="23135"/>
        <item x="23136"/>
        <item x="23137"/>
        <item x="23138"/>
        <item x="23139"/>
        <item x="23140"/>
        <item x="23141"/>
        <item x="23142"/>
        <item x="23143"/>
        <item x="23144"/>
        <item x="23145"/>
        <item x="23146"/>
        <item x="23147"/>
        <item x="23148"/>
        <item x="23149"/>
        <item x="23150"/>
        <item x="23151"/>
        <item x="23152"/>
        <item x="23153"/>
        <item x="23154"/>
        <item x="23155"/>
        <item x="23156"/>
        <item x="23157"/>
        <item x="23158"/>
        <item x="23159"/>
        <item x="23160"/>
        <item x="23161"/>
        <item x="23162"/>
        <item x="23163"/>
        <item x="23164"/>
        <item x="23165"/>
        <item x="23166"/>
        <item x="23167"/>
        <item x="23168"/>
        <item x="23169"/>
        <item x="23170"/>
        <item x="23171"/>
        <item x="23172"/>
        <item x="23173"/>
        <item x="23174"/>
        <item x="23175"/>
        <item x="23176"/>
        <item x="23177"/>
        <item x="23178"/>
        <item x="23179"/>
        <item x="23180"/>
        <item x="23181"/>
        <item x="23182"/>
        <item x="23183"/>
        <item x="23184"/>
        <item x="23185"/>
        <item x="23186"/>
        <item x="23187"/>
        <item x="23188"/>
        <item x="23189"/>
        <item x="23190"/>
        <item x="23191"/>
        <item x="23192"/>
        <item x="23193"/>
        <item x="23194"/>
        <item x="23195"/>
        <item x="23196"/>
        <item x="23197"/>
        <item x="23198"/>
        <item x="23199"/>
        <item x="23200"/>
        <item x="23201"/>
        <item x="23202"/>
        <item x="23203"/>
        <item x="23204"/>
        <item x="23205"/>
        <item x="23206"/>
        <item x="23207"/>
        <item x="23208"/>
        <item x="23209"/>
        <item x="23210"/>
        <item x="23211"/>
        <item x="23212"/>
        <item x="23213"/>
        <item x="23214"/>
        <item x="23215"/>
        <item x="23216"/>
        <item x="23217"/>
        <item x="23218"/>
        <item x="23219"/>
        <item x="23220"/>
        <item x="23221"/>
        <item x="23222"/>
        <item x="23223"/>
        <item x="23224"/>
        <item x="23225"/>
        <item x="23226"/>
        <item x="23227"/>
        <item x="23228"/>
        <item x="23229"/>
        <item x="23230"/>
        <item x="23231"/>
        <item x="23232"/>
        <item x="23233"/>
        <item x="23234"/>
        <item x="23235"/>
        <item x="23236"/>
        <item x="23237"/>
        <item x="23238"/>
        <item x="23239"/>
        <item x="23240"/>
        <item x="23241"/>
        <item x="23242"/>
        <item x="23243"/>
        <item x="23244"/>
        <item x="23245"/>
        <item x="23246"/>
        <item x="23247"/>
        <item x="23248"/>
        <item x="23249"/>
        <item x="23250"/>
        <item x="23251"/>
        <item x="23252"/>
        <item x="23253"/>
        <item x="23254"/>
        <item x="23255"/>
        <item x="23256"/>
        <item x="23257"/>
        <item x="23258"/>
        <item x="23259"/>
        <item x="23260"/>
        <item x="23261"/>
        <item x="23262"/>
        <item x="23263"/>
        <item x="23264"/>
        <item x="23265"/>
        <item x="23266"/>
        <item x="23267"/>
        <item x="23268"/>
        <item x="23269"/>
        <item x="23270"/>
        <item x="23271"/>
        <item x="23272"/>
        <item x="23273"/>
        <item x="23274"/>
        <item x="23275"/>
        <item x="23276"/>
        <item x="23277"/>
        <item x="23278"/>
        <item x="23279"/>
        <item x="23280"/>
        <item x="23281"/>
        <item x="23282"/>
        <item x="23283"/>
        <item x="23284"/>
        <item x="23285"/>
        <item x="23286"/>
        <item x="23287"/>
        <item x="23288"/>
        <item x="23289"/>
        <item x="23290"/>
        <item x="23291"/>
        <item x="23292"/>
        <item x="23293"/>
        <item x="23294"/>
        <item x="23295"/>
        <item x="23296"/>
        <item x="23297"/>
        <item x="23298"/>
        <item x="23299"/>
        <item x="23300"/>
        <item x="23301"/>
        <item x="23302"/>
        <item x="23303"/>
        <item x="23304"/>
        <item x="23305"/>
        <item x="23306"/>
        <item x="23307"/>
        <item x="23308"/>
        <item x="23309"/>
        <item x="23310"/>
        <item x="23311"/>
        <item x="23312"/>
        <item x="23313"/>
        <item x="23314"/>
        <item x="23315"/>
        <item x="23316"/>
        <item x="23317"/>
        <item x="23318"/>
        <item x="23319"/>
        <item x="23320"/>
        <item x="23321"/>
        <item x="23322"/>
        <item x="23323"/>
        <item x="23324"/>
        <item x="23325"/>
        <item x="23326"/>
        <item x="23327"/>
        <item x="23328"/>
        <item x="23329"/>
        <item x="23330"/>
        <item x="23331"/>
        <item x="23332"/>
        <item x="23333"/>
        <item x="23334"/>
        <item x="23335"/>
        <item x="23336"/>
        <item x="23337"/>
        <item x="23338"/>
        <item x="23339"/>
        <item x="23340"/>
        <item x="23341"/>
        <item x="23342"/>
        <item x="23343"/>
        <item x="23344"/>
        <item x="23345"/>
        <item x="23346"/>
        <item x="23347"/>
        <item x="23348"/>
        <item x="23349"/>
        <item x="23350"/>
        <item x="23351"/>
        <item x="23352"/>
        <item x="23353"/>
        <item x="23354"/>
        <item x="23355"/>
        <item x="23356"/>
        <item x="23357"/>
        <item x="23358"/>
        <item x="23359"/>
        <item x="23360"/>
        <item x="23361"/>
        <item x="23362"/>
        <item x="23363"/>
        <item x="23364"/>
        <item x="23365"/>
        <item x="23366"/>
        <item x="23367"/>
        <item x="23368"/>
        <item x="23369"/>
        <item x="23370"/>
        <item x="23371"/>
        <item x="23372"/>
        <item x="23373"/>
        <item x="23374"/>
        <item x="23375"/>
        <item x="23376"/>
        <item x="23377"/>
        <item x="23378"/>
        <item x="23379"/>
        <item x="23380"/>
        <item x="23381"/>
        <item x="23382"/>
        <item x="23383"/>
        <item x="23384"/>
        <item x="23385"/>
        <item x="23386"/>
        <item x="23387"/>
        <item x="23388"/>
        <item x="23389"/>
        <item x="23390"/>
        <item x="23391"/>
        <item x="23392"/>
        <item x="23393"/>
        <item x="23394"/>
        <item x="23395"/>
        <item x="23396"/>
        <item x="23397"/>
        <item x="23398"/>
        <item x="23399"/>
        <item x="23400"/>
        <item x="23401"/>
        <item x="23402"/>
        <item x="23403"/>
        <item x="23404"/>
        <item x="23405"/>
        <item x="23406"/>
        <item x="23407"/>
        <item x="23408"/>
        <item x="23409"/>
        <item x="23410"/>
        <item x="23411"/>
        <item x="23412"/>
        <item x="23413"/>
        <item x="23414"/>
        <item x="23415"/>
        <item x="23416"/>
        <item x="23417"/>
        <item x="23418"/>
        <item x="23419"/>
        <item x="23420"/>
        <item x="23421"/>
        <item x="23422"/>
        <item x="23423"/>
        <item x="23424"/>
        <item x="23425"/>
        <item x="23426"/>
        <item x="23427"/>
        <item x="23428"/>
        <item x="23429"/>
        <item x="23430"/>
        <item x="23431"/>
        <item x="23432"/>
        <item x="23433"/>
        <item x="23434"/>
        <item x="23435"/>
        <item x="23436"/>
        <item x="23437"/>
        <item x="23438"/>
        <item x="23439"/>
        <item x="23440"/>
        <item x="23441"/>
        <item x="23442"/>
        <item x="23443"/>
        <item x="23444"/>
        <item x="23445"/>
        <item x="23446"/>
        <item x="23447"/>
        <item x="23448"/>
        <item x="23449"/>
        <item x="23450"/>
        <item x="23451"/>
        <item x="23452"/>
        <item x="23453"/>
        <item x="23454"/>
        <item x="23455"/>
        <item x="23456"/>
        <item x="23457"/>
        <item x="23458"/>
        <item x="23459"/>
        <item x="23460"/>
        <item x="23461"/>
        <item x="23462"/>
        <item x="23463"/>
        <item x="23464"/>
        <item x="23465"/>
        <item x="23466"/>
        <item x="23467"/>
        <item x="23468"/>
        <item x="23469"/>
        <item x="23470"/>
        <item x="23471"/>
        <item x="23472"/>
        <item x="23473"/>
        <item x="23474"/>
        <item x="23475"/>
        <item x="23476"/>
        <item x="23477"/>
        <item x="23478"/>
        <item x="23479"/>
        <item x="23480"/>
        <item x="23481"/>
        <item x="23482"/>
        <item x="23483"/>
        <item x="23484"/>
        <item x="23485"/>
        <item x="23486"/>
        <item x="23487"/>
        <item x="23488"/>
        <item x="23489"/>
        <item x="23490"/>
        <item x="23491"/>
        <item x="23492"/>
        <item x="23493"/>
        <item x="23494"/>
        <item x="23495"/>
        <item x="23496"/>
        <item x="23497"/>
        <item x="23498"/>
        <item x="23499"/>
        <item x="23500"/>
        <item x="23501"/>
        <item x="23502"/>
        <item x="23503"/>
        <item x="23504"/>
        <item x="23505"/>
        <item x="23506"/>
        <item x="23507"/>
        <item x="23508"/>
        <item x="23509"/>
        <item x="23510"/>
        <item x="23511"/>
        <item x="23512"/>
        <item x="23513"/>
        <item x="23514"/>
        <item x="23515"/>
        <item x="23516"/>
        <item x="23517"/>
        <item x="23518"/>
        <item x="23519"/>
        <item x="23520"/>
        <item x="23521"/>
        <item x="23522"/>
        <item x="23523"/>
        <item x="23524"/>
        <item x="23525"/>
        <item x="23526"/>
        <item x="23527"/>
        <item x="23528"/>
        <item x="23529"/>
        <item x="23530"/>
        <item x="23531"/>
        <item x="23532"/>
        <item x="23533"/>
        <item x="23534"/>
        <item x="23535"/>
        <item x="23536"/>
        <item x="23537"/>
        <item x="23538"/>
        <item x="23539"/>
        <item x="23540"/>
        <item x="23541"/>
        <item x="23542"/>
        <item x="23543"/>
        <item x="23544"/>
        <item x="23545"/>
        <item x="23546"/>
        <item x="23547"/>
        <item x="23548"/>
        <item x="23549"/>
        <item x="23550"/>
        <item x="23551"/>
        <item x="23552"/>
        <item x="23553"/>
        <item x="23554"/>
        <item x="23555"/>
        <item x="23556"/>
        <item x="23557"/>
        <item x="23558"/>
        <item x="23559"/>
        <item x="23560"/>
        <item x="23561"/>
        <item x="23562"/>
        <item x="23563"/>
        <item x="23564"/>
        <item x="23565"/>
        <item x="23566"/>
        <item x="23567"/>
        <item x="23568"/>
        <item x="23569"/>
        <item x="23570"/>
        <item x="23571"/>
        <item x="23572"/>
        <item x="23573"/>
        <item x="23574"/>
        <item x="23575"/>
        <item x="23576"/>
        <item x="23577"/>
        <item x="23578"/>
        <item x="23579"/>
        <item x="23580"/>
        <item x="23581"/>
        <item x="23582"/>
        <item x="23583"/>
        <item x="23584"/>
        <item x="23585"/>
        <item x="23586"/>
        <item x="23587"/>
        <item x="23588"/>
        <item x="23589"/>
        <item x="23590"/>
        <item x="23591"/>
        <item x="23592"/>
        <item x="23593"/>
        <item x="23594"/>
        <item x="23595"/>
        <item x="23596"/>
        <item x="23597"/>
        <item x="23598"/>
        <item x="23599"/>
        <item x="23600"/>
        <item x="23601"/>
        <item x="23602"/>
        <item x="23603"/>
        <item x="23604"/>
        <item x="23605"/>
        <item x="23606"/>
        <item x="23607"/>
        <item x="23608"/>
        <item x="23609"/>
        <item x="23610"/>
        <item x="23611"/>
        <item x="23612"/>
        <item x="23613"/>
        <item x="23614"/>
        <item x="23615"/>
        <item x="23616"/>
        <item x="23617"/>
        <item x="23618"/>
        <item x="23619"/>
        <item x="23620"/>
        <item x="23621"/>
        <item x="23622"/>
        <item x="23623"/>
        <item x="23624"/>
        <item x="23625"/>
        <item x="23626"/>
        <item x="23627"/>
        <item x="23628"/>
        <item x="23629"/>
        <item x="23630"/>
        <item x="23631"/>
        <item x="23632"/>
        <item x="23633"/>
        <item x="23634"/>
        <item x="23635"/>
        <item x="23636"/>
        <item x="23637"/>
        <item x="23638"/>
        <item x="23639"/>
        <item x="23640"/>
        <item x="23641"/>
        <item x="23642"/>
        <item x="23643"/>
        <item x="23644"/>
        <item x="23645"/>
        <item x="23646"/>
        <item x="23647"/>
        <item x="23648"/>
        <item x="23649"/>
        <item x="23650"/>
        <item x="23651"/>
        <item x="23652"/>
        <item x="23653"/>
        <item x="23654"/>
        <item x="23655"/>
        <item x="23656"/>
        <item x="23657"/>
        <item x="23658"/>
        <item x="23659"/>
        <item x="23660"/>
        <item x="23661"/>
        <item x="23662"/>
        <item x="23663"/>
        <item x="23664"/>
        <item x="23665"/>
        <item x="23666"/>
        <item x="23667"/>
        <item x="23668"/>
        <item x="23669"/>
        <item x="23670"/>
        <item x="23671"/>
        <item x="23672"/>
        <item x="23673"/>
        <item x="23674"/>
        <item x="23675"/>
        <item x="23676"/>
        <item x="23677"/>
        <item x="23678"/>
        <item x="23679"/>
        <item x="23680"/>
        <item x="23681"/>
        <item x="23682"/>
        <item x="23683"/>
        <item x="23684"/>
        <item x="23685"/>
        <item x="23686"/>
        <item x="23687"/>
        <item x="23688"/>
        <item x="23689"/>
        <item x="23690"/>
        <item x="23691"/>
        <item x="23692"/>
        <item x="23693"/>
        <item x="23694"/>
        <item x="23695"/>
        <item x="23696"/>
        <item x="23697"/>
        <item x="23698"/>
        <item x="23699"/>
        <item x="23700"/>
        <item x="23701"/>
        <item x="23702"/>
        <item x="23703"/>
        <item x="23704"/>
        <item x="23705"/>
        <item x="23706"/>
        <item x="23707"/>
        <item x="23708"/>
        <item x="23709"/>
        <item x="23710"/>
        <item x="23711"/>
        <item x="23712"/>
        <item x="23713"/>
        <item x="23714"/>
        <item x="23715"/>
        <item x="23716"/>
        <item x="23717"/>
        <item x="23718"/>
        <item x="23719"/>
        <item x="23720"/>
        <item x="23721"/>
        <item x="23722"/>
        <item x="23723"/>
        <item x="23724"/>
        <item x="23725"/>
        <item x="23726"/>
        <item x="23727"/>
        <item x="23728"/>
        <item x="23729"/>
        <item x="23730"/>
        <item x="23731"/>
        <item x="23732"/>
        <item x="23733"/>
        <item x="23734"/>
        <item x="23735"/>
        <item x="23736"/>
        <item x="23737"/>
        <item x="23738"/>
        <item x="23739"/>
        <item x="23740"/>
        <item x="23741"/>
        <item x="23742"/>
        <item x="23743"/>
        <item x="23744"/>
        <item x="23745"/>
        <item x="23746"/>
        <item x="23747"/>
        <item x="23748"/>
        <item x="23749"/>
        <item x="23750"/>
        <item x="23751"/>
        <item x="23752"/>
        <item x="23753"/>
        <item x="23754"/>
        <item x="23755"/>
        <item x="23756"/>
        <item x="23757"/>
        <item x="23758"/>
        <item x="23759"/>
        <item x="23760"/>
        <item x="23761"/>
        <item x="23762"/>
        <item x="23763"/>
        <item x="23764"/>
        <item x="23765"/>
        <item x="23766"/>
        <item x="23767"/>
        <item x="23768"/>
        <item x="23769"/>
        <item x="23770"/>
        <item x="23771"/>
        <item x="23772"/>
        <item x="23773"/>
        <item x="23774"/>
        <item x="23775"/>
        <item x="23776"/>
        <item x="23777"/>
        <item x="23778"/>
        <item x="23779"/>
        <item x="23780"/>
        <item x="23781"/>
        <item x="23782"/>
        <item x="23783"/>
        <item x="23784"/>
        <item x="23785"/>
        <item x="23786"/>
        <item x="23787"/>
        <item x="23788"/>
        <item x="23789"/>
        <item x="23790"/>
        <item x="23791"/>
        <item x="23792"/>
        <item x="23793"/>
        <item x="23794"/>
        <item x="23795"/>
        <item x="23796"/>
        <item x="23797"/>
        <item x="23798"/>
        <item x="23799"/>
        <item x="23800"/>
        <item x="23801"/>
        <item x="23802"/>
        <item x="23803"/>
        <item x="23804"/>
        <item x="23805"/>
        <item x="23806"/>
        <item x="23807"/>
        <item x="23808"/>
        <item x="23809"/>
        <item x="23810"/>
        <item x="23811"/>
        <item x="23812"/>
        <item x="23813"/>
        <item x="23814"/>
        <item x="23815"/>
        <item x="23816"/>
        <item x="23817"/>
        <item x="23818"/>
        <item x="23819"/>
        <item x="23820"/>
        <item x="23821"/>
        <item x="23822"/>
        <item x="23823"/>
        <item x="23824"/>
        <item x="23825"/>
        <item x="23826"/>
        <item x="23827"/>
        <item x="23828"/>
        <item x="23829"/>
        <item x="23830"/>
        <item x="23831"/>
        <item x="23832"/>
        <item x="23833"/>
        <item x="23834"/>
        <item x="23835"/>
        <item x="23836"/>
        <item x="23837"/>
        <item x="23838"/>
        <item x="23839"/>
        <item x="23840"/>
        <item x="23841"/>
        <item x="23842"/>
        <item x="23843"/>
        <item x="23844"/>
        <item x="23845"/>
        <item x="23846"/>
        <item x="23847"/>
        <item x="23848"/>
        <item x="23849"/>
        <item x="23850"/>
        <item x="23851"/>
        <item x="23852"/>
        <item x="23853"/>
        <item x="23854"/>
        <item x="23855"/>
        <item x="23856"/>
        <item x="23857"/>
        <item x="23858"/>
        <item x="23859"/>
        <item x="23860"/>
        <item x="23861"/>
        <item x="23862"/>
        <item x="23863"/>
        <item x="23864"/>
        <item x="23865"/>
        <item x="23866"/>
        <item x="23867"/>
        <item x="23868"/>
        <item x="23869"/>
        <item x="23870"/>
        <item x="23871"/>
        <item x="23872"/>
        <item x="23873"/>
        <item x="23874"/>
        <item x="23875"/>
        <item x="23876"/>
        <item x="23877"/>
        <item x="23878"/>
        <item x="23879"/>
        <item x="23880"/>
        <item x="23881"/>
        <item x="23882"/>
        <item x="23883"/>
        <item x="23884"/>
        <item x="23885"/>
        <item x="23886"/>
        <item x="23887"/>
        <item x="23888"/>
        <item x="23889"/>
        <item x="23890"/>
        <item x="23891"/>
        <item x="23892"/>
        <item x="23893"/>
        <item x="23894"/>
        <item x="23895"/>
        <item x="23896"/>
        <item x="23897"/>
        <item x="23898"/>
        <item x="23899"/>
        <item x="23900"/>
        <item x="23901"/>
        <item x="23902"/>
        <item x="23903"/>
        <item x="23904"/>
        <item x="23905"/>
        <item x="23906"/>
        <item x="23907"/>
        <item x="23908"/>
        <item x="23909"/>
        <item x="23910"/>
        <item x="23911"/>
        <item x="23912"/>
        <item x="23913"/>
        <item x="23914"/>
        <item x="23915"/>
        <item x="23916"/>
        <item x="23917"/>
        <item x="23918"/>
        <item x="23919"/>
        <item x="23920"/>
        <item x="23921"/>
        <item x="23922"/>
        <item x="23923"/>
        <item x="23924"/>
        <item x="23925"/>
        <item x="23926"/>
        <item x="23927"/>
        <item x="23928"/>
        <item x="23929"/>
        <item x="23930"/>
        <item x="23931"/>
        <item x="23932"/>
        <item x="23933"/>
        <item x="23934"/>
        <item x="23935"/>
        <item x="23936"/>
        <item x="23937"/>
        <item x="23938"/>
        <item x="23939"/>
        <item x="23940"/>
        <item x="23941"/>
        <item x="23942"/>
        <item x="23943"/>
        <item x="23944"/>
        <item x="23945"/>
        <item x="23946"/>
        <item x="23947"/>
        <item x="23948"/>
        <item x="23949"/>
        <item x="23950"/>
        <item x="23951"/>
        <item x="23952"/>
        <item x="23953"/>
        <item x="23954"/>
        <item x="23955"/>
        <item x="23956"/>
        <item x="23957"/>
        <item x="23958"/>
        <item x="23959"/>
        <item x="23960"/>
        <item x="23961"/>
        <item x="23962"/>
        <item x="23963"/>
        <item x="23964"/>
        <item x="23965"/>
        <item x="23966"/>
        <item x="23967"/>
        <item x="23968"/>
        <item x="23969"/>
        <item x="23970"/>
        <item x="23971"/>
        <item x="23972"/>
        <item x="23973"/>
        <item x="23974"/>
        <item x="23975"/>
        <item x="23976"/>
        <item x="23977"/>
        <item x="23978"/>
        <item x="23979"/>
        <item x="23980"/>
        <item x="23981"/>
        <item x="23982"/>
        <item x="23983"/>
        <item x="23984"/>
        <item x="23985"/>
        <item x="23986"/>
        <item x="23987"/>
        <item x="23988"/>
        <item x="23989"/>
        <item x="23990"/>
        <item x="23991"/>
        <item x="23992"/>
        <item x="23993"/>
        <item x="23994"/>
        <item x="23995"/>
        <item x="23996"/>
        <item x="23997"/>
        <item x="23998"/>
        <item x="23999"/>
        <item x="24000"/>
        <item x="24001"/>
        <item x="24002"/>
        <item x="24003"/>
        <item x="24004"/>
        <item x="24005"/>
        <item x="24006"/>
        <item x="24007"/>
        <item x="24008"/>
        <item x="24009"/>
        <item x="24010"/>
        <item x="24011"/>
        <item x="24012"/>
        <item x="24013"/>
        <item x="24014"/>
        <item x="24015"/>
        <item x="24016"/>
        <item x="24017"/>
        <item x="24018"/>
        <item x="24019"/>
        <item x="24020"/>
        <item x="24021"/>
        <item x="24022"/>
        <item x="24023"/>
        <item x="24024"/>
        <item x="24025"/>
        <item x="24026"/>
        <item x="24027"/>
        <item x="24028"/>
        <item x="24029"/>
        <item x="24030"/>
        <item x="24031"/>
        <item x="24032"/>
        <item x="24033"/>
        <item x="24034"/>
        <item x="24035"/>
        <item x="24036"/>
        <item x="24037"/>
        <item x="24038"/>
        <item x="24039"/>
        <item x="24040"/>
        <item x="24041"/>
        <item x="24042"/>
        <item x="24043"/>
        <item x="24044"/>
        <item x="24045"/>
        <item x="24046"/>
        <item x="24047"/>
        <item x="24048"/>
        <item x="24049"/>
        <item x="24050"/>
        <item x="24051"/>
        <item x="24052"/>
        <item x="24053"/>
        <item x="24054"/>
        <item x="24055"/>
        <item x="24056"/>
        <item x="24057"/>
        <item x="24058"/>
        <item x="24059"/>
        <item x="24060"/>
        <item x="24061"/>
        <item x="24062"/>
        <item x="24063"/>
        <item x="24064"/>
        <item x="24065"/>
        <item x="24066"/>
        <item x="24067"/>
        <item x="24068"/>
        <item x="24069"/>
        <item x="24070"/>
        <item x="24071"/>
        <item x="24072"/>
        <item x="24073"/>
        <item x="24074"/>
        <item x="24075"/>
        <item x="24076"/>
        <item x="24077"/>
        <item x="24078"/>
        <item x="24079"/>
        <item x="24080"/>
        <item x="24081"/>
        <item x="24082"/>
        <item x="24083"/>
        <item x="24084"/>
        <item x="24085"/>
        <item x="24086"/>
        <item x="24087"/>
        <item x="24088"/>
        <item x="24089"/>
        <item x="24090"/>
        <item x="24091"/>
        <item x="24092"/>
        <item x="24093"/>
        <item x="24094"/>
        <item x="24095"/>
        <item x="24096"/>
        <item x="24097"/>
        <item x="24098"/>
        <item x="24099"/>
        <item x="24100"/>
        <item x="24101"/>
        <item x="24102"/>
        <item x="24103"/>
        <item x="24104"/>
        <item x="24105"/>
        <item x="24106"/>
        <item x="24107"/>
        <item x="24108"/>
        <item x="24109"/>
        <item x="24110"/>
        <item x="24111"/>
        <item x="24112"/>
        <item x="24113"/>
        <item x="24114"/>
        <item x="24115"/>
        <item x="24116"/>
        <item x="24117"/>
        <item x="24118"/>
        <item x="24119"/>
        <item x="24120"/>
        <item x="24121"/>
        <item x="24122"/>
        <item x="24123"/>
        <item x="24124"/>
        <item x="24125"/>
        <item x="24126"/>
        <item x="24127"/>
        <item x="24128"/>
        <item x="24129"/>
        <item x="24130"/>
        <item x="24131"/>
        <item x="24132"/>
        <item x="24133"/>
        <item x="24134"/>
        <item x="24135"/>
        <item x="24136"/>
        <item x="24137"/>
        <item x="24138"/>
        <item x="24139"/>
        <item x="24140"/>
        <item x="24141"/>
        <item x="24142"/>
        <item x="24143"/>
        <item x="24144"/>
        <item x="24145"/>
        <item x="24146"/>
        <item x="24147"/>
        <item x="24148"/>
        <item x="24149"/>
        <item x="24150"/>
        <item x="24151"/>
        <item x="24152"/>
        <item x="24153"/>
        <item x="24154"/>
        <item x="24155"/>
        <item x="24156"/>
        <item x="24157"/>
        <item x="24158"/>
        <item x="24159"/>
        <item x="24160"/>
        <item x="24161"/>
        <item x="24162"/>
        <item x="24163"/>
        <item x="24164"/>
        <item x="24165"/>
        <item x="24166"/>
        <item x="24167"/>
        <item x="24168"/>
        <item x="24169"/>
        <item x="24170"/>
        <item x="24171"/>
        <item x="24172"/>
        <item x="24173"/>
        <item x="24174"/>
        <item x="24175"/>
        <item x="24176"/>
        <item x="24177"/>
        <item x="24178"/>
        <item x="24179"/>
        <item x="24180"/>
        <item x="24181"/>
        <item x="24182"/>
        <item x="24183"/>
        <item x="24184"/>
        <item x="24185"/>
        <item x="24186"/>
        <item x="24187"/>
        <item x="24188"/>
        <item x="24189"/>
        <item x="24190"/>
        <item x="24191"/>
        <item x="24192"/>
        <item x="24193"/>
        <item x="24194"/>
        <item x="24195"/>
        <item x="24196"/>
        <item x="24197"/>
        <item x="24198"/>
        <item x="24199"/>
        <item x="24200"/>
        <item x="24201"/>
        <item x="24202"/>
        <item x="24203"/>
        <item x="24204"/>
        <item x="24205"/>
        <item x="24206"/>
        <item x="24207"/>
        <item x="24208"/>
        <item x="24209"/>
        <item x="24210"/>
        <item x="24211"/>
        <item x="24212"/>
        <item x="24213"/>
        <item x="24214"/>
        <item x="24215"/>
        <item x="24216"/>
        <item x="24217"/>
        <item x="24218"/>
        <item x="24219"/>
        <item x="24220"/>
        <item x="24221"/>
        <item x="24222"/>
        <item x="24223"/>
        <item x="24224"/>
        <item x="24225"/>
        <item x="24226"/>
        <item x="24227"/>
        <item x="24228"/>
        <item x="24229"/>
        <item x="24230"/>
        <item x="24231"/>
        <item x="24232"/>
        <item x="24233"/>
        <item x="24234"/>
        <item x="24235"/>
        <item x="24236"/>
        <item x="24237"/>
        <item x="24238"/>
        <item x="24239"/>
        <item x="24240"/>
        <item x="24241"/>
        <item x="24242"/>
        <item x="24243"/>
        <item x="24244"/>
        <item x="24245"/>
        <item x="24246"/>
        <item x="24247"/>
        <item x="24248"/>
        <item x="24249"/>
        <item x="24250"/>
        <item x="24251"/>
        <item x="24252"/>
        <item x="24253"/>
        <item x="24254"/>
        <item x="24255"/>
        <item x="24256"/>
        <item x="24257"/>
        <item x="24258"/>
        <item x="24259"/>
        <item x="24260"/>
        <item x="24261"/>
        <item x="24262"/>
        <item x="24263"/>
        <item x="24264"/>
        <item x="24265"/>
        <item x="24266"/>
        <item x="24267"/>
        <item x="24268"/>
        <item x="24269"/>
        <item x="24270"/>
        <item x="24271"/>
        <item x="24272"/>
        <item x="24273"/>
        <item x="24274"/>
        <item x="24275"/>
        <item x="24276"/>
        <item x="24277"/>
        <item x="24278"/>
        <item x="24279"/>
        <item x="24280"/>
        <item x="24281"/>
        <item x="24282"/>
        <item x="24283"/>
        <item x="24284"/>
        <item x="24285"/>
        <item x="24286"/>
        <item x="24287"/>
        <item x="24288"/>
        <item x="24289"/>
        <item x="24290"/>
        <item x="24291"/>
        <item x="24292"/>
        <item x="24293"/>
        <item x="24294"/>
        <item x="24295"/>
        <item x="24296"/>
        <item x="24297"/>
        <item x="24298"/>
        <item x="24299"/>
        <item x="24300"/>
        <item x="24301"/>
        <item x="24302"/>
        <item x="24303"/>
        <item x="24304"/>
        <item x="24305"/>
        <item x="24306"/>
        <item x="24307"/>
        <item x="24308"/>
        <item x="24309"/>
        <item x="24310"/>
        <item x="24311"/>
        <item x="24312"/>
        <item x="24313"/>
        <item x="24314"/>
        <item x="24315"/>
        <item x="24316"/>
        <item x="24317"/>
        <item x="24318"/>
        <item x="24319"/>
        <item x="24320"/>
        <item x="24321"/>
        <item x="24322"/>
        <item x="24323"/>
        <item x="24324"/>
        <item x="24325"/>
        <item x="24326"/>
        <item x="24327"/>
        <item x="24328"/>
        <item x="24329"/>
        <item x="24330"/>
        <item x="24331"/>
        <item x="24332"/>
        <item x="24333"/>
        <item x="24334"/>
        <item x="24335"/>
        <item x="24336"/>
        <item x="24337"/>
        <item x="24338"/>
        <item x="24339"/>
        <item x="24340"/>
        <item x="24341"/>
        <item x="24342"/>
        <item x="24343"/>
        <item x="24344"/>
        <item x="24345"/>
        <item x="24346"/>
        <item x="24347"/>
        <item x="24348"/>
        <item x="24349"/>
        <item x="24350"/>
        <item x="24351"/>
        <item x="24352"/>
        <item x="24353"/>
        <item x="24354"/>
        <item x="24355"/>
        <item x="24356"/>
        <item x="24357"/>
        <item x="24358"/>
        <item x="24359"/>
        <item x="24360"/>
        <item x="24361"/>
        <item x="24362"/>
        <item x="24363"/>
        <item x="24364"/>
        <item x="24365"/>
        <item x="24366"/>
        <item x="24367"/>
        <item x="24368"/>
        <item x="24369"/>
        <item x="24370"/>
        <item x="24371"/>
        <item x="24372"/>
        <item x="24373"/>
        <item x="24374"/>
        <item x="24375"/>
        <item x="24376"/>
        <item x="24377"/>
        <item x="24378"/>
        <item x="24379"/>
        <item x="24380"/>
        <item x="24381"/>
        <item x="24382"/>
        <item x="24383"/>
        <item x="24384"/>
        <item x="24385"/>
        <item x="24386"/>
        <item x="24387"/>
        <item x="24388"/>
        <item x="24389"/>
        <item x="24390"/>
        <item x="24391"/>
        <item x="24392"/>
        <item x="24393"/>
        <item x="24394"/>
        <item x="24395"/>
        <item x="24396"/>
        <item x="24397"/>
        <item x="24398"/>
        <item x="24399"/>
        <item x="24400"/>
        <item x="24401"/>
        <item x="24402"/>
        <item x="24403"/>
        <item x="24404"/>
        <item x="24405"/>
        <item x="24406"/>
        <item x="24407"/>
        <item x="24408"/>
        <item x="24409"/>
        <item x="24410"/>
        <item x="24411"/>
        <item x="24412"/>
        <item x="24413"/>
        <item x="24414"/>
        <item x="24415"/>
        <item x="24416"/>
        <item x="24417"/>
        <item x="24418"/>
        <item x="24419"/>
        <item x="24420"/>
        <item x="24421"/>
        <item x="24422"/>
        <item x="24423"/>
        <item x="24424"/>
        <item x="24425"/>
        <item x="24426"/>
        <item x="24427"/>
        <item x="24428"/>
        <item x="24429"/>
        <item x="24430"/>
        <item x="24431"/>
        <item x="24432"/>
        <item x="24433"/>
        <item x="24434"/>
        <item x="24435"/>
        <item x="24436"/>
        <item x="24437"/>
        <item x="24438"/>
        <item x="24439"/>
        <item x="24440"/>
        <item x="24441"/>
        <item x="24442"/>
        <item x="24443"/>
        <item x="24444"/>
        <item x="24445"/>
        <item x="24446"/>
        <item x="24447"/>
        <item x="24448"/>
        <item x="24449"/>
        <item x="24450"/>
        <item x="24451"/>
        <item x="24452"/>
        <item x="24453"/>
        <item x="24454"/>
        <item x="24455"/>
        <item x="24456"/>
        <item x="24457"/>
        <item x="24458"/>
        <item x="24459"/>
        <item x="24460"/>
        <item x="24461"/>
        <item x="24462"/>
        <item x="24463"/>
        <item x="24464"/>
        <item x="24465"/>
        <item x="24466"/>
        <item x="24467"/>
        <item x="24468"/>
        <item x="24469"/>
        <item x="24470"/>
        <item x="24471"/>
        <item x="24472"/>
        <item x="24473"/>
        <item x="24474"/>
        <item x="24475"/>
        <item x="24476"/>
        <item x="24477"/>
        <item x="24478"/>
        <item x="24479"/>
        <item x="24480"/>
        <item x="24481"/>
        <item x="24482"/>
        <item x="24483"/>
        <item x="24484"/>
        <item x="24485"/>
        <item x="24486"/>
        <item x="24487"/>
        <item x="24488"/>
        <item x="24489"/>
        <item x="24490"/>
        <item x="24491"/>
        <item x="24492"/>
        <item x="24493"/>
        <item x="24494"/>
        <item x="24495"/>
        <item x="24496"/>
        <item x="24497"/>
        <item x="24498"/>
        <item x="24499"/>
        <item x="24500"/>
        <item x="24501"/>
        <item x="24502"/>
        <item x="24503"/>
        <item x="24504"/>
        <item x="24505"/>
        <item x="24506"/>
        <item x="24507"/>
        <item x="24508"/>
        <item x="24509"/>
        <item x="24510"/>
        <item x="24511"/>
        <item x="24512"/>
        <item x="24513"/>
        <item x="24514"/>
        <item x="24515"/>
        <item x="24516"/>
        <item x="24517"/>
        <item x="24518"/>
        <item x="24519"/>
        <item x="24520"/>
        <item x="24521"/>
        <item x="24522"/>
        <item x="24523"/>
        <item x="24524"/>
        <item x="24525"/>
        <item x="24526"/>
        <item x="24527"/>
        <item x="24528"/>
        <item x="24529"/>
        <item x="24530"/>
        <item x="24531"/>
        <item x="24532"/>
        <item x="24533"/>
        <item x="24534"/>
        <item x="24535"/>
        <item x="24536"/>
        <item x="24537"/>
        <item x="24538"/>
        <item x="24539"/>
        <item x="24540"/>
        <item x="24541"/>
        <item x="24542"/>
        <item x="24543"/>
        <item x="24544"/>
        <item x="24545"/>
        <item x="24546"/>
        <item x="24547"/>
        <item x="24548"/>
        <item x="24549"/>
        <item x="24550"/>
        <item x="24551"/>
        <item x="24552"/>
        <item x="24553"/>
        <item x="24554"/>
        <item x="24555"/>
        <item x="24556"/>
        <item x="24557"/>
        <item x="24558"/>
        <item x="24559"/>
        <item x="24560"/>
        <item x="24561"/>
        <item x="24562"/>
        <item x="24563"/>
        <item x="24564"/>
        <item x="24565"/>
        <item x="24566"/>
        <item x="24567"/>
        <item x="24568"/>
        <item x="24569"/>
        <item x="24570"/>
        <item x="24571"/>
        <item x="24572"/>
        <item x="24573"/>
        <item x="24574"/>
        <item x="24575"/>
        <item x="24576"/>
        <item x="24577"/>
        <item x="24578"/>
        <item x="24579"/>
        <item x="24580"/>
        <item x="24581"/>
        <item x="24582"/>
        <item x="24583"/>
        <item x="24584"/>
        <item x="24585"/>
        <item x="24586"/>
        <item x="24587"/>
        <item x="24588"/>
        <item x="24589"/>
        <item x="24590"/>
        <item x="24591"/>
        <item x="24592"/>
        <item x="24593"/>
        <item x="24594"/>
        <item x="24595"/>
        <item x="24596"/>
        <item x="24597"/>
        <item x="24598"/>
        <item x="24599"/>
        <item x="24600"/>
        <item x="24601"/>
        <item x="24602"/>
        <item x="24603"/>
        <item x="24604"/>
        <item x="24605"/>
        <item x="24606"/>
        <item x="24607"/>
        <item x="24608"/>
        <item x="24609"/>
        <item x="24610"/>
        <item x="24611"/>
        <item x="24612"/>
        <item x="24613"/>
        <item x="24614"/>
        <item x="24615"/>
        <item x="24616"/>
        <item x="24617"/>
        <item x="24618"/>
        <item x="24619"/>
        <item x="24620"/>
        <item x="24621"/>
        <item x="24622"/>
        <item x="24623"/>
        <item x="24624"/>
        <item x="24625"/>
        <item x="24626"/>
        <item x="24627"/>
        <item x="24628"/>
        <item x="24629"/>
        <item x="24630"/>
        <item x="24631"/>
        <item x="24632"/>
        <item x="24633"/>
        <item x="24634"/>
        <item x="24635"/>
        <item x="24636"/>
        <item x="24637"/>
        <item x="24638"/>
        <item x="24639"/>
        <item x="24640"/>
        <item x="24641"/>
        <item x="24642"/>
        <item x="24643"/>
        <item x="24644"/>
        <item x="24645"/>
        <item x="24646"/>
        <item x="24647"/>
        <item x="24648"/>
        <item x="24649"/>
        <item x="24650"/>
        <item x="24651"/>
        <item x="24652"/>
        <item x="24653"/>
        <item x="24654"/>
        <item x="24655"/>
        <item x="24656"/>
        <item x="24657"/>
        <item x="24658"/>
        <item x="24659"/>
        <item x="24660"/>
        <item x="24661"/>
        <item x="24662"/>
        <item x="24663"/>
        <item x="24664"/>
        <item x="24665"/>
        <item x="24666"/>
        <item x="24667"/>
        <item x="24668"/>
        <item x="24669"/>
        <item x="24670"/>
        <item x="24671"/>
        <item x="24672"/>
        <item x="24673"/>
        <item x="24674"/>
        <item x="24675"/>
        <item x="24676"/>
        <item x="24677"/>
        <item x="24678"/>
        <item x="24679"/>
        <item x="24680"/>
        <item x="24681"/>
        <item x="24682"/>
        <item x="24683"/>
        <item x="24684"/>
        <item x="24685"/>
        <item x="24686"/>
        <item x="24687"/>
        <item x="24688"/>
        <item x="24689"/>
        <item x="24690"/>
        <item x="24691"/>
        <item x="24692"/>
        <item x="24693"/>
        <item x="24694"/>
        <item x="24695"/>
        <item x="24696"/>
        <item x="24697"/>
        <item x="24698"/>
        <item x="24699"/>
        <item x="24700"/>
        <item x="24701"/>
        <item x="24702"/>
        <item x="24703"/>
        <item x="24704"/>
        <item x="24705"/>
        <item x="24706"/>
        <item x="24707"/>
        <item x="24708"/>
        <item x="24709"/>
        <item x="24710"/>
        <item x="24711"/>
        <item x="24712"/>
        <item x="24713"/>
        <item x="24714"/>
        <item x="24715"/>
        <item x="24716"/>
        <item x="24717"/>
        <item x="24718"/>
        <item x="24719"/>
        <item x="24720"/>
        <item x="24721"/>
        <item x="24722"/>
        <item x="24723"/>
        <item x="24724"/>
        <item x="24725"/>
        <item x="24726"/>
        <item x="24727"/>
        <item x="24728"/>
        <item x="24729"/>
        <item x="24730"/>
        <item x="24731"/>
        <item x="24732"/>
        <item x="24733"/>
        <item x="24734"/>
        <item x="24735"/>
        <item x="24736"/>
        <item x="24737"/>
        <item x="24738"/>
        <item x="24739"/>
        <item x="24740"/>
        <item x="24741"/>
        <item x="24742"/>
        <item x="24743"/>
        <item x="24744"/>
        <item x="24745"/>
        <item x="24746"/>
        <item x="24747"/>
        <item x="24748"/>
        <item x="24749"/>
        <item x="24750"/>
        <item x="24751"/>
        <item x="24752"/>
        <item x="24753"/>
        <item x="24754"/>
        <item x="24755"/>
        <item x="24756"/>
        <item x="24757"/>
        <item x="24758"/>
        <item x="24759"/>
        <item x="24760"/>
        <item x="24761"/>
        <item x="24762"/>
        <item x="24763"/>
        <item x="24764"/>
        <item x="24765"/>
        <item x="24766"/>
        <item x="24767"/>
        <item x="24768"/>
        <item x="24769"/>
        <item x="24770"/>
        <item x="24771"/>
        <item x="24772"/>
        <item x="24773"/>
        <item x="24774"/>
        <item x="24775"/>
        <item x="24776"/>
        <item x="24777"/>
        <item x="24778"/>
        <item x="24779"/>
        <item x="24780"/>
        <item x="24781"/>
        <item x="24782"/>
        <item x="24783"/>
        <item x="24784"/>
        <item x="24785"/>
        <item x="24786"/>
        <item x="24787"/>
        <item x="24788"/>
        <item x="24789"/>
        <item x="24790"/>
        <item x="24791"/>
        <item x="24792"/>
        <item x="24793"/>
        <item x="24794"/>
        <item x="24795"/>
        <item x="24796"/>
        <item x="24797"/>
        <item x="24798"/>
        <item x="24799"/>
        <item x="24800"/>
        <item x="24801"/>
        <item x="24802"/>
        <item x="24803"/>
        <item x="24804"/>
        <item x="24805"/>
        <item x="24806"/>
        <item x="24807"/>
        <item x="24808"/>
        <item x="24809"/>
        <item x="24810"/>
        <item x="24811"/>
        <item x="24812"/>
        <item x="24813"/>
        <item x="24814"/>
        <item x="24815"/>
        <item x="24816"/>
        <item x="24817"/>
        <item x="24818"/>
        <item x="24819"/>
        <item x="24820"/>
        <item x="24821"/>
        <item x="24822"/>
        <item x="24823"/>
        <item x="24824"/>
        <item x="24825"/>
        <item x="24826"/>
        <item x="24827"/>
        <item x="24828"/>
        <item x="24829"/>
        <item x="24830"/>
        <item x="24831"/>
        <item x="24832"/>
        <item x="24833"/>
        <item x="24834"/>
        <item x="24835"/>
        <item x="24836"/>
        <item x="24837"/>
        <item x="24838"/>
        <item x="24839"/>
        <item x="24840"/>
        <item x="24841"/>
        <item x="24842"/>
        <item x="24843"/>
        <item x="24844"/>
        <item x="24845"/>
        <item x="24846"/>
        <item x="24847"/>
        <item x="24848"/>
        <item x="24849"/>
        <item x="24850"/>
        <item x="24851"/>
        <item x="24852"/>
        <item x="24853"/>
        <item x="24854"/>
        <item x="24855"/>
        <item x="24856"/>
        <item x="24857"/>
        <item x="24858"/>
        <item x="24859"/>
        <item x="24860"/>
        <item x="24861"/>
        <item x="24862"/>
        <item x="24863"/>
        <item x="24864"/>
        <item x="24865"/>
        <item x="24866"/>
        <item x="24867"/>
        <item x="24868"/>
        <item x="24869"/>
        <item x="24870"/>
        <item x="24871"/>
        <item x="24872"/>
        <item x="24873"/>
        <item x="24874"/>
        <item x="24875"/>
        <item x="24876"/>
        <item x="24877"/>
        <item x="24878"/>
        <item x="24879"/>
        <item x="24880"/>
        <item x="24881"/>
        <item x="24882"/>
        <item x="24883"/>
        <item x="24884"/>
        <item x="24885"/>
        <item x="24886"/>
        <item x="24887"/>
        <item x="24888"/>
        <item x="24889"/>
        <item x="24890"/>
        <item x="24891"/>
        <item x="24892"/>
        <item x="24893"/>
        <item x="24894"/>
        <item x="24895"/>
        <item x="24896"/>
        <item x="24897"/>
        <item x="24898"/>
        <item x="24899"/>
        <item x="24900"/>
        <item x="24901"/>
        <item x="24902"/>
        <item x="24903"/>
        <item x="24904"/>
        <item x="24905"/>
        <item x="24906"/>
        <item x="24907"/>
        <item x="24908"/>
        <item x="24909"/>
        <item x="24910"/>
        <item x="24911"/>
        <item x="24912"/>
        <item x="24913"/>
        <item x="24914"/>
        <item x="24915"/>
        <item x="24916"/>
        <item x="24917"/>
        <item x="24918"/>
        <item x="24919"/>
        <item x="24920"/>
        <item x="24921"/>
        <item x="24922"/>
        <item x="24923"/>
        <item x="24924"/>
        <item x="24925"/>
        <item x="24926"/>
        <item x="24927"/>
        <item x="24928"/>
        <item x="24929"/>
        <item x="24930"/>
        <item x="24931"/>
        <item x="24932"/>
        <item x="24933"/>
        <item x="24934"/>
        <item x="24935"/>
        <item x="24936"/>
        <item x="24937"/>
        <item x="24938"/>
        <item x="24939"/>
        <item x="24940"/>
        <item x="24941"/>
        <item x="24942"/>
        <item x="24943"/>
        <item x="24944"/>
        <item x="24945"/>
        <item x="24946"/>
        <item x="24947"/>
        <item x="24948"/>
        <item x="24949"/>
        <item x="24950"/>
        <item x="24951"/>
        <item x="24952"/>
        <item x="24953"/>
        <item x="24954"/>
        <item x="24955"/>
        <item x="24956"/>
        <item x="24957"/>
        <item x="24958"/>
        <item x="24959"/>
        <item x="24960"/>
        <item x="24961"/>
        <item x="24962"/>
        <item x="24963"/>
        <item x="24964"/>
        <item x="24965"/>
        <item x="24966"/>
        <item x="24967"/>
        <item x="24968"/>
        <item x="24969"/>
        <item x="24970"/>
        <item x="24971"/>
        <item x="24972"/>
        <item x="24973"/>
        <item x="24974"/>
        <item x="24975"/>
        <item x="24976"/>
        <item x="24977"/>
        <item x="24978"/>
        <item x="24979"/>
        <item x="24980"/>
        <item x="24981"/>
        <item x="24982"/>
        <item x="24983"/>
        <item x="24984"/>
        <item x="24985"/>
        <item x="24986"/>
        <item x="24987"/>
        <item x="24988"/>
        <item x="24989"/>
        <item x="24990"/>
        <item x="24991"/>
        <item x="24992"/>
        <item x="24993"/>
        <item x="24994"/>
        <item x="24995"/>
        <item x="24996"/>
        <item x="24997"/>
        <item x="24998"/>
        <item x="24999"/>
        <item x="25000"/>
        <item x="25001"/>
        <item x="25002"/>
        <item x="25003"/>
        <item x="25004"/>
        <item x="25005"/>
        <item x="25006"/>
        <item x="25007"/>
        <item x="25008"/>
        <item x="25009"/>
        <item x="25010"/>
        <item x="25011"/>
        <item x="25012"/>
        <item x="25013"/>
        <item x="25014"/>
        <item x="25015"/>
        <item x="25016"/>
        <item x="25017"/>
        <item x="25018"/>
        <item x="25019"/>
        <item x="25020"/>
        <item x="25021"/>
        <item x="25022"/>
        <item x="25023"/>
        <item x="25024"/>
        <item x="25025"/>
        <item x="25026"/>
        <item x="25027"/>
        <item x="25028"/>
        <item x="25029"/>
        <item x="25030"/>
        <item x="25031"/>
        <item x="25032"/>
        <item x="25033"/>
        <item x="25034"/>
        <item x="25035"/>
        <item x="25036"/>
        <item x="25037"/>
        <item x="25038"/>
        <item x="25039"/>
        <item x="25040"/>
        <item x="25041"/>
        <item x="25042"/>
        <item x="25043"/>
        <item x="25044"/>
        <item x="25045"/>
        <item x="25046"/>
        <item x="25047"/>
        <item x="25048"/>
        <item x="25049"/>
        <item x="25050"/>
        <item x="25051"/>
        <item x="25052"/>
        <item x="25053"/>
        <item x="25054"/>
        <item x="25055"/>
        <item x="25056"/>
        <item x="25057"/>
        <item x="25058"/>
        <item x="25059"/>
        <item x="25060"/>
        <item x="25061"/>
        <item x="25062"/>
        <item x="25063"/>
        <item x="25064"/>
        <item x="25065"/>
        <item x="25066"/>
        <item x="25067"/>
        <item x="25068"/>
        <item x="25069"/>
        <item x="25070"/>
        <item x="25071"/>
        <item x="25072"/>
        <item x="25073"/>
        <item x="25074"/>
        <item x="25075"/>
        <item x="25076"/>
        <item x="25077"/>
        <item x="25078"/>
        <item x="25079"/>
        <item x="25080"/>
        <item x="25081"/>
        <item x="25082"/>
        <item x="25083"/>
        <item x="25084"/>
        <item x="25085"/>
        <item x="25086"/>
        <item x="25087"/>
        <item x="25088"/>
        <item x="25089"/>
        <item x="25090"/>
        <item x="25091"/>
        <item x="25092"/>
        <item x="25093"/>
        <item x="25094"/>
        <item x="25095"/>
        <item x="25096"/>
        <item x="25097"/>
        <item x="25098"/>
        <item x="25099"/>
        <item x="25100"/>
        <item x="25101"/>
        <item x="25102"/>
        <item x="25103"/>
        <item x="25104"/>
        <item x="25105"/>
        <item x="25106"/>
        <item x="25107"/>
        <item x="25108"/>
        <item x="25109"/>
        <item x="25110"/>
        <item x="25111"/>
        <item x="25112"/>
        <item x="25113"/>
        <item x="25114"/>
        <item x="25115"/>
        <item x="25116"/>
        <item x="25117"/>
        <item x="25118"/>
        <item x="25119"/>
        <item x="25120"/>
        <item x="25121"/>
        <item x="25122"/>
        <item x="25123"/>
        <item x="25124"/>
        <item x="25125"/>
        <item x="25126"/>
        <item x="25127"/>
        <item x="25128"/>
        <item x="25129"/>
        <item x="25130"/>
        <item x="25131"/>
        <item x="25132"/>
        <item x="25133"/>
        <item x="25134"/>
        <item x="25135"/>
        <item x="25136"/>
        <item x="25137"/>
        <item x="25138"/>
        <item x="25139"/>
        <item x="25140"/>
        <item x="25141"/>
        <item x="25142"/>
        <item x="25143"/>
        <item x="25144"/>
        <item x="25145"/>
        <item x="25146"/>
        <item x="25147"/>
        <item x="25148"/>
        <item x="25149"/>
        <item x="25150"/>
        <item x="25151"/>
        <item x="25152"/>
        <item x="25153"/>
        <item x="25154"/>
        <item x="25155"/>
        <item x="25156"/>
        <item x="25157"/>
        <item x="25158"/>
        <item x="25159"/>
        <item x="25160"/>
        <item x="25161"/>
        <item x="25162"/>
        <item x="25163"/>
        <item x="25164"/>
        <item x="25165"/>
        <item x="25166"/>
        <item x="25167"/>
        <item x="25168"/>
        <item x="25169"/>
        <item x="25170"/>
        <item x="25171"/>
        <item x="25172"/>
        <item x="25173"/>
        <item x="25174"/>
        <item x="25175"/>
        <item x="25176"/>
        <item x="25177"/>
        <item x="25178"/>
        <item x="25179"/>
        <item x="25180"/>
        <item x="25181"/>
        <item x="25182"/>
        <item x="25183"/>
        <item x="25184"/>
        <item x="25185"/>
        <item x="25186"/>
        <item x="25187"/>
        <item x="25188"/>
        <item x="25189"/>
        <item x="25190"/>
        <item x="25191"/>
        <item x="25192"/>
        <item x="25193"/>
        <item x="25194"/>
        <item x="25195"/>
        <item x="25196"/>
        <item x="25197"/>
        <item x="25198"/>
        <item x="25199"/>
        <item x="25200"/>
        <item x="25201"/>
        <item x="25202"/>
        <item x="25203"/>
        <item x="25204"/>
        <item x="25205"/>
        <item x="25206"/>
        <item x="25207"/>
        <item x="25208"/>
        <item x="25209"/>
        <item x="25210"/>
        <item x="25211"/>
        <item x="25212"/>
        <item x="25213"/>
        <item x="25214"/>
        <item x="25215"/>
        <item x="25216"/>
        <item x="25217"/>
        <item x="25218"/>
        <item x="25219"/>
        <item x="25220"/>
        <item x="25221"/>
        <item x="25222"/>
        <item x="25223"/>
        <item x="25224"/>
        <item x="25225"/>
        <item x="25226"/>
        <item x="25227"/>
        <item x="25228"/>
        <item x="25229"/>
        <item x="25230"/>
        <item x="25231"/>
        <item x="25232"/>
        <item x="25233"/>
        <item x="25234"/>
        <item x="25235"/>
        <item x="25236"/>
        <item x="25237"/>
        <item x="25238"/>
        <item x="25239"/>
        <item x="25240"/>
        <item x="25241"/>
        <item x="25242"/>
        <item x="25243"/>
        <item x="25244"/>
        <item x="25245"/>
        <item x="25246"/>
        <item x="25247"/>
        <item x="25248"/>
        <item x="25249"/>
        <item x="25250"/>
        <item x="25251"/>
        <item x="25252"/>
        <item x="25253"/>
        <item x="25254"/>
        <item x="25255"/>
        <item x="25256"/>
        <item x="25257"/>
        <item x="25258"/>
        <item x="25259"/>
        <item x="25260"/>
        <item x="25261"/>
        <item x="25262"/>
        <item x="25263"/>
        <item x="25264"/>
        <item x="25265"/>
        <item x="25266"/>
        <item x="25267"/>
        <item x="25268"/>
        <item x="25269"/>
        <item x="25270"/>
        <item x="25271"/>
        <item x="25272"/>
        <item x="25273"/>
        <item x="25274"/>
        <item x="25275"/>
        <item x="25276"/>
        <item x="25277"/>
        <item x="25278"/>
        <item x="25279"/>
        <item x="25280"/>
        <item x="25281"/>
        <item x="25282"/>
        <item x="25283"/>
        <item x="25284"/>
        <item x="25285"/>
        <item x="25286"/>
        <item x="25287"/>
        <item x="25288"/>
        <item x="25289"/>
        <item x="25290"/>
        <item x="25291"/>
        <item x="25292"/>
        <item x="25293"/>
        <item x="25294"/>
        <item x="25295"/>
        <item x="25296"/>
        <item x="25297"/>
        <item x="25298"/>
        <item x="25299"/>
        <item x="25300"/>
        <item x="25301"/>
        <item x="25302"/>
        <item x="25303"/>
        <item x="25304"/>
        <item x="25305"/>
        <item x="25306"/>
        <item x="25307"/>
        <item x="25308"/>
        <item x="25309"/>
        <item x="25310"/>
        <item x="25311"/>
        <item x="25312"/>
        <item x="25313"/>
        <item x="25314"/>
        <item x="25315"/>
        <item x="25316"/>
        <item x="25317"/>
        <item x="25318"/>
        <item x="25319"/>
        <item x="25320"/>
        <item x="25321"/>
        <item x="25322"/>
        <item x="25323"/>
        <item x="25324"/>
        <item x="25325"/>
        <item x="25326"/>
        <item x="25327"/>
        <item x="25328"/>
        <item x="25329"/>
        <item x="25330"/>
        <item x="25331"/>
        <item x="25332"/>
        <item x="25333"/>
        <item x="25334"/>
        <item x="25335"/>
        <item x="25336"/>
        <item x="25337"/>
        <item x="25338"/>
        <item x="25339"/>
        <item x="25340"/>
        <item x="25341"/>
        <item x="25342"/>
        <item x="25343"/>
        <item x="25344"/>
        <item x="25345"/>
        <item x="25346"/>
        <item x="25347"/>
        <item x="25348"/>
        <item x="25349"/>
        <item x="25350"/>
        <item x="25351"/>
        <item x="25352"/>
        <item x="25353"/>
        <item x="25354"/>
        <item x="25355"/>
        <item x="25356"/>
        <item x="25357"/>
        <item x="25358"/>
        <item x="25359"/>
        <item x="25360"/>
        <item x="25361"/>
        <item x="25362"/>
        <item x="25363"/>
        <item x="25364"/>
        <item x="25365"/>
        <item x="25366"/>
        <item x="25367"/>
        <item x="25368"/>
        <item x="25369"/>
        <item x="25370"/>
        <item x="25371"/>
        <item x="25372"/>
        <item x="25373"/>
        <item x="25374"/>
        <item x="25375"/>
        <item x="25376"/>
        <item x="25377"/>
        <item x="25378"/>
        <item x="25379"/>
        <item x="25380"/>
        <item x="25381"/>
        <item x="25382"/>
        <item x="25383"/>
        <item x="25384"/>
        <item x="25385"/>
        <item x="25386"/>
        <item x="25387"/>
        <item x="25388"/>
        <item x="25389"/>
        <item x="25390"/>
        <item x="25391"/>
        <item x="25392"/>
        <item x="25393"/>
        <item x="25394"/>
        <item x="25395"/>
        <item x="25396"/>
        <item x="25397"/>
        <item x="25398"/>
        <item x="25399"/>
        <item x="25400"/>
        <item x="25401"/>
        <item x="25402"/>
        <item x="25403"/>
        <item x="25404"/>
        <item x="25405"/>
        <item x="25406"/>
        <item x="25407"/>
        <item x="25408"/>
        <item x="25409"/>
        <item x="25410"/>
        <item x="25411"/>
        <item x="25412"/>
        <item x="25413"/>
        <item x="25414"/>
        <item x="25415"/>
        <item x="25416"/>
        <item x="25417"/>
        <item x="25418"/>
        <item x="25419"/>
        <item x="25420"/>
        <item x="25421"/>
        <item x="25422"/>
        <item x="25423"/>
        <item x="25424"/>
        <item x="25425"/>
        <item x="25426"/>
        <item x="25427"/>
        <item x="25428"/>
        <item x="25429"/>
        <item x="25430"/>
        <item x="25431"/>
        <item x="25432"/>
        <item x="25433"/>
        <item x="25434"/>
        <item x="25435"/>
        <item x="25436"/>
        <item x="25437"/>
        <item x="25438"/>
        <item x="25439"/>
        <item x="25440"/>
        <item x="25441"/>
        <item x="25442"/>
        <item x="25443"/>
        <item x="25444"/>
        <item x="25445"/>
        <item x="25446"/>
        <item x="25447"/>
        <item x="25448"/>
        <item x="25449"/>
        <item x="25450"/>
        <item x="25451"/>
        <item x="25452"/>
        <item x="25453"/>
        <item x="25454"/>
        <item x="25455"/>
        <item x="25456"/>
        <item x="25457"/>
        <item x="25458"/>
        <item x="25459"/>
        <item x="25460"/>
        <item x="25461"/>
        <item x="25462"/>
        <item x="25463"/>
        <item x="25464"/>
        <item x="25465"/>
        <item x="25466"/>
        <item x="25467"/>
        <item x="25468"/>
        <item x="25469"/>
        <item x="25470"/>
        <item x="25471"/>
        <item x="25472"/>
        <item x="25473"/>
        <item x="25474"/>
        <item x="25475"/>
        <item x="25476"/>
        <item x="25477"/>
        <item x="25478"/>
        <item x="25479"/>
        <item x="25480"/>
        <item x="25481"/>
        <item x="25482"/>
        <item x="25483"/>
        <item x="25484"/>
        <item x="25485"/>
        <item x="25486"/>
        <item x="25487"/>
        <item x="25488"/>
        <item x="25489"/>
        <item x="25490"/>
        <item x="25491"/>
        <item x="25492"/>
        <item x="25493"/>
        <item x="25494"/>
        <item x="25495"/>
        <item x="25496"/>
        <item x="25497"/>
        <item x="25498"/>
        <item x="25499"/>
        <item x="25500"/>
        <item x="25501"/>
        <item x="25502"/>
        <item x="25503"/>
        <item x="25504"/>
        <item x="25505"/>
        <item x="25506"/>
        <item x="25507"/>
        <item x="25508"/>
        <item x="25509"/>
        <item x="25510"/>
        <item x="25511"/>
        <item x="25512"/>
        <item x="25513"/>
        <item x="25514"/>
        <item x="25515"/>
        <item x="25516"/>
        <item x="25517"/>
        <item x="25518"/>
        <item x="25519"/>
        <item x="25520"/>
        <item x="25521"/>
        <item x="25522"/>
        <item x="25523"/>
        <item x="25524"/>
        <item x="25525"/>
        <item x="25526"/>
        <item x="25527"/>
        <item x="25528"/>
        <item x="25529"/>
        <item x="25530"/>
        <item x="25531"/>
        <item x="25532"/>
        <item x="25533"/>
        <item x="25534"/>
        <item x="25535"/>
        <item x="25536"/>
        <item x="25537"/>
        <item x="25538"/>
        <item x="25539"/>
        <item x="25540"/>
        <item x="25541"/>
        <item x="25542"/>
        <item x="25543"/>
        <item x="25544"/>
        <item x="25545"/>
        <item x="25546"/>
        <item x="25547"/>
        <item x="25548"/>
        <item x="25549"/>
        <item x="25550"/>
        <item x="25551"/>
        <item x="25552"/>
        <item x="25553"/>
        <item x="25554"/>
        <item x="25555"/>
        <item x="25556"/>
        <item x="25557"/>
        <item x="25558"/>
        <item x="25559"/>
        <item x="25560"/>
        <item x="25561"/>
        <item x="25562"/>
        <item x="25563"/>
        <item x="25564"/>
        <item x="25565"/>
        <item x="25566"/>
        <item x="25567"/>
        <item x="25568"/>
        <item x="25569"/>
        <item x="25570"/>
        <item x="25571"/>
        <item x="25572"/>
        <item x="25573"/>
        <item x="25574"/>
        <item x="25575"/>
        <item x="25576"/>
        <item x="25577"/>
        <item x="25578"/>
        <item x="25579"/>
        <item x="25580"/>
        <item x="25581"/>
        <item x="25582"/>
        <item x="25583"/>
        <item x="25584"/>
        <item x="25585"/>
        <item x="25586"/>
        <item x="25587"/>
        <item x="25588"/>
        <item x="25589"/>
        <item x="25590"/>
        <item x="25591"/>
        <item x="25592"/>
        <item x="25593"/>
        <item x="25594"/>
        <item x="25595"/>
        <item x="25596"/>
        <item x="25597"/>
        <item x="25598"/>
        <item x="25599"/>
        <item x="25600"/>
        <item x="25601"/>
        <item x="25602"/>
        <item x="25603"/>
        <item x="25604"/>
        <item x="25605"/>
        <item x="25606"/>
        <item x="25607"/>
        <item x="25608"/>
        <item x="25609"/>
        <item x="25610"/>
        <item x="25611"/>
        <item x="25612"/>
        <item x="25613"/>
        <item x="25614"/>
        <item x="25615"/>
        <item x="25616"/>
        <item x="25617"/>
        <item x="25618"/>
        <item x="25619"/>
        <item x="25620"/>
        <item x="25621"/>
        <item x="25622"/>
        <item x="25623"/>
        <item x="25624"/>
        <item x="25625"/>
        <item x="25626"/>
        <item x="25627"/>
        <item x="25628"/>
        <item x="25629"/>
        <item x="25630"/>
        <item x="25631"/>
        <item x="25632"/>
        <item x="25633"/>
        <item x="25634"/>
        <item x="25635"/>
        <item x="25636"/>
        <item x="25637"/>
        <item x="25638"/>
        <item x="25639"/>
        <item x="25640"/>
        <item x="25641"/>
        <item x="25642"/>
        <item x="25643"/>
        <item x="25644"/>
        <item x="25645"/>
        <item x="25646"/>
        <item x="25647"/>
        <item x="25648"/>
        <item x="25649"/>
        <item x="25650"/>
        <item x="25651"/>
        <item x="25652"/>
        <item x="25653"/>
        <item x="25654"/>
        <item x="25655"/>
        <item x="25656"/>
        <item x="25657"/>
        <item x="25658"/>
        <item x="25659"/>
        <item x="25660"/>
        <item x="25661"/>
        <item x="25662"/>
        <item x="25663"/>
        <item x="25664"/>
        <item x="25665"/>
        <item x="25666"/>
        <item x="25667"/>
        <item x="25668"/>
        <item x="25669"/>
        <item x="25670"/>
        <item x="25671"/>
        <item x="25672"/>
        <item x="25673"/>
        <item x="25674"/>
        <item x="25675"/>
        <item x="25676"/>
        <item x="25677"/>
        <item x="25678"/>
        <item x="25679"/>
        <item x="25680"/>
        <item x="25681"/>
        <item x="25682"/>
        <item x="25683"/>
        <item x="25684"/>
        <item x="25685"/>
        <item x="25686"/>
        <item x="25687"/>
        <item x="25688"/>
        <item x="25689"/>
        <item x="25690"/>
        <item x="25691"/>
        <item x="25692"/>
        <item x="25693"/>
        <item x="25694"/>
        <item x="25695"/>
        <item x="25696"/>
        <item x="25697"/>
        <item x="25698"/>
        <item x="25699"/>
        <item x="25700"/>
        <item x="25701"/>
        <item x="25702"/>
        <item x="25703"/>
        <item x="25704"/>
        <item x="25705"/>
        <item x="25706"/>
        <item x="25707"/>
        <item x="25708"/>
        <item x="25709"/>
        <item x="25710"/>
        <item x="25711"/>
        <item x="25712"/>
        <item x="25713"/>
        <item x="25714"/>
        <item x="25715"/>
        <item x="25716"/>
        <item x="25717"/>
        <item x="25718"/>
        <item x="25719"/>
        <item x="25720"/>
        <item x="25721"/>
        <item x="25722"/>
        <item x="25723"/>
        <item x="25724"/>
        <item x="25725"/>
        <item x="25726"/>
        <item x="25727"/>
        <item x="25728"/>
        <item x="25729"/>
        <item x="25730"/>
        <item x="25731"/>
        <item x="25732"/>
        <item x="25733"/>
        <item x="25734"/>
        <item x="25735"/>
        <item x="25736"/>
        <item x="25737"/>
        <item x="25738"/>
        <item x="25739"/>
        <item x="25740"/>
        <item x="25741"/>
        <item x="25742"/>
        <item x="25743"/>
        <item x="25744"/>
        <item x="25745"/>
        <item x="25746"/>
        <item x="25747"/>
        <item x="25748"/>
        <item x="25749"/>
        <item x="25750"/>
        <item x="25751"/>
        <item x="25752"/>
        <item x="25753"/>
        <item x="25754"/>
        <item x="25755"/>
        <item x="25756"/>
        <item x="25757"/>
        <item x="25758"/>
        <item x="25759"/>
        <item x="25760"/>
        <item x="25761"/>
        <item x="25762"/>
        <item x="25763"/>
        <item x="25764"/>
        <item x="25765"/>
        <item x="25766"/>
        <item x="25767"/>
        <item x="25768"/>
        <item x="25769"/>
        <item x="25770"/>
        <item x="25771"/>
        <item x="25772"/>
        <item x="25773"/>
        <item x="25774"/>
        <item x="25775"/>
        <item x="25776"/>
        <item x="25777"/>
        <item x="25778"/>
        <item x="25779"/>
        <item x="25780"/>
        <item x="25781"/>
        <item x="25782"/>
        <item x="25783"/>
        <item x="25784"/>
        <item x="25785"/>
        <item x="25786"/>
        <item x="25787"/>
        <item x="25788"/>
        <item x="25789"/>
        <item x="25790"/>
        <item x="25791"/>
        <item x="25792"/>
        <item x="25793"/>
        <item x="25794"/>
        <item x="25795"/>
        <item x="25796"/>
        <item x="25797"/>
        <item x="25798"/>
        <item x="25799"/>
        <item x="25800"/>
        <item x="25801"/>
        <item x="25802"/>
        <item x="25803"/>
        <item x="25804"/>
        <item x="25805"/>
        <item x="25806"/>
        <item x="25807"/>
        <item x="25808"/>
        <item x="25809"/>
        <item x="25810"/>
        <item x="25811"/>
        <item x="25812"/>
        <item x="25813"/>
        <item x="25814"/>
        <item x="25815"/>
        <item x="25816"/>
        <item x="25817"/>
        <item x="25818"/>
        <item x="25819"/>
        <item x="25820"/>
        <item x="25821"/>
        <item x="25822"/>
        <item x="25823"/>
        <item x="25824"/>
        <item x="25825"/>
        <item x="25826"/>
        <item x="25827"/>
        <item x="25828"/>
        <item x="25829"/>
        <item x="25830"/>
        <item x="25831"/>
        <item x="25832"/>
        <item x="25833"/>
        <item x="25834"/>
        <item x="25835"/>
        <item x="25836"/>
        <item x="25837"/>
        <item x="25838"/>
        <item x="25839"/>
        <item x="25840"/>
        <item x="25841"/>
        <item x="25842"/>
        <item x="25843"/>
        <item x="25844"/>
        <item x="25845"/>
        <item x="25846"/>
        <item x="25847"/>
        <item x="25848"/>
        <item x="25849"/>
        <item x="25850"/>
        <item x="25851"/>
        <item x="25852"/>
        <item x="25853"/>
        <item x="25854"/>
        <item x="25855"/>
        <item x="25856"/>
        <item x="25857"/>
        <item x="25858"/>
        <item x="25859"/>
        <item x="25860"/>
        <item x="25861"/>
        <item x="25862"/>
        <item x="25863"/>
        <item x="25864"/>
        <item x="25865"/>
        <item x="25866"/>
        <item x="25867"/>
        <item x="25868"/>
        <item x="25869"/>
        <item x="25870"/>
        <item x="25871"/>
        <item x="25872"/>
        <item x="25873"/>
        <item x="25874"/>
        <item x="25875"/>
        <item x="25876"/>
        <item x="25877"/>
        <item x="25878"/>
        <item x="25879"/>
        <item x="25880"/>
        <item x="25881"/>
        <item x="25882"/>
        <item x="25883"/>
        <item x="25884"/>
        <item x="25885"/>
        <item x="25886"/>
        <item x="25887"/>
        <item x="25888"/>
        <item x="25889"/>
        <item x="25890"/>
        <item x="25891"/>
        <item x="25892"/>
        <item x="25893"/>
        <item x="25894"/>
        <item x="25895"/>
        <item x="25896"/>
        <item x="25897"/>
        <item x="25898"/>
        <item x="25899"/>
        <item x="25900"/>
        <item x="25901"/>
        <item x="25902"/>
        <item x="25903"/>
        <item x="25904"/>
        <item x="25905"/>
        <item x="25906"/>
        <item x="25907"/>
        <item x="25908"/>
        <item x="25909"/>
        <item x="25910"/>
        <item x="25911"/>
        <item x="25912"/>
        <item x="25913"/>
        <item x="25914"/>
        <item x="25915"/>
        <item x="25916"/>
        <item x="25917"/>
        <item x="25918"/>
        <item x="25919"/>
        <item x="25920"/>
        <item x="25921"/>
        <item x="25922"/>
        <item x="25923"/>
        <item x="25924"/>
        <item x="25925"/>
        <item x="25926"/>
        <item x="25927"/>
        <item x="25928"/>
        <item x="25929"/>
        <item x="25930"/>
        <item x="25931"/>
        <item x="25932"/>
        <item x="25933"/>
        <item x="25934"/>
        <item x="25935"/>
        <item x="25936"/>
        <item x="25937"/>
        <item x="25938"/>
        <item x="25939"/>
        <item x="25940"/>
        <item x="25941"/>
        <item x="25942"/>
        <item x="25943"/>
        <item x="25944"/>
        <item x="25945"/>
        <item x="25946"/>
        <item x="25947"/>
        <item x="25948"/>
        <item x="25949"/>
        <item x="25950"/>
        <item x="25951"/>
        <item x="25952"/>
        <item x="25953"/>
        <item x="25954"/>
        <item x="25955"/>
        <item x="25956"/>
        <item x="25957"/>
        <item x="25958"/>
        <item x="25959"/>
        <item x="25960"/>
        <item x="25961"/>
        <item x="25962"/>
        <item x="25963"/>
        <item x="25964"/>
        <item x="25965"/>
        <item x="25966"/>
        <item x="25967"/>
        <item x="25968"/>
        <item x="25969"/>
        <item x="25970"/>
        <item x="25971"/>
        <item x="25972"/>
        <item x="25973"/>
        <item x="25974"/>
        <item x="25975"/>
        <item x="25976"/>
        <item x="25977"/>
        <item x="25978"/>
        <item x="25979"/>
        <item x="25980"/>
        <item x="25981"/>
        <item x="25982"/>
        <item x="25983"/>
        <item x="25984"/>
        <item x="25985"/>
        <item x="25986"/>
        <item x="25987"/>
        <item x="25988"/>
        <item x="25989"/>
        <item x="25990"/>
        <item x="25991"/>
        <item x="25992"/>
        <item x="25993"/>
        <item x="25994"/>
        <item x="25995"/>
        <item x="25996"/>
        <item x="25997"/>
        <item x="25998"/>
        <item x="25999"/>
        <item x="26000"/>
        <item x="26001"/>
        <item x="26002"/>
        <item x="26003"/>
        <item x="26004"/>
        <item x="26005"/>
        <item x="26006"/>
        <item x="26007"/>
        <item x="26008"/>
        <item x="26009"/>
        <item x="26010"/>
        <item x="26011"/>
        <item x="26012"/>
        <item x="26013"/>
        <item x="26014"/>
        <item x="26015"/>
        <item x="26016"/>
        <item x="26017"/>
        <item x="26018"/>
        <item x="26019"/>
        <item x="26020"/>
        <item x="26021"/>
        <item x="26022"/>
        <item x="26023"/>
        <item x="26024"/>
        <item x="26025"/>
        <item x="26026"/>
        <item x="26027"/>
        <item x="26028"/>
        <item x="26029"/>
        <item x="26030"/>
        <item x="26031"/>
        <item x="26032"/>
        <item x="26033"/>
        <item x="26034"/>
        <item x="26035"/>
        <item x="26036"/>
        <item x="26037"/>
        <item x="26038"/>
        <item x="26039"/>
        <item x="26040"/>
        <item x="26041"/>
        <item x="26042"/>
        <item x="26043"/>
        <item x="26044"/>
        <item x="26045"/>
        <item x="26046"/>
        <item x="26047"/>
        <item x="26048"/>
        <item x="26049"/>
        <item x="26050"/>
        <item x="26051"/>
        <item x="26052"/>
        <item x="26053"/>
        <item x="26054"/>
        <item x="26055"/>
        <item x="26056"/>
        <item x="26057"/>
        <item x="26058"/>
        <item x="26059"/>
        <item x="26060"/>
        <item x="26061"/>
        <item x="26062"/>
        <item x="26063"/>
        <item x="26064"/>
        <item x="26065"/>
        <item x="26066"/>
        <item x="26067"/>
        <item x="26068"/>
        <item x="26069"/>
        <item x="26070"/>
        <item x="26071"/>
        <item x="26072"/>
        <item x="26073"/>
        <item x="26074"/>
        <item x="26075"/>
        <item x="26076"/>
        <item x="26077"/>
        <item x="26078"/>
        <item x="26079"/>
        <item x="26080"/>
        <item x="26081"/>
        <item x="26082"/>
        <item x="26083"/>
        <item x="26084"/>
        <item x="26085"/>
        <item x="26086"/>
        <item x="26087"/>
        <item x="26088"/>
        <item x="26089"/>
        <item x="26090"/>
        <item x="26091"/>
        <item x="26092"/>
        <item x="26093"/>
        <item x="26094"/>
        <item x="26095"/>
        <item x="26096"/>
        <item x="26097"/>
        <item x="26098"/>
        <item x="26099"/>
        <item x="26100"/>
        <item x="26101"/>
        <item x="26102"/>
        <item x="26103"/>
        <item x="26104"/>
        <item x="26105"/>
        <item x="26106"/>
        <item x="26107"/>
        <item x="26108"/>
        <item x="26109"/>
        <item x="26110"/>
        <item x="26111"/>
        <item x="26112"/>
        <item x="26113"/>
        <item x="26114"/>
        <item x="26115"/>
        <item x="26116"/>
        <item x="26117"/>
        <item x="26118"/>
        <item x="26119"/>
        <item x="26120"/>
        <item x="26121"/>
        <item x="26122"/>
        <item x="26123"/>
        <item x="26124"/>
        <item x="26125"/>
        <item x="26126"/>
        <item x="26127"/>
        <item x="26128"/>
        <item x="26129"/>
        <item x="26130"/>
        <item x="26131"/>
        <item x="26132"/>
        <item x="26133"/>
        <item x="26134"/>
        <item x="26135"/>
        <item x="26136"/>
        <item x="26137"/>
        <item x="26138"/>
        <item x="26139"/>
        <item x="26140"/>
        <item x="26141"/>
        <item x="26142"/>
        <item x="26143"/>
        <item x="26144"/>
        <item x="26145"/>
        <item x="26146"/>
        <item x="26147"/>
        <item x="26148"/>
        <item x="26149"/>
        <item x="26150"/>
        <item x="26151"/>
        <item x="26152"/>
        <item x="26153"/>
        <item x="26154"/>
        <item x="26155"/>
        <item x="26156"/>
        <item x="26157"/>
        <item x="26158"/>
        <item x="26159"/>
        <item x="26160"/>
        <item x="26161"/>
        <item x="26162"/>
        <item x="26163"/>
        <item x="26164"/>
        <item x="26165"/>
        <item x="26166"/>
        <item x="26167"/>
        <item x="26168"/>
        <item x="26169"/>
        <item x="26170"/>
        <item x="26171"/>
        <item x="26172"/>
        <item x="26173"/>
        <item x="26174"/>
        <item x="26175"/>
        <item x="26176"/>
        <item x="26177"/>
        <item x="26178"/>
        <item x="26179"/>
        <item x="26180"/>
        <item x="26181"/>
        <item x="26182"/>
        <item x="26183"/>
        <item x="26184"/>
        <item x="26185"/>
        <item x="26186"/>
        <item x="26187"/>
        <item x="26188"/>
        <item x="26189"/>
        <item x="26190"/>
        <item x="26191"/>
        <item x="26192"/>
        <item x="26193"/>
        <item x="26194"/>
        <item x="26195"/>
        <item x="26196"/>
        <item x="26197"/>
        <item x="26198"/>
        <item x="26199"/>
        <item x="26200"/>
        <item x="26201"/>
        <item x="26202"/>
        <item x="26203"/>
        <item x="26204"/>
        <item x="26205"/>
        <item x="26206"/>
        <item x="26207"/>
        <item x="26208"/>
        <item x="26209"/>
        <item x="26210"/>
        <item x="26211"/>
        <item x="26212"/>
        <item x="26213"/>
        <item x="26214"/>
        <item x="26215"/>
        <item x="26216"/>
        <item x="26217"/>
        <item x="26218"/>
        <item x="26219"/>
        <item x="26220"/>
        <item x="26221"/>
        <item x="26222"/>
        <item x="26223"/>
        <item x="26224"/>
        <item x="26225"/>
        <item x="26226"/>
        <item x="26227"/>
        <item x="26228"/>
        <item x="26229"/>
        <item x="26230"/>
        <item x="26231"/>
        <item x="26232"/>
        <item x="26233"/>
        <item x="26234"/>
        <item x="26235"/>
        <item x="26236"/>
        <item x="26237"/>
        <item x="26238"/>
        <item x="26239"/>
        <item x="26240"/>
        <item x="26241"/>
        <item x="26242"/>
        <item x="26243"/>
        <item x="26244"/>
        <item x="26245"/>
        <item x="26246"/>
        <item x="26247"/>
        <item x="26248"/>
        <item x="26249"/>
        <item x="26250"/>
        <item x="26251"/>
        <item x="26252"/>
        <item x="26253"/>
        <item x="26254"/>
        <item x="26255"/>
        <item x="26256"/>
        <item x="26257"/>
        <item x="26258"/>
        <item x="26259"/>
        <item x="26260"/>
        <item x="26261"/>
        <item x="26262"/>
        <item x="26263"/>
        <item x="26264"/>
        <item x="26265"/>
        <item x="26266"/>
        <item x="26267"/>
        <item x="26268"/>
        <item x="26269"/>
        <item x="26270"/>
        <item x="26271"/>
        <item x="26272"/>
        <item x="26273"/>
        <item x="26274"/>
        <item x="26275"/>
        <item x="26276"/>
        <item x="26277"/>
        <item x="26278"/>
        <item x="26279"/>
        <item x="26280"/>
        <item x="26281"/>
        <item x="26282"/>
        <item x="26283"/>
        <item x="26284"/>
        <item x="26285"/>
        <item x="26286"/>
        <item x="26287"/>
        <item x="26288"/>
        <item x="26289"/>
        <item x="26290"/>
        <item x="26291"/>
        <item x="26292"/>
        <item x="26293"/>
        <item x="26294"/>
        <item x="26295"/>
        <item x="26296"/>
        <item x="26297"/>
        <item x="26298"/>
        <item x="26299"/>
        <item x="26300"/>
        <item x="26301"/>
        <item x="26302"/>
        <item x="26303"/>
        <item x="26304"/>
        <item x="26305"/>
        <item x="26306"/>
        <item x="26307"/>
        <item x="26308"/>
        <item x="26309"/>
        <item x="26310"/>
        <item x="26311"/>
        <item x="26312"/>
        <item x="26313"/>
        <item x="26314"/>
        <item x="26315"/>
        <item x="26316"/>
        <item x="26317"/>
        <item x="26318"/>
        <item x="26319"/>
        <item x="26320"/>
        <item x="26321"/>
        <item x="26322"/>
        <item x="26323"/>
        <item x="26324"/>
        <item x="26325"/>
        <item x="26326"/>
        <item x="26327"/>
        <item x="26328"/>
        <item x="26329"/>
        <item x="26330"/>
        <item x="26331"/>
        <item x="26332"/>
        <item x="26333"/>
        <item x="26334"/>
        <item x="26335"/>
        <item x="26336"/>
        <item x="26337"/>
        <item x="26338"/>
        <item x="26339"/>
        <item x="26340"/>
        <item x="26341"/>
        <item x="26342"/>
        <item x="26343"/>
        <item x="26344"/>
        <item x="26345"/>
        <item x="26346"/>
        <item x="26347"/>
        <item x="26348"/>
        <item x="26349"/>
        <item x="26350"/>
        <item x="26351"/>
        <item x="26352"/>
        <item x="26353"/>
        <item x="26354"/>
        <item x="26355"/>
        <item x="26356"/>
        <item x="26357"/>
        <item x="26358"/>
        <item x="26359"/>
        <item x="26360"/>
        <item x="26361"/>
        <item x="26362"/>
        <item x="26363"/>
        <item x="26364"/>
        <item x="26365"/>
        <item x="26366"/>
        <item x="26367"/>
        <item x="26368"/>
        <item x="26369"/>
        <item x="26370"/>
        <item x="26371"/>
        <item x="26372"/>
        <item x="26373"/>
        <item x="26374"/>
        <item x="26375"/>
        <item x="26376"/>
        <item x="26377"/>
        <item x="26378"/>
        <item x="26379"/>
        <item x="26380"/>
        <item x="26381"/>
        <item x="26382"/>
        <item x="26383"/>
        <item x="26384"/>
        <item x="26385"/>
        <item x="26386"/>
        <item x="26387"/>
        <item x="26388"/>
        <item x="26389"/>
        <item x="26390"/>
        <item x="26391"/>
        <item x="26392"/>
        <item x="26393"/>
        <item x="26394"/>
        <item x="26395"/>
        <item x="26396"/>
        <item x="26397"/>
        <item x="26398"/>
        <item x="26399"/>
        <item x="26400"/>
        <item x="26401"/>
        <item x="26402"/>
        <item x="26403"/>
        <item x="26404"/>
        <item x="26405"/>
        <item x="26406"/>
        <item x="26407"/>
        <item x="26408"/>
        <item x="26409"/>
        <item x="26410"/>
        <item x="26411"/>
        <item x="26412"/>
        <item x="26413"/>
        <item x="26414"/>
        <item x="26415"/>
        <item x="26416"/>
        <item x="26417"/>
        <item x="26418"/>
        <item x="26419"/>
        <item x="26420"/>
        <item x="26421"/>
        <item x="26422"/>
        <item x="26423"/>
        <item x="26424"/>
        <item x="26425"/>
        <item x="26426"/>
        <item x="26427"/>
        <item x="26428"/>
        <item x="26429"/>
        <item x="26430"/>
        <item x="26431"/>
        <item x="26432"/>
        <item x="26433"/>
        <item x="26434"/>
        <item x="26435"/>
        <item x="26436"/>
        <item x="26437"/>
        <item x="26438"/>
        <item x="26439"/>
        <item x="26440"/>
        <item x="26441"/>
        <item x="26442"/>
        <item x="26443"/>
        <item x="26444"/>
        <item x="26445"/>
        <item x="26446"/>
        <item x="26447"/>
        <item x="26448"/>
        <item x="26449"/>
        <item x="26450"/>
        <item x="26451"/>
        <item x="26452"/>
        <item x="26453"/>
        <item x="26454"/>
        <item x="26455"/>
        <item x="26456"/>
        <item x="26457"/>
        <item x="26458"/>
        <item x="26459"/>
        <item x="26460"/>
        <item x="26461"/>
        <item x="26462"/>
        <item x="26463"/>
        <item x="26464"/>
        <item x="26465"/>
        <item x="26466"/>
        <item x="26467"/>
        <item x="26468"/>
        <item x="26469"/>
        <item x="26470"/>
        <item x="26471"/>
        <item x="26472"/>
        <item x="26473"/>
        <item x="26474"/>
        <item x="26475"/>
        <item x="26476"/>
        <item x="26477"/>
        <item x="26478"/>
        <item x="26479"/>
        <item x="26480"/>
        <item x="26481"/>
        <item x="26482"/>
        <item x="26483"/>
        <item x="26484"/>
        <item x="26485"/>
        <item x="26486"/>
        <item x="26487"/>
        <item x="26488"/>
        <item x="26489"/>
        <item x="26490"/>
        <item x="26491"/>
        <item x="26492"/>
        <item x="26493"/>
        <item x="26494"/>
        <item x="26495"/>
        <item x="26496"/>
        <item x="26497"/>
        <item x="26498"/>
        <item x="26499"/>
        <item x="26500"/>
        <item x="26501"/>
        <item x="26502"/>
        <item x="26503"/>
        <item x="26504"/>
        <item x="26505"/>
        <item x="26506"/>
        <item x="26507"/>
        <item x="26508"/>
        <item x="26509"/>
        <item x="26510"/>
        <item x="26511"/>
        <item x="26512"/>
        <item x="26513"/>
        <item x="26514"/>
        <item x="26515"/>
        <item x="26516"/>
        <item x="26517"/>
        <item x="26518"/>
        <item x="26519"/>
        <item x="26520"/>
        <item x="26521"/>
        <item x="26522"/>
        <item x="26523"/>
        <item x="26524"/>
        <item x="26525"/>
        <item x="26526"/>
        <item x="26527"/>
        <item x="26528"/>
        <item x="26529"/>
        <item x="26530"/>
        <item x="26531"/>
        <item x="26532"/>
        <item x="26533"/>
        <item x="26534"/>
        <item x="26535"/>
        <item x="26536"/>
        <item x="26537"/>
        <item x="26538"/>
        <item x="26539"/>
        <item x="26540"/>
        <item x="26541"/>
        <item x="26542"/>
        <item x="26543"/>
        <item x="26544"/>
        <item x="26545"/>
        <item x="26546"/>
        <item x="26547"/>
        <item x="26548"/>
        <item x="26549"/>
        <item x="26550"/>
        <item x="26551"/>
        <item x="26552"/>
        <item x="26553"/>
        <item x="26554"/>
        <item x="26555"/>
        <item x="26556"/>
        <item x="26557"/>
        <item x="26558"/>
        <item x="26559"/>
        <item x="26560"/>
        <item x="26561"/>
        <item x="26562"/>
        <item x="26563"/>
        <item x="26564"/>
        <item x="26565"/>
        <item x="26566"/>
        <item x="26567"/>
        <item x="26568"/>
        <item x="26569"/>
        <item x="26570"/>
        <item x="26571"/>
        <item x="26572"/>
        <item x="26573"/>
        <item x="26574"/>
        <item x="26575"/>
        <item x="26576"/>
        <item x="26577"/>
        <item x="26578"/>
        <item x="26579"/>
        <item x="26580"/>
        <item x="26581"/>
        <item x="26582"/>
        <item x="26583"/>
        <item x="26584"/>
        <item x="26585"/>
        <item x="26586"/>
        <item x="26587"/>
        <item x="26588"/>
        <item x="26589"/>
        <item x="26590"/>
        <item x="26591"/>
        <item x="26592"/>
        <item x="26593"/>
        <item x="26594"/>
        <item x="26595"/>
        <item x="26596"/>
        <item x="26597"/>
        <item x="26598"/>
        <item x="26599"/>
        <item x="26600"/>
        <item x="26601"/>
        <item x="26602"/>
        <item x="26603"/>
        <item x="26604"/>
        <item x="26605"/>
        <item x="26606"/>
        <item x="26607"/>
        <item x="26608"/>
        <item x="26609"/>
        <item x="26610"/>
        <item x="26611"/>
        <item x="26612"/>
        <item x="26613"/>
        <item x="26614"/>
        <item x="26615"/>
        <item x="26616"/>
        <item x="26617"/>
        <item x="26618"/>
        <item x="26619"/>
        <item x="26620"/>
        <item x="26621"/>
        <item x="26622"/>
        <item x="26623"/>
        <item x="26624"/>
        <item x="26625"/>
        <item x="26626"/>
        <item x="26627"/>
        <item x="26628"/>
        <item x="26629"/>
        <item x="26630"/>
        <item x="26631"/>
        <item x="26632"/>
        <item x="26633"/>
        <item x="26634"/>
        <item x="26635"/>
        <item x="26636"/>
        <item x="26637"/>
        <item x="26638"/>
        <item x="26639"/>
        <item x="26640"/>
        <item x="26641"/>
        <item x="26642"/>
        <item x="26643"/>
        <item x="26644"/>
        <item x="26645"/>
        <item x="26646"/>
        <item x="26647"/>
        <item x="26648"/>
        <item x="26649"/>
        <item x="26650"/>
        <item x="26651"/>
        <item x="26652"/>
        <item x="26653"/>
        <item x="26654"/>
        <item x="26655"/>
        <item x="26656"/>
        <item x="26657"/>
        <item x="26658"/>
        <item x="26659"/>
        <item x="26660"/>
        <item x="26661"/>
        <item x="26662"/>
        <item x="26663"/>
        <item x="26664"/>
        <item x="26665"/>
        <item x="26666"/>
        <item x="26667"/>
        <item x="26668"/>
        <item x="26669"/>
        <item x="26670"/>
        <item x="26671"/>
        <item x="26672"/>
        <item x="26673"/>
        <item x="26674"/>
        <item x="26675"/>
        <item x="26676"/>
        <item x="26677"/>
        <item x="26678"/>
        <item x="26679"/>
        <item x="26680"/>
        <item x="26681"/>
        <item x="26682"/>
        <item x="26683"/>
        <item x="26684"/>
        <item x="26685"/>
        <item x="26686"/>
        <item x="26687"/>
        <item x="26688"/>
        <item x="26689"/>
        <item x="26690"/>
        <item x="26691"/>
        <item x="26692"/>
        <item x="26693"/>
        <item x="26694"/>
        <item x="26695"/>
        <item x="26696"/>
        <item x="26697"/>
        <item x="26698"/>
        <item x="26699"/>
        <item x="26700"/>
        <item x="26701"/>
        <item x="26702"/>
        <item x="26703"/>
        <item x="26704"/>
        <item x="26705"/>
        <item x="26706"/>
        <item x="26707"/>
        <item x="26708"/>
        <item x="26709"/>
        <item x="26710"/>
        <item x="26711"/>
        <item x="26712"/>
        <item x="26713"/>
        <item x="26714"/>
        <item x="26715"/>
        <item x="26716"/>
        <item x="26717"/>
        <item x="26718"/>
        <item x="26719"/>
        <item x="26720"/>
        <item x="26721"/>
        <item x="26722"/>
        <item x="26723"/>
        <item x="26724"/>
        <item x="26725"/>
        <item x="26726"/>
        <item x="26727"/>
        <item x="26728"/>
        <item x="26729"/>
        <item x="26730"/>
        <item x="26731"/>
        <item x="26732"/>
        <item x="26733"/>
        <item x="26734"/>
        <item x="26735"/>
        <item x="26736"/>
        <item x="26737"/>
        <item x="26738"/>
        <item x="26739"/>
        <item x="26740"/>
        <item x="26741"/>
        <item x="26742"/>
        <item x="26743"/>
        <item x="26744"/>
        <item x="26745"/>
        <item x="26746"/>
        <item x="26747"/>
        <item x="26748"/>
        <item x="26749"/>
        <item x="26750"/>
        <item x="26751"/>
        <item x="26752"/>
        <item x="26753"/>
        <item x="26754"/>
        <item x="26755"/>
        <item x="26756"/>
        <item x="26757"/>
        <item x="26758"/>
        <item x="26759"/>
        <item x="26760"/>
        <item x="26761"/>
        <item x="26762"/>
        <item x="26763"/>
        <item x="26764"/>
        <item x="26765"/>
        <item x="26766"/>
        <item x="26767"/>
        <item x="26768"/>
        <item x="26769"/>
        <item x="26770"/>
        <item x="26771"/>
        <item x="26772"/>
        <item x="26773"/>
        <item x="26774"/>
        <item x="26775"/>
        <item x="26776"/>
        <item x="26777"/>
        <item x="26778"/>
        <item x="26779"/>
        <item x="26780"/>
        <item x="26781"/>
        <item x="26782"/>
        <item x="26783"/>
        <item x="26784"/>
        <item x="26785"/>
        <item x="26786"/>
        <item x="26787"/>
        <item x="26788"/>
        <item x="26789"/>
        <item x="26790"/>
        <item x="26791"/>
        <item x="26792"/>
        <item x="26793"/>
        <item x="26794"/>
        <item x="26795"/>
        <item x="26796"/>
        <item x="26797"/>
        <item x="26798"/>
        <item x="26799"/>
        <item x="26800"/>
        <item x="26801"/>
        <item x="26802"/>
        <item x="26803"/>
        <item x="26804"/>
        <item x="26805"/>
        <item x="26806"/>
        <item x="26807"/>
        <item x="26808"/>
        <item x="26809"/>
        <item x="26810"/>
        <item x="26811"/>
        <item x="26812"/>
        <item x="26813"/>
        <item x="26814"/>
        <item x="26815"/>
        <item x="26816"/>
        <item x="26817"/>
        <item x="26818"/>
        <item x="26819"/>
        <item x="26820"/>
        <item x="26821"/>
        <item x="26822"/>
        <item x="26823"/>
        <item x="26824"/>
        <item x="26825"/>
        <item x="26826"/>
        <item x="26827"/>
        <item x="26828"/>
        <item x="26829"/>
        <item x="26830"/>
        <item x="26831"/>
        <item x="26832"/>
        <item x="26833"/>
        <item x="26834"/>
        <item x="26835"/>
        <item x="26836"/>
        <item x="26837"/>
        <item x="26838"/>
        <item x="26839"/>
        <item x="26840"/>
        <item x="26841"/>
        <item x="26842"/>
        <item x="26843"/>
        <item x="26844"/>
        <item x="26845"/>
        <item x="26846"/>
        <item x="26847"/>
        <item x="26848"/>
        <item x="26849"/>
        <item x="26850"/>
        <item x="26851"/>
        <item x="26852"/>
        <item x="26853"/>
        <item x="26854"/>
        <item x="26855"/>
        <item x="26856"/>
        <item x="26857"/>
        <item x="26858"/>
        <item x="26859"/>
        <item x="26860"/>
        <item x="26861"/>
        <item x="26862"/>
        <item x="26863"/>
        <item x="26864"/>
        <item x="26865"/>
        <item x="26866"/>
        <item x="26867"/>
        <item x="26868"/>
        <item x="26869"/>
        <item x="26870"/>
        <item x="26871"/>
        <item x="26872"/>
        <item x="26873"/>
        <item x="26874"/>
        <item x="26875"/>
        <item x="26876"/>
        <item x="26877"/>
        <item x="26878"/>
        <item x="26879"/>
        <item x="26880"/>
        <item x="26881"/>
        <item x="26882"/>
        <item x="26883"/>
        <item x="26884"/>
        <item x="26885"/>
        <item x="26886"/>
        <item x="26887"/>
        <item x="26888"/>
        <item x="26889"/>
        <item x="26890"/>
        <item x="26891"/>
        <item x="26892"/>
        <item x="26893"/>
        <item x="26894"/>
        <item x="26895"/>
        <item x="26896"/>
        <item x="26897"/>
        <item x="26898"/>
        <item x="26899"/>
        <item x="26900"/>
        <item x="26901"/>
        <item x="26902"/>
        <item x="26903"/>
        <item x="26904"/>
        <item x="26905"/>
        <item x="26906"/>
        <item x="26907"/>
        <item x="26908"/>
        <item x="26909"/>
        <item x="26910"/>
        <item x="26911"/>
        <item x="26912"/>
        <item x="26913"/>
        <item x="26914"/>
        <item x="26915"/>
        <item x="26916"/>
        <item x="26917"/>
        <item x="26918"/>
        <item x="26919"/>
        <item x="26920"/>
        <item x="26921"/>
        <item x="26922"/>
        <item x="26923"/>
        <item x="26924"/>
        <item x="26925"/>
        <item x="26926"/>
        <item x="26927"/>
        <item x="26928"/>
        <item x="26929"/>
        <item x="26930"/>
        <item x="26931"/>
        <item x="26932"/>
        <item x="26933"/>
        <item x="26934"/>
        <item x="26935"/>
        <item x="26936"/>
        <item x="26937"/>
        <item x="26938"/>
        <item x="26939"/>
        <item x="26940"/>
        <item x="26941"/>
        <item x="26942"/>
        <item x="26943"/>
        <item x="26944"/>
        <item x="26945"/>
        <item x="26946"/>
        <item x="26947"/>
        <item x="26948"/>
        <item x="26949"/>
        <item x="26950"/>
        <item x="26951"/>
        <item x="26952"/>
        <item x="26953"/>
        <item x="26954"/>
        <item x="26955"/>
        <item x="26956"/>
        <item x="26957"/>
        <item x="26958"/>
        <item x="26959"/>
        <item x="26960"/>
        <item x="26961"/>
        <item x="26962"/>
        <item x="26963"/>
        <item x="26964"/>
        <item x="26965"/>
        <item x="26966"/>
        <item x="26967"/>
        <item x="26968"/>
        <item x="26969"/>
        <item x="26970"/>
        <item x="26971"/>
        <item x="26972"/>
        <item x="26973"/>
        <item x="26974"/>
        <item x="26975"/>
        <item x="26976"/>
        <item x="26977"/>
        <item x="26978"/>
        <item x="26979"/>
        <item x="26980"/>
        <item x="26981"/>
        <item x="26982"/>
        <item x="26983"/>
        <item x="26984"/>
        <item x="26985"/>
        <item x="26986"/>
        <item x="26987"/>
        <item x="26988"/>
        <item x="26989"/>
        <item x="26990"/>
        <item x="26991"/>
        <item x="26992"/>
        <item x="26993"/>
        <item x="26994"/>
        <item x="26995"/>
        <item x="26996"/>
        <item x="26997"/>
        <item x="26998"/>
        <item x="26999"/>
        <item x="27000"/>
        <item x="27001"/>
        <item x="27002"/>
        <item x="27003"/>
        <item x="27004"/>
        <item x="27005"/>
        <item x="27006"/>
        <item x="27007"/>
        <item x="27008"/>
        <item x="27009"/>
        <item x="27010"/>
        <item x="27011"/>
        <item x="27012"/>
        <item x="27013"/>
        <item x="27014"/>
        <item x="27015"/>
        <item x="27016"/>
        <item x="27017"/>
        <item x="27018"/>
        <item x="27019"/>
        <item x="27020"/>
        <item x="27021"/>
        <item x="27022"/>
        <item x="27023"/>
        <item x="27024"/>
        <item x="27025"/>
        <item x="27026"/>
        <item x="27027"/>
        <item x="27028"/>
        <item x="27029"/>
        <item x="27030"/>
        <item x="27031"/>
        <item x="27032"/>
        <item x="27033"/>
        <item x="27034"/>
        <item x="27035"/>
        <item x="27036"/>
        <item x="27037"/>
        <item x="27038"/>
        <item x="27039"/>
        <item x="27040"/>
        <item x="27041"/>
        <item x="27042"/>
        <item x="27043"/>
        <item x="27044"/>
        <item x="27045"/>
        <item x="27046"/>
        <item x="27047"/>
        <item x="27048"/>
        <item x="27049"/>
        <item x="27050"/>
        <item x="27051"/>
        <item x="27052"/>
        <item x="27053"/>
        <item x="27054"/>
        <item x="27055"/>
        <item x="27056"/>
        <item x="27057"/>
        <item x="27058"/>
        <item x="27059"/>
        <item x="27060"/>
        <item x="27061"/>
        <item x="27062"/>
        <item x="27063"/>
        <item x="27064"/>
        <item x="27065"/>
        <item x="27066"/>
        <item x="27067"/>
        <item x="27068"/>
        <item x="27069"/>
        <item x="27070"/>
        <item x="27071"/>
        <item x="27072"/>
        <item x="27073"/>
        <item x="27074"/>
        <item x="27075"/>
        <item x="27076"/>
        <item x="27077"/>
        <item x="27078"/>
        <item x="27079"/>
        <item x="27080"/>
        <item x="27081"/>
        <item x="27082"/>
        <item x="27083"/>
        <item x="27084"/>
        <item x="27085"/>
        <item x="27086"/>
        <item x="27087"/>
        <item x="27088"/>
        <item x="27089"/>
        <item x="27090"/>
        <item x="27091"/>
        <item x="27092"/>
        <item x="27093"/>
        <item x="27094"/>
        <item x="27095"/>
        <item x="27096"/>
        <item x="27097"/>
        <item x="27098"/>
        <item x="27099"/>
        <item x="27100"/>
        <item x="27101"/>
        <item x="27102"/>
        <item x="27103"/>
        <item x="27104"/>
        <item x="27105"/>
        <item x="27106"/>
        <item x="27107"/>
        <item x="27108"/>
        <item x="27109"/>
        <item x="27110"/>
        <item x="27111"/>
        <item x="27112"/>
        <item x="27113"/>
        <item x="27114"/>
        <item x="27115"/>
        <item x="27116"/>
        <item x="27117"/>
        <item x="27118"/>
        <item x="27119"/>
        <item x="27120"/>
        <item x="27121"/>
        <item x="27122"/>
        <item x="27123"/>
        <item x="27124"/>
        <item x="27125"/>
        <item x="27126"/>
        <item x="27127"/>
        <item x="27128"/>
        <item x="27129"/>
        <item x="27130"/>
        <item x="27131"/>
        <item x="27132"/>
        <item x="27133"/>
        <item x="27134"/>
        <item x="27135"/>
        <item x="27136"/>
        <item x="27137"/>
        <item x="27138"/>
        <item x="27139"/>
        <item x="27140"/>
        <item x="27141"/>
        <item x="27142"/>
        <item x="27143"/>
        <item x="27144"/>
        <item x="27145"/>
        <item x="27146"/>
        <item x="27147"/>
        <item x="27148"/>
        <item x="27149"/>
        <item x="27150"/>
        <item x="27151"/>
        <item x="27152"/>
        <item x="27153"/>
        <item x="27154"/>
        <item x="27155"/>
        <item x="27156"/>
        <item x="27157"/>
        <item x="27158"/>
        <item x="27159"/>
        <item x="27160"/>
        <item x="27161"/>
        <item x="27162"/>
        <item x="27163"/>
        <item x="27164"/>
        <item x="27165"/>
        <item x="27166"/>
        <item x="27167"/>
        <item x="27168"/>
        <item x="27169"/>
        <item x="27170"/>
        <item x="27171"/>
        <item x="27172"/>
        <item x="27173"/>
        <item x="27174"/>
        <item x="27175"/>
        <item x="27176"/>
        <item x="27177"/>
        <item x="27178"/>
        <item x="27179"/>
        <item x="27180"/>
        <item x="27181"/>
        <item x="27182"/>
        <item x="27183"/>
        <item x="27184"/>
        <item x="27185"/>
        <item x="27186"/>
        <item x="27187"/>
        <item x="27188"/>
        <item x="27189"/>
        <item x="27190"/>
        <item x="27191"/>
        <item x="27192"/>
        <item x="27193"/>
        <item x="27194"/>
        <item x="27195"/>
        <item x="27196"/>
        <item x="27197"/>
        <item x="27198"/>
        <item x="27199"/>
        <item x="27200"/>
        <item x="27201"/>
        <item x="27202"/>
        <item x="27203"/>
        <item x="27204"/>
        <item x="27205"/>
        <item x="27206"/>
        <item x="27207"/>
        <item x="27208"/>
        <item x="27209"/>
        <item x="27210"/>
        <item x="27211"/>
        <item x="27212"/>
        <item x="27213"/>
        <item x="27214"/>
        <item x="27215"/>
        <item x="27216"/>
        <item x="27217"/>
        <item x="27218"/>
        <item x="27219"/>
        <item x="27220"/>
        <item x="27221"/>
        <item x="27222"/>
        <item x="27223"/>
        <item x="27224"/>
        <item x="27225"/>
        <item x="27226"/>
        <item x="27227"/>
        <item x="27228"/>
        <item x="27229"/>
        <item x="27230"/>
        <item x="27231"/>
        <item x="27232"/>
        <item x="27233"/>
        <item x="27234"/>
        <item x="27235"/>
        <item x="27236"/>
        <item x="27237"/>
        <item x="27238"/>
        <item x="27239"/>
        <item x="27240"/>
        <item x="27241"/>
        <item x="27242"/>
        <item x="27243"/>
        <item x="27244"/>
        <item x="27245"/>
        <item x="27246"/>
        <item x="27247"/>
        <item x="27248"/>
        <item x="27249"/>
        <item x="27250"/>
        <item x="27251"/>
        <item x="27252"/>
        <item x="27253"/>
        <item x="27254"/>
        <item x="27255"/>
        <item x="27256"/>
        <item x="27257"/>
        <item x="27258"/>
        <item x="27259"/>
        <item x="27260"/>
        <item x="27261"/>
        <item x="27262"/>
        <item x="27263"/>
        <item x="27264"/>
        <item x="27265"/>
        <item x="27266"/>
        <item x="27267"/>
        <item x="27268"/>
        <item x="27269"/>
        <item x="27270"/>
        <item x="27271"/>
        <item x="27272"/>
        <item x="27273"/>
        <item x="27274"/>
        <item x="27275"/>
        <item x="27276"/>
        <item x="27277"/>
        <item x="27278"/>
        <item x="27279"/>
        <item x="27280"/>
        <item x="27281"/>
        <item x="27282"/>
        <item x="27283"/>
        <item x="27284"/>
        <item x="27285"/>
        <item x="27286"/>
        <item x="27287"/>
        <item x="27288"/>
        <item x="27289"/>
        <item x="27290"/>
        <item x="27291"/>
        <item x="27292"/>
        <item x="27293"/>
        <item x="27294"/>
        <item x="27295"/>
        <item x="27296"/>
        <item x="27297"/>
        <item x="27298"/>
        <item x="27299"/>
        <item x="27300"/>
        <item x="27301"/>
        <item x="27302"/>
        <item x="27303"/>
        <item x="27304"/>
        <item x="27305"/>
        <item x="27306"/>
        <item x="27307"/>
        <item x="27308"/>
        <item x="27309"/>
        <item x="27310"/>
        <item x="27311"/>
        <item x="27312"/>
        <item x="27313"/>
        <item x="27314"/>
        <item x="27315"/>
        <item x="27316"/>
        <item x="27317"/>
        <item x="27318"/>
        <item x="27319"/>
        <item x="27320"/>
        <item x="27321"/>
        <item x="27322"/>
        <item x="27323"/>
        <item x="27324"/>
        <item x="27325"/>
        <item x="27326"/>
        <item x="27327"/>
        <item x="27328"/>
        <item x="27329"/>
        <item x="27330"/>
        <item x="27331"/>
        <item x="27332"/>
        <item x="27333"/>
        <item x="27334"/>
        <item x="27335"/>
        <item x="27336"/>
        <item x="27337"/>
        <item x="27338"/>
        <item x="27339"/>
        <item x="27340"/>
        <item x="27341"/>
        <item x="27342"/>
        <item x="27343"/>
        <item x="27344"/>
        <item x="27345"/>
        <item x="27346"/>
        <item x="27347"/>
        <item x="27348"/>
        <item x="27349"/>
        <item x="27350"/>
        <item x="27351"/>
        <item x="27352"/>
        <item x="27353"/>
        <item x="27354"/>
        <item x="27355"/>
        <item x="27356"/>
        <item x="27357"/>
        <item x="27358"/>
        <item x="27359"/>
        <item x="27360"/>
        <item x="27361"/>
        <item x="27362"/>
        <item x="27363"/>
        <item x="27364"/>
        <item x="27365"/>
        <item x="27366"/>
        <item x="27367"/>
        <item x="27368"/>
        <item x="27369"/>
        <item x="27370"/>
        <item x="27371"/>
        <item x="27372"/>
        <item x="27373"/>
        <item x="27374"/>
        <item x="27375"/>
        <item x="27376"/>
        <item x="27377"/>
        <item x="27378"/>
        <item x="27379"/>
        <item x="27380"/>
        <item x="27381"/>
        <item x="27382"/>
        <item x="27383"/>
        <item x="27384"/>
        <item x="27385"/>
        <item x="27386"/>
        <item x="27387"/>
        <item x="27388"/>
        <item x="27389"/>
        <item x="27390"/>
        <item x="27391"/>
        <item x="27392"/>
        <item x="27393"/>
        <item x="27394"/>
        <item x="27395"/>
        <item x="27396"/>
        <item x="27397"/>
        <item x="27398"/>
        <item x="27399"/>
        <item x="27400"/>
        <item x="27401"/>
        <item x="27402"/>
        <item x="27403"/>
        <item x="27404"/>
        <item x="27405"/>
        <item x="27406"/>
        <item x="27407"/>
        <item x="27408"/>
        <item x="27409"/>
        <item x="27410"/>
        <item x="27411"/>
        <item x="27412"/>
        <item x="27413"/>
        <item x="27414"/>
        <item x="27415"/>
        <item x="27416"/>
        <item x="27417"/>
        <item x="27418"/>
        <item x="27419"/>
        <item x="27420"/>
        <item x="27421"/>
        <item x="27422"/>
        <item x="27423"/>
        <item x="27424"/>
        <item x="27425"/>
        <item x="27426"/>
        <item x="27427"/>
        <item x="27428"/>
        <item x="27429"/>
        <item x="27430"/>
        <item x="27431"/>
        <item x="27432"/>
        <item x="27433"/>
        <item x="27434"/>
        <item x="27435"/>
        <item x="27436"/>
        <item x="27437"/>
        <item x="27438"/>
        <item x="27439"/>
        <item x="27440"/>
        <item x="27441"/>
        <item x="27442"/>
        <item x="27443"/>
        <item x="27444"/>
        <item x="27445"/>
        <item x="27446"/>
        <item x="27447"/>
        <item x="27448"/>
        <item x="27449"/>
        <item x="27450"/>
        <item x="27451"/>
        <item x="27452"/>
        <item x="27453"/>
        <item x="27454"/>
        <item x="27455"/>
        <item x="27456"/>
        <item x="27457"/>
        <item x="27458"/>
        <item x="27459"/>
        <item x="27460"/>
        <item x="27461"/>
        <item x="27462"/>
        <item x="27463"/>
        <item x="27464"/>
        <item x="27465"/>
        <item x="27466"/>
        <item x="27467"/>
        <item x="27468"/>
        <item x="27469"/>
        <item x="27470"/>
        <item x="27471"/>
        <item x="27472"/>
        <item x="27473"/>
        <item x="27474"/>
        <item x="27475"/>
        <item x="27476"/>
        <item x="27477"/>
        <item x="27478"/>
        <item x="27479"/>
        <item x="27480"/>
        <item x="27481"/>
        <item x="27482"/>
        <item x="27483"/>
        <item x="27484"/>
        <item x="27485"/>
        <item x="27486"/>
        <item x="27487"/>
        <item x="27488"/>
        <item x="27489"/>
        <item x="27490"/>
        <item x="27491"/>
        <item x="27492"/>
        <item x="27493"/>
        <item x="27494"/>
        <item x="27495"/>
        <item x="27496"/>
        <item x="27497"/>
        <item x="27498"/>
        <item x="27499"/>
        <item x="27500"/>
        <item x="27501"/>
        <item x="27502"/>
        <item x="27503"/>
        <item x="27504"/>
        <item x="27505"/>
        <item x="27506"/>
        <item x="27507"/>
        <item x="27508"/>
        <item x="27509"/>
        <item x="27510"/>
        <item x="27511"/>
        <item x="27512"/>
        <item x="27513"/>
        <item x="27514"/>
        <item x="27515"/>
        <item x="27516"/>
        <item x="27517"/>
        <item x="27518"/>
        <item x="27519"/>
        <item x="27520"/>
        <item x="27521"/>
        <item x="27522"/>
        <item x="27523"/>
        <item x="27524"/>
        <item x="27525"/>
        <item x="27526"/>
        <item x="27527"/>
        <item x="27528"/>
        <item x="27529"/>
        <item x="27530"/>
        <item x="27531"/>
        <item x="27532"/>
        <item x="27533"/>
        <item x="27534"/>
        <item x="27535"/>
        <item x="27536"/>
        <item x="27537"/>
        <item x="27538"/>
        <item x="27539"/>
        <item x="27540"/>
        <item x="27541"/>
        <item x="27542"/>
        <item x="27543"/>
        <item x="27544"/>
        <item x="27545"/>
        <item x="27546"/>
        <item x="27547"/>
        <item x="27548"/>
        <item x="27549"/>
        <item x="27550"/>
        <item x="27551"/>
        <item x="27552"/>
        <item x="27553"/>
        <item x="27554"/>
        <item x="27555"/>
        <item x="27556"/>
        <item x="27557"/>
        <item x="27558"/>
        <item x="27559"/>
        <item x="27560"/>
        <item x="27561"/>
        <item x="27562"/>
        <item x="27563"/>
        <item x="27564"/>
        <item x="27565"/>
        <item x="27566"/>
        <item x="27567"/>
        <item x="27568"/>
        <item x="27569"/>
        <item x="27570"/>
        <item x="27571"/>
        <item x="27572"/>
        <item x="27573"/>
        <item x="27574"/>
        <item x="27575"/>
        <item x="27576"/>
        <item x="27577"/>
        <item x="27578"/>
        <item x="27579"/>
        <item x="27580"/>
        <item x="27581"/>
        <item x="27582"/>
        <item x="27583"/>
        <item x="27584"/>
        <item x="27585"/>
        <item x="27586"/>
        <item x="27587"/>
        <item x="27588"/>
        <item x="27589"/>
        <item x="27590"/>
        <item x="27591"/>
        <item x="27592"/>
        <item x="27593"/>
        <item x="27594"/>
        <item x="27595"/>
        <item x="27596"/>
        <item x="27597"/>
        <item x="27598"/>
        <item x="27599"/>
        <item x="27600"/>
        <item x="27601"/>
        <item x="27602"/>
        <item x="27603"/>
        <item x="27604"/>
        <item x="27605"/>
        <item x="27606"/>
        <item x="27607"/>
        <item x="27608"/>
        <item x="27609"/>
        <item x="27610"/>
        <item x="27611"/>
        <item x="27612"/>
        <item x="27613"/>
        <item x="27614"/>
        <item x="27615"/>
        <item x="27616"/>
        <item x="27617"/>
        <item x="27618"/>
        <item x="27619"/>
        <item x="27620"/>
        <item x="27621"/>
        <item x="27622"/>
        <item x="27623"/>
        <item x="27624"/>
        <item x="27625"/>
        <item x="27626"/>
        <item x="27627"/>
        <item x="27628"/>
        <item x="27629"/>
        <item x="27630"/>
        <item x="27631"/>
        <item x="27632"/>
        <item x="27633"/>
        <item x="27634"/>
        <item x="27635"/>
        <item x="27636"/>
        <item x="27637"/>
        <item x="27638"/>
        <item x="27639"/>
        <item x="27640"/>
        <item x="27641"/>
        <item x="27642"/>
        <item x="27643"/>
        <item x="27644"/>
        <item x="27645"/>
        <item x="27646"/>
        <item x="27647"/>
        <item x="27648"/>
        <item x="27649"/>
        <item x="27650"/>
        <item x="27651"/>
        <item x="27652"/>
        <item x="27653"/>
        <item x="27654"/>
        <item x="27655"/>
        <item x="27656"/>
        <item x="27657"/>
        <item x="27658"/>
        <item x="27659"/>
        <item x="27660"/>
        <item x="27661"/>
        <item x="27662"/>
        <item x="27663"/>
        <item x="27664"/>
        <item x="27665"/>
        <item x="27666"/>
        <item x="27667"/>
        <item x="27668"/>
        <item x="27669"/>
        <item x="27670"/>
        <item x="27671"/>
        <item x="27672"/>
        <item x="27673"/>
        <item x="27674"/>
        <item x="27675"/>
        <item x="27676"/>
        <item x="27677"/>
        <item x="27678"/>
        <item x="27679"/>
        <item x="27680"/>
        <item x="27681"/>
        <item x="27682"/>
        <item x="27683"/>
        <item x="27684"/>
        <item x="27685"/>
        <item x="27686"/>
        <item x="27687"/>
        <item x="27688"/>
        <item x="27689"/>
        <item x="27690"/>
        <item x="27691"/>
        <item x="27692"/>
        <item x="27693"/>
        <item x="27694"/>
        <item x="27695"/>
        <item x="27696"/>
        <item x="27697"/>
        <item x="27698"/>
        <item x="27699"/>
        <item x="27700"/>
        <item x="27701"/>
        <item x="27702"/>
        <item x="27703"/>
        <item x="27704"/>
        <item x="27705"/>
        <item x="27706"/>
        <item x="27707"/>
        <item x="27708"/>
        <item x="27709"/>
        <item x="27710"/>
        <item x="27711"/>
        <item x="27712"/>
        <item x="27713"/>
        <item x="27714"/>
        <item x="27715"/>
        <item x="27716"/>
        <item x="27717"/>
        <item x="27718"/>
        <item x="27719"/>
        <item x="27720"/>
        <item x="27721"/>
        <item x="27722"/>
        <item x="27723"/>
        <item x="27724"/>
        <item x="27725"/>
        <item x="27726"/>
        <item x="27727"/>
        <item x="27728"/>
        <item x="27729"/>
        <item x="27730"/>
        <item x="27731"/>
        <item x="27732"/>
        <item x="27733"/>
        <item x="27734"/>
        <item x="27735"/>
        <item x="27736"/>
        <item x="27737"/>
        <item x="27738"/>
        <item x="27739"/>
        <item x="27740"/>
        <item x="27741"/>
        <item x="27742"/>
        <item x="27743"/>
        <item x="27744"/>
        <item x="27745"/>
        <item x="27746"/>
        <item x="27747"/>
        <item x="27748"/>
        <item x="27749"/>
        <item x="27750"/>
        <item x="27751"/>
        <item x="27752"/>
        <item x="27753"/>
        <item x="27754"/>
        <item x="27755"/>
        <item x="27756"/>
        <item x="27757"/>
        <item x="27758"/>
        <item x="27759"/>
        <item x="27760"/>
        <item x="27761"/>
        <item x="27762"/>
        <item x="27763"/>
        <item x="27764"/>
        <item x="27765"/>
        <item x="27766"/>
        <item x="27767"/>
        <item x="27768"/>
        <item x="27769"/>
        <item x="27770"/>
        <item x="27771"/>
        <item x="27772"/>
        <item x="27773"/>
        <item x="27774"/>
        <item x="27775"/>
        <item x="27776"/>
        <item x="27777"/>
        <item x="27778"/>
        <item x="27779"/>
        <item x="27780"/>
        <item x="27781"/>
        <item x="27782"/>
        <item x="27783"/>
        <item x="27784"/>
        <item x="27785"/>
        <item x="27786"/>
        <item x="27787"/>
        <item x="27788"/>
        <item x="27789"/>
        <item x="27790"/>
        <item x="27791"/>
        <item x="27792"/>
        <item x="27793"/>
        <item x="27794"/>
        <item x="27795"/>
        <item x="27796"/>
        <item x="27797"/>
        <item x="27798"/>
        <item x="27799"/>
        <item x="27800"/>
        <item x="27801"/>
        <item x="27802"/>
        <item x="27803"/>
        <item x="27804"/>
        <item x="27805"/>
        <item x="27806"/>
        <item x="27807"/>
        <item x="27808"/>
        <item x="27809"/>
        <item x="27810"/>
        <item x="27811"/>
        <item x="27812"/>
        <item x="27813"/>
        <item x="27814"/>
        <item x="27815"/>
        <item x="27816"/>
        <item x="27817"/>
        <item x="27818"/>
        <item x="27819"/>
        <item x="27820"/>
        <item x="27821"/>
        <item x="27822"/>
        <item x="27823"/>
        <item x="27824"/>
        <item x="27825"/>
        <item x="27826"/>
        <item x="27827"/>
        <item x="27828"/>
        <item x="27829"/>
        <item x="27830"/>
        <item x="27831"/>
        <item x="27832"/>
        <item x="27833"/>
        <item x="27834"/>
        <item x="27835"/>
        <item x="27836"/>
        <item x="27837"/>
        <item x="27838"/>
        <item x="27839"/>
        <item x="27840"/>
        <item x="27841"/>
        <item x="27842"/>
        <item x="27843"/>
        <item x="27844"/>
        <item x="27845"/>
        <item x="27846"/>
        <item x="27847"/>
        <item x="27848"/>
        <item x="27849"/>
        <item x="27850"/>
        <item x="27851"/>
        <item x="27852"/>
        <item x="27853"/>
        <item x="27854"/>
        <item x="27855"/>
        <item x="27856"/>
        <item x="27857"/>
        <item x="27858"/>
        <item x="27859"/>
        <item x="27860"/>
        <item x="27861"/>
        <item x="27862"/>
        <item x="27863"/>
        <item x="27864"/>
        <item x="27865"/>
        <item x="27866"/>
        <item x="27867"/>
        <item x="27868"/>
        <item x="27869"/>
        <item x="27870"/>
        <item x="27871"/>
        <item x="27872"/>
        <item x="27873"/>
        <item x="27874"/>
        <item x="27875"/>
        <item x="27876"/>
        <item x="27877"/>
        <item x="27878"/>
        <item x="27879"/>
        <item x="27880"/>
        <item x="27881"/>
        <item x="27882"/>
        <item x="27883"/>
        <item x="27884"/>
        <item x="27885"/>
        <item x="27886"/>
        <item x="27887"/>
        <item x="27888"/>
        <item x="27889"/>
        <item x="27890"/>
        <item x="27891"/>
        <item x="27892"/>
        <item x="27893"/>
        <item x="27894"/>
        <item x="27895"/>
        <item x="27896"/>
        <item x="27897"/>
        <item x="27898"/>
        <item x="27899"/>
        <item x="27900"/>
        <item x="27901"/>
        <item x="27902"/>
        <item x="27903"/>
        <item x="27904"/>
        <item x="27905"/>
        <item x="27906"/>
        <item x="27907"/>
        <item x="27908"/>
        <item x="27909"/>
        <item x="27910"/>
        <item x="27911"/>
        <item x="27912"/>
        <item x="27913"/>
        <item x="27914"/>
        <item x="27915"/>
        <item x="27916"/>
        <item x="27917"/>
        <item x="27918"/>
        <item x="27919"/>
        <item x="27920"/>
        <item x="27921"/>
        <item x="27922"/>
        <item x="27923"/>
        <item x="27924"/>
        <item x="27925"/>
        <item x="27926"/>
        <item x="27927"/>
        <item x="27928"/>
        <item x="27929"/>
        <item x="27930"/>
        <item x="27931"/>
        <item x="27932"/>
        <item x="27933"/>
        <item x="27934"/>
        <item x="27935"/>
        <item x="27936"/>
        <item x="27937"/>
        <item x="27938"/>
        <item x="27939"/>
        <item x="27940"/>
        <item x="27941"/>
        <item x="27942"/>
        <item x="27943"/>
        <item x="27944"/>
        <item x="27945"/>
        <item x="27946"/>
        <item x="27947"/>
        <item x="27948"/>
        <item x="27949"/>
        <item x="27950"/>
        <item x="27951"/>
        <item x="27952"/>
        <item x="27953"/>
        <item x="27954"/>
        <item x="27955"/>
        <item x="27956"/>
        <item x="27957"/>
        <item x="27958"/>
        <item x="27959"/>
        <item x="27960"/>
        <item x="27961"/>
        <item x="27962"/>
        <item x="27963"/>
        <item x="27964"/>
        <item x="27965"/>
        <item x="27966"/>
        <item x="27967"/>
        <item x="27968"/>
        <item x="27969"/>
        <item x="27970"/>
        <item x="27971"/>
        <item x="27972"/>
        <item x="27973"/>
        <item x="27974"/>
        <item x="27975"/>
        <item x="27976"/>
        <item x="27977"/>
        <item x="27978"/>
        <item x="27979"/>
        <item x="27980"/>
        <item x="27981"/>
        <item x="27982"/>
        <item x="27983"/>
        <item x="27984"/>
        <item x="27985"/>
        <item x="27986"/>
        <item x="27987"/>
        <item x="27988"/>
        <item x="27989"/>
        <item x="27990"/>
        <item x="27991"/>
        <item x="27992"/>
        <item x="27993"/>
        <item x="27994"/>
        <item x="27995"/>
        <item x="27996"/>
        <item x="27997"/>
        <item x="27998"/>
        <item x="27999"/>
        <item x="28000"/>
        <item x="28001"/>
        <item x="28002"/>
        <item x="28003"/>
        <item x="28004"/>
        <item x="28005"/>
        <item x="28006"/>
        <item x="28007"/>
        <item x="28008"/>
        <item x="28009"/>
        <item x="28010"/>
        <item x="28011"/>
        <item x="28012"/>
        <item x="28013"/>
        <item x="28014"/>
        <item x="28015"/>
        <item x="28016"/>
        <item x="28017"/>
        <item x="28018"/>
        <item x="28019"/>
        <item x="28020"/>
        <item x="28021"/>
        <item x="28022"/>
        <item x="28023"/>
        <item x="28024"/>
        <item x="28025"/>
        <item x="28026"/>
        <item x="28027"/>
        <item x="28028"/>
        <item x="28029"/>
        <item x="28030"/>
        <item x="28031"/>
        <item x="28032"/>
        <item x="28033"/>
        <item x="28034"/>
        <item x="28035"/>
        <item x="28036"/>
        <item x="28037"/>
        <item x="28038"/>
        <item x="28039"/>
        <item x="28040"/>
        <item x="28041"/>
        <item x="28042"/>
        <item x="28043"/>
        <item x="28044"/>
        <item x="28045"/>
        <item x="28046"/>
        <item x="28047"/>
        <item x="28048"/>
        <item x="28049"/>
        <item x="28050"/>
        <item x="28051"/>
        <item x="28052"/>
        <item x="28053"/>
        <item x="28054"/>
        <item x="28055"/>
        <item x="28056"/>
        <item x="28057"/>
        <item x="28058"/>
        <item x="28059"/>
        <item x="28060"/>
        <item x="28061"/>
        <item x="28062"/>
        <item x="28063"/>
        <item x="28064"/>
        <item x="28065"/>
        <item x="28066"/>
        <item x="28067"/>
        <item x="28068"/>
        <item x="28069"/>
        <item x="28070"/>
        <item x="28071"/>
        <item x="28072"/>
        <item x="28073"/>
        <item x="28074"/>
        <item x="28075"/>
        <item x="28076"/>
        <item x="28077"/>
        <item x="28078"/>
        <item x="28079"/>
        <item x="28080"/>
        <item x="28081"/>
        <item x="28082"/>
        <item x="28083"/>
        <item x="28084"/>
        <item x="28085"/>
        <item x="28086"/>
        <item x="28087"/>
        <item x="28088"/>
        <item x="28089"/>
        <item x="28090"/>
        <item x="28091"/>
        <item x="28092"/>
        <item x="28093"/>
        <item x="28094"/>
        <item x="28095"/>
        <item x="28096"/>
        <item x="28097"/>
        <item x="28098"/>
        <item x="28099"/>
        <item x="28100"/>
        <item x="28101"/>
        <item x="28102"/>
        <item x="28103"/>
        <item x="28104"/>
        <item x="28105"/>
        <item x="28106"/>
        <item x="28107"/>
        <item x="28108"/>
        <item x="28109"/>
        <item x="28110"/>
        <item x="28111"/>
        <item x="28112"/>
        <item x="28113"/>
        <item x="28114"/>
        <item x="28115"/>
        <item x="28116"/>
        <item x="28117"/>
        <item x="28118"/>
        <item x="28119"/>
        <item x="28120"/>
        <item x="28121"/>
        <item x="28122"/>
        <item x="28123"/>
        <item x="28124"/>
        <item x="28125"/>
        <item x="28126"/>
        <item x="28127"/>
        <item x="28128"/>
        <item x="28129"/>
        <item x="28130"/>
        <item x="28131"/>
        <item x="28132"/>
        <item x="28133"/>
        <item x="28134"/>
        <item x="28135"/>
        <item x="28136"/>
        <item x="28137"/>
        <item x="28138"/>
        <item x="28139"/>
        <item x="28140"/>
        <item x="28141"/>
        <item x="28142"/>
        <item x="28143"/>
        <item x="28144"/>
        <item x="28145"/>
        <item x="28146"/>
        <item x="28147"/>
        <item x="28148"/>
        <item x="28149"/>
        <item x="28150"/>
        <item x="28151"/>
        <item x="28152"/>
        <item x="28153"/>
        <item x="28154"/>
        <item x="28155"/>
        <item x="28156"/>
        <item x="28157"/>
        <item x="28158"/>
        <item x="28159"/>
        <item x="28160"/>
        <item x="28161"/>
        <item x="28162"/>
        <item x="28163"/>
        <item x="28164"/>
        <item x="28165"/>
        <item x="28166"/>
        <item x="28167"/>
        <item x="28168"/>
        <item x="28169"/>
        <item x="28170"/>
        <item x="28171"/>
        <item x="28172"/>
        <item x="28173"/>
        <item x="28174"/>
        <item x="28175"/>
        <item x="28176"/>
        <item x="28177"/>
        <item x="28178"/>
        <item x="28179"/>
        <item x="28180"/>
        <item x="28181"/>
        <item x="28182"/>
        <item x="28183"/>
        <item x="28184"/>
        <item x="28185"/>
        <item x="28186"/>
        <item x="28187"/>
        <item x="28188"/>
        <item x="28189"/>
        <item x="28190"/>
        <item x="28191"/>
        <item x="28192"/>
        <item x="28193"/>
        <item x="28194"/>
        <item x="28195"/>
        <item x="28196"/>
        <item x="28197"/>
        <item x="28198"/>
        <item x="28199"/>
        <item x="28200"/>
        <item x="28201"/>
        <item x="28202"/>
        <item x="28203"/>
        <item x="28204"/>
        <item x="28205"/>
        <item x="28206"/>
        <item x="28207"/>
        <item x="28208"/>
        <item x="28209"/>
        <item x="28210"/>
        <item x="28211"/>
        <item x="28212"/>
        <item x="28213"/>
        <item x="28214"/>
        <item x="28215"/>
        <item x="28216"/>
        <item x="28217"/>
        <item x="28218"/>
        <item x="28219"/>
        <item x="28220"/>
        <item x="28221"/>
        <item x="28222"/>
        <item x="28223"/>
        <item x="28224"/>
        <item x="28225"/>
        <item x="28226"/>
        <item x="28227"/>
        <item x="28228"/>
        <item x="28229"/>
        <item x="28230"/>
        <item x="28231"/>
        <item x="28232"/>
        <item x="28233"/>
        <item x="28234"/>
        <item x="28235"/>
        <item x="28236"/>
        <item x="28237"/>
        <item x="28238"/>
        <item x="28239"/>
        <item x="28240"/>
        <item x="28241"/>
        <item x="28242"/>
        <item x="28243"/>
        <item x="28244"/>
        <item x="28245"/>
        <item x="28246"/>
        <item x="28247"/>
        <item x="28248"/>
        <item x="28249"/>
        <item x="28250"/>
        <item x="28251"/>
        <item x="28252"/>
        <item x="28253"/>
        <item x="28254"/>
        <item x="28255"/>
        <item x="28256"/>
        <item x="28257"/>
        <item x="28258"/>
        <item x="28259"/>
        <item x="28260"/>
        <item x="28261"/>
        <item x="28262"/>
        <item x="28263"/>
        <item x="28264"/>
        <item x="28265"/>
        <item x="28266"/>
        <item x="28267"/>
        <item x="28268"/>
        <item x="28269"/>
        <item x="28270"/>
        <item x="28271"/>
        <item x="28272"/>
        <item x="28273"/>
        <item x="28274"/>
        <item x="28275"/>
        <item x="28276"/>
        <item x="28277"/>
        <item x="28278"/>
        <item x="28279"/>
        <item x="28280"/>
        <item x="28281"/>
        <item x="28282"/>
        <item x="28283"/>
        <item x="28284"/>
        <item x="28285"/>
        <item x="28286"/>
        <item x="28287"/>
        <item x="28288"/>
        <item x="28289"/>
        <item x="28290"/>
        <item x="28291"/>
        <item x="28292"/>
        <item x="28293"/>
        <item x="28294"/>
        <item x="28295"/>
        <item x="28296"/>
        <item x="28297"/>
        <item x="28298"/>
        <item x="28299"/>
        <item x="28300"/>
        <item x="28301"/>
        <item x="28302"/>
        <item x="28303"/>
        <item x="28304"/>
        <item x="28305"/>
        <item x="28306"/>
        <item x="28307"/>
        <item x="28308"/>
        <item x="28309"/>
        <item x="28310"/>
        <item x="28311"/>
        <item x="28312"/>
        <item x="28313"/>
        <item x="28314"/>
        <item x="28315"/>
        <item x="28316"/>
        <item x="28317"/>
        <item x="28318"/>
        <item x="28319"/>
        <item x="28320"/>
        <item x="28321"/>
        <item x="28322"/>
        <item x="28323"/>
        <item x="28324"/>
        <item x="28325"/>
        <item x="28326"/>
        <item x="28327"/>
        <item x="28328"/>
        <item x="28329"/>
        <item x="28330"/>
        <item x="28331"/>
        <item x="28332"/>
        <item x="28333"/>
        <item x="28334"/>
        <item x="28335"/>
        <item x="28336"/>
        <item x="28337"/>
        <item x="28338"/>
        <item x="28339"/>
        <item x="28340"/>
        <item x="28341"/>
        <item x="28342"/>
        <item x="28343"/>
        <item x="28344"/>
        <item x="28345"/>
        <item x="28346"/>
        <item x="28347"/>
        <item x="28348"/>
        <item x="28349"/>
        <item x="28350"/>
        <item x="28351"/>
        <item x="28352"/>
        <item x="28353"/>
        <item x="28354"/>
        <item x="28355"/>
        <item x="28356"/>
        <item x="28357"/>
        <item x="28358"/>
        <item x="28359"/>
        <item x="28360"/>
        <item x="28361"/>
        <item x="28362"/>
        <item x="28363"/>
        <item x="28364"/>
        <item x="28365"/>
        <item x="28366"/>
        <item x="28367"/>
        <item x="28368"/>
        <item x="28369"/>
        <item x="28370"/>
        <item x="28371"/>
        <item x="28372"/>
        <item x="28373"/>
        <item x="28374"/>
        <item x="28375"/>
        <item x="28376"/>
        <item x="28377"/>
        <item x="28378"/>
        <item x="28379"/>
        <item x="28380"/>
        <item x="28381"/>
        <item x="28382"/>
        <item x="28383"/>
        <item x="28384"/>
        <item x="28385"/>
        <item x="28386"/>
        <item x="28387"/>
        <item x="28388"/>
        <item x="28389"/>
        <item x="28390"/>
        <item x="28391"/>
        <item x="28392"/>
        <item x="28393"/>
        <item x="28394"/>
        <item x="28395"/>
        <item x="28396"/>
        <item x="28397"/>
        <item x="28398"/>
        <item x="28399"/>
        <item x="28400"/>
        <item x="28401"/>
        <item x="28402"/>
        <item x="28403"/>
        <item x="28404"/>
        <item x="28405"/>
        <item x="28406"/>
        <item x="28407"/>
        <item x="28408"/>
        <item x="28409"/>
        <item x="28410"/>
        <item x="28411"/>
        <item x="28412"/>
        <item x="28413"/>
        <item x="28414"/>
        <item x="28415"/>
        <item x="28416"/>
        <item x="28417"/>
        <item x="28418"/>
        <item x="28419"/>
        <item x="28420"/>
        <item x="28421"/>
        <item x="28422"/>
        <item x="28423"/>
        <item x="28424"/>
        <item x="28425"/>
        <item x="28426"/>
        <item x="28427"/>
        <item x="28428"/>
        <item x="28429"/>
        <item x="28430"/>
        <item x="28431"/>
        <item x="28432"/>
        <item x="28433"/>
        <item x="28434"/>
        <item x="28435"/>
        <item x="28436"/>
        <item x="28437"/>
        <item x="28438"/>
        <item x="28439"/>
        <item x="28440"/>
        <item x="28441"/>
        <item x="28442"/>
        <item x="28443"/>
        <item x="28444"/>
        <item x="28445"/>
        <item x="28446"/>
        <item x="28447"/>
        <item x="28448"/>
        <item x="28449"/>
        <item x="28450"/>
        <item x="28451"/>
        <item x="28452"/>
        <item x="28453"/>
        <item x="28454"/>
        <item x="28455"/>
        <item x="28456"/>
        <item x="28457"/>
        <item x="28458"/>
        <item x="28459"/>
        <item x="28460"/>
        <item x="28461"/>
        <item x="28462"/>
        <item x="28463"/>
        <item x="28464"/>
        <item x="28465"/>
        <item x="28466"/>
        <item x="28467"/>
        <item x="28468"/>
        <item x="28469"/>
        <item x="28470"/>
        <item x="28471"/>
        <item x="28472"/>
        <item x="28473"/>
        <item x="28474"/>
        <item x="28475"/>
        <item x="28476"/>
        <item x="28477"/>
        <item x="28478"/>
        <item x="28479"/>
        <item x="28480"/>
        <item x="28481"/>
        <item x="28482"/>
        <item x="28483"/>
        <item x="28484"/>
        <item x="28485"/>
        <item x="28486"/>
        <item x="28487"/>
        <item x="28488"/>
        <item x="28489"/>
        <item x="28490"/>
        <item x="28491"/>
        <item x="28492"/>
        <item x="28493"/>
        <item x="28494"/>
        <item x="28495"/>
        <item x="28496"/>
        <item x="28497"/>
        <item x="28498"/>
        <item x="28499"/>
        <item x="28500"/>
        <item x="28501"/>
        <item x="28502"/>
        <item x="28503"/>
        <item x="28504"/>
        <item x="28505"/>
        <item x="28506"/>
        <item x="28507"/>
        <item x="28508"/>
        <item x="28509"/>
        <item x="28510"/>
        <item x="28511"/>
        <item x="28512"/>
        <item x="28513"/>
        <item x="28514"/>
        <item x="28515"/>
        <item x="28516"/>
        <item x="28517"/>
        <item x="28518"/>
        <item x="28519"/>
        <item x="28520"/>
        <item x="28521"/>
        <item x="28522"/>
        <item x="28523"/>
        <item x="28524"/>
        <item x="28525"/>
        <item x="28526"/>
        <item x="28527"/>
        <item x="28528"/>
        <item x="28529"/>
        <item x="28530"/>
        <item x="28531"/>
        <item x="28532"/>
        <item x="28533"/>
        <item x="28534"/>
        <item x="28535"/>
        <item x="28536"/>
        <item x="28537"/>
        <item x="28538"/>
        <item x="28539"/>
        <item x="28540"/>
        <item x="28541"/>
        <item x="28542"/>
        <item x="28543"/>
        <item x="28544"/>
        <item x="28545"/>
        <item x="28546"/>
        <item x="28547"/>
        <item x="28548"/>
        <item x="28549"/>
        <item x="28550"/>
        <item x="28551"/>
        <item x="28552"/>
        <item x="28553"/>
        <item x="28554"/>
        <item x="28555"/>
        <item x="28556"/>
        <item x="28557"/>
        <item x="28558"/>
        <item x="28559"/>
        <item x="28560"/>
        <item x="28561"/>
        <item x="28562"/>
        <item x="28563"/>
        <item x="28564"/>
        <item x="28565"/>
        <item x="28566"/>
        <item x="28567"/>
        <item x="28568"/>
        <item x="28569"/>
        <item x="28570"/>
        <item x="28571"/>
        <item x="28572"/>
        <item x="28573"/>
        <item x="28574"/>
        <item x="28575"/>
        <item x="28576"/>
        <item x="28577"/>
        <item x="28578"/>
        <item x="28579"/>
        <item x="28580"/>
        <item x="28581"/>
        <item x="28582"/>
        <item x="28583"/>
        <item x="28584"/>
        <item x="28585"/>
        <item x="28586"/>
        <item x="28587"/>
        <item x="28588"/>
        <item x="28589"/>
        <item x="28590"/>
        <item x="28591"/>
        <item x="28592"/>
        <item x="28593"/>
        <item x="28594"/>
        <item x="28595"/>
        <item x="28596"/>
        <item x="28597"/>
        <item x="28598"/>
        <item x="28599"/>
        <item x="28600"/>
        <item x="28601"/>
        <item x="28602"/>
        <item x="28603"/>
        <item x="28604"/>
        <item x="28605"/>
        <item x="28606"/>
        <item x="28607"/>
        <item x="28608"/>
        <item x="28609"/>
        <item x="28610"/>
        <item x="28611"/>
        <item x="28612"/>
        <item x="28613"/>
        <item x="28614"/>
        <item x="28615"/>
        <item x="28616"/>
        <item x="28617"/>
        <item x="28618"/>
        <item x="28619"/>
        <item x="28620"/>
        <item x="28621"/>
        <item x="28622"/>
        <item x="28623"/>
        <item x="28624"/>
        <item x="28625"/>
        <item x="28626"/>
        <item x="28627"/>
        <item x="28628"/>
        <item x="28629"/>
        <item x="28630"/>
        <item x="28631"/>
        <item x="28632"/>
        <item x="28633"/>
        <item x="28634"/>
        <item x="28635"/>
        <item x="28636"/>
        <item x="28637"/>
        <item x="28638"/>
        <item x="28639"/>
        <item x="28640"/>
        <item x="28641"/>
        <item x="28642"/>
        <item x="28643"/>
        <item x="28644"/>
        <item x="28645"/>
        <item x="28646"/>
        <item x="28647"/>
        <item x="28648"/>
        <item x="28649"/>
        <item x="28650"/>
        <item x="28651"/>
        <item x="28652"/>
        <item x="28653"/>
        <item x="28654"/>
        <item x="28655"/>
        <item x="28656"/>
        <item x="28657"/>
        <item x="28658"/>
        <item x="28659"/>
        <item x="28660"/>
        <item x="28661"/>
        <item x="28662"/>
        <item x="28663"/>
        <item x="28664"/>
        <item x="28665"/>
        <item x="28666"/>
        <item x="28667"/>
        <item x="28668"/>
        <item x="28669"/>
        <item x="28670"/>
        <item x="28671"/>
        <item x="28672"/>
        <item x="28673"/>
        <item x="28674"/>
        <item x="28675"/>
        <item x="28676"/>
        <item x="28677"/>
        <item x="28678"/>
        <item x="28679"/>
        <item x="28680"/>
        <item x="28681"/>
        <item x="28682"/>
        <item x="28683"/>
        <item x="28684"/>
        <item x="28685"/>
        <item x="28686"/>
        <item x="28687"/>
        <item x="28688"/>
        <item x="28689"/>
        <item x="28690"/>
        <item x="28691"/>
        <item x="28692"/>
        <item x="28693"/>
        <item x="28694"/>
        <item x="28695"/>
        <item x="28696"/>
        <item x="28697"/>
        <item x="28698"/>
        <item x="28699"/>
        <item x="28700"/>
        <item x="28701"/>
        <item x="28702"/>
        <item x="28703"/>
        <item x="28704"/>
        <item x="28705"/>
        <item x="28706"/>
        <item x="28707"/>
        <item x="28708"/>
        <item x="28709"/>
        <item x="28710"/>
        <item x="28711"/>
        <item x="28712"/>
        <item x="28713"/>
        <item x="28714"/>
        <item x="28715"/>
        <item x="28716"/>
        <item x="28717"/>
        <item x="28718"/>
        <item x="28719"/>
        <item x="28720"/>
        <item x="28721"/>
        <item x="28722"/>
        <item x="28723"/>
        <item x="28724"/>
        <item x="28725"/>
        <item x="28726"/>
        <item x="28727"/>
        <item x="28728"/>
        <item x="28729"/>
        <item x="28730"/>
        <item x="28731"/>
        <item x="28732"/>
        <item x="28733"/>
        <item x="28734"/>
        <item x="28735"/>
        <item x="28736"/>
        <item x="28737"/>
        <item x="28738"/>
        <item x="28739"/>
        <item x="28740"/>
        <item x="28741"/>
        <item x="28742"/>
        <item x="28743"/>
        <item x="28744"/>
        <item x="28745"/>
        <item x="28746"/>
        <item x="28747"/>
        <item x="28748"/>
        <item x="28749"/>
        <item x="28750"/>
        <item x="28751"/>
        <item x="28752"/>
        <item x="28753"/>
        <item x="28754"/>
        <item x="28755"/>
        <item x="28756"/>
        <item x="28757"/>
        <item x="28758"/>
        <item x="28759"/>
        <item x="28760"/>
        <item x="28761"/>
        <item x="28762"/>
        <item x="28763"/>
        <item x="28764"/>
        <item x="28765"/>
        <item x="28766"/>
        <item x="28767"/>
        <item x="28768"/>
        <item x="28769"/>
        <item x="28770"/>
        <item x="28771"/>
        <item x="28772"/>
        <item x="28773"/>
        <item x="28774"/>
        <item x="28775"/>
        <item x="28776"/>
        <item x="28777"/>
        <item x="28778"/>
        <item x="28779"/>
        <item x="28780"/>
        <item x="28781"/>
        <item x="28782"/>
        <item x="28783"/>
        <item x="28784"/>
        <item x="28785"/>
        <item x="28786"/>
        <item x="28787"/>
        <item x="28788"/>
        <item x="28789"/>
        <item x="28790"/>
        <item x="28791"/>
        <item x="28792"/>
        <item x="28793"/>
        <item x="28794"/>
        <item x="28795"/>
        <item x="28796"/>
        <item x="28797"/>
        <item x="28798"/>
        <item x="28799"/>
        <item x="28800"/>
        <item x="28801"/>
        <item x="28802"/>
        <item x="28803"/>
        <item x="28804"/>
        <item x="28805"/>
        <item x="28806"/>
        <item x="28807"/>
        <item x="28808"/>
        <item x="28809"/>
        <item x="28810"/>
        <item x="28811"/>
        <item x="28812"/>
        <item x="28813"/>
        <item x="28814"/>
        <item x="28815"/>
        <item x="28816"/>
        <item x="28817"/>
        <item x="28818"/>
        <item x="28819"/>
        <item x="28820"/>
        <item x="28821"/>
        <item x="28822"/>
        <item x="28823"/>
        <item x="28824"/>
        <item x="28825"/>
        <item x="28826"/>
        <item x="28827"/>
        <item x="28828"/>
        <item x="28829"/>
        <item x="28830"/>
        <item x="28831"/>
        <item x="28832"/>
        <item x="28833"/>
        <item x="28834"/>
        <item x="28835"/>
        <item x="28836"/>
        <item x="28837"/>
        <item x="28838"/>
        <item x="28839"/>
        <item x="28840"/>
        <item x="28841"/>
        <item x="28842"/>
        <item x="28843"/>
        <item x="28844"/>
        <item x="28845"/>
        <item x="28846"/>
        <item x="28847"/>
        <item x="28848"/>
        <item x="28849"/>
        <item x="28850"/>
        <item x="28851"/>
        <item x="28852"/>
        <item x="28853"/>
        <item x="28854"/>
        <item x="28855"/>
        <item x="28856"/>
        <item x="28857"/>
        <item x="28858"/>
        <item x="28859"/>
        <item x="28860"/>
        <item x="28861"/>
        <item x="28862"/>
        <item x="28863"/>
        <item x="28864"/>
        <item x="28865"/>
        <item x="28866"/>
        <item x="28867"/>
        <item x="28868"/>
        <item x="28869"/>
        <item x="28870"/>
        <item x="28871"/>
        <item x="28872"/>
        <item x="28873"/>
        <item x="28874"/>
        <item x="28875"/>
        <item x="28876"/>
        <item x="28877"/>
        <item x="28878"/>
        <item x="28879"/>
        <item x="28880"/>
        <item x="28881"/>
        <item x="28882"/>
        <item x="28883"/>
        <item x="28884"/>
        <item x="28885"/>
        <item x="28886"/>
        <item x="28887"/>
        <item x="28888"/>
        <item x="28889"/>
        <item x="28890"/>
        <item x="28891"/>
        <item x="28892"/>
        <item x="28893"/>
        <item x="28894"/>
        <item x="28895"/>
        <item x="28896"/>
        <item x="28897"/>
        <item x="28898"/>
        <item x="28899"/>
        <item x="28900"/>
        <item x="28901"/>
        <item x="28902"/>
        <item x="28903"/>
        <item x="28904"/>
        <item x="28905"/>
        <item x="28906"/>
        <item x="28907"/>
        <item x="28908"/>
        <item x="28909"/>
        <item x="28910"/>
        <item x="28911"/>
        <item x="28912"/>
        <item x="28913"/>
        <item x="28914"/>
        <item x="28915"/>
        <item x="28916"/>
        <item x="28917"/>
        <item x="28918"/>
        <item x="28919"/>
        <item x="28920"/>
        <item x="28921"/>
        <item x="28922"/>
        <item x="28923"/>
        <item x="28924"/>
        <item x="28925"/>
        <item x="28926"/>
        <item x="28927"/>
        <item x="28928"/>
        <item x="28929"/>
        <item x="28930"/>
        <item x="28931"/>
        <item x="28932"/>
        <item x="28933"/>
        <item x="28934"/>
        <item x="28935"/>
        <item x="28936"/>
        <item x="28937"/>
        <item x="28938"/>
        <item x="28939"/>
        <item x="28940"/>
        <item x="28941"/>
        <item x="28942"/>
        <item x="28943"/>
        <item x="28944"/>
        <item x="28945"/>
        <item x="28946"/>
        <item x="28947"/>
        <item x="28948"/>
        <item x="28949"/>
        <item x="28950"/>
        <item x="28951"/>
        <item x="28952"/>
        <item x="28953"/>
        <item x="28954"/>
        <item x="28955"/>
        <item x="28956"/>
        <item x="28957"/>
        <item x="28958"/>
        <item x="28959"/>
        <item x="28960"/>
        <item x="28961"/>
        <item x="28962"/>
        <item x="28963"/>
        <item x="28964"/>
        <item x="28965"/>
        <item x="28966"/>
        <item x="28967"/>
        <item x="28968"/>
        <item x="28969"/>
        <item x="28970"/>
        <item x="28971"/>
        <item x="28972"/>
        <item x="28973"/>
        <item x="28974"/>
        <item x="28975"/>
        <item x="28976"/>
        <item x="28977"/>
        <item x="28978"/>
        <item x="28979"/>
        <item x="28980"/>
        <item x="28981"/>
        <item x="28982"/>
        <item x="28983"/>
        <item x="28984"/>
        <item x="28985"/>
        <item x="28986"/>
        <item x="28987"/>
        <item x="28988"/>
        <item x="28989"/>
        <item x="28990"/>
        <item x="28991"/>
        <item x="28992"/>
        <item x="28993"/>
        <item x="28994"/>
        <item x="28995"/>
        <item x="28996"/>
        <item x="28997"/>
        <item x="28998"/>
        <item x="28999"/>
        <item x="29000"/>
        <item x="29001"/>
        <item x="29002"/>
        <item x="29003"/>
        <item x="29004"/>
        <item x="29005"/>
        <item x="29006"/>
        <item x="29007"/>
        <item x="29008"/>
        <item x="29009"/>
        <item x="29010"/>
        <item x="29011"/>
        <item x="29012"/>
        <item x="29013"/>
        <item x="29014"/>
        <item x="29015"/>
        <item x="29016"/>
        <item x="29017"/>
        <item x="29018"/>
        <item x="29019"/>
        <item x="29020"/>
        <item x="29021"/>
        <item x="29022"/>
        <item x="29023"/>
        <item x="29024"/>
        <item x="29025"/>
        <item x="29026"/>
        <item x="29027"/>
        <item x="29028"/>
        <item x="29029"/>
        <item x="29030"/>
        <item x="29031"/>
        <item x="29032"/>
        <item x="29033"/>
        <item x="29034"/>
        <item x="29035"/>
        <item x="29036"/>
        <item x="29037"/>
        <item x="29038"/>
        <item x="29039"/>
        <item x="29040"/>
        <item x="29041"/>
        <item x="29042"/>
        <item x="29043"/>
        <item x="29044"/>
        <item x="29045"/>
        <item x="29046"/>
        <item x="29047"/>
        <item x="29048"/>
        <item x="29049"/>
        <item x="29050"/>
        <item x="29051"/>
        <item x="29052"/>
        <item x="29053"/>
        <item x="29054"/>
        <item x="29055"/>
        <item x="29056"/>
        <item x="29057"/>
        <item x="29058"/>
        <item x="29059"/>
        <item x="29060"/>
        <item x="29061"/>
        <item x="29062"/>
        <item x="29063"/>
        <item x="29064"/>
        <item x="29065"/>
        <item x="29066"/>
        <item x="29067"/>
        <item x="29068"/>
        <item x="29069"/>
        <item x="29070"/>
        <item x="29071"/>
        <item x="29072"/>
        <item x="29073"/>
        <item x="29074"/>
        <item x="29075"/>
        <item x="29076"/>
        <item x="29077"/>
        <item x="29078"/>
        <item x="29079"/>
        <item x="29080"/>
        <item x="29081"/>
        <item x="29082"/>
        <item x="29083"/>
        <item x="29084"/>
        <item x="29085"/>
        <item x="29086"/>
        <item x="29087"/>
        <item x="29088"/>
        <item x="29089"/>
        <item x="29090"/>
        <item x="29091"/>
        <item x="29092"/>
        <item x="29093"/>
        <item x="29094"/>
        <item x="29095"/>
        <item x="29096"/>
        <item x="29097"/>
        <item x="29098"/>
        <item x="29099"/>
        <item x="29100"/>
        <item x="29101"/>
        <item x="29102"/>
        <item x="29103"/>
        <item x="29104"/>
        <item x="29105"/>
        <item x="29106"/>
        <item x="29107"/>
        <item x="29108"/>
        <item x="29109"/>
        <item x="29110"/>
        <item x="29111"/>
        <item x="29112"/>
        <item x="29113"/>
        <item x="29114"/>
        <item x="29115"/>
        <item x="29116"/>
        <item x="29117"/>
        <item x="29118"/>
        <item x="29119"/>
        <item x="29120"/>
        <item x="29121"/>
        <item x="29122"/>
        <item x="29123"/>
        <item x="29124"/>
        <item x="29125"/>
        <item x="29126"/>
        <item x="29127"/>
        <item x="29128"/>
        <item x="29129"/>
        <item x="29130"/>
        <item x="29131"/>
        <item x="29132"/>
        <item x="29133"/>
        <item x="29134"/>
        <item x="29135"/>
        <item x="29136"/>
        <item x="29137"/>
        <item x="29138"/>
        <item x="29139"/>
        <item x="29140"/>
        <item x="29141"/>
        <item x="29142"/>
        <item x="29143"/>
        <item x="29144"/>
        <item x="29145"/>
        <item x="29146"/>
        <item x="29147"/>
        <item x="29148"/>
        <item x="29149"/>
        <item x="29150"/>
        <item x="29151"/>
        <item x="29152"/>
        <item x="29153"/>
        <item x="29154"/>
        <item x="29155"/>
        <item x="29156"/>
        <item x="29157"/>
        <item x="29158"/>
        <item x="29159"/>
        <item x="29160"/>
        <item x="29161"/>
        <item x="29162"/>
        <item x="29163"/>
        <item x="29164"/>
        <item x="29165"/>
        <item x="29166"/>
        <item x="29167"/>
        <item x="29168"/>
        <item x="29169"/>
        <item x="29170"/>
        <item x="29171"/>
        <item x="29172"/>
        <item x="29173"/>
        <item x="29174"/>
        <item x="29175"/>
        <item x="29176"/>
        <item x="29177"/>
        <item x="29178"/>
        <item x="29179"/>
        <item x="29180"/>
        <item x="29181"/>
        <item x="29182"/>
        <item x="29183"/>
        <item x="29184"/>
        <item x="29185"/>
        <item x="29186"/>
        <item x="29187"/>
        <item x="29188"/>
        <item x="29189"/>
        <item x="29190"/>
        <item x="29191"/>
        <item x="29192"/>
        <item x="29193"/>
        <item x="29194"/>
        <item x="29195"/>
        <item x="29196"/>
        <item x="29197"/>
        <item x="29198"/>
        <item x="29199"/>
        <item x="29200"/>
        <item x="29201"/>
        <item x="29202"/>
        <item x="29203"/>
        <item x="29204"/>
        <item x="29205"/>
        <item x="29206"/>
        <item x="29207"/>
        <item x="29208"/>
        <item x="29209"/>
        <item x="29210"/>
        <item x="29211"/>
        <item x="29212"/>
        <item x="29213"/>
        <item x="29214"/>
        <item x="29215"/>
        <item x="29216"/>
        <item x="29217"/>
        <item x="29218"/>
        <item x="29219"/>
        <item x="29220"/>
        <item x="29221"/>
        <item x="29222"/>
        <item x="29223"/>
        <item x="29224"/>
        <item x="29225"/>
        <item x="29226"/>
        <item x="29227"/>
        <item x="29228"/>
        <item x="29229"/>
        <item x="29230"/>
        <item x="29231"/>
        <item x="29232"/>
        <item x="29233"/>
        <item x="29234"/>
        <item x="29235"/>
        <item x="29236"/>
        <item x="29237"/>
        <item x="29238"/>
        <item x="29239"/>
        <item x="29240"/>
        <item x="29241"/>
        <item x="29242"/>
        <item x="29243"/>
        <item x="29244"/>
        <item x="29245"/>
        <item x="29246"/>
        <item x="29247"/>
        <item x="29248"/>
        <item x="29249"/>
        <item x="29250"/>
        <item x="29251"/>
        <item x="29252"/>
        <item x="29253"/>
        <item x="29254"/>
        <item x="29255"/>
        <item x="29256"/>
        <item x="29257"/>
        <item x="29258"/>
        <item x="29259"/>
        <item x="29260"/>
        <item x="29261"/>
        <item x="29262"/>
        <item x="29263"/>
        <item x="29264"/>
        <item x="29265"/>
        <item x="29266"/>
        <item x="29267"/>
        <item x="29268"/>
        <item x="29269"/>
        <item x="29270"/>
        <item x="29271"/>
        <item x="29272"/>
        <item x="29273"/>
        <item x="29274"/>
        <item x="29275"/>
        <item x="29276"/>
        <item x="29277"/>
        <item x="29278"/>
        <item x="29279"/>
        <item x="29280"/>
        <item x="29281"/>
        <item x="29282"/>
        <item x="29283"/>
        <item x="29284"/>
        <item x="29285"/>
        <item x="29286"/>
        <item x="29287"/>
        <item x="29288"/>
        <item x="29289"/>
        <item x="29290"/>
        <item x="29291"/>
        <item x="29292"/>
        <item x="29293"/>
        <item x="29294"/>
        <item x="29295"/>
        <item x="29296"/>
        <item x="29297"/>
        <item x="29298"/>
        <item x="29299"/>
        <item x="29300"/>
        <item x="29301"/>
        <item x="29302"/>
        <item x="29303"/>
        <item x="29304"/>
        <item x="29305"/>
        <item x="29306"/>
        <item x="29307"/>
        <item x="29308"/>
        <item x="29309"/>
        <item x="29310"/>
        <item x="29311"/>
        <item x="29312"/>
        <item x="29313"/>
        <item x="29314"/>
        <item x="29315"/>
        <item x="29316"/>
        <item x="29317"/>
        <item x="29318"/>
        <item x="29319"/>
        <item x="29320"/>
        <item x="29321"/>
        <item x="29322"/>
        <item x="29323"/>
        <item x="29324"/>
        <item x="29325"/>
        <item x="29326"/>
        <item x="29327"/>
        <item x="29328"/>
        <item x="29329"/>
        <item x="29330"/>
        <item x="29331"/>
        <item x="29332"/>
        <item x="29333"/>
        <item x="29334"/>
        <item x="29335"/>
        <item x="29336"/>
        <item x="29337"/>
        <item x="29338"/>
        <item x="29339"/>
        <item x="29340"/>
        <item x="29341"/>
        <item x="29342"/>
        <item x="29343"/>
        <item x="29344"/>
        <item x="29345"/>
        <item x="29346"/>
        <item x="29347"/>
        <item x="29348"/>
        <item x="29349"/>
        <item x="29350"/>
        <item x="29351"/>
        <item x="29352"/>
        <item x="29353"/>
        <item x="29354"/>
        <item x="29355"/>
        <item x="29356"/>
        <item x="29357"/>
        <item x="29358"/>
        <item x="29359"/>
        <item x="29360"/>
        <item x="29361"/>
        <item x="29362"/>
        <item x="29363"/>
        <item x="29364"/>
        <item x="29365"/>
        <item x="29366"/>
        <item x="29367"/>
        <item x="29368"/>
        <item x="29369"/>
        <item x="29370"/>
        <item x="29371"/>
        <item x="29372"/>
        <item x="29373"/>
        <item x="29374"/>
        <item x="29375"/>
        <item x="29376"/>
        <item x="29377"/>
        <item x="29378"/>
        <item x="29379"/>
        <item x="29380"/>
        <item x="29381"/>
        <item x="29382"/>
        <item x="29383"/>
        <item x="29384"/>
        <item x="29385"/>
        <item x="29386"/>
        <item x="29387"/>
        <item x="29388"/>
        <item x="29389"/>
        <item x="29390"/>
        <item x="29391"/>
        <item x="29392"/>
        <item x="29393"/>
        <item x="29394"/>
        <item x="29395"/>
        <item x="29396"/>
        <item x="29397"/>
        <item x="29398"/>
        <item x="29399"/>
        <item x="29400"/>
        <item x="29401"/>
        <item x="29402"/>
        <item x="29403"/>
        <item x="29404"/>
        <item x="29405"/>
        <item x="29406"/>
        <item x="29407"/>
        <item x="29408"/>
        <item x="29409"/>
        <item x="29410"/>
        <item x="29411"/>
        <item x="29412"/>
        <item x="29413"/>
        <item x="29414"/>
        <item x="29415"/>
        <item x="29416"/>
        <item x="29417"/>
        <item x="29418"/>
        <item x="29419"/>
        <item x="29420"/>
        <item x="29421"/>
        <item x="29422"/>
        <item x="29423"/>
        <item x="29424"/>
        <item x="29425"/>
        <item x="29426"/>
        <item x="29427"/>
        <item x="29428"/>
        <item x="29429"/>
        <item x="29430"/>
        <item x="29431"/>
        <item x="29432"/>
        <item x="29433"/>
        <item x="29434"/>
        <item x="29435"/>
        <item x="29436"/>
        <item x="29437"/>
        <item x="29438"/>
        <item x="29439"/>
        <item x="29440"/>
        <item x="29441"/>
        <item x="29442"/>
        <item x="29443"/>
        <item x="29444"/>
        <item x="29445"/>
        <item x="29446"/>
        <item x="29447"/>
        <item x="29448"/>
        <item x="29449"/>
        <item x="29450"/>
        <item x="29451"/>
        <item x="29452"/>
        <item x="29453"/>
        <item x="29454"/>
        <item x="29455"/>
        <item x="29456"/>
        <item x="29457"/>
        <item x="29458"/>
        <item x="29459"/>
        <item x="29460"/>
        <item x="29461"/>
        <item x="29462"/>
        <item x="29463"/>
        <item x="29464"/>
        <item x="29465"/>
        <item x="29466"/>
        <item x="29467"/>
        <item x="29468"/>
        <item x="29469"/>
        <item x="29470"/>
        <item x="29471"/>
        <item x="29472"/>
        <item x="29473"/>
        <item x="29474"/>
        <item x="29475"/>
        <item x="29476"/>
        <item x="29477"/>
        <item x="29478"/>
        <item x="29479"/>
        <item x="29480"/>
        <item x="29481"/>
        <item x="29482"/>
        <item x="29483"/>
        <item x="29484"/>
        <item x="29485"/>
        <item x="29486"/>
        <item x="29487"/>
        <item x="29488"/>
        <item x="29489"/>
        <item x="29490"/>
        <item x="29491"/>
        <item x="29492"/>
        <item x="29493"/>
        <item x="29494"/>
        <item x="29495"/>
        <item x="29496"/>
        <item x="29497"/>
        <item x="29498"/>
        <item x="29499"/>
        <item x="29500"/>
        <item x="29501"/>
        <item x="29502"/>
        <item x="29503"/>
        <item x="29504"/>
        <item x="29505"/>
        <item x="29506"/>
        <item x="29507"/>
        <item x="29508"/>
        <item x="29509"/>
        <item x="29510"/>
        <item x="29511"/>
        <item x="29512"/>
        <item x="29513"/>
        <item x="29514"/>
        <item x="29515"/>
        <item x="29516"/>
        <item x="29517"/>
        <item x="29518"/>
        <item x="29519"/>
        <item x="29520"/>
        <item x="29521"/>
        <item x="29522"/>
        <item x="29523"/>
        <item x="29524"/>
        <item x="29525"/>
        <item x="29526"/>
        <item x="29527"/>
        <item x="29528"/>
        <item x="29529"/>
        <item x="29530"/>
        <item x="29531"/>
        <item x="29532"/>
        <item x="29533"/>
        <item x="29534"/>
        <item x="29535"/>
        <item x="29536"/>
        <item x="29537"/>
        <item x="29538"/>
        <item x="29539"/>
        <item x="29540"/>
        <item x="29541"/>
        <item x="29542"/>
        <item x="29543"/>
        <item x="29544"/>
        <item x="29545"/>
        <item x="29546"/>
        <item x="29547"/>
        <item x="29548"/>
        <item x="29549"/>
        <item x="29550"/>
        <item x="29551"/>
        <item x="29552"/>
        <item x="29553"/>
        <item x="29554"/>
        <item x="29555"/>
        <item x="29556"/>
        <item x="29557"/>
        <item x="29558"/>
        <item x="29559"/>
        <item x="29560"/>
        <item x="29561"/>
        <item x="29562"/>
        <item x="29563"/>
        <item x="29564"/>
        <item x="29565"/>
        <item x="29566"/>
        <item x="29567"/>
        <item x="29568"/>
        <item x="29569"/>
        <item x="29570"/>
        <item x="29571"/>
        <item x="29572"/>
        <item x="29573"/>
        <item x="29574"/>
        <item x="29575"/>
        <item x="29576"/>
        <item x="29577"/>
        <item x="29578"/>
        <item x="29579"/>
        <item x="29580"/>
        <item x="29581"/>
        <item x="29582"/>
        <item x="29583"/>
        <item x="29584"/>
        <item x="29585"/>
        <item x="29586"/>
        <item x="29587"/>
        <item x="29588"/>
        <item x="29589"/>
        <item x="29590"/>
        <item x="29591"/>
        <item x="29592"/>
        <item x="29593"/>
        <item x="29594"/>
        <item x="29595"/>
        <item x="29596"/>
        <item x="29597"/>
        <item x="29598"/>
        <item x="29599"/>
        <item x="29600"/>
        <item x="29601"/>
        <item x="29602"/>
        <item x="29603"/>
        <item x="29604"/>
        <item x="29605"/>
        <item x="29606"/>
        <item x="29607"/>
        <item x="29608"/>
        <item x="29609"/>
        <item x="29610"/>
        <item x="29611"/>
        <item x="29612"/>
        <item x="29613"/>
        <item x="29614"/>
        <item x="29615"/>
        <item x="29616"/>
        <item x="29617"/>
        <item x="29618"/>
        <item x="29619"/>
        <item x="29620"/>
        <item x="29621"/>
        <item x="29622"/>
        <item x="29623"/>
        <item x="29624"/>
        <item x="29625"/>
        <item x="29626"/>
        <item x="29627"/>
        <item x="29628"/>
        <item x="29629"/>
        <item x="29630"/>
        <item x="29631"/>
        <item x="29632"/>
        <item x="29633"/>
        <item x="29634"/>
        <item x="29635"/>
        <item x="29636"/>
        <item x="29637"/>
        <item x="29638"/>
        <item x="29639"/>
        <item x="29640"/>
        <item x="29641"/>
        <item x="29642"/>
        <item x="29643"/>
        <item x="29644"/>
        <item x="29645"/>
        <item x="29646"/>
        <item x="29647"/>
        <item x="29648"/>
        <item x="29649"/>
        <item x="29650"/>
        <item x="29651"/>
        <item x="29652"/>
        <item x="29653"/>
        <item x="29654"/>
        <item x="29655"/>
        <item x="29656"/>
        <item x="29657"/>
        <item x="29658"/>
        <item x="29659"/>
        <item x="29660"/>
        <item x="29661"/>
        <item x="29662"/>
        <item x="29663"/>
        <item x="29664"/>
        <item x="29665"/>
        <item x="29666"/>
        <item x="29667"/>
        <item x="29668"/>
        <item x="29669"/>
        <item x="29670"/>
        <item x="29671"/>
        <item x="29672"/>
        <item x="29673"/>
        <item x="29674"/>
        <item x="29675"/>
        <item x="29676"/>
        <item x="29677"/>
        <item x="29678"/>
        <item x="29679"/>
        <item x="29680"/>
        <item x="29681"/>
        <item x="29682"/>
        <item x="29683"/>
        <item x="29684"/>
        <item x="29685"/>
        <item x="29686"/>
        <item x="29687"/>
        <item x="29688"/>
        <item x="29689"/>
        <item x="29690"/>
        <item x="29691"/>
        <item x="29692"/>
        <item x="29693"/>
        <item x="29694"/>
        <item x="29695"/>
        <item x="29696"/>
        <item x="29697"/>
        <item x="29698"/>
        <item x="29699"/>
        <item x="29700"/>
        <item x="29701"/>
        <item x="29702"/>
        <item x="29703"/>
        <item x="29704"/>
        <item x="29705"/>
        <item x="29706"/>
        <item x="29707"/>
        <item x="29708"/>
        <item x="29709"/>
        <item x="29710"/>
        <item x="29711"/>
        <item x="29712"/>
        <item x="29713"/>
        <item x="29714"/>
        <item x="29715"/>
        <item x="29716"/>
        <item x="29717"/>
        <item x="29718"/>
        <item x="29719"/>
        <item x="29720"/>
        <item x="29721"/>
        <item x="29722"/>
        <item x="29723"/>
        <item x="29724"/>
        <item x="29725"/>
        <item x="29726"/>
        <item x="29727"/>
        <item x="29728"/>
        <item x="29729"/>
        <item x="29730"/>
        <item x="29731"/>
        <item x="29732"/>
        <item x="29733"/>
        <item x="29734"/>
        <item x="29735"/>
        <item x="29736"/>
        <item x="29737"/>
        <item x="29738"/>
        <item x="29739"/>
        <item x="29740"/>
        <item x="29741"/>
        <item x="29742"/>
        <item x="29743"/>
        <item x="29744"/>
        <item x="29745"/>
        <item x="29746"/>
        <item x="29747"/>
        <item x="29748"/>
        <item x="29749"/>
        <item x="29750"/>
        <item x="29751"/>
        <item x="29752"/>
        <item x="29753"/>
        <item x="29754"/>
        <item x="29755"/>
        <item x="29756"/>
        <item x="29757"/>
        <item x="29758"/>
        <item x="29759"/>
        <item x="29760"/>
        <item x="29761"/>
        <item x="29762"/>
        <item x="29763"/>
        <item x="29764"/>
        <item x="29765"/>
        <item x="29766"/>
        <item x="29767"/>
        <item x="29768"/>
        <item x="29769"/>
        <item x="29770"/>
        <item x="29771"/>
        <item x="29772"/>
        <item x="29773"/>
        <item x="29774"/>
        <item x="29775"/>
        <item x="29776"/>
        <item x="29777"/>
        <item x="29778"/>
        <item x="29779"/>
        <item x="29780"/>
        <item x="29781"/>
        <item x="29782"/>
        <item x="29783"/>
        <item x="29784"/>
        <item x="29785"/>
        <item x="29786"/>
        <item x="29787"/>
        <item x="29788"/>
        <item x="29789"/>
        <item x="29790"/>
        <item x="29791"/>
        <item x="29792"/>
        <item x="29793"/>
        <item x="29794"/>
        <item x="29795"/>
        <item x="29796"/>
        <item x="29797"/>
        <item x="29798"/>
        <item x="29799"/>
        <item x="29800"/>
        <item x="29801"/>
        <item x="29802"/>
        <item x="29803"/>
        <item x="29804"/>
        <item x="29805"/>
        <item x="29806"/>
        <item x="29807"/>
        <item x="29808"/>
        <item x="29809"/>
        <item x="29810"/>
        <item x="29811"/>
        <item x="29812"/>
        <item x="29813"/>
        <item x="29814"/>
        <item x="29815"/>
        <item x="29816"/>
        <item x="29817"/>
        <item x="29818"/>
        <item x="29819"/>
        <item x="29820"/>
        <item x="29821"/>
        <item x="29822"/>
        <item x="29823"/>
        <item x="29824"/>
        <item x="29825"/>
        <item x="29826"/>
        <item x="29827"/>
        <item x="29828"/>
        <item x="29829"/>
        <item x="29830"/>
        <item x="29831"/>
        <item x="29832"/>
        <item x="29833"/>
        <item x="29834"/>
        <item x="29835"/>
        <item x="29836"/>
        <item x="29837"/>
        <item x="29838"/>
        <item x="29839"/>
        <item x="29840"/>
        <item x="29841"/>
        <item x="29842"/>
        <item x="29843"/>
        <item x="29844"/>
        <item x="29845"/>
        <item x="29846"/>
        <item x="29847"/>
        <item x="29848"/>
        <item x="29849"/>
        <item x="29850"/>
        <item x="29851"/>
        <item x="29852"/>
        <item x="29853"/>
        <item x="29854"/>
        <item x="29855"/>
        <item x="29856"/>
        <item x="29857"/>
        <item x="29858"/>
        <item x="29859"/>
        <item x="29860"/>
        <item x="29861"/>
        <item x="29862"/>
        <item x="29863"/>
        <item x="29864"/>
        <item x="29865"/>
        <item x="29866"/>
        <item x="29867"/>
        <item x="29868"/>
        <item x="29869"/>
        <item x="29870"/>
        <item x="29871"/>
        <item x="29872"/>
        <item x="29873"/>
        <item x="29874"/>
        <item x="29875"/>
        <item x="29876"/>
        <item x="29877"/>
        <item x="29878"/>
        <item x="29879"/>
        <item x="29880"/>
        <item x="29881"/>
        <item x="29882"/>
        <item x="29883"/>
        <item x="29884"/>
        <item x="29885"/>
        <item x="29886"/>
        <item x="29887"/>
        <item x="29888"/>
        <item x="29889"/>
        <item x="29890"/>
        <item x="29891"/>
        <item x="29892"/>
        <item x="29893"/>
        <item x="29894"/>
        <item x="29895"/>
        <item x="29896"/>
        <item x="29897"/>
        <item x="29898"/>
        <item x="29899"/>
        <item x="29900"/>
        <item x="29901"/>
        <item x="29902"/>
        <item x="29903"/>
        <item x="29904"/>
        <item x="29905"/>
        <item x="29906"/>
        <item x="29907"/>
        <item x="29908"/>
        <item x="29909"/>
        <item x="29910"/>
        <item x="29911"/>
        <item x="29912"/>
        <item x="29913"/>
        <item x="29914"/>
        <item x="29915"/>
        <item x="29916"/>
        <item x="29917"/>
        <item x="29918"/>
        <item x="29919"/>
        <item x="29920"/>
        <item x="29921"/>
        <item x="29922"/>
        <item x="29923"/>
        <item x="29924"/>
        <item x="29925"/>
        <item x="29926"/>
        <item x="29927"/>
        <item x="29928"/>
        <item x="29929"/>
        <item x="29930"/>
        <item x="29931"/>
        <item x="29932"/>
        <item x="29933"/>
        <item x="29934"/>
        <item x="29935"/>
        <item x="29936"/>
        <item x="29937"/>
        <item x="29938"/>
        <item x="29939"/>
        <item x="29940"/>
        <item x="29941"/>
        <item x="29942"/>
        <item x="29943"/>
        <item x="29944"/>
        <item x="29945"/>
        <item x="29946"/>
        <item x="29947"/>
        <item x="29948"/>
        <item x="29949"/>
        <item x="29950"/>
        <item x="29951"/>
        <item x="29952"/>
        <item x="29953"/>
        <item x="29954"/>
        <item x="29955"/>
        <item x="29956"/>
        <item x="29957"/>
        <item x="29958"/>
        <item x="29959"/>
        <item x="29960"/>
        <item x="29961"/>
        <item x="29962"/>
        <item x="29963"/>
        <item x="29964"/>
        <item x="29965"/>
        <item x="29966"/>
        <item x="29967"/>
        <item x="29968"/>
        <item x="29969"/>
        <item x="29970"/>
        <item x="29971"/>
        <item x="29972"/>
        <item x="29973"/>
        <item x="29974"/>
        <item x="29975"/>
        <item x="29976"/>
        <item x="29977"/>
        <item x="29978"/>
        <item x="29979"/>
        <item x="29980"/>
        <item x="29981"/>
        <item x="29982"/>
        <item x="29983"/>
        <item x="29984"/>
        <item x="29985"/>
        <item x="29986"/>
        <item x="29987"/>
        <item x="29988"/>
        <item x="29989"/>
        <item x="29990"/>
        <item x="29991"/>
        <item x="29992"/>
        <item x="29993"/>
        <item x="29994"/>
        <item x="29995"/>
        <item x="29996"/>
        <item x="29997"/>
        <item x="29998"/>
        <item x="29999"/>
        <item x="30000"/>
        <item x="30001"/>
        <item x="30002"/>
        <item x="30003"/>
        <item x="30004"/>
        <item x="30005"/>
        <item x="30006"/>
        <item x="30007"/>
        <item x="30008"/>
        <item x="30009"/>
        <item x="30010"/>
        <item x="30011"/>
        <item x="30012"/>
        <item x="30013"/>
        <item x="30014"/>
        <item x="30015"/>
        <item x="30016"/>
        <item x="30017"/>
        <item x="30018"/>
        <item x="30019"/>
        <item x="30020"/>
        <item x="30021"/>
        <item x="30022"/>
        <item x="30023"/>
        <item x="30024"/>
        <item x="30025"/>
        <item x="30026"/>
        <item x="30027"/>
        <item x="30028"/>
        <item x="30029"/>
        <item x="30030"/>
        <item x="30031"/>
        <item x="30032"/>
        <item x="30033"/>
        <item x="30034"/>
        <item x="30035"/>
        <item x="30036"/>
        <item x="30037"/>
        <item x="30038"/>
        <item x="30039"/>
        <item x="30040"/>
        <item x="30041"/>
        <item x="30042"/>
        <item x="30043"/>
        <item x="30044"/>
        <item x="30045"/>
        <item x="30046"/>
        <item x="30047"/>
        <item x="30048"/>
        <item x="30049"/>
        <item x="30050"/>
        <item x="30051"/>
        <item x="30052"/>
        <item x="30053"/>
        <item x="30054"/>
        <item x="30055"/>
        <item x="30056"/>
        <item x="30057"/>
        <item x="30058"/>
        <item x="30059"/>
        <item x="30060"/>
        <item x="30061"/>
        <item x="30062"/>
        <item x="30063"/>
        <item x="30064"/>
        <item x="30065"/>
        <item x="30066"/>
        <item x="30067"/>
        <item x="30068"/>
        <item x="30069"/>
        <item x="30070"/>
        <item x="30071"/>
        <item x="30072"/>
        <item x="30073"/>
        <item x="30074"/>
        <item x="30075"/>
        <item x="30076"/>
        <item x="30077"/>
        <item x="30078"/>
        <item x="30079"/>
        <item x="30080"/>
        <item x="30081"/>
        <item x="30082"/>
        <item x="30083"/>
        <item x="30084"/>
        <item x="30085"/>
        <item x="30086"/>
        <item x="30087"/>
        <item x="30088"/>
        <item x="30089"/>
        <item x="30090"/>
        <item x="30091"/>
        <item x="30092"/>
        <item x="30093"/>
        <item x="30094"/>
        <item x="30095"/>
        <item x="30096"/>
        <item x="30097"/>
        <item x="30098"/>
        <item x="30099"/>
        <item x="30100"/>
        <item x="30101"/>
        <item x="30102"/>
        <item x="30103"/>
        <item x="30104"/>
        <item x="30105"/>
        <item x="30106"/>
        <item x="30107"/>
        <item x="30108"/>
        <item x="30109"/>
        <item x="30110"/>
        <item x="30111"/>
        <item x="30112"/>
        <item x="30113"/>
        <item x="30114"/>
        <item x="30115"/>
        <item x="30116"/>
        <item x="30117"/>
        <item x="30118"/>
        <item x="30119"/>
        <item x="30120"/>
        <item x="30121"/>
        <item x="30122"/>
        <item x="30123"/>
        <item x="30124"/>
        <item x="30125"/>
        <item x="30126"/>
        <item x="30127"/>
        <item x="30128"/>
        <item x="30129"/>
        <item x="30130"/>
        <item x="30131"/>
        <item x="30132"/>
        <item x="30133"/>
        <item x="30134"/>
        <item x="30135"/>
        <item x="30136"/>
        <item x="30137"/>
        <item x="30138"/>
        <item x="30139"/>
        <item x="30140"/>
        <item x="30141"/>
        <item x="30142"/>
        <item x="30143"/>
        <item x="30144"/>
        <item x="30145"/>
        <item x="30146"/>
        <item x="30147"/>
        <item x="30148"/>
        <item x="30149"/>
        <item x="30150"/>
        <item x="30151"/>
        <item x="30152"/>
        <item x="30153"/>
        <item x="30154"/>
        <item x="30155"/>
        <item x="30156"/>
        <item x="30157"/>
        <item x="30158"/>
        <item x="30159"/>
        <item x="30160"/>
        <item x="30161"/>
        <item x="30162"/>
        <item x="30163"/>
        <item x="30164"/>
        <item x="30165"/>
        <item x="30166"/>
        <item x="30167"/>
        <item x="30168"/>
        <item x="30169"/>
        <item x="30170"/>
        <item x="30171"/>
        <item x="30172"/>
        <item x="30173"/>
        <item x="30174"/>
        <item x="30175"/>
        <item x="30176"/>
        <item x="30177"/>
        <item x="30178"/>
        <item x="30179"/>
        <item x="30180"/>
        <item x="30181"/>
        <item x="30182"/>
        <item x="30183"/>
        <item x="30184"/>
        <item x="30185"/>
        <item x="30186"/>
        <item x="30187"/>
        <item x="30188"/>
        <item x="30189"/>
        <item x="30190"/>
        <item x="30191"/>
        <item x="30192"/>
        <item x="30193"/>
        <item x="30194"/>
        <item x="30195"/>
        <item x="30196"/>
        <item x="30197"/>
        <item x="30198"/>
        <item x="30199"/>
        <item x="30200"/>
        <item x="30201"/>
        <item x="30202"/>
        <item x="30203"/>
        <item x="30204"/>
        <item x="30205"/>
        <item x="30206"/>
        <item x="30207"/>
        <item x="30208"/>
        <item x="30209"/>
        <item x="30210"/>
        <item x="30211"/>
        <item x="30212"/>
        <item x="30213"/>
        <item x="30214"/>
        <item x="30215"/>
        <item x="30216"/>
        <item x="30217"/>
        <item x="30218"/>
        <item x="30219"/>
        <item x="30220"/>
        <item x="30221"/>
        <item x="30222"/>
        <item x="30223"/>
        <item x="30224"/>
        <item x="30225"/>
        <item x="30226"/>
        <item x="30227"/>
        <item x="30228"/>
        <item x="30229"/>
        <item x="30230"/>
        <item x="30231"/>
        <item x="30232"/>
        <item x="30233"/>
        <item x="30234"/>
        <item x="30235"/>
        <item x="30236"/>
        <item x="30237"/>
        <item x="30238"/>
        <item x="30239"/>
        <item x="30240"/>
        <item x="30241"/>
        <item x="30242"/>
        <item x="30243"/>
        <item x="30244"/>
        <item x="30245"/>
        <item x="30246"/>
        <item x="30247"/>
        <item x="30248"/>
        <item x="30249"/>
        <item x="30250"/>
        <item x="30251"/>
        <item x="30252"/>
        <item x="30253"/>
        <item x="30254"/>
        <item x="30255"/>
        <item x="30256"/>
        <item x="30257"/>
        <item x="30258"/>
        <item x="30259"/>
        <item x="30260"/>
        <item x="30261"/>
        <item x="30262"/>
        <item x="30263"/>
        <item x="30264"/>
        <item x="30265"/>
        <item x="30266"/>
        <item x="30267"/>
        <item x="30268"/>
        <item x="30269"/>
        <item x="30270"/>
        <item x="30271"/>
        <item x="30272"/>
        <item x="30273"/>
        <item x="30274"/>
        <item x="30275"/>
        <item x="30276"/>
        <item x="30277"/>
        <item x="30278"/>
        <item x="30279"/>
        <item x="30280"/>
        <item x="30281"/>
        <item x="30282"/>
        <item x="30283"/>
        <item x="30284"/>
        <item x="30285"/>
        <item x="30286"/>
        <item x="30287"/>
        <item x="30288"/>
        <item x="30289"/>
        <item x="30290"/>
        <item x="30291"/>
        <item x="30292"/>
        <item x="30293"/>
        <item x="30294"/>
        <item x="30295"/>
        <item x="30296"/>
        <item x="30297"/>
        <item x="30298"/>
        <item x="30299"/>
        <item x="30300"/>
        <item x="30301"/>
        <item x="30302"/>
        <item x="30303"/>
        <item x="30304"/>
        <item x="30305"/>
        <item x="30306"/>
        <item x="30307"/>
        <item x="30308"/>
        <item x="30309"/>
        <item x="30310"/>
        <item x="30311"/>
        <item x="30312"/>
        <item x="30313"/>
        <item x="30314"/>
        <item x="30315"/>
        <item x="30316"/>
        <item x="30317"/>
        <item x="30318"/>
        <item x="30319"/>
        <item x="30320"/>
        <item x="30321"/>
        <item x="30322"/>
        <item x="30323"/>
        <item x="30324"/>
        <item x="30325"/>
        <item x="30326"/>
        <item x="30327"/>
        <item x="30328"/>
        <item x="30329"/>
        <item x="30330"/>
        <item x="30331"/>
        <item x="30332"/>
        <item x="30333"/>
        <item x="30334"/>
        <item x="30335"/>
        <item x="30336"/>
        <item x="30337"/>
        <item x="30338"/>
        <item x="30339"/>
        <item x="30340"/>
        <item x="30341"/>
        <item x="30342"/>
        <item x="30343"/>
        <item x="30344"/>
        <item x="30345"/>
        <item x="30346"/>
        <item x="30347"/>
        <item x="30348"/>
        <item x="30349"/>
        <item x="30350"/>
        <item x="30351"/>
        <item x="30352"/>
        <item x="30353"/>
        <item x="30354"/>
        <item x="30355"/>
        <item x="30356"/>
        <item x="30357"/>
        <item x="30358"/>
        <item x="30359"/>
        <item x="30360"/>
        <item x="30361"/>
        <item x="30362"/>
        <item x="30363"/>
        <item x="30364"/>
        <item x="30365"/>
        <item x="30366"/>
        <item x="30367"/>
        <item x="30368"/>
        <item x="30369"/>
        <item x="30370"/>
        <item x="30371"/>
        <item x="30372"/>
        <item x="30373"/>
        <item x="30374"/>
        <item x="30375"/>
        <item x="30376"/>
        <item x="30377"/>
        <item x="30378"/>
        <item x="30379"/>
        <item x="30380"/>
        <item x="30381"/>
        <item x="30382"/>
        <item x="30383"/>
        <item x="30384"/>
        <item x="30385"/>
        <item x="30386"/>
        <item x="30387"/>
        <item x="30388"/>
        <item x="30389"/>
        <item x="30390"/>
        <item x="30391"/>
        <item x="30392"/>
        <item x="30393"/>
        <item x="30394"/>
        <item x="30395"/>
        <item x="30396"/>
        <item x="30397"/>
        <item x="30398"/>
        <item x="30399"/>
        <item x="30400"/>
        <item x="30401"/>
        <item x="30402"/>
        <item x="30403"/>
        <item x="30404"/>
        <item x="30405"/>
        <item x="30406"/>
        <item x="30407"/>
        <item x="30408"/>
        <item x="30409"/>
        <item x="30410"/>
        <item x="30411"/>
        <item x="30412"/>
        <item x="30413"/>
        <item x="30414"/>
        <item x="30415"/>
        <item x="30416"/>
        <item x="30417"/>
        <item x="30418"/>
        <item x="30419"/>
        <item x="30420"/>
        <item x="30421"/>
        <item x="30422"/>
        <item x="30423"/>
        <item x="30424"/>
        <item x="30425"/>
        <item x="30426"/>
        <item x="30427"/>
        <item x="30428"/>
        <item x="30429"/>
        <item x="30430"/>
        <item x="30431"/>
        <item x="30432"/>
        <item x="30433"/>
        <item x="30434"/>
        <item x="30435"/>
        <item x="30436"/>
        <item x="30437"/>
        <item x="30438"/>
        <item x="30439"/>
        <item x="30440"/>
        <item x="30441"/>
        <item x="30442"/>
        <item x="30443"/>
        <item x="30444"/>
        <item x="30445"/>
        <item x="30446"/>
        <item x="30447"/>
        <item x="30448"/>
        <item x="30449"/>
        <item x="30450"/>
        <item x="30451"/>
        <item x="30452"/>
        <item x="30453"/>
        <item x="30454"/>
        <item x="30455"/>
        <item x="30456"/>
        <item x="30457"/>
        <item x="30458"/>
        <item x="30459"/>
        <item x="30460"/>
        <item x="30461"/>
        <item x="30462"/>
        <item x="30463"/>
        <item x="30464"/>
        <item x="30465"/>
        <item x="30466"/>
        <item x="30467"/>
        <item x="30468"/>
        <item x="30469"/>
        <item x="30470"/>
        <item x="30471"/>
        <item x="30472"/>
        <item x="30473"/>
        <item x="30474"/>
        <item x="30475"/>
        <item x="30476"/>
        <item x="30477"/>
        <item x="30478"/>
        <item x="30479"/>
        <item x="30480"/>
        <item x="30481"/>
        <item x="30482"/>
        <item x="30483"/>
        <item x="30484"/>
        <item x="30485"/>
        <item x="30486"/>
        <item x="30487"/>
        <item x="30488"/>
        <item x="30489"/>
        <item x="30490"/>
        <item x="30491"/>
        <item x="30492"/>
        <item x="30493"/>
        <item x="30494"/>
        <item x="30495"/>
        <item x="30496"/>
        <item x="30497"/>
        <item x="30498"/>
        <item x="30499"/>
        <item x="30500"/>
        <item x="30501"/>
        <item x="30502"/>
        <item x="30503"/>
        <item x="30504"/>
        <item x="30505"/>
        <item x="30506"/>
        <item x="30507"/>
        <item x="30508"/>
        <item x="30509"/>
        <item x="30510"/>
        <item x="30511"/>
        <item x="30512"/>
        <item x="30513"/>
        <item x="30514"/>
        <item x="30515"/>
        <item x="30516"/>
        <item x="30517"/>
        <item x="30518"/>
        <item x="30519"/>
        <item x="30520"/>
        <item x="30521"/>
        <item x="30522"/>
        <item x="30523"/>
        <item x="30524"/>
        <item x="30525"/>
        <item x="30526"/>
        <item x="30527"/>
        <item x="30528"/>
        <item x="30529"/>
        <item x="30530"/>
        <item x="30531"/>
        <item x="30532"/>
        <item x="30533"/>
        <item x="30534"/>
        <item x="30535"/>
        <item x="30536"/>
        <item x="30537"/>
        <item x="30538"/>
        <item x="30539"/>
        <item x="30540"/>
        <item x="30541"/>
        <item x="30542"/>
        <item x="30543"/>
        <item x="30544"/>
        <item x="30545"/>
        <item x="30546"/>
        <item x="30547"/>
        <item x="30548"/>
        <item x="30549"/>
        <item x="30550"/>
        <item x="30551"/>
        <item x="30552"/>
        <item x="30553"/>
        <item x="30554"/>
        <item x="30555"/>
        <item x="30556"/>
        <item x="30557"/>
        <item x="30558"/>
        <item x="30559"/>
        <item x="30560"/>
        <item x="30561"/>
        <item x="30562"/>
        <item x="30563"/>
        <item x="30564"/>
        <item x="30565"/>
        <item x="30566"/>
        <item x="30567"/>
        <item x="30568"/>
        <item x="30569"/>
        <item x="30570"/>
        <item x="30571"/>
        <item x="30572"/>
        <item x="30573"/>
        <item x="30574"/>
        <item x="30575"/>
        <item x="30576"/>
        <item x="30577"/>
        <item x="30578"/>
        <item x="30579"/>
        <item x="30580"/>
        <item x="30581"/>
        <item x="30582"/>
        <item x="30583"/>
        <item x="30584"/>
        <item x="30585"/>
        <item x="30586"/>
        <item x="30587"/>
        <item x="30588"/>
        <item x="30589"/>
        <item x="30590"/>
        <item x="30591"/>
        <item x="30592"/>
        <item x="30593"/>
        <item x="30594"/>
        <item x="30595"/>
        <item x="30596"/>
        <item x="30597"/>
        <item x="30598"/>
        <item x="30599"/>
        <item x="30600"/>
        <item x="30601"/>
        <item x="30602"/>
        <item x="30603"/>
        <item x="30604"/>
        <item x="30605"/>
        <item x="30606"/>
        <item x="30607"/>
        <item x="30608"/>
        <item x="30609"/>
        <item x="30610"/>
        <item x="30611"/>
        <item x="30612"/>
        <item x="30613"/>
        <item x="30614"/>
        <item x="30615"/>
        <item x="30616"/>
        <item x="30617"/>
        <item x="30618"/>
        <item x="30619"/>
        <item x="30620"/>
        <item x="30621"/>
        <item x="30622"/>
        <item x="30623"/>
        <item x="30624"/>
        <item x="30625"/>
        <item x="30626"/>
        <item x="30627"/>
        <item x="30628"/>
        <item x="30629"/>
        <item x="30630"/>
        <item x="30631"/>
        <item x="30632"/>
        <item x="30633"/>
        <item x="30634"/>
        <item x="30635"/>
        <item x="30636"/>
        <item x="30637"/>
        <item x="30638"/>
        <item x="30639"/>
        <item x="30640"/>
        <item x="30641"/>
        <item x="30642"/>
        <item x="30643"/>
        <item x="30644"/>
        <item x="30645"/>
        <item x="30646"/>
        <item x="30647"/>
        <item x="30648"/>
        <item x="30649"/>
        <item x="30650"/>
        <item x="30651"/>
        <item x="30652"/>
        <item x="30653"/>
        <item x="30654"/>
        <item x="30655"/>
        <item x="30656"/>
        <item x="30657"/>
        <item x="30658"/>
        <item x="30659"/>
        <item x="30660"/>
        <item x="30661"/>
        <item x="30662"/>
        <item x="30663"/>
        <item x="30664"/>
        <item x="30665"/>
        <item x="30666"/>
        <item x="30667"/>
        <item x="30668"/>
        <item x="30669"/>
        <item x="30670"/>
        <item x="30671"/>
        <item x="30672"/>
        <item x="30673"/>
        <item x="30674"/>
        <item x="30675"/>
        <item x="30676"/>
        <item x="30677"/>
        <item x="30678"/>
        <item x="30679"/>
        <item x="30680"/>
        <item x="30681"/>
        <item x="30682"/>
        <item x="30683"/>
        <item x="30684"/>
        <item x="30685"/>
        <item x="30686"/>
        <item x="30687"/>
        <item x="30688"/>
        <item x="30689"/>
        <item x="30690"/>
        <item x="30691"/>
        <item x="30692"/>
        <item x="30693"/>
        <item x="30694"/>
        <item x="30695"/>
        <item x="30696"/>
        <item x="30697"/>
        <item x="30698"/>
        <item x="30699"/>
        <item x="30700"/>
        <item x="30701"/>
        <item x="30702"/>
        <item x="30703"/>
        <item x="30704"/>
        <item x="30705"/>
        <item x="30706"/>
        <item x="30707"/>
        <item x="30708"/>
        <item x="30709"/>
        <item x="30710"/>
        <item x="30711"/>
        <item x="30712"/>
        <item x="30713"/>
        <item x="30714"/>
        <item x="30715"/>
        <item x="30716"/>
        <item x="30717"/>
        <item x="30718"/>
        <item x="30719"/>
        <item x="30720"/>
        <item x="30721"/>
        <item x="30722"/>
        <item x="30723"/>
        <item x="30724"/>
        <item x="30725"/>
        <item x="30726"/>
        <item x="30727"/>
        <item x="30728"/>
        <item x="30729"/>
        <item x="30730"/>
        <item x="30731"/>
        <item x="30732"/>
        <item x="30733"/>
        <item x="30734"/>
        <item x="30735"/>
        <item x="30736"/>
        <item x="30737"/>
        <item x="30738"/>
        <item x="30739"/>
        <item x="30740"/>
        <item x="30741"/>
        <item x="30742"/>
        <item x="30743"/>
        <item x="30744"/>
        <item x="30745"/>
        <item x="30746"/>
        <item x="30747"/>
        <item x="30748"/>
        <item x="30749"/>
        <item x="30750"/>
        <item x="30751"/>
        <item x="30752"/>
        <item x="30753"/>
        <item x="30754"/>
        <item x="30755"/>
        <item x="30756"/>
        <item x="30757"/>
        <item x="30758"/>
        <item x="30759"/>
        <item x="30760"/>
        <item x="30761"/>
        <item x="30762"/>
        <item x="30763"/>
        <item x="30764"/>
        <item x="30765"/>
        <item x="30766"/>
        <item x="30767"/>
        <item x="30768"/>
        <item x="30769"/>
        <item x="30770"/>
        <item x="30771"/>
        <item x="30772"/>
        <item x="30773"/>
        <item x="30774"/>
        <item x="30775"/>
        <item x="30776"/>
        <item x="30777"/>
        <item x="30778"/>
        <item x="30779"/>
        <item x="30780"/>
        <item x="30781"/>
        <item x="30782"/>
        <item x="30783"/>
        <item x="30784"/>
        <item x="30785"/>
        <item x="30786"/>
        <item x="30787"/>
        <item x="30788"/>
        <item x="30789"/>
        <item x="30790"/>
        <item x="30791"/>
        <item x="30792"/>
        <item x="30793"/>
        <item x="30794"/>
        <item x="30795"/>
        <item x="30796"/>
        <item x="30797"/>
        <item x="30798"/>
        <item x="30799"/>
        <item x="30800"/>
        <item x="30801"/>
        <item x="30802"/>
        <item x="30803"/>
        <item x="30804"/>
        <item x="30805"/>
        <item x="30806"/>
        <item x="30807"/>
        <item x="30808"/>
        <item x="30809"/>
        <item x="30810"/>
        <item x="30811"/>
        <item x="30812"/>
        <item x="30813"/>
        <item x="30814"/>
        <item x="30815"/>
        <item x="30816"/>
        <item x="30817"/>
        <item x="30818"/>
        <item x="30819"/>
        <item x="30820"/>
        <item x="30821"/>
        <item x="30822"/>
        <item x="30823"/>
        <item x="30824"/>
        <item x="30825"/>
        <item x="30826"/>
        <item x="30827"/>
        <item x="30828"/>
        <item x="30829"/>
        <item x="30830"/>
        <item x="30831"/>
        <item x="30832"/>
        <item x="30833"/>
        <item x="30834"/>
        <item x="30835"/>
        <item x="30836"/>
        <item x="30837"/>
        <item x="30838"/>
        <item x="30839"/>
        <item x="30840"/>
        <item x="30841"/>
        <item x="30842"/>
        <item x="30843"/>
        <item x="30844"/>
        <item x="30845"/>
        <item x="30846"/>
        <item x="30847"/>
        <item x="30848"/>
        <item x="30849"/>
        <item x="30850"/>
        <item x="30851"/>
        <item x="30852"/>
        <item x="30853"/>
        <item x="30854"/>
        <item x="30855"/>
        <item x="30856"/>
        <item x="30857"/>
        <item x="30858"/>
        <item x="30859"/>
        <item x="30860"/>
        <item x="30861"/>
        <item x="30862"/>
        <item x="30863"/>
        <item x="30864"/>
        <item x="30865"/>
        <item x="30866"/>
        <item x="30867"/>
        <item x="30868"/>
        <item x="30869"/>
        <item x="30870"/>
        <item x="30871"/>
        <item x="30872"/>
        <item x="30873"/>
        <item x="30874"/>
        <item x="30875"/>
        <item x="30876"/>
        <item x="30877"/>
        <item x="30878"/>
        <item x="30879"/>
        <item x="30880"/>
        <item x="30881"/>
        <item x="30882"/>
        <item x="30883"/>
        <item x="30884"/>
        <item x="30885"/>
        <item x="30886"/>
        <item x="30887"/>
        <item x="30888"/>
        <item x="30889"/>
        <item x="30890"/>
        <item x="30891"/>
        <item x="30892"/>
        <item x="30893"/>
        <item x="30894"/>
        <item x="30895"/>
        <item x="30896"/>
        <item x="30897"/>
        <item x="30898"/>
        <item x="30899"/>
        <item x="30900"/>
        <item x="30901"/>
        <item x="30902"/>
        <item x="30903"/>
        <item x="30904"/>
        <item x="30905"/>
        <item x="30906"/>
        <item x="30907"/>
        <item x="30908"/>
        <item x="30909"/>
        <item x="30910"/>
        <item x="30911"/>
        <item x="30912"/>
        <item x="30913"/>
        <item x="30914"/>
        <item x="30915"/>
        <item x="30916"/>
        <item x="30917"/>
        <item x="30918"/>
        <item x="30919"/>
        <item x="30920"/>
        <item x="30921"/>
        <item x="30922"/>
        <item x="30923"/>
        <item x="30924"/>
        <item x="30925"/>
        <item x="30926"/>
        <item x="30927"/>
        <item x="30928"/>
        <item x="30929"/>
        <item x="30930"/>
        <item x="30931"/>
        <item x="30932"/>
        <item x="30933"/>
        <item x="30934"/>
        <item x="30935"/>
        <item x="30936"/>
        <item x="30937"/>
        <item x="30938"/>
        <item x="30939"/>
        <item x="30940"/>
        <item x="30941"/>
        <item x="30942"/>
        <item x="30943"/>
        <item x="30944"/>
        <item x="30945"/>
        <item x="30946"/>
        <item x="30947"/>
        <item x="30948"/>
        <item x="30949"/>
        <item x="30950"/>
        <item x="30951"/>
        <item x="30952"/>
        <item x="30953"/>
        <item x="30954"/>
        <item x="30955"/>
        <item x="30956"/>
        <item x="30957"/>
        <item x="30958"/>
        <item x="30959"/>
        <item x="30960"/>
        <item x="30961"/>
        <item x="30962"/>
        <item x="30963"/>
        <item x="30964"/>
        <item x="30965"/>
        <item x="30966"/>
        <item x="30967"/>
        <item x="30968"/>
        <item x="30969"/>
        <item x="30970"/>
        <item x="30971"/>
        <item x="30972"/>
        <item x="30973"/>
        <item x="30974"/>
        <item x="30975"/>
        <item x="30976"/>
        <item x="30977"/>
        <item x="30978"/>
        <item x="30979"/>
        <item x="30980"/>
        <item x="30981"/>
        <item x="30982"/>
        <item x="30983"/>
        <item x="30984"/>
        <item x="30985"/>
        <item x="30986"/>
        <item x="30987"/>
        <item x="30988"/>
        <item x="30989"/>
        <item x="30990"/>
        <item x="30991"/>
        <item x="30992"/>
        <item x="30993"/>
        <item x="30994"/>
        <item x="30995"/>
        <item x="30996"/>
        <item x="30997"/>
        <item x="30998"/>
        <item x="30999"/>
        <item x="31000"/>
        <item x="31001"/>
        <item x="31002"/>
        <item x="31003"/>
        <item x="31004"/>
        <item x="31005"/>
        <item x="31006"/>
        <item x="31007"/>
        <item x="31008"/>
        <item x="31009"/>
        <item x="31010"/>
        <item x="31011"/>
        <item x="31012"/>
        <item x="31013"/>
        <item x="31014"/>
        <item x="31015"/>
        <item x="31016"/>
        <item x="31017"/>
        <item x="31018"/>
        <item x="31019"/>
        <item x="31020"/>
        <item x="31021"/>
        <item x="31022"/>
        <item x="31023"/>
        <item x="31024"/>
        <item x="31025"/>
        <item x="31026"/>
        <item x="31027"/>
        <item x="31028"/>
        <item x="31029"/>
        <item x="31030"/>
        <item x="31031"/>
        <item x="31032"/>
        <item x="31033"/>
        <item x="31034"/>
        <item x="31035"/>
        <item x="31036"/>
        <item x="31037"/>
        <item x="31038"/>
        <item x="31039"/>
        <item x="31040"/>
        <item x="31041"/>
        <item x="31042"/>
        <item x="31043"/>
        <item x="31044"/>
        <item x="31045"/>
        <item x="31046"/>
        <item x="31047"/>
        <item x="31048"/>
        <item x="31049"/>
        <item x="31050"/>
        <item x="31051"/>
        <item x="31052"/>
        <item x="31053"/>
        <item x="31054"/>
        <item x="31055"/>
        <item x="31056"/>
        <item x="31057"/>
        <item x="31058"/>
        <item x="31059"/>
        <item x="31060"/>
        <item x="31061"/>
        <item x="31062"/>
        <item x="31063"/>
        <item x="31064"/>
        <item x="31065"/>
        <item x="31066"/>
        <item x="31067"/>
        <item x="31068"/>
        <item x="31069"/>
        <item x="31070"/>
        <item x="31071"/>
        <item x="31072"/>
        <item x="31073"/>
        <item x="31074"/>
        <item x="31075"/>
        <item x="31076"/>
        <item x="31077"/>
        <item x="31078"/>
        <item x="31079"/>
        <item x="31080"/>
        <item x="31081"/>
        <item x="31082"/>
        <item x="31083"/>
        <item x="31084"/>
        <item x="31085"/>
        <item x="31086"/>
        <item x="31087"/>
        <item x="31088"/>
        <item x="31089"/>
        <item x="31090"/>
        <item x="31091"/>
        <item x="31092"/>
        <item x="31093"/>
        <item x="31094"/>
        <item x="31095"/>
        <item x="31096"/>
        <item x="31097"/>
        <item x="31098"/>
        <item x="31099"/>
        <item x="31100"/>
        <item x="31101"/>
        <item x="31102"/>
        <item x="31103"/>
        <item x="31104"/>
        <item x="31105"/>
        <item x="31106"/>
        <item x="31107"/>
        <item x="31108"/>
        <item x="31109"/>
        <item x="31110"/>
        <item x="31111"/>
        <item x="31112"/>
        <item x="31113"/>
        <item x="31114"/>
        <item x="31115"/>
        <item x="31116"/>
        <item x="31117"/>
        <item x="31118"/>
        <item x="31119"/>
        <item x="31120"/>
        <item x="31121"/>
        <item x="31122"/>
        <item x="31123"/>
        <item x="31124"/>
        <item x="31125"/>
        <item x="31126"/>
        <item x="31127"/>
        <item x="31128"/>
        <item x="31129"/>
        <item x="31130"/>
        <item x="31131"/>
        <item x="31132"/>
        <item x="31133"/>
        <item x="31134"/>
        <item x="31135"/>
        <item x="31136"/>
        <item x="31137"/>
        <item x="31138"/>
        <item x="31139"/>
        <item x="31140"/>
        <item x="31141"/>
        <item x="31142"/>
        <item x="31143"/>
        <item x="31144"/>
        <item x="31145"/>
        <item x="31146"/>
        <item x="31147"/>
        <item x="31148"/>
        <item x="31149"/>
        <item x="31150"/>
        <item x="31151"/>
        <item x="31152"/>
        <item x="31153"/>
        <item x="31154"/>
        <item x="31155"/>
        <item x="31156"/>
        <item x="31157"/>
        <item x="31158"/>
        <item x="31159"/>
        <item x="31160"/>
        <item x="31161"/>
        <item x="31162"/>
        <item x="31163"/>
        <item x="31164"/>
        <item x="31165"/>
        <item x="31166"/>
        <item x="31167"/>
        <item x="31168"/>
        <item x="31169"/>
        <item x="31170"/>
        <item x="31171"/>
        <item x="31172"/>
        <item x="31173"/>
        <item x="31174"/>
        <item x="31175"/>
        <item x="31176"/>
        <item x="31177"/>
        <item x="31178"/>
        <item x="31179"/>
        <item x="31180"/>
        <item x="31181"/>
        <item x="31182"/>
        <item x="31183"/>
        <item x="31184"/>
        <item x="31185"/>
        <item x="31186"/>
        <item x="31187"/>
        <item x="31188"/>
        <item x="31189"/>
        <item x="31190"/>
        <item x="31191"/>
        <item x="31192"/>
        <item x="31193"/>
        <item x="31194"/>
        <item x="31195"/>
        <item x="31196"/>
        <item x="31197"/>
        <item x="31198"/>
        <item x="31199"/>
        <item x="31200"/>
        <item x="31201"/>
        <item x="31202"/>
        <item x="31203"/>
        <item x="31204"/>
        <item x="31205"/>
        <item x="31206"/>
        <item x="31207"/>
        <item x="31208"/>
        <item x="31209"/>
        <item x="31210"/>
        <item x="31211"/>
        <item x="31212"/>
        <item x="31213"/>
        <item x="31214"/>
        <item x="31215"/>
        <item x="31216"/>
        <item x="31217"/>
        <item x="31218"/>
        <item x="31219"/>
        <item x="31220"/>
        <item x="31221"/>
        <item x="31222"/>
        <item x="31223"/>
        <item x="31224"/>
        <item x="31225"/>
        <item x="31226"/>
        <item x="31227"/>
        <item x="31228"/>
        <item x="31229"/>
        <item x="31230"/>
        <item x="31231"/>
        <item x="31232"/>
        <item x="31233"/>
        <item x="31234"/>
        <item x="31235"/>
        <item x="31236"/>
        <item x="31237"/>
        <item x="31238"/>
        <item x="31239"/>
        <item x="31240"/>
        <item x="31241"/>
        <item x="31242"/>
        <item x="31243"/>
        <item x="31244"/>
        <item x="31245"/>
        <item x="31246"/>
        <item x="31247"/>
        <item x="31248"/>
        <item x="31249"/>
        <item x="31250"/>
        <item x="31251"/>
        <item x="31252"/>
        <item x="31253"/>
        <item x="31254"/>
        <item x="31255"/>
        <item x="31256"/>
        <item x="31257"/>
        <item x="31258"/>
        <item x="31259"/>
        <item x="31260"/>
        <item x="31261"/>
        <item x="31262"/>
        <item x="31263"/>
        <item x="31264"/>
        <item x="31265"/>
        <item x="31266"/>
        <item x="31267"/>
        <item x="31268"/>
        <item x="31269"/>
        <item x="31270"/>
        <item x="31271"/>
        <item x="31272"/>
        <item x="31273"/>
        <item x="31274"/>
        <item x="31275"/>
        <item x="31276"/>
        <item x="31277"/>
        <item x="31278"/>
        <item x="31279"/>
        <item x="31280"/>
        <item x="31281"/>
        <item x="31282"/>
        <item x="31283"/>
        <item x="31284"/>
        <item x="31285"/>
        <item x="31286"/>
        <item x="31287"/>
        <item x="31288"/>
        <item x="31289"/>
        <item x="31290"/>
        <item x="31291"/>
        <item x="31292"/>
        <item x="31293"/>
        <item x="31294"/>
        <item x="31295"/>
        <item x="31296"/>
        <item x="31297"/>
        <item x="31298"/>
        <item x="31299"/>
        <item x="31300"/>
        <item x="31301"/>
        <item x="31302"/>
        <item x="31303"/>
        <item x="31304"/>
        <item x="31305"/>
        <item x="31306"/>
        <item x="31307"/>
        <item x="31308"/>
        <item x="31309"/>
        <item x="31310"/>
        <item x="31311"/>
        <item x="31312"/>
        <item x="31313"/>
        <item x="31314"/>
        <item x="31315"/>
        <item x="31316"/>
        <item x="31317"/>
        <item x="31318"/>
        <item x="31319"/>
        <item x="31320"/>
        <item x="31321"/>
        <item x="31322"/>
        <item x="31323"/>
        <item x="31324"/>
        <item x="31325"/>
        <item x="31326"/>
        <item x="31327"/>
        <item x="31328"/>
        <item x="31329"/>
        <item x="31330"/>
        <item x="31331"/>
        <item x="31332"/>
        <item x="31333"/>
        <item x="31334"/>
        <item x="31335"/>
        <item x="31336"/>
        <item x="31337"/>
        <item x="31338"/>
        <item x="31339"/>
        <item x="31340"/>
        <item x="31341"/>
        <item x="31342"/>
        <item x="31343"/>
        <item x="31344"/>
        <item x="31345"/>
        <item x="31346"/>
        <item x="31347"/>
        <item x="31348"/>
        <item x="31349"/>
        <item x="31350"/>
        <item x="31351"/>
        <item x="31352"/>
        <item x="31353"/>
        <item x="31354"/>
        <item x="31355"/>
        <item x="31356"/>
        <item x="31357"/>
        <item x="31358"/>
        <item x="31359"/>
        <item x="31360"/>
        <item x="31361"/>
        <item x="31362"/>
        <item x="31363"/>
        <item x="31364"/>
        <item x="31365"/>
        <item x="31366"/>
        <item x="31367"/>
        <item x="31368"/>
        <item x="31369"/>
        <item x="31370"/>
        <item x="31371"/>
        <item x="31372"/>
        <item x="31373"/>
        <item x="31374"/>
        <item x="31375"/>
        <item x="31376"/>
        <item x="31377"/>
        <item x="31378"/>
        <item x="31379"/>
        <item x="31380"/>
        <item x="31381"/>
        <item x="31382"/>
        <item x="31383"/>
        <item x="31384"/>
        <item x="31385"/>
        <item x="31386"/>
        <item x="31387"/>
        <item x="31388"/>
        <item x="31389"/>
        <item x="31390"/>
        <item x="31391"/>
        <item x="31392"/>
        <item x="31393"/>
        <item x="31394"/>
        <item x="31395"/>
        <item x="31396"/>
        <item x="31397"/>
        <item x="31398"/>
        <item x="31399"/>
        <item x="31400"/>
        <item x="31401"/>
        <item x="31402"/>
        <item x="31403"/>
        <item x="31404"/>
        <item x="31405"/>
        <item x="31406"/>
        <item x="31407"/>
        <item x="31408"/>
        <item x="31409"/>
        <item x="31410"/>
        <item x="31411"/>
        <item x="31412"/>
        <item x="31413"/>
        <item x="31414"/>
        <item x="31415"/>
        <item x="31416"/>
        <item x="31417"/>
        <item x="31418"/>
        <item x="31419"/>
        <item x="31420"/>
        <item x="31421"/>
        <item x="31422"/>
        <item x="31423"/>
        <item x="31424"/>
        <item x="31425"/>
        <item x="31426"/>
        <item x="31427"/>
        <item x="31428"/>
        <item x="31429"/>
        <item x="31430"/>
        <item x="31431"/>
        <item x="31432"/>
        <item x="31433"/>
        <item x="31434"/>
        <item x="31435"/>
        <item x="31436"/>
        <item x="31437"/>
        <item x="31438"/>
        <item x="31439"/>
        <item x="31440"/>
        <item x="31441"/>
        <item x="31442"/>
        <item x="31443"/>
        <item x="31444"/>
        <item x="31445"/>
        <item x="31446"/>
        <item x="31447"/>
        <item x="31448"/>
        <item x="31449"/>
        <item x="31450"/>
        <item x="31451"/>
        <item x="31452"/>
        <item x="31453"/>
        <item x="31454"/>
        <item x="31455"/>
        <item x="31456"/>
        <item x="31457"/>
        <item x="31458"/>
        <item x="31459"/>
        <item x="31460"/>
        <item x="31461"/>
        <item x="31462"/>
        <item x="31463"/>
        <item x="31464"/>
        <item x="31465"/>
        <item x="31466"/>
        <item x="31467"/>
        <item x="31468"/>
        <item x="31469"/>
        <item x="31470"/>
        <item x="31471"/>
        <item x="31472"/>
        <item x="31473"/>
        <item x="31474"/>
        <item x="31475"/>
        <item x="31476"/>
        <item x="31477"/>
        <item x="31478"/>
        <item x="31479"/>
        <item x="31480"/>
        <item x="31481"/>
        <item x="31482"/>
        <item x="31483"/>
        <item x="31484"/>
        <item x="31485"/>
        <item x="31486"/>
        <item x="31487"/>
        <item x="31488"/>
        <item x="31489"/>
        <item x="31490"/>
        <item x="31491"/>
        <item x="31492"/>
        <item x="31493"/>
        <item x="31494"/>
        <item x="31495"/>
        <item x="31496"/>
        <item x="31497"/>
        <item x="31498"/>
        <item x="31499"/>
        <item x="31500"/>
        <item x="31501"/>
        <item x="31502"/>
        <item x="31503"/>
        <item x="31504"/>
        <item x="31505"/>
        <item x="31506"/>
        <item x="31507"/>
        <item x="31508"/>
        <item x="31509"/>
        <item x="31510"/>
        <item x="31511"/>
        <item x="31512"/>
        <item x="31513"/>
        <item x="31514"/>
        <item x="31515"/>
        <item x="31516"/>
        <item x="31517"/>
        <item x="31518"/>
        <item x="31519"/>
        <item x="31520"/>
        <item x="31521"/>
        <item x="31522"/>
        <item x="31523"/>
        <item x="31524"/>
        <item x="31525"/>
        <item x="31526"/>
        <item x="31527"/>
        <item x="31528"/>
        <item x="31529"/>
        <item x="31530"/>
        <item x="31531"/>
        <item x="31532"/>
        <item x="31533"/>
        <item x="31534"/>
        <item x="31535"/>
        <item x="31536"/>
        <item x="31537"/>
        <item x="31538"/>
        <item x="31539"/>
        <item x="31540"/>
        <item x="31541"/>
        <item x="31542"/>
        <item x="31543"/>
        <item x="31544"/>
        <item x="31545"/>
        <item x="31546"/>
        <item x="31547"/>
        <item x="31548"/>
        <item x="31549"/>
        <item x="31550"/>
        <item x="31551"/>
        <item x="31552"/>
        <item x="31553"/>
        <item x="31554"/>
        <item x="31555"/>
        <item x="31556"/>
        <item x="31557"/>
        <item x="31558"/>
        <item x="31559"/>
        <item x="31560"/>
        <item x="31561"/>
        <item x="31562"/>
        <item x="31563"/>
        <item x="31564"/>
        <item x="31565"/>
        <item x="31566"/>
        <item x="31567"/>
        <item x="31568"/>
        <item x="31569"/>
        <item x="31570"/>
        <item x="31571"/>
        <item x="31572"/>
        <item x="31573"/>
        <item x="31574"/>
        <item x="31575"/>
        <item x="31576"/>
        <item x="31577"/>
        <item x="31578"/>
        <item x="31579"/>
        <item x="31580"/>
        <item x="31581"/>
        <item x="31582"/>
        <item x="31583"/>
        <item x="31584"/>
        <item x="31585"/>
        <item x="31586"/>
        <item x="31587"/>
        <item x="31588"/>
        <item x="31589"/>
        <item x="31590"/>
        <item x="31591"/>
        <item x="31592"/>
        <item x="31593"/>
        <item x="31594"/>
        <item x="31595"/>
        <item x="31596"/>
        <item x="31597"/>
        <item x="31598"/>
        <item x="31599"/>
        <item x="31600"/>
        <item x="31601"/>
        <item x="31602"/>
        <item x="31603"/>
        <item x="31604"/>
        <item x="31605"/>
        <item x="31606"/>
        <item x="31607"/>
        <item x="31608"/>
        <item x="31609"/>
        <item x="31610"/>
        <item x="31611"/>
        <item x="31612"/>
        <item x="31613"/>
        <item x="31614"/>
        <item x="31615"/>
        <item x="31616"/>
        <item x="31617"/>
        <item x="31618"/>
        <item x="31619"/>
        <item x="31620"/>
        <item x="31621"/>
        <item x="31622"/>
        <item x="31623"/>
        <item x="31624"/>
        <item x="31625"/>
        <item x="31626"/>
        <item x="31627"/>
        <item x="31628"/>
        <item x="31629"/>
        <item x="31630"/>
        <item x="31631"/>
        <item x="31632"/>
        <item x="31633"/>
        <item x="31634"/>
        <item x="31635"/>
        <item x="31636"/>
        <item x="31637"/>
        <item x="31638"/>
        <item x="31639"/>
        <item x="31640"/>
        <item x="31641"/>
        <item x="31642"/>
        <item x="31643"/>
        <item x="31644"/>
        <item x="31645"/>
        <item x="31646"/>
        <item x="31647"/>
        <item x="31648"/>
        <item x="31649"/>
        <item x="31650"/>
        <item x="31651"/>
        <item x="31652"/>
        <item x="31653"/>
        <item x="31654"/>
        <item x="31655"/>
        <item x="31656"/>
        <item x="31657"/>
        <item x="31658"/>
        <item x="31659"/>
        <item x="31660"/>
        <item x="31661"/>
        <item x="31662"/>
        <item x="31663"/>
        <item x="31664"/>
        <item x="31665"/>
        <item x="31666"/>
        <item x="31667"/>
        <item x="31668"/>
        <item x="31669"/>
        <item x="31670"/>
        <item x="31671"/>
        <item x="31672"/>
        <item x="31673"/>
        <item x="31674"/>
        <item x="31675"/>
        <item x="31676"/>
        <item x="31677"/>
        <item x="31678"/>
        <item x="31679"/>
        <item x="31680"/>
        <item x="31681"/>
        <item x="31682"/>
        <item x="31683"/>
        <item x="31684"/>
        <item x="31685"/>
        <item x="31686"/>
        <item x="31687"/>
        <item x="31688"/>
        <item x="31689"/>
        <item x="31690"/>
        <item x="31691"/>
        <item x="31692"/>
        <item x="31693"/>
        <item x="31694"/>
        <item x="31695"/>
        <item x="31696"/>
        <item x="31697"/>
        <item x="31698"/>
        <item x="31699"/>
        <item x="31700"/>
        <item x="31701"/>
        <item x="31702"/>
        <item x="31703"/>
        <item x="31704"/>
        <item x="31705"/>
        <item x="31706"/>
        <item x="31707"/>
        <item x="31708"/>
        <item x="31709"/>
        <item x="31710"/>
        <item x="31711"/>
        <item x="31712"/>
        <item x="31713"/>
        <item x="31714"/>
        <item x="31715"/>
        <item x="31716"/>
        <item x="31717"/>
        <item x="31718"/>
        <item x="31719"/>
        <item x="31720"/>
        <item x="31721"/>
        <item x="31722"/>
        <item x="31723"/>
        <item x="31724"/>
        <item x="31725"/>
        <item x="31726"/>
        <item x="31727"/>
        <item x="31728"/>
        <item x="31729"/>
        <item x="31730"/>
        <item x="31731"/>
        <item x="31732"/>
        <item x="31733"/>
        <item x="31734"/>
        <item x="31735"/>
        <item x="31736"/>
        <item x="31737"/>
        <item x="31738"/>
        <item x="31739"/>
        <item x="31740"/>
        <item x="31741"/>
        <item x="31742"/>
        <item x="31743"/>
        <item x="31744"/>
        <item x="31745"/>
        <item x="31746"/>
        <item x="31747"/>
        <item x="31748"/>
        <item x="31749"/>
        <item x="31750"/>
        <item x="31751"/>
        <item x="31752"/>
        <item x="31753"/>
        <item x="31754"/>
        <item x="31755"/>
        <item x="31756"/>
        <item x="31757"/>
        <item x="31758"/>
        <item x="31759"/>
        <item x="31760"/>
        <item x="31761"/>
        <item x="31762"/>
        <item x="31763"/>
        <item x="31764"/>
        <item x="31765"/>
        <item x="31766"/>
        <item x="31767"/>
        <item x="31768"/>
        <item x="31769"/>
        <item x="31770"/>
        <item x="31771"/>
        <item x="31772"/>
        <item x="31773"/>
        <item x="31774"/>
        <item x="31775"/>
        <item x="31776"/>
        <item x="31777"/>
        <item x="31778"/>
        <item x="31779"/>
        <item x="31780"/>
        <item x="31781"/>
        <item x="31782"/>
        <item x="31783"/>
        <item x="31784"/>
        <item x="31785"/>
        <item x="31786"/>
        <item x="31787"/>
        <item x="31788"/>
        <item x="31789"/>
        <item x="31790"/>
        <item x="31791"/>
        <item x="31792"/>
        <item x="31793"/>
        <item x="31794"/>
        <item x="31795"/>
        <item x="31796"/>
        <item x="31797"/>
        <item x="31798"/>
        <item x="31799"/>
        <item x="31800"/>
        <item x="31801"/>
        <item x="31802"/>
        <item x="31803"/>
        <item x="31804"/>
        <item x="31805"/>
        <item x="31806"/>
        <item x="31807"/>
        <item x="31808"/>
        <item x="31809"/>
        <item x="31810"/>
        <item x="31811"/>
        <item x="31812"/>
        <item x="31813"/>
        <item x="31814"/>
        <item x="31815"/>
        <item x="31816"/>
        <item x="31817"/>
        <item x="31818"/>
        <item x="31819"/>
        <item x="31820"/>
        <item x="31821"/>
        <item x="31822"/>
        <item x="31823"/>
        <item x="31824"/>
        <item x="31825"/>
        <item x="31826"/>
        <item x="31827"/>
        <item x="31828"/>
        <item x="31829"/>
        <item x="31830"/>
        <item x="31831"/>
        <item x="31832"/>
        <item x="31833"/>
        <item x="31834"/>
        <item x="31835"/>
        <item x="31836"/>
        <item x="31837"/>
        <item x="31838"/>
        <item x="31839"/>
        <item x="31840"/>
        <item x="31841"/>
        <item x="31842"/>
        <item x="31843"/>
        <item x="31844"/>
        <item x="31845"/>
        <item x="31846"/>
        <item x="31847"/>
        <item x="31848"/>
        <item x="31849"/>
        <item x="31850"/>
        <item x="31851"/>
        <item x="31852"/>
        <item x="31853"/>
        <item x="31854"/>
        <item x="31855"/>
        <item x="31856"/>
        <item x="31857"/>
        <item x="31858"/>
        <item x="31859"/>
        <item x="31860"/>
        <item x="31861"/>
        <item x="31862"/>
        <item x="31863"/>
        <item x="31864"/>
        <item x="31865"/>
        <item x="31866"/>
        <item x="31867"/>
        <item x="31868"/>
        <item x="31869"/>
        <item x="31870"/>
        <item x="31871"/>
        <item x="31872"/>
        <item x="31873"/>
        <item x="31874"/>
        <item x="31875"/>
        <item x="31876"/>
        <item x="31877"/>
        <item x="31878"/>
        <item x="31879"/>
        <item x="31880"/>
        <item x="31881"/>
        <item x="31882"/>
        <item x="31883"/>
        <item x="31884"/>
        <item x="31885"/>
        <item x="31886"/>
        <item x="31887"/>
        <item x="31888"/>
        <item x="31889"/>
        <item x="31890"/>
        <item x="31891"/>
        <item x="31892"/>
        <item x="31893"/>
        <item x="31894"/>
        <item x="31895"/>
        <item x="31896"/>
        <item x="31897"/>
        <item x="31898"/>
        <item x="31899"/>
        <item x="31900"/>
        <item x="31901"/>
        <item x="31902"/>
        <item x="31903"/>
        <item x="31904"/>
        <item x="31905"/>
        <item x="31906"/>
        <item x="31907"/>
        <item x="31908"/>
        <item x="31909"/>
        <item x="31910"/>
        <item x="31911"/>
        <item x="31912"/>
        <item x="31913"/>
        <item x="31914"/>
        <item x="31915"/>
        <item x="31916"/>
        <item x="31917"/>
        <item x="31918"/>
        <item x="31919"/>
        <item x="31920"/>
        <item x="31921"/>
        <item x="31922"/>
        <item x="31923"/>
        <item x="31924"/>
        <item x="31925"/>
        <item x="31926"/>
        <item x="31927"/>
        <item x="31928"/>
        <item x="31929"/>
        <item x="31930"/>
        <item x="31931"/>
        <item x="31932"/>
        <item x="31933"/>
        <item x="31934"/>
        <item x="31935"/>
        <item x="31936"/>
        <item x="31937"/>
        <item x="31938"/>
        <item x="31939"/>
        <item x="31940"/>
        <item x="31941"/>
        <item x="31942"/>
        <item x="31943"/>
        <item x="31944"/>
        <item x="31945"/>
        <item x="31946"/>
        <item x="31947"/>
        <item x="31948"/>
        <item x="31949"/>
        <item x="31950"/>
        <item x="31951"/>
        <item x="31952"/>
        <item x="31953"/>
        <item x="31954"/>
        <item x="31955"/>
        <item x="31956"/>
        <item x="31957"/>
        <item x="31958"/>
        <item x="31959"/>
        <item x="31960"/>
        <item x="31961"/>
        <item x="31962"/>
        <item x="31963"/>
        <item x="31964"/>
        <item x="31965"/>
        <item x="31966"/>
        <item x="31967"/>
        <item x="31968"/>
        <item x="31969"/>
        <item x="31970"/>
        <item x="31971"/>
        <item x="31972"/>
        <item x="31973"/>
        <item x="31974"/>
        <item x="31975"/>
        <item x="31976"/>
        <item x="31977"/>
        <item x="31978"/>
        <item x="31979"/>
        <item x="31980"/>
        <item x="31981"/>
        <item x="31982"/>
        <item x="31983"/>
        <item x="31984"/>
        <item x="31985"/>
        <item x="31986"/>
        <item x="31987"/>
        <item x="31988"/>
        <item x="31989"/>
        <item x="31990"/>
        <item x="31991"/>
        <item x="31992"/>
        <item x="31993"/>
        <item x="31994"/>
        <item x="31995"/>
        <item x="31996"/>
        <item x="31997"/>
        <item x="31998"/>
        <item x="31999"/>
        <item x="32000"/>
        <item x="32001"/>
        <item x="32002"/>
        <item x="32003"/>
        <item x="32004"/>
        <item x="32005"/>
        <item x="32006"/>
        <item x="32007"/>
        <item x="32008"/>
        <item x="32009"/>
        <item x="32010"/>
        <item x="32011"/>
        <item x="32012"/>
        <item x="32013"/>
        <item x="32014"/>
        <item x="32015"/>
        <item x="32016"/>
        <item x="32017"/>
        <item x="32018"/>
        <item x="32019"/>
        <item x="32020"/>
        <item x="32021"/>
        <item x="32022"/>
        <item x="32023"/>
        <item x="32024"/>
        <item x="32025"/>
        <item x="32026"/>
        <item x="32027"/>
        <item x="32028"/>
        <item x="32029"/>
        <item x="32030"/>
        <item x="32031"/>
        <item x="32032"/>
        <item x="32033"/>
        <item x="32034"/>
        <item x="32035"/>
        <item x="32036"/>
        <item x="32037"/>
        <item x="32038"/>
        <item x="32039"/>
        <item x="32040"/>
        <item x="32041"/>
        <item x="32042"/>
        <item x="32043"/>
        <item x="32044"/>
        <item x="32045"/>
        <item x="32046"/>
        <item x="32047"/>
        <item x="32048"/>
        <item x="32049"/>
        <item x="32050"/>
        <item x="32051"/>
        <item x="32052"/>
        <item x="32053"/>
        <item x="32054"/>
        <item x="32055"/>
        <item x="32056"/>
        <item x="32057"/>
        <item x="32058"/>
        <item x="32059"/>
        <item x="32060"/>
        <item x="32061"/>
        <item x="32062"/>
        <item x="32063"/>
        <item x="32064"/>
        <item x="32065"/>
        <item x="32066"/>
        <item x="32067"/>
        <item x="32068"/>
        <item x="32069"/>
        <item x="32070"/>
        <item x="32071"/>
        <item x="32072"/>
        <item x="32073"/>
        <item x="32074"/>
        <item x="32075"/>
        <item x="32076"/>
        <item x="32077"/>
        <item x="32078"/>
        <item x="32079"/>
        <item x="32080"/>
        <item x="32081"/>
        <item x="32082"/>
        <item x="32083"/>
        <item x="32084"/>
        <item x="32085"/>
        <item x="32086"/>
        <item x="32087"/>
        <item x="32088"/>
        <item x="32089"/>
        <item x="32090"/>
        <item x="32091"/>
        <item x="32092"/>
        <item x="32093"/>
        <item x="32094"/>
        <item x="32095"/>
        <item x="32096"/>
        <item x="32097"/>
        <item x="32098"/>
        <item x="32099"/>
        <item x="32100"/>
        <item x="32101"/>
        <item x="32102"/>
        <item x="32103"/>
        <item x="32104"/>
        <item x="32105"/>
        <item x="32106"/>
        <item x="32107"/>
        <item x="32108"/>
        <item x="32109"/>
        <item x="32110"/>
        <item x="32111"/>
        <item x="32112"/>
        <item x="32113"/>
        <item x="32114"/>
        <item x="32115"/>
        <item x="32116"/>
        <item x="32117"/>
        <item x="32118"/>
        <item x="32119"/>
        <item x="32120"/>
        <item x="32121"/>
        <item x="32122"/>
        <item x="32123"/>
        <item x="32124"/>
        <item x="32125"/>
        <item x="32126"/>
        <item x="32127"/>
        <item x="32128"/>
        <item x="32129"/>
        <item x="32130"/>
        <item x="32131"/>
        <item x="32132"/>
        <item x="32133"/>
        <item x="32134"/>
        <item x="32135"/>
        <item x="32136"/>
        <item x="32137"/>
        <item x="32138"/>
        <item x="32139"/>
        <item x="32140"/>
        <item x="32141"/>
        <item x="32142"/>
        <item x="32143"/>
        <item x="32144"/>
        <item x="32145"/>
        <item x="32146"/>
        <item x="32147"/>
        <item x="32148"/>
        <item x="32149"/>
        <item x="32150"/>
        <item x="32151"/>
        <item x="32152"/>
        <item x="32153"/>
        <item x="32154"/>
        <item x="32155"/>
        <item x="32156"/>
        <item x="32157"/>
        <item x="32158"/>
        <item x="32159"/>
        <item x="32160"/>
        <item x="32161"/>
        <item x="32162"/>
        <item x="32163"/>
        <item x="32164"/>
        <item x="32165"/>
        <item x="32166"/>
        <item x="32167"/>
        <item x="32168"/>
        <item x="32169"/>
        <item x="32170"/>
        <item x="32171"/>
        <item x="32172"/>
        <item x="32173"/>
        <item x="32174"/>
        <item x="32175"/>
        <item x="32176"/>
        <item x="32177"/>
        <item x="32178"/>
        <item x="32179"/>
        <item x="32180"/>
        <item x="32181"/>
        <item x="32182"/>
        <item x="32183"/>
        <item x="32184"/>
        <item x="32185"/>
        <item x="32186"/>
        <item x="32187"/>
        <item x="32188"/>
        <item x="32189"/>
        <item x="32190"/>
        <item x="32191"/>
        <item x="32192"/>
        <item x="32193"/>
        <item x="32194"/>
        <item x="32195"/>
        <item x="32196"/>
        <item x="32197"/>
        <item x="32198"/>
        <item x="32199"/>
        <item x="32200"/>
        <item x="32201"/>
        <item x="32202"/>
        <item x="32203"/>
        <item x="32204"/>
        <item x="32205"/>
        <item x="32206"/>
        <item x="32207"/>
        <item x="32208"/>
        <item x="32209"/>
        <item x="32210"/>
        <item x="32211"/>
        <item x="32212"/>
        <item x="32213"/>
        <item x="32214"/>
        <item x="32215"/>
        <item x="32216"/>
        <item x="32217"/>
        <item x="32218"/>
        <item x="32219"/>
        <item x="32220"/>
        <item x="32221"/>
        <item x="32222"/>
        <item x="32223"/>
        <item x="32224"/>
        <item x="32225"/>
        <item x="32226"/>
        <item x="32227"/>
        <item x="32228"/>
        <item x="32229"/>
        <item x="32230"/>
        <item x="32231"/>
        <item x="32232"/>
        <item x="32233"/>
        <item x="32234"/>
        <item x="32235"/>
        <item x="32236"/>
        <item x="32237"/>
        <item x="32238"/>
        <item x="32239"/>
        <item x="32240"/>
        <item x="32241"/>
        <item x="32242"/>
        <item x="32243"/>
        <item x="32244"/>
        <item x="32245"/>
        <item x="32246"/>
        <item x="32247"/>
        <item x="32248"/>
        <item x="32249"/>
        <item x="32250"/>
        <item x="32251"/>
        <item x="32252"/>
        <item x="32253"/>
        <item x="32254"/>
        <item x="32255"/>
        <item x="32256"/>
        <item x="32257"/>
        <item x="32258"/>
        <item x="32259"/>
        <item x="32260"/>
        <item x="32261"/>
        <item x="32262"/>
        <item x="32263"/>
        <item x="32264"/>
        <item x="32265"/>
        <item x="32266"/>
        <item x="32267"/>
        <item x="32268"/>
        <item x="32269"/>
        <item x="32270"/>
        <item x="32271"/>
        <item x="32272"/>
        <item x="32273"/>
        <item x="32274"/>
        <item x="32275"/>
        <item x="32276"/>
        <item x="32277"/>
        <item x="32278"/>
        <item x="32279"/>
        <item x="32280"/>
        <item x="32281"/>
        <item x="32282"/>
        <item x="32283"/>
        <item x="32284"/>
        <item x="32285"/>
        <item x="32286"/>
        <item x="32287"/>
        <item x="32288"/>
        <item x="32289"/>
        <item x="32290"/>
        <item x="32291"/>
        <item x="32292"/>
        <item x="32293"/>
        <item x="32294"/>
        <item x="32295"/>
        <item x="32296"/>
        <item x="32297"/>
        <item x="32298"/>
        <item x="32299"/>
        <item x="32300"/>
        <item x="32301"/>
        <item x="32302"/>
        <item x="32303"/>
        <item x="32304"/>
        <item x="32305"/>
        <item x="32306"/>
        <item x="32307"/>
        <item x="32308"/>
        <item x="32309"/>
        <item x="32310"/>
        <item x="32311"/>
        <item x="32312"/>
        <item x="32313"/>
        <item x="32314"/>
        <item x="32315"/>
        <item x="32316"/>
        <item x="32317"/>
        <item x="32318"/>
        <item x="32319"/>
        <item x="32320"/>
        <item x="32321"/>
        <item x="32322"/>
        <item x="32323"/>
        <item x="32324"/>
        <item x="32325"/>
        <item x="32326"/>
        <item x="32327"/>
        <item x="32328"/>
        <item x="32329"/>
        <item x="32330"/>
        <item x="32331"/>
        <item x="32332"/>
        <item x="32333"/>
        <item x="32334"/>
        <item x="32335"/>
        <item x="32336"/>
        <item x="32337"/>
        <item x="32338"/>
        <item x="32339"/>
        <item x="32340"/>
        <item x="32341"/>
        <item x="32342"/>
        <item x="32343"/>
        <item x="32344"/>
        <item x="32345"/>
        <item x="32346"/>
        <item x="32347"/>
        <item x="32348"/>
        <item x="32349"/>
        <item x="32350"/>
        <item x="32351"/>
        <item x="32352"/>
        <item x="32353"/>
        <item x="32354"/>
        <item x="32355"/>
        <item x="32356"/>
        <item x="32357"/>
        <item x="32358"/>
        <item x="32359"/>
        <item x="32360"/>
        <item x="32361"/>
        <item x="32362"/>
        <item x="32363"/>
        <item x="32364"/>
        <item x="32365"/>
        <item x="32366"/>
        <item x="32367"/>
        <item x="32368"/>
        <item x="32369"/>
        <item x="32370"/>
        <item x="32371"/>
        <item x="32372"/>
        <item x="32373"/>
        <item x="32374"/>
        <item x="32375"/>
        <item x="32376"/>
        <item x="32377"/>
        <item x="32378"/>
        <item x="32379"/>
        <item x="32380"/>
        <item x="32381"/>
        <item x="32382"/>
        <item x="32383"/>
        <item x="32384"/>
        <item x="32385"/>
        <item x="32386"/>
        <item x="32387"/>
        <item x="32388"/>
        <item x="32389"/>
        <item x="32390"/>
        <item x="32391"/>
        <item x="32392"/>
        <item x="32393"/>
        <item x="32394"/>
        <item x="32395"/>
        <item x="32396"/>
        <item x="32397"/>
        <item x="32398"/>
        <item x="32399"/>
        <item x="32400"/>
        <item x="32401"/>
        <item x="32402"/>
        <item x="32403"/>
        <item x="32404"/>
        <item x="32405"/>
        <item x="32406"/>
        <item x="32407"/>
        <item x="32408"/>
        <item x="32409"/>
        <item x="32410"/>
        <item x="32411"/>
        <item x="32412"/>
        <item x="32413"/>
        <item x="32414"/>
        <item x="32415"/>
        <item x="32416"/>
        <item x="32417"/>
        <item x="32418"/>
        <item x="32419"/>
        <item x="32420"/>
        <item x="32421"/>
        <item x="32422"/>
        <item x="32423"/>
        <item x="32424"/>
        <item x="32425"/>
        <item x="32426"/>
        <item x="32427"/>
        <item x="32428"/>
        <item x="32429"/>
        <item x="32430"/>
        <item x="32431"/>
        <item x="32432"/>
        <item x="32433"/>
        <item x="32434"/>
        <item x="32435"/>
        <item x="32436"/>
        <item x="32437"/>
        <item x="32438"/>
        <item x="32439"/>
        <item x="32440"/>
        <item x="32441"/>
        <item x="32442"/>
        <item x="32443"/>
        <item x="32444"/>
        <item x="32445"/>
        <item x="32446"/>
        <item x="32447"/>
        <item x="32448"/>
        <item x="32449"/>
        <item x="32450"/>
        <item x="32451"/>
        <item x="32452"/>
        <item x="32453"/>
        <item x="32454"/>
        <item x="32455"/>
        <item x="32456"/>
        <item x="32457"/>
        <item x="32458"/>
        <item x="32459"/>
        <item x="32460"/>
        <item x="32461"/>
        <item x="32462"/>
        <item x="32463"/>
        <item x="32464"/>
        <item x="32465"/>
        <item x="32466"/>
        <item x="32467"/>
        <item x="32468"/>
        <item x="32469"/>
        <item x="32470"/>
        <item x="32471"/>
        <item x="32472"/>
        <item x="32473"/>
        <item x="32474"/>
        <item x="32475"/>
        <item x="32476"/>
        <item x="32477"/>
        <item x="32478"/>
        <item x="32479"/>
        <item x="32480"/>
        <item x="32481"/>
        <item x="32482"/>
        <item x="32483"/>
        <item x="32484"/>
        <item x="32485"/>
        <item x="32486"/>
        <item x="32487"/>
        <item x="32488"/>
        <item x="32489"/>
        <item x="32490"/>
        <item x="32491"/>
        <item x="32492"/>
        <item x="32493"/>
        <item x="32494"/>
        <item x="32495"/>
        <item x="32496"/>
        <item x="32497"/>
        <item x="32498"/>
        <item x="32499"/>
        <item x="32500"/>
        <item x="32501"/>
        <item x="32502"/>
        <item x="32503"/>
        <item x="32504"/>
        <item x="32505"/>
        <item x="32506"/>
        <item x="32507"/>
        <item x="32508"/>
        <item x="32509"/>
        <item x="32510"/>
        <item x="32511"/>
        <item x="32512"/>
        <item x="32513"/>
        <item x="32514"/>
        <item x="32515"/>
        <item x="32516"/>
        <item x="32517"/>
        <item x="32518"/>
        <item x="32519"/>
        <item x="32520"/>
        <item x="32521"/>
        <item x="32522"/>
        <item x="32523"/>
        <item x="32524"/>
        <item x="32525"/>
        <item x="32526"/>
        <item x="32527"/>
        <item x="32528"/>
        <item x="32529"/>
        <item x="32530"/>
        <item x="32531"/>
        <item x="32532"/>
        <item x="32533"/>
        <item x="32534"/>
        <item x="32535"/>
        <item x="32536"/>
        <item x="32537"/>
        <item x="32538"/>
        <item x="32539"/>
        <item x="32540"/>
        <item x="32541"/>
        <item x="32542"/>
        <item x="32543"/>
        <item x="32544"/>
        <item x="32545"/>
        <item x="32546"/>
        <item x="32547"/>
        <item x="32548"/>
        <item x="32549"/>
        <item x="32550"/>
        <item x="32551"/>
        <item x="32552"/>
        <item x="32553"/>
        <item x="32554"/>
        <item x="32555"/>
        <item x="32556"/>
        <item x="32557"/>
        <item x="32558"/>
        <item x="32559"/>
        <item x="32560"/>
        <item x="32561"/>
        <item x="32562"/>
        <item x="32563"/>
        <item x="32564"/>
        <item x="32565"/>
        <item x="32566"/>
        <item x="32567"/>
        <item x="32568"/>
        <item x="32569"/>
        <item x="32570"/>
        <item x="32571"/>
        <item x="32572"/>
        <item x="32573"/>
        <item x="32574"/>
        <item x="32575"/>
        <item x="32576"/>
        <item x="32577"/>
        <item x="32578"/>
        <item x="32579"/>
        <item x="32580"/>
        <item x="32581"/>
        <item x="32582"/>
        <item x="32583"/>
        <item x="32584"/>
        <item x="32585"/>
        <item x="32586"/>
        <item x="32587"/>
        <item x="32588"/>
        <item x="32589"/>
        <item x="32590"/>
        <item x="32591"/>
        <item x="32592"/>
        <item x="32593"/>
        <item x="32594"/>
        <item x="32595"/>
        <item x="32596"/>
        <item x="32597"/>
        <item x="32598"/>
        <item x="32599"/>
        <item x="32600"/>
        <item x="32601"/>
        <item x="32602"/>
        <item x="32603"/>
        <item x="32604"/>
        <item x="32605"/>
        <item x="32606"/>
        <item x="32607"/>
        <item x="32608"/>
        <item x="32609"/>
        <item x="32610"/>
        <item x="32611"/>
        <item x="32612"/>
        <item x="32613"/>
        <item x="32614"/>
        <item x="32615"/>
        <item x="32616"/>
        <item x="32617"/>
        <item x="32618"/>
        <item x="32619"/>
        <item x="32620"/>
        <item x="32621"/>
        <item x="32622"/>
        <item x="32623"/>
        <item x="32624"/>
        <item x="32625"/>
        <item x="32626"/>
        <item x="32627"/>
        <item x="32628"/>
        <item x="32629"/>
        <item x="32630"/>
        <item x="32631"/>
        <item x="32632"/>
        <item x="32633"/>
        <item x="32634"/>
        <item x="32635"/>
        <item x="32636"/>
        <item x="32637"/>
        <item x="32638"/>
        <item x="32639"/>
        <item x="32640"/>
        <item x="32641"/>
        <item x="32642"/>
        <item x="32643"/>
        <item x="32644"/>
        <item x="32645"/>
        <item x="32646"/>
        <item x="32647"/>
        <item x="32648"/>
        <item x="32649"/>
        <item x="32650"/>
        <item x="32651"/>
        <item x="32652"/>
        <item x="32653"/>
        <item x="32654"/>
        <item x="32655"/>
        <item x="32656"/>
        <item x="32657"/>
        <item x="32658"/>
        <item x="32659"/>
        <item x="32660"/>
        <item x="32661"/>
        <item x="32662"/>
        <item x="32663"/>
        <item x="32664"/>
        <item x="32665"/>
        <item x="32666"/>
        <item x="32667"/>
        <item x="32668"/>
        <item x="32669"/>
        <item x="32670"/>
        <item x="32671"/>
        <item x="32672"/>
        <item x="32673"/>
        <item x="32674"/>
        <item x="32675"/>
        <item x="32676"/>
        <item x="32677"/>
        <item x="32678"/>
        <item x="32679"/>
        <item x="32680"/>
        <item x="32681"/>
        <item x="32682"/>
        <item x="32683"/>
        <item x="32684"/>
        <item x="32685"/>
        <item x="32686"/>
        <item x="32687"/>
        <item x="32688"/>
        <item x="32689"/>
        <item x="32690"/>
        <item x="32691"/>
        <item x="32692"/>
        <item x="32693"/>
        <item x="32694"/>
        <item x="32695"/>
        <item x="32696"/>
        <item x="32697"/>
        <item x="32698"/>
        <item x="32699"/>
        <item x="32700"/>
        <item x="32701"/>
        <item x="32702"/>
        <item x="32703"/>
        <item x="32704"/>
        <item x="32705"/>
        <item x="32706"/>
        <item x="32707"/>
        <item x="32708"/>
        <item x="32709"/>
        <item x="32710"/>
        <item x="32711"/>
        <item x="32712"/>
        <item x="32713"/>
        <item x="32714"/>
        <item x="32715"/>
        <item x="32716"/>
        <item x="32717"/>
        <item x="32718"/>
        <item x="32719"/>
        <item x="32720"/>
        <item x="32721"/>
        <item x="32722"/>
        <item x="32723"/>
        <item x="32724"/>
        <item x="32725"/>
        <item x="32726"/>
        <item x="32727"/>
        <item x="32728"/>
        <item x="32729"/>
        <item x="32730"/>
        <item x="32731"/>
        <item x="32732"/>
        <item x="32733"/>
        <item x="32734"/>
        <item x="32735"/>
        <item x="32736"/>
        <item x="32737"/>
        <item x="32738"/>
        <item x="32739"/>
        <item x="32740"/>
        <item x="32741"/>
        <item x="32742"/>
        <item x="32743"/>
        <item x="32744"/>
        <item x="32745"/>
        <item x="32746"/>
        <item x="32747"/>
        <item x="32748"/>
        <item x="32749"/>
        <item x="32750"/>
        <item x="32751"/>
        <item x="32752"/>
        <item x="32753"/>
        <item x="32754"/>
        <item x="32755"/>
        <item x="32756"/>
        <item x="32757"/>
        <item x="32758"/>
        <item x="32759"/>
        <item x="32760"/>
        <item x="32761"/>
        <item x="32762"/>
        <item x="32763"/>
        <item x="32764"/>
        <item x="32765"/>
        <item x="32766"/>
        <item x="32767"/>
        <item x="32768"/>
        <item x="32769"/>
        <item x="32770"/>
        <item x="32771"/>
        <item x="32772"/>
        <item x="32773"/>
        <item x="32774"/>
        <item x="32775"/>
        <item x="32776"/>
        <item x="32777"/>
        <item x="32778"/>
        <item x="32779"/>
        <item x="32780"/>
        <item x="32781"/>
        <item x="32782"/>
        <item x="32783"/>
        <item x="32784"/>
        <item x="32785"/>
        <item x="32786"/>
        <item x="32787"/>
        <item x="32788"/>
        <item x="32789"/>
        <item x="32790"/>
        <item x="32791"/>
        <item x="32792"/>
        <item x="32793"/>
        <item x="32794"/>
        <item x="32795"/>
        <item x="32796"/>
        <item x="32797"/>
        <item x="32798"/>
        <item x="32799"/>
        <item x="32800"/>
        <item x="32801"/>
        <item x="32802"/>
        <item x="32803"/>
        <item x="32804"/>
        <item x="32805"/>
        <item x="32806"/>
        <item x="32807"/>
        <item x="32808"/>
        <item x="32809"/>
        <item x="32810"/>
        <item x="32811"/>
        <item x="32812"/>
        <item x="32813"/>
        <item x="32814"/>
        <item x="32815"/>
        <item x="32816"/>
        <item x="32817"/>
        <item x="32818"/>
        <item x="32819"/>
        <item x="32820"/>
        <item x="32821"/>
        <item x="32822"/>
        <item x="32823"/>
        <item x="32824"/>
        <item x="32825"/>
        <item x="32826"/>
        <item x="32827"/>
        <item x="32828"/>
        <item x="32829"/>
        <item x="32830"/>
        <item x="32831"/>
        <item x="32832"/>
        <item x="32833"/>
        <item x="32834"/>
        <item x="32835"/>
        <item x="32836"/>
        <item x="32837"/>
        <item x="32838"/>
        <item x="32839"/>
        <item x="32840"/>
        <item x="32841"/>
        <item x="32842"/>
        <item x="32843"/>
        <item x="32844"/>
        <item x="32845"/>
        <item x="32846"/>
        <item x="32847"/>
        <item x="32848"/>
        <item x="32849"/>
        <item x="32850"/>
        <item x="32851"/>
        <item x="32852"/>
        <item x="32853"/>
        <item x="32854"/>
        <item x="32855"/>
        <item x="32856"/>
        <item x="32857"/>
        <item x="32858"/>
        <item x="32859"/>
        <item x="32860"/>
        <item x="32861"/>
        <item x="32862"/>
        <item x="32863"/>
        <item x="32864"/>
        <item x="32865"/>
        <item x="32866"/>
        <item x="32867"/>
        <item x="32868"/>
        <item x="32869"/>
        <item x="32870"/>
        <item x="32871"/>
        <item x="32872"/>
        <item x="32873"/>
        <item x="32874"/>
        <item x="32875"/>
        <item x="32876"/>
        <item x="32877"/>
        <item x="32878"/>
        <item x="32879"/>
        <item x="32880"/>
        <item x="32881"/>
        <item x="32882"/>
        <item x="32883"/>
        <item x="32884"/>
        <item x="32885"/>
        <item x="32886"/>
        <item x="32887"/>
        <item x="32888"/>
        <item x="32889"/>
        <item x="32890"/>
        <item x="32891"/>
        <item x="32892"/>
        <item x="32893"/>
        <item x="32894"/>
        <item x="32895"/>
        <item x="32896"/>
        <item x="32897"/>
        <item x="32898"/>
        <item x="32899"/>
        <item x="32900"/>
        <item x="32901"/>
        <item x="32902"/>
        <item x="32903"/>
        <item x="32904"/>
        <item x="32905"/>
        <item x="32906"/>
        <item x="32907"/>
        <item x="32908"/>
        <item x="32909"/>
        <item x="32910"/>
        <item x="32911"/>
        <item x="32912"/>
        <item x="32913"/>
        <item x="32914"/>
        <item x="32915"/>
        <item x="32916"/>
        <item x="32917"/>
        <item x="32918"/>
        <item x="32919"/>
        <item x="32920"/>
        <item x="32921"/>
        <item x="32922"/>
        <item x="32923"/>
        <item x="32924"/>
        <item x="32925"/>
        <item x="32926"/>
        <item x="32927"/>
        <item x="32928"/>
        <item x="32929"/>
        <item x="32930"/>
        <item x="32931"/>
        <item x="32932"/>
        <item x="32933"/>
        <item x="32934"/>
        <item x="32935"/>
        <item x="32936"/>
        <item x="32937"/>
        <item x="32938"/>
        <item x="32939"/>
        <item x="32940"/>
        <item x="32941"/>
        <item x="32942"/>
        <item x="32943"/>
        <item x="32944"/>
        <item x="32945"/>
        <item x="32946"/>
        <item x="32947"/>
        <item x="32948"/>
        <item x="32949"/>
        <item x="32950"/>
        <item x="32951"/>
        <item x="32952"/>
        <item x="32953"/>
        <item x="32954"/>
        <item x="32955"/>
        <item x="32956"/>
        <item x="32957"/>
        <item x="32958"/>
        <item x="32959"/>
        <item x="32960"/>
        <item x="32961"/>
        <item x="32962"/>
        <item x="32963"/>
        <item x="32964"/>
        <item x="32965"/>
        <item x="32966"/>
        <item x="32967"/>
        <item x="32968"/>
        <item x="32969"/>
        <item x="32970"/>
        <item x="32971"/>
        <item x="32972"/>
        <item x="32973"/>
        <item x="32974"/>
        <item x="32975"/>
        <item x="32976"/>
        <item x="32977"/>
        <item x="32978"/>
        <item x="32979"/>
        <item x="32980"/>
        <item x="32981"/>
        <item x="32982"/>
        <item x="32983"/>
        <item x="32984"/>
        <item x="32985"/>
        <item x="32986"/>
        <item x="32987"/>
        <item x="32988"/>
        <item x="32989"/>
        <item x="32990"/>
        <item x="32991"/>
        <item x="32992"/>
        <item x="32993"/>
        <item x="32994"/>
        <item x="32995"/>
        <item x="32996"/>
        <item x="32997"/>
        <item x="32998"/>
        <item x="32999"/>
        <item x="33000"/>
        <item x="33001"/>
        <item x="33002"/>
        <item x="33003"/>
        <item x="33004"/>
        <item x="33005"/>
        <item x="33006"/>
        <item x="33007"/>
        <item x="33008"/>
        <item x="33009"/>
        <item x="33010"/>
        <item x="33011"/>
        <item x="33012"/>
        <item x="33013"/>
        <item x="33014"/>
        <item x="33015"/>
        <item x="33016"/>
        <item x="33017"/>
        <item x="33018"/>
        <item x="33019"/>
        <item x="33020"/>
        <item x="33021"/>
        <item x="33022"/>
        <item x="33023"/>
        <item x="33024"/>
        <item x="33025"/>
        <item x="33026"/>
        <item x="33027"/>
        <item x="33028"/>
        <item x="33029"/>
        <item x="33030"/>
        <item x="33031"/>
        <item x="33032"/>
        <item x="33033"/>
        <item x="33034"/>
        <item x="33035"/>
        <item x="33036"/>
        <item x="33037"/>
        <item x="33038"/>
        <item x="33039"/>
        <item x="33040"/>
        <item x="33041"/>
        <item x="33042"/>
        <item x="33043"/>
        <item x="33044"/>
        <item x="33045"/>
        <item x="33046"/>
        <item x="33047"/>
        <item x="33048"/>
        <item x="33049"/>
        <item x="33050"/>
        <item x="33051"/>
        <item x="33052"/>
        <item x="33053"/>
        <item x="33054"/>
        <item x="33055"/>
        <item x="33056"/>
        <item x="33057"/>
        <item x="33058"/>
        <item x="33059"/>
        <item x="33060"/>
        <item x="33061"/>
        <item x="33062"/>
        <item x="33063"/>
        <item x="33064"/>
        <item x="33065"/>
        <item x="33066"/>
        <item x="33067"/>
        <item x="33068"/>
        <item x="33069"/>
        <item x="33070"/>
        <item x="33071"/>
        <item x="33072"/>
        <item x="33073"/>
        <item x="33074"/>
        <item x="33075"/>
        <item x="33076"/>
        <item x="33077"/>
        <item x="33078"/>
        <item x="33079"/>
        <item x="33080"/>
        <item x="33081"/>
        <item x="33082"/>
        <item x="33083"/>
        <item x="33084"/>
        <item x="33085"/>
        <item x="33086"/>
        <item x="33087"/>
        <item x="33088"/>
        <item x="33089"/>
        <item x="33090"/>
        <item x="33091"/>
        <item x="33092"/>
        <item x="33093"/>
        <item x="33094"/>
        <item x="33095"/>
        <item x="33096"/>
        <item x="33097"/>
        <item x="33098"/>
        <item x="33099"/>
        <item x="33100"/>
        <item x="33101"/>
        <item x="33102"/>
        <item x="33103"/>
        <item x="33104"/>
        <item x="33105"/>
        <item x="33106"/>
        <item x="33107"/>
        <item x="33108"/>
        <item x="33109"/>
        <item x="33110"/>
        <item x="33111"/>
        <item x="33112"/>
        <item x="33113"/>
        <item x="33114"/>
        <item x="33115"/>
        <item x="33116"/>
        <item x="33117"/>
        <item x="33118"/>
        <item x="33119"/>
        <item x="33120"/>
        <item x="33121"/>
        <item x="33122"/>
        <item x="33123"/>
        <item x="33124"/>
        <item x="33125"/>
        <item x="33126"/>
        <item x="33127"/>
        <item x="33128"/>
        <item x="33129"/>
        <item x="33130"/>
        <item x="33131"/>
        <item x="33132"/>
        <item x="33133"/>
        <item x="33134"/>
        <item x="33135"/>
        <item x="33136"/>
        <item x="33137"/>
        <item x="33138"/>
        <item x="33139"/>
        <item x="33140"/>
        <item x="33141"/>
        <item x="33142"/>
        <item x="33143"/>
        <item x="33144"/>
        <item x="33145"/>
        <item x="33146"/>
        <item x="33147"/>
        <item x="33148"/>
        <item x="33149"/>
        <item x="33150"/>
        <item x="33151"/>
        <item x="33152"/>
        <item x="33153"/>
        <item x="33154"/>
        <item x="33155"/>
        <item x="33156"/>
        <item x="33157"/>
        <item x="33158"/>
        <item x="33159"/>
        <item x="33160"/>
        <item x="33161"/>
        <item x="33162"/>
        <item x="33163"/>
        <item x="33164"/>
        <item x="33165"/>
        <item x="33166"/>
        <item x="33167"/>
        <item x="33168"/>
        <item x="33169"/>
        <item x="33170"/>
        <item x="33171"/>
        <item x="33172"/>
        <item x="33173"/>
        <item x="33174"/>
        <item x="33175"/>
        <item x="33176"/>
        <item x="33177"/>
        <item x="33178"/>
        <item x="33179"/>
        <item x="33180"/>
        <item x="33181"/>
        <item x="33182"/>
        <item x="33183"/>
        <item x="33184"/>
        <item x="33185"/>
        <item x="33186"/>
        <item x="33187"/>
        <item x="33188"/>
        <item x="33189"/>
        <item x="33190"/>
        <item x="33191"/>
        <item x="33192"/>
        <item x="33193"/>
        <item x="33194"/>
        <item x="33195"/>
        <item x="33196"/>
        <item x="33197"/>
        <item x="33198"/>
        <item x="33199"/>
        <item x="33200"/>
        <item x="33201"/>
        <item x="33202"/>
        <item x="33203"/>
        <item x="33204"/>
        <item x="33205"/>
        <item x="33206"/>
        <item x="33207"/>
        <item x="33208"/>
        <item x="33209"/>
        <item x="33210"/>
        <item x="33211"/>
        <item x="33212"/>
        <item x="33213"/>
        <item x="33214"/>
        <item x="33215"/>
        <item x="33216"/>
        <item x="33217"/>
        <item x="33218"/>
        <item x="33219"/>
        <item x="33220"/>
        <item x="33221"/>
        <item x="33222"/>
        <item x="33223"/>
        <item x="33224"/>
        <item x="33225"/>
        <item x="33226"/>
        <item x="33227"/>
        <item x="33228"/>
        <item x="33229"/>
        <item x="33230"/>
        <item x="33231"/>
        <item x="33232"/>
        <item x="33233"/>
        <item x="33234"/>
        <item x="33235"/>
        <item x="33236"/>
        <item x="33237"/>
        <item x="33238"/>
        <item x="33239"/>
        <item x="33240"/>
        <item x="33241"/>
        <item x="33242"/>
        <item x="33243"/>
        <item x="33244"/>
        <item x="33245"/>
        <item x="33246"/>
        <item x="33247"/>
        <item x="33248"/>
        <item x="33249"/>
        <item x="33250"/>
        <item x="33251"/>
        <item x="33252"/>
        <item x="33253"/>
        <item x="33254"/>
        <item x="33255"/>
        <item x="33256"/>
        <item x="33257"/>
        <item x="33258"/>
        <item x="33259"/>
        <item x="33260"/>
        <item x="33261"/>
        <item x="33262"/>
        <item x="33263"/>
        <item x="33264"/>
        <item x="33265"/>
        <item x="33266"/>
        <item x="33267"/>
        <item x="33268"/>
        <item x="33269"/>
        <item x="33270"/>
        <item x="33271"/>
        <item x="33272"/>
        <item x="33273"/>
        <item x="33274"/>
        <item x="33275"/>
        <item x="33276"/>
        <item x="33277"/>
        <item x="33278"/>
        <item x="33279"/>
        <item x="33280"/>
        <item x="33281"/>
        <item x="33282"/>
        <item x="33283"/>
        <item x="33284"/>
        <item x="33285"/>
        <item x="33286"/>
        <item x="33287"/>
        <item x="33288"/>
        <item x="33289"/>
        <item x="33290"/>
        <item x="33291"/>
        <item x="33292"/>
        <item x="33293"/>
        <item x="33294"/>
        <item x="33295"/>
        <item x="33296"/>
        <item x="33297"/>
        <item x="33298"/>
        <item x="33299"/>
        <item x="33300"/>
        <item x="33301"/>
        <item x="33302"/>
        <item x="33303"/>
        <item x="33304"/>
        <item x="33305"/>
        <item x="33306"/>
        <item x="33307"/>
        <item x="33308"/>
        <item x="33309"/>
        <item x="33310"/>
        <item x="33311"/>
        <item x="33312"/>
        <item x="33313"/>
        <item x="33314"/>
        <item x="33315"/>
        <item x="33316"/>
        <item x="33317"/>
        <item x="33318"/>
        <item x="33319"/>
        <item x="33320"/>
        <item x="33321"/>
        <item x="33322"/>
        <item x="33323"/>
        <item x="33324"/>
        <item x="33325"/>
        <item x="33326"/>
        <item x="33327"/>
        <item x="33328"/>
        <item x="33329"/>
        <item x="33330"/>
        <item x="33331"/>
        <item x="33332"/>
        <item x="33333"/>
        <item x="33334"/>
        <item x="33335"/>
        <item x="33336"/>
        <item x="33337"/>
        <item x="33338"/>
        <item x="33339"/>
        <item x="33340"/>
        <item x="33341"/>
        <item x="33342"/>
        <item x="33343"/>
        <item x="33344"/>
        <item x="33345"/>
        <item x="33346"/>
        <item x="33347"/>
        <item x="33348"/>
        <item x="33349"/>
        <item x="33350"/>
        <item x="33351"/>
        <item x="33352"/>
        <item x="33353"/>
        <item x="33354"/>
        <item x="33355"/>
        <item x="33356"/>
        <item x="33357"/>
        <item x="33358"/>
        <item x="33359"/>
        <item x="33360"/>
        <item x="33361"/>
        <item x="33362"/>
        <item x="33363"/>
        <item x="33364"/>
        <item x="33365"/>
        <item x="33366"/>
        <item x="33367"/>
        <item x="33368"/>
        <item x="33369"/>
        <item x="33370"/>
        <item x="33371"/>
        <item x="33372"/>
        <item x="33373"/>
        <item x="33374"/>
        <item x="33375"/>
        <item x="33376"/>
        <item x="33377"/>
        <item x="33378"/>
        <item x="33379"/>
        <item x="33380"/>
        <item x="33381"/>
        <item x="33382"/>
        <item x="33383"/>
        <item x="33384"/>
        <item x="33385"/>
        <item x="33386"/>
        <item x="33387"/>
        <item x="33388"/>
        <item x="33389"/>
        <item x="33390"/>
        <item x="33391"/>
        <item x="33392"/>
        <item x="33393"/>
        <item x="33394"/>
        <item x="33395"/>
        <item x="33396"/>
        <item x="33397"/>
        <item x="33398"/>
        <item x="33399"/>
        <item x="33400"/>
        <item x="33401"/>
        <item x="33402"/>
        <item x="33403"/>
        <item x="33404"/>
        <item x="33405"/>
        <item x="33406"/>
        <item x="33407"/>
        <item x="33408"/>
        <item x="33409"/>
        <item x="33410"/>
        <item x="33411"/>
        <item x="33412"/>
        <item x="33413"/>
        <item x="33414"/>
        <item x="33415"/>
        <item x="33416"/>
        <item x="33417"/>
        <item x="33418"/>
        <item x="33419"/>
        <item x="33420"/>
        <item x="33421"/>
        <item x="33422"/>
        <item x="33423"/>
        <item x="33424"/>
        <item x="33425"/>
        <item x="33426"/>
        <item x="33427"/>
        <item x="33428"/>
        <item x="33429"/>
        <item x="33430"/>
        <item x="33431"/>
        <item x="33432"/>
        <item x="33433"/>
        <item x="33434"/>
        <item x="33435"/>
        <item x="33436"/>
        <item x="33437"/>
        <item x="33438"/>
        <item x="33439"/>
        <item x="33440"/>
        <item x="33441"/>
        <item x="33442"/>
        <item x="33443"/>
        <item x="33444"/>
        <item x="33445"/>
        <item x="33446"/>
        <item x="33447"/>
        <item x="33448"/>
        <item x="33449"/>
        <item x="33450"/>
        <item x="33451"/>
        <item x="33452"/>
        <item x="33453"/>
        <item x="33454"/>
        <item x="33455"/>
        <item x="33456"/>
        <item x="33457"/>
        <item x="33458"/>
        <item x="33459"/>
        <item x="33460"/>
        <item x="33461"/>
        <item x="33462"/>
        <item x="33463"/>
        <item x="33464"/>
        <item x="33465"/>
        <item x="33466"/>
        <item x="33467"/>
        <item x="33468"/>
        <item x="33469"/>
        <item x="33470"/>
        <item x="33471"/>
        <item x="33472"/>
        <item x="33473"/>
        <item x="33474"/>
        <item x="33475"/>
        <item x="33476"/>
        <item x="33477"/>
        <item x="33478"/>
        <item x="33479"/>
        <item x="33480"/>
        <item x="33481"/>
        <item x="33482"/>
        <item x="33483"/>
        <item x="33484"/>
        <item x="33485"/>
        <item x="33486"/>
        <item x="33487"/>
        <item x="33488"/>
        <item x="33489"/>
        <item x="33490"/>
        <item x="33491"/>
        <item x="33492"/>
        <item x="33493"/>
        <item x="33494"/>
        <item x="33495"/>
        <item x="33496"/>
        <item x="33497"/>
        <item x="33498"/>
        <item x="33499"/>
        <item x="33500"/>
        <item x="33501"/>
        <item x="33502"/>
        <item x="33503"/>
        <item x="33504"/>
        <item x="33505"/>
        <item x="33506"/>
        <item x="33507"/>
        <item x="33508"/>
        <item x="33509"/>
        <item x="33510"/>
        <item x="33511"/>
        <item x="33512"/>
        <item x="33513"/>
        <item x="33514"/>
        <item x="33515"/>
        <item x="33516"/>
        <item x="33517"/>
        <item x="33518"/>
        <item x="33519"/>
        <item x="33520"/>
        <item x="33521"/>
        <item x="33522"/>
        <item x="33523"/>
        <item x="33524"/>
        <item x="33525"/>
        <item x="33526"/>
        <item x="33527"/>
        <item x="33528"/>
        <item x="33529"/>
        <item x="33530"/>
        <item x="33531"/>
        <item x="33532"/>
        <item x="33533"/>
        <item x="33534"/>
        <item x="33535"/>
        <item x="33536"/>
        <item x="33537"/>
        <item x="33538"/>
        <item x="33539"/>
        <item x="33540"/>
        <item x="33541"/>
        <item x="33542"/>
        <item x="33543"/>
        <item x="33544"/>
        <item x="33545"/>
        <item x="33546"/>
        <item x="33547"/>
        <item x="33548"/>
        <item x="33549"/>
        <item x="33550"/>
        <item x="33551"/>
        <item x="33552"/>
        <item x="33553"/>
        <item x="33554"/>
        <item x="33555"/>
        <item x="33556"/>
        <item x="33557"/>
        <item x="33558"/>
        <item x="33559"/>
        <item x="33560"/>
        <item x="33561"/>
        <item x="33562"/>
        <item x="33563"/>
        <item x="33564"/>
        <item x="33565"/>
        <item x="33566"/>
        <item x="33567"/>
        <item x="33568"/>
        <item x="33569"/>
        <item x="33570"/>
        <item x="33571"/>
        <item x="33572"/>
        <item x="33573"/>
        <item x="33574"/>
        <item x="33575"/>
        <item x="33576"/>
        <item x="33577"/>
        <item x="33578"/>
        <item x="33579"/>
        <item x="33580"/>
        <item x="33581"/>
        <item x="33582"/>
        <item x="33583"/>
        <item x="33584"/>
        <item x="33585"/>
        <item x="33586"/>
        <item x="33587"/>
        <item x="33588"/>
        <item x="33589"/>
        <item x="33590"/>
        <item x="33591"/>
        <item x="33592"/>
        <item x="33593"/>
        <item x="33594"/>
        <item x="33595"/>
        <item x="33596"/>
        <item x="33597"/>
        <item x="33598"/>
        <item x="33599"/>
        <item x="33600"/>
        <item x="33601"/>
        <item x="33602"/>
        <item x="33603"/>
        <item x="33604"/>
        <item x="33605"/>
        <item x="33606"/>
        <item x="33607"/>
        <item x="33608"/>
        <item x="33609"/>
        <item x="33610"/>
        <item x="33611"/>
        <item x="33612"/>
        <item x="33613"/>
        <item x="33614"/>
        <item x="33615"/>
        <item x="33616"/>
        <item x="33617"/>
        <item x="33618"/>
        <item x="33619"/>
        <item x="33620"/>
        <item x="33621"/>
        <item x="33622"/>
        <item x="33623"/>
        <item x="33624"/>
        <item x="33625"/>
        <item x="33626"/>
        <item x="33627"/>
        <item x="33628"/>
        <item x="33629"/>
        <item x="33630"/>
        <item x="33631"/>
        <item x="33632"/>
        <item x="33633"/>
        <item x="33634"/>
        <item x="33635"/>
        <item x="33636"/>
        <item x="33637"/>
        <item x="33638"/>
        <item x="33639"/>
        <item x="33640"/>
        <item x="33641"/>
        <item x="33642"/>
        <item x="33643"/>
        <item x="33644"/>
        <item x="33645"/>
        <item x="33646"/>
        <item x="33647"/>
        <item x="33648"/>
        <item x="33649"/>
        <item x="33650"/>
        <item x="33651"/>
        <item x="33652"/>
        <item x="33653"/>
        <item x="33654"/>
        <item x="33655"/>
        <item x="33656"/>
        <item x="33657"/>
        <item x="33658"/>
        <item x="33659"/>
        <item x="33660"/>
        <item x="33661"/>
        <item x="33662"/>
        <item x="33663"/>
        <item x="33664"/>
        <item x="33665"/>
        <item x="33666"/>
        <item x="33667"/>
        <item x="33668"/>
        <item x="33669"/>
        <item x="33670"/>
        <item x="33671"/>
        <item x="33672"/>
        <item x="33673"/>
        <item x="33674"/>
        <item x="33675"/>
        <item x="33676"/>
        <item x="33677"/>
        <item x="33678"/>
        <item x="33679"/>
        <item x="33680"/>
        <item x="33681"/>
        <item x="33682"/>
        <item x="33683"/>
        <item x="33684"/>
        <item x="33685"/>
        <item x="33686"/>
        <item x="33687"/>
        <item x="33688"/>
        <item x="33689"/>
        <item x="33690"/>
        <item x="33691"/>
        <item x="33692"/>
        <item x="33693"/>
        <item x="33694"/>
        <item x="33695"/>
        <item x="33696"/>
        <item x="33697"/>
        <item x="33698"/>
        <item x="33699"/>
        <item x="33700"/>
        <item x="33701"/>
        <item x="33702"/>
        <item x="33703"/>
        <item x="33704"/>
        <item x="33705"/>
        <item x="33706"/>
        <item x="33707"/>
        <item x="33708"/>
        <item x="33709"/>
        <item x="33710"/>
        <item x="33711"/>
        <item x="33712"/>
        <item x="33713"/>
        <item x="33714"/>
        <item x="33715"/>
        <item x="33716"/>
        <item x="33717"/>
        <item x="33718"/>
        <item x="33719"/>
        <item x="33720"/>
        <item x="33721"/>
        <item x="33722"/>
        <item x="33723"/>
        <item x="33724"/>
        <item x="33725"/>
        <item x="33726"/>
        <item x="33727"/>
        <item x="33728"/>
        <item x="33729"/>
        <item x="33730"/>
        <item x="33731"/>
        <item x="33732"/>
        <item x="33733"/>
        <item x="33734"/>
        <item x="33735"/>
        <item x="33736"/>
        <item x="33737"/>
        <item x="33738"/>
        <item x="33739"/>
        <item x="33740"/>
        <item x="33741"/>
        <item x="33742"/>
        <item x="33743"/>
        <item x="33744"/>
        <item x="33745"/>
        <item x="33746"/>
        <item x="33747"/>
        <item x="33748"/>
        <item x="33749"/>
        <item x="33750"/>
        <item x="33751"/>
        <item x="33752"/>
        <item x="33753"/>
        <item x="33754"/>
        <item x="33755"/>
        <item x="33756"/>
        <item x="33757"/>
        <item x="33758"/>
        <item x="33759"/>
        <item x="33760"/>
        <item x="33761"/>
        <item x="33762"/>
        <item x="33763"/>
        <item x="33764"/>
        <item x="33765"/>
        <item x="33766"/>
        <item x="33767"/>
        <item x="33768"/>
        <item x="33769"/>
        <item x="33770"/>
        <item x="33771"/>
        <item x="33772"/>
        <item x="33773"/>
        <item x="33774"/>
        <item x="33775"/>
        <item x="33776"/>
        <item x="33777"/>
        <item x="33778"/>
        <item x="33779"/>
        <item x="33780"/>
        <item x="33781"/>
        <item x="33782"/>
        <item x="33783"/>
        <item x="33784"/>
        <item x="33785"/>
        <item x="33786"/>
        <item x="33787"/>
        <item x="33788"/>
        <item x="33789"/>
        <item x="33790"/>
        <item x="33791"/>
        <item x="33792"/>
        <item x="33793"/>
        <item x="33794"/>
        <item x="33795"/>
        <item x="33796"/>
        <item x="33797"/>
        <item x="33798"/>
        <item x="33799"/>
        <item x="33800"/>
        <item x="33801"/>
        <item x="33802"/>
        <item x="33803"/>
        <item x="33804"/>
        <item x="33805"/>
        <item x="33806"/>
        <item x="33807"/>
        <item x="33808"/>
        <item x="33809"/>
        <item x="33810"/>
        <item x="33811"/>
        <item x="33812"/>
        <item x="33813"/>
        <item x="33814"/>
        <item x="33815"/>
        <item x="33816"/>
        <item x="33817"/>
        <item x="33818"/>
        <item x="33819"/>
        <item x="33820"/>
        <item x="33821"/>
        <item x="33822"/>
        <item x="33823"/>
        <item x="33824"/>
        <item x="33825"/>
        <item x="33826"/>
        <item x="33827"/>
        <item x="33828"/>
        <item x="33829"/>
        <item x="33830"/>
        <item x="33831"/>
        <item x="33832"/>
        <item x="33833"/>
        <item x="33834"/>
        <item x="33835"/>
        <item x="33836"/>
        <item x="33837"/>
        <item x="33838"/>
        <item x="33839"/>
        <item x="33840"/>
        <item x="33841"/>
        <item x="33842"/>
        <item x="33843"/>
        <item x="33844"/>
        <item x="33845"/>
        <item x="33846"/>
        <item x="33847"/>
        <item x="33848"/>
        <item x="33849"/>
        <item x="33850"/>
        <item x="33851"/>
        <item x="33852"/>
        <item x="33853"/>
        <item x="33854"/>
        <item x="33855"/>
        <item x="33856"/>
        <item x="33857"/>
        <item x="33858"/>
        <item x="33859"/>
        <item x="33860"/>
        <item x="33861"/>
        <item x="33862"/>
        <item x="33863"/>
        <item x="33864"/>
        <item x="33865"/>
        <item x="33866"/>
        <item x="33867"/>
        <item x="33868"/>
        <item x="33869"/>
        <item x="33870"/>
        <item x="33871"/>
        <item x="33872"/>
        <item x="33873"/>
        <item x="33874"/>
        <item x="33875"/>
        <item x="33876"/>
        <item x="33877"/>
        <item x="33878"/>
        <item x="33879"/>
        <item x="33880"/>
        <item x="33881"/>
        <item x="33882"/>
        <item x="33883"/>
        <item x="33884"/>
        <item x="33885"/>
        <item x="33886"/>
        <item x="33887"/>
        <item x="33888"/>
        <item x="33889"/>
        <item x="33890"/>
        <item x="33891"/>
        <item x="33892"/>
        <item x="33893"/>
        <item x="33894"/>
        <item x="33895"/>
        <item x="33896"/>
        <item x="33897"/>
        <item x="33898"/>
        <item x="33899"/>
        <item x="33900"/>
        <item x="33901"/>
        <item x="33902"/>
        <item x="33903"/>
        <item x="33904"/>
        <item x="33905"/>
        <item x="33906"/>
        <item x="33907"/>
        <item x="33908"/>
        <item x="33909"/>
        <item x="33910"/>
        <item x="33911"/>
        <item x="33912"/>
        <item x="33913"/>
        <item x="33914"/>
        <item x="33915"/>
        <item x="33916"/>
        <item x="33917"/>
        <item x="33918"/>
        <item x="33919"/>
        <item x="33920"/>
        <item x="33921"/>
        <item x="33922"/>
        <item x="33923"/>
        <item x="33924"/>
        <item x="33925"/>
        <item x="33926"/>
        <item x="33927"/>
        <item x="33928"/>
        <item x="33929"/>
        <item x="33930"/>
        <item x="33931"/>
        <item x="33932"/>
        <item x="33933"/>
        <item x="33934"/>
        <item x="33935"/>
        <item x="33936"/>
        <item x="33937"/>
        <item x="33938"/>
        <item x="33939"/>
        <item x="33940"/>
        <item x="33941"/>
        <item x="33942"/>
        <item x="33943"/>
        <item x="33944"/>
        <item x="33945"/>
        <item x="33946"/>
        <item x="33947"/>
        <item x="33948"/>
        <item x="33949"/>
        <item x="33950"/>
        <item x="33951"/>
        <item x="33952"/>
        <item x="33953"/>
        <item x="33954"/>
        <item x="33955"/>
        <item x="33956"/>
        <item x="33957"/>
        <item x="33958"/>
        <item x="33959"/>
        <item x="33960"/>
        <item x="33961"/>
        <item x="33962"/>
        <item x="33963"/>
        <item x="33964"/>
        <item x="33965"/>
        <item x="33966"/>
        <item x="33967"/>
        <item x="33968"/>
        <item x="33969"/>
        <item x="33970"/>
        <item x="33971"/>
        <item x="33972"/>
        <item x="33973"/>
        <item x="33974"/>
        <item x="33975"/>
        <item x="33976"/>
        <item x="33977"/>
        <item x="33978"/>
        <item x="33979"/>
        <item x="33980"/>
        <item x="33981"/>
        <item x="33982"/>
        <item x="33983"/>
        <item x="33984"/>
        <item x="33985"/>
        <item x="33986"/>
        <item x="33987"/>
        <item x="33988"/>
        <item x="33989"/>
        <item x="33990"/>
        <item x="33991"/>
        <item x="33992"/>
        <item x="33993"/>
        <item x="33994"/>
        <item x="33995"/>
        <item x="33996"/>
        <item x="33997"/>
        <item x="33998"/>
        <item x="33999"/>
        <item x="34000"/>
        <item x="34001"/>
        <item x="34002"/>
        <item x="34003"/>
        <item x="34004"/>
        <item x="34005"/>
        <item x="34006"/>
        <item x="34007"/>
        <item x="34008"/>
        <item x="34009"/>
        <item x="34010"/>
        <item x="34011"/>
        <item x="34012"/>
        <item x="34013"/>
        <item x="34014"/>
        <item x="34015"/>
        <item x="34016"/>
        <item x="34017"/>
        <item x="34018"/>
        <item x="34019"/>
        <item x="34020"/>
        <item x="34021"/>
        <item x="34022"/>
        <item x="34023"/>
        <item x="34024"/>
        <item x="34025"/>
        <item x="34026"/>
        <item x="34027"/>
        <item x="34028"/>
        <item x="34029"/>
        <item x="34030"/>
        <item x="34031"/>
        <item x="34032"/>
        <item x="34033"/>
        <item x="34034"/>
        <item x="34035"/>
        <item x="34036"/>
        <item x="34037"/>
        <item x="34038"/>
        <item x="34039"/>
        <item x="34040"/>
        <item x="34041"/>
        <item x="34042"/>
        <item x="34043"/>
        <item x="34044"/>
        <item x="34045"/>
        <item x="34046"/>
        <item x="34047"/>
        <item x="34048"/>
        <item x="34049"/>
        <item x="34050"/>
        <item x="34051"/>
        <item x="34052"/>
        <item x="34053"/>
        <item x="34054"/>
        <item x="34055"/>
        <item x="34056"/>
        <item x="34057"/>
        <item x="34058"/>
        <item x="34059"/>
        <item x="34060"/>
        <item x="34061"/>
        <item x="34062"/>
        <item x="34063"/>
        <item x="34064"/>
        <item x="34065"/>
        <item x="34066"/>
        <item x="34067"/>
        <item x="34068"/>
        <item x="34069"/>
        <item x="34070"/>
        <item x="34071"/>
        <item x="34072"/>
        <item x="34073"/>
        <item x="34074"/>
        <item x="34075"/>
        <item x="34076"/>
        <item x="34077"/>
        <item x="34078"/>
        <item x="34079"/>
        <item x="34080"/>
        <item x="34081"/>
        <item x="34082"/>
        <item x="34083"/>
        <item x="34084"/>
        <item x="34085"/>
        <item x="34086"/>
        <item x="34087"/>
        <item x="34088"/>
        <item x="34089"/>
        <item x="34090"/>
        <item x="34091"/>
        <item x="34092"/>
        <item x="34093"/>
        <item x="34094"/>
        <item x="34095"/>
        <item x="34096"/>
        <item x="34097"/>
        <item x="34098"/>
        <item x="34099"/>
        <item x="34100"/>
        <item x="34101"/>
        <item x="34102"/>
        <item x="34103"/>
        <item x="34104"/>
        <item x="34105"/>
        <item x="34106"/>
        <item x="34107"/>
        <item x="34108"/>
        <item x="34109"/>
        <item x="34110"/>
        <item x="34111"/>
        <item x="34112"/>
        <item x="34113"/>
        <item x="34114"/>
        <item x="34115"/>
        <item x="34116"/>
        <item x="34117"/>
        <item x="34118"/>
        <item x="34119"/>
        <item x="34120"/>
        <item x="34121"/>
        <item x="34122"/>
        <item x="34123"/>
        <item x="34124"/>
        <item x="34125"/>
        <item x="34126"/>
        <item x="34127"/>
        <item x="34128"/>
        <item x="34129"/>
        <item x="34130"/>
        <item x="34131"/>
        <item x="34132"/>
        <item x="34133"/>
        <item x="34134"/>
        <item x="34135"/>
        <item x="34136"/>
        <item x="34137"/>
        <item x="34138"/>
        <item x="34139"/>
        <item x="34140"/>
        <item x="34141"/>
        <item x="34142"/>
        <item x="34143"/>
        <item x="34144"/>
        <item x="34145"/>
        <item x="34146"/>
        <item x="34147"/>
        <item x="34148"/>
        <item x="34149"/>
        <item x="34150"/>
        <item x="34151"/>
        <item x="34152"/>
        <item x="34153"/>
        <item x="34154"/>
        <item x="34155"/>
        <item x="34156"/>
        <item x="34157"/>
        <item x="34158"/>
        <item x="34159"/>
        <item x="34160"/>
        <item x="34161"/>
        <item x="34162"/>
        <item x="34163"/>
        <item x="34164"/>
        <item x="34165"/>
        <item x="34166"/>
        <item x="34167"/>
        <item x="34168"/>
        <item x="34169"/>
        <item x="34170"/>
        <item x="34171"/>
        <item x="34172"/>
        <item x="34173"/>
        <item x="34174"/>
        <item x="34175"/>
        <item x="34176"/>
        <item x="34177"/>
        <item x="34178"/>
        <item x="34179"/>
        <item x="34180"/>
        <item x="34181"/>
        <item x="34182"/>
        <item x="34183"/>
        <item x="34184"/>
        <item x="34185"/>
        <item x="34186"/>
        <item x="34187"/>
        <item x="34188"/>
        <item x="34189"/>
        <item x="34190"/>
        <item x="34191"/>
        <item x="34192"/>
        <item x="34193"/>
        <item x="34194"/>
        <item x="34195"/>
        <item x="34196"/>
        <item x="34197"/>
        <item x="34198"/>
        <item x="34199"/>
        <item x="34200"/>
        <item x="34201"/>
        <item x="34202"/>
        <item x="34203"/>
        <item x="34204"/>
        <item x="34205"/>
        <item x="34206"/>
        <item x="34207"/>
        <item x="34208"/>
        <item x="34209"/>
        <item x="34210"/>
        <item x="34211"/>
        <item x="34212"/>
        <item x="34213"/>
        <item x="34214"/>
        <item x="34215"/>
        <item x="34216"/>
        <item x="34217"/>
        <item x="34218"/>
        <item x="34219"/>
        <item x="34220"/>
        <item x="34221"/>
        <item x="34222"/>
        <item x="34223"/>
        <item x="34224"/>
        <item x="34225"/>
        <item x="34226"/>
        <item x="34227"/>
        <item x="34228"/>
        <item x="34229"/>
        <item x="34230"/>
        <item x="34231"/>
        <item x="34232"/>
        <item x="34233"/>
        <item x="34234"/>
        <item x="34235"/>
        <item x="34236"/>
        <item x="34237"/>
        <item x="34238"/>
        <item x="34239"/>
        <item x="34240"/>
        <item x="34241"/>
        <item x="34242"/>
        <item x="34243"/>
        <item x="34244"/>
        <item x="34245"/>
        <item x="34246"/>
        <item x="34247"/>
        <item x="34248"/>
        <item x="34249"/>
        <item x="34250"/>
        <item x="34251"/>
        <item x="34252"/>
        <item x="34253"/>
        <item x="34254"/>
        <item x="34255"/>
        <item x="34256"/>
        <item x="34257"/>
        <item x="34258"/>
        <item x="34259"/>
        <item x="34260"/>
        <item x="34261"/>
        <item x="34262"/>
        <item x="34263"/>
        <item x="34264"/>
        <item x="34265"/>
        <item x="34266"/>
        <item x="34267"/>
        <item x="34268"/>
        <item x="34269"/>
        <item x="34270"/>
        <item x="34271"/>
        <item x="34272"/>
        <item x="34273"/>
        <item x="34274"/>
        <item x="34275"/>
        <item x="34276"/>
        <item x="34277"/>
        <item x="34278"/>
        <item x="34279"/>
        <item x="34280"/>
        <item x="34281"/>
        <item x="34282"/>
        <item x="34283"/>
        <item x="34284"/>
        <item x="34285"/>
        <item x="34286"/>
        <item x="34287"/>
        <item x="34288"/>
        <item x="34289"/>
        <item x="34290"/>
        <item x="34291"/>
        <item x="34292"/>
        <item x="34293"/>
        <item x="34294"/>
        <item x="34295"/>
        <item x="34296"/>
        <item x="34297"/>
        <item x="34298"/>
        <item x="34299"/>
        <item x="34300"/>
        <item x="34301"/>
        <item x="34302"/>
        <item x="34303"/>
        <item x="34304"/>
        <item x="34305"/>
        <item x="34306"/>
        <item x="34307"/>
        <item x="34308"/>
        <item x="34309"/>
        <item x="34310"/>
        <item x="34311"/>
        <item x="34312"/>
        <item x="34313"/>
        <item x="34314"/>
        <item x="34315"/>
        <item x="34316"/>
        <item x="34317"/>
        <item x="34318"/>
        <item x="34319"/>
        <item x="34320"/>
        <item x="34321"/>
        <item x="34322"/>
        <item x="34323"/>
        <item x="34324"/>
        <item x="34325"/>
        <item x="34326"/>
        <item x="34327"/>
        <item x="34328"/>
        <item x="34329"/>
        <item x="34330"/>
        <item x="34331"/>
        <item x="34332"/>
        <item x="34333"/>
        <item x="34334"/>
        <item x="34335"/>
        <item x="34336"/>
        <item x="34337"/>
        <item x="34338"/>
        <item x="34339"/>
        <item x="34340"/>
        <item x="34341"/>
        <item x="34342"/>
        <item x="34343"/>
        <item x="34344"/>
        <item x="34345"/>
        <item x="34346"/>
        <item x="34347"/>
        <item x="34348"/>
        <item x="34349"/>
        <item x="34350"/>
        <item x="34351"/>
        <item x="34352"/>
        <item x="34353"/>
        <item x="34354"/>
        <item x="34355"/>
        <item x="34356"/>
        <item x="34357"/>
        <item x="34358"/>
        <item x="34359"/>
        <item x="34360"/>
        <item x="34361"/>
        <item x="34362"/>
        <item x="34363"/>
        <item x="34364"/>
        <item x="34365"/>
        <item x="34366"/>
        <item x="34367"/>
        <item x="34368"/>
        <item x="34369"/>
        <item x="34370"/>
        <item x="34371"/>
        <item x="34372"/>
        <item x="34373"/>
        <item x="34374"/>
        <item x="34375"/>
        <item x="34376"/>
        <item x="34377"/>
        <item x="34378"/>
        <item x="34379"/>
        <item x="34380"/>
        <item x="34381"/>
        <item x="34382"/>
        <item x="34383"/>
        <item x="34384"/>
        <item x="34385"/>
        <item x="34386"/>
        <item x="34387"/>
        <item x="34388"/>
        <item x="34389"/>
        <item x="34390"/>
        <item x="34391"/>
        <item x="34392"/>
        <item x="34393"/>
        <item x="34394"/>
        <item x="34395"/>
        <item x="34396"/>
        <item x="34397"/>
        <item x="34398"/>
        <item x="34399"/>
        <item x="34400"/>
        <item x="34401"/>
        <item x="34402"/>
        <item x="34403"/>
        <item x="34404"/>
        <item x="34405"/>
        <item x="34406"/>
        <item x="34407"/>
        <item x="34408"/>
        <item x="34409"/>
        <item x="34410"/>
        <item x="34411"/>
        <item x="34412"/>
        <item x="34413"/>
        <item x="34414"/>
        <item x="34415"/>
        <item x="34416"/>
        <item x="34417"/>
        <item x="34418"/>
        <item x="34419"/>
        <item x="34420"/>
        <item x="34421"/>
        <item x="34422"/>
        <item x="34423"/>
        <item x="34424"/>
        <item x="34425"/>
        <item x="34426"/>
        <item x="34427"/>
        <item x="34428"/>
        <item x="34429"/>
        <item x="34430"/>
        <item x="34431"/>
        <item x="34432"/>
        <item x="34433"/>
        <item x="34434"/>
        <item x="34435"/>
        <item x="34436"/>
        <item x="34437"/>
        <item x="34438"/>
        <item x="34439"/>
        <item x="34440"/>
        <item x="34441"/>
        <item x="34442"/>
        <item x="34443"/>
        <item x="34444"/>
        <item x="34445"/>
        <item x="34446"/>
        <item x="34447"/>
        <item x="34448"/>
        <item x="34449"/>
        <item x="34450"/>
        <item x="34451"/>
        <item x="34452"/>
        <item x="34453"/>
        <item x="34454"/>
        <item x="34455"/>
        <item x="34456"/>
        <item x="34457"/>
        <item x="34458"/>
        <item x="34459"/>
        <item x="34460"/>
        <item x="34461"/>
        <item x="34462"/>
        <item x="34463"/>
        <item x="34464"/>
        <item x="34465"/>
        <item x="34466"/>
        <item x="34467"/>
        <item x="34468"/>
        <item x="34469"/>
        <item x="34470"/>
        <item x="34471"/>
        <item x="34472"/>
        <item x="34473"/>
        <item x="34474"/>
        <item x="34475"/>
        <item x="34476"/>
        <item x="34477"/>
        <item x="34478"/>
        <item x="34479"/>
        <item x="34480"/>
        <item x="34481"/>
        <item x="34482"/>
        <item x="34483"/>
        <item x="34484"/>
        <item x="34485"/>
        <item x="34486"/>
        <item x="34487"/>
        <item x="34488"/>
        <item x="34489"/>
        <item x="34490"/>
        <item x="34491"/>
        <item x="34492"/>
        <item x="34493"/>
        <item x="34494"/>
        <item x="34495"/>
        <item x="34496"/>
        <item x="34497"/>
        <item x="34498"/>
        <item x="34499"/>
        <item x="34500"/>
        <item x="34501"/>
        <item x="34502"/>
        <item x="34503"/>
        <item x="34504"/>
        <item x="34505"/>
        <item x="34506"/>
        <item x="34507"/>
        <item x="34508"/>
        <item x="34509"/>
        <item x="34510"/>
        <item x="34511"/>
        <item x="34512"/>
        <item x="34513"/>
        <item x="34514"/>
        <item x="34515"/>
        <item x="34516"/>
        <item x="34517"/>
        <item x="34518"/>
        <item x="34519"/>
        <item x="34520"/>
        <item x="34521"/>
        <item x="34522"/>
        <item x="34523"/>
        <item x="34524"/>
        <item x="34525"/>
        <item x="34526"/>
        <item x="34527"/>
        <item x="34528"/>
        <item x="34529"/>
        <item x="34530"/>
        <item x="34531"/>
        <item x="34532"/>
        <item x="34533"/>
        <item x="34534"/>
        <item x="34535"/>
        <item x="34536"/>
        <item x="34537"/>
        <item x="34538"/>
        <item x="34539"/>
        <item x="34540"/>
        <item x="34541"/>
        <item x="34542"/>
        <item x="34543"/>
        <item x="34544"/>
        <item x="34545"/>
        <item x="34546"/>
        <item x="34547"/>
        <item x="34548"/>
        <item x="34549"/>
        <item x="34550"/>
        <item x="34551"/>
        <item x="34552"/>
        <item x="34553"/>
        <item x="34554"/>
        <item x="34555"/>
        <item x="34556"/>
        <item x="34557"/>
        <item x="34558"/>
        <item x="34559"/>
        <item x="34560"/>
        <item x="34561"/>
        <item x="34562"/>
        <item x="34563"/>
        <item x="34564"/>
        <item x="34565"/>
        <item x="34566"/>
        <item x="34567"/>
        <item x="34568"/>
        <item x="34569"/>
        <item x="34570"/>
        <item x="34571"/>
        <item x="34572"/>
        <item x="34573"/>
        <item x="34574"/>
        <item x="34575"/>
        <item x="34576"/>
        <item x="34577"/>
        <item x="34578"/>
        <item x="34579"/>
        <item x="34580"/>
        <item x="34581"/>
        <item x="34582"/>
        <item x="34583"/>
        <item x="34584"/>
        <item x="34585"/>
        <item x="34586"/>
        <item x="34587"/>
        <item x="34588"/>
        <item x="34589"/>
        <item x="34590"/>
        <item x="34591"/>
        <item x="34592"/>
        <item x="34593"/>
        <item x="34594"/>
        <item x="34595"/>
        <item x="34596"/>
        <item x="34597"/>
        <item x="34598"/>
        <item x="34599"/>
        <item x="34600"/>
        <item x="34601"/>
        <item x="34602"/>
        <item x="34603"/>
        <item x="34604"/>
        <item x="34605"/>
        <item x="34606"/>
        <item x="34607"/>
        <item x="34608"/>
        <item x="34609"/>
        <item x="34610"/>
        <item x="34611"/>
        <item x="34612"/>
        <item x="34613"/>
        <item x="34614"/>
        <item x="34615"/>
        <item x="34616"/>
        <item x="34617"/>
        <item x="34618"/>
        <item x="34619"/>
        <item x="34620"/>
        <item x="34621"/>
        <item x="34622"/>
        <item x="34623"/>
        <item x="34624"/>
        <item x="34625"/>
        <item x="34626"/>
        <item x="34627"/>
        <item x="34628"/>
        <item x="34629"/>
        <item x="34630"/>
        <item x="34631"/>
        <item x="34632"/>
        <item x="34633"/>
        <item x="34634"/>
        <item x="34635"/>
        <item x="34636"/>
        <item x="34637"/>
        <item x="34638"/>
        <item x="34639"/>
        <item x="34640"/>
        <item x="34641"/>
        <item x="34642"/>
        <item x="34643"/>
        <item x="34644"/>
        <item x="34645"/>
        <item x="34646"/>
        <item x="34647"/>
        <item x="34648"/>
        <item x="34649"/>
        <item x="34650"/>
        <item x="34651"/>
        <item x="34652"/>
        <item x="34653"/>
        <item x="34654"/>
        <item x="34655"/>
        <item x="34656"/>
        <item x="34657"/>
        <item x="34658"/>
        <item x="34659"/>
        <item x="34660"/>
        <item x="34661"/>
        <item x="34662"/>
        <item x="34663"/>
        <item x="34664"/>
        <item x="34665"/>
        <item x="34666"/>
        <item x="34667"/>
        <item x="34668"/>
        <item x="34669"/>
        <item x="34670"/>
        <item x="34671"/>
        <item x="34672"/>
        <item x="34673"/>
        <item x="34674"/>
        <item x="34675"/>
        <item x="34676"/>
        <item x="34677"/>
        <item x="34678"/>
        <item x="34679"/>
        <item x="34680"/>
        <item x="34681"/>
        <item x="34682"/>
        <item x="34683"/>
        <item x="34684"/>
        <item x="34685"/>
        <item x="34686"/>
        <item x="34687"/>
        <item x="34688"/>
        <item x="34689"/>
        <item x="34690"/>
        <item x="34691"/>
        <item x="34692"/>
        <item x="34693"/>
        <item x="34694"/>
        <item x="34695"/>
        <item x="34696"/>
        <item x="34697"/>
        <item x="34698"/>
        <item x="34699"/>
        <item x="34700"/>
        <item x="34701"/>
        <item x="34702"/>
        <item x="34703"/>
        <item x="34704"/>
        <item x="34705"/>
        <item x="34706"/>
        <item x="34707"/>
        <item x="34708"/>
        <item x="34709"/>
        <item x="34710"/>
        <item x="34711"/>
        <item x="34712"/>
        <item x="34713"/>
        <item x="34714"/>
        <item x="34715"/>
        <item x="34716"/>
        <item x="34717"/>
        <item x="34718"/>
        <item x="34719"/>
        <item x="34720"/>
        <item x="34721"/>
        <item x="34722"/>
        <item x="34723"/>
        <item x="34724"/>
        <item x="34725"/>
        <item x="34726"/>
        <item x="34727"/>
        <item x="34728"/>
        <item x="34729"/>
        <item x="34730"/>
        <item x="34731"/>
        <item x="34732"/>
        <item x="34733"/>
        <item x="34734"/>
        <item x="34735"/>
        <item x="34736"/>
        <item x="34737"/>
        <item x="34738"/>
        <item x="34739"/>
        <item x="34740"/>
        <item x="34741"/>
        <item x="34742"/>
        <item x="34743"/>
        <item x="34744"/>
        <item x="34745"/>
        <item x="34746"/>
        <item x="34747"/>
        <item x="34748"/>
        <item x="34749"/>
        <item x="34750"/>
        <item x="34751"/>
        <item x="34752"/>
        <item x="34753"/>
        <item x="34754"/>
        <item x="34755"/>
        <item x="34756"/>
        <item x="34757"/>
        <item x="34758"/>
        <item x="34759"/>
        <item x="34760"/>
        <item x="34761"/>
        <item x="34762"/>
        <item x="34763"/>
        <item x="34764"/>
        <item x="34765"/>
        <item x="34766"/>
        <item x="34767"/>
        <item x="34768"/>
        <item x="34769"/>
        <item x="34770"/>
        <item x="34771"/>
        <item x="34772"/>
        <item x="34773"/>
        <item x="34774"/>
        <item x="34775"/>
        <item x="34776"/>
        <item x="34777"/>
        <item x="34778"/>
        <item x="34779"/>
        <item x="34780"/>
        <item x="34781"/>
        <item x="34782"/>
        <item x="34783"/>
        <item x="34784"/>
        <item x="34785"/>
        <item x="34786"/>
        <item x="34787"/>
        <item x="34788"/>
        <item x="34789"/>
        <item x="34790"/>
        <item x="34791"/>
        <item x="34792"/>
        <item x="34793"/>
        <item x="34794"/>
        <item x="34795"/>
        <item x="34796"/>
        <item x="34797"/>
        <item x="34798"/>
        <item x="34799"/>
        <item x="34800"/>
        <item x="34801"/>
        <item x="34802"/>
        <item x="34803"/>
        <item x="34804"/>
        <item x="34805"/>
        <item x="34806"/>
        <item x="34807"/>
        <item x="34808"/>
        <item x="34809"/>
        <item x="34810"/>
        <item x="34811"/>
        <item x="34812"/>
        <item x="34813"/>
        <item x="34814"/>
        <item x="34815"/>
        <item x="34816"/>
        <item x="34817"/>
        <item x="34818"/>
        <item x="34819"/>
        <item x="34820"/>
        <item x="34821"/>
        <item x="34822"/>
        <item x="34823"/>
        <item x="34824"/>
        <item x="34825"/>
        <item x="34826"/>
        <item x="34827"/>
        <item x="34828"/>
        <item x="34829"/>
        <item x="34830"/>
        <item x="34831"/>
        <item x="34832"/>
        <item x="34833"/>
        <item x="34834"/>
        <item x="34835"/>
        <item x="34836"/>
        <item x="34837"/>
        <item x="34838"/>
        <item x="34839"/>
        <item x="34840"/>
        <item x="34841"/>
        <item x="34842"/>
        <item x="34843"/>
        <item x="34844"/>
        <item x="34845"/>
        <item x="34846"/>
        <item x="34847"/>
        <item x="34848"/>
        <item x="34849"/>
        <item x="34850"/>
        <item x="34851"/>
        <item x="34852"/>
        <item x="34853"/>
        <item x="34854"/>
        <item x="34855"/>
        <item x="34856"/>
        <item x="34857"/>
        <item x="34858"/>
        <item x="34859"/>
        <item x="34860"/>
        <item x="34861"/>
        <item x="34862"/>
        <item x="34863"/>
        <item x="34864"/>
        <item x="34865"/>
        <item x="34866"/>
        <item x="34867"/>
        <item x="34868"/>
        <item x="34869"/>
        <item x="34870"/>
        <item x="34871"/>
        <item x="34872"/>
        <item x="34873"/>
        <item x="34874"/>
        <item x="34875"/>
        <item x="34876"/>
        <item x="34877"/>
        <item x="34878"/>
        <item x="34879"/>
        <item x="34880"/>
        <item x="34881"/>
        <item x="34882"/>
        <item x="34883"/>
        <item x="34884"/>
        <item x="34885"/>
        <item x="34886"/>
        <item x="34887"/>
        <item x="34888"/>
        <item x="34889"/>
        <item x="34890"/>
        <item x="34891"/>
        <item x="34892"/>
        <item x="34893"/>
        <item x="34894"/>
        <item x="34895"/>
        <item x="34896"/>
        <item x="34897"/>
        <item x="34898"/>
        <item x="34899"/>
        <item x="34900"/>
        <item x="34901"/>
        <item x="34902"/>
        <item x="34903"/>
        <item x="34904"/>
        <item x="34905"/>
        <item x="34906"/>
        <item x="34907"/>
        <item x="34908"/>
        <item x="34909"/>
        <item x="34910"/>
        <item x="34911"/>
        <item x="34912"/>
        <item x="34913"/>
        <item x="34914"/>
        <item x="34915"/>
        <item x="34916"/>
        <item x="34917"/>
        <item x="34918"/>
        <item x="34919"/>
        <item x="34920"/>
        <item x="34921"/>
        <item x="34922"/>
        <item x="34923"/>
        <item x="34924"/>
        <item x="34925"/>
        <item x="34926"/>
        <item x="34927"/>
        <item x="34928"/>
        <item x="34929"/>
        <item x="34930"/>
        <item x="34931"/>
        <item x="34932"/>
        <item x="34933"/>
        <item x="34934"/>
        <item x="34935"/>
        <item x="34936"/>
        <item x="34937"/>
        <item x="34938"/>
        <item x="34939"/>
        <item x="34940"/>
        <item x="34941"/>
        <item x="34942"/>
        <item x="34943"/>
        <item x="34944"/>
        <item x="34945"/>
        <item x="34946"/>
        <item x="34947"/>
        <item x="34948"/>
        <item x="34949"/>
        <item x="34950"/>
        <item x="34951"/>
        <item x="34952"/>
        <item x="34953"/>
        <item x="34954"/>
        <item x="34955"/>
        <item x="34956"/>
        <item x="34957"/>
        <item x="34958"/>
        <item x="34959"/>
        <item x="34960"/>
        <item x="34961"/>
        <item x="34962"/>
        <item x="34963"/>
        <item x="34964"/>
        <item x="34965"/>
        <item x="34966"/>
        <item x="34967"/>
        <item x="34968"/>
        <item x="34969"/>
        <item x="34970"/>
        <item x="34971"/>
        <item x="34972"/>
        <item x="34973"/>
        <item x="34974"/>
        <item x="34975"/>
        <item x="34976"/>
        <item x="34977"/>
        <item x="34978"/>
        <item x="34979"/>
        <item x="34980"/>
        <item x="34981"/>
        <item x="34982"/>
        <item x="34983"/>
        <item x="34984"/>
        <item x="34985"/>
        <item x="34986"/>
        <item x="34987"/>
        <item x="34988"/>
        <item x="34989"/>
        <item x="34990"/>
        <item x="34991"/>
        <item x="34992"/>
        <item x="34993"/>
        <item x="34994"/>
        <item x="34995"/>
        <item x="34996"/>
        <item x="34997"/>
        <item x="34998"/>
        <item x="34999"/>
        <item x="35000"/>
        <item x="35001"/>
        <item x="35002"/>
        <item x="35003"/>
        <item x="35004"/>
        <item x="35005"/>
        <item x="35006"/>
        <item x="35007"/>
        <item x="35008"/>
        <item x="35009"/>
        <item x="35010"/>
        <item x="35011"/>
        <item x="35012"/>
        <item x="35013"/>
        <item x="35014"/>
        <item x="35015"/>
        <item x="35016"/>
        <item x="35017"/>
        <item x="35018"/>
        <item x="35019"/>
        <item x="35020"/>
        <item x="35021"/>
        <item x="35022"/>
        <item x="35023"/>
        <item x="35024"/>
        <item x="35025"/>
        <item x="35026"/>
        <item x="35027"/>
        <item x="35028"/>
        <item x="35029"/>
        <item x="35030"/>
        <item x="35031"/>
        <item x="35032"/>
        <item x="35033"/>
        <item x="35034"/>
        <item x="35035"/>
        <item x="35036"/>
        <item x="35037"/>
        <item x="35038"/>
        <item x="35039"/>
        <item x="35040"/>
        <item x="35041"/>
        <item x="35042"/>
        <item x="35043"/>
        <item x="35044"/>
        <item x="35045"/>
        <item x="35046"/>
        <item x="35047"/>
        <item x="35048"/>
        <item x="35049"/>
        <item x="35050"/>
        <item x="35051"/>
        <item x="35052"/>
        <item x="35053"/>
        <item x="35054"/>
        <item x="35055"/>
        <item x="35056"/>
        <item x="35057"/>
        <item x="35058"/>
        <item x="35059"/>
        <item x="35060"/>
        <item x="35061"/>
        <item x="35062"/>
        <item x="35063"/>
        <item x="35064"/>
        <item x="35065"/>
        <item x="35066"/>
        <item x="35067"/>
        <item x="35068"/>
        <item x="35069"/>
        <item x="35070"/>
        <item x="35071"/>
        <item x="35072"/>
        <item x="35073"/>
        <item x="35074"/>
        <item x="35075"/>
        <item x="35076"/>
        <item x="35077"/>
        <item x="35078"/>
        <item x="35079"/>
        <item x="35080"/>
        <item x="35081"/>
        <item x="35082"/>
        <item x="35083"/>
        <item x="35084"/>
        <item x="35085"/>
        <item x="35086"/>
        <item x="35087"/>
        <item x="35088"/>
        <item x="35089"/>
        <item x="35090"/>
        <item x="35091"/>
        <item x="35092"/>
        <item x="35093"/>
        <item x="35094"/>
        <item x="35095"/>
        <item x="35096"/>
        <item x="35097"/>
        <item x="35098"/>
        <item x="35099"/>
        <item x="35100"/>
        <item x="35101"/>
        <item x="35102"/>
        <item x="35103"/>
        <item x="35104"/>
        <item x="35105"/>
        <item x="35106"/>
        <item x="35107"/>
        <item x="35108"/>
        <item x="35109"/>
        <item x="35110"/>
        <item x="35111"/>
        <item x="35112"/>
        <item x="35113"/>
        <item x="35114"/>
        <item x="35115"/>
        <item x="35116"/>
        <item x="35117"/>
        <item x="35118"/>
        <item x="35119"/>
        <item x="35120"/>
        <item x="35121"/>
        <item x="35122"/>
        <item x="35123"/>
        <item x="35124"/>
        <item x="35125"/>
        <item x="35126"/>
        <item x="35127"/>
        <item x="35128"/>
        <item x="35129"/>
        <item x="35130"/>
        <item x="35131"/>
        <item x="35132"/>
        <item x="35133"/>
        <item x="35134"/>
        <item x="35135"/>
        <item x="35136"/>
        <item x="35137"/>
        <item x="35138"/>
        <item x="35139"/>
        <item x="35140"/>
        <item x="35141"/>
        <item x="35142"/>
        <item x="35143"/>
        <item x="35144"/>
        <item x="35145"/>
        <item x="35146"/>
        <item x="35147"/>
        <item x="35148"/>
        <item x="35149"/>
        <item x="35150"/>
        <item x="35151"/>
        <item x="35152"/>
        <item x="35153"/>
        <item x="35154"/>
        <item x="35155"/>
        <item x="35156"/>
        <item x="35157"/>
        <item x="35158"/>
        <item x="35159"/>
        <item x="35160"/>
        <item x="35161"/>
        <item x="35162"/>
        <item x="35163"/>
        <item x="35164"/>
        <item x="35165"/>
        <item x="35166"/>
        <item x="35167"/>
        <item x="35168"/>
        <item x="35169"/>
        <item x="35170"/>
        <item x="35171"/>
        <item x="35172"/>
        <item x="35173"/>
        <item x="35174"/>
        <item x="35175"/>
        <item x="35176"/>
        <item x="35177"/>
        <item x="35178"/>
        <item x="35179"/>
        <item x="35180"/>
        <item x="35181"/>
        <item x="35182"/>
        <item x="35183"/>
        <item x="35184"/>
        <item x="35185"/>
        <item x="35186"/>
        <item x="35187"/>
        <item x="35188"/>
        <item x="35189"/>
        <item x="35190"/>
        <item x="35191"/>
        <item x="35192"/>
        <item x="35193"/>
        <item x="35194"/>
        <item x="35195"/>
        <item x="35196"/>
        <item x="35197"/>
        <item x="35198"/>
        <item x="35199"/>
        <item x="35200"/>
        <item x="35201"/>
        <item x="35202"/>
        <item x="35203"/>
        <item x="35204"/>
        <item x="35205"/>
        <item x="35206"/>
        <item x="35207"/>
        <item x="35208"/>
        <item x="35209"/>
        <item x="35210"/>
        <item x="35211"/>
        <item x="35212"/>
        <item x="35213"/>
        <item x="35214"/>
        <item x="35215"/>
        <item x="35216"/>
        <item x="35217"/>
        <item x="35218"/>
        <item x="35219"/>
        <item x="35220"/>
        <item x="35221"/>
        <item x="35222"/>
        <item x="35223"/>
        <item x="35224"/>
        <item x="35225"/>
        <item x="35226"/>
        <item x="35227"/>
        <item x="35228"/>
        <item x="35229"/>
        <item x="35230"/>
        <item x="35231"/>
        <item x="35232"/>
        <item x="35233"/>
        <item x="35234"/>
        <item x="35235"/>
        <item x="35236"/>
        <item x="35237"/>
        <item x="35238"/>
        <item x="35239"/>
        <item x="35240"/>
        <item x="35241"/>
        <item x="35242"/>
        <item x="35243"/>
        <item x="35244"/>
        <item x="35245"/>
        <item x="35246"/>
        <item x="35247"/>
        <item x="35248"/>
        <item x="35249"/>
        <item x="35250"/>
        <item x="35251"/>
        <item x="35252"/>
        <item x="35253"/>
        <item x="35254"/>
        <item x="35255"/>
        <item x="35256"/>
        <item x="35257"/>
        <item x="35258"/>
        <item x="35259"/>
        <item x="35260"/>
        <item x="35261"/>
        <item x="35262"/>
        <item x="35263"/>
        <item x="35264"/>
        <item x="35265"/>
        <item x="35266"/>
        <item x="35267"/>
        <item x="35268"/>
        <item x="35269"/>
        <item x="35270"/>
        <item x="35271"/>
        <item x="35272"/>
        <item x="35273"/>
        <item x="35274"/>
        <item x="35275"/>
        <item x="35276"/>
        <item x="35277"/>
        <item x="35278"/>
        <item x="35279"/>
        <item x="35280"/>
        <item x="35281"/>
        <item x="35282"/>
        <item x="35283"/>
        <item x="35284"/>
        <item x="35285"/>
        <item x="35286"/>
        <item x="35287"/>
        <item x="35288"/>
        <item x="35289"/>
        <item x="35290"/>
        <item x="35291"/>
        <item x="35292"/>
        <item x="35293"/>
        <item x="35294"/>
        <item x="35295"/>
        <item x="35296"/>
        <item x="35297"/>
        <item x="35298"/>
        <item x="35299"/>
        <item x="35300"/>
        <item x="35301"/>
        <item x="35302"/>
        <item x="35303"/>
        <item x="35304"/>
        <item x="35305"/>
        <item x="35306"/>
        <item x="35307"/>
        <item x="35308"/>
        <item x="35309"/>
        <item x="35310"/>
        <item x="35311"/>
        <item x="35312"/>
        <item x="35313"/>
        <item x="35314"/>
        <item x="35315"/>
        <item x="35316"/>
        <item x="35317"/>
        <item x="35318"/>
        <item x="35319"/>
        <item x="35320"/>
        <item x="35321"/>
        <item x="35322"/>
        <item x="35323"/>
        <item x="35324"/>
        <item x="35325"/>
        <item x="35326"/>
        <item x="35327"/>
        <item x="35328"/>
        <item x="35329"/>
        <item x="35330"/>
        <item x="35331"/>
        <item x="35332"/>
        <item x="35333"/>
        <item x="35334"/>
        <item x="35335"/>
        <item x="35336"/>
        <item x="35337"/>
        <item x="35338"/>
        <item x="35339"/>
        <item x="35340"/>
        <item x="35341"/>
        <item x="35342"/>
        <item x="35343"/>
        <item x="35344"/>
        <item x="35345"/>
        <item x="35346"/>
        <item x="35347"/>
        <item x="35348"/>
        <item x="35349"/>
        <item x="35350"/>
        <item x="35351"/>
        <item x="35352"/>
        <item x="35353"/>
        <item x="35354"/>
        <item x="35355"/>
        <item x="35356"/>
        <item x="35357"/>
        <item x="35358"/>
        <item x="35359"/>
        <item x="35360"/>
        <item x="35361"/>
        <item x="35362"/>
        <item x="35363"/>
        <item x="35364"/>
        <item x="35365"/>
        <item x="35366"/>
        <item x="35367"/>
        <item x="35368"/>
        <item x="35369"/>
        <item x="35370"/>
        <item x="35371"/>
        <item x="35372"/>
        <item x="35373"/>
        <item x="35374"/>
        <item x="35375"/>
        <item x="35376"/>
        <item x="35377"/>
        <item x="35378"/>
        <item x="35379"/>
        <item x="35380"/>
        <item x="35381"/>
        <item x="35382"/>
        <item x="35383"/>
        <item x="35384"/>
        <item x="35385"/>
        <item x="35386"/>
        <item x="35387"/>
        <item x="35388"/>
        <item x="35389"/>
        <item x="35390"/>
        <item x="35391"/>
        <item x="35392"/>
        <item x="35393"/>
        <item x="35394"/>
        <item x="35395"/>
        <item x="35396"/>
        <item x="35397"/>
        <item x="35398"/>
        <item x="35399"/>
        <item x="35400"/>
        <item x="35401"/>
        <item x="35402"/>
        <item x="35403"/>
        <item x="35404"/>
        <item x="35405"/>
        <item x="35406"/>
        <item x="35407"/>
        <item x="35408"/>
        <item x="35409"/>
        <item x="35410"/>
        <item x="35411"/>
        <item x="35412"/>
        <item x="35413"/>
        <item x="35414"/>
        <item x="35415"/>
        <item x="35416"/>
        <item x="35417"/>
        <item x="35418"/>
        <item x="35419"/>
        <item x="35420"/>
        <item x="35421"/>
        <item x="35422"/>
        <item x="35423"/>
        <item x="35424"/>
        <item x="35425"/>
        <item x="35426"/>
        <item x="35427"/>
        <item x="35428"/>
        <item x="35429"/>
        <item x="35430"/>
        <item x="35431"/>
        <item x="35432"/>
        <item x="35433"/>
        <item x="35434"/>
        <item x="35435"/>
        <item x="35436"/>
        <item x="35437"/>
        <item x="35438"/>
        <item x="35439"/>
        <item x="35440"/>
        <item x="35441"/>
        <item x="35442"/>
        <item x="35443"/>
        <item x="35444"/>
        <item x="35445"/>
        <item x="35446"/>
        <item x="35447"/>
        <item x="35448"/>
        <item x="35449"/>
        <item x="35450"/>
        <item x="35451"/>
        <item x="35452"/>
        <item x="35453"/>
        <item x="35454"/>
        <item x="35455"/>
        <item x="35456"/>
        <item x="35457"/>
        <item x="35458"/>
        <item x="35459"/>
        <item x="35460"/>
        <item x="35461"/>
        <item x="35462"/>
        <item x="35463"/>
        <item x="35464"/>
        <item x="35465"/>
        <item x="35466"/>
        <item x="35467"/>
        <item x="35468"/>
        <item x="35469"/>
        <item x="35470"/>
        <item x="35471"/>
        <item x="35472"/>
        <item x="35473"/>
        <item x="35474"/>
        <item x="35475"/>
        <item x="35476"/>
        <item x="35477"/>
        <item x="35478"/>
        <item x="35479"/>
        <item x="35480"/>
        <item x="35481"/>
        <item x="35482"/>
        <item x="35483"/>
        <item x="35484"/>
        <item x="35485"/>
        <item x="35486"/>
        <item x="35487"/>
        <item x="35488"/>
        <item x="35489"/>
        <item x="35490"/>
        <item x="35491"/>
        <item x="35492"/>
        <item x="35493"/>
        <item x="35494"/>
        <item x="35495"/>
        <item x="35496"/>
        <item x="35497"/>
        <item x="35498"/>
        <item x="35499"/>
        <item x="35500"/>
        <item x="35501"/>
        <item x="35502"/>
        <item x="35503"/>
        <item x="35504"/>
        <item x="35505"/>
        <item x="35506"/>
        <item x="35507"/>
        <item x="35508"/>
        <item x="35509"/>
        <item x="35510"/>
        <item x="35511"/>
        <item x="35512"/>
        <item x="35513"/>
        <item x="35514"/>
        <item x="35515"/>
        <item x="35516"/>
        <item x="35517"/>
        <item x="35518"/>
        <item x="35519"/>
        <item x="35520"/>
        <item x="35521"/>
        <item x="35522"/>
        <item x="35523"/>
        <item x="35524"/>
        <item x="35525"/>
        <item x="35526"/>
        <item x="35527"/>
        <item x="35528"/>
        <item x="35529"/>
        <item x="35530"/>
        <item x="35531"/>
        <item x="35532"/>
        <item x="35533"/>
        <item x="35534"/>
        <item x="35535"/>
        <item x="35536"/>
        <item x="35537"/>
        <item x="35538"/>
        <item x="35539"/>
        <item x="35540"/>
        <item x="35541"/>
        <item x="35542"/>
        <item x="35543"/>
        <item x="35544"/>
        <item x="35545"/>
        <item x="35546"/>
        <item x="35547"/>
        <item x="35548"/>
        <item x="35549"/>
        <item x="35550"/>
        <item x="35551"/>
        <item x="35552"/>
        <item x="35553"/>
        <item x="35554"/>
        <item x="35555"/>
        <item x="35556"/>
        <item x="35557"/>
        <item x="35558"/>
        <item x="35559"/>
        <item x="35560"/>
        <item x="35561"/>
        <item x="35562"/>
        <item x="35563"/>
        <item x="35564"/>
        <item x="35565"/>
        <item x="35566"/>
        <item x="35567"/>
        <item x="35568"/>
        <item x="35569"/>
        <item x="35570"/>
        <item x="35571"/>
        <item x="35572"/>
        <item x="35573"/>
        <item x="35574"/>
        <item x="35575"/>
        <item x="35576"/>
        <item x="35577"/>
        <item x="35578"/>
        <item x="35579"/>
        <item x="35580"/>
        <item x="35581"/>
        <item x="35582"/>
        <item x="35583"/>
        <item x="35584"/>
        <item x="35585"/>
        <item x="35586"/>
        <item x="35587"/>
        <item x="35588"/>
        <item x="35589"/>
        <item x="35590"/>
        <item x="35591"/>
        <item x="35592"/>
        <item x="35593"/>
        <item x="35594"/>
        <item x="35595"/>
        <item x="35596"/>
        <item x="35597"/>
        <item x="35598"/>
        <item x="35599"/>
        <item x="35600"/>
        <item x="35601"/>
        <item x="35602"/>
        <item x="35603"/>
        <item x="35604"/>
        <item x="35605"/>
        <item x="35606"/>
        <item x="35607"/>
        <item x="35608"/>
        <item x="35609"/>
        <item x="35610"/>
        <item x="35611"/>
        <item x="35612"/>
        <item x="35613"/>
        <item x="35614"/>
        <item x="35615"/>
        <item x="35616"/>
        <item x="35617"/>
        <item x="35618"/>
        <item x="35619"/>
        <item x="35620"/>
        <item x="35621"/>
        <item x="35622"/>
        <item x="35623"/>
        <item x="35624"/>
        <item x="35625"/>
        <item x="35626"/>
        <item x="35627"/>
        <item x="35628"/>
        <item x="35629"/>
        <item x="35630"/>
        <item x="35631"/>
        <item x="35632"/>
        <item x="35633"/>
        <item x="35634"/>
        <item x="35635"/>
        <item x="35636"/>
        <item x="35637"/>
        <item x="35638"/>
        <item x="35639"/>
        <item x="35640"/>
        <item x="35641"/>
        <item x="35642"/>
        <item x="35643"/>
        <item x="35644"/>
        <item x="35645"/>
        <item x="35646"/>
        <item x="35647"/>
        <item x="35648"/>
        <item x="35649"/>
        <item x="35650"/>
        <item x="35651"/>
        <item x="35652"/>
        <item x="35653"/>
        <item x="35654"/>
        <item x="35655"/>
        <item x="35656"/>
        <item x="35657"/>
        <item x="35658"/>
        <item x="35659"/>
        <item x="35660"/>
        <item x="35661"/>
        <item x="35662"/>
        <item x="35663"/>
        <item x="35664"/>
        <item x="35665"/>
        <item x="35666"/>
        <item x="35667"/>
        <item x="35668"/>
        <item x="35669"/>
        <item x="35670"/>
        <item x="35671"/>
        <item x="35672"/>
        <item x="35673"/>
        <item x="35674"/>
        <item x="35675"/>
        <item x="35676"/>
        <item x="35677"/>
        <item x="35678"/>
        <item x="35679"/>
        <item x="35680"/>
        <item x="35681"/>
        <item x="35682"/>
        <item x="35683"/>
        <item x="35684"/>
        <item x="35685"/>
        <item x="35686"/>
        <item x="35687"/>
        <item x="35688"/>
        <item x="35689"/>
        <item x="35690"/>
        <item x="35691"/>
        <item x="35692"/>
        <item x="35693"/>
        <item x="35694"/>
        <item x="35695"/>
        <item x="35696"/>
        <item x="35697"/>
        <item x="35698"/>
        <item x="35699"/>
        <item x="35700"/>
        <item x="35701"/>
        <item x="35702"/>
        <item x="35703"/>
        <item x="35704"/>
        <item x="35705"/>
        <item x="35706"/>
        <item x="35707"/>
        <item x="35708"/>
        <item x="35709"/>
        <item x="35710"/>
        <item x="35711"/>
        <item x="35712"/>
        <item x="35713"/>
        <item x="35714"/>
        <item x="35715"/>
        <item x="35716"/>
        <item x="35717"/>
        <item x="35718"/>
        <item x="35719"/>
        <item x="35720"/>
        <item x="35721"/>
        <item x="35722"/>
        <item x="35723"/>
        <item x="35724"/>
        <item x="35725"/>
        <item x="35726"/>
        <item x="35727"/>
        <item x="35728"/>
        <item x="35729"/>
        <item x="35730"/>
        <item x="35731"/>
        <item x="35732"/>
        <item x="35733"/>
        <item x="35734"/>
        <item x="35735"/>
        <item x="35736"/>
        <item x="35737"/>
        <item x="35738"/>
        <item x="35739"/>
        <item x="35740"/>
        <item x="35741"/>
        <item x="35742"/>
        <item x="35743"/>
        <item x="35744"/>
        <item x="35745"/>
        <item x="35746"/>
        <item x="35747"/>
        <item x="35748"/>
        <item x="35749"/>
        <item x="35750"/>
        <item x="35751"/>
        <item x="35752"/>
        <item x="35753"/>
        <item x="35754"/>
        <item x="35755"/>
        <item x="35756"/>
        <item x="35757"/>
        <item x="35758"/>
        <item x="35759"/>
        <item x="35760"/>
        <item x="35761"/>
        <item x="35762"/>
        <item x="35763"/>
        <item x="35764"/>
        <item x="35765"/>
        <item x="35766"/>
        <item x="35767"/>
        <item x="35768"/>
        <item x="35769"/>
        <item x="35770"/>
        <item x="35771"/>
        <item x="35772"/>
        <item x="35773"/>
        <item x="35774"/>
        <item x="35775"/>
        <item x="35776"/>
        <item x="35777"/>
        <item x="35778"/>
        <item x="35779"/>
        <item x="35780"/>
        <item x="35781"/>
        <item x="35782"/>
        <item x="35783"/>
        <item x="35784"/>
        <item x="35785"/>
        <item x="35786"/>
        <item x="35787"/>
        <item x="35788"/>
        <item x="35789"/>
        <item x="35790"/>
        <item x="35791"/>
        <item x="35792"/>
        <item x="35793"/>
        <item x="35794"/>
        <item x="35795"/>
        <item x="35796"/>
        <item x="35797"/>
        <item x="35798"/>
        <item x="35799"/>
        <item x="35800"/>
        <item x="35801"/>
        <item x="35802"/>
        <item x="35803"/>
        <item x="35804"/>
        <item x="35805"/>
        <item x="35806"/>
        <item x="35807"/>
        <item x="35808"/>
        <item x="35809"/>
        <item x="35810"/>
        <item x="35811"/>
        <item x="35812"/>
        <item x="35813"/>
        <item x="35814"/>
        <item x="35815"/>
        <item x="35816"/>
        <item x="35817"/>
        <item x="35818"/>
        <item x="35819"/>
        <item x="35820"/>
        <item x="35821"/>
        <item x="35822"/>
        <item x="35823"/>
        <item x="35824"/>
        <item x="35825"/>
        <item x="35826"/>
        <item x="35827"/>
        <item x="35828"/>
        <item x="35829"/>
        <item x="35830"/>
        <item x="35831"/>
        <item x="35832"/>
        <item x="35833"/>
        <item x="35834"/>
        <item x="35835"/>
        <item x="35836"/>
        <item x="35837"/>
        <item x="35838"/>
        <item x="35839"/>
        <item x="35840"/>
        <item x="35841"/>
        <item x="35842"/>
        <item x="35843"/>
        <item x="35844"/>
        <item x="35845"/>
        <item x="35846"/>
        <item x="35847"/>
        <item x="35848"/>
        <item x="35849"/>
        <item x="35850"/>
        <item x="35851"/>
        <item x="35852"/>
        <item x="35853"/>
        <item x="35854"/>
        <item x="35855"/>
        <item x="35856"/>
        <item x="35857"/>
        <item x="35858"/>
        <item x="35859"/>
        <item x="35860"/>
        <item x="35861"/>
        <item x="35862"/>
        <item x="35863"/>
        <item x="35864"/>
        <item x="35865"/>
        <item x="35866"/>
        <item x="35867"/>
        <item x="35868"/>
        <item x="35869"/>
        <item x="35870"/>
        <item x="35871"/>
        <item x="35872"/>
        <item x="35873"/>
        <item x="35874"/>
        <item x="35875"/>
        <item x="35876"/>
        <item x="35877"/>
        <item x="35878"/>
        <item x="35879"/>
        <item x="35880"/>
        <item x="35881"/>
        <item x="35882"/>
        <item x="35883"/>
        <item x="35884"/>
        <item x="35885"/>
        <item x="35886"/>
        <item x="35887"/>
        <item x="35888"/>
        <item x="35889"/>
        <item x="35890"/>
        <item x="35891"/>
        <item x="35892"/>
        <item x="35893"/>
        <item x="35894"/>
        <item x="35895"/>
        <item x="35896"/>
        <item x="35897"/>
        <item x="35898"/>
        <item x="35899"/>
        <item x="35900"/>
        <item x="35901"/>
        <item x="35902"/>
        <item x="35903"/>
        <item x="35904"/>
        <item x="35905"/>
        <item x="35906"/>
        <item x="35907"/>
        <item x="35908"/>
        <item x="35909"/>
        <item x="35910"/>
        <item x="35911"/>
        <item x="35912"/>
        <item x="35913"/>
        <item x="35914"/>
        <item x="35915"/>
        <item x="35916"/>
        <item x="35917"/>
        <item x="35918"/>
        <item x="35919"/>
        <item x="35920"/>
        <item x="35921"/>
        <item x="35922"/>
        <item x="35923"/>
        <item x="35924"/>
        <item x="35925"/>
        <item x="35926"/>
        <item x="35927"/>
        <item x="35928"/>
        <item x="35929"/>
        <item x="35930"/>
        <item x="35931"/>
        <item x="35932"/>
        <item x="35933"/>
        <item x="35934"/>
        <item x="35935"/>
        <item x="35936"/>
        <item x="35937"/>
        <item x="35938"/>
        <item x="35939"/>
        <item x="35940"/>
        <item x="35941"/>
        <item x="35942"/>
        <item x="35943"/>
        <item x="35944"/>
        <item x="35945"/>
        <item x="35946"/>
        <item x="35947"/>
        <item x="35948"/>
        <item x="35949"/>
        <item x="35950"/>
        <item x="35951"/>
        <item x="35952"/>
        <item x="35953"/>
        <item x="35954"/>
        <item x="35955"/>
        <item x="35956"/>
        <item x="35957"/>
        <item x="35958"/>
        <item x="35959"/>
        <item x="35960"/>
        <item x="35961"/>
        <item x="35962"/>
        <item x="35963"/>
        <item x="35964"/>
        <item x="35965"/>
        <item x="35966"/>
        <item x="35967"/>
        <item x="35968"/>
        <item x="35969"/>
        <item x="35970"/>
        <item x="35971"/>
        <item x="35972"/>
        <item x="35973"/>
        <item x="35974"/>
        <item x="35975"/>
        <item x="35976"/>
        <item x="35977"/>
        <item x="35978"/>
        <item x="35979"/>
        <item x="35980"/>
        <item x="35981"/>
        <item x="35982"/>
        <item x="35983"/>
        <item x="35984"/>
        <item x="35985"/>
        <item x="35986"/>
        <item x="35987"/>
        <item x="35988"/>
        <item x="35989"/>
        <item x="35990"/>
        <item x="35991"/>
        <item x="35992"/>
        <item x="35993"/>
        <item x="35994"/>
        <item x="35995"/>
        <item x="35996"/>
        <item x="35997"/>
        <item x="35998"/>
        <item x="35999"/>
        <item x="36000"/>
        <item x="36001"/>
        <item x="36002"/>
        <item x="36003"/>
        <item x="36004"/>
        <item x="36005"/>
        <item x="36006"/>
        <item x="36007"/>
        <item x="36008"/>
        <item x="36009"/>
        <item x="36010"/>
        <item x="36011"/>
        <item x="36012"/>
        <item x="36013"/>
        <item x="36014"/>
        <item x="36015"/>
        <item x="36016"/>
        <item x="36017"/>
        <item x="36018"/>
        <item x="36019"/>
        <item x="36020"/>
        <item x="36021"/>
        <item x="36022"/>
        <item x="36023"/>
        <item x="36024"/>
        <item x="36025"/>
        <item x="36026"/>
        <item x="36027"/>
        <item x="36028"/>
        <item x="36029"/>
        <item x="36030"/>
        <item x="36031"/>
        <item x="36032"/>
        <item x="36033"/>
        <item x="36034"/>
        <item x="36035"/>
        <item x="36036"/>
        <item x="36037"/>
        <item x="36038"/>
        <item x="36039"/>
        <item x="36040"/>
        <item x="36041"/>
        <item x="36042"/>
        <item x="36043"/>
        <item x="36044"/>
        <item x="36045"/>
        <item x="36046"/>
        <item x="36047"/>
        <item x="36048"/>
        <item x="36049"/>
        <item x="36050"/>
        <item x="36051"/>
        <item x="36052"/>
        <item x="36053"/>
        <item x="36054"/>
        <item x="36055"/>
        <item x="36056"/>
        <item x="36057"/>
        <item x="36058"/>
        <item x="36059"/>
        <item x="36060"/>
        <item x="36061"/>
        <item x="36062"/>
        <item x="36063"/>
        <item x="36064"/>
        <item x="36065"/>
        <item x="36066"/>
        <item x="36067"/>
        <item x="36068"/>
        <item x="36069"/>
        <item x="36070"/>
        <item x="36071"/>
        <item x="36072"/>
        <item x="36073"/>
        <item x="36074"/>
        <item x="36075"/>
        <item x="36076"/>
        <item x="36077"/>
        <item x="36078"/>
        <item x="36079"/>
        <item x="36080"/>
        <item x="36081"/>
        <item x="36082"/>
        <item x="36083"/>
        <item x="36084"/>
        <item x="36085"/>
        <item x="36086"/>
        <item x="36087"/>
        <item x="36088"/>
        <item x="36089"/>
        <item x="36090"/>
        <item x="36091"/>
        <item x="36092"/>
        <item x="36093"/>
        <item x="36094"/>
        <item x="36095"/>
        <item x="36096"/>
        <item x="36097"/>
        <item x="36098"/>
        <item x="36099"/>
        <item x="36100"/>
        <item x="36101"/>
        <item x="36102"/>
        <item x="36103"/>
        <item x="36104"/>
        <item x="36105"/>
        <item x="36106"/>
        <item x="36107"/>
        <item x="36108"/>
        <item x="36109"/>
        <item x="36110"/>
        <item x="36111"/>
        <item x="36112"/>
        <item x="36113"/>
        <item x="36114"/>
        <item x="36115"/>
        <item x="36116"/>
        <item x="36117"/>
        <item x="36118"/>
        <item x="36119"/>
        <item x="36120"/>
        <item x="36121"/>
        <item x="36122"/>
        <item x="36123"/>
        <item x="36124"/>
        <item x="36125"/>
        <item x="36126"/>
        <item x="36127"/>
        <item x="36128"/>
        <item x="36129"/>
        <item x="36130"/>
        <item x="36131"/>
        <item x="36132"/>
        <item x="36133"/>
        <item x="36134"/>
        <item x="36135"/>
        <item x="36136"/>
        <item x="36137"/>
        <item x="36138"/>
        <item x="36139"/>
        <item x="36140"/>
        <item x="36141"/>
        <item x="36142"/>
        <item x="36143"/>
        <item x="36144"/>
        <item x="36145"/>
        <item x="36146"/>
        <item x="36147"/>
        <item x="36148"/>
        <item x="36149"/>
        <item x="36150"/>
        <item x="36151"/>
        <item x="36152"/>
        <item x="36153"/>
        <item x="36154"/>
        <item x="36155"/>
        <item x="36156"/>
        <item x="36157"/>
        <item x="36158"/>
        <item x="36159"/>
        <item x="36160"/>
        <item x="36161"/>
        <item x="36162"/>
        <item x="36163"/>
        <item x="36164"/>
        <item x="36165"/>
        <item x="36166"/>
        <item x="36167"/>
        <item x="36168"/>
        <item x="36169"/>
        <item x="36170"/>
        <item x="36171"/>
        <item x="36172"/>
        <item x="36173"/>
        <item x="36174"/>
        <item x="36175"/>
        <item x="36176"/>
        <item x="36177"/>
        <item x="36178"/>
        <item x="36179"/>
        <item x="36180"/>
        <item x="36181"/>
        <item x="36182"/>
        <item x="36183"/>
        <item x="36184"/>
        <item x="36185"/>
        <item x="36186"/>
        <item x="36187"/>
        <item x="36188"/>
        <item x="36189"/>
        <item x="36190"/>
        <item x="36191"/>
        <item x="36192"/>
        <item x="36193"/>
        <item x="36194"/>
        <item x="36195"/>
        <item x="36196"/>
        <item x="36197"/>
        <item x="36198"/>
        <item x="36199"/>
        <item x="36200"/>
        <item x="36201"/>
        <item x="36202"/>
        <item x="36203"/>
        <item x="36204"/>
        <item x="36205"/>
        <item x="36206"/>
        <item x="36207"/>
        <item x="36208"/>
        <item x="36209"/>
        <item x="36210"/>
        <item x="36211"/>
        <item x="36212"/>
        <item x="36213"/>
        <item x="36214"/>
        <item x="36215"/>
        <item x="36216"/>
        <item x="36217"/>
        <item x="36218"/>
        <item x="36219"/>
        <item x="36220"/>
        <item x="36221"/>
        <item x="36222"/>
        <item x="36223"/>
        <item x="36224"/>
        <item x="36225"/>
        <item x="36226"/>
        <item x="36227"/>
        <item x="36228"/>
        <item x="36229"/>
        <item x="36230"/>
        <item x="36231"/>
        <item x="36232"/>
        <item x="36233"/>
        <item x="36234"/>
        <item x="36235"/>
        <item x="36236"/>
        <item x="36237"/>
        <item x="36238"/>
        <item x="36239"/>
        <item x="36240"/>
        <item x="36241"/>
        <item x="36242"/>
        <item x="36243"/>
        <item x="36244"/>
        <item x="36245"/>
        <item x="36246"/>
        <item x="36247"/>
        <item x="36248"/>
        <item x="36249"/>
        <item x="36250"/>
        <item x="36251"/>
        <item x="36252"/>
        <item x="36253"/>
        <item x="36254"/>
        <item x="36255"/>
        <item x="36256"/>
        <item x="36257"/>
        <item x="36258"/>
        <item x="36259"/>
        <item x="36260"/>
        <item x="36261"/>
        <item x="36262"/>
        <item x="36263"/>
        <item x="36264"/>
        <item x="36265"/>
        <item x="36266"/>
        <item x="36267"/>
        <item x="36268"/>
        <item x="36269"/>
        <item x="36270"/>
        <item x="36271"/>
        <item x="36272"/>
        <item x="36273"/>
        <item x="36274"/>
        <item x="36275"/>
        <item x="36276"/>
        <item x="36277"/>
        <item x="36278"/>
        <item x="36279"/>
        <item x="36280"/>
        <item x="36281"/>
        <item x="36282"/>
        <item x="36283"/>
        <item x="36284"/>
        <item x="36285"/>
        <item x="36286"/>
        <item x="36287"/>
        <item x="36288"/>
        <item x="36289"/>
        <item x="36290"/>
        <item x="36291"/>
        <item x="36292"/>
        <item x="36293"/>
        <item x="36294"/>
        <item x="36295"/>
        <item x="36296"/>
        <item x="36297"/>
        <item x="36298"/>
        <item x="36299"/>
        <item x="36300"/>
        <item x="36301"/>
        <item x="36302"/>
        <item x="36303"/>
        <item x="36304"/>
        <item x="36305"/>
        <item x="36306"/>
        <item x="36307"/>
        <item x="36308"/>
        <item x="36309"/>
        <item x="36310"/>
        <item x="36311"/>
        <item x="36312"/>
        <item x="36313"/>
        <item x="36314"/>
        <item x="36315"/>
        <item x="36316"/>
        <item x="36317"/>
        <item x="36318"/>
        <item x="36319"/>
        <item x="36320"/>
        <item x="36321"/>
        <item x="36322"/>
        <item x="36323"/>
        <item x="36324"/>
        <item x="36325"/>
        <item x="36326"/>
        <item x="36327"/>
        <item x="36328"/>
        <item x="36329"/>
        <item x="36330"/>
        <item x="36331"/>
        <item x="36332"/>
        <item x="36333"/>
        <item x="36334"/>
        <item x="36335"/>
        <item x="36336"/>
        <item x="36337"/>
        <item x="36338"/>
        <item x="36339"/>
        <item x="36340"/>
        <item x="36341"/>
        <item x="36342"/>
        <item x="36343"/>
        <item x="36344"/>
        <item x="36345"/>
        <item x="36346"/>
        <item x="36347"/>
        <item x="36348"/>
        <item x="36349"/>
        <item x="36350"/>
        <item x="36351"/>
        <item x="36352"/>
        <item x="36353"/>
        <item x="36354"/>
        <item x="36355"/>
        <item x="36356"/>
        <item x="36357"/>
        <item x="36358"/>
        <item x="36359"/>
        <item x="36360"/>
        <item x="36361"/>
        <item x="36362"/>
        <item x="36363"/>
        <item x="36364"/>
        <item x="36365"/>
        <item x="36366"/>
        <item x="36367"/>
        <item x="36368"/>
        <item x="36369"/>
        <item x="36370"/>
        <item x="36371"/>
        <item x="36372"/>
        <item x="36373"/>
        <item x="36374"/>
        <item x="36375"/>
        <item x="36376"/>
        <item x="36377"/>
        <item x="36378"/>
        <item x="36379"/>
        <item x="36380"/>
        <item x="36381"/>
        <item x="36382"/>
        <item x="36383"/>
        <item x="36384"/>
        <item x="36385"/>
        <item x="36386"/>
        <item x="36387"/>
        <item x="36388"/>
        <item x="36389"/>
        <item x="36390"/>
        <item x="36391"/>
        <item x="36392"/>
        <item x="36393"/>
        <item x="36394"/>
        <item x="36395"/>
        <item x="36396"/>
        <item x="36397"/>
        <item x="36398"/>
        <item x="36399"/>
        <item x="36400"/>
        <item x="36401"/>
        <item x="36402"/>
        <item x="36403"/>
        <item x="36404"/>
        <item x="36405"/>
        <item x="36406"/>
        <item x="36407"/>
        <item x="36408"/>
        <item x="36409"/>
        <item x="36410"/>
        <item x="36411"/>
        <item x="36412"/>
        <item x="36413"/>
        <item x="36414"/>
        <item x="36415"/>
        <item x="36416"/>
        <item x="36417"/>
        <item x="36418"/>
        <item x="36419"/>
        <item x="36420"/>
        <item x="36421"/>
        <item x="36422"/>
        <item x="36423"/>
        <item x="36424"/>
        <item x="36425"/>
        <item x="36426"/>
        <item x="36427"/>
        <item x="36428"/>
        <item x="36429"/>
        <item x="36430"/>
        <item x="36431"/>
        <item x="36432"/>
        <item x="36433"/>
        <item x="36434"/>
        <item x="36435"/>
        <item x="36436"/>
        <item x="36437"/>
        <item x="36438"/>
        <item x="36439"/>
        <item x="36440"/>
        <item x="36441"/>
        <item x="36442"/>
        <item x="36443"/>
        <item x="36444"/>
        <item x="36445"/>
        <item x="36446"/>
        <item x="36447"/>
        <item x="36448"/>
        <item x="36449"/>
        <item x="36450"/>
        <item x="36451"/>
        <item x="36452"/>
        <item x="36453"/>
        <item x="36454"/>
        <item x="36455"/>
        <item x="36456"/>
        <item x="36457"/>
        <item x="36458"/>
        <item x="36459"/>
        <item x="36460"/>
        <item x="36461"/>
        <item x="36462"/>
        <item x="36463"/>
        <item x="36464"/>
        <item x="36465"/>
        <item x="36466"/>
        <item x="36467"/>
        <item x="36468"/>
        <item x="36469"/>
        <item x="36470"/>
        <item x="36471"/>
        <item x="36472"/>
        <item x="36473"/>
        <item x="36474"/>
        <item x="36475"/>
        <item x="36476"/>
        <item x="36477"/>
        <item x="36478"/>
        <item x="36479"/>
        <item x="36480"/>
        <item x="36481"/>
        <item x="36482"/>
        <item x="36483"/>
        <item x="36484"/>
        <item x="36485"/>
        <item x="36486"/>
        <item x="36487"/>
        <item x="36488"/>
        <item x="36489"/>
        <item x="36490"/>
        <item x="36491"/>
        <item x="36492"/>
        <item x="36493"/>
        <item x="36494"/>
        <item x="36495"/>
        <item x="36496"/>
        <item x="36497"/>
        <item x="36498"/>
        <item x="36499"/>
        <item x="36500"/>
        <item x="36501"/>
        <item x="36502"/>
        <item x="36503"/>
        <item x="36504"/>
        <item x="36505"/>
        <item x="36506"/>
        <item x="36507"/>
        <item x="36508"/>
        <item x="36509"/>
        <item x="36510"/>
        <item x="36511"/>
        <item x="36512"/>
        <item x="36513"/>
        <item x="36514"/>
        <item x="36515"/>
        <item x="36516"/>
        <item x="36517"/>
        <item x="36518"/>
        <item x="36519"/>
        <item x="36520"/>
        <item x="36521"/>
        <item x="36522"/>
        <item x="36523"/>
        <item x="36524"/>
        <item x="36525"/>
        <item x="36526"/>
        <item x="36527"/>
        <item x="36528"/>
        <item x="36529"/>
        <item x="36530"/>
        <item x="36531"/>
        <item x="36532"/>
        <item x="36533"/>
        <item x="36534"/>
        <item x="36535"/>
        <item x="36536"/>
        <item x="36537"/>
        <item x="36538"/>
        <item x="36539"/>
        <item x="36540"/>
        <item x="36541"/>
        <item x="36542"/>
        <item x="36543"/>
        <item x="36544"/>
        <item x="36545"/>
        <item x="36546"/>
        <item x="36547"/>
        <item x="36548"/>
        <item x="36549"/>
        <item x="36550"/>
        <item x="36551"/>
        <item x="36552"/>
        <item x="36553"/>
        <item x="36554"/>
        <item x="36555"/>
        <item x="36556"/>
        <item x="36557"/>
        <item x="36558"/>
        <item x="36559"/>
        <item x="36560"/>
        <item x="36561"/>
        <item x="36562"/>
        <item x="36563"/>
        <item x="36564"/>
        <item x="36565"/>
        <item x="36566"/>
        <item x="36567"/>
        <item x="36568"/>
        <item x="36569"/>
        <item x="36570"/>
        <item x="36571"/>
        <item x="36572"/>
        <item x="36573"/>
        <item x="36574"/>
        <item x="36575"/>
        <item x="36576"/>
        <item x="36577"/>
        <item x="36578"/>
        <item x="36579"/>
        <item x="36580"/>
        <item x="36581"/>
        <item x="36582"/>
        <item x="36583"/>
        <item x="36584"/>
        <item x="36585"/>
        <item x="36586"/>
        <item x="36587"/>
        <item x="36588"/>
        <item x="36589"/>
        <item x="36590"/>
        <item x="36591"/>
        <item x="36592"/>
        <item x="36593"/>
        <item x="36594"/>
        <item x="36595"/>
        <item x="36596"/>
        <item x="36597"/>
        <item x="36598"/>
        <item x="36599"/>
        <item x="36600"/>
        <item x="36601"/>
        <item x="36602"/>
        <item x="36603"/>
        <item x="36604"/>
        <item x="36605"/>
        <item x="36606"/>
        <item x="36607"/>
        <item x="36608"/>
        <item x="36609"/>
        <item x="36610"/>
        <item x="36611"/>
        <item x="36612"/>
        <item x="36613"/>
        <item x="36614"/>
        <item x="36615"/>
        <item x="36616"/>
        <item x="36617"/>
        <item x="36618"/>
        <item x="36619"/>
        <item x="36620"/>
        <item x="36621"/>
        <item x="36622"/>
        <item x="36623"/>
        <item x="36624"/>
        <item x="36625"/>
        <item x="36626"/>
        <item x="36627"/>
        <item x="36628"/>
        <item x="36629"/>
        <item x="36630"/>
        <item x="36631"/>
        <item x="36632"/>
        <item x="36633"/>
        <item x="36634"/>
        <item x="36635"/>
        <item x="36636"/>
        <item x="36637"/>
        <item x="36638"/>
        <item x="36639"/>
        <item x="36640"/>
        <item x="36641"/>
        <item x="36642"/>
        <item x="36643"/>
        <item x="36644"/>
        <item x="36645"/>
        <item x="36646"/>
        <item x="36647"/>
        <item x="36648"/>
        <item x="36649"/>
        <item x="36650"/>
        <item x="36651"/>
        <item x="36652"/>
        <item x="36653"/>
        <item x="36654"/>
        <item x="36655"/>
        <item x="36656"/>
        <item x="36657"/>
        <item x="36658"/>
        <item x="36659"/>
        <item x="36660"/>
        <item x="36661"/>
        <item x="36662"/>
        <item x="36663"/>
        <item x="36664"/>
        <item x="36665"/>
        <item x="36666"/>
        <item x="36667"/>
        <item x="36668"/>
        <item x="36669"/>
        <item x="36670"/>
        <item x="36671"/>
        <item x="36672"/>
        <item x="36673"/>
        <item x="36674"/>
        <item x="36675"/>
        <item x="36676"/>
        <item x="36677"/>
        <item x="36678"/>
        <item x="36679"/>
        <item x="36680"/>
        <item x="36681"/>
        <item x="36682"/>
        <item x="36683"/>
        <item x="36684"/>
        <item x="36685"/>
        <item x="36686"/>
        <item x="36687"/>
        <item x="36688"/>
        <item x="36689"/>
        <item x="36690"/>
        <item x="36691"/>
        <item x="36692"/>
        <item x="36693"/>
        <item x="36694"/>
        <item x="36695"/>
        <item x="36696"/>
        <item x="36697"/>
        <item x="36698"/>
        <item x="36699"/>
        <item x="36700"/>
        <item x="36701"/>
        <item x="36702"/>
        <item x="36703"/>
        <item x="36704"/>
        <item x="36705"/>
        <item x="36706"/>
        <item x="36707"/>
        <item x="36708"/>
        <item x="36709"/>
        <item x="36710"/>
        <item x="36711"/>
        <item x="36712"/>
        <item x="36713"/>
        <item x="36714"/>
        <item x="36715"/>
        <item x="36716"/>
        <item x="36717"/>
        <item x="36718"/>
        <item x="36719"/>
        <item x="36720"/>
        <item x="36721"/>
        <item x="36722"/>
        <item x="36723"/>
        <item x="36724"/>
        <item x="36725"/>
        <item x="36726"/>
        <item x="36727"/>
        <item x="36728"/>
        <item x="36729"/>
        <item x="36730"/>
        <item x="36731"/>
        <item x="36732"/>
        <item x="36733"/>
        <item x="36734"/>
        <item x="36735"/>
        <item x="36736"/>
        <item x="36737"/>
        <item x="36738"/>
        <item x="36739"/>
        <item x="36740"/>
        <item x="36741"/>
        <item x="36742"/>
        <item x="36743"/>
        <item x="36744"/>
        <item x="36745"/>
        <item x="36746"/>
        <item x="36747"/>
        <item x="36748"/>
        <item x="36749"/>
        <item x="36750"/>
        <item x="36751"/>
        <item x="36752"/>
        <item x="36753"/>
        <item x="36754"/>
        <item x="36755"/>
        <item x="36756"/>
        <item x="36757"/>
        <item x="36758"/>
        <item x="36759"/>
        <item x="36760"/>
        <item x="36761"/>
        <item x="36762"/>
        <item x="36763"/>
        <item x="36764"/>
        <item x="36765"/>
        <item x="36766"/>
        <item x="36767"/>
        <item x="36768"/>
        <item x="36769"/>
        <item x="36770"/>
        <item x="36771"/>
        <item x="36772"/>
        <item x="36773"/>
        <item x="36774"/>
        <item x="36775"/>
        <item x="36776"/>
        <item x="36777"/>
        <item x="36778"/>
        <item x="36779"/>
        <item x="36780"/>
        <item x="36781"/>
        <item x="36782"/>
        <item x="36783"/>
        <item x="36784"/>
        <item x="36785"/>
        <item x="36786"/>
        <item x="36787"/>
        <item x="36788"/>
        <item x="36789"/>
        <item x="36790"/>
        <item x="36791"/>
        <item x="36792"/>
        <item x="36793"/>
        <item x="36794"/>
        <item x="36795"/>
        <item x="36796"/>
        <item x="36797"/>
        <item x="36798"/>
        <item x="36799"/>
        <item x="36800"/>
        <item x="36801"/>
        <item x="36802"/>
        <item x="36803"/>
        <item x="36804"/>
        <item x="36805"/>
        <item x="36806"/>
        <item x="36807"/>
        <item x="36808"/>
        <item x="36809"/>
        <item x="36810"/>
        <item x="36811"/>
        <item x="36812"/>
        <item x="36813"/>
        <item x="36814"/>
        <item x="36815"/>
        <item x="36816"/>
        <item x="36817"/>
        <item x="36818"/>
        <item x="36819"/>
        <item x="36820"/>
        <item x="36821"/>
        <item x="36822"/>
        <item x="36823"/>
        <item x="36824"/>
        <item x="36825"/>
        <item x="36826"/>
        <item x="36827"/>
        <item x="36828"/>
        <item x="36829"/>
        <item x="36830"/>
        <item x="36831"/>
        <item x="36832"/>
        <item x="36833"/>
        <item x="36834"/>
        <item x="36835"/>
        <item x="36836"/>
        <item x="36837"/>
        <item x="36838"/>
        <item x="36839"/>
        <item x="36840"/>
        <item x="36841"/>
        <item x="36842"/>
        <item x="36843"/>
        <item x="36844"/>
        <item x="36845"/>
        <item x="36846"/>
        <item x="36847"/>
        <item x="36848"/>
        <item x="36849"/>
        <item x="36850"/>
        <item x="36851"/>
        <item x="36852"/>
        <item x="36853"/>
        <item x="36854"/>
        <item x="36855"/>
        <item x="36856"/>
        <item x="36857"/>
        <item x="36858"/>
        <item x="36859"/>
        <item x="36860"/>
        <item x="36861"/>
        <item x="36862"/>
        <item x="36863"/>
        <item x="36864"/>
        <item x="36865"/>
        <item x="36866"/>
        <item x="36867"/>
        <item x="36868"/>
        <item x="36869"/>
        <item x="36870"/>
        <item x="36871"/>
        <item x="36872"/>
        <item x="36873"/>
        <item x="36874"/>
        <item x="36875"/>
        <item x="36876"/>
        <item x="36877"/>
        <item x="36878"/>
        <item x="36879"/>
        <item x="36880"/>
        <item x="36881"/>
        <item x="36882"/>
        <item x="36883"/>
        <item x="36884"/>
        <item x="36885"/>
        <item x="36886"/>
        <item x="36887"/>
        <item x="36888"/>
        <item x="36889"/>
        <item x="36890"/>
        <item x="36891"/>
        <item x="36892"/>
        <item x="36893"/>
        <item x="36894"/>
        <item x="36895"/>
        <item x="36896"/>
        <item x="36897"/>
        <item x="36898"/>
        <item x="36899"/>
        <item x="36900"/>
        <item x="36901"/>
        <item x="36902"/>
        <item x="36903"/>
        <item x="36904"/>
        <item x="36905"/>
        <item x="36906"/>
        <item x="36907"/>
        <item x="36908"/>
        <item x="36909"/>
        <item x="36910"/>
        <item x="36911"/>
        <item x="36912"/>
        <item x="36913"/>
        <item x="36914"/>
        <item x="36915"/>
        <item x="36916"/>
        <item x="36917"/>
        <item x="36918"/>
        <item x="36919"/>
        <item x="36920"/>
        <item x="36921"/>
        <item x="36922"/>
        <item x="36923"/>
        <item x="36924"/>
        <item x="36925"/>
        <item x="36926"/>
        <item x="36927"/>
        <item x="36928"/>
        <item x="36929"/>
        <item x="36930"/>
        <item x="36931"/>
        <item x="36932"/>
        <item x="36933"/>
        <item x="36934"/>
        <item x="36935"/>
        <item x="36936"/>
        <item x="36937"/>
        <item x="36938"/>
        <item x="36939"/>
        <item x="36940"/>
        <item x="36941"/>
        <item x="36942"/>
        <item x="36943"/>
        <item x="36944"/>
        <item x="36945"/>
        <item x="36946"/>
        <item x="36947"/>
        <item x="36948"/>
        <item x="36949"/>
        <item x="36950"/>
        <item x="36951"/>
        <item x="36952"/>
        <item x="36953"/>
        <item x="36954"/>
        <item x="36955"/>
        <item x="36956"/>
        <item x="36957"/>
        <item x="36958"/>
        <item x="36959"/>
        <item x="36960"/>
        <item x="36961"/>
        <item x="36962"/>
        <item x="36963"/>
        <item x="36964"/>
        <item x="36965"/>
        <item x="36966"/>
        <item x="36967"/>
        <item x="36968"/>
        <item x="36969"/>
        <item x="36970"/>
        <item x="36971"/>
        <item x="36972"/>
        <item x="36973"/>
        <item x="36974"/>
        <item x="36975"/>
        <item x="36976"/>
        <item x="36977"/>
        <item x="36978"/>
        <item x="36979"/>
        <item x="36980"/>
        <item x="36981"/>
        <item x="36982"/>
        <item x="36983"/>
        <item x="36984"/>
        <item x="36985"/>
        <item x="36986"/>
        <item x="36987"/>
        <item x="36988"/>
        <item x="36989"/>
        <item x="36990"/>
        <item x="36991"/>
        <item x="36992"/>
        <item x="36993"/>
        <item x="36994"/>
        <item x="36995"/>
        <item x="36996"/>
        <item x="36997"/>
        <item x="36998"/>
        <item x="36999"/>
        <item x="37000"/>
        <item x="37001"/>
        <item x="37002"/>
        <item x="37003"/>
        <item x="37004"/>
        <item x="37005"/>
        <item x="37006"/>
        <item x="37007"/>
        <item x="37008"/>
        <item x="37009"/>
        <item x="37010"/>
        <item x="37011"/>
        <item x="37012"/>
        <item x="37013"/>
        <item x="37014"/>
        <item x="37015"/>
        <item x="37016"/>
        <item x="37017"/>
        <item x="37018"/>
        <item x="37019"/>
        <item x="37020"/>
        <item x="37021"/>
        <item x="37022"/>
        <item x="37023"/>
        <item x="37024"/>
        <item x="37025"/>
        <item x="37026"/>
        <item x="37027"/>
        <item x="37028"/>
        <item x="37029"/>
        <item x="37030"/>
        <item x="37031"/>
        <item x="37032"/>
        <item x="37033"/>
        <item x="37034"/>
        <item x="37035"/>
        <item x="37036"/>
        <item x="37037"/>
        <item x="37038"/>
        <item x="37039"/>
        <item x="37040"/>
        <item x="37041"/>
        <item x="37042"/>
        <item x="37043"/>
        <item x="37044"/>
        <item x="37045"/>
        <item x="37046"/>
        <item x="37047"/>
        <item x="37048"/>
        <item x="37049"/>
        <item x="37050"/>
        <item x="37051"/>
        <item x="37052"/>
        <item x="37053"/>
        <item x="37054"/>
        <item x="37055"/>
        <item x="37056"/>
        <item x="37057"/>
        <item x="37058"/>
        <item x="37059"/>
        <item x="37060"/>
        <item x="37061"/>
        <item x="37062"/>
        <item x="37063"/>
        <item x="37064"/>
        <item x="37065"/>
        <item x="37066"/>
        <item x="37067"/>
        <item x="37068"/>
        <item x="37069"/>
        <item x="37070"/>
        <item x="37071"/>
        <item x="37072"/>
        <item x="37073"/>
        <item x="37074"/>
        <item x="37075"/>
        <item x="37076"/>
        <item x="37077"/>
        <item x="37078"/>
        <item x="37079"/>
        <item x="37080"/>
        <item x="37081"/>
        <item x="37082"/>
        <item x="37083"/>
        <item x="37084"/>
        <item x="37085"/>
        <item x="37086"/>
        <item x="37087"/>
        <item x="37088"/>
        <item x="37089"/>
        <item x="37090"/>
        <item x="37091"/>
        <item x="37092"/>
        <item x="37093"/>
        <item x="37094"/>
        <item x="37095"/>
        <item x="37096"/>
        <item x="37097"/>
        <item x="37098"/>
        <item x="37099"/>
        <item x="37100"/>
        <item x="37101"/>
        <item x="37102"/>
        <item x="37103"/>
        <item x="37104"/>
        <item x="37105"/>
        <item x="37106"/>
        <item x="37107"/>
        <item x="37108"/>
        <item x="37109"/>
        <item x="37110"/>
        <item x="37111"/>
        <item x="37112"/>
        <item x="37113"/>
        <item x="37114"/>
        <item x="37115"/>
        <item x="37116"/>
        <item x="37117"/>
        <item x="37118"/>
        <item x="37119"/>
        <item x="37120"/>
        <item x="37121"/>
        <item x="37122"/>
        <item x="37123"/>
        <item x="37124"/>
        <item x="37125"/>
        <item x="37126"/>
        <item x="37127"/>
        <item x="37128"/>
        <item x="37129"/>
        <item x="37130"/>
        <item x="37131"/>
        <item x="37132"/>
        <item x="37133"/>
        <item x="37134"/>
        <item x="37135"/>
        <item x="37136"/>
        <item x="37137"/>
        <item x="37138"/>
        <item x="37139"/>
        <item x="37140"/>
        <item x="37141"/>
        <item x="37142"/>
        <item x="37143"/>
        <item x="37144"/>
        <item x="37145"/>
        <item x="37146"/>
        <item x="37147"/>
        <item x="37148"/>
        <item x="37149"/>
        <item x="37150"/>
        <item x="37151"/>
        <item x="37152"/>
        <item x="37153"/>
        <item x="37154"/>
        <item x="37155"/>
        <item x="37156"/>
        <item x="37157"/>
        <item x="37158"/>
        <item x="37159"/>
        <item x="37160"/>
        <item x="37161"/>
        <item x="37162"/>
        <item x="37163"/>
        <item x="37164"/>
        <item x="37165"/>
        <item x="37166"/>
        <item x="37167"/>
        <item x="37168"/>
        <item x="37169"/>
        <item x="37170"/>
        <item x="37171"/>
        <item x="37172"/>
        <item x="37173"/>
        <item x="37174"/>
        <item x="37175"/>
        <item x="37176"/>
        <item x="37177"/>
        <item x="37178"/>
        <item x="37179"/>
        <item x="37180"/>
        <item x="37181"/>
        <item x="37182"/>
        <item x="37183"/>
        <item x="37184"/>
        <item x="37185"/>
        <item x="37186"/>
        <item x="37187"/>
        <item x="37188"/>
        <item x="37189"/>
        <item x="37190"/>
        <item x="37191"/>
        <item x="37192"/>
        <item x="37193"/>
        <item x="37194"/>
        <item x="37195"/>
        <item x="37196"/>
        <item x="37197"/>
        <item x="37198"/>
        <item x="37199"/>
        <item x="37200"/>
        <item x="37201"/>
        <item x="37202"/>
        <item x="37203"/>
        <item x="37204"/>
        <item x="37205"/>
        <item x="37206"/>
        <item x="37207"/>
        <item x="37208"/>
        <item x="37209"/>
        <item x="37210"/>
        <item x="37211"/>
        <item x="37212"/>
        <item x="37213"/>
        <item x="37214"/>
        <item x="37215"/>
        <item x="37216"/>
        <item x="37217"/>
        <item x="37218"/>
        <item x="37219"/>
        <item x="37220"/>
        <item x="37221"/>
        <item x="37222"/>
        <item x="37223"/>
        <item x="37224"/>
        <item x="37225"/>
        <item x="37226"/>
        <item x="37227"/>
        <item x="37228"/>
        <item x="37229"/>
        <item x="37230"/>
        <item x="37231"/>
        <item x="37232"/>
        <item x="37233"/>
        <item x="37234"/>
        <item x="37235"/>
        <item x="37236"/>
        <item x="37237"/>
        <item x="37238"/>
        <item x="37239"/>
        <item x="37240"/>
        <item x="37241"/>
        <item x="37242"/>
        <item x="37243"/>
        <item x="37244"/>
        <item x="37245"/>
        <item x="37246"/>
        <item x="37247"/>
        <item x="37248"/>
        <item x="37249"/>
        <item x="37250"/>
        <item x="37251"/>
        <item x="37252"/>
        <item x="37253"/>
        <item x="37254"/>
        <item x="37255"/>
        <item x="37256"/>
        <item x="37257"/>
        <item x="37258"/>
        <item x="37259"/>
        <item x="37260"/>
        <item x="37261"/>
        <item x="37262"/>
        <item x="37263"/>
        <item x="37264"/>
        <item x="37265"/>
        <item x="37266"/>
        <item x="37267"/>
        <item x="37268"/>
        <item x="37269"/>
        <item x="37270"/>
        <item x="37271"/>
        <item x="37272"/>
        <item x="37273"/>
        <item x="37274"/>
        <item x="37275"/>
        <item x="37276"/>
        <item x="37277"/>
        <item x="37278"/>
        <item x="37279"/>
        <item x="37280"/>
        <item x="37281"/>
        <item x="37282"/>
        <item x="37283"/>
        <item x="37284"/>
        <item x="37285"/>
        <item x="37286"/>
        <item x="37287"/>
        <item x="37288"/>
        <item x="37289"/>
        <item x="37290"/>
        <item x="37291"/>
        <item x="37292"/>
        <item x="37293"/>
        <item x="37294"/>
        <item x="37295"/>
        <item x="37296"/>
        <item x="37297"/>
        <item x="37298"/>
        <item x="37299"/>
        <item x="37300"/>
        <item x="37301"/>
        <item x="37302"/>
        <item x="37303"/>
        <item x="37304"/>
        <item x="37305"/>
        <item x="37306"/>
        <item x="37307"/>
        <item x="37308"/>
        <item x="37309"/>
        <item x="37310"/>
        <item x="37311"/>
        <item x="37312"/>
        <item x="37313"/>
        <item x="37314"/>
        <item x="37315"/>
        <item x="37316"/>
        <item x="37317"/>
        <item x="37318"/>
        <item x="37319"/>
        <item x="37320"/>
        <item x="37321"/>
        <item x="37322"/>
        <item x="37323"/>
        <item x="37324"/>
        <item x="37325"/>
        <item x="37326"/>
        <item x="37327"/>
        <item x="37328"/>
        <item x="37329"/>
        <item x="37330"/>
        <item x="37331"/>
        <item x="37332"/>
        <item x="37333"/>
        <item x="37334"/>
        <item x="37335"/>
        <item x="37336"/>
        <item x="37337"/>
        <item x="37338"/>
        <item x="37339"/>
        <item x="37340"/>
        <item x="37341"/>
        <item x="37342"/>
        <item x="37343"/>
        <item x="37344"/>
        <item x="37345"/>
        <item x="37346"/>
        <item x="37347"/>
        <item x="37348"/>
        <item x="37349"/>
        <item x="37350"/>
        <item x="37351"/>
        <item x="37352"/>
        <item x="37353"/>
        <item x="37354"/>
        <item x="37355"/>
        <item x="37356"/>
        <item x="37357"/>
        <item x="37358"/>
        <item x="37359"/>
        <item x="37360"/>
        <item x="37361"/>
        <item x="37362"/>
        <item x="37363"/>
        <item x="37364"/>
        <item x="37365"/>
        <item x="37366"/>
        <item x="37367"/>
        <item x="37368"/>
        <item x="37369"/>
        <item x="37370"/>
        <item x="37371"/>
        <item x="37372"/>
        <item x="37373"/>
        <item x="37374"/>
        <item x="37375"/>
        <item x="37376"/>
        <item x="37377"/>
        <item x="37378"/>
        <item x="37379"/>
        <item x="37380"/>
        <item x="37381"/>
        <item x="37382"/>
        <item x="37383"/>
        <item x="37384"/>
        <item x="37385"/>
        <item x="37386"/>
        <item x="37387"/>
        <item x="37388"/>
        <item x="37389"/>
        <item x="37390"/>
        <item x="37391"/>
        <item x="37392"/>
        <item x="37393"/>
        <item x="37394"/>
        <item x="37395"/>
        <item x="37396"/>
        <item x="37397"/>
        <item x="37398"/>
        <item x="37399"/>
        <item x="37400"/>
        <item x="37401"/>
        <item x="37402"/>
        <item x="37403"/>
        <item x="37404"/>
        <item x="37405"/>
        <item x="37406"/>
        <item x="37407"/>
        <item x="37408"/>
        <item x="37409"/>
        <item x="37410"/>
        <item x="37411"/>
        <item x="37412"/>
        <item x="37413"/>
        <item x="37414"/>
        <item x="37415"/>
        <item x="37416"/>
        <item x="37417"/>
        <item x="37418"/>
        <item x="37419"/>
        <item x="37420"/>
        <item x="37421"/>
        <item x="37422"/>
        <item x="37423"/>
        <item x="37424"/>
        <item x="37425"/>
        <item x="37426"/>
        <item x="37427"/>
        <item x="37428"/>
        <item x="37429"/>
        <item x="37430"/>
        <item x="37431"/>
        <item x="37432"/>
        <item x="37433"/>
        <item x="37434"/>
        <item x="37435"/>
        <item x="37436"/>
        <item x="37437"/>
        <item x="37438"/>
        <item x="37439"/>
        <item x="37440"/>
        <item x="37441"/>
        <item x="37442"/>
        <item x="37443"/>
        <item x="37444"/>
        <item x="37445"/>
        <item x="37446"/>
        <item x="37447"/>
        <item x="37448"/>
        <item x="37449"/>
        <item x="37450"/>
        <item x="37451"/>
        <item x="37452"/>
        <item x="37453"/>
        <item x="37454"/>
        <item x="37455"/>
        <item x="37456"/>
        <item x="37457"/>
        <item x="37458"/>
        <item x="37459"/>
        <item x="37460"/>
        <item x="37461"/>
        <item x="37462"/>
        <item x="37463"/>
        <item x="37464"/>
        <item x="37465"/>
        <item x="37466"/>
        <item x="37467"/>
        <item x="37468"/>
        <item x="37469"/>
        <item x="37470"/>
        <item x="37471"/>
        <item x="37472"/>
        <item x="37473"/>
        <item x="37474"/>
        <item x="37475"/>
        <item x="37476"/>
        <item x="37477"/>
        <item x="37478"/>
        <item x="37479"/>
        <item x="37480"/>
        <item x="37481"/>
        <item x="37482"/>
        <item x="37483"/>
        <item x="37484"/>
        <item x="37485"/>
        <item x="37486"/>
        <item x="37487"/>
        <item x="37488"/>
        <item x="37489"/>
        <item x="37490"/>
        <item x="37491"/>
        <item x="37492"/>
        <item x="37493"/>
        <item x="37494"/>
        <item x="37495"/>
        <item x="37496"/>
        <item x="37497"/>
        <item x="37498"/>
        <item x="37499"/>
        <item x="37500"/>
        <item x="37501"/>
        <item x="37502"/>
        <item x="37503"/>
        <item x="37504"/>
        <item x="37505"/>
        <item x="37506"/>
        <item x="37507"/>
        <item x="37508"/>
        <item x="37509"/>
        <item x="37510"/>
        <item x="37511"/>
        <item x="37512"/>
        <item x="37513"/>
        <item x="37514"/>
        <item x="37515"/>
        <item x="37516"/>
        <item x="37517"/>
        <item x="37518"/>
        <item x="37519"/>
        <item x="37520"/>
        <item x="37521"/>
        <item x="37522"/>
        <item x="37523"/>
        <item x="37524"/>
        <item x="37525"/>
        <item x="37526"/>
        <item x="37527"/>
        <item x="37528"/>
        <item x="37529"/>
        <item x="37530"/>
        <item x="37531"/>
        <item x="37532"/>
        <item x="37533"/>
        <item x="37534"/>
        <item x="37535"/>
        <item x="37536"/>
        <item x="37537"/>
        <item x="37538"/>
        <item x="37539"/>
        <item x="37540"/>
        <item x="37541"/>
        <item x="37542"/>
        <item x="37543"/>
        <item x="37544"/>
        <item x="37545"/>
        <item x="37546"/>
        <item x="37547"/>
        <item x="37548"/>
        <item x="37549"/>
        <item x="37550"/>
        <item x="37551"/>
        <item x="37552"/>
        <item x="37553"/>
        <item x="37554"/>
        <item x="37555"/>
        <item x="37556"/>
        <item x="37557"/>
        <item x="37558"/>
        <item x="37559"/>
        <item x="37560"/>
        <item x="37561"/>
        <item x="37562"/>
        <item x="37563"/>
        <item x="37564"/>
        <item x="37565"/>
        <item x="37566"/>
        <item x="37567"/>
        <item x="37568"/>
        <item x="37569"/>
        <item x="37570"/>
        <item x="37571"/>
        <item x="37572"/>
        <item x="37573"/>
        <item x="37574"/>
        <item x="37575"/>
        <item x="37576"/>
        <item x="37577"/>
        <item x="37578"/>
        <item x="37579"/>
        <item x="37580"/>
        <item x="37581"/>
        <item x="37582"/>
        <item x="37583"/>
        <item x="37584"/>
        <item x="37585"/>
        <item x="37586"/>
        <item x="37587"/>
        <item x="37588"/>
        <item x="37589"/>
        <item x="37590"/>
        <item x="37591"/>
        <item x="37592"/>
        <item x="37593"/>
        <item x="37594"/>
        <item x="37595"/>
        <item x="37596"/>
        <item x="37597"/>
        <item x="37598"/>
        <item x="37599"/>
        <item x="37600"/>
        <item x="37601"/>
        <item x="37602"/>
        <item x="37603"/>
        <item x="37604"/>
        <item x="37605"/>
        <item x="37606"/>
        <item x="37607"/>
        <item x="37608"/>
        <item x="37609"/>
        <item x="37610"/>
        <item x="37611"/>
        <item x="37612"/>
        <item x="37613"/>
        <item x="37614"/>
        <item x="37615"/>
        <item x="37616"/>
        <item x="37617"/>
        <item x="37618"/>
        <item x="37619"/>
        <item x="37620"/>
        <item x="37621"/>
        <item x="37622"/>
        <item x="37623"/>
        <item x="37624"/>
        <item x="37625"/>
        <item x="37626"/>
        <item x="37627"/>
        <item x="37628"/>
        <item x="37629"/>
        <item x="37630"/>
        <item x="37631"/>
        <item x="37632"/>
        <item x="37633"/>
        <item x="37634"/>
        <item x="37635"/>
        <item x="37636"/>
        <item x="37637"/>
        <item x="37638"/>
        <item x="37639"/>
        <item x="37640"/>
        <item x="37641"/>
        <item x="37642"/>
        <item x="37643"/>
        <item x="37644"/>
        <item x="37645"/>
        <item x="37646"/>
        <item x="37647"/>
        <item x="37648"/>
        <item x="37649"/>
        <item x="37650"/>
        <item x="37651"/>
        <item x="37652"/>
        <item x="37653"/>
        <item x="37654"/>
        <item x="37655"/>
        <item x="37656"/>
        <item x="37657"/>
        <item x="37658"/>
        <item x="37659"/>
        <item x="37660"/>
        <item x="37661"/>
        <item x="37662"/>
        <item x="37663"/>
        <item x="37664"/>
        <item x="37665"/>
        <item x="37666"/>
        <item x="37667"/>
        <item x="37668"/>
        <item x="37669"/>
        <item x="37670"/>
        <item x="37671"/>
        <item x="37672"/>
        <item x="37673"/>
        <item x="37674"/>
        <item x="37675"/>
        <item x="37676"/>
        <item x="37677"/>
        <item x="37678"/>
        <item x="37679"/>
        <item x="37680"/>
        <item x="37681"/>
        <item x="37682"/>
        <item x="37683"/>
        <item x="37684"/>
        <item x="37685"/>
        <item x="37686"/>
        <item x="37687"/>
        <item x="37688"/>
        <item x="37689"/>
        <item x="37690"/>
        <item x="37691"/>
        <item x="37692"/>
        <item x="37693"/>
        <item x="37694"/>
        <item x="37695"/>
        <item x="37696"/>
        <item x="37697"/>
        <item x="37698"/>
        <item x="37699"/>
        <item x="37700"/>
        <item x="37701"/>
        <item x="37702"/>
        <item x="37703"/>
        <item x="37704"/>
        <item x="37705"/>
        <item x="37706"/>
        <item x="37707"/>
        <item x="37708"/>
        <item x="37709"/>
        <item x="37710"/>
        <item x="37711"/>
        <item x="37712"/>
        <item x="37713"/>
        <item x="37714"/>
        <item x="37715"/>
        <item x="37716"/>
        <item x="37717"/>
        <item x="37718"/>
        <item x="37719"/>
        <item x="37720"/>
        <item x="37721"/>
        <item x="37722"/>
        <item x="37723"/>
        <item x="37724"/>
        <item x="37725"/>
        <item x="37726"/>
        <item x="37727"/>
        <item x="37728"/>
        <item x="37729"/>
        <item x="37730"/>
        <item x="37731"/>
        <item x="37732"/>
        <item x="37733"/>
        <item x="37734"/>
        <item x="37735"/>
        <item x="37736"/>
        <item x="37737"/>
        <item x="37738"/>
        <item x="37739"/>
        <item x="37740"/>
        <item x="37741"/>
        <item x="37742"/>
        <item x="37743"/>
        <item x="37744"/>
        <item x="37745"/>
        <item x="37746"/>
        <item x="37747"/>
        <item x="37748"/>
        <item x="37749"/>
        <item x="37750"/>
        <item x="37751"/>
        <item x="37752"/>
        <item x="37753"/>
        <item x="37754"/>
        <item x="37755"/>
        <item x="37756"/>
        <item x="37757"/>
        <item x="37758"/>
        <item x="37759"/>
        <item x="37760"/>
        <item x="37761"/>
        <item x="37762"/>
        <item x="37763"/>
        <item x="37764"/>
        <item x="37765"/>
        <item x="37766"/>
        <item x="37767"/>
        <item x="37768"/>
        <item x="37769"/>
        <item x="37770"/>
        <item x="37771"/>
        <item x="37772"/>
        <item x="37773"/>
        <item x="37774"/>
        <item x="37775"/>
        <item x="37776"/>
        <item x="37777"/>
        <item x="37778"/>
        <item x="37779"/>
        <item x="37780"/>
        <item x="37781"/>
        <item x="37782"/>
        <item x="37783"/>
        <item x="37784"/>
        <item x="37785"/>
        <item x="37786"/>
        <item x="37787"/>
        <item x="37788"/>
        <item x="37789"/>
        <item x="37790"/>
        <item x="37791"/>
        <item x="37792"/>
        <item x="37793"/>
        <item x="37794"/>
        <item x="37795"/>
        <item x="37796"/>
        <item x="37797"/>
        <item x="37798"/>
        <item x="37799"/>
        <item x="37800"/>
        <item x="37801"/>
        <item x="37802"/>
        <item x="37803"/>
        <item x="37804"/>
        <item x="37805"/>
        <item x="37806"/>
        <item x="37807"/>
        <item x="37808"/>
        <item x="37809"/>
        <item x="37810"/>
        <item x="37811"/>
        <item x="37812"/>
        <item x="37813"/>
        <item x="37814"/>
        <item x="37815"/>
        <item x="37816"/>
        <item x="37817"/>
        <item x="37818"/>
        <item x="37819"/>
        <item x="37820"/>
        <item x="37821"/>
        <item x="37822"/>
        <item x="37823"/>
        <item x="37824"/>
        <item x="37825"/>
        <item x="37826"/>
        <item x="37827"/>
        <item x="37828"/>
        <item x="37829"/>
        <item x="37830"/>
        <item x="37831"/>
        <item x="37832"/>
        <item x="37833"/>
        <item x="37834"/>
        <item x="37835"/>
        <item x="37836"/>
        <item x="37837"/>
        <item x="37838"/>
        <item x="37839"/>
        <item x="37840"/>
        <item x="37841"/>
        <item x="37842"/>
        <item x="37843"/>
        <item x="37844"/>
        <item x="37845"/>
        <item x="37846"/>
        <item x="37847"/>
        <item x="37848"/>
        <item x="37849"/>
        <item x="37850"/>
        <item x="37851"/>
        <item x="37852"/>
        <item x="37853"/>
        <item x="37854"/>
        <item x="37855"/>
        <item x="37856"/>
        <item x="37857"/>
        <item x="37858"/>
        <item x="37859"/>
        <item x="37860"/>
        <item x="37861"/>
        <item x="37862"/>
        <item x="37863"/>
        <item x="37864"/>
        <item x="37865"/>
        <item x="37866"/>
        <item x="37867"/>
        <item x="37868"/>
        <item x="37869"/>
        <item x="37870"/>
        <item x="37871"/>
        <item x="37872"/>
        <item x="37873"/>
        <item x="37874"/>
        <item x="37875"/>
        <item x="37876"/>
        <item x="37877"/>
        <item x="37878"/>
        <item x="37879"/>
        <item x="37880"/>
        <item x="37881"/>
        <item x="37882"/>
        <item x="37883"/>
        <item x="37884"/>
        <item x="37885"/>
        <item x="37886"/>
        <item x="37887"/>
        <item x="37888"/>
        <item x="37889"/>
        <item x="37890"/>
        <item x="37891"/>
        <item x="37892"/>
        <item x="37893"/>
        <item x="37894"/>
        <item x="37895"/>
        <item x="37896"/>
        <item x="37897"/>
        <item x="37898"/>
        <item x="37899"/>
        <item x="37900"/>
        <item x="37901"/>
        <item x="37902"/>
        <item x="37903"/>
        <item x="37904"/>
        <item x="37905"/>
        <item x="37906"/>
        <item x="37907"/>
        <item x="37908"/>
        <item x="37909"/>
        <item x="37910"/>
        <item x="37911"/>
        <item x="37912"/>
        <item x="37913"/>
        <item x="37914"/>
        <item x="37915"/>
        <item x="37916"/>
        <item x="37917"/>
        <item x="37918"/>
        <item x="37919"/>
        <item x="37920"/>
        <item x="37921"/>
        <item x="37922"/>
        <item x="37923"/>
        <item x="37924"/>
        <item x="37925"/>
        <item x="37926"/>
        <item x="37927"/>
        <item x="37928"/>
        <item x="37929"/>
        <item x="37930"/>
        <item x="37931"/>
        <item x="37932"/>
        <item x="37933"/>
        <item x="37934"/>
        <item x="37935"/>
        <item x="37936"/>
        <item x="37937"/>
        <item x="37938"/>
        <item x="37939"/>
        <item x="37940"/>
        <item x="37941"/>
        <item x="37942"/>
        <item x="37943"/>
        <item x="37944"/>
        <item x="37945"/>
        <item x="37946"/>
        <item x="37947"/>
        <item x="37948"/>
        <item x="37949"/>
        <item x="37950"/>
        <item x="37951"/>
        <item x="37952"/>
        <item x="37953"/>
        <item x="37954"/>
        <item x="37955"/>
        <item x="37956"/>
        <item x="37957"/>
        <item x="37958"/>
        <item x="37959"/>
        <item x="37960"/>
        <item x="37961"/>
        <item x="37962"/>
        <item x="37963"/>
        <item x="37964"/>
        <item x="37965"/>
        <item x="37966"/>
        <item x="37967"/>
        <item x="37968"/>
        <item x="37969"/>
        <item x="37970"/>
        <item x="37971"/>
        <item x="37972"/>
        <item x="37973"/>
        <item x="37974"/>
        <item x="37975"/>
        <item x="37976"/>
        <item x="37977"/>
        <item x="37978"/>
        <item x="37979"/>
        <item x="37980"/>
        <item x="37981"/>
        <item x="37982"/>
        <item x="37983"/>
        <item x="37984"/>
        <item x="37985"/>
        <item x="37986"/>
        <item x="37987"/>
        <item x="37988"/>
        <item x="37989"/>
        <item x="37990"/>
        <item x="37991"/>
        <item x="37992"/>
        <item x="37993"/>
        <item x="37994"/>
        <item x="37995"/>
        <item x="37996"/>
        <item x="37997"/>
        <item x="37998"/>
        <item x="37999"/>
        <item x="38000"/>
        <item x="38001"/>
        <item x="38002"/>
        <item x="38003"/>
        <item x="38004"/>
        <item x="38005"/>
        <item x="38006"/>
        <item x="38007"/>
        <item x="38008"/>
        <item x="38009"/>
        <item x="38010"/>
        <item x="38011"/>
        <item x="38012"/>
        <item x="38013"/>
        <item x="38014"/>
        <item x="38015"/>
        <item x="38016"/>
        <item x="38017"/>
        <item x="38018"/>
        <item x="38019"/>
        <item x="38020"/>
        <item x="38021"/>
        <item x="38022"/>
        <item x="38023"/>
        <item x="38024"/>
        <item x="38025"/>
        <item x="38026"/>
        <item x="38027"/>
        <item x="38028"/>
        <item x="38029"/>
        <item x="38030"/>
        <item x="38031"/>
        <item x="38032"/>
        <item x="38033"/>
        <item x="38034"/>
        <item x="38035"/>
        <item x="38036"/>
        <item x="38037"/>
        <item x="38038"/>
        <item x="38039"/>
        <item x="38040"/>
        <item x="38041"/>
        <item x="38042"/>
        <item x="38043"/>
        <item x="38044"/>
        <item x="38045"/>
        <item x="38046"/>
        <item x="38047"/>
        <item x="38048"/>
        <item x="38049"/>
        <item x="38050"/>
        <item x="38051"/>
        <item x="38052"/>
        <item x="38053"/>
        <item x="38054"/>
        <item x="38055"/>
        <item x="38056"/>
        <item x="38057"/>
        <item x="38058"/>
        <item x="38059"/>
        <item x="38060"/>
        <item x="38061"/>
        <item x="38062"/>
        <item x="38063"/>
        <item x="38064"/>
        <item x="38065"/>
        <item x="38066"/>
        <item x="38067"/>
        <item x="38068"/>
        <item x="38069"/>
        <item x="38070"/>
        <item x="38071"/>
        <item x="38072"/>
        <item x="38073"/>
        <item x="38074"/>
        <item x="38075"/>
        <item x="38076"/>
        <item x="38077"/>
        <item x="38078"/>
        <item x="38079"/>
        <item x="38080"/>
        <item x="38081"/>
        <item x="38082"/>
        <item x="38083"/>
        <item x="38084"/>
        <item x="38085"/>
        <item x="38086"/>
        <item x="38087"/>
        <item x="38088"/>
        <item x="38089"/>
        <item x="38090"/>
        <item x="38091"/>
        <item x="38092"/>
        <item x="38093"/>
        <item x="38094"/>
        <item x="38095"/>
        <item x="38096"/>
        <item x="38097"/>
        <item x="38098"/>
        <item x="38099"/>
        <item x="38100"/>
        <item x="38101"/>
        <item x="38102"/>
        <item x="38103"/>
        <item x="38104"/>
        <item x="38105"/>
        <item x="38106"/>
        <item x="38107"/>
        <item x="38108"/>
        <item x="38109"/>
        <item x="38110"/>
        <item x="38111"/>
        <item x="38112"/>
        <item x="38113"/>
        <item x="38114"/>
        <item x="38115"/>
        <item x="38116"/>
        <item x="38117"/>
        <item x="38118"/>
        <item x="38119"/>
        <item x="38120"/>
        <item x="38121"/>
        <item x="38122"/>
        <item x="38123"/>
        <item x="38124"/>
        <item x="38125"/>
        <item x="38126"/>
        <item x="38127"/>
        <item x="38128"/>
        <item x="38129"/>
        <item x="38130"/>
        <item x="38131"/>
        <item x="38132"/>
        <item x="38133"/>
        <item x="38134"/>
        <item x="38135"/>
        <item x="38136"/>
        <item x="38137"/>
        <item x="38138"/>
        <item x="38139"/>
        <item x="38140"/>
        <item x="38141"/>
        <item x="38142"/>
        <item x="38143"/>
        <item x="38144"/>
        <item x="38145"/>
        <item x="38146"/>
        <item x="38147"/>
        <item x="38148"/>
        <item x="38149"/>
        <item x="38150"/>
        <item x="38151"/>
        <item x="38152"/>
        <item x="38153"/>
        <item x="38154"/>
        <item x="38155"/>
        <item x="38156"/>
        <item x="38157"/>
        <item x="38158"/>
        <item x="38159"/>
        <item x="38160"/>
        <item x="38161"/>
        <item x="38162"/>
        <item x="38163"/>
        <item x="38164"/>
        <item x="38165"/>
        <item x="38166"/>
        <item x="38167"/>
        <item x="38168"/>
        <item x="38169"/>
        <item x="38170"/>
        <item x="38171"/>
        <item x="38172"/>
        <item x="38173"/>
        <item x="38174"/>
        <item x="38175"/>
        <item x="38176"/>
        <item x="38177"/>
        <item x="38178"/>
        <item x="38179"/>
        <item x="38180"/>
        <item x="38181"/>
        <item x="38182"/>
        <item x="38183"/>
        <item x="38184"/>
        <item x="38185"/>
        <item x="38186"/>
        <item x="38187"/>
        <item x="38188"/>
        <item x="38189"/>
        <item x="38190"/>
        <item x="38191"/>
        <item x="38192"/>
        <item x="38193"/>
        <item x="38194"/>
        <item x="38195"/>
        <item x="38196"/>
        <item x="38197"/>
        <item x="38198"/>
        <item x="38199"/>
        <item x="38200"/>
        <item x="38201"/>
        <item x="38202"/>
        <item x="38203"/>
        <item x="38204"/>
        <item x="38205"/>
        <item x="38206"/>
        <item x="38207"/>
        <item x="38208"/>
        <item x="38209"/>
        <item x="38210"/>
        <item x="38211"/>
        <item x="38212"/>
        <item x="38213"/>
        <item x="38214"/>
        <item x="38215"/>
        <item x="38216"/>
        <item x="38217"/>
        <item x="38218"/>
        <item x="38219"/>
        <item x="38220"/>
        <item x="38221"/>
        <item x="38222"/>
        <item x="38223"/>
        <item x="38224"/>
        <item x="38225"/>
        <item x="38226"/>
        <item x="38227"/>
        <item x="38228"/>
        <item x="38229"/>
        <item x="38230"/>
        <item x="38231"/>
        <item x="38232"/>
        <item x="38233"/>
        <item x="38234"/>
        <item x="38235"/>
        <item x="38236"/>
        <item x="38237"/>
        <item x="38238"/>
        <item x="38239"/>
        <item x="38240"/>
        <item x="38241"/>
        <item x="38242"/>
        <item x="38243"/>
        <item x="38244"/>
        <item x="38245"/>
        <item x="38246"/>
        <item x="38247"/>
        <item x="38248"/>
        <item x="38249"/>
        <item x="38250"/>
        <item x="38251"/>
        <item x="38252"/>
        <item x="38253"/>
        <item x="38254"/>
        <item x="38255"/>
        <item x="38256"/>
        <item x="38257"/>
        <item x="38258"/>
        <item x="38259"/>
        <item x="38260"/>
        <item x="38261"/>
        <item x="38262"/>
        <item x="38263"/>
        <item x="38264"/>
        <item x="38265"/>
        <item x="38266"/>
        <item x="38267"/>
        <item x="38268"/>
        <item x="38269"/>
        <item x="38270"/>
        <item x="38271"/>
        <item x="38272"/>
        <item x="38273"/>
        <item x="38274"/>
        <item x="38275"/>
        <item x="38276"/>
        <item x="38277"/>
        <item x="38278"/>
        <item x="38279"/>
        <item x="38280"/>
        <item x="38281"/>
        <item x="38282"/>
        <item x="38283"/>
        <item x="38284"/>
        <item x="38285"/>
        <item x="38286"/>
        <item x="38287"/>
        <item x="38288"/>
        <item x="38289"/>
        <item x="38290"/>
        <item x="38291"/>
        <item x="38292"/>
        <item x="38293"/>
        <item x="38294"/>
        <item x="38295"/>
        <item x="38296"/>
        <item x="38297"/>
        <item x="38298"/>
        <item x="38299"/>
        <item x="38300"/>
        <item x="38301"/>
        <item x="38302"/>
        <item x="38303"/>
        <item x="38304"/>
        <item x="38305"/>
        <item x="38306"/>
        <item x="38307"/>
        <item x="38308"/>
        <item x="38309"/>
        <item x="38310"/>
        <item x="38311"/>
        <item x="38312"/>
        <item x="38313"/>
        <item x="38314"/>
        <item x="38315"/>
        <item x="38316"/>
        <item x="38317"/>
        <item x="38318"/>
        <item x="38319"/>
        <item x="38320"/>
        <item x="38321"/>
        <item x="38322"/>
        <item x="38323"/>
        <item x="38324"/>
        <item x="38325"/>
        <item x="38326"/>
        <item x="38327"/>
        <item x="38328"/>
        <item x="38329"/>
        <item x="38330"/>
        <item x="38331"/>
        <item x="38332"/>
        <item x="38333"/>
        <item x="38334"/>
        <item x="38335"/>
        <item x="38336"/>
        <item x="38337"/>
        <item x="38338"/>
        <item x="38339"/>
        <item x="38340"/>
        <item x="38341"/>
        <item x="38342"/>
        <item x="38343"/>
        <item x="38344"/>
        <item x="38345"/>
        <item x="38346"/>
        <item x="38347"/>
        <item x="38348"/>
        <item x="38349"/>
        <item x="38350"/>
        <item x="38351"/>
        <item x="38352"/>
        <item x="38353"/>
        <item x="38354"/>
        <item x="38355"/>
        <item x="38356"/>
        <item x="38357"/>
        <item x="38358"/>
        <item x="38359"/>
        <item x="38360"/>
        <item x="38361"/>
        <item x="38362"/>
        <item x="38363"/>
        <item x="38364"/>
        <item x="38365"/>
        <item x="38366"/>
        <item x="38367"/>
        <item x="38368"/>
        <item x="38369"/>
        <item x="38370"/>
        <item x="38371"/>
        <item x="38372"/>
        <item x="38373"/>
        <item x="38374"/>
        <item x="38375"/>
        <item x="38376"/>
        <item x="38377"/>
        <item x="38378"/>
        <item x="38379"/>
        <item x="38380"/>
        <item x="38381"/>
        <item x="38382"/>
        <item x="38383"/>
        <item x="38384"/>
        <item x="38385"/>
        <item x="38386"/>
        <item x="38387"/>
        <item x="38388"/>
        <item x="38389"/>
        <item x="38390"/>
        <item x="38391"/>
        <item x="38392"/>
        <item x="38393"/>
        <item x="38394"/>
        <item x="38395"/>
        <item x="38396"/>
        <item x="38397"/>
        <item x="38398"/>
        <item x="38399"/>
        <item x="38400"/>
        <item x="38401"/>
        <item x="38402"/>
        <item x="38403"/>
        <item x="38404"/>
        <item x="38405"/>
        <item x="38406"/>
        <item x="38407"/>
        <item x="38408"/>
        <item x="38409"/>
        <item x="38410"/>
        <item x="38411"/>
        <item x="38412"/>
        <item x="38413"/>
        <item x="38414"/>
        <item x="38415"/>
        <item x="38416"/>
        <item x="38417"/>
        <item x="38418"/>
        <item x="38419"/>
        <item x="38420"/>
        <item x="38421"/>
        <item x="38422"/>
        <item x="38423"/>
        <item x="38424"/>
        <item x="38425"/>
        <item x="38426"/>
        <item x="38427"/>
        <item x="38428"/>
        <item x="38429"/>
        <item x="38430"/>
        <item x="38431"/>
        <item x="38432"/>
        <item x="38433"/>
        <item x="38434"/>
        <item x="38435"/>
        <item x="38436"/>
        <item x="38437"/>
        <item x="38438"/>
        <item x="38439"/>
        <item x="38440"/>
        <item x="38441"/>
        <item x="38442"/>
        <item x="38443"/>
        <item x="38444"/>
        <item x="38445"/>
        <item x="38446"/>
        <item x="38447"/>
        <item x="38448"/>
        <item x="38449"/>
        <item x="38450"/>
        <item x="38451"/>
        <item x="38452"/>
        <item x="38453"/>
        <item x="38454"/>
        <item x="38455"/>
        <item x="38456"/>
        <item x="38457"/>
        <item x="38458"/>
        <item x="38459"/>
        <item x="38460"/>
        <item x="38461"/>
        <item x="38462"/>
        <item x="38463"/>
        <item x="38464"/>
        <item x="38465"/>
        <item x="38466"/>
        <item x="38467"/>
        <item x="38468"/>
        <item x="38469"/>
        <item x="38470"/>
        <item x="38471"/>
        <item x="38472"/>
        <item x="38473"/>
        <item x="38474"/>
        <item x="38475"/>
        <item x="38476"/>
        <item x="38477"/>
        <item x="38478"/>
        <item x="38479"/>
        <item x="38480"/>
        <item x="38481"/>
        <item x="38482"/>
        <item x="38483"/>
        <item x="38484"/>
        <item x="38485"/>
        <item x="38486"/>
        <item x="38487"/>
        <item x="38488"/>
        <item x="38489"/>
        <item x="38490"/>
        <item x="38491"/>
        <item x="38492"/>
        <item x="38493"/>
        <item x="38494"/>
        <item x="38495"/>
        <item x="38496"/>
        <item x="38497"/>
        <item x="38498"/>
        <item x="38499"/>
        <item x="38500"/>
        <item x="38501"/>
        <item x="38502"/>
        <item x="38503"/>
        <item x="38504"/>
        <item x="38505"/>
        <item x="38506"/>
        <item x="38507"/>
        <item x="38508"/>
        <item x="38509"/>
        <item x="38510"/>
        <item x="38511"/>
        <item x="38512"/>
        <item x="38513"/>
        <item x="38514"/>
        <item x="38515"/>
        <item x="38516"/>
        <item x="38517"/>
        <item x="38518"/>
        <item x="38519"/>
        <item x="38520"/>
        <item x="38521"/>
        <item x="38522"/>
        <item x="38523"/>
        <item x="38524"/>
        <item x="38525"/>
        <item x="38526"/>
        <item x="38527"/>
        <item x="38528"/>
        <item x="38529"/>
        <item x="38530"/>
        <item x="38531"/>
        <item x="38532"/>
        <item x="38533"/>
        <item x="38534"/>
        <item x="38535"/>
        <item x="38536"/>
        <item x="38537"/>
        <item x="38538"/>
        <item x="38539"/>
        <item x="38540"/>
        <item x="38541"/>
        <item x="38542"/>
        <item x="38543"/>
        <item x="38544"/>
        <item x="38545"/>
        <item x="38546"/>
        <item x="38547"/>
        <item x="38548"/>
        <item x="38549"/>
        <item x="38550"/>
        <item x="38551"/>
        <item x="38552"/>
        <item x="38553"/>
        <item x="38554"/>
        <item x="38555"/>
        <item x="38556"/>
        <item x="38557"/>
        <item x="38558"/>
        <item x="38559"/>
        <item x="38560"/>
        <item x="38561"/>
        <item x="38562"/>
        <item x="38563"/>
        <item x="38564"/>
        <item x="38565"/>
        <item x="38566"/>
        <item x="38567"/>
        <item x="38568"/>
        <item x="38569"/>
        <item x="38570"/>
        <item x="38571"/>
        <item x="38572"/>
        <item x="38573"/>
        <item x="38574"/>
        <item x="38575"/>
        <item x="38576"/>
        <item x="38577"/>
        <item x="38578"/>
        <item x="38579"/>
        <item x="38580"/>
        <item x="38581"/>
        <item x="38582"/>
        <item x="38583"/>
        <item x="38584"/>
        <item x="38585"/>
        <item x="38586"/>
        <item x="38587"/>
        <item x="38588"/>
        <item x="38589"/>
        <item x="38590"/>
        <item x="38591"/>
        <item x="38592"/>
        <item x="38593"/>
        <item x="38594"/>
        <item x="38595"/>
        <item x="38596"/>
        <item x="38597"/>
        <item x="38598"/>
        <item x="38599"/>
        <item x="38600"/>
        <item x="38601"/>
        <item x="38602"/>
        <item x="38603"/>
        <item x="38604"/>
        <item x="38605"/>
        <item x="38606"/>
        <item x="38607"/>
        <item x="38608"/>
        <item x="38609"/>
        <item x="38610"/>
        <item x="38611"/>
        <item x="38612"/>
        <item x="38613"/>
        <item x="38614"/>
        <item x="38615"/>
        <item x="38616"/>
        <item x="38617"/>
        <item x="38618"/>
        <item x="38619"/>
        <item x="38620"/>
        <item x="38621"/>
        <item x="38622"/>
        <item x="38623"/>
        <item x="38624"/>
        <item x="38625"/>
        <item x="38626"/>
        <item x="38627"/>
        <item x="38628"/>
        <item x="38629"/>
        <item x="38630"/>
        <item x="38631"/>
        <item x="38632"/>
        <item x="38633"/>
        <item x="38634"/>
        <item x="38635"/>
        <item x="38636"/>
        <item x="38637"/>
        <item x="38638"/>
        <item x="38639"/>
        <item x="38640"/>
        <item x="38641"/>
        <item x="38642"/>
        <item x="38643"/>
        <item x="38644"/>
        <item x="38645"/>
        <item x="38646"/>
        <item x="38647"/>
        <item x="38648"/>
        <item x="38649"/>
        <item x="38650"/>
        <item x="38651"/>
        <item x="38652"/>
        <item x="38653"/>
        <item x="38654"/>
        <item x="38655"/>
        <item x="38656"/>
        <item x="38657"/>
        <item x="38658"/>
        <item x="38659"/>
        <item x="38660"/>
        <item x="38661"/>
        <item x="38662"/>
        <item x="38663"/>
        <item x="38664"/>
        <item x="38665"/>
        <item x="38666"/>
        <item x="38667"/>
        <item x="38668"/>
        <item x="38669"/>
        <item x="38670"/>
        <item x="38671"/>
        <item x="38672"/>
        <item x="38673"/>
        <item x="38674"/>
        <item x="38675"/>
        <item x="38676"/>
        <item x="38677"/>
        <item x="38678"/>
        <item x="38679"/>
        <item x="38680"/>
        <item x="38681"/>
        <item x="38682"/>
        <item x="38683"/>
        <item x="38684"/>
        <item x="38685"/>
        <item x="38686"/>
        <item x="38687"/>
        <item x="38688"/>
        <item x="38689"/>
        <item x="38690"/>
        <item x="38691"/>
        <item x="38692"/>
        <item x="38693"/>
        <item x="38694"/>
        <item x="38695"/>
        <item x="38696"/>
        <item x="38697"/>
        <item x="38698"/>
        <item x="38699"/>
        <item x="38700"/>
        <item x="38701"/>
        <item x="38702"/>
        <item x="38703"/>
        <item x="38704"/>
        <item x="38705"/>
        <item x="38706"/>
        <item x="38707"/>
        <item x="38708"/>
        <item x="38709"/>
        <item x="38710"/>
        <item x="38711"/>
        <item x="38712"/>
        <item x="38713"/>
        <item x="38714"/>
        <item x="38715"/>
        <item x="38716"/>
        <item x="38717"/>
        <item x="38718"/>
        <item x="38719"/>
        <item x="38720"/>
        <item x="38721"/>
        <item x="38722"/>
        <item x="38723"/>
        <item x="38724"/>
        <item x="38725"/>
        <item x="38726"/>
        <item x="38727"/>
        <item x="38728"/>
        <item x="38729"/>
        <item x="38730"/>
        <item x="38731"/>
        <item x="38732"/>
        <item x="38733"/>
        <item x="38734"/>
        <item x="38735"/>
        <item x="38736"/>
        <item x="38737"/>
        <item x="38738"/>
        <item x="38739"/>
        <item x="38740"/>
        <item x="38741"/>
        <item x="38742"/>
        <item x="38743"/>
        <item x="38744"/>
        <item x="38745"/>
        <item x="38746"/>
        <item x="38747"/>
        <item x="38748"/>
        <item x="38749"/>
        <item x="38750"/>
        <item x="38751"/>
        <item x="38752"/>
        <item x="38753"/>
        <item x="38754"/>
        <item x="38755"/>
        <item x="38756"/>
        <item x="38757"/>
        <item x="38758"/>
        <item x="38759"/>
        <item x="38760"/>
        <item x="38761"/>
        <item x="38762"/>
        <item x="38763"/>
        <item x="38764"/>
        <item x="38765"/>
        <item x="38766"/>
        <item x="38767"/>
        <item x="38768"/>
        <item x="38769"/>
        <item x="38770"/>
        <item x="38771"/>
        <item x="38772"/>
        <item x="38773"/>
        <item x="38774"/>
        <item x="38775"/>
        <item x="38776"/>
        <item x="38777"/>
        <item x="38778"/>
        <item x="38779"/>
        <item x="38780"/>
        <item x="38781"/>
        <item x="38782"/>
        <item x="38783"/>
        <item x="38784"/>
        <item x="38785"/>
        <item x="38786"/>
        <item x="38787"/>
        <item x="38788"/>
        <item x="38789"/>
        <item x="38790"/>
        <item x="38791"/>
        <item x="38792"/>
        <item x="38793"/>
        <item x="38794"/>
        <item x="38795"/>
        <item x="38796"/>
        <item x="38797"/>
        <item x="38798"/>
        <item x="38799"/>
        <item x="38800"/>
        <item x="38801"/>
        <item x="38802"/>
        <item x="38803"/>
        <item x="38804"/>
        <item x="38805"/>
        <item x="38806"/>
        <item x="38807"/>
        <item x="38808"/>
        <item x="38809"/>
        <item x="38810"/>
        <item x="38811"/>
        <item x="38812"/>
        <item x="38813"/>
        <item x="38814"/>
        <item x="38815"/>
        <item x="38816"/>
        <item x="38817"/>
        <item x="38818"/>
        <item x="38819"/>
        <item x="38820"/>
        <item x="38821"/>
        <item x="38822"/>
        <item x="38823"/>
        <item x="38824"/>
        <item x="38825"/>
        <item x="38826"/>
        <item x="38827"/>
        <item x="38828"/>
        <item x="38829"/>
        <item x="38830"/>
        <item x="38831"/>
        <item x="38832"/>
        <item x="38833"/>
        <item x="38834"/>
        <item x="38835"/>
        <item x="38836"/>
        <item x="38837"/>
        <item x="38838"/>
        <item x="38839"/>
        <item x="38840"/>
        <item x="38841"/>
        <item x="38842"/>
        <item x="38843"/>
        <item x="38844"/>
        <item x="38845"/>
        <item x="38846"/>
        <item x="38847"/>
        <item x="38848"/>
        <item x="38849"/>
        <item x="38850"/>
        <item x="38851"/>
        <item x="38852"/>
        <item x="38853"/>
        <item x="38854"/>
        <item x="38855"/>
        <item x="38856"/>
        <item x="38857"/>
        <item x="38858"/>
        <item x="38859"/>
        <item x="38860"/>
        <item x="38861"/>
        <item x="38862"/>
        <item x="38863"/>
        <item x="38864"/>
        <item x="38865"/>
        <item x="38866"/>
        <item x="38867"/>
        <item x="38868"/>
        <item x="38869"/>
        <item x="38870"/>
        <item x="38871"/>
        <item x="38872"/>
        <item x="38873"/>
        <item x="38874"/>
        <item x="38875"/>
        <item x="38876"/>
        <item x="38877"/>
        <item x="38878"/>
        <item x="38879"/>
        <item x="38880"/>
        <item x="38881"/>
        <item x="38882"/>
        <item x="38883"/>
        <item x="38884"/>
        <item x="38885"/>
        <item x="38886"/>
        <item x="38887"/>
        <item x="38888"/>
        <item x="38889"/>
        <item x="38890"/>
        <item x="38891"/>
        <item x="38892"/>
        <item x="38893"/>
        <item x="38894"/>
        <item x="38895"/>
        <item x="38896"/>
        <item x="38897"/>
        <item x="38898"/>
        <item x="38899"/>
        <item x="38900"/>
        <item x="38901"/>
        <item x="38902"/>
        <item x="38903"/>
        <item x="38904"/>
        <item x="38905"/>
        <item x="38906"/>
        <item x="38907"/>
        <item x="38908"/>
        <item x="38909"/>
        <item x="38910"/>
        <item x="38911"/>
        <item x="38912"/>
        <item x="38913"/>
        <item x="38914"/>
        <item x="38915"/>
        <item x="38916"/>
        <item x="38917"/>
        <item x="38918"/>
        <item x="38919"/>
        <item x="38920"/>
        <item x="38921"/>
        <item x="38922"/>
        <item x="38923"/>
        <item x="38924"/>
        <item x="38925"/>
        <item x="38926"/>
        <item x="38927"/>
        <item x="38928"/>
        <item x="38929"/>
        <item x="38930"/>
        <item x="38931"/>
        <item x="38932"/>
        <item x="38933"/>
        <item x="38934"/>
        <item x="38935"/>
        <item x="38936"/>
        <item x="38937"/>
        <item x="38938"/>
        <item x="38939"/>
        <item x="38940"/>
        <item x="38941"/>
        <item x="38942"/>
        <item x="38943"/>
        <item x="38944"/>
        <item x="38945"/>
        <item x="38946"/>
        <item x="38947"/>
        <item x="38948"/>
        <item x="38949"/>
        <item x="38950"/>
        <item x="38951"/>
        <item x="38952"/>
        <item x="38953"/>
        <item x="38954"/>
        <item x="38955"/>
        <item x="38956"/>
        <item x="38957"/>
        <item x="38958"/>
        <item x="38959"/>
        <item x="38960"/>
        <item x="38961"/>
        <item x="38962"/>
        <item x="38963"/>
        <item x="38964"/>
        <item x="38965"/>
        <item x="38966"/>
        <item x="38967"/>
        <item x="38968"/>
        <item x="38969"/>
        <item x="38970"/>
        <item x="38971"/>
        <item x="38972"/>
        <item x="38973"/>
        <item x="38974"/>
        <item x="38975"/>
        <item x="38976"/>
        <item x="38977"/>
        <item x="38978"/>
        <item x="38979"/>
        <item x="38980"/>
        <item x="38981"/>
        <item x="38982"/>
        <item x="38983"/>
        <item x="38984"/>
        <item x="38985"/>
        <item x="38986"/>
        <item x="38987"/>
        <item x="38988"/>
        <item x="38989"/>
        <item x="38990"/>
        <item x="38991"/>
        <item x="38992"/>
        <item x="38993"/>
        <item x="38994"/>
        <item x="38995"/>
        <item x="38996"/>
        <item x="38997"/>
        <item x="38998"/>
        <item x="38999"/>
        <item x="39000"/>
        <item x="39001"/>
        <item x="39002"/>
        <item x="39003"/>
        <item x="39004"/>
        <item x="39005"/>
        <item x="39006"/>
        <item x="39007"/>
        <item x="39008"/>
        <item x="39009"/>
        <item x="39010"/>
        <item x="39011"/>
        <item x="39012"/>
        <item x="39013"/>
        <item x="39014"/>
        <item x="39015"/>
        <item x="39016"/>
        <item x="39017"/>
        <item x="39018"/>
        <item x="39019"/>
        <item x="39020"/>
        <item x="39021"/>
        <item x="39022"/>
        <item x="39023"/>
        <item x="39024"/>
        <item x="39025"/>
        <item x="39026"/>
        <item x="39027"/>
        <item x="39028"/>
        <item x="39029"/>
        <item x="39030"/>
        <item x="39031"/>
        <item x="39032"/>
        <item x="39033"/>
        <item x="39034"/>
        <item x="39035"/>
        <item x="39036"/>
        <item x="39037"/>
        <item x="39038"/>
        <item x="39039"/>
        <item x="39040"/>
        <item x="39041"/>
        <item x="39042"/>
        <item x="39043"/>
        <item x="39044"/>
        <item x="39045"/>
        <item x="39046"/>
        <item x="39047"/>
        <item x="39048"/>
        <item x="39049"/>
        <item x="39050"/>
        <item x="39051"/>
        <item x="39052"/>
        <item x="39053"/>
        <item x="39054"/>
        <item x="39055"/>
        <item x="39056"/>
        <item x="39057"/>
        <item x="39058"/>
        <item x="39059"/>
        <item x="39060"/>
        <item x="39061"/>
        <item x="39062"/>
        <item x="39063"/>
        <item x="39064"/>
        <item x="39065"/>
        <item x="39066"/>
        <item x="39067"/>
        <item x="39068"/>
        <item x="39069"/>
        <item x="39070"/>
        <item x="39071"/>
        <item x="39072"/>
        <item x="39073"/>
        <item x="39074"/>
        <item x="39075"/>
        <item x="39076"/>
        <item x="39077"/>
        <item x="39078"/>
        <item x="39079"/>
        <item x="39080"/>
        <item x="39081"/>
        <item x="39082"/>
        <item x="39083"/>
        <item x="39084"/>
        <item x="39085"/>
        <item x="39086"/>
        <item x="39087"/>
        <item x="39088"/>
        <item x="39089"/>
        <item x="39090"/>
        <item x="39091"/>
        <item x="39092"/>
        <item x="39093"/>
        <item x="39094"/>
        <item x="39095"/>
        <item x="39096"/>
        <item x="39097"/>
        <item x="39098"/>
        <item x="39099"/>
        <item x="39100"/>
        <item x="39101"/>
        <item x="39102"/>
        <item x="39103"/>
        <item x="39104"/>
        <item x="39105"/>
        <item x="39106"/>
        <item x="39107"/>
        <item x="39108"/>
        <item x="39109"/>
        <item x="39110"/>
        <item x="39111"/>
        <item x="39112"/>
        <item x="39113"/>
        <item x="39114"/>
        <item x="39115"/>
        <item x="39116"/>
        <item x="39117"/>
        <item x="39118"/>
        <item x="39119"/>
        <item x="39120"/>
        <item x="39121"/>
        <item x="39122"/>
        <item x="39123"/>
        <item x="39124"/>
        <item x="39125"/>
        <item x="39126"/>
        <item x="39127"/>
        <item x="39128"/>
        <item x="39129"/>
        <item x="39130"/>
        <item x="39131"/>
        <item x="39132"/>
        <item x="39133"/>
        <item x="39134"/>
        <item x="39135"/>
        <item x="39136"/>
        <item x="39137"/>
        <item x="39138"/>
        <item x="39139"/>
        <item x="39140"/>
        <item x="39141"/>
        <item x="39142"/>
        <item x="39143"/>
        <item x="39144"/>
        <item x="39145"/>
        <item x="39146"/>
        <item x="39147"/>
        <item x="39148"/>
        <item x="39149"/>
        <item x="39150"/>
        <item x="39151"/>
        <item x="39152"/>
        <item x="39153"/>
        <item x="39154"/>
        <item x="39155"/>
        <item x="39156"/>
        <item x="39157"/>
        <item x="39158"/>
        <item x="39159"/>
        <item x="39160"/>
        <item x="39161"/>
        <item x="39162"/>
        <item x="39163"/>
        <item x="39164"/>
        <item x="39165"/>
        <item x="39166"/>
        <item x="39167"/>
        <item x="39168"/>
        <item x="39169"/>
        <item x="39170"/>
        <item x="39171"/>
        <item x="39172"/>
        <item x="39173"/>
        <item x="39174"/>
        <item x="39175"/>
        <item x="39176"/>
        <item x="39177"/>
        <item x="39178"/>
        <item x="39179"/>
        <item x="39180"/>
        <item x="39181"/>
        <item x="39182"/>
        <item x="39183"/>
        <item x="39184"/>
        <item x="39185"/>
        <item x="39186"/>
        <item x="39187"/>
        <item x="39188"/>
        <item x="39189"/>
        <item x="39190"/>
        <item x="39191"/>
        <item x="39192"/>
        <item x="39193"/>
        <item x="39194"/>
        <item x="39195"/>
        <item x="39196"/>
        <item x="39197"/>
        <item x="39198"/>
        <item x="39199"/>
        <item x="39200"/>
        <item x="39201"/>
        <item x="39202"/>
        <item x="39203"/>
        <item x="39204"/>
        <item x="39205"/>
        <item x="39206"/>
        <item x="39207"/>
        <item x="39208"/>
        <item x="39209"/>
        <item x="39210"/>
        <item x="39211"/>
        <item x="39212"/>
        <item x="39213"/>
        <item x="39214"/>
        <item x="39215"/>
        <item x="39216"/>
        <item x="39217"/>
        <item x="39218"/>
        <item x="39219"/>
        <item x="39220"/>
        <item x="39221"/>
        <item x="39222"/>
        <item x="39223"/>
        <item x="39224"/>
        <item x="39225"/>
        <item x="39226"/>
        <item x="39227"/>
        <item x="39228"/>
        <item x="39229"/>
        <item x="39230"/>
        <item x="39231"/>
        <item x="39232"/>
        <item x="39233"/>
        <item x="39234"/>
        <item x="39235"/>
        <item x="39236"/>
        <item x="39237"/>
        <item x="39238"/>
        <item x="39239"/>
        <item x="39240"/>
        <item x="39241"/>
        <item x="39242"/>
        <item x="39243"/>
        <item x="39244"/>
        <item x="39245"/>
        <item x="39246"/>
        <item x="39247"/>
        <item x="39248"/>
        <item x="39249"/>
        <item x="39250"/>
        <item x="39251"/>
        <item x="39252"/>
        <item x="39253"/>
        <item x="39254"/>
        <item x="39255"/>
        <item x="39256"/>
        <item x="39257"/>
        <item x="39258"/>
        <item x="39259"/>
        <item x="39260"/>
        <item x="39261"/>
        <item x="39262"/>
        <item x="39263"/>
        <item x="39264"/>
        <item x="39265"/>
        <item x="39266"/>
        <item x="39267"/>
        <item x="39268"/>
        <item x="39269"/>
        <item x="39270"/>
        <item x="39271"/>
        <item x="39272"/>
        <item x="39273"/>
        <item x="39274"/>
        <item x="39275"/>
        <item x="39276"/>
        <item x="39277"/>
        <item x="39278"/>
        <item x="39279"/>
        <item x="39280"/>
        <item x="39281"/>
        <item x="39282"/>
        <item x="39283"/>
        <item x="39284"/>
        <item x="39285"/>
        <item x="39286"/>
        <item x="39287"/>
        <item x="39288"/>
        <item x="39289"/>
        <item x="39290"/>
        <item x="39291"/>
        <item x="39292"/>
        <item x="39293"/>
        <item x="39294"/>
        <item x="39295"/>
        <item x="39296"/>
        <item x="39297"/>
        <item x="39298"/>
        <item x="39299"/>
        <item x="39300"/>
        <item x="39301"/>
        <item x="39302"/>
        <item x="39303"/>
        <item x="39304"/>
        <item x="39305"/>
        <item x="39306"/>
        <item x="39307"/>
        <item x="39308"/>
        <item x="39309"/>
        <item x="39310"/>
        <item x="39311"/>
        <item x="39312"/>
        <item x="39313"/>
        <item x="39314"/>
        <item x="39315"/>
        <item x="39316"/>
        <item x="39317"/>
        <item x="39318"/>
        <item x="39319"/>
        <item x="39320"/>
        <item x="39321"/>
        <item x="39322"/>
        <item x="39323"/>
        <item x="39324"/>
        <item x="39325"/>
        <item x="39326"/>
        <item x="39327"/>
        <item x="39328"/>
        <item x="39329"/>
        <item x="39330"/>
        <item x="39331"/>
        <item x="39332"/>
        <item x="39333"/>
        <item x="39334"/>
        <item x="39335"/>
        <item x="39336"/>
        <item x="39337"/>
        <item x="39338"/>
        <item x="39339"/>
        <item x="39340"/>
        <item x="39341"/>
        <item x="39342"/>
        <item x="39343"/>
        <item x="39344"/>
        <item x="39345"/>
        <item x="39346"/>
        <item x="39347"/>
        <item x="39348"/>
        <item x="39349"/>
        <item x="39350"/>
        <item x="39351"/>
        <item x="39352"/>
        <item x="39353"/>
        <item x="39354"/>
        <item x="39355"/>
        <item x="39356"/>
        <item x="39357"/>
        <item x="39358"/>
        <item x="39359"/>
        <item x="39360"/>
        <item x="39361"/>
        <item x="39362"/>
        <item x="39363"/>
        <item x="39364"/>
        <item x="39365"/>
        <item x="39366"/>
        <item x="39367"/>
        <item x="39368"/>
        <item x="39369"/>
        <item x="39370"/>
        <item x="39371"/>
        <item x="39372"/>
        <item x="39373"/>
        <item x="39374"/>
        <item x="39375"/>
        <item x="39376"/>
        <item x="39377"/>
        <item x="39378"/>
        <item x="39379"/>
        <item x="39380"/>
        <item x="39381"/>
        <item x="39382"/>
        <item x="39383"/>
        <item x="39384"/>
        <item x="39385"/>
        <item x="39386"/>
        <item x="39387"/>
        <item x="39388"/>
        <item x="39389"/>
        <item x="39390"/>
        <item x="39391"/>
        <item x="39392"/>
        <item x="39393"/>
        <item x="39394"/>
        <item x="39395"/>
        <item x="39396"/>
        <item x="39397"/>
        <item x="39398"/>
        <item x="39399"/>
        <item x="39400"/>
        <item x="39401"/>
        <item x="39402"/>
        <item x="39403"/>
        <item x="39404"/>
        <item x="39405"/>
        <item x="39406"/>
        <item x="39407"/>
        <item x="39408"/>
        <item x="39409"/>
        <item x="39410"/>
        <item x="39411"/>
        <item x="39412"/>
        <item x="39413"/>
        <item x="39414"/>
        <item x="39415"/>
        <item x="39416"/>
        <item x="39417"/>
        <item x="39418"/>
        <item x="39419"/>
        <item x="39420"/>
        <item x="39421"/>
        <item x="39422"/>
        <item x="39423"/>
        <item x="39424"/>
        <item x="39425"/>
        <item x="39426"/>
        <item x="39427"/>
        <item x="39428"/>
        <item x="39429"/>
        <item x="39430"/>
        <item x="39431"/>
        <item x="39432"/>
        <item x="39433"/>
        <item x="39434"/>
        <item x="39435"/>
        <item x="39436"/>
        <item x="39437"/>
        <item x="39438"/>
        <item x="39439"/>
        <item x="39440"/>
        <item x="39441"/>
        <item x="39442"/>
        <item x="39443"/>
        <item x="39444"/>
        <item x="39445"/>
        <item x="39446"/>
        <item x="39447"/>
        <item x="39448"/>
        <item x="39449"/>
        <item x="39450"/>
        <item x="39451"/>
        <item x="39452"/>
        <item x="39453"/>
        <item x="39454"/>
        <item x="39455"/>
        <item x="39456"/>
        <item x="39457"/>
        <item x="39458"/>
        <item x="39459"/>
        <item x="39460"/>
        <item x="39461"/>
        <item x="39462"/>
        <item x="39463"/>
        <item x="39464"/>
        <item x="39465"/>
        <item x="39466"/>
        <item x="39467"/>
        <item x="39468"/>
        <item x="39469"/>
        <item x="39470"/>
        <item x="39471"/>
        <item x="39472"/>
        <item x="39473"/>
        <item x="39474"/>
        <item x="39475"/>
        <item x="39476"/>
        <item x="39477"/>
        <item x="39478"/>
        <item x="39479"/>
        <item x="39480"/>
        <item x="39481"/>
        <item x="39482"/>
        <item x="39483"/>
        <item x="39484"/>
        <item x="39485"/>
        <item x="39486"/>
        <item x="39487"/>
        <item x="39488"/>
        <item x="39489"/>
        <item x="39490"/>
        <item x="39491"/>
        <item x="39492"/>
        <item x="39493"/>
        <item x="39494"/>
        <item x="39495"/>
        <item x="39496"/>
        <item x="39497"/>
        <item x="39498"/>
        <item x="39499"/>
        <item x="39500"/>
        <item x="39501"/>
        <item x="39502"/>
        <item x="39503"/>
        <item x="39504"/>
        <item x="39505"/>
        <item x="39506"/>
        <item x="39507"/>
        <item x="39508"/>
        <item x="39509"/>
        <item x="39510"/>
        <item x="39511"/>
        <item x="39512"/>
        <item x="39513"/>
        <item x="39514"/>
        <item x="39515"/>
        <item x="39516"/>
        <item x="39517"/>
        <item x="39518"/>
        <item x="39519"/>
        <item x="39520"/>
        <item x="39521"/>
        <item x="39522"/>
        <item x="39523"/>
        <item x="39524"/>
        <item x="39525"/>
        <item x="39526"/>
        <item x="39527"/>
        <item x="39528"/>
        <item x="39529"/>
        <item x="39530"/>
        <item x="39531"/>
        <item x="39532"/>
        <item x="39533"/>
        <item x="39534"/>
        <item x="39535"/>
        <item x="39536"/>
        <item x="39537"/>
        <item x="39538"/>
        <item x="39539"/>
        <item x="39540"/>
        <item x="39541"/>
        <item x="39542"/>
        <item x="39543"/>
        <item x="39544"/>
        <item x="39545"/>
        <item x="39546"/>
        <item x="39547"/>
        <item x="39548"/>
        <item x="39549"/>
        <item x="39550"/>
        <item x="39551"/>
        <item x="39552"/>
        <item x="39553"/>
        <item x="39554"/>
        <item x="39555"/>
        <item x="39556"/>
        <item x="39557"/>
        <item x="39558"/>
        <item x="39559"/>
        <item x="39560"/>
        <item x="39561"/>
        <item x="39562"/>
        <item x="39563"/>
        <item x="39564"/>
        <item x="39565"/>
        <item x="39566"/>
        <item x="39567"/>
        <item x="39568"/>
        <item x="39569"/>
        <item x="39570"/>
        <item x="39571"/>
        <item x="39572"/>
        <item x="39573"/>
        <item x="39574"/>
        <item x="39575"/>
        <item x="39576"/>
        <item x="39577"/>
        <item x="39578"/>
        <item x="39579"/>
        <item x="39580"/>
        <item x="39581"/>
        <item x="39582"/>
        <item x="39583"/>
        <item x="39584"/>
        <item x="39585"/>
        <item x="39586"/>
        <item x="39587"/>
        <item x="39588"/>
        <item x="39589"/>
        <item x="39590"/>
        <item x="39591"/>
        <item x="39592"/>
        <item x="39593"/>
        <item x="39594"/>
        <item x="39595"/>
        <item x="39596"/>
        <item x="39597"/>
        <item x="39598"/>
        <item x="39599"/>
        <item x="39600"/>
        <item x="39601"/>
        <item x="39602"/>
        <item x="39603"/>
        <item x="39604"/>
        <item x="39605"/>
        <item x="39606"/>
        <item x="39607"/>
        <item x="39608"/>
        <item x="39609"/>
        <item x="39610"/>
        <item x="39611"/>
        <item x="39612"/>
        <item x="39613"/>
        <item x="39614"/>
        <item x="39615"/>
        <item x="39616"/>
        <item x="39617"/>
        <item x="39618"/>
        <item x="39619"/>
        <item x="39620"/>
        <item x="39621"/>
        <item x="39622"/>
        <item x="39623"/>
        <item x="39624"/>
        <item x="39625"/>
        <item x="39626"/>
        <item x="39627"/>
        <item x="39628"/>
        <item x="39629"/>
        <item x="39630"/>
        <item x="39631"/>
        <item x="39632"/>
        <item x="39633"/>
        <item x="39634"/>
        <item x="39635"/>
        <item x="39636"/>
        <item x="39637"/>
        <item x="39638"/>
        <item x="39639"/>
        <item x="39640"/>
        <item x="39641"/>
        <item x="39642"/>
        <item x="39643"/>
        <item x="39644"/>
        <item x="39645"/>
        <item x="39646"/>
        <item x="39647"/>
        <item x="39648"/>
        <item x="39649"/>
        <item x="39650"/>
        <item x="39651"/>
        <item x="39652"/>
        <item x="39653"/>
        <item x="39654"/>
        <item x="39655"/>
        <item x="39656"/>
        <item x="39657"/>
        <item x="39658"/>
        <item x="39659"/>
        <item x="39660"/>
        <item x="39661"/>
        <item x="39662"/>
        <item x="39663"/>
        <item x="39664"/>
        <item x="39665"/>
        <item x="39666"/>
        <item x="39667"/>
        <item x="39668"/>
        <item x="39669"/>
        <item x="39670"/>
        <item x="39671"/>
        <item x="39672"/>
        <item x="39673"/>
        <item x="39674"/>
        <item x="39675"/>
        <item x="39676"/>
        <item x="39677"/>
        <item x="39678"/>
        <item x="39679"/>
        <item x="39680"/>
        <item x="39681"/>
        <item x="39682"/>
        <item x="39683"/>
        <item x="39684"/>
        <item x="39685"/>
        <item x="39686"/>
        <item x="39687"/>
        <item x="39688"/>
        <item x="39689"/>
        <item x="39690"/>
        <item x="39691"/>
        <item x="39692"/>
        <item x="39693"/>
        <item x="39694"/>
        <item x="39695"/>
        <item x="39696"/>
        <item x="39697"/>
        <item x="39698"/>
        <item x="39699"/>
        <item x="39700"/>
        <item x="39701"/>
        <item x="39702"/>
        <item x="39703"/>
        <item x="39704"/>
        <item x="39705"/>
        <item x="39706"/>
        <item x="39707"/>
        <item x="39708"/>
        <item x="39709"/>
        <item x="39710"/>
        <item x="39711"/>
        <item x="39712"/>
        <item x="39713"/>
        <item x="39714"/>
        <item x="39715"/>
        <item x="39716"/>
        <item x="39717"/>
        <item x="39718"/>
        <item x="39719"/>
        <item x="39720"/>
        <item x="39721"/>
        <item x="39722"/>
        <item x="39723"/>
        <item x="39724"/>
        <item x="39725"/>
        <item x="39726"/>
        <item x="39727"/>
        <item x="39728"/>
        <item x="39729"/>
        <item x="39730"/>
        <item x="39731"/>
        <item x="39732"/>
        <item x="39733"/>
        <item x="39734"/>
        <item x="39735"/>
        <item x="39736"/>
        <item x="39737"/>
        <item x="39738"/>
        <item x="39739"/>
        <item x="39740"/>
        <item x="39741"/>
        <item x="39742"/>
        <item x="39743"/>
        <item x="39744"/>
        <item x="39745"/>
        <item x="39746"/>
        <item x="39747"/>
        <item x="39748"/>
        <item x="39749"/>
        <item x="39750"/>
        <item x="39751"/>
        <item x="39752"/>
        <item x="39753"/>
        <item x="39754"/>
        <item x="39755"/>
        <item x="39756"/>
        <item x="39757"/>
        <item x="39758"/>
        <item x="39759"/>
        <item x="39760"/>
        <item x="39761"/>
        <item x="39762"/>
        <item x="39763"/>
        <item x="39764"/>
        <item x="39765"/>
        <item x="39766"/>
        <item x="39767"/>
        <item x="39768"/>
        <item x="39769"/>
        <item x="39770"/>
        <item x="39771"/>
        <item x="39772"/>
        <item x="39773"/>
        <item x="39774"/>
        <item x="39775"/>
        <item x="39776"/>
        <item x="39777"/>
        <item x="39778"/>
        <item x="39779"/>
        <item x="39780"/>
        <item x="39781"/>
        <item x="39782"/>
        <item x="39783"/>
        <item x="39784"/>
        <item x="39785"/>
        <item x="39786"/>
        <item x="39787"/>
        <item x="39788"/>
        <item x="39789"/>
        <item x="39790"/>
        <item x="39791"/>
        <item x="39792"/>
        <item x="39793"/>
        <item x="39794"/>
        <item x="39795"/>
        <item x="39796"/>
        <item x="39797"/>
        <item x="39798"/>
        <item x="39799"/>
        <item x="39800"/>
        <item x="39801"/>
        <item x="39802"/>
        <item x="39803"/>
        <item x="39804"/>
        <item x="39805"/>
        <item x="39806"/>
        <item x="39807"/>
        <item x="39808"/>
        <item x="39809"/>
        <item x="39810"/>
        <item x="39811"/>
        <item x="39812"/>
        <item x="39813"/>
        <item x="39814"/>
        <item x="39815"/>
        <item x="39816"/>
        <item x="39817"/>
        <item x="39818"/>
        <item x="39819"/>
        <item x="39820"/>
        <item x="39821"/>
        <item x="39822"/>
        <item x="39823"/>
        <item x="39824"/>
        <item x="39825"/>
        <item x="39826"/>
        <item x="39827"/>
        <item x="39828"/>
        <item x="39829"/>
        <item x="39830"/>
        <item x="39831"/>
        <item x="39832"/>
        <item x="39833"/>
        <item x="39834"/>
        <item x="39835"/>
        <item x="39836"/>
        <item x="39837"/>
        <item x="39838"/>
        <item x="39839"/>
        <item x="39840"/>
        <item x="39841"/>
        <item x="39842"/>
        <item x="39843"/>
        <item x="39844"/>
        <item x="39845"/>
        <item x="39846"/>
        <item x="39847"/>
        <item x="39848"/>
        <item x="39849"/>
        <item x="39850"/>
        <item x="39851"/>
        <item x="39852"/>
        <item x="39853"/>
        <item x="39854"/>
        <item x="39855"/>
        <item x="39856"/>
        <item x="39857"/>
        <item x="39858"/>
        <item x="39859"/>
        <item x="39860"/>
        <item x="39861"/>
        <item x="39862"/>
        <item x="39863"/>
        <item x="39864"/>
        <item x="39865"/>
        <item x="39866"/>
        <item x="39867"/>
        <item x="39868"/>
        <item x="39869"/>
        <item x="39870"/>
        <item x="39871"/>
        <item x="39872"/>
        <item x="39873"/>
        <item x="39874"/>
        <item x="39875"/>
        <item x="39876"/>
        <item x="39877"/>
        <item x="39878"/>
        <item x="39879"/>
        <item x="39880"/>
        <item x="39881"/>
        <item x="39882"/>
        <item x="39883"/>
        <item x="39884"/>
        <item x="39885"/>
        <item x="39886"/>
        <item x="39887"/>
        <item x="39888"/>
        <item x="39889"/>
        <item x="39890"/>
        <item x="39891"/>
        <item x="39892"/>
        <item x="39893"/>
        <item x="39894"/>
        <item x="39895"/>
        <item x="39896"/>
        <item x="39897"/>
        <item x="39898"/>
        <item x="39899"/>
        <item x="39900"/>
        <item x="39901"/>
        <item x="39902"/>
        <item x="39903"/>
        <item x="39904"/>
        <item x="39905"/>
        <item x="39906"/>
        <item x="39907"/>
        <item x="39908"/>
        <item x="39909"/>
        <item x="39910"/>
        <item x="39911"/>
        <item x="39912"/>
        <item x="39913"/>
        <item x="39914"/>
        <item x="39915"/>
        <item x="39916"/>
        <item x="39917"/>
        <item x="39918"/>
        <item x="39919"/>
        <item x="39920"/>
        <item x="39921"/>
        <item x="39922"/>
        <item x="39923"/>
        <item x="39924"/>
        <item x="39925"/>
        <item x="39926"/>
        <item x="39927"/>
        <item x="39928"/>
        <item x="39929"/>
        <item x="39930"/>
        <item x="39931"/>
        <item x="39932"/>
        <item x="39933"/>
        <item x="39934"/>
        <item x="39935"/>
        <item x="39936"/>
        <item x="39937"/>
        <item x="39938"/>
        <item x="39939"/>
        <item x="39940"/>
        <item x="39941"/>
        <item x="39942"/>
        <item x="39943"/>
        <item x="39944"/>
        <item x="39945"/>
        <item x="39946"/>
        <item x="39947"/>
        <item x="39948"/>
        <item x="39949"/>
        <item x="39950"/>
        <item x="39951"/>
        <item x="39952"/>
        <item x="39953"/>
        <item x="39954"/>
        <item x="39955"/>
        <item x="39956"/>
        <item x="39957"/>
        <item x="39958"/>
        <item x="39959"/>
        <item x="39960"/>
        <item x="39961"/>
        <item x="39962"/>
        <item x="39963"/>
        <item x="39964"/>
        <item x="39965"/>
        <item x="39966"/>
        <item x="39967"/>
        <item x="39968"/>
        <item x="39969"/>
        <item x="39970"/>
        <item x="39971"/>
        <item x="39972"/>
        <item x="39973"/>
        <item x="39974"/>
        <item x="39975"/>
        <item x="39976"/>
        <item x="39977"/>
        <item x="39978"/>
        <item x="39979"/>
        <item x="39980"/>
        <item x="39981"/>
        <item x="39982"/>
        <item x="39983"/>
        <item x="39984"/>
        <item x="39985"/>
        <item x="39986"/>
        <item x="39987"/>
        <item x="39988"/>
        <item x="39989"/>
        <item x="39990"/>
        <item x="39991"/>
        <item x="39992"/>
        <item x="39993"/>
        <item x="39994"/>
        <item x="39995"/>
        <item x="39996"/>
        <item x="39997"/>
        <item x="39998"/>
        <item x="39999"/>
        <item x="40000"/>
        <item x="40001"/>
        <item x="40002"/>
        <item x="40003"/>
        <item x="40004"/>
        <item x="40005"/>
        <item x="40006"/>
        <item x="40007"/>
        <item x="40008"/>
        <item x="40009"/>
        <item x="40010"/>
        <item x="40011"/>
        <item x="40012"/>
        <item x="40013"/>
        <item x="40014"/>
        <item x="40015"/>
        <item x="40016"/>
        <item x="40017"/>
        <item x="40018"/>
        <item x="40019"/>
        <item x="40020"/>
        <item x="40021"/>
        <item x="40022"/>
        <item x="40023"/>
        <item x="40024"/>
        <item x="40025"/>
        <item x="40026"/>
        <item x="40027"/>
        <item x="40028"/>
        <item x="40029"/>
        <item x="40030"/>
        <item x="40031"/>
        <item x="40032"/>
        <item x="40033"/>
        <item x="40034"/>
        <item x="40035"/>
        <item x="40036"/>
        <item x="40037"/>
        <item x="40038"/>
        <item x="40039"/>
        <item x="40040"/>
        <item x="40041"/>
        <item x="40042"/>
        <item x="40043"/>
        <item x="40044"/>
        <item x="40045"/>
        <item x="40046"/>
        <item x="40047"/>
        <item x="40048"/>
        <item x="40049"/>
        <item x="40050"/>
        <item x="40051"/>
        <item x="40052"/>
        <item x="40053"/>
        <item x="40054"/>
        <item x="40055"/>
        <item x="40056"/>
        <item x="40057"/>
        <item x="40058"/>
        <item x="40059"/>
        <item x="40060"/>
        <item x="40061"/>
        <item x="40062"/>
        <item x="40063"/>
        <item x="40064"/>
        <item x="40065"/>
        <item x="40066"/>
        <item x="40067"/>
        <item x="40068"/>
        <item x="40069"/>
        <item x="40070"/>
        <item x="40071"/>
        <item x="40072"/>
        <item x="40073"/>
        <item x="40074"/>
        <item x="40075"/>
        <item x="40076"/>
        <item x="40077"/>
        <item x="40078"/>
        <item x="40079"/>
        <item x="40080"/>
        <item x="40081"/>
        <item x="40082"/>
        <item x="40083"/>
        <item x="40084"/>
        <item x="40085"/>
        <item x="40086"/>
        <item x="40087"/>
        <item x="40088"/>
        <item x="40089"/>
        <item x="40090"/>
        <item x="40091"/>
        <item x="40092"/>
        <item x="40093"/>
        <item x="40094"/>
        <item x="40095"/>
        <item x="40096"/>
        <item x="40097"/>
        <item x="40098"/>
        <item x="40099"/>
        <item x="40100"/>
        <item x="40101"/>
        <item x="40102"/>
        <item x="40103"/>
        <item x="40104"/>
        <item x="40105"/>
        <item x="40106"/>
        <item x="40107"/>
        <item x="40108"/>
        <item x="40109"/>
        <item x="40110"/>
        <item x="40111"/>
        <item x="40112"/>
        <item x="40113"/>
        <item x="40114"/>
        <item x="40115"/>
        <item x="40116"/>
        <item x="40117"/>
        <item x="40118"/>
        <item x="40119"/>
        <item x="40120"/>
        <item x="40121"/>
        <item x="40122"/>
        <item x="40123"/>
        <item x="40124"/>
        <item x="40125"/>
        <item x="40126"/>
        <item x="40127"/>
        <item x="40128"/>
        <item x="40129"/>
        <item x="40130"/>
        <item x="40131"/>
        <item x="40132"/>
        <item x="40133"/>
        <item x="40134"/>
        <item x="40135"/>
        <item x="40136"/>
        <item x="40137"/>
        <item x="40138"/>
        <item x="40139"/>
        <item x="40140"/>
        <item x="40141"/>
        <item x="40142"/>
        <item x="40143"/>
        <item x="40144"/>
        <item x="40145"/>
        <item x="40146"/>
        <item x="40147"/>
        <item x="40148"/>
        <item x="40149"/>
        <item x="40150"/>
        <item x="40151"/>
        <item x="40152"/>
        <item x="40153"/>
        <item x="40154"/>
        <item x="40155"/>
        <item x="40156"/>
        <item x="40157"/>
        <item x="40158"/>
        <item x="40159"/>
        <item x="40160"/>
        <item x="40161"/>
        <item x="40162"/>
        <item x="40163"/>
        <item x="40164"/>
        <item x="40165"/>
        <item x="40166"/>
        <item x="40167"/>
        <item x="40168"/>
        <item x="40169"/>
        <item x="40170"/>
        <item x="40171"/>
        <item x="40172"/>
        <item x="40173"/>
        <item x="40174"/>
        <item x="40175"/>
        <item x="40176"/>
        <item x="40177"/>
        <item x="40178"/>
        <item x="40179"/>
        <item x="40180"/>
        <item x="40181"/>
        <item x="40182"/>
        <item x="40183"/>
        <item x="40184"/>
        <item x="40185"/>
        <item x="40186"/>
        <item x="40187"/>
        <item x="40188"/>
        <item x="40189"/>
        <item x="40190"/>
        <item x="40191"/>
        <item x="40192"/>
        <item x="40193"/>
        <item x="40194"/>
        <item x="40195"/>
        <item x="40196"/>
        <item x="40197"/>
        <item x="40198"/>
        <item x="40199"/>
        <item x="40200"/>
        <item x="40201"/>
        <item x="40202"/>
        <item x="40203"/>
        <item x="40204"/>
        <item x="40205"/>
        <item x="40206"/>
        <item x="40207"/>
        <item x="40208"/>
        <item x="40209"/>
        <item x="40210"/>
        <item x="40211"/>
        <item x="40212"/>
        <item x="40213"/>
        <item x="40214"/>
        <item x="40215"/>
        <item x="40216"/>
        <item x="40217"/>
        <item x="40218"/>
        <item x="40219"/>
        <item x="40220"/>
        <item x="40221"/>
        <item x="40222"/>
        <item x="40223"/>
        <item x="40224"/>
        <item x="40225"/>
        <item x="40226"/>
        <item x="40227"/>
        <item x="40228"/>
        <item x="40229"/>
        <item x="40230"/>
        <item x="40231"/>
        <item x="40232"/>
        <item x="40233"/>
        <item x="40234"/>
        <item x="40235"/>
        <item x="40236"/>
        <item x="40237"/>
        <item x="40238"/>
        <item x="40239"/>
        <item x="40240"/>
        <item x="40241"/>
        <item x="40242"/>
        <item x="40243"/>
        <item x="40244"/>
        <item x="40245"/>
        <item x="40246"/>
        <item x="40247"/>
        <item x="40248"/>
        <item x="40249"/>
        <item x="40250"/>
        <item x="40251"/>
        <item x="40252"/>
        <item x="40253"/>
        <item x="40254"/>
        <item x="40255"/>
        <item x="40256"/>
        <item x="40257"/>
        <item x="40258"/>
        <item x="40259"/>
        <item x="40260"/>
        <item x="40261"/>
        <item x="40262"/>
        <item x="40263"/>
        <item x="40264"/>
        <item x="40265"/>
        <item x="40266"/>
        <item x="40267"/>
        <item x="40268"/>
        <item x="40269"/>
        <item x="40270"/>
        <item x="40271"/>
        <item x="40272"/>
        <item x="40273"/>
        <item x="40274"/>
        <item x="40275"/>
        <item x="40276"/>
        <item x="40277"/>
        <item x="40278"/>
        <item x="40279"/>
        <item x="40280"/>
        <item x="40281"/>
        <item x="40282"/>
        <item x="40283"/>
        <item x="40284"/>
        <item x="40285"/>
        <item x="40286"/>
        <item x="40287"/>
        <item x="40288"/>
        <item x="40289"/>
        <item x="40290"/>
        <item x="40291"/>
        <item x="40292"/>
        <item x="40293"/>
        <item x="40294"/>
        <item x="40295"/>
        <item x="40296"/>
        <item x="40297"/>
        <item x="40298"/>
        <item x="40299"/>
        <item x="40300"/>
        <item x="40301"/>
        <item x="40302"/>
        <item x="40303"/>
        <item x="40304"/>
        <item x="40305"/>
        <item x="40306"/>
        <item x="40307"/>
        <item x="40308"/>
        <item x="40309"/>
        <item x="40310"/>
        <item x="40311"/>
        <item x="40312"/>
        <item x="40313"/>
        <item x="40314"/>
        <item x="40315"/>
        <item x="40316"/>
        <item x="40317"/>
        <item x="40318"/>
        <item x="40319"/>
        <item x="40320"/>
        <item x="40321"/>
        <item x="40322"/>
        <item x="40323"/>
        <item x="40324"/>
        <item x="40325"/>
        <item x="40326"/>
        <item x="40327"/>
        <item x="40328"/>
        <item x="40329"/>
        <item x="40330"/>
        <item x="40331"/>
        <item x="40332"/>
        <item x="40333"/>
        <item x="40334"/>
        <item x="40335"/>
        <item x="40336"/>
        <item x="40337"/>
        <item x="40338"/>
        <item x="40339"/>
        <item x="40340"/>
        <item x="40341"/>
        <item x="40342"/>
        <item x="40343"/>
        <item x="40344"/>
        <item x="40345"/>
        <item x="40346"/>
        <item x="40347"/>
        <item x="40348"/>
        <item x="40349"/>
        <item x="40350"/>
        <item x="40351"/>
        <item x="40352"/>
        <item x="40353"/>
        <item x="40354"/>
        <item x="40355"/>
        <item x="40356"/>
        <item x="40357"/>
        <item x="40358"/>
        <item x="40359"/>
        <item x="40360"/>
        <item x="40361"/>
        <item x="40362"/>
        <item x="40363"/>
        <item x="40364"/>
        <item x="40365"/>
        <item x="40366"/>
        <item x="40367"/>
        <item x="40368"/>
        <item x="40369"/>
        <item x="40370"/>
        <item x="40371"/>
        <item x="40372"/>
        <item x="40373"/>
        <item x="40374"/>
        <item x="40375"/>
        <item x="40376"/>
        <item x="40377"/>
        <item x="40378"/>
        <item x="40379"/>
        <item x="40380"/>
        <item x="40381"/>
        <item x="40382"/>
        <item x="40383"/>
        <item x="40384"/>
        <item x="40385"/>
        <item x="40386"/>
        <item x="40387"/>
        <item x="40388"/>
        <item x="40389"/>
        <item x="40390"/>
        <item x="40391"/>
        <item x="40392"/>
        <item x="40393"/>
        <item x="40394"/>
        <item x="40395"/>
        <item x="40396"/>
        <item x="40397"/>
        <item x="40398"/>
        <item x="40399"/>
        <item x="40400"/>
        <item x="40401"/>
        <item x="40402"/>
        <item x="40403"/>
        <item x="40404"/>
        <item x="40405"/>
        <item x="40406"/>
        <item x="40407"/>
        <item x="40408"/>
        <item x="40409"/>
        <item x="40410"/>
        <item x="40411"/>
        <item x="40412"/>
        <item x="40413"/>
        <item x="40414"/>
        <item x="40415"/>
        <item x="40416"/>
        <item x="40417"/>
        <item x="40418"/>
        <item x="40419"/>
        <item x="40420"/>
        <item x="40421"/>
        <item x="40422"/>
        <item x="40423"/>
        <item x="40424"/>
        <item x="40425"/>
        <item x="40426"/>
        <item x="40427"/>
        <item x="40428"/>
        <item x="40429"/>
        <item x="40430"/>
        <item x="40431"/>
        <item x="40432"/>
        <item x="40433"/>
        <item x="40434"/>
        <item x="40435"/>
        <item x="40436"/>
        <item x="40437"/>
        <item x="40438"/>
        <item x="40439"/>
        <item x="40440"/>
        <item x="40441"/>
        <item x="40442"/>
        <item x="40443"/>
        <item x="40444"/>
        <item x="40445"/>
        <item x="40446"/>
        <item x="40447"/>
        <item x="40448"/>
        <item x="40449"/>
        <item x="40450"/>
        <item x="40451"/>
        <item x="40452"/>
        <item x="40453"/>
        <item x="40454"/>
        <item x="40455"/>
        <item x="40456"/>
        <item x="40457"/>
        <item x="40458"/>
        <item x="40459"/>
        <item x="40460"/>
        <item x="40461"/>
        <item x="40462"/>
        <item x="40463"/>
        <item x="40464"/>
        <item x="40465"/>
        <item x="40466"/>
        <item x="40467"/>
        <item x="40468"/>
        <item x="40469"/>
        <item x="40470"/>
        <item x="40471"/>
        <item x="40472"/>
        <item x="40473"/>
        <item x="40474"/>
        <item x="40475"/>
        <item x="40476"/>
        <item x="40477"/>
        <item x="40478"/>
        <item x="40479"/>
        <item x="40480"/>
        <item x="40481"/>
        <item x="40482"/>
        <item x="40483"/>
        <item x="40484"/>
        <item x="40485"/>
        <item x="40486"/>
        <item x="40487"/>
        <item x="40488"/>
        <item x="40489"/>
        <item x="40490"/>
        <item x="40491"/>
        <item x="40492"/>
        <item x="40493"/>
        <item x="40494"/>
        <item x="40495"/>
        <item x="40496"/>
        <item x="40497"/>
        <item x="40498"/>
        <item x="40499"/>
        <item x="40500"/>
        <item x="40501"/>
        <item x="40502"/>
        <item x="40503"/>
        <item x="40504"/>
        <item x="40505"/>
        <item x="40506"/>
        <item x="40507"/>
        <item x="40508"/>
        <item x="40509"/>
        <item x="40510"/>
        <item x="40511"/>
        <item x="40512"/>
        <item x="40513"/>
        <item x="40514"/>
        <item x="40515"/>
        <item x="40516"/>
        <item x="40517"/>
        <item x="40518"/>
        <item x="40519"/>
        <item x="40520"/>
        <item x="40521"/>
        <item x="40522"/>
        <item x="40523"/>
        <item x="40524"/>
        <item x="40525"/>
        <item x="40526"/>
        <item x="40527"/>
        <item x="40528"/>
        <item x="40529"/>
        <item x="40530"/>
        <item x="40531"/>
        <item x="40532"/>
        <item x="40533"/>
        <item x="40534"/>
        <item x="40535"/>
        <item x="40536"/>
        <item x="40537"/>
        <item x="40538"/>
        <item x="40539"/>
        <item x="40540"/>
        <item x="40541"/>
        <item x="40542"/>
        <item x="40543"/>
        <item x="40544"/>
        <item x="40545"/>
        <item x="40546"/>
        <item x="40547"/>
        <item x="40548"/>
        <item x="40549"/>
        <item x="40550"/>
        <item x="40551"/>
        <item x="40552"/>
        <item x="40553"/>
        <item x="40554"/>
        <item x="40555"/>
        <item x="40556"/>
        <item x="40557"/>
        <item x="40558"/>
        <item x="40559"/>
        <item x="40560"/>
        <item x="40561"/>
        <item x="40562"/>
        <item x="40563"/>
        <item x="40564"/>
        <item x="40565"/>
        <item x="40566"/>
        <item x="40567"/>
        <item x="40568"/>
        <item x="40569"/>
        <item x="40570"/>
        <item x="40571"/>
        <item x="40572"/>
        <item x="40573"/>
        <item x="40574"/>
        <item x="40575"/>
        <item x="40576"/>
        <item x="40577"/>
        <item x="40578"/>
        <item x="40579"/>
        <item x="40580"/>
        <item x="40581"/>
        <item x="40582"/>
        <item x="40583"/>
        <item x="40584"/>
        <item x="40585"/>
        <item x="40586"/>
        <item x="40587"/>
        <item x="40588"/>
        <item x="40589"/>
        <item x="40590"/>
        <item x="40591"/>
        <item x="40592"/>
        <item x="40593"/>
        <item x="40594"/>
        <item x="40595"/>
        <item x="40596"/>
        <item x="40597"/>
        <item x="40598"/>
        <item x="40599"/>
        <item x="40600"/>
        <item x="40601"/>
        <item x="40602"/>
        <item x="40603"/>
        <item x="40604"/>
        <item x="40605"/>
        <item x="40606"/>
        <item x="40607"/>
        <item x="40608"/>
        <item x="40609"/>
        <item x="40610"/>
        <item x="40611"/>
        <item x="40612"/>
        <item x="40613"/>
        <item x="40614"/>
        <item x="40615"/>
        <item x="40616"/>
        <item x="40617"/>
        <item x="40618"/>
        <item x="40619"/>
        <item x="40620"/>
        <item x="40621"/>
        <item x="40622"/>
        <item x="40623"/>
        <item x="40624"/>
        <item x="40625"/>
        <item x="40626"/>
        <item x="40627"/>
        <item x="40628"/>
        <item x="40629"/>
        <item x="40630"/>
        <item x="40631"/>
        <item x="40632"/>
        <item x="40633"/>
        <item x="40634"/>
        <item x="40635"/>
        <item x="40636"/>
        <item x="40637"/>
        <item x="40638"/>
        <item x="40639"/>
        <item x="40640"/>
        <item x="40641"/>
        <item x="40642"/>
        <item x="40643"/>
        <item x="40644"/>
        <item x="40645"/>
        <item x="40646"/>
        <item x="40647"/>
        <item x="40648"/>
        <item x="40649"/>
        <item x="40650"/>
        <item x="40651"/>
        <item x="40652"/>
        <item x="40653"/>
        <item x="40654"/>
        <item x="40655"/>
        <item x="40656"/>
        <item x="40657"/>
        <item x="40658"/>
        <item x="40659"/>
        <item x="40660"/>
        <item x="40661"/>
        <item x="40662"/>
        <item x="40663"/>
        <item x="40664"/>
        <item x="40665"/>
        <item x="40666"/>
        <item x="40667"/>
        <item x="40668"/>
        <item x="40669"/>
        <item x="40670"/>
        <item x="40671"/>
        <item x="40672"/>
        <item x="40673"/>
        <item x="40674"/>
        <item x="40675"/>
        <item x="40676"/>
        <item x="40677"/>
        <item x="40678"/>
        <item x="40679"/>
        <item x="40680"/>
        <item x="40681"/>
        <item x="40682"/>
        <item x="40683"/>
        <item x="40684"/>
        <item x="40685"/>
        <item x="40686"/>
        <item x="40687"/>
        <item x="40688"/>
        <item x="40689"/>
        <item x="40690"/>
        <item x="40691"/>
        <item x="40692"/>
        <item x="40693"/>
        <item x="40694"/>
        <item x="40695"/>
        <item x="40696"/>
        <item x="40697"/>
        <item x="40698"/>
        <item x="40699"/>
        <item x="40700"/>
        <item x="40701"/>
        <item x="40702"/>
        <item x="40703"/>
        <item x="40704"/>
        <item x="40705"/>
        <item x="40706"/>
        <item x="40707"/>
        <item x="40708"/>
        <item x="40709"/>
        <item x="40710"/>
        <item x="40711"/>
        <item x="40712"/>
        <item x="40713"/>
        <item x="40714"/>
        <item x="40715"/>
        <item x="40716"/>
        <item x="40717"/>
        <item x="40718"/>
        <item x="40719"/>
        <item x="40720"/>
        <item x="40721"/>
        <item x="40722"/>
        <item x="40723"/>
        <item x="40724"/>
        <item x="40725"/>
        <item x="40726"/>
        <item x="40727"/>
        <item x="40728"/>
        <item x="40729"/>
        <item x="40730"/>
        <item x="40731"/>
        <item x="40732"/>
        <item x="40733"/>
        <item x="40734"/>
        <item x="40735"/>
        <item x="40736"/>
        <item x="40737"/>
        <item x="40738"/>
        <item x="40739"/>
        <item x="40740"/>
        <item x="40741"/>
        <item x="40742"/>
        <item x="40743"/>
        <item x="40744"/>
        <item x="40745"/>
        <item x="40746"/>
        <item x="40747"/>
        <item x="40748"/>
        <item x="40749"/>
        <item x="40750"/>
        <item x="40751"/>
        <item x="40752"/>
        <item x="40753"/>
        <item x="40754"/>
        <item x="40755"/>
        <item x="40756"/>
        <item x="40757"/>
        <item x="40758"/>
        <item x="40759"/>
        <item x="40760"/>
        <item x="40761"/>
        <item x="40762"/>
        <item x="40763"/>
        <item x="40764"/>
        <item x="40765"/>
        <item x="40766"/>
        <item x="40767"/>
        <item x="40768"/>
        <item x="40769"/>
        <item x="40770"/>
        <item x="40771"/>
        <item x="40772"/>
        <item x="40773"/>
        <item x="40774"/>
        <item x="40775"/>
        <item x="40776"/>
        <item x="40777"/>
        <item x="40778"/>
        <item x="40779"/>
        <item x="40780"/>
        <item x="40781"/>
        <item x="40782"/>
        <item x="40783"/>
        <item x="40784"/>
        <item x="40785"/>
        <item x="40786"/>
        <item x="40787"/>
        <item x="40788"/>
        <item x="40789"/>
        <item x="40790"/>
        <item x="40791"/>
        <item x="40792"/>
        <item x="40793"/>
        <item x="40794"/>
        <item x="40795"/>
        <item x="40796"/>
        <item x="40797"/>
        <item x="40798"/>
        <item x="40799"/>
        <item x="40800"/>
        <item x="40801"/>
        <item x="40802"/>
        <item x="40803"/>
        <item x="40804"/>
        <item x="40805"/>
        <item x="40806"/>
        <item x="40807"/>
        <item x="40808"/>
        <item x="40809"/>
        <item x="40810"/>
        <item x="40811"/>
        <item x="40812"/>
        <item x="40813"/>
        <item x="40814"/>
        <item x="40815"/>
        <item x="40816"/>
        <item x="40817"/>
        <item x="40818"/>
        <item x="40819"/>
        <item x="40820"/>
        <item x="40821"/>
        <item x="40822"/>
        <item x="40823"/>
        <item x="40824"/>
        <item x="40825"/>
        <item x="40826"/>
        <item x="40827"/>
        <item x="40828"/>
        <item x="40829"/>
        <item x="40830"/>
        <item x="40831"/>
        <item x="40832"/>
        <item x="40833"/>
        <item x="40834"/>
        <item x="40835"/>
        <item x="40836"/>
        <item x="40837"/>
        <item x="40838"/>
        <item x="40839"/>
        <item x="40840"/>
        <item x="40841"/>
        <item x="40842"/>
        <item x="40843"/>
        <item x="40844"/>
        <item x="40845"/>
        <item x="40846"/>
        <item x="40847"/>
        <item x="40848"/>
        <item x="40849"/>
        <item x="40850"/>
        <item x="40851"/>
        <item x="40852"/>
        <item x="40853"/>
        <item x="40854"/>
        <item x="40855"/>
        <item x="40856"/>
        <item x="40857"/>
        <item x="40858"/>
        <item x="40859"/>
        <item x="40860"/>
        <item x="40861"/>
        <item x="40862"/>
        <item x="40863"/>
        <item x="40864"/>
        <item x="40865"/>
        <item x="40866"/>
        <item x="40867"/>
        <item x="40868"/>
        <item x="40869"/>
        <item x="40870"/>
        <item x="40871"/>
        <item x="40872"/>
        <item x="40873"/>
        <item x="40874"/>
        <item x="40875"/>
        <item x="40876"/>
        <item x="40877"/>
        <item x="40878"/>
        <item x="40879"/>
        <item x="40880"/>
        <item x="40881"/>
        <item x="40882"/>
        <item x="40883"/>
        <item x="40884"/>
        <item x="40885"/>
        <item x="40886"/>
        <item x="40887"/>
        <item x="40888"/>
        <item x="40889"/>
        <item x="40890"/>
        <item x="40891"/>
        <item x="40892"/>
        <item x="40893"/>
        <item x="40894"/>
        <item x="40895"/>
        <item x="40896"/>
        <item x="40897"/>
        <item x="40898"/>
        <item x="40899"/>
        <item x="40900"/>
        <item x="40901"/>
        <item x="40902"/>
        <item x="40903"/>
        <item x="40904"/>
        <item x="40905"/>
        <item x="40906"/>
        <item x="40907"/>
        <item x="40908"/>
        <item x="40909"/>
        <item x="40910"/>
        <item x="40911"/>
        <item x="40912"/>
        <item x="40913"/>
        <item x="40914"/>
        <item x="40915"/>
        <item x="40916"/>
        <item x="40917"/>
        <item x="40918"/>
        <item x="40919"/>
        <item x="40920"/>
        <item x="40921"/>
        <item x="40922"/>
        <item x="40923"/>
        <item x="40924"/>
        <item x="40925"/>
        <item x="40926"/>
        <item x="40927"/>
        <item x="40928"/>
        <item x="40929"/>
        <item x="40930"/>
        <item x="40931"/>
        <item x="40932"/>
        <item x="40933"/>
        <item x="40934"/>
        <item x="40935"/>
        <item x="40936"/>
        <item x="40937"/>
        <item x="40938"/>
        <item x="40939"/>
        <item x="40940"/>
        <item x="40941"/>
        <item x="40942"/>
        <item x="40943"/>
        <item x="40944"/>
        <item x="40945"/>
        <item x="40946"/>
        <item x="40947"/>
        <item x="40948"/>
        <item x="40949"/>
        <item x="40950"/>
        <item x="40951"/>
        <item x="40952"/>
        <item x="40953"/>
        <item x="40954"/>
        <item x="40955"/>
        <item x="40956"/>
        <item x="40957"/>
        <item x="40958"/>
        <item x="40959"/>
        <item x="40960"/>
        <item x="40961"/>
        <item x="40962"/>
        <item x="40963"/>
        <item x="40964"/>
        <item x="40965"/>
        <item x="40966"/>
        <item x="40967"/>
        <item x="40968"/>
        <item x="40969"/>
        <item x="40970"/>
        <item x="40971"/>
        <item x="40972"/>
        <item x="40973"/>
        <item x="40974"/>
        <item x="40975"/>
        <item x="40976"/>
        <item x="40977"/>
        <item x="40978"/>
        <item x="40979"/>
        <item x="40980"/>
        <item x="40981"/>
        <item x="40982"/>
        <item x="40983"/>
        <item x="40984"/>
        <item x="40985"/>
        <item x="40986"/>
        <item x="40987"/>
        <item x="40988"/>
        <item x="40989"/>
        <item x="40990"/>
        <item x="40991"/>
        <item x="40992"/>
        <item x="40993"/>
        <item x="40994"/>
        <item x="40995"/>
        <item x="40996"/>
        <item x="40997"/>
        <item x="40998"/>
        <item x="40999"/>
        <item x="41000"/>
        <item x="41001"/>
        <item x="41002"/>
        <item x="41003"/>
        <item x="41004"/>
        <item x="41005"/>
        <item x="41006"/>
        <item x="41007"/>
        <item x="41008"/>
        <item x="41009"/>
        <item x="41010"/>
        <item x="41011"/>
        <item x="41012"/>
        <item x="41013"/>
        <item x="41014"/>
        <item x="41015"/>
        <item x="41016"/>
        <item x="41017"/>
        <item x="41018"/>
        <item x="41019"/>
        <item x="41020"/>
        <item x="41021"/>
        <item x="41022"/>
        <item x="41023"/>
        <item x="41024"/>
        <item x="41025"/>
        <item x="41026"/>
        <item x="41027"/>
        <item x="41028"/>
        <item x="41029"/>
        <item x="41030"/>
        <item x="41031"/>
        <item x="41032"/>
        <item x="41033"/>
        <item x="41034"/>
        <item x="41035"/>
        <item x="41036"/>
        <item x="41037"/>
        <item x="41038"/>
        <item x="41039"/>
        <item x="41040"/>
        <item x="41041"/>
        <item x="41042"/>
        <item x="41043"/>
        <item x="41044"/>
        <item x="41045"/>
        <item x="41046"/>
        <item x="41047"/>
        <item x="41048"/>
        <item x="41049"/>
        <item x="41050"/>
        <item x="41051"/>
        <item x="41052"/>
        <item x="41053"/>
        <item x="41054"/>
        <item x="41055"/>
        <item x="41056"/>
        <item x="41057"/>
        <item x="41058"/>
        <item x="41059"/>
        <item x="41060"/>
        <item x="41061"/>
        <item x="41062"/>
        <item x="41063"/>
        <item x="41064"/>
        <item x="41065"/>
        <item x="41066"/>
        <item x="41067"/>
        <item x="41068"/>
        <item x="41069"/>
        <item x="41070"/>
        <item x="41071"/>
        <item x="41072"/>
        <item x="41073"/>
        <item x="41074"/>
        <item x="41075"/>
        <item x="41076"/>
        <item x="41077"/>
        <item x="41078"/>
        <item x="41079"/>
        <item x="41080"/>
        <item x="41081"/>
        <item x="41082"/>
        <item x="41083"/>
        <item x="41084"/>
        <item x="41085"/>
        <item x="41086"/>
        <item x="41087"/>
        <item x="41088"/>
        <item x="41089"/>
        <item x="41090"/>
        <item x="41091"/>
        <item x="41092"/>
        <item x="41093"/>
        <item x="41094"/>
        <item x="41095"/>
        <item x="41096"/>
        <item x="41097"/>
        <item x="41098"/>
        <item x="41099"/>
        <item x="41100"/>
        <item x="41101"/>
        <item x="41102"/>
        <item x="41103"/>
        <item x="41104"/>
        <item x="41105"/>
        <item x="41106"/>
        <item x="41107"/>
        <item x="41108"/>
        <item x="41109"/>
        <item x="41110"/>
        <item x="41111"/>
        <item x="41112"/>
        <item x="41113"/>
        <item x="41114"/>
        <item x="41115"/>
        <item x="41116"/>
        <item x="41117"/>
        <item x="41118"/>
        <item x="41119"/>
        <item x="41120"/>
        <item x="41121"/>
        <item x="41122"/>
        <item x="41123"/>
        <item x="41124"/>
        <item x="41125"/>
        <item x="41126"/>
        <item x="41127"/>
        <item x="41128"/>
        <item x="41129"/>
        <item x="41130"/>
        <item x="41131"/>
        <item x="41132"/>
        <item x="41133"/>
        <item x="41134"/>
        <item x="41135"/>
        <item x="41136"/>
        <item x="41137"/>
        <item x="41138"/>
        <item x="41139"/>
        <item x="41140"/>
        <item x="41141"/>
        <item x="41142"/>
        <item x="41143"/>
        <item x="41144"/>
        <item x="41145"/>
        <item x="41146"/>
        <item x="41147"/>
        <item x="41148"/>
        <item x="41149"/>
        <item x="41150"/>
        <item x="41151"/>
        <item x="41152"/>
        <item x="41153"/>
        <item x="41154"/>
        <item x="41155"/>
        <item x="41156"/>
        <item x="41157"/>
        <item x="41158"/>
        <item x="41159"/>
        <item x="41160"/>
        <item x="41161"/>
        <item x="41162"/>
        <item x="41163"/>
        <item x="41164"/>
        <item x="41165"/>
        <item x="41166"/>
        <item x="41167"/>
        <item x="41168"/>
        <item x="41169"/>
        <item x="41170"/>
        <item x="41171"/>
        <item x="41172"/>
        <item x="41173"/>
        <item x="41174"/>
        <item x="41175"/>
        <item x="41176"/>
        <item x="41177"/>
        <item x="41178"/>
        <item x="41179"/>
        <item x="41180"/>
        <item x="41181"/>
        <item x="41182"/>
        <item x="41183"/>
        <item x="41184"/>
        <item x="41185"/>
        <item x="41186"/>
        <item x="41187"/>
        <item x="41188"/>
        <item x="41189"/>
        <item x="41190"/>
        <item x="41191"/>
        <item x="41192"/>
        <item x="41193"/>
        <item x="41194"/>
        <item x="41195"/>
        <item x="41196"/>
        <item x="41197"/>
        <item x="41198"/>
        <item x="41199"/>
        <item x="41200"/>
        <item x="41201"/>
        <item x="41202"/>
        <item x="41203"/>
        <item x="41204"/>
        <item x="41205"/>
        <item x="41206"/>
        <item x="41207"/>
        <item x="41208"/>
        <item x="41209"/>
        <item x="41210"/>
        <item x="41211"/>
        <item x="41212"/>
        <item x="41213"/>
        <item x="41214"/>
        <item x="41215"/>
        <item x="41216"/>
        <item x="41217"/>
        <item x="41218"/>
        <item x="41219"/>
        <item x="41220"/>
        <item x="41221"/>
        <item x="41222"/>
        <item x="41223"/>
        <item x="41224"/>
        <item x="41225"/>
        <item x="41226"/>
        <item x="41227"/>
        <item x="41228"/>
        <item x="41229"/>
        <item x="41230"/>
        <item x="41231"/>
        <item x="41232"/>
        <item x="41233"/>
        <item x="41234"/>
        <item x="41235"/>
        <item x="41236"/>
        <item x="41237"/>
        <item x="41238"/>
        <item x="41239"/>
        <item x="41240"/>
        <item x="41241"/>
        <item x="41242"/>
        <item x="41243"/>
        <item x="41244"/>
        <item x="41245"/>
        <item x="41246"/>
        <item x="41247"/>
        <item x="41248"/>
        <item x="41249"/>
        <item x="41250"/>
        <item x="41251"/>
        <item x="41252"/>
        <item x="41253"/>
        <item x="41254"/>
        <item x="41255"/>
        <item x="41256"/>
        <item x="41257"/>
        <item x="41258"/>
        <item x="41259"/>
        <item x="41260"/>
        <item x="41261"/>
        <item x="41262"/>
        <item x="41263"/>
        <item x="41264"/>
        <item x="41265"/>
        <item x="41266"/>
        <item x="41267"/>
        <item x="41268"/>
        <item x="41269"/>
        <item x="41270"/>
        <item x="41271"/>
        <item x="41272"/>
        <item x="41273"/>
        <item x="41274"/>
        <item x="41275"/>
        <item x="41276"/>
        <item x="41277"/>
        <item x="41278"/>
        <item x="41279"/>
        <item x="41280"/>
        <item x="41281"/>
        <item x="41282"/>
        <item x="41283"/>
        <item x="41284"/>
        <item x="41285"/>
        <item x="41286"/>
        <item x="41287"/>
        <item x="41288"/>
        <item x="41289"/>
        <item x="41290"/>
        <item x="41291"/>
        <item x="41292"/>
        <item x="41293"/>
        <item x="41294"/>
        <item x="41295"/>
        <item x="41296"/>
        <item x="41297"/>
        <item x="41298"/>
        <item x="41299"/>
        <item x="41300"/>
        <item x="41301"/>
        <item x="41302"/>
        <item x="41303"/>
        <item x="41304"/>
        <item x="41305"/>
        <item x="41306"/>
        <item x="41307"/>
        <item x="41308"/>
        <item x="41309"/>
        <item x="41310"/>
        <item x="41311"/>
        <item x="41312"/>
        <item x="41313"/>
        <item x="41314"/>
        <item x="41315"/>
        <item x="41316"/>
        <item x="41317"/>
        <item x="41318"/>
        <item x="41319"/>
        <item x="41320"/>
        <item x="41321"/>
        <item x="41322"/>
        <item x="41323"/>
        <item x="41324"/>
        <item x="41325"/>
        <item x="41326"/>
        <item x="41327"/>
        <item x="41328"/>
        <item x="41329"/>
        <item x="41330"/>
        <item x="41331"/>
        <item x="41332"/>
        <item x="41333"/>
        <item x="41334"/>
        <item x="41335"/>
        <item x="41336"/>
        <item x="41337"/>
        <item x="41338"/>
        <item x="41339"/>
        <item x="41340"/>
        <item x="41341"/>
        <item x="41342"/>
        <item x="41343"/>
        <item x="41344"/>
        <item x="41345"/>
        <item x="41346"/>
        <item x="41347"/>
        <item x="41348"/>
        <item x="41349"/>
        <item x="41350"/>
        <item x="41351"/>
        <item x="41352"/>
        <item x="41353"/>
        <item x="41354"/>
        <item x="41355"/>
        <item x="41356"/>
        <item x="41357"/>
        <item x="41358"/>
        <item x="41359"/>
        <item x="41360"/>
        <item x="41361"/>
        <item x="41362"/>
        <item x="41363"/>
        <item x="41364"/>
        <item x="41365"/>
        <item x="41366"/>
        <item x="41367"/>
        <item x="41368"/>
        <item x="41369"/>
        <item x="41370"/>
        <item x="41371"/>
        <item x="41372"/>
        <item x="41373"/>
        <item x="41374"/>
        <item x="41375"/>
        <item x="41376"/>
        <item x="41377"/>
        <item x="41378"/>
        <item x="41379"/>
        <item x="41380"/>
        <item x="41381"/>
        <item x="41382"/>
        <item x="41383"/>
        <item x="41384"/>
        <item x="41385"/>
        <item x="41386"/>
        <item x="41387"/>
        <item x="41388"/>
        <item x="41389"/>
        <item x="41390"/>
        <item x="41391"/>
        <item x="41392"/>
        <item x="41393"/>
        <item x="41394"/>
        <item x="41395"/>
        <item x="41396"/>
        <item x="41397"/>
        <item x="41398"/>
        <item x="41399"/>
        <item x="41400"/>
        <item x="41401"/>
        <item x="41402"/>
        <item x="41403"/>
        <item x="41404"/>
        <item x="41405"/>
        <item x="41406"/>
        <item x="41407"/>
        <item x="41408"/>
        <item x="41409"/>
        <item x="41410"/>
        <item x="41411"/>
        <item x="41412"/>
        <item x="41413"/>
        <item x="41414"/>
        <item x="41415"/>
        <item x="41416"/>
        <item x="41417"/>
        <item x="41418"/>
        <item x="41419"/>
        <item x="41420"/>
        <item x="41421"/>
        <item x="41422"/>
        <item x="41423"/>
        <item x="41424"/>
        <item x="41425"/>
        <item x="41426"/>
        <item x="41427"/>
        <item x="41428"/>
        <item x="41429"/>
        <item x="41430"/>
        <item x="41431"/>
        <item x="41432"/>
        <item x="41433"/>
        <item x="41434"/>
        <item x="41435"/>
        <item x="41436"/>
        <item x="41437"/>
        <item x="41438"/>
        <item x="41439"/>
        <item x="41440"/>
        <item x="41441"/>
        <item x="41442"/>
        <item x="41443"/>
        <item x="41444"/>
        <item x="41445"/>
        <item x="41446"/>
        <item x="41447"/>
        <item x="41448"/>
        <item x="41449"/>
        <item x="41450"/>
        <item x="41451"/>
        <item x="41452"/>
        <item x="41453"/>
        <item x="41454"/>
        <item x="41455"/>
        <item x="41456"/>
        <item x="41457"/>
        <item x="41458"/>
        <item x="41459"/>
        <item x="41460"/>
        <item x="41461"/>
        <item x="41462"/>
        <item x="41463"/>
        <item x="41464"/>
        <item x="41465"/>
        <item x="41466"/>
        <item x="41467"/>
        <item x="41468"/>
        <item x="41469"/>
        <item x="41470"/>
        <item x="41471"/>
        <item x="41472"/>
        <item x="41473"/>
        <item x="41474"/>
        <item x="41475"/>
        <item x="41476"/>
        <item x="41477"/>
        <item x="41478"/>
        <item x="41479"/>
        <item x="41480"/>
        <item x="41481"/>
        <item x="41482"/>
        <item x="41483"/>
        <item x="41484"/>
        <item x="41485"/>
        <item x="41486"/>
        <item x="41487"/>
        <item x="41488"/>
        <item x="41489"/>
        <item x="41490"/>
        <item x="41491"/>
        <item x="41492"/>
        <item x="41493"/>
        <item x="41494"/>
        <item x="41495"/>
        <item x="41496"/>
        <item x="41497"/>
        <item x="41498"/>
        <item x="41499"/>
        <item x="41500"/>
        <item x="41501"/>
        <item x="41502"/>
        <item x="41503"/>
        <item x="41504"/>
        <item x="41505"/>
        <item x="41506"/>
        <item x="41507"/>
        <item x="41508"/>
        <item x="41509"/>
        <item x="41510"/>
        <item x="41511"/>
        <item x="41512"/>
        <item x="41513"/>
        <item x="41514"/>
        <item x="41515"/>
        <item x="41516"/>
        <item x="41517"/>
        <item x="41518"/>
        <item x="41519"/>
        <item x="41520"/>
        <item x="41521"/>
        <item x="41522"/>
        <item x="41523"/>
        <item x="41524"/>
        <item x="41525"/>
        <item x="41526"/>
        <item x="41527"/>
        <item x="41528"/>
        <item x="41529"/>
        <item x="41530"/>
        <item x="41531"/>
        <item x="41532"/>
        <item x="41533"/>
        <item x="41534"/>
        <item x="41535"/>
        <item x="41536"/>
        <item x="41537"/>
        <item x="41538"/>
        <item x="41539"/>
        <item x="41540"/>
        <item x="41541"/>
        <item x="41542"/>
        <item x="41543"/>
        <item x="41544"/>
        <item x="41545"/>
        <item x="41546"/>
        <item x="41547"/>
        <item x="41548"/>
        <item x="41549"/>
        <item x="41550"/>
        <item x="41551"/>
        <item x="41552"/>
        <item x="41553"/>
        <item x="41554"/>
        <item x="41555"/>
        <item x="41556"/>
        <item x="41557"/>
        <item x="41558"/>
        <item x="41559"/>
        <item x="41560"/>
        <item x="41561"/>
        <item x="41562"/>
        <item x="41563"/>
        <item x="41564"/>
        <item x="41565"/>
        <item x="41566"/>
        <item x="41567"/>
        <item x="41568"/>
        <item x="41569"/>
        <item x="41570"/>
        <item x="41571"/>
        <item x="41572"/>
        <item x="41573"/>
        <item x="41574"/>
        <item x="41575"/>
        <item x="41576"/>
        <item x="41577"/>
        <item x="41578"/>
        <item x="41579"/>
        <item x="41580"/>
        <item x="41581"/>
        <item x="41582"/>
        <item x="41583"/>
        <item x="41584"/>
        <item x="41585"/>
        <item x="41586"/>
        <item x="41587"/>
        <item x="41588"/>
        <item x="41589"/>
        <item x="41590"/>
        <item x="41591"/>
        <item x="41592"/>
        <item x="41593"/>
        <item x="41594"/>
        <item x="41595"/>
        <item x="41596"/>
        <item x="41597"/>
        <item x="41598"/>
        <item x="41599"/>
        <item x="41600"/>
        <item x="41601"/>
        <item x="41602"/>
        <item x="41603"/>
        <item x="41604"/>
        <item x="41605"/>
        <item x="41606"/>
        <item x="41607"/>
        <item x="41608"/>
        <item x="41609"/>
        <item x="41610"/>
        <item x="41611"/>
        <item x="41612"/>
        <item x="41613"/>
        <item x="41614"/>
        <item x="41615"/>
        <item x="41616"/>
        <item x="41617"/>
        <item x="41618"/>
        <item x="41619"/>
        <item x="41620"/>
        <item x="41621"/>
        <item x="41622"/>
        <item x="41623"/>
        <item x="41624"/>
        <item x="41625"/>
        <item x="41626"/>
        <item x="41627"/>
        <item x="41628"/>
        <item x="41629"/>
        <item x="41630"/>
        <item x="41631"/>
        <item x="41632"/>
        <item x="41633"/>
        <item x="41634"/>
        <item x="41635"/>
        <item x="41636"/>
        <item x="41637"/>
        <item x="41638"/>
        <item x="41639"/>
        <item x="41640"/>
        <item x="41641"/>
        <item x="41642"/>
        <item x="41643"/>
        <item x="41644"/>
        <item x="41645"/>
        <item x="41646"/>
        <item x="41647"/>
        <item x="41648"/>
        <item x="41649"/>
        <item x="41650"/>
        <item x="41651"/>
        <item x="41652"/>
        <item x="41653"/>
        <item x="41654"/>
        <item x="41655"/>
        <item x="41656"/>
        <item x="41657"/>
        <item x="41658"/>
        <item x="41659"/>
        <item x="41660"/>
        <item x="41661"/>
        <item x="41662"/>
        <item x="41663"/>
        <item x="41664"/>
        <item x="41665"/>
        <item x="41666"/>
        <item x="41667"/>
        <item x="41668"/>
        <item x="41669"/>
        <item x="41670"/>
        <item x="41671"/>
        <item x="41672"/>
        <item x="41673"/>
        <item x="41674"/>
        <item x="41675"/>
        <item x="41676"/>
        <item x="41677"/>
        <item x="41678"/>
        <item x="41679"/>
        <item x="41680"/>
        <item x="41681"/>
        <item x="41682"/>
        <item x="41683"/>
        <item x="41684"/>
        <item x="41685"/>
        <item x="41686"/>
        <item x="41687"/>
        <item x="41688"/>
        <item x="41689"/>
        <item x="41690"/>
        <item x="41691"/>
        <item x="41692"/>
        <item x="41693"/>
        <item x="41694"/>
        <item x="41695"/>
        <item x="41696"/>
        <item x="41697"/>
        <item x="41698"/>
        <item x="41699"/>
        <item x="41700"/>
        <item x="41701"/>
        <item x="41702"/>
        <item x="41703"/>
        <item x="41704"/>
        <item x="41705"/>
        <item x="41706"/>
        <item x="41707"/>
        <item x="41708"/>
        <item x="41709"/>
        <item x="41710"/>
        <item x="41711"/>
        <item x="41712"/>
        <item x="41713"/>
        <item x="41714"/>
        <item x="41715"/>
        <item x="41716"/>
        <item x="41717"/>
        <item x="41718"/>
        <item x="41719"/>
        <item x="41720"/>
        <item x="41721"/>
        <item x="41722"/>
        <item x="41723"/>
        <item x="41724"/>
        <item x="41725"/>
        <item x="41726"/>
        <item x="41727"/>
        <item x="41728"/>
        <item x="41729"/>
        <item x="41730"/>
        <item x="41731"/>
        <item x="41732"/>
        <item x="41733"/>
        <item x="41734"/>
        <item x="41735"/>
        <item x="41736"/>
        <item x="41737"/>
        <item x="41738"/>
        <item x="41739"/>
        <item x="41740"/>
        <item x="41741"/>
        <item x="41742"/>
        <item x="41743"/>
        <item x="41744"/>
        <item x="41745"/>
        <item x="41746"/>
        <item x="41747"/>
        <item x="41748"/>
        <item x="41749"/>
        <item x="41750"/>
        <item x="41751"/>
        <item x="41752"/>
        <item x="41753"/>
        <item x="41754"/>
        <item x="41755"/>
        <item x="41756"/>
        <item x="41757"/>
        <item x="41758"/>
        <item x="41759"/>
        <item x="41760"/>
        <item x="41761"/>
        <item x="41762"/>
        <item x="41763"/>
        <item x="41764"/>
        <item x="41765"/>
        <item x="41766"/>
        <item x="41767"/>
        <item x="41768"/>
        <item x="41769"/>
        <item x="41770"/>
        <item x="41771"/>
        <item x="41772"/>
        <item x="41773"/>
        <item x="41774"/>
        <item x="41775"/>
        <item x="41776"/>
        <item x="41777"/>
        <item x="41778"/>
        <item x="41779"/>
        <item x="41780"/>
        <item x="41781"/>
        <item x="41782"/>
        <item x="41783"/>
        <item x="41784"/>
        <item x="41785"/>
        <item x="41786"/>
        <item x="41787"/>
        <item x="41788"/>
        <item x="41789"/>
        <item x="41790"/>
        <item x="41791"/>
        <item x="41792"/>
        <item x="41793"/>
        <item x="41794"/>
        <item x="41795"/>
        <item x="41796"/>
        <item x="41797"/>
        <item x="41798"/>
        <item x="41799"/>
        <item x="41800"/>
        <item x="41801"/>
        <item x="41802"/>
        <item x="41803"/>
        <item x="41804"/>
        <item x="41805"/>
        <item x="41806"/>
        <item x="41807"/>
        <item x="41808"/>
        <item x="41809"/>
        <item x="41810"/>
        <item x="41811"/>
        <item x="41812"/>
        <item x="41813"/>
        <item x="41814"/>
        <item x="41815"/>
        <item x="41816"/>
        <item x="41817"/>
        <item x="41818"/>
        <item x="41819"/>
        <item x="41820"/>
        <item x="41821"/>
        <item x="41822"/>
        <item x="41823"/>
        <item x="41824"/>
        <item x="41825"/>
        <item x="41826"/>
        <item x="41827"/>
        <item x="41828"/>
        <item x="41829"/>
        <item x="41830"/>
        <item x="41831"/>
        <item x="41832"/>
        <item x="41833"/>
        <item x="41834"/>
        <item x="41835"/>
        <item x="41836"/>
        <item x="41837"/>
        <item x="41838"/>
        <item x="41839"/>
        <item x="41840"/>
        <item x="41841"/>
        <item x="41842"/>
        <item x="41843"/>
        <item x="41844"/>
        <item x="41845"/>
        <item x="41846"/>
        <item x="41847"/>
        <item x="41848"/>
        <item x="41849"/>
        <item x="41850"/>
        <item x="41851"/>
        <item x="41852"/>
        <item x="41853"/>
        <item x="41854"/>
        <item x="41855"/>
        <item x="41856"/>
        <item x="41857"/>
        <item x="41858"/>
        <item x="41859"/>
        <item x="41860"/>
        <item x="41861"/>
        <item x="41862"/>
        <item x="41863"/>
        <item x="41864"/>
        <item x="41865"/>
        <item x="41866"/>
        <item x="41867"/>
        <item x="41868"/>
        <item x="41869"/>
        <item x="41870"/>
        <item x="41871"/>
        <item x="41872"/>
        <item x="41873"/>
        <item x="41874"/>
        <item x="41875"/>
        <item x="41876"/>
        <item x="41877"/>
        <item x="41878"/>
        <item x="41879"/>
        <item x="41880"/>
        <item x="41881"/>
        <item x="41882"/>
        <item x="41883"/>
        <item x="41884"/>
        <item x="41885"/>
        <item x="41886"/>
        <item x="41887"/>
        <item x="41888"/>
        <item x="41889"/>
        <item x="41890"/>
        <item x="41891"/>
        <item x="41892"/>
        <item x="41893"/>
        <item x="41894"/>
        <item x="41895"/>
        <item x="41896"/>
        <item x="41897"/>
        <item x="41898"/>
        <item x="41899"/>
        <item x="41900"/>
        <item x="41901"/>
        <item x="41902"/>
        <item x="41903"/>
        <item x="41904"/>
        <item x="41905"/>
        <item x="41906"/>
        <item x="41907"/>
        <item x="41908"/>
        <item x="41909"/>
        <item x="41910"/>
        <item x="41911"/>
        <item x="41912"/>
        <item x="41913"/>
        <item x="41914"/>
        <item x="41915"/>
        <item x="41916"/>
        <item x="41917"/>
        <item x="41918"/>
        <item x="41919"/>
        <item x="41920"/>
        <item x="41921"/>
        <item x="41922"/>
        <item x="41923"/>
        <item x="41924"/>
        <item x="41925"/>
        <item x="41926"/>
        <item x="41927"/>
        <item x="41928"/>
        <item x="41929"/>
        <item x="41930"/>
        <item x="41931"/>
        <item x="41932"/>
        <item x="41933"/>
        <item x="41934"/>
        <item x="41935"/>
        <item x="41936"/>
        <item x="41937"/>
        <item x="41938"/>
        <item x="41939"/>
        <item x="41940"/>
        <item x="41941"/>
        <item x="41942"/>
        <item x="41943"/>
        <item x="41944"/>
        <item x="41945"/>
        <item x="41946"/>
        <item x="41947"/>
        <item x="41948"/>
        <item x="41949"/>
        <item x="41950"/>
        <item x="41951"/>
        <item x="41952"/>
        <item x="41953"/>
        <item x="41954"/>
        <item x="41955"/>
        <item x="41956"/>
        <item x="41957"/>
        <item x="41958"/>
        <item x="41959"/>
        <item x="41960"/>
        <item x="41961"/>
        <item x="41962"/>
        <item x="41963"/>
        <item x="41964"/>
        <item x="41965"/>
        <item x="41966"/>
        <item x="41967"/>
        <item x="41968"/>
        <item x="41969"/>
        <item x="41970"/>
        <item x="41971"/>
        <item x="41972"/>
        <item x="41973"/>
        <item x="41974"/>
        <item x="41975"/>
        <item x="41976"/>
        <item x="41977"/>
        <item x="41978"/>
        <item x="41979"/>
        <item x="41980"/>
        <item x="41981"/>
        <item x="41982"/>
        <item x="41983"/>
        <item x="41984"/>
        <item x="41985"/>
        <item x="41986"/>
        <item x="41987"/>
        <item x="41988"/>
        <item x="41989"/>
        <item x="41990"/>
        <item x="41991"/>
        <item x="41992"/>
        <item x="41993"/>
        <item x="41994"/>
        <item x="41995"/>
        <item x="41996"/>
        <item x="41997"/>
        <item x="41998"/>
        <item x="41999"/>
        <item x="42000"/>
        <item x="42001"/>
        <item x="42002"/>
        <item x="42003"/>
        <item x="42004"/>
        <item x="42005"/>
        <item x="42006"/>
        <item x="42007"/>
        <item x="42008"/>
        <item x="42009"/>
        <item x="42010"/>
        <item x="42011"/>
        <item x="42012"/>
        <item x="42013"/>
        <item x="42014"/>
        <item x="42015"/>
        <item x="42016"/>
        <item x="42017"/>
        <item x="42018"/>
        <item x="42019"/>
        <item x="42020"/>
        <item x="42021"/>
        <item x="42022"/>
        <item x="42023"/>
        <item x="42024"/>
        <item x="42025"/>
        <item x="42026"/>
        <item x="42027"/>
        <item x="42028"/>
        <item x="42029"/>
        <item x="42030"/>
        <item x="42031"/>
        <item x="42032"/>
        <item x="42033"/>
        <item x="42034"/>
        <item x="42035"/>
        <item x="42036"/>
        <item x="42037"/>
        <item x="42038"/>
        <item x="42039"/>
        <item x="42040"/>
        <item x="42041"/>
        <item x="42042"/>
        <item x="42043"/>
        <item x="42044"/>
        <item x="42045"/>
        <item x="42046"/>
        <item x="42047"/>
        <item x="42048"/>
        <item x="42049"/>
        <item x="42050"/>
        <item x="42051"/>
        <item x="42052"/>
        <item x="42053"/>
        <item x="42054"/>
        <item x="42055"/>
        <item x="42056"/>
        <item x="42057"/>
        <item x="42058"/>
        <item x="42059"/>
        <item x="42060"/>
        <item x="42061"/>
        <item x="42062"/>
        <item x="42063"/>
        <item x="42064"/>
        <item x="42065"/>
        <item x="42066"/>
        <item x="42067"/>
        <item x="42068"/>
        <item x="42069"/>
        <item x="42070"/>
        <item x="42071"/>
        <item x="42072"/>
        <item x="42073"/>
        <item x="42074"/>
        <item x="42075"/>
        <item x="42076"/>
        <item x="42077"/>
        <item x="42078"/>
        <item x="42079"/>
        <item x="42080"/>
        <item x="42081"/>
        <item x="42082"/>
        <item x="42083"/>
        <item x="42084"/>
        <item x="42085"/>
        <item x="42086"/>
        <item x="42087"/>
        <item x="42088"/>
        <item x="42089"/>
        <item x="42090"/>
        <item x="42091"/>
        <item x="42092"/>
        <item x="42093"/>
        <item x="42094"/>
        <item x="42095"/>
        <item x="42096"/>
        <item x="42097"/>
        <item x="42098"/>
        <item x="42099"/>
        <item x="42100"/>
        <item x="42101"/>
        <item x="42102"/>
        <item x="42103"/>
        <item x="42104"/>
        <item x="42105"/>
        <item x="42106"/>
        <item x="42107"/>
        <item x="42108"/>
        <item x="42109"/>
        <item x="42110"/>
        <item x="42111"/>
        <item x="42112"/>
        <item x="42113"/>
        <item x="42114"/>
        <item x="42115"/>
        <item x="42116"/>
        <item x="42117"/>
        <item x="42118"/>
        <item x="42119"/>
        <item x="42120"/>
        <item x="42121"/>
        <item x="42122"/>
        <item x="42123"/>
        <item x="42124"/>
        <item x="42125"/>
        <item x="42126"/>
        <item x="42127"/>
        <item x="42128"/>
        <item x="42129"/>
        <item x="42130"/>
        <item x="42131"/>
        <item x="42132"/>
        <item x="42133"/>
        <item x="42134"/>
        <item x="42135"/>
        <item x="42136"/>
        <item x="42137"/>
        <item x="42138"/>
        <item x="42139"/>
        <item x="42140"/>
        <item x="42141"/>
        <item x="42142"/>
        <item x="42143"/>
        <item x="42144"/>
        <item x="42145"/>
        <item x="42146"/>
        <item x="42147"/>
        <item x="42148"/>
        <item x="42149"/>
        <item x="42150"/>
        <item x="42151"/>
        <item x="42152"/>
        <item x="42153"/>
        <item x="42154"/>
        <item x="42155"/>
        <item x="42156"/>
        <item x="42157"/>
        <item x="42158"/>
        <item x="42159"/>
        <item x="42160"/>
        <item x="42161"/>
        <item x="42162"/>
        <item x="42163"/>
        <item x="42164"/>
        <item x="42165"/>
        <item x="42166"/>
        <item x="42167"/>
        <item x="42168"/>
        <item x="42169"/>
        <item x="42170"/>
        <item x="42171"/>
        <item x="42172"/>
        <item x="42173"/>
        <item x="42174"/>
        <item x="42175"/>
        <item x="42176"/>
        <item x="42177"/>
        <item x="42178"/>
        <item x="42179"/>
        <item x="42180"/>
        <item x="42181"/>
        <item x="42182"/>
        <item x="42183"/>
        <item x="42184"/>
        <item x="42185"/>
        <item x="42186"/>
        <item x="42187"/>
        <item x="42188"/>
        <item x="42189"/>
        <item x="42190"/>
        <item x="42191"/>
        <item x="42192"/>
        <item x="42193"/>
        <item x="42194"/>
        <item x="42195"/>
        <item x="42196"/>
        <item x="42197"/>
        <item x="42198"/>
        <item x="42199"/>
        <item x="42200"/>
        <item x="42201"/>
        <item x="42202"/>
        <item x="42203"/>
        <item x="42204"/>
        <item x="42205"/>
        <item x="42206"/>
        <item x="42207"/>
        <item x="42208"/>
        <item x="42209"/>
        <item x="42210"/>
        <item x="42211"/>
        <item x="42212"/>
        <item x="42213"/>
        <item x="42214"/>
        <item x="42215"/>
        <item x="42216"/>
        <item x="42217"/>
        <item x="42218"/>
        <item x="42219"/>
        <item x="42220"/>
        <item x="42221"/>
        <item x="42222"/>
        <item x="42223"/>
        <item x="42224"/>
        <item x="42225"/>
        <item x="42226"/>
        <item x="42227"/>
        <item x="42228"/>
        <item x="42229"/>
        <item x="42230"/>
        <item x="42231"/>
        <item x="42232"/>
        <item x="42233"/>
        <item x="42234"/>
        <item x="42235"/>
        <item x="42236"/>
        <item x="42237"/>
        <item x="42238"/>
        <item x="42239"/>
        <item x="42240"/>
        <item x="42241"/>
        <item x="42242"/>
        <item x="42243"/>
        <item x="42244"/>
        <item x="42245"/>
        <item x="42246"/>
        <item x="42247"/>
        <item x="42248"/>
        <item x="42249"/>
        <item x="42250"/>
        <item x="42251"/>
        <item x="42252"/>
        <item x="42253"/>
        <item x="42254"/>
        <item x="42255"/>
        <item x="42256"/>
        <item x="42257"/>
        <item x="42258"/>
        <item x="42259"/>
        <item x="42260"/>
        <item x="42261"/>
        <item x="42262"/>
        <item x="42263"/>
        <item x="42264"/>
        <item x="42265"/>
        <item x="42266"/>
        <item x="42267"/>
        <item x="42268"/>
        <item x="42269"/>
        <item x="42270"/>
        <item x="42271"/>
        <item x="42272"/>
        <item x="42273"/>
        <item x="42274"/>
        <item x="42275"/>
        <item x="42276"/>
        <item x="42277"/>
        <item x="42278"/>
        <item x="42279"/>
        <item x="42280"/>
        <item x="42281"/>
        <item x="42282"/>
        <item x="42283"/>
        <item x="42284"/>
        <item x="42285"/>
        <item x="42286"/>
        <item x="42287"/>
        <item x="42288"/>
        <item x="42289"/>
        <item x="42290"/>
        <item x="42291"/>
        <item x="42292"/>
        <item x="42293"/>
        <item x="42294"/>
        <item x="42295"/>
        <item x="42296"/>
        <item x="42297"/>
        <item x="42298"/>
        <item x="42299"/>
        <item x="42300"/>
        <item x="42301"/>
        <item x="42302"/>
        <item x="42303"/>
        <item x="42304"/>
        <item x="42305"/>
        <item x="42306"/>
        <item x="42307"/>
        <item x="42308"/>
        <item x="42309"/>
        <item x="42310"/>
        <item x="42311"/>
        <item x="42312"/>
        <item x="42313"/>
        <item x="42314"/>
        <item x="42315"/>
        <item x="42316"/>
        <item x="42317"/>
        <item x="42318"/>
        <item x="42319"/>
        <item x="42320"/>
        <item x="42321"/>
        <item x="42322"/>
        <item x="42323"/>
        <item x="42324"/>
        <item x="42325"/>
        <item x="42326"/>
        <item x="42327"/>
        <item x="42328"/>
        <item x="42329"/>
        <item x="42330"/>
        <item x="42331"/>
        <item x="42332"/>
        <item x="42333"/>
        <item x="42334"/>
        <item x="42335"/>
        <item x="42336"/>
        <item x="42337"/>
        <item x="42338"/>
        <item x="42339"/>
        <item x="42340"/>
        <item x="42341"/>
        <item x="42342"/>
        <item x="42343"/>
        <item x="42344"/>
        <item x="42345"/>
        <item x="42346"/>
        <item x="42347"/>
        <item x="42348"/>
        <item x="42349"/>
        <item x="42350"/>
        <item x="42351"/>
        <item x="42352"/>
        <item x="42353"/>
        <item x="42354"/>
        <item x="42355"/>
        <item x="42356"/>
        <item x="42357"/>
        <item x="42358"/>
        <item x="42359"/>
        <item x="42360"/>
        <item x="42361"/>
        <item x="42362"/>
        <item x="42363"/>
        <item x="42364"/>
        <item x="42365"/>
        <item x="42366"/>
        <item x="42367"/>
        <item x="42368"/>
        <item x="42369"/>
        <item x="42370"/>
        <item x="42371"/>
        <item x="42372"/>
        <item x="42373"/>
        <item x="42374"/>
        <item x="42375"/>
        <item x="42376"/>
        <item x="42377"/>
        <item x="42378"/>
        <item x="42379"/>
        <item x="42380"/>
        <item x="42381"/>
        <item x="42382"/>
        <item x="42383"/>
        <item x="42384"/>
        <item x="42385"/>
        <item x="42386"/>
        <item x="42387"/>
        <item x="42388"/>
        <item x="42389"/>
        <item x="42390"/>
        <item x="42391"/>
        <item x="42392"/>
        <item x="42393"/>
        <item x="42394"/>
        <item x="42395"/>
        <item x="42396"/>
        <item x="42397"/>
        <item x="42398"/>
        <item x="42399"/>
        <item x="42400"/>
        <item x="42401"/>
        <item x="42402"/>
        <item x="42403"/>
        <item x="42404"/>
        <item x="42405"/>
        <item x="42406"/>
        <item x="42407"/>
        <item x="42408"/>
        <item x="42409"/>
        <item x="42410"/>
        <item x="42411"/>
        <item x="42412"/>
        <item x="42413"/>
        <item x="42414"/>
        <item x="42415"/>
        <item x="42416"/>
        <item x="42417"/>
        <item x="42418"/>
        <item x="42419"/>
        <item x="42420"/>
        <item x="42421"/>
        <item x="42422"/>
        <item x="42423"/>
        <item x="42424"/>
        <item x="42425"/>
        <item x="42426"/>
        <item x="42427"/>
        <item x="42428"/>
        <item x="42429"/>
        <item x="42430"/>
        <item x="42431"/>
        <item x="42432"/>
        <item x="42433"/>
        <item x="42434"/>
        <item x="42435"/>
        <item x="42436"/>
        <item x="42437"/>
        <item x="42438"/>
        <item x="42439"/>
        <item x="42440"/>
        <item x="42441"/>
        <item x="42442"/>
        <item x="42443"/>
        <item x="42444"/>
        <item x="42445"/>
        <item x="42446"/>
        <item x="42447"/>
        <item x="42448"/>
        <item x="42449"/>
        <item x="42450"/>
        <item x="42451"/>
        <item x="42452"/>
        <item x="42453"/>
        <item x="42454"/>
        <item x="42455"/>
        <item x="42456"/>
        <item x="42457"/>
        <item x="42458"/>
        <item x="42459"/>
        <item x="42460"/>
        <item x="42461"/>
        <item x="42462"/>
        <item x="42463"/>
        <item x="42464"/>
        <item x="42465"/>
        <item x="42466"/>
        <item x="42467"/>
        <item x="42468"/>
        <item x="42469"/>
        <item x="42470"/>
        <item x="42471"/>
        <item x="42472"/>
        <item x="42473"/>
        <item x="42474"/>
        <item x="42475"/>
        <item x="42476"/>
        <item x="42477"/>
        <item x="42478"/>
        <item x="42479"/>
        <item x="42480"/>
        <item x="42481"/>
        <item x="42482"/>
        <item x="42483"/>
        <item x="42484"/>
        <item x="42485"/>
        <item x="42486"/>
        <item x="42487"/>
        <item x="42488"/>
        <item x="42489"/>
        <item x="42490"/>
        <item x="42491"/>
        <item x="42492"/>
        <item x="42493"/>
        <item x="42494"/>
        <item x="42495"/>
        <item x="42496"/>
        <item x="42497"/>
        <item x="42498"/>
        <item x="42499"/>
        <item x="42500"/>
        <item x="42501"/>
        <item x="42502"/>
        <item x="42503"/>
        <item x="42504"/>
        <item x="42505"/>
        <item x="42506"/>
        <item x="42507"/>
        <item x="42508"/>
        <item x="42509"/>
        <item x="42510"/>
        <item x="42511"/>
        <item x="42512"/>
        <item x="42513"/>
        <item x="42514"/>
        <item x="42515"/>
        <item x="42516"/>
        <item x="42517"/>
        <item x="42518"/>
        <item x="42519"/>
        <item x="42520"/>
        <item x="42521"/>
        <item x="42522"/>
        <item x="42523"/>
        <item x="42524"/>
        <item x="42525"/>
        <item x="42526"/>
        <item x="42527"/>
        <item x="42528"/>
        <item x="42529"/>
        <item x="42530"/>
        <item x="42531"/>
        <item x="42532"/>
        <item x="42533"/>
        <item x="42534"/>
        <item x="42535"/>
        <item x="42536"/>
        <item x="42537"/>
        <item x="42538"/>
        <item x="42539"/>
        <item x="42540"/>
        <item x="42541"/>
        <item x="42542"/>
        <item x="42543"/>
        <item x="42544"/>
        <item x="42545"/>
        <item x="42546"/>
        <item x="42547"/>
        <item x="42548"/>
        <item x="42549"/>
        <item x="42550"/>
        <item x="42551"/>
        <item x="42552"/>
        <item x="42553"/>
        <item x="42554"/>
        <item x="42555"/>
        <item x="42556"/>
        <item x="42557"/>
        <item x="42558"/>
        <item x="42559"/>
        <item x="42560"/>
        <item x="42561"/>
        <item x="42562"/>
        <item x="42563"/>
        <item x="42564"/>
        <item x="42565"/>
        <item x="42566"/>
        <item x="42567"/>
        <item x="42568"/>
        <item x="42569"/>
        <item x="42570"/>
        <item x="42571"/>
        <item x="42572"/>
        <item x="42573"/>
        <item x="42574"/>
        <item x="42575"/>
        <item x="42576"/>
        <item x="42577"/>
        <item x="42578"/>
        <item x="42579"/>
        <item x="42580"/>
        <item x="42581"/>
        <item x="42582"/>
        <item x="42583"/>
        <item x="42584"/>
        <item x="42585"/>
        <item x="42586"/>
        <item x="42587"/>
        <item x="42588"/>
        <item x="42589"/>
        <item x="42590"/>
        <item x="42591"/>
        <item x="42592"/>
        <item x="42593"/>
        <item x="42594"/>
        <item x="42595"/>
        <item x="42596"/>
        <item x="42597"/>
        <item x="42598"/>
        <item x="42599"/>
        <item x="42600"/>
        <item x="42601"/>
        <item x="42602"/>
        <item x="42603"/>
        <item x="42604"/>
        <item x="42605"/>
        <item x="42606"/>
        <item x="42607"/>
        <item x="42608"/>
        <item x="42609"/>
        <item x="42610"/>
        <item x="42611"/>
        <item x="42612"/>
        <item x="42613"/>
        <item x="42614"/>
        <item x="42615"/>
        <item x="42616"/>
        <item x="42617"/>
        <item x="42618"/>
        <item x="42619"/>
        <item x="42620"/>
        <item x="42621"/>
        <item x="42622"/>
        <item x="42623"/>
        <item x="42624"/>
        <item x="42625"/>
        <item x="42626"/>
        <item x="42627"/>
        <item x="42628"/>
        <item x="42629"/>
        <item x="42630"/>
        <item x="42631"/>
        <item x="42632"/>
        <item x="42633"/>
        <item x="42634"/>
        <item x="42635"/>
        <item x="42636"/>
        <item x="42637"/>
        <item x="42638"/>
        <item x="42639"/>
        <item x="42640"/>
        <item x="42641"/>
        <item x="42642"/>
        <item x="42643"/>
        <item x="42644"/>
        <item x="42645"/>
        <item x="42646"/>
        <item x="42647"/>
        <item x="42648"/>
        <item x="42649"/>
        <item x="42650"/>
        <item x="42651"/>
        <item x="42652"/>
        <item x="42653"/>
        <item x="42654"/>
        <item x="42655"/>
        <item x="42656"/>
        <item x="42657"/>
        <item x="42658"/>
        <item x="42659"/>
        <item x="42660"/>
        <item x="42661"/>
        <item x="42662"/>
        <item x="42663"/>
        <item x="42664"/>
        <item x="42665"/>
        <item x="42666"/>
        <item x="42667"/>
        <item x="42668"/>
        <item x="42669"/>
        <item x="42670"/>
        <item x="42671"/>
        <item x="42672"/>
        <item x="42673"/>
        <item x="42674"/>
        <item x="42675"/>
        <item x="42676"/>
        <item x="42677"/>
        <item x="42678"/>
        <item x="42679"/>
        <item x="42680"/>
        <item x="42681"/>
        <item x="42682"/>
        <item x="42683"/>
        <item x="42684"/>
        <item x="42685"/>
        <item x="42686"/>
        <item x="42687"/>
        <item x="42688"/>
        <item x="42689"/>
        <item x="42690"/>
        <item x="42691"/>
        <item x="42692"/>
        <item x="42693"/>
        <item x="42694"/>
        <item x="42695"/>
        <item x="42696"/>
        <item x="42697"/>
        <item x="42698"/>
        <item x="42699"/>
        <item x="42700"/>
        <item x="42701"/>
        <item x="42702"/>
        <item x="42703"/>
        <item x="42704"/>
        <item x="42705"/>
        <item x="42706"/>
        <item x="42707"/>
        <item x="42708"/>
        <item x="42709"/>
        <item x="42710"/>
        <item x="42711"/>
        <item x="42712"/>
        <item x="42713"/>
        <item x="42714"/>
        <item x="42715"/>
        <item x="42716"/>
        <item x="42717"/>
        <item x="42718"/>
        <item x="42719"/>
        <item x="42720"/>
        <item x="42721"/>
        <item x="42722"/>
        <item x="42723"/>
        <item x="42724"/>
        <item x="42725"/>
        <item x="42726"/>
        <item x="42727"/>
        <item x="42728"/>
        <item x="42729"/>
        <item x="42730"/>
        <item x="42731"/>
        <item x="42732"/>
        <item x="42733"/>
        <item x="42734"/>
        <item x="42735"/>
        <item x="42736"/>
        <item x="42737"/>
        <item x="42738"/>
        <item x="42739"/>
        <item x="42740"/>
        <item x="42741"/>
        <item x="42742"/>
        <item x="42743"/>
        <item x="42744"/>
        <item x="42745"/>
        <item x="42746"/>
        <item x="42747"/>
        <item x="42748"/>
        <item x="42749"/>
        <item x="42750"/>
        <item x="42751"/>
        <item x="42752"/>
        <item x="42753"/>
        <item x="42754"/>
        <item x="42755"/>
        <item x="42756"/>
        <item x="42757"/>
        <item x="42758"/>
        <item x="42759"/>
        <item x="42760"/>
        <item x="42761"/>
        <item x="42762"/>
        <item x="42763"/>
        <item x="42764"/>
        <item x="42765"/>
        <item x="42766"/>
        <item x="42767"/>
        <item x="42768"/>
        <item x="42769"/>
        <item x="42770"/>
        <item x="42771"/>
        <item x="42772"/>
        <item x="42773"/>
        <item x="42774"/>
        <item x="42775"/>
        <item x="42776"/>
        <item x="42777"/>
        <item x="42778"/>
        <item x="42779"/>
        <item x="42780"/>
        <item x="42781"/>
        <item x="42782"/>
        <item x="42783"/>
        <item x="42784"/>
        <item x="42785"/>
        <item x="42786"/>
        <item x="42787"/>
        <item x="42788"/>
        <item x="42789"/>
        <item x="42790"/>
        <item x="42791"/>
        <item x="42792"/>
        <item x="42793"/>
        <item x="42794"/>
        <item x="42795"/>
        <item x="42796"/>
        <item x="42797"/>
        <item x="42798"/>
        <item x="42799"/>
        <item x="42800"/>
        <item x="42801"/>
        <item x="42802"/>
        <item x="42803"/>
        <item x="42804"/>
        <item x="42805"/>
        <item x="42806"/>
        <item x="42807"/>
        <item x="42808"/>
        <item x="42809"/>
        <item x="42810"/>
        <item x="42811"/>
        <item x="42812"/>
        <item x="42813"/>
        <item x="42814"/>
        <item x="42815"/>
        <item x="42816"/>
        <item x="42817"/>
        <item x="42818"/>
        <item x="42819"/>
        <item x="42820"/>
        <item x="42821"/>
        <item x="42822"/>
        <item x="42823"/>
        <item x="42824"/>
        <item x="42825"/>
        <item x="42826"/>
        <item x="42827"/>
        <item x="42828"/>
        <item x="42829"/>
        <item x="42830"/>
        <item x="42831"/>
        <item x="42832"/>
        <item x="42833"/>
        <item x="42834"/>
        <item x="42835"/>
        <item x="42836"/>
        <item x="42837"/>
        <item x="42838"/>
        <item x="42839"/>
        <item x="42840"/>
        <item x="42841"/>
        <item x="42842"/>
        <item x="42843"/>
        <item x="42844"/>
        <item x="42845"/>
        <item x="42846"/>
        <item x="42847"/>
        <item x="42848"/>
        <item x="42849"/>
        <item x="42850"/>
        <item x="42851"/>
        <item x="42852"/>
        <item x="42853"/>
        <item x="42854"/>
        <item x="42855"/>
        <item x="42856"/>
        <item x="42857"/>
        <item x="42858"/>
        <item x="42859"/>
        <item x="42860"/>
        <item x="42861"/>
        <item x="42862"/>
        <item x="42863"/>
        <item x="42864"/>
        <item x="42865"/>
        <item x="42866"/>
        <item x="42867"/>
        <item x="42868"/>
        <item x="42869"/>
        <item x="42870"/>
        <item x="42871"/>
        <item x="42872"/>
        <item x="42873"/>
        <item x="42874"/>
        <item x="42875"/>
        <item x="42876"/>
        <item x="42877"/>
        <item x="42878"/>
        <item x="42879"/>
        <item x="42880"/>
        <item x="42881"/>
        <item x="42882"/>
        <item x="42883"/>
        <item x="42884"/>
        <item x="42885"/>
        <item x="42886"/>
        <item x="42887"/>
        <item x="42888"/>
        <item x="42889"/>
        <item x="42890"/>
        <item x="42891"/>
        <item x="42892"/>
        <item x="42893"/>
        <item x="42894"/>
        <item x="42895"/>
        <item x="42896"/>
        <item x="42897"/>
        <item x="42898"/>
        <item x="42899"/>
        <item x="42900"/>
        <item x="42901"/>
        <item x="42902"/>
        <item x="42903"/>
        <item x="42904"/>
        <item x="42905"/>
        <item x="42906"/>
        <item x="42907"/>
        <item x="42908"/>
        <item x="42909"/>
        <item x="42910"/>
        <item x="42911"/>
        <item x="42912"/>
        <item x="42913"/>
        <item x="42914"/>
        <item x="42915"/>
        <item x="42916"/>
        <item x="42917"/>
        <item x="42918"/>
        <item x="42919"/>
        <item x="42920"/>
        <item x="42921"/>
        <item x="42922"/>
        <item x="42923"/>
        <item x="42924"/>
        <item x="42925"/>
        <item x="42926"/>
        <item x="42927"/>
        <item x="42928"/>
        <item x="42929"/>
        <item x="42930"/>
        <item x="42931"/>
        <item x="42932"/>
        <item x="42933"/>
        <item x="42934"/>
        <item x="42935"/>
        <item x="42936"/>
        <item x="42937"/>
        <item x="42938"/>
        <item x="42939"/>
        <item x="42940"/>
        <item x="42941"/>
        <item x="42942"/>
        <item x="42943"/>
        <item x="42944"/>
        <item x="42945"/>
        <item x="42946"/>
        <item x="42947"/>
        <item x="42948"/>
        <item x="42949"/>
        <item x="42950"/>
        <item x="42951"/>
        <item x="42952"/>
        <item x="42953"/>
        <item x="42954"/>
        <item x="42955"/>
        <item x="42956"/>
        <item x="42957"/>
        <item x="42958"/>
        <item x="42959"/>
        <item x="42960"/>
        <item x="42961"/>
        <item x="42962"/>
        <item x="42963"/>
        <item x="42964"/>
        <item x="42965"/>
        <item x="42966"/>
        <item x="42967"/>
        <item x="42968"/>
        <item x="42969"/>
        <item x="42970"/>
        <item x="42971"/>
        <item x="42972"/>
        <item x="42973"/>
        <item x="42974"/>
        <item x="42975"/>
        <item x="42976"/>
        <item x="42977"/>
        <item x="42978"/>
        <item x="42979"/>
        <item x="42980"/>
        <item x="42981"/>
        <item x="42982"/>
        <item x="42983"/>
        <item x="42984"/>
        <item x="42985"/>
        <item x="42986"/>
        <item x="42987"/>
        <item x="42988"/>
        <item x="42989"/>
        <item x="42990"/>
        <item x="42991"/>
        <item x="42992"/>
        <item x="42993"/>
        <item x="42994"/>
        <item x="42995"/>
        <item x="42996"/>
        <item x="42997"/>
        <item x="42998"/>
        <item x="42999"/>
        <item x="43000"/>
        <item x="43001"/>
        <item x="43002"/>
        <item x="43003"/>
        <item x="43004"/>
        <item x="43005"/>
        <item x="43006"/>
        <item x="43007"/>
        <item x="43008"/>
        <item x="43009"/>
        <item x="43010"/>
        <item x="43011"/>
        <item x="43012"/>
        <item x="43013"/>
        <item x="43014"/>
        <item x="43015"/>
        <item x="43016"/>
        <item x="43017"/>
        <item x="43018"/>
        <item x="43019"/>
        <item x="43020"/>
        <item x="43021"/>
        <item x="43022"/>
        <item x="43023"/>
        <item x="43024"/>
        <item x="43025"/>
        <item x="43026"/>
        <item x="43027"/>
        <item x="43028"/>
        <item x="43029"/>
        <item x="43030"/>
        <item x="43031"/>
        <item x="43032"/>
        <item x="43033"/>
        <item x="43034"/>
        <item x="43035"/>
        <item x="43036"/>
        <item x="43037"/>
        <item x="43038"/>
        <item x="43039"/>
        <item x="43040"/>
        <item x="43041"/>
        <item x="43042"/>
        <item x="43043"/>
        <item x="43044"/>
        <item x="43045"/>
        <item x="43046"/>
        <item x="43047"/>
        <item x="43048"/>
        <item x="43049"/>
        <item x="43050"/>
        <item x="43051"/>
        <item x="43052"/>
        <item x="43053"/>
        <item x="43054"/>
        <item x="43055"/>
        <item x="43056"/>
        <item x="43057"/>
        <item x="43058"/>
        <item x="43059"/>
        <item x="43060"/>
        <item x="43061"/>
        <item x="43062"/>
        <item x="43063"/>
        <item x="43064"/>
        <item x="43065"/>
        <item x="43066"/>
        <item x="43067"/>
        <item x="43068"/>
        <item x="43069"/>
        <item x="43070"/>
        <item x="43071"/>
        <item x="43072"/>
        <item x="43073"/>
        <item x="43074"/>
        <item x="43075"/>
        <item x="43076"/>
        <item x="43077"/>
        <item x="43078"/>
        <item x="43079"/>
        <item x="43080"/>
        <item x="43081"/>
        <item x="43082"/>
        <item x="43083"/>
        <item x="43084"/>
        <item x="43085"/>
        <item x="43086"/>
        <item x="43087"/>
        <item x="43088"/>
        <item x="43089"/>
        <item x="43090"/>
        <item x="43091"/>
        <item x="43092"/>
        <item x="43093"/>
        <item x="43094"/>
        <item x="43095"/>
        <item x="43096"/>
        <item x="43097"/>
        <item x="43098"/>
        <item x="43099"/>
        <item x="43100"/>
        <item x="43101"/>
        <item x="43102"/>
        <item x="43103"/>
        <item x="43104"/>
        <item x="43105"/>
        <item x="43106"/>
        <item x="43107"/>
        <item x="43108"/>
        <item x="43109"/>
        <item x="43110"/>
        <item x="43111"/>
        <item x="43112"/>
        <item x="43113"/>
        <item x="43114"/>
        <item x="43115"/>
        <item x="43116"/>
        <item x="43117"/>
        <item x="43118"/>
        <item x="43119"/>
        <item x="43120"/>
        <item x="43121"/>
        <item x="43122"/>
        <item x="43123"/>
        <item x="43124"/>
        <item x="43125"/>
        <item x="43126"/>
        <item x="43127"/>
        <item x="43128"/>
        <item x="43129"/>
        <item x="43130"/>
        <item x="43131"/>
        <item x="43132"/>
        <item x="43133"/>
        <item x="43134"/>
        <item x="43135"/>
        <item x="43136"/>
        <item x="43137"/>
        <item x="43138"/>
        <item x="43139"/>
        <item x="43140"/>
        <item x="43141"/>
        <item x="43142"/>
        <item x="43143"/>
        <item x="43144"/>
        <item x="43145"/>
        <item x="43146"/>
        <item x="43147"/>
        <item x="43148"/>
        <item x="43149"/>
        <item x="43150"/>
        <item x="43151"/>
        <item x="43152"/>
        <item x="43153"/>
        <item x="43154"/>
        <item x="43155"/>
        <item x="43156"/>
        <item x="43157"/>
        <item x="43158"/>
        <item x="43159"/>
        <item x="43160"/>
        <item x="43161"/>
        <item x="43162"/>
        <item x="43163"/>
        <item x="43164"/>
        <item x="43165"/>
        <item x="43166"/>
        <item x="43167"/>
        <item x="43168"/>
        <item x="43169"/>
        <item x="43170"/>
        <item x="43171"/>
        <item x="43172"/>
        <item x="43173"/>
        <item x="43174"/>
        <item x="43175"/>
        <item x="43176"/>
        <item x="43177"/>
        <item x="43178"/>
        <item x="43179"/>
        <item x="43180"/>
        <item x="43181"/>
        <item x="43182"/>
        <item x="43183"/>
        <item x="43184"/>
        <item x="43185"/>
        <item x="43186"/>
        <item x="43187"/>
        <item x="43188"/>
        <item x="43189"/>
        <item x="43190"/>
        <item x="43191"/>
        <item x="43192"/>
        <item x="43193"/>
        <item x="43194"/>
        <item x="43195"/>
        <item x="43196"/>
        <item x="43197"/>
        <item x="43198"/>
        <item x="43199"/>
        <item x="43200"/>
        <item x="43201"/>
        <item x="43202"/>
        <item x="43203"/>
        <item x="43204"/>
        <item x="43205"/>
        <item x="43206"/>
        <item x="43207"/>
        <item x="43208"/>
        <item x="43209"/>
        <item x="43210"/>
        <item x="43211"/>
        <item x="43212"/>
        <item x="43213"/>
        <item x="43214"/>
        <item x="43215"/>
        <item x="43216"/>
        <item x="43217"/>
        <item x="43218"/>
        <item x="43219"/>
        <item x="43220"/>
        <item x="43221"/>
        <item x="43222"/>
        <item x="43223"/>
        <item x="43224"/>
        <item x="43225"/>
        <item x="43226"/>
        <item x="43227"/>
        <item x="43228"/>
        <item x="43229"/>
        <item x="43230"/>
        <item x="43231"/>
        <item x="43232"/>
        <item x="43233"/>
        <item x="43234"/>
        <item x="43235"/>
        <item x="43236"/>
        <item x="43237"/>
        <item x="43238"/>
        <item x="43239"/>
        <item x="43240"/>
        <item x="43241"/>
        <item x="43242"/>
        <item x="43243"/>
        <item x="43244"/>
        <item x="43245"/>
        <item x="43246"/>
        <item x="43247"/>
        <item x="43248"/>
        <item x="43249"/>
        <item x="43250"/>
        <item x="43251"/>
        <item x="43252"/>
        <item x="43253"/>
        <item x="43254"/>
        <item x="43255"/>
        <item x="43256"/>
        <item x="43257"/>
        <item x="43258"/>
        <item x="43259"/>
        <item x="43260"/>
        <item x="43261"/>
        <item x="43262"/>
        <item x="43263"/>
        <item x="43264"/>
        <item x="43265"/>
        <item x="43266"/>
        <item x="43267"/>
        <item x="43268"/>
        <item x="43269"/>
        <item x="43270"/>
        <item x="43271"/>
        <item x="43272"/>
        <item x="43273"/>
        <item x="43274"/>
        <item x="43275"/>
        <item x="43276"/>
        <item x="43277"/>
        <item x="43278"/>
        <item x="43279"/>
        <item x="43280"/>
        <item x="43281"/>
        <item x="43282"/>
        <item x="43283"/>
        <item x="43284"/>
        <item x="43285"/>
        <item x="43286"/>
        <item x="43287"/>
        <item x="43288"/>
        <item x="43289"/>
        <item x="43290"/>
        <item x="43291"/>
        <item x="43292"/>
        <item x="43293"/>
        <item x="43294"/>
        <item x="43295"/>
        <item x="43296"/>
        <item x="43297"/>
        <item x="43298"/>
        <item x="43299"/>
        <item x="43300"/>
        <item x="43301"/>
        <item x="43302"/>
        <item x="43303"/>
        <item x="43304"/>
        <item x="43305"/>
        <item x="43306"/>
        <item x="43307"/>
        <item x="43308"/>
        <item x="43309"/>
        <item x="43310"/>
        <item x="43311"/>
        <item x="43312"/>
        <item x="43313"/>
        <item x="43314"/>
        <item x="43315"/>
        <item x="43316"/>
        <item x="43317"/>
        <item x="43318"/>
        <item x="43319"/>
        <item x="43320"/>
        <item x="43321"/>
        <item x="43322"/>
        <item x="43323"/>
        <item x="43324"/>
        <item x="43325"/>
        <item x="43326"/>
        <item x="43327"/>
        <item x="43328"/>
        <item x="43329"/>
        <item x="43330"/>
        <item x="43331"/>
        <item x="43332"/>
        <item x="43333"/>
        <item x="43334"/>
        <item x="43335"/>
        <item x="43336"/>
        <item x="43337"/>
        <item x="43338"/>
        <item x="43339"/>
        <item x="43340"/>
        <item x="43341"/>
        <item x="43342"/>
        <item x="43343"/>
        <item x="43344"/>
        <item x="43345"/>
        <item x="43346"/>
        <item x="43347"/>
        <item x="43348"/>
        <item x="43349"/>
        <item x="43350"/>
        <item x="43351"/>
        <item x="43352"/>
        <item x="43353"/>
        <item x="43354"/>
        <item x="43355"/>
        <item x="43356"/>
        <item x="43357"/>
        <item x="43358"/>
        <item x="43359"/>
        <item x="43360"/>
        <item x="43361"/>
        <item x="43362"/>
        <item x="43363"/>
        <item x="43364"/>
        <item x="43365"/>
        <item x="43366"/>
        <item x="43367"/>
        <item x="43368"/>
        <item x="43369"/>
        <item x="43370"/>
        <item x="43371"/>
        <item x="43372"/>
        <item x="43373"/>
        <item x="43374"/>
        <item x="43375"/>
        <item x="43376"/>
        <item x="43377"/>
        <item x="43378"/>
        <item x="43379"/>
        <item x="43380"/>
        <item x="43381"/>
        <item x="43382"/>
        <item x="43383"/>
        <item x="43384"/>
        <item x="43385"/>
        <item x="43386"/>
        <item x="43387"/>
        <item x="43388"/>
        <item x="43389"/>
        <item x="43390"/>
        <item x="43391"/>
        <item x="43392"/>
        <item x="43393"/>
        <item x="43394"/>
        <item x="43395"/>
        <item x="43396"/>
        <item x="43397"/>
        <item x="43398"/>
        <item x="43399"/>
        <item x="43400"/>
        <item x="43401"/>
        <item x="43402"/>
        <item x="43403"/>
        <item x="43404"/>
        <item x="43405"/>
        <item x="43406"/>
        <item x="43407"/>
        <item x="43408"/>
        <item x="43409"/>
        <item x="43410"/>
        <item x="43411"/>
        <item x="43412"/>
        <item x="43413"/>
        <item x="43414"/>
        <item x="43415"/>
        <item x="43416"/>
        <item x="43417"/>
        <item x="43418"/>
        <item x="43419"/>
        <item x="43420"/>
        <item x="43421"/>
        <item x="43422"/>
        <item x="43423"/>
        <item x="43424"/>
        <item x="43425"/>
        <item x="43426"/>
        <item x="43427"/>
        <item x="43428"/>
        <item x="43429"/>
        <item x="43430"/>
        <item x="43431"/>
        <item x="43432"/>
        <item x="43433"/>
        <item x="43434"/>
        <item x="43435"/>
        <item x="43436"/>
        <item x="43437"/>
        <item x="43438"/>
        <item x="43439"/>
        <item x="43440"/>
        <item x="43441"/>
        <item x="43442"/>
        <item x="43443"/>
        <item x="43444"/>
        <item x="43445"/>
        <item x="43446"/>
        <item x="43447"/>
        <item x="43448"/>
        <item x="43449"/>
        <item x="43450"/>
        <item x="43451"/>
        <item x="43452"/>
        <item x="43453"/>
        <item x="43454"/>
        <item x="43455"/>
        <item x="43456"/>
        <item x="43457"/>
        <item x="43458"/>
        <item x="43459"/>
        <item x="43460"/>
        <item x="43461"/>
        <item x="43462"/>
        <item x="43463"/>
        <item x="43464"/>
        <item x="43465"/>
        <item x="43466"/>
        <item x="43467"/>
        <item x="43468"/>
        <item x="43469"/>
        <item x="43470"/>
        <item x="43471"/>
        <item x="43472"/>
        <item x="43473"/>
        <item x="43474"/>
        <item x="43475"/>
        <item x="43476"/>
        <item x="43477"/>
        <item x="43478"/>
        <item x="43479"/>
        <item x="43480"/>
        <item x="43481"/>
        <item x="43482"/>
        <item x="43483"/>
        <item x="43484"/>
        <item x="43485"/>
        <item x="43486"/>
        <item x="43487"/>
        <item x="43488"/>
        <item x="43489"/>
        <item x="43490"/>
        <item x="43491"/>
        <item x="43492"/>
        <item x="43493"/>
        <item x="43494"/>
        <item x="43495"/>
        <item x="43496"/>
        <item x="43497"/>
        <item x="43498"/>
        <item x="43499"/>
        <item x="43500"/>
        <item x="43501"/>
        <item x="43502"/>
        <item x="43503"/>
        <item x="43504"/>
        <item x="43505"/>
        <item x="43506"/>
        <item x="43507"/>
        <item x="43508"/>
        <item x="43509"/>
        <item x="43510"/>
        <item x="43511"/>
        <item x="43512"/>
        <item x="43513"/>
        <item x="43514"/>
        <item x="43515"/>
        <item x="43516"/>
        <item x="43517"/>
        <item x="43518"/>
        <item x="43519"/>
        <item x="43520"/>
        <item x="43521"/>
        <item x="43522"/>
        <item x="43523"/>
        <item x="43524"/>
        <item x="43525"/>
        <item x="43526"/>
        <item x="43527"/>
        <item x="43528"/>
        <item x="43529"/>
        <item x="43530"/>
        <item x="43531"/>
        <item x="43532"/>
        <item x="43533"/>
        <item x="43534"/>
        <item x="43535"/>
        <item x="43536"/>
        <item x="43537"/>
        <item x="43538"/>
        <item x="43539"/>
        <item x="43540"/>
        <item x="43541"/>
        <item x="43542"/>
        <item x="43543"/>
        <item x="43544"/>
        <item x="43545"/>
        <item x="43546"/>
        <item x="43547"/>
        <item x="43548"/>
        <item x="43549"/>
        <item x="43550"/>
        <item x="43551"/>
        <item x="43552"/>
        <item x="43553"/>
        <item x="43554"/>
        <item x="43555"/>
        <item x="43556"/>
        <item x="43557"/>
        <item x="43558"/>
        <item x="43559"/>
        <item x="43560"/>
        <item x="43561"/>
        <item x="43562"/>
        <item x="43563"/>
        <item x="43564"/>
        <item x="43565"/>
        <item x="43566"/>
        <item x="43567"/>
        <item x="43568"/>
        <item x="43569"/>
        <item x="43570"/>
        <item x="43571"/>
        <item x="43572"/>
        <item x="43573"/>
        <item x="43574"/>
        <item x="43575"/>
        <item x="43576"/>
        <item x="43577"/>
        <item x="43578"/>
        <item x="43579"/>
        <item x="43580"/>
        <item x="43581"/>
        <item x="43582"/>
        <item x="43583"/>
        <item x="43584"/>
        <item x="43585"/>
        <item x="43586"/>
        <item x="43587"/>
        <item x="43588"/>
        <item x="43589"/>
        <item x="43590"/>
        <item x="43591"/>
        <item x="43592"/>
        <item x="43593"/>
        <item x="43594"/>
        <item x="43595"/>
        <item x="43596"/>
        <item x="43597"/>
        <item x="43598"/>
        <item x="43599"/>
        <item x="43600"/>
        <item x="43601"/>
        <item x="43602"/>
        <item x="43603"/>
        <item x="43604"/>
        <item x="43605"/>
        <item x="43606"/>
        <item x="43607"/>
        <item x="43608"/>
        <item x="43609"/>
        <item x="43610"/>
        <item x="43611"/>
        <item x="43612"/>
        <item x="43613"/>
        <item x="43614"/>
        <item x="43615"/>
        <item x="43616"/>
        <item x="43617"/>
        <item x="43618"/>
        <item x="43619"/>
        <item x="43620"/>
        <item x="43621"/>
        <item x="43622"/>
        <item x="43623"/>
        <item x="43624"/>
        <item x="43625"/>
        <item x="43626"/>
        <item x="43627"/>
        <item x="43628"/>
        <item x="43629"/>
        <item x="43630"/>
        <item x="43631"/>
        <item x="43632"/>
        <item x="43633"/>
        <item x="43634"/>
        <item x="43635"/>
        <item x="43636"/>
        <item x="43637"/>
        <item x="43638"/>
        <item x="43639"/>
        <item x="43640"/>
        <item x="43641"/>
        <item x="43642"/>
        <item x="43643"/>
        <item x="43644"/>
        <item x="43645"/>
        <item x="43646"/>
        <item x="43647"/>
        <item x="43648"/>
        <item x="43649"/>
        <item x="43650"/>
        <item x="43651"/>
        <item x="43652"/>
        <item x="43653"/>
        <item x="43654"/>
        <item x="43655"/>
        <item x="43656"/>
        <item x="43657"/>
        <item x="43658"/>
        <item x="43659"/>
        <item x="43660"/>
        <item x="43661"/>
        <item x="43662"/>
        <item x="43663"/>
        <item x="43664"/>
        <item x="43665"/>
        <item x="43666"/>
        <item x="43667"/>
        <item x="43668"/>
        <item x="43669"/>
        <item x="43670"/>
        <item x="43671"/>
        <item x="43672"/>
        <item x="43673"/>
        <item x="43674"/>
        <item x="43675"/>
        <item x="43676"/>
        <item x="43677"/>
        <item x="43678"/>
        <item x="43679"/>
        <item x="43680"/>
        <item x="43681"/>
        <item x="43682"/>
        <item x="43683"/>
        <item x="43684"/>
        <item x="43685"/>
        <item x="43686"/>
        <item x="43687"/>
        <item x="43688"/>
        <item x="43689"/>
        <item x="43690"/>
        <item x="43691"/>
        <item x="43692"/>
        <item x="43693"/>
        <item x="43694"/>
        <item x="43695"/>
        <item x="43696"/>
        <item x="43697"/>
        <item x="43698"/>
        <item x="43699"/>
        <item x="43700"/>
        <item x="43701"/>
        <item x="43702"/>
        <item x="43703"/>
        <item x="43704"/>
        <item x="43705"/>
        <item x="43706"/>
        <item x="43707"/>
        <item x="43708"/>
        <item x="43709"/>
        <item x="43710"/>
        <item x="43711"/>
        <item x="43712"/>
        <item x="43713"/>
        <item x="43714"/>
        <item x="43715"/>
        <item x="43716"/>
        <item x="43717"/>
        <item x="43718"/>
        <item x="43719"/>
        <item x="43720"/>
        <item x="43721"/>
        <item x="43722"/>
        <item x="43723"/>
        <item x="43724"/>
        <item x="43725"/>
        <item x="43726"/>
        <item x="43727"/>
        <item x="43728"/>
        <item x="43729"/>
        <item x="43730"/>
        <item x="43731"/>
        <item x="43732"/>
        <item x="43733"/>
        <item x="43734"/>
        <item x="43735"/>
        <item x="43736"/>
        <item x="43737"/>
        <item x="43738"/>
        <item x="43739"/>
        <item x="43740"/>
        <item x="43741"/>
        <item x="43742"/>
        <item x="43743"/>
        <item x="43744"/>
        <item x="43745"/>
        <item x="43746"/>
        <item x="43747"/>
        <item x="43748"/>
        <item x="43749"/>
        <item x="43750"/>
        <item x="43751"/>
        <item x="43752"/>
        <item x="43753"/>
        <item x="43754"/>
        <item x="43755"/>
        <item x="43756"/>
        <item x="43757"/>
        <item x="43758"/>
        <item x="43759"/>
        <item x="43760"/>
        <item x="43761"/>
        <item x="43762"/>
        <item x="43763"/>
        <item x="43764"/>
        <item x="43765"/>
        <item x="43766"/>
        <item x="43767"/>
        <item x="43768"/>
        <item x="43769"/>
        <item x="43770"/>
        <item x="43771"/>
        <item x="43772"/>
        <item x="43773"/>
        <item x="43774"/>
        <item x="43775"/>
        <item x="43776"/>
        <item x="43777"/>
        <item x="43778"/>
        <item x="43779"/>
        <item x="43780"/>
        <item x="43781"/>
        <item x="43782"/>
        <item x="43783"/>
        <item x="43784"/>
        <item x="43785"/>
        <item x="43786"/>
        <item x="43787"/>
        <item x="43788"/>
        <item x="43789"/>
        <item x="43790"/>
        <item x="43791"/>
        <item x="43792"/>
        <item x="43793"/>
        <item x="43794"/>
        <item x="43795"/>
        <item x="43796"/>
        <item x="43797"/>
        <item x="43798"/>
        <item x="43799"/>
        <item x="43800"/>
        <item x="43801"/>
        <item x="43802"/>
        <item x="43803"/>
        <item x="43804"/>
        <item x="43805"/>
        <item x="43806"/>
        <item x="43807"/>
        <item x="43808"/>
        <item x="43809"/>
        <item x="43810"/>
        <item x="43811"/>
        <item x="43812"/>
        <item x="43813"/>
        <item x="43814"/>
        <item x="43815"/>
        <item x="43816"/>
        <item x="43817"/>
        <item x="43818"/>
        <item x="43819"/>
        <item x="43820"/>
        <item x="43821"/>
        <item x="43822"/>
        <item x="43823"/>
        <item x="43824"/>
        <item x="43825"/>
        <item x="43826"/>
        <item x="43827"/>
        <item x="43828"/>
        <item x="43829"/>
        <item x="43830"/>
        <item x="43831"/>
        <item x="43832"/>
        <item x="43833"/>
        <item x="43834"/>
        <item x="43835"/>
        <item x="43836"/>
        <item x="43837"/>
        <item x="43838"/>
        <item x="43839"/>
        <item x="43840"/>
        <item x="43841"/>
        <item x="43842"/>
        <item x="43843"/>
        <item x="43844"/>
        <item x="43845"/>
        <item x="43846"/>
        <item x="43847"/>
        <item x="43848"/>
        <item x="43849"/>
        <item x="43850"/>
        <item x="43851"/>
        <item x="43852"/>
        <item x="43853"/>
        <item x="43854"/>
        <item x="43855"/>
        <item x="43856"/>
        <item x="43857"/>
        <item x="43858"/>
        <item x="43859"/>
        <item x="43860"/>
        <item x="43861"/>
        <item x="43862"/>
        <item x="43863"/>
        <item x="43864"/>
        <item x="43865"/>
        <item x="43866"/>
        <item x="43867"/>
        <item x="43868"/>
        <item x="43869"/>
        <item x="43870"/>
        <item x="43871"/>
        <item x="43872"/>
        <item x="43873"/>
        <item x="43874"/>
        <item x="43875"/>
        <item x="43876"/>
        <item x="43877"/>
        <item x="43878"/>
        <item x="43879"/>
        <item x="43880"/>
        <item x="43881"/>
        <item x="43882"/>
        <item x="43883"/>
        <item x="43884"/>
        <item x="43885"/>
        <item x="43886"/>
        <item x="43887"/>
        <item x="43888"/>
        <item x="43889"/>
        <item x="43890"/>
        <item x="43891"/>
        <item x="43892"/>
        <item x="43893"/>
        <item x="43894"/>
        <item x="43895"/>
        <item x="43896"/>
        <item x="43897"/>
        <item x="43898"/>
        <item x="43899"/>
        <item x="43900"/>
        <item x="43901"/>
        <item x="43902"/>
        <item x="43903"/>
        <item x="43904"/>
        <item x="43905"/>
        <item x="43906"/>
        <item x="43907"/>
        <item x="43908"/>
        <item x="43909"/>
        <item x="43910"/>
        <item x="43911"/>
        <item x="43912"/>
        <item x="43913"/>
        <item x="43914"/>
        <item x="43915"/>
        <item x="43916"/>
        <item x="43917"/>
        <item x="43918"/>
        <item x="43919"/>
        <item x="43920"/>
        <item x="43921"/>
        <item x="43922"/>
        <item x="43923"/>
        <item x="43924"/>
        <item x="43925"/>
        <item x="43926"/>
        <item x="43927"/>
        <item x="43928"/>
        <item x="43929"/>
        <item x="43930"/>
        <item x="43931"/>
        <item x="43932"/>
        <item x="43933"/>
        <item x="43934"/>
        <item x="43935"/>
        <item x="43936"/>
        <item x="43937"/>
        <item x="43938"/>
        <item x="43939"/>
        <item x="43940"/>
        <item x="43941"/>
        <item x="43942"/>
        <item x="43943"/>
        <item x="43944"/>
        <item x="43945"/>
        <item x="43946"/>
        <item x="43947"/>
        <item x="43948"/>
        <item x="43949"/>
        <item x="43950"/>
        <item x="43951"/>
        <item x="43952"/>
        <item x="43953"/>
        <item x="43954"/>
        <item x="43955"/>
        <item x="43956"/>
        <item x="43957"/>
        <item x="43958"/>
        <item x="43959"/>
        <item x="43960"/>
        <item x="43961"/>
        <item x="43962"/>
        <item x="43963"/>
        <item x="43964"/>
        <item x="43965"/>
        <item x="43966"/>
        <item x="43967"/>
        <item x="43968"/>
        <item x="43969"/>
        <item x="43970"/>
        <item x="43971"/>
        <item x="43972"/>
        <item x="43973"/>
        <item x="43974"/>
        <item x="43975"/>
        <item x="43976"/>
        <item x="43977"/>
        <item x="43978"/>
        <item x="43979"/>
        <item x="43980"/>
        <item x="43981"/>
        <item x="43982"/>
        <item x="43983"/>
        <item x="43984"/>
        <item x="43985"/>
        <item x="43986"/>
        <item x="43987"/>
        <item x="43988"/>
        <item x="43989"/>
        <item x="43990"/>
        <item x="43991"/>
        <item x="43992"/>
        <item x="43993"/>
        <item x="43994"/>
        <item x="43995"/>
        <item x="43996"/>
        <item x="43997"/>
        <item x="43998"/>
        <item x="43999"/>
        <item x="44000"/>
        <item x="44001"/>
        <item x="44002"/>
        <item x="44003"/>
        <item x="44004"/>
        <item x="44005"/>
        <item x="44006"/>
        <item x="44007"/>
        <item x="44008"/>
        <item x="44009"/>
        <item x="44010"/>
        <item x="44011"/>
        <item x="44012"/>
        <item x="44013"/>
        <item x="44014"/>
        <item x="44015"/>
        <item x="44016"/>
        <item x="44017"/>
        <item x="44018"/>
        <item x="44019"/>
        <item x="44020"/>
        <item x="44021"/>
        <item x="44022"/>
        <item x="44023"/>
        <item x="44024"/>
        <item x="44025"/>
        <item x="44026"/>
        <item x="44027"/>
        <item x="44028"/>
        <item x="44029"/>
        <item x="44030"/>
        <item x="44031"/>
        <item x="44032"/>
        <item x="44033"/>
        <item x="44034"/>
        <item x="44035"/>
        <item x="44036"/>
        <item x="44037"/>
        <item x="44038"/>
        <item x="44039"/>
        <item x="44040"/>
        <item x="44041"/>
        <item x="44042"/>
        <item x="44043"/>
        <item x="44044"/>
        <item x="44045"/>
        <item x="44046"/>
        <item x="44047"/>
        <item x="44048"/>
        <item x="44049"/>
        <item x="44050"/>
        <item x="44051"/>
        <item x="44052"/>
        <item x="44053"/>
        <item x="44054"/>
        <item x="44055"/>
        <item x="44056"/>
        <item x="44057"/>
        <item x="44058"/>
        <item x="44059"/>
        <item x="44060"/>
        <item x="44061"/>
        <item x="44062"/>
        <item x="44063"/>
        <item x="44064"/>
        <item x="44065"/>
        <item x="44066"/>
        <item x="44067"/>
        <item x="44068"/>
        <item x="44069"/>
        <item x="44070"/>
        <item x="44071"/>
        <item x="44072"/>
        <item x="44073"/>
        <item x="44074"/>
        <item x="44075"/>
        <item x="44076"/>
        <item x="44077"/>
        <item x="44078"/>
        <item x="44079"/>
        <item x="44080"/>
        <item x="44081"/>
        <item x="44082"/>
        <item x="44083"/>
        <item x="44084"/>
        <item x="44085"/>
        <item x="44086"/>
        <item x="44087"/>
        <item x="44088"/>
        <item x="44089"/>
        <item x="44090"/>
        <item x="44091"/>
        <item x="44092"/>
        <item x="44093"/>
        <item x="44094"/>
        <item x="44095"/>
        <item x="44096"/>
        <item x="44097"/>
        <item x="44098"/>
        <item x="44099"/>
        <item x="44100"/>
        <item x="44101"/>
        <item x="44102"/>
        <item x="44103"/>
        <item x="44104"/>
        <item x="44105"/>
        <item x="44106"/>
        <item x="44107"/>
        <item x="44108"/>
        <item x="44109"/>
        <item x="44110"/>
        <item x="44111"/>
        <item x="44112"/>
        <item x="44113"/>
        <item x="44114"/>
        <item x="44115"/>
        <item x="44116"/>
        <item x="44117"/>
        <item x="44118"/>
        <item x="44119"/>
        <item x="44120"/>
        <item x="44121"/>
        <item x="44122"/>
        <item x="44123"/>
        <item x="44124"/>
        <item x="44125"/>
        <item x="44126"/>
        <item x="44127"/>
        <item x="44128"/>
        <item x="44129"/>
        <item x="44130"/>
        <item x="44131"/>
        <item x="44132"/>
        <item x="44133"/>
        <item x="44134"/>
        <item x="44135"/>
        <item x="44136"/>
        <item x="44137"/>
        <item x="44138"/>
        <item x="44139"/>
        <item x="44140"/>
        <item x="44141"/>
        <item x="44142"/>
        <item x="44143"/>
        <item x="44144"/>
        <item x="44145"/>
        <item x="44146"/>
        <item x="44147"/>
        <item x="44148"/>
        <item x="44149"/>
        <item x="44150"/>
        <item x="44151"/>
        <item x="44152"/>
        <item x="44153"/>
        <item x="44154"/>
        <item x="44155"/>
        <item x="44156"/>
        <item x="44157"/>
        <item x="44158"/>
        <item x="44159"/>
        <item x="44160"/>
        <item x="44161"/>
        <item x="44162"/>
        <item x="44163"/>
        <item x="44164"/>
        <item x="44165"/>
        <item x="44166"/>
        <item x="44167"/>
        <item x="44168"/>
        <item x="44169"/>
        <item x="44170"/>
        <item x="44171"/>
        <item x="44172"/>
        <item x="44173"/>
        <item x="44174"/>
        <item x="44175"/>
        <item x="44176"/>
        <item x="44177"/>
        <item x="44178"/>
        <item x="44179"/>
        <item x="44180"/>
        <item x="44181"/>
        <item x="44182"/>
        <item x="44183"/>
        <item x="44184"/>
        <item x="44185"/>
        <item x="44186"/>
        <item x="44187"/>
        <item x="44188"/>
        <item x="44189"/>
        <item x="44190"/>
        <item x="44191"/>
        <item x="44192"/>
        <item x="44193"/>
        <item x="44194"/>
        <item x="44195"/>
        <item x="44196"/>
        <item x="44197"/>
        <item x="44198"/>
        <item x="44199"/>
        <item x="44200"/>
        <item x="44201"/>
        <item x="44202"/>
        <item x="44203"/>
        <item x="44204"/>
        <item x="44205"/>
        <item x="44206"/>
        <item x="44207"/>
        <item x="44208"/>
        <item x="44209"/>
        <item x="44210"/>
        <item x="44211"/>
        <item x="44212"/>
        <item x="44213"/>
        <item x="44214"/>
        <item x="44215"/>
        <item x="44216"/>
        <item x="44217"/>
        <item x="44218"/>
        <item x="44219"/>
        <item x="44220"/>
        <item x="44221"/>
        <item x="44222"/>
        <item x="44223"/>
        <item x="44224"/>
        <item x="44225"/>
        <item x="44226"/>
        <item x="44227"/>
        <item x="44228"/>
        <item x="44229"/>
        <item x="44230"/>
        <item x="44231"/>
        <item x="44232"/>
        <item x="44233"/>
        <item x="44234"/>
        <item x="44235"/>
        <item x="44236"/>
        <item x="44237"/>
        <item x="44238"/>
        <item x="44239"/>
        <item x="44240"/>
        <item x="44241"/>
        <item x="44242"/>
        <item x="44243"/>
        <item x="44244"/>
        <item x="44245"/>
        <item x="44246"/>
        <item x="44247"/>
        <item x="44248"/>
        <item x="44249"/>
        <item x="44250"/>
        <item x="44251"/>
        <item x="44252"/>
        <item x="44253"/>
        <item x="44254"/>
        <item x="44255"/>
        <item x="44256"/>
        <item x="44257"/>
        <item x="44258"/>
        <item x="44259"/>
        <item x="44260"/>
        <item x="44261"/>
        <item x="44262"/>
        <item x="44263"/>
        <item x="44264"/>
        <item x="44265"/>
        <item x="44266"/>
        <item x="44267"/>
        <item x="44268"/>
        <item x="44269"/>
        <item x="44270"/>
        <item x="44271"/>
        <item x="44272"/>
        <item x="44273"/>
        <item x="44274"/>
        <item x="44275"/>
        <item x="44276"/>
        <item x="44277"/>
        <item x="44278"/>
        <item x="44279"/>
        <item x="44280"/>
        <item x="44281"/>
        <item x="44282"/>
        <item x="44283"/>
        <item x="44284"/>
        <item x="44285"/>
        <item x="44286"/>
        <item x="44287"/>
        <item x="44288"/>
        <item x="44289"/>
        <item x="44290"/>
        <item x="44291"/>
        <item x="44292"/>
        <item x="44293"/>
        <item x="44294"/>
        <item x="44295"/>
        <item x="44296"/>
        <item x="44297"/>
        <item x="44298"/>
        <item x="44299"/>
        <item x="44300"/>
        <item x="44301"/>
        <item x="44302"/>
        <item x="44303"/>
        <item x="44304"/>
        <item x="44305"/>
        <item x="44306"/>
        <item x="44307"/>
        <item x="44308"/>
        <item x="44309"/>
        <item x="44310"/>
        <item x="44311"/>
        <item x="44312"/>
        <item x="44313"/>
        <item x="44314"/>
        <item x="44315"/>
        <item x="44316"/>
        <item x="44317"/>
        <item x="44318"/>
        <item x="44319"/>
        <item x="44320"/>
        <item x="44321"/>
        <item x="44322"/>
        <item x="44323"/>
        <item x="44324"/>
        <item x="44325"/>
        <item x="44326"/>
        <item x="44327"/>
        <item x="44328"/>
        <item x="44329"/>
        <item x="44330"/>
        <item x="44331"/>
        <item x="44332"/>
        <item x="44333"/>
        <item x="44334"/>
        <item x="44335"/>
        <item x="44336"/>
        <item x="44337"/>
        <item x="44338"/>
        <item x="44339"/>
        <item x="44340"/>
        <item x="44341"/>
        <item x="44342"/>
        <item x="44343"/>
        <item x="44344"/>
        <item x="44345"/>
        <item x="44346"/>
        <item x="44347"/>
        <item x="44348"/>
        <item x="44349"/>
        <item x="44350"/>
        <item x="44351"/>
        <item x="44352"/>
        <item x="44353"/>
        <item x="44354"/>
        <item x="44355"/>
        <item x="44356"/>
        <item x="44357"/>
        <item x="44358"/>
        <item x="44359"/>
        <item x="44360"/>
        <item x="44361"/>
        <item x="44362"/>
        <item x="44363"/>
        <item x="44364"/>
        <item x="44365"/>
        <item x="44366"/>
        <item x="44367"/>
        <item x="44368"/>
        <item x="44369"/>
        <item x="44370"/>
        <item x="44371"/>
        <item x="44372"/>
        <item x="44373"/>
        <item x="44374"/>
        <item x="44375"/>
        <item x="44376"/>
        <item x="44377"/>
        <item x="44378"/>
        <item x="44379"/>
        <item x="44380"/>
        <item x="44381"/>
        <item x="44382"/>
        <item x="44383"/>
        <item x="44384"/>
        <item x="44385"/>
        <item x="44386"/>
        <item x="44387"/>
        <item x="44388"/>
        <item x="44389"/>
        <item x="44390"/>
        <item x="44391"/>
        <item x="44392"/>
        <item x="44393"/>
        <item x="44394"/>
        <item x="44395"/>
        <item x="44396"/>
        <item x="44397"/>
        <item x="44398"/>
        <item x="44399"/>
        <item x="44400"/>
        <item x="44401"/>
        <item x="44402"/>
        <item x="44403"/>
        <item x="44404"/>
        <item x="44405"/>
        <item x="44406"/>
        <item x="44407"/>
        <item x="44408"/>
        <item x="44409"/>
        <item x="44410"/>
        <item x="44411"/>
        <item x="44412"/>
        <item x="44413"/>
        <item x="44414"/>
        <item x="44415"/>
        <item x="44416"/>
        <item x="44417"/>
        <item x="44418"/>
        <item x="44419"/>
        <item x="44420"/>
        <item x="44421"/>
        <item x="44422"/>
        <item x="44423"/>
        <item x="44424"/>
        <item x="44425"/>
        <item x="44426"/>
        <item x="44427"/>
        <item x="44428"/>
        <item x="44429"/>
        <item x="44430"/>
        <item x="44431"/>
        <item x="44432"/>
        <item x="44433"/>
        <item x="44434"/>
        <item x="44435"/>
        <item x="44436"/>
        <item x="44437"/>
        <item x="44438"/>
        <item x="44439"/>
        <item x="44440"/>
        <item x="44441"/>
        <item x="44442"/>
        <item x="44443"/>
        <item x="44444"/>
        <item x="44445"/>
        <item x="44446"/>
        <item x="44447"/>
        <item x="44448"/>
        <item x="44449"/>
        <item x="44450"/>
        <item x="44451"/>
        <item x="44452"/>
        <item x="44453"/>
        <item x="44454"/>
        <item x="44455"/>
        <item x="44456"/>
        <item x="44457"/>
        <item x="44458"/>
        <item x="44459"/>
        <item x="44460"/>
        <item x="44461"/>
        <item x="44462"/>
        <item x="44463"/>
        <item x="44464"/>
        <item x="44465"/>
        <item x="44466"/>
        <item x="44467"/>
        <item x="44468"/>
        <item x="44469"/>
        <item x="44470"/>
        <item x="44471"/>
        <item x="44472"/>
        <item x="44473"/>
        <item x="44474"/>
        <item x="44475"/>
        <item x="44476"/>
        <item x="44477"/>
        <item x="44478"/>
        <item x="44479"/>
        <item x="44480"/>
        <item x="44481"/>
        <item x="44482"/>
        <item x="44483"/>
        <item x="44484"/>
        <item x="44485"/>
        <item x="44486"/>
        <item x="44487"/>
        <item x="44488"/>
        <item x="44489"/>
        <item x="44490"/>
        <item x="44491"/>
        <item x="44492"/>
        <item x="44493"/>
        <item x="44494"/>
        <item x="44495"/>
        <item x="44496"/>
        <item x="44497"/>
        <item x="44498"/>
        <item x="44499"/>
        <item x="44500"/>
        <item x="44501"/>
        <item x="44502"/>
        <item x="44503"/>
        <item x="44504"/>
        <item x="44505"/>
        <item x="44506"/>
        <item x="44507"/>
        <item x="44508"/>
        <item x="44509"/>
        <item x="44510"/>
        <item x="44511"/>
        <item x="44512"/>
        <item x="44513"/>
        <item x="44514"/>
        <item x="44515"/>
        <item x="44516"/>
        <item x="44517"/>
        <item x="44518"/>
        <item x="44519"/>
        <item x="44520"/>
        <item x="44521"/>
        <item x="44522"/>
        <item x="44523"/>
        <item x="44524"/>
        <item x="44525"/>
        <item x="44526"/>
        <item x="44527"/>
        <item x="44528"/>
        <item x="44529"/>
        <item x="44530"/>
        <item x="44531"/>
        <item x="44532"/>
        <item x="44533"/>
        <item x="44534"/>
        <item x="44535"/>
        <item x="44536"/>
        <item x="44537"/>
        <item x="44538"/>
        <item x="44539"/>
        <item x="44540"/>
        <item x="44541"/>
        <item x="44542"/>
        <item x="44543"/>
        <item x="44544"/>
        <item x="44545"/>
        <item x="44546"/>
        <item x="44547"/>
        <item x="44548"/>
        <item x="44549"/>
        <item x="44550"/>
        <item x="44551"/>
        <item x="44552"/>
        <item x="44553"/>
        <item x="44554"/>
        <item x="44555"/>
        <item x="44556"/>
        <item x="44557"/>
        <item x="44558"/>
        <item x="44559"/>
        <item x="44560"/>
        <item x="44561"/>
        <item x="44562"/>
        <item x="44563"/>
        <item x="44564"/>
        <item x="44565"/>
        <item x="44566"/>
        <item x="44567"/>
        <item x="44568"/>
        <item x="44569"/>
        <item x="44570"/>
        <item x="44571"/>
        <item x="44572"/>
        <item x="44573"/>
        <item x="44574"/>
        <item x="44575"/>
        <item x="44576"/>
        <item x="44577"/>
        <item x="44578"/>
        <item x="44579"/>
        <item x="44580"/>
        <item x="44581"/>
        <item x="44582"/>
        <item x="44583"/>
        <item x="44584"/>
        <item x="44585"/>
        <item x="44586"/>
        <item x="44587"/>
        <item x="44588"/>
        <item x="44589"/>
        <item x="44590"/>
        <item x="44591"/>
        <item x="44592"/>
        <item x="44593"/>
        <item x="44594"/>
        <item x="44595"/>
        <item x="44596"/>
        <item x="44597"/>
        <item x="44598"/>
        <item x="44599"/>
        <item x="44600"/>
        <item x="44601"/>
        <item x="44602"/>
        <item x="44603"/>
        <item x="44604"/>
        <item x="44605"/>
        <item x="44606"/>
        <item x="44607"/>
        <item x="44608"/>
        <item x="44609"/>
        <item x="44610"/>
        <item x="44611"/>
        <item x="44612"/>
        <item x="44613"/>
        <item x="44614"/>
        <item x="44615"/>
        <item x="44616"/>
        <item x="44617"/>
        <item x="44618"/>
        <item x="44619"/>
        <item x="44620"/>
        <item x="44621"/>
        <item x="44622"/>
        <item x="44623"/>
        <item x="44624"/>
        <item x="44625"/>
        <item x="44626"/>
        <item x="44627"/>
        <item x="44628"/>
        <item x="44629"/>
        <item x="44630"/>
        <item x="44631"/>
        <item x="44632"/>
        <item x="44633"/>
        <item x="44634"/>
        <item x="44635"/>
        <item x="44636"/>
        <item x="44637"/>
        <item x="44638"/>
        <item x="44639"/>
        <item x="44640"/>
        <item x="44641"/>
        <item x="44642"/>
        <item x="44643"/>
        <item x="44644"/>
        <item x="44645"/>
        <item x="44646"/>
        <item x="44647"/>
        <item x="44648"/>
        <item x="44649"/>
        <item x="44650"/>
        <item x="44651"/>
        <item x="44652"/>
        <item x="44653"/>
        <item x="44654"/>
        <item x="44655"/>
        <item x="44656"/>
        <item x="44657"/>
        <item x="44658"/>
        <item x="44659"/>
        <item x="44660"/>
        <item x="44661"/>
        <item x="44662"/>
        <item x="44663"/>
        <item x="44664"/>
        <item x="44665"/>
        <item x="44666"/>
        <item x="44667"/>
        <item x="44668"/>
        <item x="44669"/>
        <item x="44670"/>
        <item x="44671"/>
        <item x="44672"/>
        <item x="44673"/>
        <item x="44674"/>
        <item x="44675"/>
        <item x="44676"/>
        <item x="44677"/>
        <item x="44678"/>
        <item x="44679"/>
        <item x="44680"/>
        <item x="44681"/>
        <item x="44682"/>
        <item x="44683"/>
        <item x="44684"/>
        <item x="44685"/>
        <item x="44686"/>
        <item x="44687"/>
        <item x="44688"/>
        <item x="44689"/>
        <item x="44690"/>
        <item x="44691"/>
        <item x="44692"/>
        <item x="44693"/>
        <item x="44694"/>
        <item x="44695"/>
        <item x="44696"/>
        <item x="44697"/>
        <item x="44698"/>
        <item x="44699"/>
        <item x="44700"/>
        <item x="44701"/>
        <item x="44702"/>
        <item x="44703"/>
        <item x="44704"/>
        <item x="44705"/>
        <item x="44706"/>
        <item x="44707"/>
        <item x="44708"/>
        <item x="44709"/>
        <item x="44710"/>
        <item x="44711"/>
        <item x="44712"/>
        <item x="44713"/>
        <item x="44714"/>
        <item x="44715"/>
        <item x="44716"/>
        <item x="44717"/>
        <item x="44718"/>
        <item x="44719"/>
        <item x="44720"/>
        <item x="44721"/>
        <item x="44722"/>
        <item x="44723"/>
        <item x="44724"/>
        <item x="44725"/>
        <item x="44726"/>
        <item x="44727"/>
        <item x="44728"/>
        <item x="44729"/>
        <item x="44730"/>
        <item x="44731"/>
        <item x="44732"/>
        <item x="44733"/>
        <item x="44734"/>
        <item x="44735"/>
        <item x="44736"/>
        <item x="44737"/>
        <item x="44738"/>
        <item x="44739"/>
        <item x="44740"/>
        <item x="44741"/>
        <item x="44742"/>
        <item x="44743"/>
        <item x="44744"/>
        <item x="44745"/>
        <item x="44746"/>
        <item x="44747"/>
        <item x="44748"/>
        <item x="44749"/>
        <item x="44750"/>
        <item x="44751"/>
        <item x="44752"/>
        <item x="44753"/>
        <item x="44754"/>
        <item x="44755"/>
        <item x="44756"/>
        <item x="44757"/>
        <item x="44758"/>
        <item x="44759"/>
        <item x="44760"/>
        <item x="44761"/>
        <item x="44762"/>
        <item x="44763"/>
        <item x="44764"/>
        <item x="44765"/>
        <item x="44766"/>
        <item x="44767"/>
        <item x="44768"/>
        <item x="44769"/>
        <item x="44770"/>
        <item x="44771"/>
        <item x="44772"/>
        <item x="44773"/>
        <item x="44774"/>
        <item x="44775"/>
        <item x="44776"/>
        <item x="44777"/>
        <item x="44778"/>
        <item x="44779"/>
        <item x="44780"/>
        <item x="44781"/>
        <item x="44782"/>
        <item x="44783"/>
        <item x="44784"/>
        <item x="44785"/>
        <item x="44786"/>
        <item x="44787"/>
        <item x="44788"/>
        <item x="44789"/>
        <item x="44790"/>
        <item x="44791"/>
        <item x="44792"/>
        <item x="44793"/>
        <item x="44794"/>
        <item x="44795"/>
        <item x="44796"/>
        <item x="44797"/>
        <item x="44798"/>
        <item x="44799"/>
        <item x="44800"/>
        <item x="44801"/>
        <item x="44802"/>
        <item x="44803"/>
        <item x="44804"/>
        <item x="44805"/>
        <item x="44806"/>
        <item x="44807"/>
        <item x="44808"/>
        <item x="44809"/>
        <item x="44810"/>
        <item x="44811"/>
        <item x="44812"/>
        <item x="44813"/>
        <item x="44814"/>
        <item x="44815"/>
        <item x="44816"/>
        <item x="44817"/>
        <item x="44818"/>
        <item x="44819"/>
        <item x="44820"/>
        <item x="44821"/>
        <item x="44822"/>
        <item x="44823"/>
        <item x="44824"/>
        <item x="44825"/>
        <item x="44826"/>
        <item x="44827"/>
        <item x="44828"/>
        <item x="44829"/>
        <item x="44830"/>
        <item x="44831"/>
        <item x="44832"/>
        <item x="44833"/>
        <item x="44834"/>
        <item x="44835"/>
        <item x="44836"/>
        <item x="44837"/>
        <item x="44838"/>
        <item x="44839"/>
        <item x="44840"/>
        <item x="44841"/>
        <item x="44842"/>
        <item x="44843"/>
        <item x="44844"/>
        <item x="44845"/>
        <item x="44846"/>
        <item x="44847"/>
        <item x="44848"/>
        <item x="44849"/>
        <item x="44850"/>
        <item x="44851"/>
        <item x="44852"/>
        <item x="44853"/>
        <item x="44854"/>
        <item x="44855"/>
        <item x="44856"/>
        <item x="44857"/>
        <item x="44858"/>
        <item x="44859"/>
        <item x="44860"/>
        <item x="44861"/>
        <item x="44862"/>
        <item x="44863"/>
        <item x="44864"/>
        <item x="44865"/>
        <item x="44866"/>
        <item x="44867"/>
        <item x="44868"/>
        <item x="44869"/>
        <item x="44870"/>
        <item x="44871"/>
        <item x="44872"/>
        <item x="44873"/>
        <item x="44874"/>
        <item x="44875"/>
        <item x="44876"/>
        <item x="44877"/>
        <item x="44878"/>
        <item x="44879"/>
        <item x="44880"/>
        <item x="44881"/>
        <item x="44882"/>
        <item x="44883"/>
        <item x="44884"/>
        <item x="44885"/>
        <item x="44886"/>
        <item x="44887"/>
        <item x="44888"/>
        <item x="44889"/>
        <item x="44890"/>
        <item x="44891"/>
        <item x="44892"/>
        <item x="44893"/>
        <item x="44894"/>
        <item x="44895"/>
        <item x="44896"/>
        <item x="44897"/>
        <item x="44898"/>
        <item x="44899"/>
        <item x="44900"/>
        <item x="44901"/>
        <item x="44902"/>
        <item x="44903"/>
        <item x="44904"/>
        <item x="44905"/>
        <item x="44906"/>
        <item x="44907"/>
        <item x="44908"/>
        <item x="44909"/>
        <item x="44910"/>
        <item x="44911"/>
        <item x="44912"/>
        <item x="44913"/>
        <item x="44914"/>
        <item x="44915"/>
        <item x="44916"/>
        <item x="44917"/>
        <item x="44918"/>
        <item x="44919"/>
        <item x="44920"/>
        <item x="44921"/>
        <item x="44922"/>
        <item x="44923"/>
        <item x="44924"/>
        <item x="44925"/>
        <item x="44926"/>
        <item x="44927"/>
        <item x="44928"/>
        <item x="44929"/>
        <item x="44930"/>
        <item x="44931"/>
        <item x="44932"/>
        <item x="44933"/>
        <item x="44934"/>
        <item x="44935"/>
        <item x="44936"/>
        <item x="44937"/>
        <item x="44938"/>
        <item x="44939"/>
        <item x="44940"/>
        <item x="44941"/>
        <item x="44942"/>
        <item x="44943"/>
        <item x="44944"/>
        <item x="44945"/>
        <item x="44946"/>
        <item x="44947"/>
        <item x="44948"/>
        <item x="44949"/>
        <item x="44950"/>
        <item x="44951"/>
        <item x="44952"/>
        <item x="44953"/>
        <item x="44954"/>
        <item x="44955"/>
        <item x="44956"/>
        <item x="44957"/>
        <item x="44958"/>
        <item x="44959"/>
        <item x="44960"/>
        <item x="44961"/>
        <item x="44962"/>
        <item x="44963"/>
        <item x="44964"/>
        <item x="44965"/>
        <item x="44966"/>
        <item x="44967"/>
        <item x="44968"/>
        <item x="44969"/>
        <item x="44970"/>
        <item x="44971"/>
        <item x="44972"/>
        <item x="44973"/>
        <item x="44974"/>
        <item x="44975"/>
        <item x="44976"/>
        <item x="44977"/>
        <item x="44978"/>
        <item x="44979"/>
        <item x="44980"/>
        <item x="44981"/>
        <item x="44982"/>
        <item x="44983"/>
        <item x="44984"/>
        <item x="44985"/>
        <item x="44986"/>
        <item x="44987"/>
        <item x="44988"/>
        <item x="44989"/>
        <item x="44990"/>
        <item x="44991"/>
        <item x="44992"/>
        <item x="44993"/>
        <item x="44994"/>
        <item x="44995"/>
        <item x="44996"/>
        <item x="44997"/>
        <item x="44998"/>
        <item x="44999"/>
        <item x="45000"/>
        <item x="45001"/>
        <item x="45002"/>
        <item x="45003"/>
        <item x="45004"/>
        <item x="45005"/>
        <item x="45006"/>
        <item x="45007"/>
        <item x="45008"/>
        <item x="45009"/>
        <item x="45010"/>
        <item x="45011"/>
        <item x="45012"/>
        <item x="45013"/>
        <item x="45014"/>
        <item x="45015"/>
        <item x="45016"/>
        <item x="45017"/>
        <item x="45018"/>
        <item x="45019"/>
        <item x="45020"/>
        <item x="45021"/>
        <item x="45022"/>
        <item x="45023"/>
        <item x="45024"/>
        <item x="45025"/>
        <item x="45026"/>
        <item x="45027"/>
        <item x="45028"/>
        <item x="45029"/>
        <item x="45030"/>
        <item x="45031"/>
        <item x="45032"/>
        <item x="45033"/>
        <item x="45034"/>
        <item x="45035"/>
        <item x="45036"/>
        <item x="45037"/>
        <item x="45038"/>
        <item x="45039"/>
        <item x="45040"/>
        <item x="45041"/>
        <item x="45042"/>
        <item x="45043"/>
        <item x="45044"/>
        <item x="45045"/>
        <item x="45046"/>
        <item x="45047"/>
        <item x="45048"/>
        <item x="45049"/>
        <item x="45050"/>
        <item x="45051"/>
        <item x="45052"/>
        <item x="45053"/>
        <item x="45054"/>
        <item x="45055"/>
        <item x="45056"/>
        <item x="45057"/>
        <item x="45058"/>
        <item x="45059"/>
        <item x="45060"/>
        <item x="45061"/>
        <item x="45062"/>
        <item x="45063"/>
        <item x="45064"/>
        <item x="45065"/>
        <item x="45066"/>
        <item x="45067"/>
        <item x="45068"/>
        <item x="45069"/>
        <item x="45070"/>
        <item x="45071"/>
        <item x="45072"/>
        <item x="45073"/>
        <item x="45074"/>
        <item x="45075"/>
        <item x="45076"/>
        <item x="45077"/>
        <item x="45078"/>
        <item x="45079"/>
        <item x="45080"/>
        <item x="45081"/>
        <item x="45082"/>
        <item x="45083"/>
        <item x="45084"/>
        <item x="45085"/>
        <item x="45086"/>
        <item x="45087"/>
        <item x="45088"/>
        <item x="45089"/>
        <item x="45090"/>
        <item x="45091"/>
        <item x="45092"/>
        <item x="45093"/>
        <item x="45094"/>
        <item x="45095"/>
        <item x="45096"/>
        <item x="45097"/>
        <item x="45098"/>
        <item x="45099"/>
        <item x="45100"/>
        <item x="45101"/>
        <item x="45102"/>
        <item x="45103"/>
        <item x="45104"/>
        <item x="45105"/>
        <item x="45106"/>
        <item x="45107"/>
        <item x="45108"/>
        <item x="45109"/>
        <item x="45110"/>
        <item x="45111"/>
        <item x="45112"/>
        <item x="45113"/>
        <item x="45114"/>
        <item x="45115"/>
        <item x="45116"/>
        <item x="45117"/>
        <item x="45118"/>
        <item x="45119"/>
        <item x="45120"/>
        <item x="45121"/>
        <item x="45122"/>
        <item x="45123"/>
        <item x="45124"/>
        <item x="45125"/>
        <item x="45126"/>
        <item x="45127"/>
        <item x="45128"/>
        <item x="45129"/>
        <item x="45130"/>
        <item x="45131"/>
        <item x="45132"/>
        <item x="45133"/>
        <item x="45134"/>
        <item x="45135"/>
        <item x="45136"/>
        <item x="45137"/>
        <item x="45138"/>
        <item x="45139"/>
        <item x="45140"/>
        <item x="45141"/>
        <item x="45142"/>
        <item x="45143"/>
        <item x="45144"/>
        <item x="45145"/>
        <item x="45146"/>
        <item x="45147"/>
        <item x="45148"/>
        <item x="45149"/>
        <item x="45150"/>
        <item x="45151"/>
        <item x="45152"/>
        <item x="45153"/>
        <item x="45154"/>
        <item x="45155"/>
        <item x="45156"/>
        <item x="45157"/>
        <item x="45158"/>
        <item x="45159"/>
        <item x="45160"/>
        <item x="45161"/>
        <item x="45162"/>
        <item x="45163"/>
        <item x="45164"/>
        <item x="45165"/>
        <item x="45166"/>
        <item x="45167"/>
        <item x="45168"/>
        <item x="45169"/>
        <item x="45170"/>
        <item x="45171"/>
        <item x="45172"/>
        <item x="45173"/>
        <item x="45174"/>
        <item x="45175"/>
        <item x="45176"/>
        <item x="45177"/>
        <item x="45178"/>
        <item x="45179"/>
        <item x="45180"/>
        <item x="45181"/>
        <item x="45182"/>
        <item x="45183"/>
        <item x="45184"/>
        <item x="45185"/>
        <item x="45186"/>
        <item x="45187"/>
        <item x="45188"/>
        <item x="45189"/>
        <item x="45190"/>
        <item x="45191"/>
        <item x="45192"/>
        <item x="45193"/>
        <item x="45194"/>
        <item x="45195"/>
        <item x="45196"/>
        <item x="45197"/>
        <item x="45198"/>
        <item x="45199"/>
        <item x="45200"/>
        <item x="45201"/>
        <item x="45202"/>
        <item x="45203"/>
        <item x="45204"/>
        <item x="45205"/>
        <item x="45206"/>
        <item x="45207"/>
        <item x="45208"/>
        <item x="45209"/>
        <item x="45210"/>
        <item x="45211"/>
        <item x="45212"/>
        <item x="45213"/>
        <item x="45214"/>
        <item x="45215"/>
        <item x="45216"/>
        <item x="45217"/>
        <item x="45218"/>
        <item x="45219"/>
        <item x="45220"/>
        <item x="45221"/>
        <item x="45222"/>
        <item x="45223"/>
        <item x="45224"/>
        <item x="45225"/>
        <item x="45226"/>
        <item x="45227"/>
        <item x="45228"/>
        <item x="45229"/>
        <item x="45230"/>
        <item x="45231"/>
        <item x="45232"/>
        <item x="45233"/>
        <item x="45234"/>
        <item x="45235"/>
        <item x="45236"/>
        <item x="45237"/>
        <item x="45238"/>
        <item x="45239"/>
        <item x="45240"/>
        <item x="45241"/>
        <item x="45242"/>
        <item x="45243"/>
        <item x="45244"/>
        <item x="45245"/>
        <item x="45246"/>
        <item x="45247"/>
        <item x="45248"/>
        <item x="45249"/>
        <item x="45250"/>
        <item x="45251"/>
        <item x="45252"/>
        <item x="45253"/>
        <item x="45254"/>
        <item x="45255"/>
        <item x="45256"/>
        <item x="45257"/>
        <item x="45258"/>
        <item x="45259"/>
        <item x="45260"/>
        <item x="45261"/>
        <item x="45262"/>
        <item x="45263"/>
        <item x="45264"/>
        <item x="45265"/>
        <item x="45266"/>
        <item x="45267"/>
        <item x="45268"/>
        <item x="45269"/>
        <item x="45270"/>
        <item x="45271"/>
        <item x="45272"/>
        <item x="45273"/>
        <item x="45274"/>
        <item x="45275"/>
        <item x="45276"/>
        <item x="45277"/>
        <item x="45278"/>
        <item x="45279"/>
        <item x="45280"/>
        <item x="45281"/>
        <item x="45282"/>
        <item x="45283"/>
        <item x="45284"/>
        <item x="45285"/>
        <item x="45286"/>
        <item x="45287"/>
        <item x="45288"/>
        <item x="45289"/>
        <item x="45290"/>
        <item x="45291"/>
        <item x="45292"/>
        <item x="45293"/>
        <item x="45294"/>
        <item x="45295"/>
        <item x="45296"/>
        <item x="45297"/>
        <item x="45298"/>
        <item x="45299"/>
        <item x="45300"/>
        <item x="45301"/>
        <item x="45302"/>
        <item x="45303"/>
        <item x="45304"/>
        <item x="45305"/>
        <item x="45306"/>
        <item x="45307"/>
        <item x="45308"/>
        <item x="45309"/>
        <item x="45310"/>
        <item x="45311"/>
        <item x="45312"/>
        <item x="45313"/>
        <item x="45314"/>
        <item x="45315"/>
        <item x="45316"/>
        <item x="45317"/>
        <item x="45318"/>
        <item x="45319"/>
        <item x="45320"/>
        <item x="45321"/>
        <item x="45322"/>
        <item x="45323"/>
        <item x="45324"/>
        <item x="45325"/>
        <item x="45326"/>
        <item x="45327"/>
        <item x="45328"/>
        <item x="45329"/>
        <item x="45330"/>
        <item x="45331"/>
        <item x="45332"/>
        <item x="45333"/>
        <item x="45334"/>
        <item x="45335"/>
        <item x="45336"/>
        <item x="45337"/>
        <item x="45338"/>
        <item x="45339"/>
        <item x="45340"/>
        <item x="45341"/>
        <item x="45342"/>
        <item x="45343"/>
        <item x="45344"/>
        <item x="45345"/>
        <item x="45346"/>
        <item x="45347"/>
        <item x="45348"/>
        <item x="45349"/>
        <item x="45350"/>
        <item x="45351"/>
        <item x="45352"/>
        <item x="45353"/>
        <item x="45354"/>
        <item x="45355"/>
        <item x="45356"/>
        <item x="45357"/>
        <item x="45358"/>
        <item x="45359"/>
        <item x="45360"/>
        <item x="45361"/>
        <item x="45362"/>
        <item x="45363"/>
        <item x="45364"/>
        <item x="45365"/>
        <item x="45366"/>
        <item x="45367"/>
        <item x="45368"/>
        <item x="45369"/>
        <item x="45370"/>
        <item x="45371"/>
        <item x="45372"/>
        <item x="45373"/>
        <item x="45374"/>
        <item x="45375"/>
        <item x="45376"/>
        <item x="45377"/>
        <item x="45378"/>
        <item x="45379"/>
        <item x="45380"/>
        <item x="45381"/>
        <item x="45382"/>
        <item x="45383"/>
        <item x="45384"/>
        <item x="45385"/>
        <item x="45386"/>
        <item x="45387"/>
        <item x="45388"/>
        <item x="45389"/>
        <item x="45390"/>
        <item x="45391"/>
        <item x="45392"/>
        <item x="45393"/>
        <item x="45394"/>
        <item x="45395"/>
        <item x="45396"/>
        <item x="45397"/>
        <item x="45398"/>
        <item x="45399"/>
        <item x="45400"/>
        <item x="45401"/>
        <item x="45402"/>
        <item x="45403"/>
        <item x="45404"/>
        <item x="45405"/>
        <item x="45406"/>
        <item x="45407"/>
        <item x="45408"/>
        <item x="45409"/>
        <item x="45410"/>
        <item x="45411"/>
        <item x="45412"/>
        <item x="45413"/>
        <item x="45414"/>
        <item x="45415"/>
        <item x="45416"/>
        <item x="45417"/>
        <item x="45418"/>
        <item x="45419"/>
        <item x="45420"/>
        <item x="45421"/>
        <item x="45422"/>
        <item x="45423"/>
        <item x="45424"/>
        <item x="45425"/>
        <item x="45426"/>
        <item x="45427"/>
        <item x="45428"/>
        <item x="45429"/>
        <item x="45430"/>
        <item x="45431"/>
        <item x="45432"/>
        <item x="45433"/>
        <item x="45434"/>
        <item x="45435"/>
        <item x="45436"/>
        <item x="45437"/>
        <item x="45438"/>
        <item x="45439"/>
        <item x="45440"/>
        <item x="45441"/>
        <item x="45442"/>
        <item x="45443"/>
        <item x="45444"/>
        <item x="45445"/>
        <item x="45446"/>
        <item x="45447"/>
        <item x="45448"/>
        <item x="45449"/>
        <item x="45450"/>
        <item x="45451"/>
        <item x="45452"/>
        <item x="45453"/>
        <item x="45454"/>
        <item x="45455"/>
        <item x="45456"/>
        <item x="45457"/>
        <item x="45458"/>
        <item x="45459"/>
        <item x="45460"/>
        <item x="45461"/>
        <item x="45462"/>
        <item x="45463"/>
        <item x="45464"/>
        <item x="45465"/>
        <item x="45466"/>
        <item x="45467"/>
        <item x="45468"/>
        <item x="45469"/>
        <item x="45470"/>
        <item x="45471"/>
        <item x="45472"/>
        <item x="45473"/>
        <item x="45474"/>
        <item x="45475"/>
        <item x="45476"/>
        <item x="45477"/>
        <item x="45478"/>
        <item x="45479"/>
        <item x="45480"/>
        <item x="45481"/>
        <item x="45482"/>
        <item x="45483"/>
        <item x="45484"/>
        <item x="45485"/>
        <item x="45486"/>
        <item x="45487"/>
        <item x="45488"/>
        <item x="45489"/>
        <item x="45490"/>
        <item x="45491"/>
        <item x="45492"/>
        <item x="45493"/>
        <item x="45494"/>
        <item x="45495"/>
        <item x="45496"/>
        <item x="45497"/>
        <item x="45498"/>
        <item x="45499"/>
        <item x="45500"/>
        <item x="45501"/>
        <item x="45502"/>
        <item x="45503"/>
        <item x="45504"/>
        <item x="45505"/>
        <item x="45506"/>
        <item x="45507"/>
        <item x="45508"/>
        <item x="45509"/>
        <item x="45510"/>
        <item x="45511"/>
        <item x="45512"/>
        <item x="45513"/>
        <item x="45514"/>
        <item x="45515"/>
        <item x="45516"/>
        <item x="45517"/>
        <item x="45518"/>
        <item x="45519"/>
        <item x="45520"/>
        <item x="45521"/>
        <item x="45522"/>
        <item x="45523"/>
        <item x="45524"/>
        <item x="45525"/>
        <item x="45526"/>
        <item x="45527"/>
        <item x="45528"/>
        <item x="45529"/>
        <item x="45530"/>
        <item x="45531"/>
        <item x="45532"/>
        <item x="45533"/>
        <item x="45534"/>
        <item x="45535"/>
        <item x="45536"/>
        <item x="45537"/>
        <item x="45538"/>
        <item x="45539"/>
        <item x="45540"/>
        <item x="45541"/>
        <item x="45542"/>
        <item x="45543"/>
        <item x="45544"/>
        <item x="45545"/>
        <item x="45546"/>
        <item x="45547"/>
        <item x="45548"/>
        <item x="45549"/>
        <item x="45550"/>
        <item x="45551"/>
        <item x="45552"/>
        <item x="45553"/>
        <item x="45554"/>
        <item x="45555"/>
        <item x="45556"/>
        <item x="45557"/>
        <item x="45558"/>
        <item x="45559"/>
        <item x="45560"/>
        <item x="45561"/>
        <item x="45562"/>
        <item x="45563"/>
        <item x="45564"/>
        <item x="45565"/>
        <item x="45566"/>
        <item x="45567"/>
        <item x="45568"/>
        <item x="45569"/>
        <item x="45570"/>
        <item x="45571"/>
        <item x="45572"/>
        <item x="45573"/>
        <item x="45574"/>
        <item x="45575"/>
        <item x="45576"/>
        <item x="45577"/>
        <item x="45578"/>
        <item x="45579"/>
        <item x="45580"/>
        <item x="45581"/>
        <item x="45582"/>
        <item x="45583"/>
        <item x="45584"/>
        <item x="45585"/>
        <item x="45586"/>
        <item x="45587"/>
        <item x="45588"/>
        <item x="45589"/>
        <item x="45590"/>
        <item x="45591"/>
        <item x="45592"/>
        <item x="45593"/>
        <item x="45594"/>
        <item x="45595"/>
        <item x="45596"/>
        <item x="45597"/>
        <item x="45598"/>
        <item x="45599"/>
        <item x="45600"/>
        <item x="45601"/>
        <item x="45602"/>
        <item x="45603"/>
        <item x="45604"/>
        <item x="45605"/>
        <item x="45606"/>
        <item x="45607"/>
        <item x="45608"/>
        <item x="45609"/>
        <item x="45610"/>
        <item x="45611"/>
        <item x="45612"/>
        <item x="45613"/>
        <item x="45614"/>
        <item x="45615"/>
        <item x="45616"/>
        <item x="45617"/>
        <item x="45618"/>
        <item x="45619"/>
        <item x="45620"/>
        <item x="45621"/>
        <item x="45622"/>
        <item x="45623"/>
        <item x="45624"/>
        <item x="45625"/>
        <item x="45626"/>
        <item x="45627"/>
        <item x="45628"/>
        <item x="45629"/>
        <item x="45630"/>
        <item x="45631"/>
        <item x="45632"/>
        <item x="45633"/>
        <item x="45634"/>
        <item x="45635"/>
        <item x="45636"/>
        <item x="45637"/>
        <item x="45638"/>
        <item x="45639"/>
        <item x="45640"/>
        <item x="45641"/>
        <item x="45642"/>
        <item x="45643"/>
        <item x="45644"/>
        <item x="45645"/>
        <item x="45646"/>
        <item x="45647"/>
        <item x="45648"/>
        <item x="45649"/>
        <item x="45650"/>
        <item x="45651"/>
        <item x="45652"/>
        <item x="45653"/>
        <item x="45654"/>
        <item x="45655"/>
        <item x="45656"/>
        <item x="45657"/>
        <item x="45658"/>
        <item x="45659"/>
        <item x="45660"/>
        <item x="45661"/>
        <item x="45662"/>
        <item x="45663"/>
        <item x="45664"/>
        <item x="45665"/>
        <item x="45666"/>
        <item x="45667"/>
        <item x="45668"/>
        <item x="45669"/>
        <item x="45670"/>
        <item x="45671"/>
        <item x="45672"/>
        <item x="45673"/>
        <item x="45674"/>
        <item x="45675"/>
        <item x="45676"/>
        <item x="45677"/>
        <item x="45678"/>
        <item x="45679"/>
        <item x="45680"/>
        <item x="45681"/>
        <item x="45682"/>
        <item x="45683"/>
        <item x="45684"/>
        <item x="45685"/>
        <item x="45686"/>
        <item x="45687"/>
        <item x="45688"/>
        <item x="45689"/>
        <item x="45690"/>
        <item x="45691"/>
        <item x="45692"/>
        <item x="45693"/>
        <item x="45694"/>
        <item x="45695"/>
        <item x="45696"/>
        <item x="45697"/>
        <item x="45698"/>
        <item x="45699"/>
        <item x="45700"/>
        <item x="45701"/>
        <item x="45702"/>
        <item x="45703"/>
        <item x="45704"/>
        <item x="45705"/>
        <item x="45706"/>
        <item x="45707"/>
        <item x="45708"/>
        <item x="45709"/>
        <item x="45710"/>
        <item x="45711"/>
        <item x="45712"/>
        <item x="45713"/>
        <item x="45714"/>
        <item x="45715"/>
        <item x="45716"/>
        <item x="45717"/>
        <item x="45718"/>
        <item x="45719"/>
        <item x="45720"/>
        <item x="45721"/>
        <item x="45722"/>
        <item x="45723"/>
        <item x="45724"/>
        <item x="45725"/>
        <item x="45726"/>
        <item x="45727"/>
        <item x="45728"/>
        <item x="45729"/>
        <item x="45730"/>
        <item x="45731"/>
        <item x="45732"/>
        <item x="45733"/>
        <item x="45734"/>
        <item x="45735"/>
        <item x="45736"/>
        <item x="45737"/>
        <item x="45738"/>
        <item x="45739"/>
        <item x="45740"/>
        <item x="45741"/>
        <item x="45742"/>
        <item x="45743"/>
        <item x="45744"/>
        <item x="45745"/>
        <item x="45746"/>
        <item x="45747"/>
        <item x="45748"/>
        <item x="45749"/>
        <item x="45750"/>
        <item x="45751"/>
        <item x="45752"/>
        <item x="45753"/>
        <item x="45754"/>
        <item x="45755"/>
        <item x="45756"/>
        <item x="45757"/>
        <item x="45758"/>
        <item x="45759"/>
        <item x="45760"/>
        <item x="45761"/>
        <item x="45762"/>
        <item x="45763"/>
        <item x="45764"/>
        <item x="45765"/>
        <item x="45766"/>
        <item x="45767"/>
        <item x="45768"/>
        <item x="45769"/>
        <item x="45770"/>
        <item x="45771"/>
        <item x="45772"/>
        <item x="45773"/>
        <item x="45774"/>
        <item x="45775"/>
        <item x="45776"/>
        <item x="45777"/>
        <item x="45778"/>
        <item x="45779"/>
        <item x="45780"/>
        <item x="45781"/>
        <item x="45782"/>
        <item x="45783"/>
        <item x="45784"/>
        <item x="45785"/>
        <item x="45786"/>
        <item x="45787"/>
        <item x="45788"/>
        <item x="45789"/>
        <item x="45790"/>
        <item x="45791"/>
        <item x="45792"/>
        <item x="45793"/>
        <item x="45794"/>
        <item x="45795"/>
        <item x="45796"/>
        <item x="45797"/>
        <item x="45798"/>
        <item x="45799"/>
        <item x="45800"/>
        <item x="45801"/>
        <item x="45802"/>
        <item x="45803"/>
        <item x="45804"/>
        <item x="45805"/>
        <item x="45806"/>
        <item x="45807"/>
        <item x="45808"/>
        <item x="45809"/>
        <item x="45810"/>
        <item x="45811"/>
        <item x="45812"/>
        <item x="45813"/>
        <item x="45814"/>
        <item x="45815"/>
        <item x="45816"/>
        <item x="45817"/>
        <item x="45818"/>
        <item x="45819"/>
        <item x="45820"/>
        <item x="45821"/>
        <item x="45822"/>
        <item x="45823"/>
        <item x="45824"/>
        <item x="45825"/>
        <item x="45826"/>
        <item x="45827"/>
        <item x="45828"/>
        <item x="45829"/>
        <item x="45830"/>
        <item x="45831"/>
        <item x="45832"/>
        <item x="45833"/>
        <item x="45834"/>
        <item x="45835"/>
        <item x="45836"/>
        <item x="45837"/>
        <item x="45838"/>
        <item x="45839"/>
        <item x="45840"/>
        <item x="45841"/>
        <item x="45842"/>
        <item x="45843"/>
        <item x="45844"/>
        <item x="45845"/>
        <item x="45846"/>
        <item x="45847"/>
        <item x="45848"/>
        <item x="45849"/>
        <item x="45850"/>
        <item x="45851"/>
        <item x="45852"/>
        <item x="45853"/>
        <item x="45854"/>
        <item x="45855"/>
        <item x="45856"/>
        <item x="45857"/>
        <item x="45858"/>
        <item x="45859"/>
        <item x="45860"/>
        <item x="45861"/>
        <item x="45862"/>
        <item x="45863"/>
        <item x="45864"/>
        <item x="45865"/>
        <item x="45866"/>
        <item x="45867"/>
        <item x="45868"/>
        <item x="45869"/>
        <item x="45870"/>
        <item x="45871"/>
        <item x="45872"/>
        <item x="45873"/>
        <item x="45874"/>
        <item x="45875"/>
        <item x="45876"/>
        <item x="45877"/>
        <item x="45878"/>
        <item x="45879"/>
        <item x="45880"/>
        <item x="45881"/>
        <item x="45882"/>
        <item x="45883"/>
        <item x="45884"/>
        <item x="45885"/>
        <item x="45886"/>
        <item x="45887"/>
        <item x="45888"/>
        <item x="45889"/>
        <item x="45890"/>
        <item x="45891"/>
        <item x="45892"/>
        <item x="45893"/>
        <item x="45894"/>
        <item x="45895"/>
        <item x="45896"/>
        <item x="45897"/>
        <item x="45898"/>
        <item x="45899"/>
        <item x="45900"/>
        <item x="45901"/>
        <item x="45902"/>
        <item x="45903"/>
        <item x="45904"/>
        <item x="45905"/>
        <item x="45906"/>
        <item x="45907"/>
        <item x="45908"/>
        <item x="45909"/>
        <item x="45910"/>
        <item x="45911"/>
        <item x="45912"/>
        <item x="45913"/>
        <item x="45914"/>
        <item x="45915"/>
        <item x="45916"/>
        <item x="45917"/>
        <item x="45918"/>
        <item x="45919"/>
        <item x="45920"/>
        <item x="45921"/>
        <item x="45922"/>
        <item x="45923"/>
        <item x="45924"/>
        <item x="45925"/>
        <item x="45926"/>
        <item x="45927"/>
        <item x="45928"/>
        <item x="45929"/>
        <item x="45930"/>
        <item x="45931"/>
        <item x="45932"/>
        <item x="45933"/>
        <item x="45934"/>
        <item x="45935"/>
        <item x="45936"/>
        <item x="45937"/>
        <item x="45938"/>
        <item x="45939"/>
        <item x="45940"/>
        <item x="45941"/>
        <item x="45942"/>
        <item x="45943"/>
        <item x="45944"/>
        <item x="45945"/>
        <item x="45946"/>
        <item x="45947"/>
        <item x="45948"/>
        <item x="45949"/>
        <item x="45950"/>
        <item x="45951"/>
        <item x="45952"/>
        <item x="45953"/>
        <item x="45954"/>
        <item x="45955"/>
        <item x="45956"/>
        <item x="45957"/>
        <item x="45958"/>
        <item x="45959"/>
        <item x="45960"/>
        <item x="45961"/>
        <item x="45962"/>
        <item x="45963"/>
        <item x="45964"/>
        <item x="45965"/>
        <item x="45966"/>
        <item x="45967"/>
        <item x="45968"/>
        <item x="45969"/>
        <item x="45970"/>
        <item x="45971"/>
        <item x="45972"/>
        <item x="45973"/>
        <item x="45974"/>
        <item x="45975"/>
        <item x="45976"/>
        <item x="45977"/>
        <item x="45978"/>
        <item x="45979"/>
        <item x="45980"/>
        <item x="45981"/>
        <item x="45982"/>
        <item x="45983"/>
        <item x="45984"/>
        <item x="45985"/>
        <item x="45986"/>
        <item x="45987"/>
        <item x="45988"/>
        <item x="45989"/>
        <item x="45990"/>
        <item x="45991"/>
        <item x="45992"/>
        <item x="45993"/>
        <item x="45994"/>
        <item x="45995"/>
        <item x="45996"/>
        <item x="45997"/>
        <item x="45998"/>
        <item x="45999"/>
        <item x="46000"/>
        <item x="46001"/>
        <item x="46002"/>
        <item x="46003"/>
        <item x="46004"/>
        <item x="46005"/>
        <item x="46006"/>
        <item x="46007"/>
        <item x="46008"/>
        <item x="46009"/>
        <item x="46010"/>
        <item x="46011"/>
        <item x="46012"/>
        <item x="46013"/>
        <item x="46014"/>
        <item x="46015"/>
        <item x="46016"/>
        <item x="46017"/>
        <item x="46018"/>
        <item x="46019"/>
        <item x="46020"/>
        <item x="46021"/>
        <item x="46022"/>
        <item x="46023"/>
        <item x="46024"/>
        <item x="46025"/>
        <item x="46026"/>
        <item x="46027"/>
        <item x="46028"/>
        <item x="46029"/>
        <item x="46030"/>
        <item x="46031"/>
        <item x="46032"/>
        <item x="46033"/>
        <item x="46034"/>
        <item x="46035"/>
        <item x="46036"/>
        <item x="46037"/>
        <item x="46038"/>
        <item x="46039"/>
        <item x="46040"/>
        <item x="46041"/>
        <item x="46042"/>
        <item x="46043"/>
        <item x="46044"/>
        <item x="46045"/>
        <item x="46046"/>
        <item x="46047"/>
        <item x="46048"/>
        <item x="46049"/>
        <item x="46050"/>
        <item x="46051"/>
        <item x="46052"/>
        <item x="46053"/>
        <item x="46054"/>
        <item x="46055"/>
        <item x="46056"/>
        <item x="46057"/>
        <item x="46058"/>
        <item x="46059"/>
        <item x="46060"/>
        <item x="46061"/>
        <item x="46062"/>
        <item x="46063"/>
        <item x="46064"/>
        <item x="46065"/>
        <item x="46066"/>
        <item x="46067"/>
        <item x="46068"/>
        <item x="46069"/>
        <item x="46070"/>
        <item x="46071"/>
        <item x="46072"/>
        <item x="46073"/>
        <item x="46074"/>
        <item x="46075"/>
        <item x="46076"/>
        <item x="46077"/>
        <item x="46078"/>
        <item x="46079"/>
        <item x="46080"/>
        <item x="46081"/>
        <item x="46082"/>
        <item x="46083"/>
        <item x="46084"/>
        <item x="46085"/>
        <item x="46086"/>
        <item x="46087"/>
        <item x="46088"/>
        <item x="46089"/>
        <item x="46090"/>
        <item x="46091"/>
        <item x="46092"/>
        <item x="46093"/>
        <item x="46094"/>
        <item x="46095"/>
        <item x="46096"/>
        <item x="46097"/>
        <item x="46098"/>
        <item x="46099"/>
        <item x="46100"/>
        <item x="46101"/>
        <item x="46102"/>
        <item x="46103"/>
        <item x="46104"/>
        <item x="46105"/>
        <item x="46106"/>
        <item x="46107"/>
        <item x="46108"/>
        <item x="46109"/>
        <item x="46110"/>
        <item x="46111"/>
        <item x="46112"/>
        <item x="46113"/>
        <item x="46114"/>
        <item x="46115"/>
        <item x="46116"/>
        <item x="46117"/>
        <item x="46118"/>
        <item x="46119"/>
        <item x="46120"/>
        <item x="46121"/>
        <item x="46122"/>
        <item x="46123"/>
        <item x="46124"/>
        <item x="46125"/>
        <item x="46126"/>
        <item x="46127"/>
        <item x="46128"/>
        <item x="46129"/>
        <item x="46130"/>
        <item x="46131"/>
        <item x="46132"/>
        <item x="46133"/>
        <item x="46134"/>
        <item x="46135"/>
        <item x="46136"/>
        <item x="46137"/>
        <item x="46138"/>
        <item x="46139"/>
        <item x="46140"/>
        <item x="46141"/>
        <item x="46142"/>
        <item x="46143"/>
        <item x="46144"/>
        <item x="46145"/>
        <item x="46146"/>
        <item x="46147"/>
        <item x="46148"/>
        <item x="46149"/>
        <item x="46150"/>
        <item x="46151"/>
        <item x="46152"/>
        <item x="46153"/>
        <item x="46154"/>
        <item x="46155"/>
        <item x="46156"/>
        <item x="46157"/>
        <item x="46158"/>
        <item x="46159"/>
        <item x="46160"/>
        <item x="46161"/>
        <item x="46162"/>
        <item x="46163"/>
        <item x="46164"/>
        <item x="46165"/>
        <item x="46166"/>
        <item x="46167"/>
        <item x="46168"/>
        <item x="46169"/>
        <item x="46170"/>
        <item x="46171"/>
        <item x="46172"/>
        <item x="46173"/>
        <item x="46174"/>
        <item x="46175"/>
        <item x="46176"/>
        <item x="46177"/>
        <item x="46178"/>
        <item x="46179"/>
        <item x="46180"/>
        <item x="46181"/>
        <item x="46182"/>
        <item x="46183"/>
        <item x="46184"/>
        <item x="46185"/>
        <item x="46186"/>
        <item x="46187"/>
        <item x="46188"/>
        <item x="46189"/>
        <item x="46190"/>
        <item x="46191"/>
        <item x="46192"/>
        <item x="46193"/>
        <item x="46194"/>
        <item x="46195"/>
        <item x="46196"/>
        <item x="46197"/>
        <item x="46198"/>
        <item x="46199"/>
        <item x="46200"/>
        <item x="46201"/>
        <item x="46202"/>
        <item x="46203"/>
        <item x="46204"/>
        <item x="46205"/>
        <item x="46206"/>
        <item x="46207"/>
        <item x="46208"/>
        <item x="46209"/>
        <item x="46210"/>
        <item x="46211"/>
        <item x="46212"/>
        <item x="46213"/>
        <item x="46214"/>
        <item x="46215"/>
        <item x="46216"/>
        <item x="46217"/>
        <item x="46218"/>
        <item x="46219"/>
        <item x="46220"/>
        <item x="46221"/>
        <item x="46222"/>
        <item x="46223"/>
        <item x="46224"/>
        <item x="46225"/>
        <item x="46226"/>
        <item x="46227"/>
        <item x="46228"/>
        <item x="46229"/>
        <item x="46230"/>
        <item x="46231"/>
        <item x="46232"/>
        <item x="46233"/>
        <item x="46234"/>
        <item x="46235"/>
        <item x="46236"/>
        <item x="46237"/>
        <item x="46238"/>
        <item x="46239"/>
        <item x="46240"/>
        <item x="46241"/>
        <item x="46242"/>
        <item x="46243"/>
        <item x="46244"/>
        <item x="46245"/>
        <item x="46246"/>
        <item x="46247"/>
        <item x="46248"/>
        <item x="46249"/>
        <item x="46250"/>
        <item x="46251"/>
        <item x="46252"/>
        <item x="46253"/>
        <item x="46254"/>
        <item x="46255"/>
        <item x="46256"/>
        <item x="46257"/>
        <item x="46258"/>
        <item x="46259"/>
        <item x="46260"/>
        <item x="46261"/>
        <item x="46262"/>
        <item x="46263"/>
        <item x="46264"/>
        <item x="46265"/>
        <item x="46266"/>
        <item x="46267"/>
        <item x="46268"/>
        <item x="46269"/>
        <item x="46270"/>
        <item x="46271"/>
        <item x="46272"/>
        <item x="46273"/>
        <item x="46274"/>
        <item x="46275"/>
        <item x="46276"/>
        <item x="46277"/>
        <item x="46278"/>
        <item x="46279"/>
        <item x="46280"/>
        <item x="46281"/>
        <item x="46282"/>
        <item x="46283"/>
        <item x="46284"/>
        <item x="46285"/>
        <item x="46286"/>
        <item x="46287"/>
        <item x="46288"/>
        <item x="46289"/>
        <item x="46290"/>
        <item x="46291"/>
        <item x="46292"/>
        <item x="46293"/>
        <item x="46294"/>
        <item x="46295"/>
        <item x="46296"/>
        <item x="46297"/>
        <item x="46298"/>
        <item x="46299"/>
        <item x="46300"/>
        <item x="46301"/>
        <item x="46302"/>
        <item x="46303"/>
        <item x="46304"/>
        <item x="46305"/>
        <item x="46306"/>
        <item x="46307"/>
        <item x="46308"/>
        <item x="46309"/>
        <item x="46310"/>
        <item x="46311"/>
        <item x="46312"/>
        <item x="46313"/>
        <item x="46314"/>
        <item x="46315"/>
        <item x="46316"/>
        <item x="46317"/>
        <item x="46318"/>
        <item x="46319"/>
        <item x="46320"/>
        <item x="46321"/>
        <item x="46322"/>
        <item x="46323"/>
        <item x="46324"/>
        <item x="46325"/>
        <item x="46326"/>
        <item x="46327"/>
        <item x="46328"/>
        <item x="46329"/>
        <item x="46330"/>
        <item x="46331"/>
        <item x="46332"/>
        <item x="46333"/>
        <item x="46334"/>
        <item x="46335"/>
        <item x="46336"/>
        <item x="46337"/>
        <item x="46338"/>
        <item x="46339"/>
        <item x="46340"/>
        <item x="46341"/>
        <item x="46342"/>
        <item x="46343"/>
        <item x="46344"/>
        <item x="46345"/>
        <item x="46346"/>
        <item x="46347"/>
        <item x="46348"/>
        <item x="46349"/>
        <item x="46350"/>
        <item x="46351"/>
        <item x="46352"/>
        <item x="46353"/>
        <item x="46354"/>
        <item x="46355"/>
        <item x="46356"/>
        <item x="46357"/>
        <item x="46358"/>
        <item x="46359"/>
        <item x="46360"/>
        <item x="46361"/>
        <item x="46362"/>
        <item x="46363"/>
        <item x="46364"/>
        <item x="46365"/>
        <item x="46366"/>
        <item x="46367"/>
        <item x="46368"/>
        <item x="46369"/>
        <item x="46370"/>
        <item x="46371"/>
        <item x="46372"/>
        <item x="46373"/>
        <item x="46374"/>
        <item x="46375"/>
        <item x="46376"/>
        <item x="46377"/>
        <item x="46378"/>
        <item x="46379"/>
        <item x="46380"/>
        <item x="46381"/>
        <item x="46382"/>
        <item x="46383"/>
        <item x="46384"/>
        <item x="46385"/>
        <item x="46386"/>
        <item x="46387"/>
        <item x="46388"/>
        <item x="46389"/>
        <item x="46390"/>
        <item x="46391"/>
        <item x="46392"/>
        <item x="46393"/>
        <item x="46394"/>
        <item x="46395"/>
        <item x="46396"/>
        <item x="46397"/>
        <item x="46398"/>
        <item x="46399"/>
        <item x="46400"/>
        <item x="46401"/>
        <item x="46402"/>
        <item x="46403"/>
        <item x="46404"/>
        <item x="46405"/>
        <item x="46406"/>
        <item x="46407"/>
        <item x="46408"/>
        <item x="46409"/>
        <item x="46410"/>
        <item x="46411"/>
        <item x="46412"/>
        <item x="46413"/>
        <item x="46414"/>
        <item x="46415"/>
        <item x="46416"/>
        <item x="46417"/>
        <item x="46418"/>
        <item x="46419"/>
        <item x="46420"/>
        <item x="46421"/>
        <item x="46422"/>
        <item x="46423"/>
        <item x="46424"/>
        <item x="46425"/>
        <item x="46426"/>
        <item x="46427"/>
        <item x="46428"/>
        <item x="46429"/>
        <item x="46430"/>
        <item x="46431"/>
        <item x="46432"/>
        <item x="46433"/>
        <item x="46434"/>
        <item x="46435"/>
        <item x="46436"/>
        <item x="46437"/>
        <item x="46438"/>
        <item x="46439"/>
        <item x="46440"/>
        <item x="46441"/>
        <item x="46442"/>
        <item x="46443"/>
        <item x="46444"/>
        <item x="46445"/>
        <item x="46446"/>
        <item x="46447"/>
        <item x="46448"/>
        <item x="46449"/>
        <item x="46450"/>
        <item x="46451"/>
        <item x="46452"/>
        <item x="46453"/>
        <item x="46454"/>
        <item x="46455"/>
        <item x="46456"/>
        <item x="46457"/>
        <item x="46458"/>
        <item x="46459"/>
        <item x="46460"/>
        <item x="46461"/>
        <item x="46462"/>
        <item x="46463"/>
        <item x="46464"/>
        <item x="46465"/>
        <item x="46466"/>
        <item x="46467"/>
        <item x="46468"/>
        <item x="46469"/>
        <item x="46470"/>
        <item x="46471"/>
        <item x="46472"/>
        <item x="46473"/>
        <item x="46474"/>
        <item x="46475"/>
        <item x="46476"/>
        <item x="46477"/>
        <item x="46478"/>
        <item x="46479"/>
        <item x="46480"/>
        <item x="46481"/>
        <item x="46482"/>
        <item x="46483"/>
        <item x="46484"/>
        <item x="46485"/>
        <item x="46486"/>
        <item x="46487"/>
        <item x="46488"/>
        <item x="46489"/>
        <item x="46490"/>
        <item x="46491"/>
        <item x="46492"/>
        <item x="46493"/>
        <item x="46494"/>
        <item x="46495"/>
        <item x="46496"/>
        <item x="46497"/>
        <item x="46498"/>
        <item x="46499"/>
        <item x="46500"/>
        <item x="46501"/>
        <item x="46502"/>
        <item x="46503"/>
        <item x="46504"/>
        <item x="46505"/>
        <item x="46506"/>
        <item x="46507"/>
        <item x="46508"/>
        <item x="46509"/>
        <item x="46510"/>
        <item x="46511"/>
        <item x="46512"/>
        <item x="46513"/>
        <item x="46514"/>
        <item x="46515"/>
        <item x="46516"/>
        <item x="46517"/>
        <item x="46518"/>
        <item x="46519"/>
        <item x="46520"/>
        <item x="46521"/>
        <item x="46522"/>
        <item x="46523"/>
        <item x="46524"/>
        <item x="46525"/>
        <item x="46526"/>
        <item x="46527"/>
        <item x="46528"/>
        <item x="46529"/>
        <item x="46530"/>
        <item x="46531"/>
        <item x="46532"/>
        <item x="46533"/>
        <item x="46534"/>
        <item x="46535"/>
        <item x="46536"/>
        <item x="46537"/>
        <item x="46538"/>
        <item x="46539"/>
        <item x="46540"/>
        <item x="46541"/>
        <item x="46542"/>
        <item x="46543"/>
        <item x="46544"/>
        <item x="46545"/>
        <item x="46546"/>
        <item x="46547"/>
        <item x="46548"/>
        <item x="46549"/>
        <item x="46550"/>
        <item x="46551"/>
        <item x="46552"/>
        <item x="46553"/>
        <item x="46554"/>
        <item x="46555"/>
        <item x="46556"/>
        <item x="46557"/>
        <item x="46558"/>
        <item x="46559"/>
        <item x="46560"/>
        <item x="46561"/>
        <item x="46562"/>
        <item x="46563"/>
        <item x="46564"/>
        <item x="46565"/>
        <item x="46566"/>
        <item x="46567"/>
        <item x="46568"/>
        <item x="46569"/>
        <item x="46570"/>
        <item x="46571"/>
        <item x="46572"/>
        <item x="46573"/>
        <item x="46574"/>
        <item x="46575"/>
        <item x="46576"/>
        <item x="46577"/>
        <item x="46578"/>
        <item x="46579"/>
        <item x="46580"/>
        <item x="46581"/>
        <item x="46582"/>
        <item x="46583"/>
        <item x="46584"/>
        <item x="46585"/>
        <item x="46586"/>
        <item x="46587"/>
        <item x="46588"/>
        <item x="46589"/>
        <item x="46590"/>
        <item x="46591"/>
        <item x="46592"/>
        <item x="46593"/>
        <item x="46594"/>
        <item x="46595"/>
        <item x="46596"/>
        <item x="46597"/>
        <item x="46598"/>
        <item x="46599"/>
        <item x="46600"/>
        <item x="46601"/>
        <item x="46602"/>
        <item x="46603"/>
        <item x="46604"/>
        <item x="46605"/>
        <item x="46606"/>
        <item x="46607"/>
        <item x="46608"/>
        <item x="46609"/>
        <item x="46610"/>
        <item x="46611"/>
        <item x="46612"/>
        <item x="46613"/>
        <item x="46614"/>
        <item x="46615"/>
        <item x="46616"/>
        <item x="46617"/>
        <item x="46618"/>
        <item x="46619"/>
        <item x="46620"/>
        <item x="46621"/>
        <item x="46622"/>
        <item x="46623"/>
        <item x="46624"/>
        <item x="46625"/>
        <item x="46626"/>
        <item x="46627"/>
        <item x="46628"/>
        <item x="46629"/>
        <item x="46630"/>
        <item x="46631"/>
        <item x="46632"/>
        <item x="46633"/>
        <item x="46634"/>
        <item x="46635"/>
        <item x="46636"/>
        <item x="46637"/>
        <item x="46638"/>
        <item x="46639"/>
        <item x="46640"/>
        <item x="46641"/>
        <item x="46642"/>
        <item x="46643"/>
        <item x="46644"/>
        <item x="46645"/>
        <item x="46646"/>
        <item x="46647"/>
        <item x="46648"/>
        <item x="46649"/>
        <item x="46650"/>
        <item x="46651"/>
        <item x="46652"/>
        <item x="46653"/>
        <item x="46654"/>
        <item x="46655"/>
        <item x="46656"/>
        <item x="46657"/>
        <item x="46658"/>
        <item x="46659"/>
        <item x="46660"/>
        <item x="46661"/>
        <item x="46662"/>
        <item x="46663"/>
        <item x="46664"/>
        <item x="46665"/>
        <item x="46666"/>
        <item x="46667"/>
        <item x="46668"/>
        <item x="46669"/>
        <item x="46670"/>
        <item x="46671"/>
        <item x="46672"/>
        <item x="46673"/>
        <item x="46674"/>
        <item x="46675"/>
        <item x="46676"/>
        <item x="46677"/>
        <item x="46678"/>
        <item x="46679"/>
        <item x="46680"/>
        <item x="46681"/>
        <item x="46682"/>
        <item x="46683"/>
        <item x="46684"/>
        <item x="46685"/>
        <item x="46686"/>
        <item x="46687"/>
        <item x="46688"/>
        <item x="46689"/>
        <item x="46690"/>
        <item x="46691"/>
        <item x="46692"/>
        <item x="46693"/>
        <item x="46694"/>
        <item x="46695"/>
        <item x="46696"/>
        <item x="46697"/>
        <item x="46698"/>
        <item x="46699"/>
        <item x="46700"/>
        <item x="46701"/>
        <item x="46702"/>
        <item x="46703"/>
        <item x="46704"/>
        <item x="46705"/>
        <item x="46706"/>
        <item x="46707"/>
        <item x="46708"/>
        <item x="46709"/>
        <item x="46710"/>
        <item x="46711"/>
        <item x="46712"/>
        <item x="46713"/>
        <item x="46714"/>
        <item x="46715"/>
        <item x="46716"/>
        <item x="46717"/>
        <item x="46718"/>
        <item x="46719"/>
        <item x="46720"/>
        <item x="46721"/>
        <item x="46722"/>
        <item x="46723"/>
        <item x="46724"/>
        <item x="46725"/>
        <item x="46726"/>
        <item x="46727"/>
        <item x="46728"/>
        <item x="46729"/>
        <item x="46730"/>
        <item x="46731"/>
        <item x="46732"/>
        <item x="46733"/>
        <item x="46734"/>
        <item x="46735"/>
        <item x="46736"/>
        <item x="46737"/>
        <item x="46738"/>
        <item x="46739"/>
        <item x="46740"/>
        <item x="46741"/>
        <item x="46742"/>
        <item x="46743"/>
        <item x="46744"/>
        <item x="46745"/>
        <item x="46746"/>
        <item x="46747"/>
        <item x="46748"/>
        <item x="46749"/>
        <item x="46750"/>
        <item x="46751"/>
        <item x="46752"/>
        <item x="46753"/>
        <item x="46754"/>
        <item x="46755"/>
        <item x="46756"/>
        <item x="46757"/>
        <item x="46758"/>
        <item x="46759"/>
        <item x="46760"/>
        <item x="46761"/>
        <item x="46762"/>
        <item x="46763"/>
        <item x="46764"/>
        <item x="46765"/>
        <item x="46766"/>
        <item x="46767"/>
        <item x="46768"/>
        <item x="46769"/>
        <item x="46770"/>
        <item x="46771"/>
        <item x="46772"/>
        <item x="46773"/>
        <item x="46774"/>
        <item x="46775"/>
        <item x="46776"/>
        <item x="46777"/>
        <item x="46778"/>
        <item x="46779"/>
        <item x="46780"/>
        <item x="46781"/>
        <item x="46782"/>
        <item x="46783"/>
        <item x="46784"/>
        <item x="46785"/>
        <item x="46786"/>
        <item x="46787"/>
        <item x="46788"/>
        <item x="46789"/>
        <item x="46790"/>
        <item x="46791"/>
        <item x="46792"/>
        <item x="46793"/>
        <item x="46794"/>
        <item x="46795"/>
        <item x="46796"/>
        <item x="46797"/>
        <item x="46798"/>
        <item x="46799"/>
        <item x="46800"/>
        <item x="46801"/>
        <item x="46802"/>
        <item x="46803"/>
        <item x="46804"/>
        <item x="46805"/>
        <item x="46806"/>
        <item x="46807"/>
        <item x="46808"/>
        <item x="46809"/>
        <item x="46810"/>
        <item x="46811"/>
        <item x="46812"/>
        <item x="46813"/>
        <item x="46814"/>
        <item x="46815"/>
        <item x="46816"/>
        <item x="46817"/>
        <item x="46818"/>
        <item x="46819"/>
        <item x="46820"/>
        <item x="46821"/>
        <item x="46822"/>
        <item x="46823"/>
        <item x="46824"/>
        <item x="46825"/>
        <item x="46826"/>
        <item x="46827"/>
        <item x="46828"/>
        <item x="46829"/>
        <item x="46830"/>
        <item x="46831"/>
        <item x="46832"/>
        <item x="46833"/>
        <item x="46834"/>
        <item x="46835"/>
        <item x="46836"/>
        <item x="46837"/>
        <item x="46838"/>
        <item x="46839"/>
        <item x="46840"/>
        <item x="46841"/>
        <item x="46842"/>
        <item x="46843"/>
        <item x="46844"/>
        <item x="46845"/>
        <item x="46846"/>
        <item x="46847"/>
        <item x="46848"/>
        <item x="46849"/>
        <item x="46850"/>
        <item x="46851"/>
        <item x="46852"/>
        <item x="46853"/>
        <item x="46854"/>
        <item x="46855"/>
        <item x="46856"/>
        <item x="46857"/>
        <item x="46858"/>
        <item x="46859"/>
        <item x="46860"/>
        <item x="46861"/>
        <item x="46862"/>
        <item x="46863"/>
        <item x="46864"/>
        <item x="46865"/>
        <item x="46866"/>
        <item x="46867"/>
        <item x="46868"/>
        <item x="46869"/>
        <item x="46870"/>
        <item x="46871"/>
        <item x="46872"/>
        <item x="46873"/>
        <item x="46874"/>
        <item x="46875"/>
        <item x="46876"/>
        <item x="46877"/>
        <item x="46878"/>
        <item x="46879"/>
        <item x="46880"/>
        <item x="46881"/>
        <item x="46882"/>
        <item x="46883"/>
        <item x="46884"/>
        <item x="46885"/>
        <item x="46886"/>
        <item x="46887"/>
        <item x="46888"/>
        <item x="46889"/>
        <item x="46890"/>
        <item x="46891"/>
        <item x="46892"/>
        <item x="46893"/>
        <item x="46894"/>
        <item x="46895"/>
        <item x="46896"/>
        <item x="46897"/>
        <item x="46898"/>
        <item x="46899"/>
        <item x="46900"/>
        <item x="46901"/>
        <item x="46902"/>
        <item x="46903"/>
        <item x="46904"/>
        <item x="46905"/>
        <item x="46906"/>
        <item x="46907"/>
        <item x="46908"/>
        <item x="46909"/>
        <item x="46910"/>
        <item x="46911"/>
        <item x="46912"/>
        <item x="46913"/>
        <item x="46914"/>
        <item x="46915"/>
        <item x="46916"/>
        <item x="46917"/>
        <item x="46918"/>
        <item x="46919"/>
        <item x="46920"/>
        <item x="46921"/>
        <item x="46922"/>
        <item x="46923"/>
        <item x="46924"/>
        <item x="46925"/>
        <item x="46926"/>
        <item x="46927"/>
        <item x="46928"/>
        <item x="46929"/>
        <item x="46930"/>
        <item x="46931"/>
        <item x="46932"/>
        <item x="46933"/>
        <item x="46934"/>
        <item x="46935"/>
        <item x="46936"/>
        <item x="46937"/>
        <item x="46938"/>
        <item x="46939"/>
        <item x="46940"/>
        <item x="46941"/>
        <item x="46942"/>
        <item x="46943"/>
        <item x="46944"/>
        <item x="46945"/>
        <item x="46946"/>
        <item x="46947"/>
        <item x="46948"/>
        <item x="46949"/>
        <item x="46950"/>
        <item x="46951"/>
        <item x="46952"/>
        <item x="46953"/>
        <item x="46954"/>
        <item x="46955"/>
        <item x="46956"/>
        <item x="46957"/>
        <item x="46958"/>
        <item x="46959"/>
        <item x="46960"/>
        <item x="46961"/>
        <item x="46962"/>
        <item x="46963"/>
        <item x="46964"/>
        <item x="46965"/>
        <item x="46966"/>
        <item x="46967"/>
        <item x="46968"/>
        <item x="46969"/>
        <item x="46970"/>
        <item x="46971"/>
        <item x="46972"/>
        <item x="46973"/>
        <item x="46974"/>
        <item x="46975"/>
        <item x="46976"/>
        <item x="46977"/>
        <item x="46978"/>
        <item x="46979"/>
        <item x="46980"/>
        <item x="46981"/>
        <item x="46982"/>
        <item x="46983"/>
        <item x="46984"/>
        <item x="46985"/>
        <item x="46986"/>
        <item x="46987"/>
        <item x="46988"/>
        <item x="46989"/>
        <item x="46990"/>
        <item x="46991"/>
        <item x="46992"/>
        <item x="46993"/>
        <item x="46994"/>
        <item x="46995"/>
        <item x="46996"/>
        <item x="46997"/>
        <item x="46998"/>
        <item x="46999"/>
        <item x="47000"/>
        <item x="47001"/>
        <item x="47002"/>
        <item x="47003"/>
        <item x="47004"/>
        <item x="47005"/>
        <item x="47006"/>
        <item x="47007"/>
        <item x="47008"/>
        <item x="47009"/>
        <item x="47010"/>
        <item x="47011"/>
        <item x="47012"/>
        <item x="47013"/>
        <item x="47014"/>
        <item x="47015"/>
        <item x="47016"/>
        <item x="47017"/>
        <item x="47018"/>
        <item x="47019"/>
        <item x="47020"/>
        <item x="47021"/>
        <item x="47022"/>
        <item x="47023"/>
        <item x="47024"/>
        <item x="47025"/>
        <item x="47026"/>
        <item x="47027"/>
        <item x="47028"/>
        <item x="47029"/>
        <item x="47030"/>
        <item x="47031"/>
        <item x="47032"/>
        <item x="47033"/>
        <item x="47034"/>
        <item x="47035"/>
        <item x="47036"/>
        <item x="47037"/>
        <item x="47038"/>
        <item x="47039"/>
        <item x="47040"/>
        <item x="47041"/>
        <item x="47042"/>
        <item x="47043"/>
        <item x="47044"/>
        <item x="47045"/>
        <item x="47046"/>
        <item x="47047"/>
        <item x="47048"/>
        <item x="47049"/>
        <item x="47050"/>
        <item x="47051"/>
        <item x="47052"/>
        <item x="47053"/>
        <item x="47054"/>
        <item x="47055"/>
        <item x="47056"/>
        <item x="47057"/>
        <item x="47058"/>
        <item x="47059"/>
        <item x="47060"/>
        <item x="47061"/>
        <item x="47062"/>
        <item x="47063"/>
        <item x="47064"/>
        <item x="47065"/>
        <item x="47066"/>
        <item x="47067"/>
        <item x="47068"/>
        <item x="47069"/>
        <item x="47070"/>
        <item x="47071"/>
        <item x="47072"/>
        <item x="47073"/>
        <item x="47074"/>
        <item x="47075"/>
        <item x="47076"/>
        <item x="47077"/>
        <item x="47078"/>
        <item x="47079"/>
        <item x="47080"/>
        <item x="47081"/>
        <item x="47082"/>
        <item x="47083"/>
        <item x="47084"/>
        <item x="47085"/>
        <item x="47086"/>
        <item x="47087"/>
        <item x="47088"/>
        <item x="47089"/>
        <item x="47090"/>
        <item x="47091"/>
        <item x="47092"/>
        <item x="47093"/>
        <item x="47094"/>
        <item x="47095"/>
        <item x="47096"/>
        <item x="47097"/>
        <item x="47098"/>
        <item x="47099"/>
        <item x="47100"/>
        <item x="47101"/>
        <item x="47102"/>
        <item x="47103"/>
        <item x="47104"/>
        <item x="47105"/>
        <item x="47106"/>
        <item x="47107"/>
        <item x="47108"/>
        <item x="47109"/>
        <item x="47110"/>
        <item x="47111"/>
        <item x="47112"/>
        <item x="47113"/>
        <item x="47114"/>
        <item x="47115"/>
        <item x="47116"/>
        <item x="47117"/>
        <item x="47118"/>
        <item x="47119"/>
        <item x="47120"/>
        <item x="47121"/>
        <item x="47122"/>
        <item x="47123"/>
        <item x="47124"/>
        <item x="47125"/>
        <item x="47126"/>
        <item x="47127"/>
        <item x="47128"/>
        <item x="47129"/>
        <item x="47130"/>
        <item x="47131"/>
        <item x="47132"/>
        <item x="47133"/>
        <item x="47134"/>
        <item x="47135"/>
        <item x="47136"/>
        <item x="47137"/>
        <item x="47138"/>
        <item x="47139"/>
        <item x="47140"/>
        <item x="47141"/>
        <item x="47142"/>
        <item x="47143"/>
        <item x="47144"/>
        <item x="47145"/>
        <item x="47146"/>
        <item x="47147"/>
        <item x="47148"/>
        <item x="47149"/>
        <item x="47150"/>
        <item x="47151"/>
        <item x="47152"/>
        <item x="47153"/>
        <item x="47154"/>
        <item x="47155"/>
        <item x="47156"/>
        <item x="47157"/>
        <item x="47158"/>
        <item x="47159"/>
        <item x="47160"/>
        <item x="47161"/>
        <item x="47162"/>
        <item x="47163"/>
        <item x="47164"/>
        <item x="47165"/>
        <item x="47166"/>
        <item x="47167"/>
        <item x="47168"/>
        <item x="47169"/>
        <item x="47170"/>
        <item x="47171"/>
        <item x="47172"/>
        <item x="47173"/>
        <item x="47174"/>
        <item x="47175"/>
        <item x="47176"/>
        <item x="47177"/>
        <item x="47178"/>
        <item x="47179"/>
        <item x="47180"/>
        <item x="47181"/>
        <item x="47182"/>
        <item x="47183"/>
        <item x="47184"/>
        <item x="47185"/>
        <item x="47186"/>
        <item x="47187"/>
        <item x="47188"/>
        <item x="47189"/>
        <item x="47190"/>
        <item x="47191"/>
        <item x="47192"/>
        <item x="47193"/>
        <item x="47194"/>
        <item x="47195"/>
        <item x="47196"/>
        <item x="47197"/>
        <item x="47198"/>
        <item x="47199"/>
        <item x="47200"/>
        <item x="47201"/>
        <item x="47202"/>
        <item x="47203"/>
        <item x="47204"/>
        <item x="47205"/>
        <item x="47206"/>
        <item x="47207"/>
        <item x="47208"/>
        <item x="47209"/>
        <item x="47210"/>
        <item x="47211"/>
        <item x="47212"/>
        <item x="47213"/>
        <item x="47214"/>
        <item x="47215"/>
        <item x="47216"/>
        <item x="47217"/>
        <item x="47218"/>
        <item x="47219"/>
        <item x="47220"/>
        <item x="47221"/>
        <item x="47222"/>
        <item x="47223"/>
        <item x="47224"/>
        <item x="47225"/>
        <item x="47226"/>
        <item x="47227"/>
        <item x="47228"/>
        <item x="47229"/>
        <item x="47230"/>
        <item x="47231"/>
        <item x="47232"/>
        <item x="47233"/>
        <item x="47234"/>
        <item x="47235"/>
        <item x="47236"/>
        <item x="47237"/>
        <item x="47238"/>
        <item x="47239"/>
        <item x="47240"/>
        <item x="47241"/>
        <item x="47242"/>
        <item x="47243"/>
        <item x="47244"/>
        <item x="47245"/>
        <item x="47246"/>
        <item x="47247"/>
        <item x="47248"/>
        <item x="47249"/>
        <item x="47250"/>
        <item x="47251"/>
        <item x="47252"/>
        <item x="47253"/>
        <item x="47254"/>
        <item x="47255"/>
        <item x="47256"/>
        <item x="47257"/>
        <item x="47258"/>
        <item x="47259"/>
        <item x="47260"/>
        <item x="47261"/>
        <item x="47262"/>
        <item x="47263"/>
        <item x="47264"/>
        <item x="47265"/>
        <item x="47266"/>
        <item x="47267"/>
        <item x="47268"/>
        <item x="47269"/>
        <item x="47270"/>
        <item x="47271"/>
        <item x="47272"/>
        <item x="47273"/>
        <item x="47274"/>
        <item x="47275"/>
        <item x="47276"/>
        <item x="47277"/>
        <item x="47278"/>
        <item x="47279"/>
        <item x="47280"/>
        <item x="47281"/>
        <item x="47282"/>
        <item x="47283"/>
        <item x="47284"/>
        <item x="47285"/>
        <item x="47286"/>
        <item x="47287"/>
        <item x="47288"/>
        <item x="47289"/>
        <item x="47290"/>
        <item x="47291"/>
        <item x="47292"/>
        <item x="47293"/>
        <item x="47294"/>
        <item x="47295"/>
        <item x="47296"/>
        <item x="47297"/>
        <item x="47298"/>
        <item x="47299"/>
        <item x="47300"/>
        <item x="47301"/>
        <item x="47302"/>
        <item x="47303"/>
        <item x="47304"/>
        <item x="47305"/>
        <item x="47306"/>
        <item x="47307"/>
        <item x="47308"/>
        <item x="47309"/>
        <item x="47310"/>
        <item x="47311"/>
        <item x="47312"/>
        <item x="47313"/>
        <item x="47314"/>
        <item x="47315"/>
        <item x="47316"/>
        <item x="47317"/>
        <item x="47318"/>
        <item x="47319"/>
        <item x="47320"/>
        <item x="47321"/>
        <item x="47322"/>
        <item x="47323"/>
        <item x="47324"/>
        <item x="47325"/>
        <item x="47326"/>
        <item x="47327"/>
        <item x="47328"/>
        <item x="47329"/>
        <item x="47330"/>
        <item x="47331"/>
        <item x="47332"/>
        <item x="47333"/>
        <item x="47334"/>
        <item x="47335"/>
        <item x="47336"/>
        <item x="47337"/>
        <item x="47338"/>
        <item x="47339"/>
        <item x="47340"/>
        <item x="47341"/>
        <item x="47342"/>
        <item x="47343"/>
        <item x="47344"/>
        <item x="47345"/>
        <item x="47346"/>
        <item x="47347"/>
        <item x="47348"/>
        <item x="47349"/>
        <item x="47350"/>
        <item x="47351"/>
        <item x="47352"/>
        <item x="47353"/>
        <item x="47354"/>
        <item x="47355"/>
        <item x="47356"/>
        <item x="47357"/>
        <item x="47358"/>
        <item x="47359"/>
        <item x="47360"/>
        <item x="47361"/>
        <item x="47362"/>
        <item x="47363"/>
        <item x="47364"/>
        <item x="47365"/>
        <item x="47366"/>
        <item x="47367"/>
        <item x="47368"/>
        <item x="47369"/>
        <item x="47370"/>
        <item x="47371"/>
        <item x="47372"/>
        <item x="47373"/>
        <item x="47374"/>
        <item x="47375"/>
        <item x="47376"/>
        <item x="47377"/>
        <item x="47378"/>
        <item x="47379"/>
        <item x="47380"/>
        <item x="47381"/>
        <item x="47382"/>
        <item x="47383"/>
        <item x="47384"/>
        <item x="47385"/>
        <item x="47386"/>
        <item x="47387"/>
        <item x="47388"/>
        <item x="47389"/>
        <item x="47390"/>
        <item x="47391"/>
        <item x="47392"/>
        <item x="47393"/>
        <item x="47394"/>
        <item x="47395"/>
        <item x="47396"/>
        <item x="47397"/>
        <item x="47398"/>
        <item x="47399"/>
        <item x="47400"/>
        <item x="47401"/>
        <item x="47402"/>
        <item x="47403"/>
        <item x="47404"/>
        <item x="47405"/>
        <item x="47406"/>
        <item x="47407"/>
        <item x="47408"/>
        <item x="47409"/>
        <item x="47410"/>
        <item x="47411"/>
        <item x="47412"/>
        <item x="47413"/>
        <item x="47414"/>
        <item x="47415"/>
        <item x="47416"/>
        <item x="47417"/>
        <item x="47418"/>
        <item x="47419"/>
        <item x="47420"/>
        <item x="47421"/>
        <item x="47422"/>
        <item x="47423"/>
        <item x="47424"/>
        <item x="47425"/>
        <item x="47426"/>
        <item x="47427"/>
        <item x="47428"/>
        <item x="47429"/>
        <item x="47430"/>
        <item x="47431"/>
        <item x="47432"/>
        <item x="47433"/>
        <item x="47434"/>
        <item x="47435"/>
        <item x="47436"/>
        <item x="47437"/>
        <item x="47438"/>
        <item x="47439"/>
        <item x="47440"/>
        <item x="47441"/>
        <item x="47442"/>
        <item x="47443"/>
        <item x="47444"/>
        <item x="47445"/>
        <item x="47446"/>
        <item x="47447"/>
        <item x="47448"/>
        <item x="47449"/>
        <item x="47450"/>
        <item x="47451"/>
        <item x="47452"/>
        <item x="47453"/>
        <item x="47454"/>
        <item x="47455"/>
        <item x="47456"/>
        <item x="47457"/>
        <item x="47458"/>
        <item x="47459"/>
        <item x="47460"/>
        <item x="47461"/>
        <item x="47462"/>
        <item x="47463"/>
        <item x="47464"/>
        <item x="47465"/>
        <item x="47466"/>
        <item x="47467"/>
        <item x="47468"/>
        <item x="47469"/>
        <item x="47470"/>
        <item x="47471"/>
        <item x="47472"/>
        <item x="47473"/>
        <item x="47474"/>
        <item x="47475"/>
        <item x="47476"/>
        <item x="47477"/>
        <item x="47478"/>
        <item x="47479"/>
        <item x="47480"/>
        <item x="47481"/>
        <item x="47482"/>
        <item x="47483"/>
        <item x="47484"/>
        <item x="47485"/>
        <item x="47486"/>
        <item x="47487"/>
        <item x="47488"/>
        <item x="47489"/>
        <item x="47490"/>
        <item x="47491"/>
        <item x="47492"/>
        <item x="47493"/>
        <item x="47494"/>
        <item x="47495"/>
        <item x="47496"/>
        <item x="47497"/>
        <item x="47498"/>
        <item x="47499"/>
        <item x="47500"/>
        <item x="47501"/>
        <item x="47502"/>
        <item x="47503"/>
        <item x="47504"/>
        <item x="47505"/>
        <item x="47506"/>
        <item x="47507"/>
        <item x="47508"/>
        <item x="47509"/>
        <item x="47510"/>
        <item x="47511"/>
        <item x="47512"/>
        <item x="47513"/>
        <item x="47514"/>
        <item x="47515"/>
        <item x="47516"/>
        <item x="47517"/>
        <item x="47518"/>
        <item x="47519"/>
        <item x="47520"/>
        <item x="47521"/>
        <item x="47522"/>
        <item x="47523"/>
        <item x="47524"/>
        <item x="47525"/>
        <item x="47526"/>
        <item x="47527"/>
        <item x="47528"/>
        <item x="47529"/>
        <item x="47530"/>
        <item x="47531"/>
        <item x="47532"/>
        <item x="47533"/>
        <item x="47534"/>
        <item x="47535"/>
        <item x="47536"/>
        <item x="47537"/>
        <item x="47538"/>
        <item x="47539"/>
        <item x="47540"/>
        <item x="47541"/>
        <item x="47542"/>
        <item x="47543"/>
        <item x="47544"/>
        <item x="47545"/>
        <item x="47546"/>
        <item x="47547"/>
        <item x="47548"/>
        <item x="47549"/>
        <item x="47550"/>
        <item x="47551"/>
        <item x="47552"/>
        <item x="47553"/>
        <item x="47554"/>
        <item x="47555"/>
        <item x="47556"/>
        <item x="47557"/>
        <item x="47558"/>
        <item x="47559"/>
        <item x="47560"/>
        <item x="47561"/>
        <item x="47562"/>
        <item x="47563"/>
        <item x="47564"/>
        <item x="47565"/>
        <item x="47566"/>
        <item x="47567"/>
        <item x="47568"/>
        <item x="47569"/>
        <item x="47570"/>
        <item x="47571"/>
        <item x="47572"/>
        <item x="47573"/>
        <item x="47574"/>
        <item x="47575"/>
        <item x="47576"/>
        <item x="47577"/>
        <item x="47578"/>
        <item x="47579"/>
        <item x="47580"/>
        <item x="47581"/>
        <item x="47582"/>
        <item x="47583"/>
        <item x="47584"/>
        <item x="47585"/>
        <item x="47586"/>
        <item x="47587"/>
        <item x="47588"/>
        <item x="47589"/>
        <item x="47590"/>
        <item x="47591"/>
        <item x="47592"/>
        <item x="47593"/>
        <item x="47594"/>
        <item x="47595"/>
        <item x="47596"/>
        <item x="47597"/>
        <item x="47598"/>
        <item x="47599"/>
        <item x="47600"/>
        <item x="47601"/>
        <item x="47602"/>
        <item x="47603"/>
        <item x="47604"/>
        <item x="47605"/>
        <item x="47606"/>
        <item x="47607"/>
        <item x="47608"/>
        <item x="47609"/>
        <item x="47610"/>
        <item x="47611"/>
        <item x="47612"/>
        <item x="47613"/>
        <item x="47614"/>
        <item x="47615"/>
        <item x="47616"/>
        <item x="47617"/>
        <item x="47618"/>
        <item x="47619"/>
        <item x="47620"/>
        <item x="47621"/>
        <item x="47622"/>
        <item x="47623"/>
        <item x="47624"/>
        <item x="47625"/>
        <item x="47626"/>
        <item x="47627"/>
        <item x="47628"/>
        <item x="47629"/>
        <item x="47630"/>
        <item x="47631"/>
        <item x="47632"/>
        <item x="47633"/>
        <item x="47634"/>
        <item x="47635"/>
        <item x="47636"/>
        <item x="47637"/>
        <item x="47638"/>
        <item x="47639"/>
        <item x="47640"/>
        <item x="47641"/>
        <item x="47642"/>
        <item x="47643"/>
        <item x="47644"/>
        <item x="47645"/>
        <item x="47646"/>
        <item x="47647"/>
        <item x="47648"/>
        <item x="47649"/>
        <item x="47650"/>
        <item x="47651"/>
        <item x="47652"/>
        <item x="47653"/>
        <item x="47654"/>
        <item x="47655"/>
        <item x="47656"/>
        <item x="47657"/>
        <item x="47658"/>
        <item x="47659"/>
        <item x="47660"/>
        <item x="47661"/>
        <item x="47662"/>
        <item x="47663"/>
        <item x="47664"/>
        <item x="47665"/>
        <item x="47666"/>
        <item x="47667"/>
        <item x="47668"/>
        <item x="47669"/>
        <item x="47670"/>
        <item x="47671"/>
        <item x="47672"/>
        <item x="47673"/>
        <item x="47674"/>
        <item x="47675"/>
        <item x="47676"/>
        <item x="47677"/>
        <item x="47678"/>
        <item x="47679"/>
        <item x="47680"/>
        <item x="47681"/>
        <item x="47682"/>
        <item x="47683"/>
        <item x="47684"/>
        <item x="47685"/>
        <item x="47686"/>
        <item x="47687"/>
        <item x="47688"/>
        <item x="47689"/>
        <item x="47690"/>
        <item x="47691"/>
        <item x="47692"/>
        <item x="47693"/>
        <item x="47694"/>
        <item x="47695"/>
        <item x="47696"/>
        <item x="47697"/>
        <item x="47698"/>
        <item x="47699"/>
        <item x="47700"/>
        <item x="47701"/>
        <item x="47702"/>
        <item x="47703"/>
        <item x="47704"/>
        <item x="47705"/>
        <item x="47706"/>
        <item x="47707"/>
        <item x="47708"/>
        <item x="47709"/>
        <item x="47710"/>
        <item x="47711"/>
        <item x="47712"/>
        <item x="47713"/>
        <item x="47714"/>
        <item x="47715"/>
        <item x="47716"/>
        <item x="47717"/>
        <item x="47718"/>
        <item x="47719"/>
        <item x="47720"/>
        <item x="47721"/>
        <item x="47722"/>
        <item x="47723"/>
        <item x="47724"/>
        <item x="47725"/>
        <item x="47726"/>
        <item x="47727"/>
        <item x="47728"/>
        <item x="47729"/>
        <item x="47730"/>
        <item x="47731"/>
        <item x="47732"/>
        <item x="47733"/>
        <item x="47734"/>
        <item x="47735"/>
        <item x="47736"/>
        <item x="47737"/>
        <item x="47738"/>
        <item x="47739"/>
        <item x="47740"/>
        <item x="47741"/>
        <item x="47742"/>
        <item x="47743"/>
        <item x="47744"/>
        <item x="47745"/>
        <item x="47746"/>
        <item x="47747"/>
        <item x="47748"/>
        <item x="47749"/>
        <item x="47750"/>
        <item x="47751"/>
        <item x="47752"/>
        <item x="47753"/>
        <item x="47754"/>
        <item x="47755"/>
        <item x="47756"/>
        <item x="47757"/>
        <item x="47758"/>
        <item x="47759"/>
        <item x="47760"/>
        <item x="47761"/>
        <item x="47762"/>
        <item x="47763"/>
        <item x="47764"/>
        <item x="47765"/>
        <item x="47766"/>
        <item x="47767"/>
        <item x="47768"/>
        <item x="47769"/>
        <item x="47770"/>
        <item x="47771"/>
        <item x="47772"/>
        <item x="47773"/>
        <item x="47774"/>
        <item x="47775"/>
        <item x="47776"/>
        <item x="47777"/>
        <item x="47778"/>
        <item x="47779"/>
        <item x="47780"/>
        <item x="47781"/>
        <item x="47782"/>
        <item x="47783"/>
        <item x="47784"/>
        <item x="47785"/>
        <item x="47786"/>
        <item x="47787"/>
        <item x="47788"/>
        <item x="47789"/>
        <item x="47790"/>
        <item x="47791"/>
        <item x="47792"/>
        <item x="47793"/>
        <item x="47794"/>
        <item x="47795"/>
        <item x="47796"/>
        <item x="47797"/>
        <item x="47798"/>
        <item x="47799"/>
        <item x="47800"/>
        <item x="47801"/>
        <item x="47802"/>
        <item x="47803"/>
        <item x="47804"/>
        <item x="47805"/>
        <item x="47806"/>
        <item x="47807"/>
        <item x="47808"/>
        <item x="47809"/>
        <item x="47810"/>
        <item x="47811"/>
        <item x="47812"/>
        <item x="47813"/>
        <item x="47814"/>
        <item x="47815"/>
        <item x="47816"/>
        <item x="47817"/>
        <item x="47818"/>
        <item x="47819"/>
        <item x="47820"/>
        <item x="47821"/>
        <item x="47822"/>
        <item x="47823"/>
        <item x="47824"/>
        <item x="47825"/>
        <item x="47826"/>
        <item x="47827"/>
        <item x="47828"/>
        <item x="47829"/>
        <item x="47830"/>
        <item x="47831"/>
        <item x="47832"/>
        <item x="47833"/>
        <item x="47834"/>
        <item x="47835"/>
        <item x="47836"/>
        <item x="47837"/>
        <item x="47838"/>
        <item x="47839"/>
        <item x="47840"/>
        <item x="47841"/>
        <item x="47842"/>
        <item x="47843"/>
        <item x="47844"/>
        <item x="47845"/>
        <item x="47846"/>
        <item x="47847"/>
        <item x="47848"/>
        <item x="47849"/>
        <item x="47850"/>
        <item x="47851"/>
        <item x="47852"/>
        <item x="47853"/>
        <item x="47854"/>
        <item x="47855"/>
        <item x="47856"/>
        <item x="47857"/>
        <item x="47858"/>
        <item x="47859"/>
        <item x="47860"/>
        <item x="47861"/>
        <item x="47862"/>
        <item x="47863"/>
        <item x="47864"/>
        <item x="47865"/>
        <item x="47866"/>
        <item x="47867"/>
        <item x="47868"/>
        <item x="47869"/>
        <item x="47870"/>
        <item x="47871"/>
        <item x="47872"/>
        <item x="47873"/>
        <item x="47874"/>
        <item x="47875"/>
        <item x="47876"/>
        <item x="47877"/>
        <item x="47878"/>
        <item x="47879"/>
        <item x="47880"/>
        <item x="47881"/>
        <item x="47882"/>
        <item x="47883"/>
        <item x="47884"/>
        <item x="47885"/>
        <item x="47886"/>
        <item x="47887"/>
        <item x="47888"/>
        <item x="47889"/>
        <item x="47890"/>
        <item x="47891"/>
        <item x="47892"/>
        <item x="47893"/>
        <item x="47894"/>
        <item x="47895"/>
        <item x="47896"/>
        <item x="47897"/>
        <item x="47898"/>
        <item x="47899"/>
        <item x="47900"/>
        <item x="47901"/>
        <item x="47902"/>
        <item x="47903"/>
        <item x="47904"/>
        <item x="47905"/>
        <item x="47906"/>
        <item x="47907"/>
        <item x="47908"/>
        <item x="47909"/>
        <item x="47910"/>
        <item x="47911"/>
        <item x="47912"/>
        <item x="47913"/>
        <item x="47914"/>
        <item x="47915"/>
        <item x="47916"/>
        <item x="47917"/>
        <item x="47918"/>
        <item x="47919"/>
        <item x="47920"/>
        <item x="47921"/>
        <item x="47922"/>
        <item x="47923"/>
        <item x="47924"/>
        <item x="47925"/>
        <item x="47926"/>
        <item x="47927"/>
        <item x="47928"/>
        <item x="47929"/>
        <item x="47930"/>
        <item x="47931"/>
        <item x="47932"/>
        <item x="47933"/>
        <item x="47934"/>
        <item x="47935"/>
        <item x="47936"/>
        <item x="47937"/>
        <item x="47938"/>
        <item x="47939"/>
        <item x="47940"/>
        <item x="47941"/>
        <item x="47942"/>
        <item x="47943"/>
        <item x="47944"/>
        <item x="47945"/>
        <item x="47946"/>
        <item x="47947"/>
        <item x="47948"/>
        <item x="47949"/>
        <item x="47950"/>
        <item x="47951"/>
        <item x="47952"/>
        <item x="47953"/>
        <item x="47954"/>
        <item x="47955"/>
        <item x="47956"/>
        <item x="47957"/>
        <item x="47958"/>
        <item x="47959"/>
        <item x="47960"/>
        <item x="47961"/>
        <item x="47962"/>
        <item x="47963"/>
        <item x="47964"/>
        <item x="47965"/>
        <item x="47966"/>
        <item x="47967"/>
        <item x="47968"/>
        <item x="47969"/>
        <item x="47970"/>
        <item x="47971"/>
        <item x="47972"/>
        <item x="47973"/>
        <item x="47974"/>
        <item x="47975"/>
        <item x="47976"/>
        <item x="47977"/>
        <item x="47978"/>
        <item x="47979"/>
        <item x="47980"/>
        <item x="47981"/>
        <item x="47982"/>
        <item x="47983"/>
        <item x="47984"/>
        <item x="47985"/>
        <item x="47986"/>
        <item x="47987"/>
        <item x="47988"/>
        <item x="47989"/>
        <item x="47990"/>
        <item x="47991"/>
        <item x="47992"/>
        <item x="47993"/>
        <item x="47994"/>
        <item x="47995"/>
        <item x="47996"/>
        <item x="47997"/>
        <item x="47998"/>
        <item x="47999"/>
        <item x="48000"/>
        <item x="48001"/>
        <item x="48002"/>
        <item x="48003"/>
        <item x="48004"/>
        <item x="48005"/>
        <item x="48006"/>
        <item x="48007"/>
        <item x="48008"/>
        <item x="48009"/>
        <item x="48010"/>
        <item x="48011"/>
        <item x="48012"/>
        <item x="48013"/>
        <item x="48014"/>
        <item x="48015"/>
        <item x="48016"/>
        <item x="48017"/>
        <item x="48018"/>
        <item x="48019"/>
        <item x="48020"/>
        <item x="48021"/>
        <item x="48022"/>
        <item x="48023"/>
        <item x="48024"/>
        <item x="48025"/>
        <item x="48026"/>
        <item x="48027"/>
        <item x="48028"/>
        <item x="48029"/>
        <item x="48030"/>
        <item x="48031"/>
        <item x="48032"/>
        <item x="48033"/>
        <item x="48034"/>
        <item x="48035"/>
        <item x="48036"/>
        <item x="48037"/>
        <item x="48038"/>
        <item x="48039"/>
        <item x="48040"/>
        <item x="48041"/>
        <item x="48042"/>
        <item x="48043"/>
        <item x="48044"/>
        <item x="48045"/>
        <item x="48046"/>
        <item x="48047"/>
        <item x="48048"/>
        <item x="48049"/>
        <item x="48050"/>
        <item x="48051"/>
        <item x="48052"/>
        <item x="48053"/>
        <item x="48054"/>
        <item x="48055"/>
        <item x="48056"/>
        <item x="48057"/>
        <item x="48058"/>
        <item x="48059"/>
        <item x="48060"/>
        <item x="48061"/>
        <item x="48062"/>
        <item x="48063"/>
        <item x="48064"/>
        <item x="48065"/>
        <item x="48066"/>
        <item x="48067"/>
        <item x="48068"/>
        <item x="48069"/>
        <item x="48070"/>
        <item x="48071"/>
        <item x="48072"/>
        <item x="48073"/>
        <item x="48074"/>
        <item x="48075"/>
        <item x="48076"/>
        <item x="48077"/>
        <item x="48078"/>
        <item x="48079"/>
        <item x="48080"/>
        <item x="48081"/>
        <item x="48082"/>
        <item x="48083"/>
        <item x="48084"/>
        <item x="48085"/>
        <item x="48086"/>
        <item x="48087"/>
        <item x="48088"/>
        <item x="48089"/>
        <item x="48090"/>
        <item x="48091"/>
        <item x="48092"/>
        <item x="48093"/>
        <item x="48094"/>
        <item x="48095"/>
        <item x="48096"/>
        <item x="48097"/>
        <item x="48098"/>
        <item x="48099"/>
        <item x="48100"/>
        <item x="48101"/>
        <item x="48102"/>
        <item x="48103"/>
        <item x="48104"/>
        <item x="48105"/>
        <item x="48106"/>
        <item x="48107"/>
        <item x="48108"/>
        <item x="48109"/>
        <item x="48110"/>
        <item x="48111"/>
        <item x="48112"/>
        <item x="48113"/>
        <item x="48114"/>
        <item x="48115"/>
        <item x="48116"/>
        <item x="48117"/>
        <item x="48118"/>
        <item x="48119"/>
        <item x="48120"/>
        <item x="48121"/>
        <item x="48122"/>
        <item x="48123"/>
        <item x="48124"/>
        <item x="48125"/>
        <item x="48126"/>
        <item x="48127"/>
        <item x="48128"/>
        <item x="48129"/>
        <item x="48130"/>
        <item x="48131"/>
        <item x="48132"/>
        <item x="48133"/>
        <item x="48134"/>
        <item x="48135"/>
        <item x="48136"/>
        <item x="48137"/>
        <item x="48138"/>
        <item x="48139"/>
        <item x="48140"/>
        <item x="48141"/>
        <item x="48142"/>
        <item x="48143"/>
        <item x="48144"/>
        <item x="48145"/>
        <item x="48146"/>
        <item x="48147"/>
        <item x="48148"/>
        <item x="48149"/>
        <item x="48150"/>
        <item x="48151"/>
        <item x="48152"/>
        <item x="48153"/>
        <item x="48154"/>
        <item x="48155"/>
        <item x="48156"/>
        <item x="48157"/>
        <item x="48158"/>
        <item x="48159"/>
        <item x="48160"/>
        <item x="48161"/>
        <item x="48162"/>
        <item x="48163"/>
        <item x="48164"/>
        <item x="48165"/>
        <item x="48166"/>
        <item x="48167"/>
        <item x="48168"/>
        <item x="48169"/>
        <item x="48170"/>
        <item x="48171"/>
        <item x="48172"/>
        <item x="48173"/>
        <item x="48174"/>
        <item x="48175"/>
        <item x="48176"/>
        <item x="48177"/>
        <item x="48178"/>
        <item x="48179"/>
        <item x="48180"/>
        <item x="48181"/>
        <item x="48182"/>
        <item x="48183"/>
        <item x="48184"/>
        <item x="48185"/>
        <item x="48186"/>
        <item x="48187"/>
        <item x="48188"/>
        <item x="48189"/>
        <item x="48190"/>
        <item x="48191"/>
        <item x="48192"/>
        <item x="48193"/>
        <item x="48194"/>
        <item x="48195"/>
        <item x="48196"/>
        <item x="48197"/>
        <item x="48198"/>
        <item x="48199"/>
        <item x="48200"/>
        <item x="48201"/>
        <item x="48202"/>
        <item x="48203"/>
        <item x="48204"/>
        <item x="48205"/>
        <item x="48206"/>
        <item x="48207"/>
        <item x="48208"/>
        <item x="48209"/>
        <item x="48210"/>
        <item x="48211"/>
        <item x="48212"/>
        <item x="48213"/>
        <item x="48214"/>
        <item x="48215"/>
        <item x="48216"/>
        <item x="48217"/>
        <item x="48218"/>
        <item x="48219"/>
        <item x="48220"/>
        <item x="48221"/>
        <item x="48222"/>
        <item x="48223"/>
        <item x="48224"/>
        <item x="48225"/>
        <item x="48226"/>
        <item x="48227"/>
        <item x="48228"/>
        <item x="48229"/>
        <item x="48230"/>
        <item x="48231"/>
        <item x="48232"/>
        <item x="48233"/>
        <item x="48234"/>
        <item x="48235"/>
        <item x="48236"/>
        <item x="48237"/>
        <item x="48238"/>
        <item x="48239"/>
        <item x="48240"/>
        <item x="48241"/>
        <item x="48242"/>
        <item x="48243"/>
        <item x="48244"/>
        <item x="48245"/>
        <item x="48246"/>
        <item x="48247"/>
        <item x="48248"/>
        <item x="48249"/>
        <item x="48250"/>
        <item x="48251"/>
        <item x="48252"/>
        <item x="48253"/>
        <item x="48254"/>
        <item x="48255"/>
        <item x="48256"/>
        <item x="48257"/>
        <item x="48258"/>
        <item x="48259"/>
        <item x="48260"/>
        <item x="48261"/>
        <item x="48262"/>
        <item x="48263"/>
        <item x="48264"/>
        <item x="48265"/>
        <item x="48266"/>
        <item x="48267"/>
        <item x="48268"/>
        <item x="48269"/>
        <item x="48270"/>
        <item x="48271"/>
        <item x="48272"/>
        <item x="48273"/>
        <item x="48274"/>
        <item x="48275"/>
        <item x="48276"/>
        <item x="48277"/>
        <item x="48278"/>
        <item x="48279"/>
        <item x="48280"/>
        <item x="48281"/>
        <item x="48282"/>
        <item x="48283"/>
        <item x="48284"/>
        <item x="48285"/>
        <item x="48286"/>
        <item x="48287"/>
        <item x="48288"/>
        <item x="48289"/>
        <item x="48290"/>
        <item x="48291"/>
        <item x="48292"/>
        <item x="48293"/>
        <item x="48294"/>
        <item x="48295"/>
        <item x="48296"/>
        <item x="48297"/>
        <item x="48298"/>
        <item x="48299"/>
        <item x="48300"/>
        <item x="48301"/>
        <item x="48302"/>
        <item x="48303"/>
        <item x="48304"/>
        <item x="48305"/>
        <item x="48306"/>
        <item x="48307"/>
        <item x="48308"/>
        <item x="48309"/>
        <item x="48310"/>
        <item x="48311"/>
        <item x="48312"/>
        <item x="48313"/>
        <item x="48314"/>
        <item x="48315"/>
        <item x="48316"/>
        <item x="48317"/>
        <item x="48318"/>
        <item x="48319"/>
        <item x="48320"/>
        <item x="48321"/>
        <item x="48322"/>
        <item x="48323"/>
        <item x="48324"/>
        <item x="48325"/>
        <item x="48326"/>
        <item x="48327"/>
        <item x="48328"/>
        <item x="48329"/>
        <item x="48330"/>
        <item x="48331"/>
        <item x="48332"/>
        <item x="48333"/>
        <item x="48334"/>
        <item x="48335"/>
        <item x="48336"/>
        <item x="48337"/>
        <item x="48338"/>
        <item x="48339"/>
        <item x="48340"/>
        <item x="48341"/>
        <item x="48342"/>
        <item x="48343"/>
        <item x="48344"/>
        <item x="48345"/>
        <item x="48346"/>
        <item x="48347"/>
        <item x="48348"/>
        <item x="48349"/>
        <item x="48350"/>
        <item x="48351"/>
        <item x="48352"/>
        <item x="48353"/>
        <item x="48354"/>
        <item x="48355"/>
        <item x="48356"/>
        <item x="48357"/>
        <item x="48358"/>
        <item x="48359"/>
        <item x="48360"/>
        <item x="48361"/>
        <item x="48362"/>
        <item x="48363"/>
        <item x="48364"/>
        <item x="48365"/>
        <item x="48366"/>
        <item x="48367"/>
        <item x="48368"/>
        <item x="48369"/>
        <item x="48370"/>
        <item x="48371"/>
        <item x="48372"/>
        <item x="48373"/>
        <item x="48374"/>
        <item x="48375"/>
        <item x="48376"/>
        <item x="48377"/>
        <item x="48378"/>
        <item x="48379"/>
        <item x="48380"/>
        <item x="48381"/>
        <item x="48382"/>
        <item x="48383"/>
        <item x="48384"/>
        <item x="48385"/>
        <item x="48386"/>
        <item x="48387"/>
        <item x="48388"/>
        <item x="48389"/>
        <item x="48390"/>
        <item x="48391"/>
        <item x="48392"/>
        <item x="48393"/>
        <item x="48394"/>
        <item x="48395"/>
        <item x="48396"/>
        <item x="48397"/>
        <item x="48398"/>
        <item x="48399"/>
        <item x="48400"/>
        <item x="48401"/>
        <item x="48402"/>
        <item x="48403"/>
        <item x="48404"/>
        <item x="48405"/>
        <item x="48406"/>
        <item x="48407"/>
        <item x="48408"/>
        <item x="48409"/>
        <item x="48410"/>
        <item x="48411"/>
        <item x="48412"/>
        <item x="48413"/>
        <item x="48414"/>
        <item x="48415"/>
        <item x="48416"/>
        <item x="48417"/>
        <item x="48418"/>
        <item x="48419"/>
        <item x="48420"/>
        <item x="48421"/>
        <item x="48422"/>
        <item x="48423"/>
        <item x="48424"/>
        <item x="48425"/>
        <item x="48426"/>
        <item x="48427"/>
        <item x="48428"/>
        <item x="48429"/>
        <item x="48430"/>
        <item x="48431"/>
        <item x="48432"/>
        <item x="48433"/>
        <item x="48434"/>
        <item x="48435"/>
        <item x="48436"/>
        <item x="48437"/>
        <item x="48438"/>
        <item x="48439"/>
        <item x="48440"/>
        <item x="48441"/>
        <item x="48442"/>
        <item x="48443"/>
        <item x="48444"/>
        <item x="48445"/>
        <item x="48446"/>
        <item x="48447"/>
        <item x="48448"/>
        <item x="48449"/>
        <item x="48450"/>
        <item x="48451"/>
        <item x="48452"/>
        <item x="48453"/>
        <item x="48454"/>
        <item x="48455"/>
        <item x="48456"/>
        <item x="48457"/>
        <item x="48458"/>
        <item x="48459"/>
        <item x="48460"/>
        <item x="48461"/>
        <item x="48462"/>
        <item x="48463"/>
        <item x="48464"/>
        <item x="48465"/>
        <item x="48466"/>
        <item x="48467"/>
        <item x="48468"/>
        <item x="48469"/>
        <item x="48470"/>
        <item x="48471"/>
        <item x="48472"/>
        <item x="48473"/>
        <item x="48474"/>
        <item x="48475"/>
        <item x="48476"/>
        <item x="48477"/>
        <item x="48478"/>
        <item x="48479"/>
        <item x="48480"/>
        <item x="48481"/>
        <item x="48482"/>
        <item x="48483"/>
        <item x="48484"/>
        <item x="48485"/>
        <item x="48486"/>
        <item x="48487"/>
        <item x="48488"/>
        <item x="48489"/>
        <item x="48490"/>
        <item x="48491"/>
        <item x="48492"/>
        <item x="48493"/>
        <item x="48494"/>
        <item x="48495"/>
        <item x="48496"/>
        <item x="48497"/>
        <item x="48498"/>
        <item x="48499"/>
        <item x="48500"/>
        <item x="48501"/>
        <item x="48502"/>
        <item x="48503"/>
        <item x="48504"/>
        <item x="48505"/>
        <item x="48506"/>
        <item x="48507"/>
        <item x="48508"/>
        <item x="48509"/>
        <item x="48510"/>
        <item x="48511"/>
        <item x="48512"/>
        <item x="48513"/>
        <item x="48514"/>
        <item x="48515"/>
        <item x="48516"/>
        <item x="48517"/>
        <item x="48518"/>
        <item x="48519"/>
        <item x="48520"/>
        <item x="48521"/>
        <item x="48522"/>
        <item x="48523"/>
        <item x="48524"/>
        <item x="48525"/>
        <item x="48526"/>
        <item x="48527"/>
        <item x="48528"/>
        <item x="48529"/>
        <item x="48530"/>
        <item x="48531"/>
        <item x="48532"/>
        <item x="48533"/>
        <item x="48534"/>
        <item x="48535"/>
        <item x="48536"/>
        <item x="48537"/>
        <item x="48538"/>
        <item x="48539"/>
        <item x="48540"/>
        <item x="48541"/>
        <item x="48542"/>
        <item x="48543"/>
        <item x="48544"/>
        <item x="48545"/>
        <item x="48546"/>
        <item x="48547"/>
        <item x="48548"/>
        <item x="48549"/>
        <item x="48550"/>
        <item x="48551"/>
        <item x="48552"/>
        <item x="48553"/>
        <item x="48554"/>
        <item x="48555"/>
        <item x="48556"/>
        <item x="48557"/>
        <item x="48558"/>
        <item x="48559"/>
        <item x="48560"/>
        <item x="48561"/>
        <item x="48562"/>
        <item x="48563"/>
        <item x="48564"/>
        <item x="48565"/>
        <item x="48566"/>
        <item x="48567"/>
        <item x="48568"/>
        <item x="48569"/>
        <item x="48570"/>
        <item x="48571"/>
        <item x="48572"/>
        <item x="48573"/>
        <item x="48574"/>
        <item x="48575"/>
        <item x="48576"/>
        <item x="48577"/>
        <item x="48578"/>
        <item x="48579"/>
        <item x="48580"/>
        <item x="48581"/>
        <item x="48582"/>
        <item x="48583"/>
        <item x="48584"/>
        <item x="48585"/>
        <item x="48586"/>
        <item x="48587"/>
        <item x="48588"/>
        <item x="48589"/>
        <item x="48590"/>
        <item x="48591"/>
        <item x="48592"/>
        <item x="48593"/>
        <item x="48594"/>
        <item x="48595"/>
        <item x="48596"/>
        <item x="48597"/>
        <item x="48598"/>
        <item x="48599"/>
        <item x="48600"/>
        <item x="48601"/>
        <item x="48602"/>
        <item x="48603"/>
        <item x="48604"/>
        <item x="48605"/>
        <item x="48606"/>
        <item x="48607"/>
        <item x="48608"/>
        <item x="48609"/>
        <item x="48610"/>
        <item x="48611"/>
        <item x="48612"/>
        <item x="48613"/>
        <item x="48614"/>
        <item x="48615"/>
        <item x="48616"/>
        <item x="48617"/>
        <item x="48618"/>
        <item x="48619"/>
        <item x="48620"/>
        <item x="48621"/>
        <item x="48622"/>
        <item x="48623"/>
        <item x="48624"/>
        <item x="48625"/>
        <item x="48626"/>
        <item x="48627"/>
        <item x="48628"/>
        <item x="48629"/>
        <item x="48630"/>
        <item x="48631"/>
        <item x="48632"/>
        <item x="48633"/>
        <item x="48634"/>
        <item x="48635"/>
        <item x="48636"/>
        <item x="48637"/>
        <item x="48638"/>
        <item x="48639"/>
        <item x="48640"/>
        <item x="48641"/>
        <item x="48642"/>
        <item x="48643"/>
        <item x="48644"/>
        <item x="48645"/>
        <item x="48646"/>
        <item x="48647"/>
        <item x="48648"/>
        <item x="48649"/>
        <item x="48650"/>
        <item x="48651"/>
        <item x="48652"/>
        <item x="48653"/>
        <item x="48654"/>
        <item x="48655"/>
        <item x="48656"/>
        <item x="48657"/>
        <item x="48658"/>
        <item x="48659"/>
        <item x="48660"/>
        <item x="48661"/>
        <item x="48662"/>
        <item x="48663"/>
        <item x="48664"/>
        <item x="48665"/>
        <item x="48666"/>
        <item x="48667"/>
        <item x="48668"/>
        <item x="48669"/>
        <item x="48670"/>
        <item x="48671"/>
        <item x="48672"/>
        <item x="48673"/>
        <item x="48674"/>
        <item x="48675"/>
        <item x="48676"/>
        <item x="48677"/>
        <item x="48678"/>
        <item x="48679"/>
        <item x="48680"/>
        <item x="48681"/>
        <item x="48682"/>
        <item x="48683"/>
        <item x="48684"/>
        <item x="48685"/>
        <item x="48686"/>
        <item x="48687"/>
        <item x="48688"/>
        <item x="48689"/>
        <item x="48690"/>
        <item x="48691"/>
        <item x="48692"/>
        <item x="48693"/>
        <item x="48694"/>
        <item x="48695"/>
        <item x="48696"/>
        <item x="48697"/>
        <item x="48698"/>
        <item x="48699"/>
        <item x="48700"/>
        <item x="48701"/>
        <item x="48702"/>
        <item x="48703"/>
        <item x="48704"/>
        <item x="48705"/>
        <item x="48706"/>
        <item x="48707"/>
        <item x="48708"/>
        <item x="48709"/>
        <item x="48710"/>
        <item x="48711"/>
        <item x="48712"/>
        <item x="48713"/>
        <item x="48714"/>
        <item x="48715"/>
        <item x="48716"/>
        <item x="48717"/>
        <item x="48718"/>
        <item x="48719"/>
        <item x="48720"/>
        <item x="48721"/>
        <item x="48722"/>
        <item x="48723"/>
        <item x="48724"/>
        <item x="48725"/>
        <item x="48726"/>
        <item x="48727"/>
        <item x="48728"/>
        <item x="48729"/>
        <item x="48730"/>
        <item x="48731"/>
        <item x="48732"/>
        <item x="48733"/>
        <item x="48734"/>
        <item x="48735"/>
        <item x="48736"/>
        <item x="48737"/>
        <item x="48738"/>
        <item x="48739"/>
        <item x="48740"/>
        <item x="48741"/>
        <item x="48742"/>
        <item x="48743"/>
        <item x="48744"/>
        <item x="48745"/>
        <item x="48746"/>
        <item x="48747"/>
        <item x="48748"/>
        <item x="48749"/>
        <item x="48750"/>
        <item x="48751"/>
        <item x="48752"/>
        <item x="48753"/>
        <item x="48754"/>
        <item x="48755"/>
        <item x="48756"/>
        <item x="48757"/>
        <item x="48758"/>
        <item x="48759"/>
        <item x="48760"/>
        <item x="48761"/>
        <item x="48762"/>
        <item x="48763"/>
        <item x="48764"/>
        <item x="48765"/>
        <item x="48766"/>
        <item x="48767"/>
        <item x="48768"/>
        <item x="48769"/>
        <item x="48770"/>
        <item x="48771"/>
        <item x="48772"/>
        <item x="48773"/>
        <item x="48774"/>
        <item x="48775"/>
        <item x="48776"/>
        <item x="48777"/>
        <item x="48778"/>
        <item x="48779"/>
        <item x="48780"/>
        <item x="48781"/>
        <item x="48782"/>
        <item x="48783"/>
        <item x="48784"/>
        <item x="48785"/>
        <item x="48786"/>
        <item x="48787"/>
        <item x="48788"/>
        <item x="48789"/>
        <item x="48790"/>
        <item x="48791"/>
        <item x="48792"/>
        <item x="48793"/>
        <item x="48794"/>
        <item x="48795"/>
        <item x="48796"/>
        <item x="48797"/>
        <item x="48798"/>
        <item x="48799"/>
        <item x="48800"/>
        <item x="48801"/>
        <item x="48802"/>
        <item x="48803"/>
        <item x="48804"/>
        <item x="48805"/>
        <item x="48806"/>
        <item x="48807"/>
        <item x="48808"/>
        <item x="48809"/>
        <item x="48810"/>
        <item x="48811"/>
        <item x="48812"/>
        <item x="48813"/>
        <item x="48814"/>
        <item x="48815"/>
        <item x="48816"/>
        <item x="48817"/>
        <item x="48818"/>
        <item x="48819"/>
        <item x="48820"/>
        <item x="48821"/>
        <item x="48822"/>
        <item x="48823"/>
        <item x="48824"/>
        <item x="48825"/>
        <item x="48826"/>
        <item x="48827"/>
        <item x="48828"/>
        <item x="48829"/>
        <item x="48830"/>
        <item x="48831"/>
        <item x="48832"/>
        <item x="48833"/>
        <item x="48834"/>
        <item x="48835"/>
        <item x="48836"/>
        <item x="48837"/>
        <item x="48838"/>
        <item x="48839"/>
        <item x="48840"/>
        <item x="48841"/>
        <item x="48842"/>
        <item x="48843"/>
        <item x="48844"/>
        <item x="48845"/>
        <item x="48846"/>
        <item x="48847"/>
        <item x="48848"/>
        <item x="48849"/>
        <item x="48850"/>
        <item x="48851"/>
        <item x="48852"/>
        <item x="48853"/>
        <item x="48854"/>
        <item x="48855"/>
        <item x="48856"/>
        <item x="48857"/>
        <item x="48858"/>
        <item x="48859"/>
        <item x="48860"/>
        <item x="48861"/>
        <item x="48862"/>
        <item x="48863"/>
        <item x="48864"/>
        <item x="48865"/>
        <item x="48866"/>
        <item x="48867"/>
        <item x="48868"/>
        <item x="48869"/>
        <item x="48870"/>
        <item x="48871"/>
        <item x="48872"/>
        <item x="48873"/>
        <item x="48874"/>
        <item x="48875"/>
        <item x="48876"/>
        <item x="48877"/>
        <item x="48878"/>
        <item x="48879"/>
        <item x="48880"/>
        <item x="48881"/>
        <item x="48882"/>
        <item x="48883"/>
        <item x="48884"/>
        <item x="48885"/>
        <item x="48886"/>
        <item x="48887"/>
        <item x="48888"/>
        <item x="48889"/>
        <item x="48890"/>
        <item x="48891"/>
        <item x="48892"/>
        <item x="48893"/>
        <item x="48894"/>
        <item x="48895"/>
        <item x="48896"/>
        <item x="48897"/>
        <item x="48898"/>
        <item x="48899"/>
        <item x="48900"/>
        <item x="48901"/>
        <item x="48902"/>
        <item x="48903"/>
        <item x="48904"/>
        <item x="48905"/>
        <item x="48906"/>
        <item x="48907"/>
        <item x="48908"/>
        <item x="48909"/>
        <item x="48910"/>
        <item x="48911"/>
        <item x="48912"/>
        <item x="48913"/>
        <item x="48914"/>
        <item x="48915"/>
        <item x="48916"/>
        <item x="48917"/>
        <item x="48918"/>
        <item x="48919"/>
        <item x="48920"/>
        <item x="48921"/>
        <item x="48922"/>
        <item x="48923"/>
        <item x="48924"/>
        <item x="48925"/>
        <item x="48926"/>
        <item x="48927"/>
        <item x="48928"/>
        <item x="48929"/>
        <item x="48930"/>
        <item x="48931"/>
        <item x="48932"/>
        <item x="48933"/>
        <item x="48934"/>
        <item x="48935"/>
        <item x="48936"/>
        <item x="48937"/>
        <item x="48938"/>
        <item x="48939"/>
        <item x="48940"/>
        <item x="48941"/>
        <item x="48942"/>
        <item x="48943"/>
        <item x="48944"/>
        <item x="48945"/>
        <item x="48946"/>
        <item x="48947"/>
        <item x="48948"/>
        <item x="48949"/>
        <item x="48950"/>
        <item x="48951"/>
        <item x="48952"/>
        <item x="48953"/>
        <item x="48954"/>
        <item x="48955"/>
        <item x="48956"/>
        <item x="48957"/>
        <item x="48958"/>
        <item x="48959"/>
        <item x="48960"/>
        <item x="48961"/>
        <item x="48962"/>
        <item x="48963"/>
        <item x="48964"/>
        <item x="48965"/>
        <item x="48966"/>
        <item x="48967"/>
        <item x="48968"/>
        <item x="48969"/>
        <item x="48970"/>
        <item x="48971"/>
        <item x="48972"/>
        <item x="48973"/>
        <item x="48974"/>
        <item x="48975"/>
        <item x="48976"/>
        <item x="48977"/>
        <item x="48978"/>
        <item x="48979"/>
        <item x="48980"/>
        <item x="48981"/>
        <item x="48982"/>
        <item x="48983"/>
        <item x="48984"/>
        <item x="48985"/>
        <item x="48986"/>
        <item x="48987"/>
        <item x="48988"/>
        <item x="48989"/>
        <item x="48990"/>
        <item x="48991"/>
        <item x="48992"/>
        <item x="48993"/>
        <item x="48994"/>
        <item x="48995"/>
        <item x="48996"/>
        <item x="48997"/>
        <item x="48998"/>
        <item x="48999"/>
        <item x="49000"/>
        <item x="49001"/>
        <item x="49002"/>
        <item x="49003"/>
        <item x="49004"/>
        <item x="49005"/>
        <item x="49006"/>
        <item x="49007"/>
        <item x="49008"/>
        <item x="49009"/>
        <item x="49010"/>
        <item x="49011"/>
        <item x="49012"/>
        <item x="49013"/>
        <item x="49014"/>
        <item x="49015"/>
        <item x="49016"/>
        <item x="49017"/>
        <item x="49018"/>
        <item x="49019"/>
        <item x="49020"/>
        <item x="49021"/>
        <item x="49022"/>
        <item x="49023"/>
        <item x="49024"/>
        <item x="49025"/>
        <item x="49026"/>
        <item x="49027"/>
        <item x="49028"/>
        <item x="49029"/>
        <item x="49030"/>
        <item x="49031"/>
        <item x="49032"/>
        <item x="49033"/>
        <item x="49034"/>
        <item x="49035"/>
        <item x="49036"/>
        <item x="49037"/>
        <item x="49038"/>
        <item x="49039"/>
        <item x="49040"/>
        <item x="49041"/>
        <item x="49042"/>
        <item x="49043"/>
        <item x="49044"/>
        <item x="49045"/>
        <item x="49046"/>
        <item x="49047"/>
        <item x="49048"/>
        <item x="49049"/>
        <item x="49050"/>
        <item x="49051"/>
        <item x="49052"/>
        <item x="49053"/>
        <item x="49054"/>
        <item x="49055"/>
        <item x="49056"/>
        <item x="49057"/>
        <item x="49058"/>
        <item x="49059"/>
        <item x="49060"/>
        <item x="49061"/>
        <item x="49062"/>
        <item x="49063"/>
        <item x="49064"/>
        <item x="49065"/>
        <item x="49066"/>
        <item x="49067"/>
        <item x="49068"/>
        <item x="49069"/>
        <item x="49070"/>
        <item x="49071"/>
        <item x="49072"/>
        <item x="49073"/>
        <item x="49074"/>
        <item x="49075"/>
        <item x="49076"/>
        <item x="49077"/>
        <item x="49078"/>
        <item x="49079"/>
        <item x="49080"/>
        <item x="49081"/>
        <item x="49082"/>
        <item x="49083"/>
        <item x="49084"/>
        <item x="49085"/>
        <item x="49086"/>
        <item x="49087"/>
        <item x="49088"/>
        <item x="49089"/>
        <item x="49090"/>
        <item x="49091"/>
        <item x="49092"/>
        <item x="49093"/>
        <item x="49094"/>
        <item x="49095"/>
        <item x="49096"/>
        <item x="49097"/>
        <item x="49098"/>
        <item x="49099"/>
        <item x="49100"/>
        <item x="49101"/>
        <item x="49102"/>
        <item x="49103"/>
        <item x="49104"/>
        <item x="49105"/>
        <item x="49106"/>
        <item x="49107"/>
        <item x="49108"/>
        <item x="49109"/>
        <item x="49110"/>
        <item x="49111"/>
        <item x="49112"/>
        <item x="49113"/>
        <item x="49114"/>
        <item x="49115"/>
        <item x="49116"/>
        <item x="49117"/>
        <item x="49118"/>
        <item x="49119"/>
        <item x="49120"/>
        <item x="49121"/>
        <item x="49122"/>
        <item x="49123"/>
        <item x="49124"/>
        <item x="49125"/>
        <item x="49126"/>
        <item x="49127"/>
        <item x="49128"/>
        <item x="49129"/>
        <item x="49130"/>
        <item x="49131"/>
        <item x="49132"/>
        <item x="49133"/>
        <item x="49134"/>
        <item x="49135"/>
        <item x="49136"/>
        <item x="49137"/>
        <item x="49138"/>
        <item x="49139"/>
        <item x="49140"/>
        <item x="49141"/>
        <item x="49142"/>
        <item x="49143"/>
        <item x="49144"/>
        <item x="49145"/>
        <item x="49146"/>
        <item x="49147"/>
        <item x="49148"/>
        <item x="49149"/>
        <item x="49150"/>
        <item x="49151"/>
        <item x="49152"/>
        <item x="49153"/>
        <item x="49154"/>
        <item x="49155"/>
        <item x="49156"/>
        <item x="49157"/>
        <item x="49158"/>
        <item x="49159"/>
        <item x="49160"/>
        <item x="49161"/>
        <item x="49162"/>
        <item x="49163"/>
        <item x="49164"/>
        <item x="49165"/>
        <item x="49166"/>
        <item x="49167"/>
        <item x="49168"/>
        <item x="49169"/>
        <item x="49170"/>
        <item x="49171"/>
        <item x="49172"/>
        <item x="49173"/>
        <item x="49174"/>
        <item x="49175"/>
        <item x="49176"/>
        <item x="49177"/>
        <item x="49178"/>
        <item x="49179"/>
        <item x="49180"/>
        <item x="49181"/>
        <item x="49182"/>
        <item x="49183"/>
        <item x="49184"/>
        <item x="49185"/>
        <item x="49186"/>
        <item x="49187"/>
        <item x="49188"/>
        <item x="49189"/>
        <item x="49190"/>
        <item x="49191"/>
        <item x="49192"/>
        <item x="49193"/>
        <item x="49194"/>
        <item x="49195"/>
        <item x="49196"/>
        <item x="49197"/>
        <item x="49198"/>
        <item x="49199"/>
        <item x="49200"/>
        <item x="49201"/>
        <item x="49202"/>
        <item x="49203"/>
        <item x="49204"/>
        <item x="49205"/>
        <item x="49206"/>
        <item x="49207"/>
        <item x="49208"/>
        <item x="49209"/>
        <item x="49210"/>
        <item x="49211"/>
        <item x="49212"/>
        <item x="49213"/>
        <item x="49214"/>
        <item x="49215"/>
        <item x="49216"/>
        <item x="49217"/>
        <item x="49218"/>
        <item x="49219"/>
        <item x="49220"/>
        <item x="49221"/>
        <item x="49222"/>
        <item x="49223"/>
        <item x="49224"/>
        <item x="49225"/>
        <item x="49226"/>
        <item x="49227"/>
        <item x="49228"/>
        <item x="49229"/>
        <item x="49230"/>
        <item x="49231"/>
        <item x="49232"/>
        <item x="49233"/>
        <item x="49234"/>
        <item x="49235"/>
        <item x="49236"/>
        <item x="49237"/>
        <item x="49238"/>
        <item x="49239"/>
        <item x="49240"/>
        <item x="49241"/>
        <item x="49242"/>
        <item x="49243"/>
        <item x="49244"/>
        <item x="49245"/>
        <item x="49246"/>
        <item x="49247"/>
        <item x="49248"/>
        <item x="49249"/>
        <item x="49250"/>
        <item x="49251"/>
        <item x="49252"/>
        <item x="49253"/>
        <item x="49254"/>
        <item x="49255"/>
        <item x="49256"/>
        <item x="49257"/>
        <item x="49258"/>
        <item x="49259"/>
        <item x="49260"/>
        <item x="49261"/>
        <item x="49262"/>
        <item x="49263"/>
        <item x="49264"/>
        <item x="49265"/>
        <item x="49266"/>
        <item x="49267"/>
        <item x="49268"/>
        <item x="49269"/>
        <item x="49270"/>
        <item x="49271"/>
        <item x="49272"/>
        <item x="49273"/>
        <item x="49274"/>
        <item x="49275"/>
        <item x="49276"/>
        <item x="49277"/>
        <item x="49278"/>
        <item x="49279"/>
        <item x="49280"/>
        <item x="49281"/>
        <item x="49282"/>
        <item x="49283"/>
        <item x="49284"/>
        <item x="49285"/>
        <item x="49286"/>
        <item x="49287"/>
        <item x="49288"/>
        <item x="49289"/>
        <item x="49290"/>
        <item x="49291"/>
        <item x="49292"/>
        <item x="49293"/>
        <item x="49294"/>
        <item x="49295"/>
        <item x="49296"/>
        <item x="49297"/>
        <item x="49298"/>
        <item x="49299"/>
        <item x="49300"/>
        <item x="49301"/>
        <item x="49302"/>
        <item x="49303"/>
        <item x="49304"/>
        <item x="49305"/>
        <item x="49306"/>
        <item x="49307"/>
        <item x="49308"/>
        <item x="49309"/>
        <item x="49310"/>
        <item x="49311"/>
        <item x="49312"/>
        <item x="49313"/>
        <item x="49314"/>
        <item x="49315"/>
        <item x="49316"/>
        <item x="49317"/>
        <item x="49318"/>
        <item x="49319"/>
        <item x="49320"/>
        <item x="49321"/>
        <item x="49322"/>
        <item x="49323"/>
        <item x="49324"/>
        <item x="49325"/>
        <item x="49326"/>
        <item x="49327"/>
        <item x="49328"/>
        <item x="49329"/>
        <item x="49330"/>
        <item x="49331"/>
        <item x="49332"/>
        <item x="49333"/>
        <item x="49334"/>
        <item x="49335"/>
        <item x="49336"/>
        <item x="49337"/>
        <item x="49338"/>
        <item x="49339"/>
        <item x="49340"/>
        <item x="49341"/>
        <item x="49342"/>
        <item x="49343"/>
        <item x="49344"/>
        <item x="49345"/>
        <item x="49346"/>
        <item x="49347"/>
        <item x="49348"/>
        <item x="49349"/>
        <item x="49350"/>
        <item x="49351"/>
        <item x="49352"/>
        <item x="49353"/>
        <item x="49354"/>
        <item x="49355"/>
        <item x="49356"/>
        <item x="49357"/>
        <item x="49358"/>
        <item x="49359"/>
        <item x="49360"/>
        <item x="49361"/>
        <item x="49362"/>
        <item x="49363"/>
        <item x="49364"/>
        <item x="49365"/>
        <item x="49366"/>
        <item x="49367"/>
        <item x="49368"/>
        <item x="49369"/>
        <item x="49370"/>
        <item x="49371"/>
        <item x="49372"/>
        <item x="49373"/>
        <item x="49374"/>
        <item x="49375"/>
        <item x="49376"/>
        <item x="49377"/>
        <item x="49378"/>
        <item x="49379"/>
        <item x="49380"/>
        <item x="49381"/>
        <item x="49382"/>
        <item x="49383"/>
        <item x="49384"/>
        <item x="49385"/>
        <item x="49386"/>
        <item x="49387"/>
        <item x="49388"/>
        <item x="49389"/>
        <item x="49390"/>
        <item x="49391"/>
        <item x="49392"/>
        <item x="49393"/>
        <item x="49394"/>
        <item x="49395"/>
        <item x="49396"/>
        <item x="49397"/>
        <item x="49398"/>
        <item x="49399"/>
        <item x="49400"/>
        <item x="49401"/>
        <item x="49402"/>
        <item x="49403"/>
        <item x="49404"/>
        <item x="49405"/>
        <item x="49406"/>
        <item x="49407"/>
        <item x="49408"/>
        <item x="49409"/>
        <item x="49410"/>
        <item x="49411"/>
        <item x="49412"/>
        <item x="49413"/>
        <item x="49414"/>
        <item x="49415"/>
        <item x="49416"/>
        <item x="49417"/>
        <item x="49418"/>
        <item x="49419"/>
        <item x="49420"/>
        <item x="49421"/>
        <item x="49422"/>
        <item x="49423"/>
        <item x="49424"/>
        <item x="49425"/>
        <item x="49426"/>
        <item x="49427"/>
        <item x="49428"/>
        <item x="49429"/>
        <item x="49430"/>
        <item x="49431"/>
        <item x="49432"/>
        <item x="49433"/>
        <item x="49434"/>
        <item x="49435"/>
        <item x="49436"/>
        <item x="49437"/>
        <item x="49438"/>
        <item x="49439"/>
        <item x="49440"/>
        <item x="49441"/>
        <item x="49442"/>
        <item x="49443"/>
        <item x="49444"/>
        <item x="49445"/>
        <item x="49446"/>
        <item x="49447"/>
        <item x="49448"/>
        <item x="49449"/>
        <item x="49450"/>
        <item x="49451"/>
        <item x="49452"/>
        <item x="49453"/>
        <item x="49454"/>
        <item x="49455"/>
        <item x="49456"/>
        <item x="49457"/>
        <item x="49458"/>
        <item x="49459"/>
        <item x="49460"/>
        <item x="49461"/>
        <item x="49462"/>
        <item x="49463"/>
        <item x="49464"/>
        <item x="49465"/>
        <item x="49466"/>
        <item x="49467"/>
        <item x="49468"/>
        <item x="49469"/>
        <item x="49470"/>
        <item x="49471"/>
        <item x="49472"/>
        <item x="49473"/>
        <item x="49474"/>
        <item x="49475"/>
        <item x="49476"/>
        <item x="49477"/>
        <item x="49478"/>
        <item x="49479"/>
        <item x="49480"/>
        <item x="49481"/>
        <item x="49482"/>
        <item x="49483"/>
        <item x="49484"/>
        <item x="49485"/>
        <item x="49486"/>
        <item x="49487"/>
        <item x="49488"/>
        <item x="49489"/>
        <item x="49490"/>
        <item x="49491"/>
        <item x="49492"/>
        <item x="49493"/>
        <item x="49494"/>
        <item x="49495"/>
        <item x="49496"/>
        <item x="49497"/>
        <item x="49498"/>
        <item x="49499"/>
        <item x="49500"/>
        <item x="49501"/>
        <item x="49502"/>
        <item x="49503"/>
        <item x="49504"/>
        <item x="49505"/>
        <item x="49506"/>
        <item x="49507"/>
        <item x="49508"/>
        <item x="49509"/>
        <item x="49510"/>
        <item x="49511"/>
        <item x="49512"/>
        <item x="49513"/>
        <item x="49514"/>
        <item x="49515"/>
        <item x="49516"/>
        <item x="49517"/>
        <item x="49518"/>
        <item x="49519"/>
        <item x="49520"/>
        <item x="49521"/>
        <item x="49522"/>
        <item x="49523"/>
        <item x="49524"/>
        <item x="49525"/>
        <item x="49526"/>
        <item x="49527"/>
        <item x="49528"/>
        <item x="49529"/>
        <item x="49530"/>
        <item x="49531"/>
        <item x="49532"/>
        <item x="49533"/>
        <item x="49534"/>
        <item x="49535"/>
        <item x="49536"/>
        <item x="49537"/>
        <item x="49538"/>
        <item x="49539"/>
        <item x="49540"/>
        <item x="49541"/>
        <item x="49542"/>
        <item x="49543"/>
        <item x="49544"/>
        <item x="49545"/>
        <item x="49546"/>
        <item x="49547"/>
        <item x="49548"/>
        <item x="49549"/>
        <item x="49550"/>
        <item x="49551"/>
        <item x="49552"/>
        <item x="49553"/>
        <item x="49554"/>
        <item x="49555"/>
        <item x="49556"/>
        <item x="49557"/>
        <item x="49558"/>
        <item x="49559"/>
        <item x="49560"/>
        <item x="49561"/>
        <item x="49562"/>
        <item x="49563"/>
        <item x="49564"/>
        <item x="49565"/>
        <item x="49566"/>
        <item x="49567"/>
        <item x="49568"/>
        <item x="49569"/>
        <item x="49570"/>
        <item x="49571"/>
        <item x="49572"/>
        <item x="49573"/>
        <item x="49574"/>
        <item x="49575"/>
        <item x="49576"/>
        <item x="49577"/>
        <item x="49578"/>
        <item x="49579"/>
        <item x="49580"/>
        <item x="49581"/>
        <item x="49582"/>
        <item x="49583"/>
        <item x="49584"/>
        <item x="49585"/>
        <item x="49586"/>
        <item x="49587"/>
        <item x="49588"/>
        <item x="49589"/>
        <item x="49590"/>
        <item x="49591"/>
        <item x="49592"/>
        <item x="49593"/>
        <item x="49594"/>
        <item x="49595"/>
        <item x="49596"/>
        <item x="49597"/>
        <item x="49598"/>
        <item x="49599"/>
        <item x="49600"/>
        <item x="49601"/>
        <item x="49602"/>
        <item x="49603"/>
        <item x="49604"/>
        <item x="49605"/>
        <item x="49606"/>
        <item x="49607"/>
        <item x="49608"/>
        <item x="49609"/>
        <item x="49610"/>
        <item x="49611"/>
        <item x="49612"/>
        <item x="49613"/>
        <item x="49614"/>
        <item x="49615"/>
        <item x="49616"/>
        <item x="49617"/>
        <item x="49618"/>
        <item x="49619"/>
        <item x="49620"/>
        <item x="49621"/>
        <item x="49622"/>
        <item x="49623"/>
        <item x="49624"/>
        <item x="49625"/>
        <item x="49626"/>
        <item x="49627"/>
        <item x="49628"/>
        <item x="49629"/>
        <item x="49630"/>
        <item x="49631"/>
        <item x="49632"/>
        <item x="49633"/>
        <item x="49634"/>
        <item x="49635"/>
        <item x="49636"/>
        <item x="49637"/>
        <item x="49638"/>
        <item x="49639"/>
        <item x="49640"/>
        <item x="49641"/>
        <item x="49642"/>
        <item x="49643"/>
        <item x="49644"/>
        <item x="49645"/>
        <item x="49646"/>
        <item x="49647"/>
        <item x="49648"/>
        <item x="49649"/>
        <item x="49650"/>
        <item x="49651"/>
        <item x="49652"/>
        <item x="49653"/>
        <item x="49654"/>
        <item x="49655"/>
        <item x="49656"/>
        <item x="49657"/>
        <item x="49658"/>
        <item x="49659"/>
        <item x="49660"/>
        <item x="49661"/>
        <item x="49662"/>
        <item x="49663"/>
        <item x="49664"/>
        <item x="49665"/>
        <item x="49666"/>
        <item x="49667"/>
        <item x="49668"/>
        <item x="49669"/>
        <item x="49670"/>
        <item x="49671"/>
        <item x="49672"/>
        <item x="49673"/>
        <item x="49674"/>
        <item x="49675"/>
        <item x="49676"/>
        <item x="49677"/>
        <item x="49678"/>
        <item x="49679"/>
        <item x="49680"/>
        <item x="49681"/>
        <item x="49682"/>
        <item x="49683"/>
        <item x="49684"/>
        <item x="49685"/>
        <item x="49686"/>
        <item x="49687"/>
        <item x="49688"/>
        <item x="49689"/>
        <item x="49690"/>
        <item x="49691"/>
        <item x="49692"/>
        <item x="49693"/>
        <item x="49694"/>
        <item x="49695"/>
        <item x="49696"/>
        <item x="49697"/>
        <item x="49698"/>
        <item x="49699"/>
        <item x="49700"/>
        <item x="49701"/>
        <item x="49702"/>
        <item x="49703"/>
        <item x="49704"/>
        <item x="49705"/>
        <item x="49706"/>
        <item x="49707"/>
        <item x="49708"/>
        <item x="49709"/>
        <item x="49710"/>
        <item x="49711"/>
        <item x="49712"/>
        <item x="49713"/>
        <item x="49714"/>
        <item x="49715"/>
        <item x="49716"/>
        <item x="49717"/>
        <item x="49718"/>
        <item x="49719"/>
        <item x="49720"/>
        <item x="49721"/>
        <item x="49722"/>
        <item x="49723"/>
        <item x="49724"/>
        <item x="49725"/>
        <item x="49726"/>
        <item x="49727"/>
        <item x="49728"/>
        <item x="49729"/>
        <item x="49730"/>
        <item x="49731"/>
        <item x="49732"/>
        <item x="49733"/>
        <item x="49734"/>
        <item x="49735"/>
        <item x="49736"/>
        <item x="49737"/>
        <item x="49738"/>
        <item x="49739"/>
        <item x="49740"/>
        <item x="49741"/>
        <item x="49742"/>
        <item x="49743"/>
        <item x="49744"/>
        <item x="49745"/>
        <item x="49746"/>
        <item x="49747"/>
        <item x="49748"/>
        <item x="49749"/>
        <item x="49750"/>
        <item x="49751"/>
        <item x="49752"/>
        <item x="49753"/>
        <item x="49754"/>
        <item x="49755"/>
        <item x="49756"/>
        <item x="49757"/>
        <item x="49758"/>
        <item x="49759"/>
        <item x="49760"/>
        <item x="49761"/>
        <item x="49762"/>
        <item x="49763"/>
        <item x="49764"/>
        <item x="49765"/>
        <item x="49766"/>
        <item x="49767"/>
        <item x="49768"/>
        <item x="49769"/>
        <item x="49770"/>
        <item x="49771"/>
        <item x="49772"/>
        <item x="49773"/>
        <item x="49774"/>
        <item x="49775"/>
        <item x="49776"/>
        <item x="49777"/>
        <item x="49778"/>
        <item x="49779"/>
        <item x="49780"/>
        <item x="49781"/>
        <item x="49782"/>
        <item x="49783"/>
        <item x="49784"/>
        <item x="49785"/>
        <item x="49786"/>
        <item x="49787"/>
        <item x="49788"/>
        <item x="49789"/>
        <item x="49790"/>
        <item x="49791"/>
        <item x="49792"/>
        <item x="49793"/>
        <item x="49794"/>
        <item x="49795"/>
        <item x="49796"/>
        <item x="49797"/>
        <item x="49798"/>
        <item x="49799"/>
        <item x="49800"/>
        <item x="49801"/>
        <item x="49802"/>
        <item x="49803"/>
        <item x="49804"/>
        <item x="49805"/>
        <item x="49806"/>
        <item x="49807"/>
        <item x="49808"/>
        <item x="49809"/>
        <item x="49810"/>
        <item x="49811"/>
        <item x="49812"/>
        <item x="49813"/>
        <item x="49814"/>
        <item x="49815"/>
        <item x="49816"/>
        <item x="49817"/>
        <item x="49818"/>
        <item x="49819"/>
        <item x="49820"/>
        <item x="49821"/>
        <item x="49822"/>
        <item x="49823"/>
        <item x="49824"/>
        <item x="49825"/>
        <item x="49826"/>
        <item x="49827"/>
        <item x="49828"/>
        <item x="49829"/>
        <item x="49830"/>
        <item x="49831"/>
        <item x="49832"/>
        <item x="49833"/>
        <item x="49834"/>
        <item x="49835"/>
        <item x="49836"/>
        <item x="49837"/>
        <item x="49838"/>
        <item x="49839"/>
        <item x="49840"/>
        <item x="49841"/>
        <item x="49842"/>
        <item x="49843"/>
        <item x="49844"/>
        <item x="49845"/>
        <item x="49846"/>
        <item x="49847"/>
        <item x="49848"/>
        <item x="49849"/>
        <item x="49850"/>
        <item x="49851"/>
        <item x="49852"/>
        <item x="49853"/>
        <item x="49854"/>
        <item x="49855"/>
        <item x="49856"/>
        <item x="49857"/>
        <item x="49858"/>
        <item x="49859"/>
        <item x="49860"/>
        <item x="49861"/>
        <item x="49862"/>
        <item x="49863"/>
        <item x="49864"/>
        <item x="49865"/>
        <item x="49866"/>
        <item x="49867"/>
        <item x="49868"/>
        <item x="49869"/>
        <item x="49870"/>
        <item x="49871"/>
        <item x="49872"/>
        <item x="49873"/>
        <item x="49874"/>
        <item x="49875"/>
        <item x="49876"/>
        <item x="49877"/>
        <item x="49878"/>
        <item x="49879"/>
        <item x="49880"/>
        <item x="49881"/>
        <item x="49882"/>
        <item x="49883"/>
        <item x="49884"/>
        <item x="49885"/>
        <item x="49886"/>
        <item x="49887"/>
        <item x="49888"/>
        <item x="49889"/>
        <item x="49890"/>
        <item x="49891"/>
        <item x="49892"/>
        <item x="49893"/>
        <item x="49894"/>
        <item x="49895"/>
        <item x="49896"/>
        <item x="49897"/>
        <item x="49898"/>
        <item x="49899"/>
        <item x="49900"/>
        <item x="49901"/>
        <item x="49902"/>
        <item x="49903"/>
        <item x="49904"/>
        <item x="49905"/>
        <item x="49906"/>
        <item x="49907"/>
        <item x="49908"/>
        <item x="49909"/>
        <item x="49910"/>
        <item x="49911"/>
        <item x="49912"/>
        <item x="49913"/>
        <item x="49914"/>
        <item x="49915"/>
        <item x="49916"/>
        <item x="49917"/>
        <item x="49918"/>
        <item x="49919"/>
        <item x="49920"/>
        <item x="49921"/>
        <item x="49922"/>
        <item x="49923"/>
        <item x="49924"/>
        <item x="49925"/>
        <item x="49926"/>
        <item x="49927"/>
        <item x="49928"/>
        <item x="49929"/>
        <item x="49930"/>
        <item x="49931"/>
        <item x="49932"/>
        <item x="49933"/>
        <item x="49934"/>
        <item x="49935"/>
        <item x="49936"/>
        <item x="49937"/>
        <item x="49938"/>
        <item x="49939"/>
        <item x="49940"/>
        <item x="49941"/>
        <item x="49942"/>
        <item x="49943"/>
        <item x="49944"/>
        <item x="49945"/>
        <item x="49946"/>
        <item x="49947"/>
        <item x="49948"/>
        <item x="49949"/>
        <item x="49950"/>
        <item x="49951"/>
        <item x="49952"/>
        <item x="49953"/>
        <item x="49954"/>
        <item x="49955"/>
        <item x="49956"/>
        <item x="49957"/>
        <item x="49958"/>
        <item x="49959"/>
        <item x="49960"/>
        <item x="49961"/>
        <item x="49962"/>
        <item x="49963"/>
        <item x="49964"/>
        <item x="49965"/>
        <item x="49966"/>
        <item x="49967"/>
        <item x="49968"/>
        <item x="49969"/>
        <item x="49970"/>
        <item x="49971"/>
        <item x="49972"/>
        <item x="49973"/>
        <item x="49974"/>
        <item x="49975"/>
        <item x="49976"/>
        <item x="49977"/>
        <item x="49978"/>
        <item x="49979"/>
        <item x="49980"/>
        <item x="49981"/>
        <item x="49982"/>
        <item x="49983"/>
        <item x="49984"/>
        <item x="49985"/>
        <item x="49986"/>
        <item x="49987"/>
        <item x="49988"/>
        <item x="49989"/>
        <item x="49990"/>
        <item x="49991"/>
        <item x="49992"/>
        <item x="49993"/>
        <item x="49994"/>
        <item x="49995"/>
        <item x="49996"/>
        <item x="49997"/>
        <item x="49998"/>
        <item x="49999"/>
        <item x="50000"/>
        <item x="50001"/>
        <item x="50002"/>
        <item x="50003"/>
        <item x="50004"/>
        <item x="50005"/>
        <item x="50006"/>
        <item x="50007"/>
        <item x="50008"/>
        <item x="50009"/>
        <item x="50010"/>
        <item x="50011"/>
        <item x="50012"/>
        <item x="50013"/>
        <item x="50014"/>
        <item x="50015"/>
        <item x="50016"/>
        <item x="50017"/>
        <item x="50018"/>
        <item x="50019"/>
        <item x="50020"/>
        <item x="50021"/>
        <item x="50022"/>
        <item x="50023"/>
        <item x="50024"/>
        <item x="50025"/>
        <item x="50026"/>
        <item x="50027"/>
        <item x="50028"/>
        <item x="50029"/>
        <item x="50030"/>
        <item x="50031"/>
        <item x="50032"/>
        <item x="50033"/>
        <item x="50034"/>
        <item x="50035"/>
        <item x="50036"/>
        <item x="50037"/>
        <item x="50038"/>
        <item x="50039"/>
        <item x="50040"/>
        <item x="50041"/>
        <item x="50042"/>
        <item x="50043"/>
        <item x="50044"/>
        <item x="50045"/>
        <item x="50046"/>
        <item x="50047"/>
        <item x="50048"/>
        <item x="50049"/>
        <item x="50050"/>
        <item x="50051"/>
        <item x="50052"/>
        <item x="50053"/>
        <item x="50054"/>
        <item x="50055"/>
        <item x="50056"/>
        <item x="50057"/>
        <item x="50058"/>
        <item x="50059"/>
        <item x="50060"/>
        <item x="50061"/>
        <item x="50062"/>
        <item x="50063"/>
        <item x="50064"/>
        <item x="50065"/>
        <item x="50066"/>
        <item x="50067"/>
        <item x="50068"/>
        <item x="50069"/>
        <item x="50070"/>
        <item x="50071"/>
        <item x="50072"/>
        <item x="50073"/>
        <item x="50074"/>
        <item x="50075"/>
        <item x="50076"/>
        <item x="50077"/>
        <item x="50078"/>
        <item x="50079"/>
        <item x="50080"/>
        <item x="50081"/>
        <item x="50082"/>
        <item x="50083"/>
        <item x="50084"/>
        <item x="50085"/>
        <item x="50086"/>
        <item x="50087"/>
        <item x="50088"/>
        <item x="50089"/>
        <item x="50090"/>
        <item x="50091"/>
        <item x="50092"/>
        <item x="50093"/>
        <item x="50094"/>
        <item x="50095"/>
        <item x="50096"/>
        <item x="50097"/>
        <item x="50098"/>
        <item x="50099"/>
        <item x="50100"/>
        <item x="50101"/>
        <item x="50102"/>
        <item x="50103"/>
        <item x="50104"/>
        <item x="50105"/>
        <item x="50106"/>
        <item x="50107"/>
        <item x="50108"/>
        <item x="50109"/>
        <item x="50110"/>
        <item x="50111"/>
        <item x="50112"/>
        <item x="50113"/>
        <item x="50114"/>
        <item x="50115"/>
        <item x="50116"/>
        <item x="50117"/>
        <item x="50118"/>
        <item x="50119"/>
        <item x="50120"/>
        <item x="50121"/>
        <item x="50122"/>
        <item x="50123"/>
        <item x="50124"/>
        <item x="50125"/>
        <item x="50126"/>
        <item x="50127"/>
        <item x="50128"/>
        <item x="50129"/>
        <item x="50130"/>
        <item x="50131"/>
        <item x="50132"/>
        <item x="50133"/>
        <item x="50134"/>
        <item x="50135"/>
        <item x="50136"/>
        <item x="50137"/>
        <item x="50138"/>
        <item x="50139"/>
        <item x="50140"/>
        <item x="50141"/>
        <item x="50142"/>
        <item x="50143"/>
        <item x="50144"/>
        <item x="50145"/>
        <item x="50146"/>
        <item x="50147"/>
        <item x="50148"/>
        <item x="50149"/>
        <item x="50150"/>
        <item x="50151"/>
        <item x="50152"/>
        <item x="50153"/>
        <item x="50154"/>
        <item x="50155"/>
        <item x="50156"/>
        <item x="50157"/>
        <item x="50158"/>
        <item x="50159"/>
        <item x="50160"/>
        <item x="50161"/>
        <item x="50162"/>
        <item x="50163"/>
        <item x="50164"/>
        <item x="50165"/>
        <item x="50166"/>
        <item x="50167"/>
        <item x="50168"/>
        <item x="50169"/>
        <item x="50170"/>
        <item x="50171"/>
        <item x="50172"/>
        <item x="50173"/>
        <item x="50174"/>
        <item x="50175"/>
        <item x="50176"/>
        <item x="50177"/>
        <item x="50178"/>
        <item x="50179"/>
        <item x="50180"/>
        <item x="50181"/>
        <item x="50182"/>
        <item x="50183"/>
        <item x="50184"/>
        <item x="50185"/>
        <item x="50186"/>
        <item x="50187"/>
        <item x="50188"/>
        <item x="50189"/>
        <item x="50190"/>
        <item x="50191"/>
        <item x="50192"/>
        <item x="50193"/>
        <item x="50194"/>
        <item x="50195"/>
        <item x="50196"/>
        <item x="50197"/>
        <item x="50198"/>
        <item x="50199"/>
        <item x="50200"/>
        <item x="50201"/>
        <item x="50202"/>
        <item x="50203"/>
        <item x="50204"/>
        <item x="50205"/>
        <item x="50206"/>
        <item x="50207"/>
        <item x="50208"/>
        <item x="50209"/>
        <item x="50210"/>
        <item x="50211"/>
        <item x="50212"/>
        <item x="50213"/>
        <item x="50214"/>
        <item x="50215"/>
        <item x="50216"/>
        <item x="50217"/>
        <item x="50218"/>
        <item x="50219"/>
        <item x="50220"/>
        <item x="50221"/>
        <item x="50222"/>
        <item x="50223"/>
        <item x="50224"/>
        <item x="50225"/>
        <item x="50226"/>
        <item x="50227"/>
        <item x="50228"/>
        <item x="50229"/>
        <item x="50230"/>
        <item x="50231"/>
        <item x="50232"/>
        <item x="50233"/>
        <item x="50234"/>
        <item x="50235"/>
        <item x="50236"/>
        <item x="50237"/>
        <item x="50238"/>
        <item x="50239"/>
        <item x="50240"/>
        <item x="50241"/>
        <item x="50242"/>
        <item x="50243"/>
        <item x="50244"/>
        <item x="50245"/>
        <item x="50246"/>
        <item x="50247"/>
        <item x="50248"/>
        <item x="50249"/>
        <item x="50250"/>
        <item x="50251"/>
        <item x="50252"/>
        <item x="50253"/>
        <item x="50254"/>
        <item x="50255"/>
        <item x="50256"/>
        <item x="50257"/>
        <item x="50258"/>
        <item x="50259"/>
        <item x="50260"/>
        <item x="50261"/>
        <item x="50262"/>
        <item x="50263"/>
        <item x="50264"/>
        <item x="50265"/>
        <item x="50266"/>
        <item x="50267"/>
        <item x="50268"/>
        <item x="50269"/>
        <item x="50270"/>
        <item x="50271"/>
        <item x="50272"/>
        <item x="50273"/>
        <item x="50274"/>
        <item x="50275"/>
        <item x="50276"/>
        <item x="50277"/>
        <item x="50278"/>
        <item x="50279"/>
        <item x="50280"/>
        <item x="50281"/>
        <item x="50282"/>
        <item x="50283"/>
        <item x="50284"/>
        <item x="50285"/>
        <item x="50286"/>
        <item x="50287"/>
        <item x="50288"/>
        <item x="50289"/>
        <item x="50290"/>
        <item x="50291"/>
        <item x="50292"/>
        <item x="50293"/>
        <item x="50294"/>
        <item x="50295"/>
        <item x="50296"/>
        <item x="50297"/>
        <item x="50298"/>
        <item x="50299"/>
        <item x="50300"/>
        <item x="50301"/>
        <item x="50302"/>
        <item x="50303"/>
        <item x="50304"/>
        <item x="50305"/>
        <item x="50306"/>
        <item x="50307"/>
        <item x="50308"/>
        <item x="50309"/>
        <item x="50310"/>
        <item x="50311"/>
        <item x="50312"/>
        <item x="50313"/>
        <item x="50314"/>
        <item x="50315"/>
        <item x="50316"/>
        <item x="50317"/>
        <item x="50318"/>
        <item x="50319"/>
        <item x="50320"/>
        <item x="50321"/>
        <item x="50322"/>
        <item x="50323"/>
        <item x="50324"/>
        <item x="50325"/>
        <item x="50326"/>
        <item x="50327"/>
        <item x="50328"/>
        <item x="50329"/>
        <item x="50330"/>
        <item x="50331"/>
        <item x="50332"/>
        <item x="50333"/>
        <item x="50334"/>
        <item x="50335"/>
        <item x="50336"/>
        <item x="50337"/>
        <item x="50338"/>
        <item x="50339"/>
        <item x="50340"/>
        <item x="50341"/>
        <item x="50342"/>
        <item x="50343"/>
        <item x="50344"/>
        <item x="50345"/>
        <item x="50346"/>
        <item x="50347"/>
        <item x="50348"/>
        <item x="50349"/>
        <item x="50350"/>
        <item x="50351"/>
        <item x="50352"/>
        <item x="50353"/>
        <item x="50354"/>
        <item x="50355"/>
        <item x="50356"/>
        <item x="50357"/>
        <item x="50358"/>
        <item x="50359"/>
        <item x="50360"/>
        <item x="50361"/>
        <item x="50362"/>
        <item x="50363"/>
        <item x="50364"/>
        <item x="50365"/>
        <item x="50366"/>
        <item x="50367"/>
        <item x="50368"/>
        <item x="50369"/>
        <item x="50370"/>
        <item x="50371"/>
        <item x="50372"/>
        <item x="50373"/>
        <item x="50374"/>
        <item x="50375"/>
        <item x="50376"/>
        <item x="50377"/>
        <item x="50378"/>
        <item x="50379"/>
        <item x="50380"/>
        <item x="50381"/>
        <item x="50382"/>
        <item x="50383"/>
        <item x="50384"/>
        <item x="50385"/>
        <item x="50386"/>
        <item x="50387"/>
        <item x="50388"/>
        <item x="50389"/>
        <item x="50390"/>
        <item x="50391"/>
        <item x="50392"/>
        <item x="50393"/>
        <item x="50394"/>
        <item x="50395"/>
        <item x="50396"/>
        <item x="50397"/>
        <item x="50398"/>
        <item x="50399"/>
        <item x="50400"/>
        <item x="50401"/>
        <item x="50402"/>
        <item x="50403"/>
        <item x="50404"/>
        <item x="50405"/>
        <item x="50406"/>
        <item x="50407"/>
        <item x="50408"/>
        <item x="50409"/>
        <item x="50410"/>
        <item x="50411"/>
        <item x="50412"/>
        <item x="50413"/>
        <item x="50414"/>
        <item x="50415"/>
        <item x="50416"/>
        <item x="50417"/>
        <item x="50418"/>
        <item x="50419"/>
        <item x="50420"/>
        <item x="50421"/>
        <item x="50422"/>
        <item x="50423"/>
        <item x="50424"/>
        <item x="50425"/>
        <item x="50426"/>
        <item x="50427"/>
        <item x="50428"/>
        <item x="50429"/>
        <item x="50430"/>
        <item x="50431"/>
        <item x="50432"/>
        <item x="50433"/>
        <item x="50434"/>
        <item x="50435"/>
        <item x="50436"/>
        <item x="50437"/>
        <item x="50438"/>
        <item x="50439"/>
        <item x="50440"/>
        <item x="50441"/>
        <item x="50442"/>
        <item x="50443"/>
        <item x="50444"/>
        <item x="50445"/>
        <item x="50446"/>
        <item x="50447"/>
        <item x="50448"/>
        <item x="50449"/>
        <item x="50450"/>
        <item x="50451"/>
        <item x="50452"/>
        <item x="50453"/>
        <item x="50454"/>
        <item x="50455"/>
        <item x="50456"/>
        <item x="50457"/>
        <item x="50458"/>
        <item x="50459"/>
        <item x="50460"/>
        <item x="50461"/>
        <item x="50462"/>
        <item x="50463"/>
        <item x="50464"/>
        <item x="50465"/>
        <item x="50466"/>
        <item x="50467"/>
        <item x="50468"/>
        <item x="50469"/>
        <item x="50470"/>
        <item x="50471"/>
        <item x="50472"/>
        <item x="50473"/>
        <item x="50474"/>
        <item x="50475"/>
        <item x="50476"/>
        <item x="50477"/>
        <item x="50478"/>
        <item x="50479"/>
        <item x="50480"/>
        <item x="50481"/>
        <item x="50482"/>
        <item x="50483"/>
        <item x="50484"/>
        <item x="50485"/>
        <item x="50486"/>
        <item x="50487"/>
        <item x="50488"/>
        <item x="50489"/>
        <item x="50490"/>
        <item x="50491"/>
        <item x="50492"/>
        <item x="50493"/>
        <item x="50494"/>
        <item x="50495"/>
        <item x="50496"/>
        <item x="50497"/>
        <item x="50498"/>
        <item x="50499"/>
        <item x="50500"/>
        <item x="50501"/>
        <item x="50502"/>
        <item x="50503"/>
        <item x="50504"/>
        <item x="50505"/>
        <item x="50506"/>
        <item x="50507"/>
        <item x="50508"/>
        <item x="50509"/>
        <item x="50510"/>
        <item x="50511"/>
        <item x="50512"/>
        <item x="50513"/>
        <item x="50514"/>
        <item x="50515"/>
        <item x="50516"/>
        <item x="50517"/>
        <item x="50518"/>
        <item x="50519"/>
        <item x="50520"/>
        <item x="50521"/>
        <item x="50522"/>
        <item x="50523"/>
        <item x="50524"/>
        <item x="50525"/>
        <item x="50526"/>
        <item x="50527"/>
        <item x="50528"/>
        <item x="50529"/>
        <item x="50530"/>
        <item x="50531"/>
        <item x="50532"/>
        <item x="50533"/>
        <item x="50534"/>
        <item x="50535"/>
        <item x="50536"/>
        <item x="50537"/>
        <item x="50538"/>
        <item x="50539"/>
        <item x="50540"/>
        <item x="50541"/>
        <item x="50542"/>
        <item x="50543"/>
        <item x="50544"/>
        <item x="50545"/>
        <item x="50546"/>
        <item x="50547"/>
        <item x="50548"/>
        <item x="50549"/>
        <item x="50550"/>
        <item x="50551"/>
        <item x="50552"/>
        <item x="50553"/>
        <item x="50554"/>
        <item x="50555"/>
        <item x="50556"/>
        <item x="50557"/>
        <item x="50558"/>
        <item x="50559"/>
        <item x="50560"/>
        <item x="50561"/>
        <item x="50562"/>
        <item x="50563"/>
        <item x="50564"/>
        <item x="50565"/>
        <item x="50566"/>
        <item x="50567"/>
        <item x="50568"/>
        <item x="50569"/>
        <item x="50570"/>
        <item x="50571"/>
        <item x="50572"/>
        <item x="50573"/>
        <item x="50574"/>
        <item x="50575"/>
        <item x="50576"/>
        <item x="50577"/>
        <item x="50578"/>
        <item x="50579"/>
        <item x="50580"/>
        <item x="50581"/>
        <item x="50582"/>
        <item x="50583"/>
        <item x="50584"/>
        <item x="50585"/>
        <item x="50586"/>
        <item x="50587"/>
        <item x="50588"/>
        <item x="50589"/>
        <item x="50590"/>
        <item x="50591"/>
        <item x="50592"/>
        <item x="50593"/>
        <item x="50594"/>
        <item x="50595"/>
        <item x="50596"/>
        <item x="50597"/>
        <item x="50598"/>
        <item x="50599"/>
        <item x="50600"/>
        <item x="50601"/>
        <item x="50602"/>
        <item x="50603"/>
        <item x="50604"/>
        <item x="50605"/>
        <item x="50606"/>
        <item x="50607"/>
        <item x="50608"/>
        <item x="50609"/>
        <item x="50610"/>
        <item x="50611"/>
        <item x="50612"/>
        <item x="50613"/>
        <item x="50614"/>
        <item x="50615"/>
        <item x="50616"/>
        <item x="50617"/>
        <item x="50618"/>
        <item x="50619"/>
        <item x="50620"/>
        <item x="50621"/>
        <item x="50622"/>
        <item x="50623"/>
        <item x="50624"/>
        <item x="50625"/>
        <item x="50626"/>
        <item x="50627"/>
        <item x="50628"/>
        <item x="50629"/>
        <item x="50630"/>
        <item x="50631"/>
        <item x="50632"/>
        <item x="50633"/>
        <item x="50634"/>
        <item x="50635"/>
        <item x="50636"/>
        <item x="50637"/>
        <item x="50638"/>
        <item x="50639"/>
        <item x="50640"/>
        <item x="50641"/>
        <item x="50642"/>
        <item x="50643"/>
        <item x="50644"/>
        <item x="50645"/>
        <item x="50646"/>
        <item x="50647"/>
        <item x="50648"/>
        <item x="50649"/>
        <item x="50650"/>
        <item x="50651"/>
        <item x="50652"/>
        <item x="50653"/>
        <item x="50654"/>
        <item x="50655"/>
        <item x="50656"/>
        <item x="50657"/>
        <item x="50658"/>
        <item x="50659"/>
        <item x="50660"/>
        <item x="50661"/>
        <item x="50662"/>
        <item x="50663"/>
        <item x="50664"/>
        <item x="50665"/>
        <item x="50666"/>
        <item x="50667"/>
        <item x="50668"/>
        <item x="50669"/>
        <item x="50670"/>
        <item x="50671"/>
        <item x="50672"/>
        <item x="50673"/>
        <item x="50674"/>
        <item x="50675"/>
        <item x="50676"/>
        <item x="50677"/>
        <item x="50678"/>
        <item x="50679"/>
        <item x="50680"/>
        <item x="50681"/>
        <item x="50682"/>
        <item x="50683"/>
        <item x="50684"/>
        <item x="50685"/>
        <item x="50686"/>
        <item x="50687"/>
        <item x="50688"/>
        <item x="50689"/>
        <item x="50690"/>
        <item x="50691"/>
        <item x="50692"/>
        <item x="50693"/>
        <item x="50694"/>
        <item x="50695"/>
        <item x="50696"/>
        <item x="50697"/>
        <item x="50698"/>
        <item x="50699"/>
        <item x="50700"/>
        <item x="50701"/>
        <item x="50702"/>
        <item x="50703"/>
        <item x="50704"/>
        <item x="50705"/>
        <item x="50706"/>
        <item x="50707"/>
        <item x="50708"/>
        <item x="50709"/>
        <item x="50710"/>
        <item x="50711"/>
        <item x="50712"/>
        <item x="50713"/>
        <item x="50714"/>
        <item x="50715"/>
        <item x="50716"/>
        <item x="50717"/>
        <item x="50718"/>
        <item x="50719"/>
        <item x="50720"/>
        <item x="50721"/>
        <item x="50722"/>
        <item x="50723"/>
        <item x="50724"/>
        <item x="50725"/>
        <item x="50726"/>
        <item x="50727"/>
        <item x="50728"/>
        <item x="50729"/>
        <item x="50730"/>
        <item x="50731"/>
        <item x="50732"/>
        <item x="50733"/>
        <item x="50734"/>
        <item x="50735"/>
        <item x="50736"/>
        <item x="50737"/>
        <item x="50738"/>
        <item x="50739"/>
        <item x="50740"/>
        <item x="50741"/>
        <item x="50742"/>
        <item x="50743"/>
        <item x="50744"/>
        <item x="50745"/>
        <item x="50746"/>
        <item x="50747"/>
        <item x="50748"/>
        <item x="50749"/>
        <item x="50750"/>
        <item x="50751"/>
        <item x="50752"/>
        <item x="50753"/>
        <item x="50754"/>
        <item x="50755"/>
        <item x="50756"/>
        <item x="50757"/>
        <item x="50758"/>
        <item x="50759"/>
        <item x="50760"/>
        <item x="50761"/>
        <item x="50762"/>
        <item x="50763"/>
        <item x="50764"/>
        <item x="50765"/>
        <item x="50766"/>
        <item x="50767"/>
        <item x="50768"/>
        <item x="50769"/>
        <item x="50770"/>
        <item x="50771"/>
        <item x="50772"/>
        <item x="50773"/>
        <item x="50774"/>
        <item x="50775"/>
        <item x="50776"/>
        <item x="50777"/>
        <item x="50778"/>
        <item x="50779"/>
        <item x="50780"/>
        <item x="50781"/>
        <item x="50782"/>
        <item x="50783"/>
        <item x="50784"/>
        <item x="50785"/>
        <item x="50786"/>
        <item x="50787"/>
        <item x="50788"/>
        <item x="50789"/>
        <item x="50790"/>
        <item x="50791"/>
        <item x="50792"/>
        <item x="50793"/>
        <item x="50794"/>
        <item x="50795"/>
        <item x="50796"/>
        <item x="50797"/>
        <item x="50798"/>
        <item x="50799"/>
        <item x="50800"/>
        <item x="50801"/>
        <item x="50802"/>
        <item x="50803"/>
        <item x="50804"/>
        <item x="50805"/>
        <item x="50806"/>
        <item x="50807"/>
        <item x="50808"/>
        <item x="50809"/>
        <item x="50810"/>
        <item x="50811"/>
        <item x="50812"/>
        <item x="50813"/>
        <item x="50814"/>
        <item x="50815"/>
        <item x="50816"/>
        <item x="50817"/>
        <item x="50818"/>
        <item x="50819"/>
        <item x="50820"/>
        <item x="50821"/>
        <item x="50822"/>
        <item x="50823"/>
        <item x="50824"/>
        <item x="50825"/>
        <item x="50826"/>
        <item x="50827"/>
        <item x="50828"/>
        <item x="50829"/>
        <item x="50830"/>
        <item x="50831"/>
        <item x="50832"/>
        <item x="50833"/>
        <item x="50834"/>
        <item x="50835"/>
        <item x="50836"/>
        <item x="50837"/>
        <item x="50838"/>
        <item x="50839"/>
        <item x="50840"/>
        <item x="50841"/>
        <item x="50842"/>
        <item x="50843"/>
        <item x="50844"/>
        <item x="50845"/>
        <item x="50846"/>
        <item x="50847"/>
        <item x="50848"/>
        <item x="50849"/>
        <item x="50850"/>
        <item x="50851"/>
        <item x="50852"/>
        <item x="50853"/>
        <item x="50854"/>
        <item x="50855"/>
        <item x="50856"/>
        <item x="50857"/>
        <item x="50858"/>
        <item x="50859"/>
        <item x="50860"/>
        <item x="50861"/>
        <item x="50862"/>
        <item x="50863"/>
        <item x="50864"/>
        <item x="50865"/>
        <item x="50866"/>
        <item x="50867"/>
        <item x="50868"/>
        <item x="50869"/>
        <item x="50870"/>
        <item x="50871"/>
        <item x="50872"/>
        <item x="50873"/>
        <item x="50874"/>
        <item x="50875"/>
        <item x="50876"/>
        <item x="50877"/>
        <item x="50878"/>
        <item x="50879"/>
        <item x="50880"/>
        <item x="50881"/>
        <item x="50882"/>
        <item x="50883"/>
        <item x="50884"/>
        <item x="50885"/>
        <item x="50886"/>
        <item x="50887"/>
        <item x="50888"/>
        <item x="50889"/>
        <item x="50890"/>
        <item x="50891"/>
        <item x="50892"/>
        <item x="50893"/>
        <item x="50894"/>
        <item x="50895"/>
        <item x="50896"/>
        <item x="50897"/>
        <item x="50898"/>
        <item x="50899"/>
        <item x="50900"/>
        <item x="50901"/>
        <item x="50902"/>
        <item x="50903"/>
        <item x="50904"/>
        <item x="50905"/>
        <item x="50906"/>
        <item x="50907"/>
        <item x="50908"/>
        <item x="50909"/>
        <item x="50910"/>
        <item x="50911"/>
        <item x="50912"/>
        <item x="50913"/>
        <item x="50914"/>
        <item x="50915"/>
        <item x="50916"/>
        <item x="50917"/>
        <item x="50918"/>
        <item x="50919"/>
        <item x="50920"/>
        <item x="50921"/>
        <item x="50922"/>
        <item x="50923"/>
        <item x="50924"/>
        <item x="50925"/>
        <item x="50926"/>
        <item x="50927"/>
        <item x="50928"/>
        <item x="50929"/>
        <item x="50930"/>
        <item x="50931"/>
        <item x="50932"/>
        <item x="50933"/>
        <item x="50934"/>
        <item x="50935"/>
        <item x="50936"/>
        <item x="50937"/>
        <item x="50938"/>
        <item x="50939"/>
        <item x="50940"/>
        <item x="50941"/>
        <item x="50942"/>
        <item x="50943"/>
        <item x="50944"/>
        <item x="50945"/>
        <item x="50946"/>
        <item x="50947"/>
        <item x="50948"/>
        <item x="50949"/>
        <item x="50950"/>
        <item x="50951"/>
        <item x="50952"/>
        <item x="50953"/>
        <item x="50954"/>
        <item x="50955"/>
        <item x="50956"/>
        <item x="50957"/>
        <item x="50958"/>
        <item x="50959"/>
        <item x="50960"/>
        <item x="50961"/>
        <item x="50962"/>
        <item x="50963"/>
        <item x="50964"/>
        <item x="50965"/>
        <item x="50966"/>
        <item x="50967"/>
        <item x="50968"/>
        <item x="50969"/>
        <item x="50970"/>
        <item x="50971"/>
        <item x="50972"/>
        <item x="50973"/>
        <item x="50974"/>
        <item x="50975"/>
        <item x="50976"/>
        <item x="50977"/>
        <item x="50978"/>
        <item x="50979"/>
        <item x="50980"/>
        <item x="50981"/>
        <item x="50982"/>
        <item x="50983"/>
        <item x="50984"/>
        <item x="50985"/>
        <item x="50986"/>
        <item x="50987"/>
        <item x="50988"/>
        <item x="50989"/>
        <item x="50990"/>
        <item x="50991"/>
        <item x="50992"/>
        <item x="50993"/>
        <item x="50994"/>
        <item x="50995"/>
        <item x="50996"/>
        <item x="50997"/>
        <item x="50998"/>
        <item x="50999"/>
        <item x="51000"/>
        <item x="51001"/>
        <item x="51002"/>
        <item x="51003"/>
        <item x="51004"/>
        <item x="51005"/>
        <item x="51006"/>
        <item x="51007"/>
        <item x="51008"/>
        <item x="51009"/>
        <item x="51010"/>
        <item x="51011"/>
        <item x="51012"/>
        <item x="51013"/>
        <item x="51014"/>
        <item x="51015"/>
        <item x="51016"/>
        <item x="51017"/>
        <item x="51018"/>
        <item x="51019"/>
        <item x="51020"/>
        <item x="51021"/>
        <item x="51022"/>
        <item x="51023"/>
        <item x="51024"/>
        <item x="51025"/>
        <item x="51026"/>
        <item x="51027"/>
        <item x="51028"/>
        <item x="51029"/>
        <item x="51030"/>
        <item x="51031"/>
        <item x="51032"/>
        <item x="51033"/>
        <item x="51034"/>
        <item x="51035"/>
        <item x="51036"/>
        <item x="51037"/>
        <item x="51038"/>
        <item x="51039"/>
        <item x="51040"/>
        <item x="51041"/>
        <item x="51042"/>
        <item x="51043"/>
        <item x="51044"/>
        <item x="51045"/>
        <item x="51046"/>
        <item x="51047"/>
        <item x="51048"/>
        <item x="51049"/>
        <item x="51050"/>
        <item x="51051"/>
        <item x="51052"/>
        <item x="51053"/>
        <item x="51054"/>
        <item x="51055"/>
        <item x="51056"/>
        <item x="51057"/>
        <item x="51058"/>
        <item x="51059"/>
        <item x="51060"/>
        <item x="51061"/>
        <item x="51062"/>
        <item x="51063"/>
        <item x="51064"/>
        <item x="51065"/>
        <item x="51066"/>
        <item x="51067"/>
        <item x="51068"/>
        <item x="51069"/>
        <item x="51070"/>
        <item x="51071"/>
        <item x="51072"/>
        <item x="51073"/>
        <item x="51074"/>
        <item x="51075"/>
        <item x="51076"/>
        <item x="51077"/>
        <item x="51078"/>
        <item x="51079"/>
        <item x="51080"/>
        <item x="51081"/>
        <item x="51082"/>
        <item x="51083"/>
        <item x="51084"/>
        <item x="51085"/>
        <item x="51086"/>
        <item x="51087"/>
        <item x="51088"/>
        <item x="51089"/>
        <item x="51090"/>
        <item x="51091"/>
        <item x="51092"/>
        <item x="51093"/>
        <item x="51094"/>
        <item x="51095"/>
        <item x="51096"/>
        <item x="51097"/>
        <item x="51098"/>
        <item x="51099"/>
        <item x="51100"/>
        <item x="51101"/>
        <item x="51102"/>
        <item x="51103"/>
        <item x="51104"/>
        <item x="51105"/>
        <item x="51106"/>
        <item x="51107"/>
        <item x="51108"/>
        <item x="51109"/>
        <item x="51110"/>
        <item x="51111"/>
        <item x="51112"/>
        <item x="51113"/>
        <item x="51114"/>
        <item x="51115"/>
        <item x="51116"/>
        <item x="51117"/>
        <item x="51118"/>
        <item x="51119"/>
        <item x="51120"/>
        <item x="51121"/>
        <item x="51122"/>
        <item x="51123"/>
        <item x="51124"/>
        <item x="51125"/>
        <item x="51126"/>
        <item x="51127"/>
        <item x="51128"/>
        <item x="51129"/>
        <item x="51130"/>
        <item x="51131"/>
        <item x="51132"/>
        <item x="51133"/>
        <item x="51134"/>
        <item x="51135"/>
        <item x="51136"/>
        <item x="51137"/>
        <item x="51138"/>
        <item x="51139"/>
        <item x="51140"/>
        <item x="51141"/>
        <item x="51142"/>
        <item x="51143"/>
        <item x="51144"/>
        <item x="51145"/>
        <item x="51146"/>
        <item x="51147"/>
        <item x="51148"/>
        <item x="51149"/>
        <item x="51150"/>
        <item x="51151"/>
        <item x="51152"/>
        <item x="51153"/>
        <item x="51154"/>
        <item x="51155"/>
        <item x="51156"/>
        <item x="51157"/>
        <item x="51158"/>
        <item x="51159"/>
        <item x="51160"/>
        <item x="51161"/>
        <item x="51162"/>
        <item x="51163"/>
        <item x="51164"/>
        <item x="51165"/>
        <item x="51166"/>
        <item x="51167"/>
        <item x="51168"/>
        <item x="51169"/>
        <item x="51170"/>
        <item x="51171"/>
        <item x="51172"/>
        <item x="51173"/>
        <item x="51174"/>
        <item x="51175"/>
        <item x="51176"/>
        <item x="51177"/>
        <item x="51178"/>
        <item x="51179"/>
        <item x="51180"/>
        <item x="51181"/>
        <item x="51182"/>
        <item x="51183"/>
        <item x="51184"/>
        <item x="51185"/>
        <item x="51186"/>
        <item x="51187"/>
        <item x="51188"/>
        <item x="51189"/>
        <item x="51190"/>
        <item x="51191"/>
        <item x="51192"/>
        <item x="51193"/>
        <item x="51194"/>
        <item x="51195"/>
        <item x="51196"/>
        <item x="51197"/>
        <item x="51198"/>
        <item x="51199"/>
        <item x="51200"/>
        <item x="51201"/>
        <item x="51202"/>
        <item x="51203"/>
        <item x="51204"/>
        <item x="51205"/>
        <item x="51206"/>
        <item x="51207"/>
        <item x="51208"/>
        <item x="51209"/>
        <item x="51210"/>
        <item x="51211"/>
        <item x="51212"/>
        <item x="51213"/>
        <item x="51214"/>
        <item x="51215"/>
        <item x="51216"/>
        <item x="51217"/>
        <item x="51218"/>
        <item x="51219"/>
        <item x="51220"/>
        <item x="51221"/>
        <item x="51222"/>
        <item x="51223"/>
        <item x="51224"/>
        <item x="51225"/>
        <item x="51226"/>
        <item x="51227"/>
        <item x="51228"/>
        <item x="51229"/>
        <item x="51230"/>
        <item x="51231"/>
        <item x="51232"/>
        <item x="51233"/>
        <item x="51234"/>
        <item x="51235"/>
        <item x="51236"/>
        <item x="51237"/>
        <item x="51238"/>
        <item x="51239"/>
        <item x="51240"/>
        <item x="51241"/>
        <item x="51242"/>
        <item x="51243"/>
        <item x="51244"/>
        <item x="51245"/>
        <item x="51246"/>
        <item x="51247"/>
        <item x="51248"/>
        <item x="51249"/>
        <item x="51250"/>
        <item x="51251"/>
        <item x="51252"/>
        <item x="51253"/>
        <item x="51254"/>
        <item x="51255"/>
        <item x="51256"/>
        <item x="51257"/>
        <item x="51258"/>
        <item x="51259"/>
        <item x="51260"/>
        <item x="51261"/>
        <item x="51262"/>
        <item x="51263"/>
        <item x="51264"/>
        <item x="51265"/>
        <item x="51266"/>
        <item x="51267"/>
        <item x="51268"/>
        <item x="51269"/>
        <item x="51270"/>
        <item x="51271"/>
        <item x="51272"/>
        <item x="51273"/>
        <item x="51274"/>
        <item x="51275"/>
        <item x="51276"/>
        <item x="51277"/>
        <item x="51278"/>
        <item x="51279"/>
        <item x="51280"/>
        <item x="51281"/>
        <item x="51282"/>
        <item x="51283"/>
        <item x="51284"/>
        <item x="51285"/>
        <item x="51286"/>
        <item x="51287"/>
        <item x="51288"/>
        <item x="51289"/>
        <item x="51290"/>
        <item x="51291"/>
        <item x="51292"/>
        <item x="51293"/>
        <item x="51294"/>
        <item x="51295"/>
        <item x="51296"/>
        <item x="51297"/>
        <item x="51298"/>
        <item x="51299"/>
        <item x="51300"/>
        <item x="51301"/>
        <item x="51302"/>
        <item x="51303"/>
        <item x="51304"/>
        <item x="51305"/>
        <item x="51306"/>
        <item x="51307"/>
        <item x="51308"/>
        <item x="51309"/>
        <item x="51310"/>
        <item x="51311"/>
        <item x="51312"/>
        <item x="51313"/>
        <item x="51314"/>
        <item x="51315"/>
        <item x="51316"/>
        <item x="51317"/>
        <item x="51318"/>
        <item x="51319"/>
        <item x="51320"/>
        <item x="51321"/>
        <item x="51322"/>
        <item x="51323"/>
        <item x="51324"/>
        <item x="51325"/>
        <item x="51326"/>
        <item x="51327"/>
        <item x="51328"/>
        <item x="51329"/>
        <item x="51330"/>
        <item x="51331"/>
        <item x="51332"/>
        <item x="51333"/>
        <item x="51334"/>
        <item x="51335"/>
        <item x="51336"/>
        <item x="51337"/>
        <item x="51338"/>
        <item x="51339"/>
        <item x="51340"/>
        <item x="51341"/>
        <item x="51342"/>
        <item x="51343"/>
        <item x="51344"/>
        <item x="51345"/>
        <item x="51346"/>
        <item x="51347"/>
        <item x="51348"/>
        <item x="51349"/>
        <item x="51350"/>
        <item x="51351"/>
        <item x="51352"/>
        <item x="51353"/>
        <item x="51354"/>
        <item x="51355"/>
        <item x="51356"/>
        <item x="51357"/>
        <item x="51358"/>
        <item x="51359"/>
        <item x="51360"/>
        <item x="51361"/>
        <item x="51362"/>
        <item x="51363"/>
        <item x="51364"/>
        <item x="51365"/>
        <item x="51366"/>
        <item x="51367"/>
        <item x="51368"/>
        <item x="51369"/>
        <item x="51370"/>
        <item x="51371"/>
        <item x="51372"/>
        <item x="51373"/>
        <item x="51374"/>
        <item x="51375"/>
        <item x="51376"/>
        <item x="51377"/>
        <item x="51378"/>
        <item x="51379"/>
        <item x="51380"/>
        <item x="51381"/>
        <item x="51382"/>
        <item x="51383"/>
        <item x="51384"/>
        <item x="51385"/>
        <item x="51386"/>
        <item x="51387"/>
        <item x="51388"/>
        <item x="51389"/>
        <item x="51390"/>
        <item x="51391"/>
        <item x="51392"/>
        <item x="51393"/>
        <item x="51394"/>
        <item x="51395"/>
        <item x="51396"/>
        <item x="51397"/>
        <item x="51398"/>
        <item x="51399"/>
        <item x="51400"/>
        <item x="51401"/>
        <item x="51402"/>
        <item x="51403"/>
        <item x="51404"/>
        <item x="51405"/>
        <item x="51406"/>
        <item x="51407"/>
        <item x="51408"/>
        <item x="51409"/>
        <item x="51410"/>
        <item x="51411"/>
        <item x="51412"/>
        <item x="51413"/>
        <item x="51414"/>
        <item x="51415"/>
        <item x="51416"/>
        <item x="51417"/>
        <item x="51418"/>
        <item x="51419"/>
        <item x="51420"/>
        <item x="51421"/>
        <item x="51422"/>
        <item x="51423"/>
        <item x="51424"/>
        <item x="51425"/>
        <item x="51426"/>
        <item x="51427"/>
        <item x="51428"/>
        <item x="51429"/>
        <item x="51430"/>
        <item x="51431"/>
        <item x="51432"/>
        <item x="51433"/>
        <item x="51434"/>
        <item x="51435"/>
        <item x="51436"/>
        <item x="51437"/>
        <item x="51438"/>
        <item x="51439"/>
        <item x="51440"/>
        <item x="51441"/>
        <item x="51442"/>
        <item x="51443"/>
        <item x="51444"/>
        <item x="51445"/>
        <item x="51446"/>
        <item x="51447"/>
        <item x="51448"/>
        <item x="51449"/>
        <item x="51450"/>
        <item x="51451"/>
        <item x="51452"/>
        <item x="51453"/>
        <item x="51454"/>
        <item x="51455"/>
        <item x="51456"/>
        <item x="51457"/>
        <item x="51458"/>
        <item x="51459"/>
        <item x="51460"/>
        <item x="51461"/>
        <item x="51462"/>
        <item x="51463"/>
        <item x="51464"/>
        <item x="51465"/>
        <item x="51466"/>
        <item x="51467"/>
        <item x="51468"/>
        <item x="51469"/>
        <item x="51470"/>
        <item x="51471"/>
        <item x="51472"/>
        <item x="51473"/>
        <item x="51474"/>
        <item x="51475"/>
        <item x="51476"/>
        <item x="51477"/>
        <item x="51478"/>
        <item x="51479"/>
        <item x="51480"/>
        <item x="51481"/>
        <item x="51482"/>
        <item x="51483"/>
        <item x="51484"/>
        <item x="51485"/>
        <item x="51486"/>
        <item x="51487"/>
        <item x="51488"/>
        <item x="51489"/>
        <item x="51490"/>
        <item x="51491"/>
        <item x="51492"/>
        <item x="51493"/>
        <item x="51494"/>
        <item x="51495"/>
        <item x="51496"/>
        <item x="51497"/>
        <item x="51498"/>
        <item x="51499"/>
        <item x="51500"/>
        <item x="51501"/>
        <item x="51502"/>
        <item x="51503"/>
        <item x="51504"/>
        <item x="51505"/>
        <item x="51506"/>
        <item x="51507"/>
        <item x="51508"/>
        <item x="51509"/>
        <item x="51510"/>
        <item x="51511"/>
        <item x="51512"/>
        <item x="51513"/>
        <item x="51514"/>
        <item x="51515"/>
        <item x="51516"/>
        <item x="51517"/>
        <item x="51518"/>
        <item x="51519"/>
        <item x="51520"/>
        <item x="51521"/>
        <item x="51522"/>
        <item x="51523"/>
        <item x="51524"/>
        <item x="51525"/>
        <item x="51526"/>
        <item x="51527"/>
        <item x="51528"/>
        <item x="51529"/>
        <item x="51530"/>
        <item x="51531"/>
        <item x="51532"/>
        <item x="51533"/>
        <item x="51534"/>
        <item x="51535"/>
        <item x="51536"/>
        <item x="51537"/>
        <item x="51538"/>
        <item x="51539"/>
        <item x="51540"/>
        <item x="51541"/>
        <item x="51542"/>
        <item x="51543"/>
        <item x="51544"/>
        <item x="51545"/>
        <item x="51546"/>
        <item x="51547"/>
        <item x="51548"/>
        <item x="51549"/>
        <item x="51550"/>
        <item x="51551"/>
        <item x="51552"/>
        <item x="51553"/>
        <item x="51554"/>
        <item x="51555"/>
        <item x="51556"/>
        <item x="51557"/>
        <item x="51558"/>
        <item x="51559"/>
        <item x="51560"/>
        <item x="51561"/>
        <item x="51562"/>
        <item x="51563"/>
        <item x="51564"/>
        <item x="51565"/>
        <item x="51566"/>
        <item x="51567"/>
        <item x="51568"/>
        <item x="51569"/>
        <item x="51570"/>
        <item x="51571"/>
        <item x="51572"/>
        <item x="51573"/>
        <item x="51574"/>
        <item x="51575"/>
        <item x="51576"/>
        <item x="51577"/>
        <item x="51578"/>
        <item x="51579"/>
        <item x="51580"/>
        <item x="51581"/>
        <item x="51582"/>
        <item x="51583"/>
        <item x="51584"/>
        <item x="51585"/>
        <item x="51586"/>
        <item x="51587"/>
        <item x="51588"/>
        <item x="51589"/>
        <item x="51590"/>
        <item x="51591"/>
        <item x="51592"/>
        <item x="51593"/>
        <item x="51594"/>
        <item x="51595"/>
        <item x="51596"/>
        <item x="51597"/>
        <item x="51598"/>
        <item x="51599"/>
        <item x="51600"/>
        <item x="51601"/>
        <item x="51602"/>
        <item x="51603"/>
        <item x="51604"/>
        <item x="51605"/>
        <item x="51606"/>
        <item x="51607"/>
        <item x="51608"/>
        <item x="51609"/>
        <item x="51610"/>
        <item x="51611"/>
        <item x="51612"/>
        <item x="51613"/>
        <item x="51614"/>
        <item x="51615"/>
        <item x="51616"/>
        <item x="51617"/>
        <item x="51618"/>
        <item x="51619"/>
        <item x="51620"/>
        <item x="51621"/>
        <item x="51622"/>
        <item x="51623"/>
        <item x="51624"/>
        <item x="51625"/>
        <item x="51626"/>
        <item x="51627"/>
        <item x="51628"/>
        <item x="51629"/>
        <item x="51630"/>
        <item x="51631"/>
        <item x="51632"/>
        <item x="51633"/>
        <item x="51634"/>
        <item x="51635"/>
        <item x="51636"/>
        <item x="51637"/>
        <item x="51638"/>
        <item x="51639"/>
        <item x="51640"/>
        <item x="51641"/>
        <item x="51642"/>
        <item x="51643"/>
        <item x="51644"/>
        <item x="51645"/>
        <item x="51646"/>
        <item x="51647"/>
        <item x="51648"/>
        <item x="51649"/>
        <item x="51650"/>
        <item x="51651"/>
        <item x="51652"/>
        <item x="51653"/>
        <item x="51654"/>
        <item x="51655"/>
        <item x="51656"/>
        <item x="51657"/>
        <item x="51658"/>
        <item x="51659"/>
        <item x="51660"/>
        <item x="51661"/>
        <item x="51662"/>
        <item x="51663"/>
        <item x="51664"/>
        <item x="51665"/>
        <item x="51666"/>
        <item x="51667"/>
        <item x="51668"/>
        <item x="51669"/>
        <item x="51670"/>
        <item x="51671"/>
        <item x="51672"/>
        <item x="51673"/>
        <item x="51674"/>
        <item x="51675"/>
        <item x="51676"/>
        <item x="51677"/>
        <item x="51678"/>
        <item x="51679"/>
        <item x="51680"/>
        <item x="51681"/>
        <item x="51682"/>
        <item x="51683"/>
        <item x="51684"/>
        <item x="51685"/>
        <item x="51686"/>
        <item x="51687"/>
        <item x="51688"/>
        <item x="51689"/>
        <item x="51690"/>
        <item x="51691"/>
        <item x="51692"/>
        <item x="51693"/>
        <item x="51694"/>
        <item x="51695"/>
        <item x="51696"/>
        <item x="51697"/>
        <item x="51698"/>
        <item x="51699"/>
        <item x="51700"/>
        <item x="51701"/>
        <item x="51702"/>
        <item x="51703"/>
        <item x="51704"/>
        <item x="51705"/>
        <item x="51706"/>
        <item x="51707"/>
        <item x="51708"/>
        <item x="51709"/>
        <item x="51710"/>
        <item x="51711"/>
        <item x="51712"/>
        <item x="51713"/>
        <item x="51714"/>
        <item x="51715"/>
        <item x="51716"/>
        <item x="51717"/>
        <item x="51718"/>
        <item x="51719"/>
        <item x="51720"/>
        <item x="51721"/>
        <item x="51722"/>
        <item x="51723"/>
        <item x="51724"/>
        <item x="51725"/>
        <item x="51726"/>
        <item x="51727"/>
        <item x="51728"/>
        <item x="51729"/>
        <item x="51730"/>
        <item x="51731"/>
        <item x="51732"/>
        <item x="51733"/>
        <item x="51734"/>
        <item x="51735"/>
        <item x="51736"/>
        <item x="51737"/>
        <item x="51738"/>
        <item x="51739"/>
        <item x="51740"/>
        <item x="51741"/>
        <item x="51742"/>
        <item x="51743"/>
        <item x="51744"/>
        <item x="51745"/>
        <item x="51746"/>
        <item x="51747"/>
        <item x="51748"/>
        <item x="51749"/>
        <item x="51750"/>
        <item x="51751"/>
        <item x="51752"/>
        <item x="51753"/>
        <item x="51754"/>
        <item x="51755"/>
        <item x="51756"/>
        <item x="51757"/>
        <item x="51758"/>
        <item x="51759"/>
        <item x="51760"/>
        <item x="51761"/>
        <item x="51762"/>
        <item x="51763"/>
        <item x="51764"/>
        <item x="51765"/>
        <item x="51766"/>
        <item x="51767"/>
        <item x="51768"/>
        <item x="51769"/>
        <item x="51770"/>
        <item x="51771"/>
        <item x="51772"/>
        <item x="51773"/>
        <item x="51774"/>
        <item x="51775"/>
        <item x="51776"/>
        <item x="51777"/>
        <item x="51778"/>
        <item x="51779"/>
        <item x="51780"/>
        <item x="51781"/>
        <item x="51782"/>
        <item x="51783"/>
        <item x="51784"/>
        <item x="51785"/>
        <item x="51786"/>
        <item x="51787"/>
        <item x="51788"/>
        <item x="51789"/>
        <item x="51790"/>
        <item x="51791"/>
        <item x="51792"/>
        <item x="51793"/>
        <item x="51794"/>
        <item x="51795"/>
        <item x="51796"/>
        <item x="51797"/>
        <item x="51798"/>
        <item x="51799"/>
        <item x="51800"/>
        <item x="51801"/>
        <item x="51802"/>
        <item x="51803"/>
        <item x="51804"/>
        <item x="51805"/>
        <item x="51806"/>
        <item x="51807"/>
        <item x="51808"/>
        <item x="51809"/>
        <item x="51810"/>
        <item x="51811"/>
        <item x="51812"/>
        <item x="51813"/>
        <item x="51814"/>
        <item x="51815"/>
        <item x="51816"/>
        <item x="51817"/>
        <item x="51818"/>
        <item x="51819"/>
        <item x="51820"/>
        <item x="51821"/>
        <item x="51822"/>
        <item x="51823"/>
        <item x="51824"/>
        <item x="51825"/>
        <item x="51826"/>
        <item x="51827"/>
        <item x="51828"/>
        <item x="51829"/>
        <item x="51830"/>
        <item x="51831"/>
        <item x="51832"/>
        <item x="51833"/>
        <item x="51834"/>
        <item x="51835"/>
        <item x="51836"/>
        <item x="51837"/>
        <item x="51838"/>
        <item x="51839"/>
        <item x="51840"/>
        <item x="51841"/>
        <item x="51842"/>
        <item x="51843"/>
        <item x="51844"/>
        <item x="51845"/>
        <item x="51846"/>
        <item x="51847"/>
        <item x="51848"/>
        <item x="51849"/>
        <item x="51850"/>
        <item x="51851"/>
        <item x="51852"/>
        <item x="51853"/>
        <item x="51854"/>
        <item x="51855"/>
        <item x="51856"/>
        <item x="51857"/>
        <item x="51858"/>
        <item x="51859"/>
        <item x="51860"/>
        <item x="51861"/>
        <item x="51862"/>
        <item x="51863"/>
        <item x="51864"/>
        <item x="51865"/>
        <item x="51866"/>
        <item x="51867"/>
        <item x="51868"/>
        <item x="51869"/>
        <item x="51870"/>
        <item x="51871"/>
        <item x="51872"/>
        <item x="51873"/>
        <item x="51874"/>
        <item x="51875"/>
        <item x="51876"/>
        <item x="51877"/>
        <item x="51878"/>
        <item x="51879"/>
        <item x="51880"/>
        <item x="51881"/>
        <item x="51882"/>
        <item x="51883"/>
        <item x="51884"/>
        <item x="51885"/>
        <item x="51886"/>
        <item x="51887"/>
        <item x="51888"/>
        <item x="51889"/>
        <item x="51890"/>
        <item x="51891"/>
        <item x="51892"/>
        <item x="51893"/>
        <item x="51894"/>
        <item x="51895"/>
        <item x="51896"/>
        <item x="51897"/>
        <item x="51898"/>
        <item x="51899"/>
        <item x="51900"/>
        <item x="51901"/>
        <item x="51902"/>
        <item x="51903"/>
        <item x="51904"/>
        <item x="51905"/>
        <item x="51906"/>
        <item x="51907"/>
        <item x="51908"/>
        <item x="51909"/>
        <item x="51910"/>
        <item x="51911"/>
        <item x="51912"/>
        <item x="51913"/>
        <item x="51914"/>
        <item x="51915"/>
        <item x="51916"/>
        <item x="51917"/>
        <item x="51918"/>
        <item x="51919"/>
        <item x="51920"/>
        <item x="51921"/>
        <item x="51922"/>
        <item x="51923"/>
        <item x="51924"/>
        <item x="51925"/>
        <item x="51926"/>
        <item x="51927"/>
        <item x="51928"/>
        <item x="51929"/>
        <item x="51930"/>
        <item x="51931"/>
        <item x="51932"/>
        <item x="51933"/>
        <item x="51934"/>
        <item x="51935"/>
        <item x="51936"/>
        <item x="51937"/>
        <item x="51938"/>
        <item x="51939"/>
        <item x="51940"/>
        <item x="51941"/>
        <item x="51942"/>
        <item x="51943"/>
        <item x="51944"/>
        <item x="51945"/>
        <item x="51946"/>
        <item x="51947"/>
        <item x="51948"/>
        <item x="51949"/>
        <item x="51950"/>
        <item x="51951"/>
        <item x="51952"/>
        <item x="51953"/>
        <item x="51954"/>
        <item x="51955"/>
        <item x="51956"/>
        <item x="51957"/>
        <item x="51958"/>
        <item x="51959"/>
        <item x="51960"/>
        <item x="51961"/>
        <item x="51962"/>
        <item x="51963"/>
        <item x="51964"/>
        <item x="51965"/>
        <item x="51966"/>
        <item x="51967"/>
        <item x="51968"/>
        <item x="51969"/>
        <item x="51970"/>
        <item x="51971"/>
        <item x="51972"/>
        <item x="51973"/>
        <item x="51974"/>
        <item x="51975"/>
        <item x="51976"/>
        <item x="51977"/>
        <item x="51978"/>
        <item x="51979"/>
        <item x="51980"/>
        <item x="51981"/>
        <item x="51982"/>
        <item x="51983"/>
        <item x="51984"/>
        <item x="51985"/>
        <item x="51986"/>
        <item x="51987"/>
        <item x="51988"/>
        <item x="51989"/>
        <item x="51990"/>
        <item x="51991"/>
        <item x="51992"/>
        <item x="51993"/>
        <item x="51994"/>
        <item x="51995"/>
        <item x="51996"/>
        <item x="51997"/>
        <item x="51998"/>
        <item x="51999"/>
        <item x="52000"/>
        <item x="52001"/>
        <item x="52002"/>
        <item x="52003"/>
        <item x="52004"/>
        <item x="52005"/>
        <item x="52006"/>
        <item x="52007"/>
        <item x="52008"/>
        <item x="52009"/>
        <item x="52010"/>
        <item x="52011"/>
        <item x="52012"/>
        <item x="52013"/>
        <item x="52014"/>
        <item x="52015"/>
        <item x="52016"/>
        <item x="52017"/>
        <item x="52018"/>
        <item x="52019"/>
        <item x="52020"/>
        <item x="52021"/>
        <item x="52022"/>
        <item x="52023"/>
        <item x="52024"/>
        <item x="52025"/>
        <item x="52026"/>
        <item x="52027"/>
        <item x="52028"/>
        <item x="52029"/>
        <item x="52030"/>
        <item x="52031"/>
        <item x="52032"/>
        <item x="52033"/>
        <item x="52034"/>
        <item x="52035"/>
        <item x="52036"/>
        <item x="52037"/>
        <item x="52038"/>
        <item x="52039"/>
        <item x="52040"/>
        <item x="52041"/>
        <item x="52042"/>
        <item x="52043"/>
        <item x="52044"/>
        <item x="52045"/>
        <item x="52046"/>
        <item x="52047"/>
        <item x="52048"/>
        <item x="52049"/>
        <item x="52050"/>
        <item x="52051"/>
        <item x="52052"/>
        <item x="52053"/>
        <item x="52054"/>
        <item x="52055"/>
        <item x="52056"/>
        <item x="52057"/>
        <item x="52058"/>
        <item x="52059"/>
        <item x="52060"/>
        <item x="52061"/>
        <item x="52062"/>
        <item x="52063"/>
        <item x="52064"/>
        <item x="52065"/>
        <item x="52066"/>
        <item x="52067"/>
        <item x="52068"/>
        <item x="52069"/>
        <item x="52070"/>
        <item x="52071"/>
        <item x="52072"/>
        <item x="52073"/>
        <item x="52074"/>
        <item x="52075"/>
        <item x="52076"/>
        <item x="52077"/>
        <item x="52078"/>
        <item x="52079"/>
        <item x="52080"/>
        <item x="52081"/>
        <item x="52082"/>
        <item x="52083"/>
        <item x="52084"/>
        <item x="52085"/>
        <item x="52086"/>
        <item x="52087"/>
        <item x="52088"/>
        <item x="52089"/>
        <item x="52090"/>
        <item x="52091"/>
        <item x="52092"/>
        <item x="52093"/>
        <item x="52094"/>
        <item x="52095"/>
        <item x="52096"/>
        <item x="52097"/>
        <item x="52098"/>
        <item x="52099"/>
        <item x="52100"/>
        <item x="52101"/>
        <item x="52102"/>
        <item x="52103"/>
        <item x="52104"/>
        <item x="52105"/>
        <item x="52106"/>
        <item x="52107"/>
        <item x="52108"/>
        <item x="52109"/>
        <item x="52110"/>
        <item x="52111"/>
        <item x="52112"/>
        <item x="52113"/>
        <item x="52114"/>
        <item x="52115"/>
        <item x="52116"/>
        <item x="52117"/>
        <item x="52118"/>
        <item x="52119"/>
        <item x="52120"/>
        <item x="52121"/>
        <item x="52122"/>
        <item x="52123"/>
        <item x="52124"/>
        <item x="52125"/>
        <item x="52126"/>
        <item x="52127"/>
        <item x="52128"/>
        <item x="52129"/>
        <item x="52130"/>
        <item x="52131"/>
        <item x="52132"/>
        <item x="52133"/>
        <item x="52134"/>
        <item x="52135"/>
        <item x="52136"/>
        <item x="52137"/>
        <item x="52138"/>
        <item x="52139"/>
        <item x="52140"/>
        <item x="52141"/>
        <item x="52142"/>
        <item x="52143"/>
        <item x="52144"/>
        <item x="52145"/>
        <item x="52146"/>
        <item x="52147"/>
        <item x="52148"/>
        <item x="52149"/>
        <item x="52150"/>
        <item x="52151"/>
        <item x="52152"/>
        <item x="52153"/>
        <item x="52154"/>
        <item x="52155"/>
        <item x="52156"/>
        <item x="52157"/>
        <item x="52158"/>
        <item x="52159"/>
        <item x="52160"/>
        <item x="52161"/>
        <item x="52162"/>
        <item x="52163"/>
        <item x="52164"/>
        <item x="52165"/>
        <item x="52166"/>
        <item x="52167"/>
        <item x="52168"/>
        <item x="52169"/>
        <item x="52170"/>
        <item x="52171"/>
        <item x="52172"/>
        <item x="52173"/>
        <item x="52174"/>
        <item x="52175"/>
        <item x="52176"/>
        <item x="52177"/>
        <item x="52178"/>
        <item x="52179"/>
        <item x="52180"/>
        <item x="52181"/>
        <item x="52182"/>
        <item x="52183"/>
        <item x="52184"/>
        <item x="52185"/>
        <item x="52186"/>
        <item x="52187"/>
        <item x="52188"/>
        <item x="52189"/>
        <item x="52190"/>
        <item x="52191"/>
        <item x="52192"/>
        <item x="52193"/>
        <item x="52194"/>
        <item x="52195"/>
        <item x="52196"/>
        <item x="52197"/>
        <item x="52198"/>
        <item x="52199"/>
        <item x="52200"/>
        <item x="52201"/>
        <item x="52202"/>
        <item x="52203"/>
        <item x="52204"/>
        <item x="52205"/>
        <item x="52206"/>
        <item x="52207"/>
        <item x="52208"/>
        <item x="52209"/>
        <item x="52210"/>
        <item x="52211"/>
        <item x="52212"/>
        <item x="52213"/>
        <item x="52214"/>
        <item x="52215"/>
        <item x="52216"/>
        <item x="52217"/>
        <item x="52218"/>
        <item x="52219"/>
        <item x="52220"/>
        <item x="52221"/>
        <item x="52222"/>
        <item x="52223"/>
        <item x="52224"/>
        <item x="52225"/>
        <item x="52226"/>
        <item x="52227"/>
        <item x="52228"/>
        <item x="52229"/>
        <item x="52230"/>
        <item x="52231"/>
        <item x="52232"/>
        <item x="52233"/>
        <item x="52234"/>
        <item x="52235"/>
        <item x="52236"/>
        <item x="52237"/>
        <item x="52238"/>
        <item x="52239"/>
        <item x="52240"/>
        <item x="52241"/>
        <item x="52242"/>
        <item x="52243"/>
        <item x="52244"/>
        <item x="52245"/>
        <item x="52246"/>
        <item x="52247"/>
        <item x="52248"/>
        <item x="52249"/>
        <item x="52250"/>
        <item x="52251"/>
        <item x="52252"/>
        <item x="52253"/>
        <item x="52254"/>
        <item x="52255"/>
        <item x="52256"/>
        <item x="52257"/>
        <item x="52258"/>
        <item x="52259"/>
        <item x="52260"/>
        <item x="52261"/>
        <item x="52262"/>
        <item x="52263"/>
        <item x="52264"/>
        <item x="52265"/>
        <item x="52266"/>
        <item x="52267"/>
        <item x="52268"/>
        <item x="52269"/>
        <item x="52270"/>
        <item x="52271"/>
        <item x="52272"/>
        <item x="52273"/>
        <item x="52274"/>
        <item x="52275"/>
        <item x="52276"/>
        <item x="52277"/>
        <item x="52278"/>
        <item x="52279"/>
        <item x="52280"/>
        <item x="52281"/>
        <item x="52282"/>
        <item x="52283"/>
        <item x="52284"/>
        <item x="52285"/>
        <item x="52286"/>
        <item x="52287"/>
        <item x="52288"/>
        <item x="52289"/>
        <item x="52290"/>
        <item x="52291"/>
        <item x="52292"/>
        <item x="52293"/>
        <item x="52294"/>
        <item x="52295"/>
        <item x="52296"/>
        <item x="52297"/>
        <item x="52298"/>
        <item x="52299"/>
        <item x="52300"/>
        <item x="52301"/>
        <item x="52302"/>
        <item x="52303"/>
        <item x="52304"/>
        <item x="52305"/>
        <item x="52306"/>
        <item x="52307"/>
        <item x="52308"/>
        <item x="52309"/>
        <item x="52310"/>
        <item x="52311"/>
        <item x="52312"/>
        <item x="52313"/>
        <item x="52314"/>
        <item x="52315"/>
        <item x="52316"/>
        <item x="52317"/>
        <item x="52318"/>
        <item x="52319"/>
        <item x="52320"/>
        <item x="52321"/>
        <item x="52322"/>
        <item x="52323"/>
        <item x="52324"/>
        <item x="52325"/>
        <item x="52326"/>
        <item x="52327"/>
        <item x="52328"/>
        <item x="52329"/>
        <item x="52330"/>
        <item x="52331"/>
        <item x="52332"/>
        <item x="52333"/>
        <item x="52334"/>
        <item x="52335"/>
        <item x="52336"/>
        <item x="52337"/>
        <item x="52338"/>
        <item x="52339"/>
        <item x="52340"/>
        <item x="52341"/>
        <item x="52342"/>
        <item x="52343"/>
        <item x="52344"/>
        <item x="52345"/>
        <item x="52346"/>
        <item x="52347"/>
        <item x="52348"/>
        <item x="52349"/>
        <item x="52350"/>
        <item x="52351"/>
        <item x="52352"/>
        <item x="52353"/>
        <item x="52354"/>
        <item x="52355"/>
        <item x="52356"/>
        <item x="52357"/>
        <item x="52358"/>
        <item x="52359"/>
        <item x="52360"/>
        <item x="52361"/>
        <item x="52362"/>
        <item x="52363"/>
        <item x="52364"/>
        <item x="52365"/>
        <item x="52366"/>
        <item x="52367"/>
        <item x="52368"/>
        <item x="52369"/>
        <item x="52370"/>
        <item x="52371"/>
        <item x="52372"/>
        <item x="52373"/>
        <item x="52374"/>
        <item x="52375"/>
        <item x="52376"/>
        <item x="52377"/>
        <item x="52378"/>
        <item x="52379"/>
        <item x="52380"/>
        <item x="52381"/>
        <item x="52382"/>
        <item x="52383"/>
        <item x="52384"/>
        <item x="52385"/>
        <item x="52386"/>
        <item x="52387"/>
        <item x="52388"/>
        <item x="52389"/>
        <item x="52390"/>
        <item x="52391"/>
        <item x="52392"/>
        <item x="52393"/>
        <item x="52394"/>
        <item x="52395"/>
        <item x="52396"/>
        <item x="52397"/>
        <item x="52398"/>
        <item x="52399"/>
        <item x="52400"/>
        <item x="52401"/>
        <item x="52402"/>
        <item x="52403"/>
        <item x="52404"/>
        <item x="52405"/>
        <item x="52406"/>
        <item x="52407"/>
        <item x="52408"/>
        <item x="52409"/>
        <item x="52410"/>
        <item x="52411"/>
        <item x="52412"/>
        <item x="52413"/>
        <item x="52414"/>
        <item x="52415"/>
        <item x="52416"/>
        <item x="52417"/>
        <item x="52418"/>
        <item x="52419"/>
        <item x="52420"/>
        <item x="52421"/>
        <item x="52422"/>
        <item x="52423"/>
        <item x="52424"/>
        <item x="52425"/>
        <item x="52426"/>
        <item x="52427"/>
        <item x="52428"/>
        <item x="52429"/>
        <item x="52430"/>
        <item x="52431"/>
        <item x="52432"/>
        <item x="52433"/>
        <item x="52434"/>
        <item x="52435"/>
        <item x="52436"/>
        <item x="52437"/>
        <item x="52438"/>
        <item x="52439"/>
        <item x="52440"/>
        <item x="52441"/>
        <item x="52442"/>
        <item x="52443"/>
        <item x="52444"/>
        <item x="52445"/>
        <item x="52446"/>
        <item x="52447"/>
        <item x="52448"/>
        <item x="52449"/>
        <item x="52450"/>
        <item x="52451"/>
        <item x="52452"/>
        <item x="52453"/>
        <item x="52454"/>
        <item x="52455"/>
        <item x="52456"/>
        <item x="52457"/>
        <item x="52458"/>
        <item x="52459"/>
        <item x="52460"/>
        <item x="52461"/>
        <item x="52462"/>
        <item x="52463"/>
        <item x="52464"/>
        <item x="52465"/>
        <item x="52466"/>
        <item x="52467"/>
        <item x="52468"/>
        <item x="52469"/>
        <item x="52470"/>
        <item x="52471"/>
        <item x="52472"/>
        <item x="52473"/>
        <item x="52474"/>
        <item x="52475"/>
        <item x="52476"/>
        <item x="52477"/>
        <item x="52478"/>
        <item x="52479"/>
        <item x="52480"/>
        <item x="52481"/>
        <item x="52482"/>
        <item x="52483"/>
        <item x="52484"/>
        <item x="52485"/>
        <item x="52486"/>
        <item x="52487"/>
        <item x="52488"/>
        <item x="52489"/>
        <item x="52490"/>
        <item x="52491"/>
        <item x="52492"/>
        <item x="52493"/>
        <item x="52494"/>
        <item x="52495"/>
        <item x="52496"/>
        <item x="52497"/>
        <item x="52498"/>
        <item x="52499"/>
        <item x="52500"/>
        <item x="52501"/>
        <item x="52502"/>
        <item x="52503"/>
        <item x="52504"/>
        <item x="52505"/>
        <item x="52506"/>
        <item x="52507"/>
        <item x="52508"/>
        <item x="52509"/>
        <item x="52510"/>
        <item x="52511"/>
        <item x="52512"/>
        <item x="52513"/>
        <item x="52514"/>
        <item x="52515"/>
        <item x="52516"/>
        <item x="52517"/>
        <item x="52518"/>
        <item x="52519"/>
        <item x="52520"/>
        <item x="52521"/>
        <item x="52522"/>
        <item x="52523"/>
        <item x="52524"/>
        <item x="52525"/>
        <item x="52526"/>
        <item x="52527"/>
        <item x="52528"/>
        <item x="52529"/>
        <item x="52530"/>
        <item x="52531"/>
        <item x="52532"/>
        <item x="52533"/>
        <item x="52534"/>
        <item x="52535"/>
        <item x="52536"/>
        <item x="52537"/>
        <item x="52538"/>
        <item x="52539"/>
        <item x="52540"/>
        <item x="52541"/>
        <item x="52542"/>
        <item x="52543"/>
        <item x="52544"/>
        <item x="52545"/>
        <item x="52546"/>
        <item x="52547"/>
        <item x="52548"/>
        <item x="52549"/>
        <item x="52550"/>
        <item x="52551"/>
        <item x="52552"/>
        <item x="52553"/>
        <item x="52554"/>
        <item x="52555"/>
        <item x="52556"/>
        <item x="52557"/>
        <item x="52558"/>
        <item x="52559"/>
        <item x="52560"/>
        <item x="52561"/>
        <item x="52562"/>
        <item x="52563"/>
        <item x="52564"/>
        <item x="52565"/>
        <item x="52566"/>
        <item x="52567"/>
        <item x="52568"/>
        <item x="52569"/>
        <item x="52570"/>
        <item x="52571"/>
        <item x="52572"/>
        <item x="52573"/>
        <item x="52574"/>
        <item x="52575"/>
        <item x="52576"/>
        <item x="52577"/>
        <item x="52578"/>
        <item x="52579"/>
        <item x="52580"/>
        <item x="52581"/>
        <item x="52582"/>
        <item x="52583"/>
        <item x="52584"/>
        <item x="52585"/>
        <item x="52586"/>
        <item x="52587"/>
        <item x="52588"/>
        <item x="52589"/>
        <item x="52590"/>
        <item x="52591"/>
        <item x="52592"/>
        <item x="52593"/>
        <item x="52594"/>
        <item x="52595"/>
        <item x="52596"/>
        <item x="52597"/>
        <item x="52598"/>
        <item x="52599"/>
        <item x="52600"/>
        <item x="52601"/>
        <item x="52602"/>
        <item x="52603"/>
        <item x="52604"/>
        <item x="52605"/>
        <item x="52606"/>
        <item x="52607"/>
        <item x="52608"/>
        <item x="52609"/>
        <item x="52610"/>
        <item x="52611"/>
        <item x="52612"/>
        <item x="52613"/>
        <item x="52614"/>
        <item x="52615"/>
        <item x="52616"/>
        <item x="52617"/>
        <item x="52618"/>
        <item x="52619"/>
        <item x="52620"/>
        <item x="52621"/>
        <item x="52622"/>
        <item x="52623"/>
        <item x="52624"/>
        <item x="52625"/>
        <item x="52626"/>
        <item x="52627"/>
        <item x="52628"/>
        <item x="52629"/>
        <item x="52630"/>
        <item x="52631"/>
        <item x="52632"/>
        <item x="52633"/>
        <item x="52634"/>
        <item x="52635"/>
        <item x="52636"/>
        <item x="52637"/>
        <item x="52638"/>
        <item x="52639"/>
        <item x="52640"/>
        <item x="52641"/>
        <item x="52642"/>
        <item x="52643"/>
        <item x="52644"/>
        <item x="52645"/>
        <item x="52646"/>
        <item x="52647"/>
        <item x="52648"/>
        <item x="52649"/>
        <item x="52650"/>
        <item x="52651"/>
        <item x="52652"/>
        <item x="52653"/>
        <item x="52654"/>
        <item x="52655"/>
        <item x="52656"/>
        <item x="52657"/>
        <item x="52658"/>
        <item x="52659"/>
        <item x="52660"/>
        <item x="52661"/>
        <item x="52662"/>
        <item x="52663"/>
        <item x="52664"/>
        <item x="52665"/>
        <item x="52666"/>
        <item x="52667"/>
        <item x="52668"/>
        <item x="52669"/>
        <item x="52670"/>
        <item x="52671"/>
        <item x="52672"/>
        <item x="52673"/>
        <item x="52674"/>
        <item x="52675"/>
        <item x="52676"/>
        <item x="52677"/>
        <item x="52678"/>
        <item x="52679"/>
        <item x="52680"/>
        <item x="52681"/>
        <item x="52682"/>
        <item x="52683"/>
        <item x="52684"/>
        <item x="52685"/>
        <item x="52686"/>
        <item x="52687"/>
        <item x="52688"/>
        <item x="52689"/>
        <item x="52690"/>
        <item x="52691"/>
        <item x="52692"/>
        <item x="52693"/>
        <item x="52694"/>
        <item x="52695"/>
        <item x="52696"/>
        <item x="52697"/>
        <item x="52698"/>
        <item x="52699"/>
        <item x="52700"/>
        <item x="52701"/>
        <item x="52702"/>
        <item x="52703"/>
        <item x="52704"/>
        <item x="52705"/>
        <item x="52706"/>
        <item x="52707"/>
        <item x="52708"/>
        <item x="52709"/>
        <item x="52710"/>
        <item x="52711"/>
        <item x="52712"/>
        <item x="52713"/>
        <item x="52714"/>
        <item x="52715"/>
        <item x="52716"/>
        <item x="52717"/>
        <item x="52718"/>
        <item x="52719"/>
        <item x="52720"/>
        <item x="52721"/>
        <item x="52722"/>
        <item x="52723"/>
        <item x="52724"/>
        <item x="52725"/>
        <item x="52726"/>
        <item x="52727"/>
        <item x="52728"/>
        <item x="52729"/>
        <item x="52730"/>
        <item x="52731"/>
        <item x="52732"/>
        <item x="52733"/>
        <item x="52734"/>
        <item x="52735"/>
        <item x="52736"/>
        <item x="52737"/>
        <item x="52738"/>
        <item x="52739"/>
        <item x="52740"/>
        <item x="52741"/>
        <item x="52742"/>
        <item x="52743"/>
        <item x="52744"/>
        <item x="52745"/>
        <item x="52746"/>
        <item x="52747"/>
        <item x="52748"/>
        <item x="52749"/>
        <item x="52750"/>
        <item x="52751"/>
        <item x="52752"/>
        <item x="52753"/>
        <item x="52754"/>
        <item x="52755"/>
        <item x="52756"/>
        <item x="52757"/>
        <item x="52758"/>
        <item x="52759"/>
        <item x="52760"/>
        <item x="52761"/>
        <item x="52762"/>
        <item x="52763"/>
        <item x="52764"/>
        <item x="52765"/>
        <item x="52766"/>
        <item x="52767"/>
        <item x="52768"/>
        <item x="52769"/>
        <item x="52770"/>
        <item x="52771"/>
        <item x="52772"/>
        <item x="52773"/>
        <item x="52774"/>
        <item x="52775"/>
        <item x="52776"/>
        <item x="52777"/>
        <item x="52778"/>
        <item x="52779"/>
        <item x="52780"/>
        <item x="52781"/>
        <item x="52782"/>
        <item x="52783"/>
        <item x="52784"/>
        <item x="52785"/>
        <item x="52786"/>
        <item x="52787"/>
        <item x="52788"/>
        <item x="52789"/>
        <item x="52790"/>
        <item x="52791"/>
        <item x="52792"/>
        <item x="52793"/>
        <item x="52794"/>
        <item x="52795"/>
        <item x="52796"/>
        <item x="52797"/>
        <item x="52798"/>
        <item x="52799"/>
        <item x="52800"/>
        <item x="52801"/>
        <item x="52802"/>
        <item x="52803"/>
        <item x="52804"/>
        <item x="52805"/>
        <item x="52806"/>
        <item x="52807"/>
        <item x="52808"/>
        <item x="52809"/>
        <item x="52810"/>
        <item x="52811"/>
        <item x="52812"/>
        <item x="52813"/>
        <item x="52814"/>
        <item x="52815"/>
        <item x="52816"/>
        <item x="52817"/>
        <item x="52818"/>
        <item x="52819"/>
        <item x="52820"/>
        <item x="52821"/>
        <item x="52822"/>
        <item x="52823"/>
        <item x="52824"/>
        <item x="52825"/>
        <item x="52826"/>
        <item x="52827"/>
        <item x="52828"/>
        <item x="52829"/>
        <item x="52830"/>
        <item x="52831"/>
        <item x="52832"/>
        <item x="52833"/>
        <item x="52834"/>
        <item x="52835"/>
        <item x="52836"/>
        <item x="52837"/>
        <item x="52838"/>
        <item x="52839"/>
        <item x="52840"/>
        <item x="52841"/>
        <item x="52842"/>
        <item x="52843"/>
        <item x="52844"/>
        <item x="52845"/>
        <item x="52846"/>
        <item x="52847"/>
        <item x="52848"/>
        <item x="52849"/>
        <item x="52850"/>
        <item x="52851"/>
        <item x="52852"/>
        <item x="52853"/>
        <item x="52854"/>
        <item x="52855"/>
        <item x="52856"/>
        <item x="52857"/>
        <item x="52858"/>
        <item x="52859"/>
        <item x="52860"/>
        <item x="52861"/>
        <item x="52862"/>
        <item x="52863"/>
        <item x="52864"/>
        <item x="52865"/>
        <item x="52866"/>
        <item x="52867"/>
        <item x="52868"/>
        <item x="52869"/>
        <item x="52870"/>
        <item x="52871"/>
        <item x="52872"/>
        <item x="52873"/>
        <item x="52874"/>
        <item x="52875"/>
        <item x="52876"/>
        <item x="52877"/>
        <item x="52878"/>
        <item x="52879"/>
        <item x="52880"/>
        <item x="52881"/>
        <item x="52882"/>
        <item x="52883"/>
        <item x="52884"/>
        <item x="52885"/>
        <item x="52886"/>
        <item x="52887"/>
        <item x="52888"/>
        <item x="52889"/>
        <item x="52890"/>
        <item x="52891"/>
        <item x="52892"/>
        <item x="52893"/>
        <item x="52894"/>
        <item x="52895"/>
        <item x="52896"/>
        <item x="52897"/>
        <item x="52898"/>
        <item x="52899"/>
        <item x="52900"/>
        <item x="52901"/>
        <item x="52902"/>
        <item x="52903"/>
        <item x="52904"/>
        <item x="52905"/>
        <item x="52906"/>
        <item x="52907"/>
        <item x="52908"/>
        <item x="52909"/>
        <item x="52910"/>
        <item x="52911"/>
        <item x="52912"/>
        <item x="52913"/>
        <item x="52914"/>
        <item x="52915"/>
        <item x="52916"/>
        <item x="52917"/>
        <item x="52918"/>
        <item x="52919"/>
        <item x="52920"/>
        <item x="52921"/>
        <item x="52922"/>
        <item x="52923"/>
        <item x="52924"/>
        <item x="52925"/>
        <item x="52926"/>
        <item x="52927"/>
        <item x="52928"/>
        <item x="52929"/>
        <item x="52930"/>
        <item x="52931"/>
        <item x="52932"/>
        <item x="52933"/>
        <item x="52934"/>
        <item x="52935"/>
        <item x="52936"/>
        <item x="52937"/>
        <item x="52938"/>
        <item x="52939"/>
        <item x="52940"/>
        <item x="52941"/>
        <item x="52942"/>
        <item x="52943"/>
        <item x="52944"/>
        <item x="52945"/>
        <item x="52946"/>
        <item x="52947"/>
        <item x="52948"/>
        <item x="52949"/>
        <item x="52950"/>
        <item x="52951"/>
        <item x="52952"/>
        <item x="52953"/>
        <item x="52954"/>
        <item x="52955"/>
        <item x="52956"/>
        <item x="52957"/>
        <item x="52958"/>
        <item x="52959"/>
        <item x="52960"/>
        <item x="52961"/>
        <item x="52962"/>
        <item x="52963"/>
        <item x="52964"/>
        <item x="52965"/>
        <item x="52966"/>
        <item x="52967"/>
        <item x="52968"/>
        <item x="52969"/>
        <item x="52970"/>
        <item x="52971"/>
        <item x="52972"/>
        <item x="52973"/>
        <item x="52974"/>
        <item x="52975"/>
        <item x="52976"/>
        <item x="52977"/>
        <item x="52978"/>
        <item x="52979"/>
        <item x="52980"/>
        <item x="52981"/>
        <item x="52982"/>
        <item x="52983"/>
        <item x="52984"/>
        <item x="52985"/>
        <item x="52986"/>
        <item x="52987"/>
        <item x="52988"/>
        <item x="52989"/>
        <item x="52990"/>
        <item x="52991"/>
        <item x="52992"/>
        <item x="52993"/>
        <item x="52994"/>
        <item x="52995"/>
        <item x="52996"/>
        <item x="52997"/>
        <item x="52998"/>
        <item x="52999"/>
        <item x="53000"/>
        <item x="53001"/>
        <item x="53002"/>
        <item x="53003"/>
        <item x="53004"/>
        <item x="53005"/>
        <item x="53006"/>
        <item x="53007"/>
        <item x="53008"/>
        <item x="53009"/>
        <item x="53010"/>
        <item x="53011"/>
        <item x="53012"/>
        <item x="53013"/>
        <item x="53014"/>
        <item x="53015"/>
        <item x="53016"/>
        <item x="53017"/>
        <item x="53018"/>
        <item x="53019"/>
        <item x="53020"/>
        <item x="53021"/>
        <item x="53022"/>
        <item x="53023"/>
        <item x="53024"/>
        <item x="53025"/>
        <item x="53026"/>
        <item x="53027"/>
        <item x="53028"/>
        <item x="53029"/>
        <item x="53030"/>
        <item x="53031"/>
        <item x="53032"/>
        <item x="53033"/>
        <item x="53034"/>
        <item x="53035"/>
        <item x="53036"/>
        <item x="53037"/>
        <item x="53038"/>
        <item x="53039"/>
        <item x="53040"/>
        <item x="53041"/>
        <item x="53042"/>
        <item x="53043"/>
        <item x="53044"/>
        <item x="53045"/>
        <item x="53046"/>
        <item x="53047"/>
        <item x="53048"/>
        <item x="53049"/>
        <item x="53050"/>
        <item x="53051"/>
        <item x="53052"/>
        <item x="53053"/>
        <item x="53054"/>
        <item x="53055"/>
        <item x="53056"/>
        <item x="53057"/>
        <item x="53058"/>
        <item x="53059"/>
        <item x="53060"/>
        <item x="53061"/>
        <item x="53062"/>
        <item x="53063"/>
        <item x="53064"/>
        <item x="53065"/>
        <item x="53066"/>
        <item x="53067"/>
        <item x="53068"/>
        <item x="53069"/>
        <item x="53070"/>
        <item x="53071"/>
        <item x="53072"/>
        <item x="53073"/>
        <item x="53074"/>
        <item x="53075"/>
        <item x="53076"/>
        <item x="53077"/>
        <item x="53078"/>
        <item x="53079"/>
        <item x="53080"/>
        <item x="53081"/>
        <item x="53082"/>
        <item x="53083"/>
        <item x="53084"/>
        <item x="53085"/>
        <item x="53086"/>
        <item x="53087"/>
        <item x="53088"/>
        <item x="53089"/>
        <item x="53090"/>
        <item x="53091"/>
        <item x="53092"/>
        <item x="53093"/>
        <item x="53094"/>
        <item x="53095"/>
        <item x="53096"/>
        <item x="53097"/>
        <item x="53098"/>
        <item x="53099"/>
        <item x="53100"/>
        <item x="53101"/>
        <item x="53102"/>
        <item x="53103"/>
        <item x="53104"/>
        <item x="53105"/>
        <item x="53106"/>
        <item x="53107"/>
        <item x="53108"/>
        <item x="53109"/>
        <item x="53110"/>
        <item x="53111"/>
        <item x="53112"/>
        <item x="53113"/>
        <item x="53114"/>
        <item x="53115"/>
        <item x="53116"/>
        <item x="53117"/>
        <item x="53118"/>
        <item x="53119"/>
        <item x="53120"/>
        <item x="53121"/>
        <item x="53122"/>
        <item x="53123"/>
        <item x="53124"/>
        <item x="53125"/>
        <item x="53126"/>
        <item x="53127"/>
        <item x="53128"/>
        <item x="53129"/>
        <item x="53130"/>
        <item x="53131"/>
        <item x="53132"/>
        <item x="53133"/>
        <item x="53134"/>
        <item x="53135"/>
        <item x="53136"/>
        <item x="53137"/>
        <item x="53138"/>
        <item x="53139"/>
        <item x="53140"/>
        <item x="53141"/>
        <item x="53142"/>
        <item x="53143"/>
        <item x="53144"/>
        <item x="53145"/>
        <item x="53146"/>
        <item x="53147"/>
        <item x="53148"/>
        <item x="53149"/>
        <item x="53150"/>
        <item x="53151"/>
        <item x="53152"/>
        <item x="53153"/>
        <item x="53154"/>
        <item x="53155"/>
        <item x="53156"/>
        <item x="53157"/>
        <item x="53158"/>
        <item x="53159"/>
        <item x="53160"/>
        <item x="53161"/>
        <item x="53162"/>
        <item x="53163"/>
        <item x="53164"/>
        <item x="53165"/>
        <item x="53166"/>
        <item x="53167"/>
        <item x="53168"/>
        <item x="53169"/>
        <item x="53170"/>
        <item x="53171"/>
        <item x="53172"/>
        <item x="53173"/>
        <item x="53174"/>
        <item x="53175"/>
        <item x="53176"/>
        <item x="53177"/>
        <item x="53178"/>
        <item x="53179"/>
        <item x="53180"/>
        <item x="53181"/>
        <item x="53182"/>
        <item x="53183"/>
        <item x="53184"/>
        <item x="53185"/>
        <item x="53186"/>
        <item x="53187"/>
        <item x="53188"/>
        <item x="53189"/>
        <item x="53190"/>
        <item x="53191"/>
        <item x="53192"/>
        <item x="53193"/>
        <item x="53194"/>
        <item x="53195"/>
        <item x="53196"/>
        <item x="53197"/>
        <item x="53198"/>
        <item x="53199"/>
        <item x="53200"/>
        <item x="53201"/>
        <item x="53202"/>
        <item x="53203"/>
        <item x="53204"/>
        <item x="53205"/>
        <item x="53206"/>
        <item x="53207"/>
        <item x="53208"/>
        <item x="53209"/>
        <item x="53210"/>
        <item x="53211"/>
        <item x="53212"/>
        <item x="53213"/>
        <item x="53214"/>
        <item x="53215"/>
        <item x="53216"/>
        <item x="53217"/>
        <item x="53218"/>
        <item x="53219"/>
        <item x="53220"/>
        <item x="53221"/>
        <item x="53222"/>
        <item x="53223"/>
        <item x="53224"/>
        <item x="53225"/>
        <item x="53226"/>
        <item x="53227"/>
        <item x="53228"/>
        <item x="53229"/>
        <item x="53230"/>
        <item x="53231"/>
        <item x="53232"/>
        <item x="53233"/>
        <item x="53234"/>
        <item x="53235"/>
        <item x="53236"/>
        <item x="53237"/>
        <item x="53238"/>
        <item x="53239"/>
        <item x="53240"/>
        <item x="53241"/>
        <item x="53242"/>
        <item x="53243"/>
        <item x="53244"/>
        <item x="53245"/>
        <item x="53246"/>
        <item x="53247"/>
        <item x="53248"/>
        <item x="53249"/>
        <item x="53250"/>
        <item x="53251"/>
        <item x="53252"/>
        <item x="53253"/>
        <item x="53254"/>
        <item x="53255"/>
        <item x="53256"/>
        <item x="53257"/>
        <item x="53258"/>
        <item x="53259"/>
        <item x="53260"/>
        <item x="53261"/>
        <item x="53262"/>
        <item x="53263"/>
        <item x="53264"/>
        <item x="53265"/>
        <item x="53266"/>
        <item x="53267"/>
        <item x="53268"/>
        <item x="53269"/>
        <item x="53270"/>
        <item x="53271"/>
        <item x="53272"/>
        <item x="53273"/>
        <item x="53274"/>
        <item x="53275"/>
        <item x="53276"/>
        <item x="53277"/>
        <item x="53278"/>
        <item x="53279"/>
        <item x="53280"/>
        <item x="53281"/>
        <item x="53282"/>
        <item x="53283"/>
        <item x="53284"/>
        <item x="53285"/>
        <item x="53286"/>
        <item x="53287"/>
        <item x="53288"/>
        <item x="53289"/>
        <item x="53290"/>
        <item x="53291"/>
        <item x="53292"/>
        <item x="53293"/>
        <item x="53294"/>
        <item x="53295"/>
        <item x="53296"/>
        <item x="53297"/>
        <item x="53298"/>
        <item x="53299"/>
        <item x="53300"/>
        <item x="53301"/>
        <item x="53302"/>
        <item x="53303"/>
        <item x="53304"/>
        <item x="53305"/>
        <item x="53306"/>
        <item x="53307"/>
        <item x="53308"/>
        <item x="53309"/>
        <item x="53310"/>
        <item x="53311"/>
        <item x="53312"/>
        <item x="53313"/>
        <item x="53314"/>
        <item x="53315"/>
        <item x="53316"/>
        <item x="53317"/>
        <item x="53318"/>
        <item x="53319"/>
        <item x="53320"/>
        <item x="53321"/>
        <item x="53322"/>
        <item x="53323"/>
        <item x="53324"/>
        <item x="53325"/>
        <item x="53326"/>
        <item x="53327"/>
        <item x="53328"/>
        <item x="53329"/>
        <item x="53330"/>
        <item x="53331"/>
        <item x="53332"/>
        <item x="53333"/>
        <item x="53334"/>
        <item x="53335"/>
        <item x="53336"/>
        <item x="53337"/>
        <item x="53338"/>
        <item x="53339"/>
        <item x="53340"/>
        <item x="53341"/>
        <item x="53342"/>
        <item x="53343"/>
        <item x="53344"/>
        <item x="53345"/>
        <item x="53346"/>
        <item x="53347"/>
        <item x="53348"/>
        <item x="53349"/>
        <item x="53350"/>
        <item x="53351"/>
        <item x="53352"/>
        <item x="53353"/>
        <item x="53354"/>
        <item x="53355"/>
        <item x="53356"/>
        <item x="53357"/>
        <item x="53358"/>
        <item x="53359"/>
        <item x="53360"/>
        <item x="53361"/>
        <item x="53362"/>
        <item x="53363"/>
        <item x="53364"/>
        <item x="53365"/>
        <item x="53366"/>
        <item x="53367"/>
        <item x="53368"/>
        <item x="53369"/>
        <item x="53370"/>
        <item x="53371"/>
        <item x="53372"/>
        <item x="53373"/>
        <item x="53374"/>
        <item x="53375"/>
        <item x="53376"/>
        <item x="53377"/>
        <item x="53378"/>
        <item x="53379"/>
        <item x="53380"/>
        <item x="53381"/>
        <item x="53382"/>
        <item x="53383"/>
        <item x="53384"/>
        <item x="53385"/>
        <item x="53386"/>
        <item x="53387"/>
        <item x="53388"/>
        <item x="53389"/>
        <item x="53390"/>
        <item x="53391"/>
        <item x="53392"/>
        <item x="53393"/>
        <item x="53394"/>
        <item x="53395"/>
        <item x="53396"/>
        <item x="53397"/>
        <item x="53398"/>
        <item x="53399"/>
        <item x="53400"/>
        <item x="53401"/>
        <item x="53402"/>
        <item x="53403"/>
        <item x="53404"/>
        <item x="53405"/>
        <item x="53406"/>
        <item x="53407"/>
        <item x="53408"/>
        <item x="53409"/>
        <item x="53410"/>
        <item x="53411"/>
        <item x="53412"/>
        <item x="53413"/>
        <item x="53414"/>
        <item x="53415"/>
        <item x="53416"/>
        <item x="53417"/>
        <item x="53418"/>
        <item x="53419"/>
        <item x="53420"/>
        <item x="53421"/>
        <item x="53422"/>
        <item x="53423"/>
        <item x="53424"/>
        <item x="53425"/>
        <item x="53426"/>
        <item x="53427"/>
        <item x="53428"/>
        <item x="53429"/>
        <item x="53430"/>
        <item x="53431"/>
        <item x="53432"/>
        <item x="53433"/>
        <item x="53434"/>
        <item x="53435"/>
        <item x="53436"/>
        <item x="53437"/>
        <item x="53438"/>
        <item x="53439"/>
        <item x="53440"/>
        <item x="53441"/>
        <item x="53442"/>
        <item x="53443"/>
        <item x="53444"/>
        <item x="53445"/>
        <item x="53446"/>
        <item x="53447"/>
        <item x="53448"/>
        <item x="53449"/>
        <item x="53450"/>
        <item x="53451"/>
        <item x="53452"/>
        <item x="53453"/>
        <item x="53454"/>
        <item x="53455"/>
        <item x="53456"/>
        <item x="53457"/>
        <item x="53458"/>
        <item x="53459"/>
        <item x="53460"/>
        <item x="53461"/>
        <item x="53462"/>
        <item x="53463"/>
        <item x="53464"/>
        <item x="53465"/>
        <item x="53466"/>
        <item x="53467"/>
        <item x="53468"/>
        <item x="53469"/>
        <item x="53470"/>
        <item x="53471"/>
        <item x="53472"/>
        <item x="53473"/>
        <item x="53474"/>
        <item x="53475"/>
        <item x="53476"/>
        <item x="53477"/>
        <item x="53478"/>
        <item x="53479"/>
        <item x="53480"/>
        <item x="53481"/>
        <item x="53482"/>
        <item x="53483"/>
        <item x="53484"/>
        <item x="53485"/>
        <item x="53486"/>
        <item x="53487"/>
        <item x="53488"/>
        <item x="53489"/>
        <item x="53490"/>
        <item x="53491"/>
        <item x="53492"/>
        <item x="53493"/>
        <item x="53494"/>
        <item x="53495"/>
        <item x="53496"/>
        <item x="53497"/>
        <item x="53498"/>
        <item x="53499"/>
        <item x="53500"/>
        <item x="53501"/>
        <item x="53502"/>
        <item x="53503"/>
        <item x="53504"/>
        <item x="53505"/>
        <item x="53506"/>
        <item x="53507"/>
        <item x="53508"/>
        <item x="53509"/>
        <item x="53510"/>
        <item x="53511"/>
        <item x="53512"/>
        <item x="53513"/>
        <item x="53514"/>
        <item x="53515"/>
        <item x="53516"/>
        <item x="53517"/>
        <item x="53518"/>
        <item x="53519"/>
        <item x="53520"/>
        <item x="53521"/>
        <item x="53522"/>
        <item x="53523"/>
        <item x="53524"/>
        <item x="53525"/>
        <item x="53526"/>
        <item x="53527"/>
        <item x="53528"/>
        <item x="53529"/>
        <item x="53530"/>
        <item x="53531"/>
        <item x="53532"/>
        <item x="53533"/>
        <item x="53534"/>
        <item x="53535"/>
        <item x="53536"/>
        <item x="53537"/>
        <item x="53538"/>
        <item x="53539"/>
        <item x="53540"/>
        <item x="53541"/>
        <item x="53542"/>
        <item x="53543"/>
        <item x="53544"/>
        <item x="53545"/>
        <item x="53546"/>
        <item x="53547"/>
        <item x="53548"/>
        <item x="53549"/>
        <item x="53550"/>
        <item x="53551"/>
        <item x="53552"/>
        <item x="53553"/>
        <item x="53554"/>
        <item x="53555"/>
        <item x="53556"/>
        <item x="53557"/>
        <item x="53558"/>
        <item x="53559"/>
        <item x="53560"/>
        <item x="53561"/>
        <item x="53562"/>
        <item x="53563"/>
        <item x="53564"/>
        <item x="53565"/>
        <item x="53566"/>
        <item x="53567"/>
        <item x="53568"/>
        <item x="53569"/>
        <item x="53570"/>
        <item x="53571"/>
        <item x="53572"/>
        <item x="53573"/>
        <item x="53574"/>
        <item x="53575"/>
        <item x="53576"/>
        <item x="53577"/>
        <item x="53578"/>
        <item x="53579"/>
        <item x="53580"/>
        <item x="53581"/>
        <item x="53582"/>
        <item x="53583"/>
        <item x="53584"/>
        <item x="53585"/>
        <item x="53586"/>
        <item x="53587"/>
        <item x="53588"/>
        <item x="53589"/>
        <item x="53590"/>
        <item x="53591"/>
        <item x="53592"/>
        <item x="53593"/>
        <item x="53594"/>
        <item x="53595"/>
        <item x="53596"/>
        <item x="53597"/>
        <item x="53598"/>
        <item x="53599"/>
        <item x="53600"/>
        <item x="53601"/>
        <item x="53602"/>
        <item x="53603"/>
        <item x="53604"/>
        <item x="53605"/>
        <item x="53606"/>
        <item x="53607"/>
        <item x="53608"/>
        <item x="53609"/>
        <item x="53610"/>
        <item x="53611"/>
        <item x="53612"/>
        <item x="53613"/>
        <item x="53614"/>
        <item x="53615"/>
        <item x="53616"/>
        <item x="53617"/>
        <item x="53618"/>
        <item x="53619"/>
        <item x="53620"/>
        <item x="53621"/>
        <item x="53622"/>
        <item x="53623"/>
        <item x="53624"/>
        <item x="53625"/>
        <item x="53626"/>
        <item x="53627"/>
        <item x="53628"/>
        <item x="53629"/>
        <item x="53630"/>
        <item x="53631"/>
        <item x="53632"/>
        <item x="53633"/>
        <item x="53634"/>
        <item x="53635"/>
        <item x="53636"/>
        <item x="53637"/>
        <item x="53638"/>
        <item x="53639"/>
        <item x="53640"/>
        <item x="53641"/>
        <item x="53642"/>
        <item x="53643"/>
        <item x="53644"/>
        <item x="53645"/>
        <item x="53646"/>
        <item x="53647"/>
        <item x="53648"/>
        <item x="53649"/>
        <item x="53650"/>
        <item x="53651"/>
        <item x="53652"/>
        <item x="53653"/>
        <item x="53654"/>
        <item x="53655"/>
        <item x="53656"/>
        <item x="53657"/>
        <item x="53658"/>
        <item x="53659"/>
        <item x="53660"/>
        <item x="53661"/>
        <item x="53662"/>
        <item x="53663"/>
        <item x="53664"/>
        <item x="53665"/>
        <item x="53666"/>
        <item x="53667"/>
        <item x="53668"/>
        <item x="53669"/>
        <item x="53670"/>
        <item x="53671"/>
        <item x="53672"/>
        <item x="53673"/>
        <item x="53674"/>
        <item x="53675"/>
        <item x="53676"/>
        <item x="53677"/>
        <item x="53678"/>
        <item x="53679"/>
        <item x="53680"/>
        <item x="53681"/>
        <item x="53682"/>
        <item x="53683"/>
        <item x="53684"/>
        <item x="53685"/>
        <item x="53686"/>
        <item x="53687"/>
        <item x="53688"/>
        <item x="53689"/>
        <item x="53690"/>
        <item x="53691"/>
        <item x="53692"/>
        <item x="53693"/>
        <item x="53694"/>
        <item x="53695"/>
        <item x="53696"/>
        <item x="53697"/>
        <item x="53698"/>
        <item x="53699"/>
        <item x="53700"/>
        <item x="53701"/>
        <item x="53702"/>
        <item x="53703"/>
        <item x="53704"/>
        <item x="53705"/>
        <item x="53706"/>
        <item x="53707"/>
        <item x="53708"/>
        <item x="53709"/>
        <item x="53710"/>
        <item x="53711"/>
        <item x="53712"/>
        <item x="53713"/>
        <item x="53714"/>
        <item x="53715"/>
        <item x="53716"/>
        <item x="53717"/>
        <item x="53718"/>
        <item x="53719"/>
        <item x="53720"/>
        <item x="53721"/>
        <item x="53722"/>
        <item x="53723"/>
        <item x="53724"/>
        <item x="53725"/>
        <item x="53726"/>
        <item x="53727"/>
        <item x="53728"/>
        <item x="53729"/>
        <item x="53730"/>
        <item x="53731"/>
        <item x="53732"/>
        <item x="53733"/>
        <item x="53734"/>
        <item x="53735"/>
        <item x="53736"/>
        <item x="53737"/>
        <item x="53738"/>
        <item x="53739"/>
        <item x="53740"/>
        <item x="53741"/>
        <item x="53742"/>
        <item x="53743"/>
        <item x="53744"/>
        <item x="53745"/>
        <item x="53746"/>
        <item x="53747"/>
        <item x="53748"/>
        <item x="53749"/>
        <item x="53750"/>
        <item x="53751"/>
        <item x="53752"/>
        <item x="53753"/>
        <item x="53754"/>
        <item x="53755"/>
        <item x="53756"/>
        <item x="53757"/>
        <item x="53758"/>
        <item x="53759"/>
        <item x="53760"/>
        <item x="53761"/>
        <item x="53762"/>
        <item x="53763"/>
        <item x="53764"/>
        <item x="53765"/>
        <item x="53766"/>
        <item x="53767"/>
        <item x="53768"/>
        <item x="53769"/>
        <item x="53770"/>
        <item x="53771"/>
        <item x="53772"/>
        <item x="53773"/>
        <item x="53774"/>
        <item x="53775"/>
        <item x="53776"/>
        <item x="53777"/>
        <item x="53778"/>
        <item x="53779"/>
        <item x="53780"/>
        <item x="53781"/>
        <item x="53782"/>
        <item x="53783"/>
        <item x="53784"/>
        <item x="53785"/>
        <item x="53786"/>
        <item x="53787"/>
        <item x="53788"/>
        <item x="53789"/>
        <item x="53790"/>
        <item x="53791"/>
        <item x="53792"/>
        <item x="53793"/>
        <item x="53794"/>
        <item x="53795"/>
        <item x="53796"/>
        <item x="53797"/>
        <item x="53798"/>
        <item x="53799"/>
        <item x="53800"/>
        <item x="53801"/>
        <item x="53802"/>
        <item x="53803"/>
        <item x="53804"/>
        <item x="53805"/>
        <item x="53806"/>
        <item x="53807"/>
        <item x="53808"/>
        <item x="53809"/>
        <item x="53810"/>
        <item x="53811"/>
        <item x="53812"/>
        <item x="53813"/>
        <item x="53814"/>
        <item x="53815"/>
        <item x="53816"/>
        <item x="53817"/>
        <item x="53818"/>
        <item x="53819"/>
        <item x="53820"/>
        <item x="53821"/>
        <item x="53822"/>
        <item x="53823"/>
        <item x="53824"/>
        <item x="53825"/>
        <item x="53826"/>
        <item x="53827"/>
        <item x="53828"/>
        <item x="53829"/>
        <item x="53830"/>
        <item x="53831"/>
        <item x="53832"/>
        <item x="53833"/>
        <item x="53834"/>
        <item x="53835"/>
        <item x="53836"/>
        <item x="53837"/>
        <item x="53838"/>
        <item x="53839"/>
        <item x="53840"/>
        <item x="53841"/>
        <item x="53842"/>
        <item x="53843"/>
        <item x="53844"/>
        <item x="53845"/>
        <item x="53846"/>
        <item x="53847"/>
        <item x="53848"/>
        <item x="53849"/>
        <item x="53850"/>
        <item x="53851"/>
        <item x="53852"/>
        <item x="53853"/>
        <item x="53854"/>
        <item x="53855"/>
        <item x="53856"/>
        <item x="53857"/>
        <item x="53858"/>
        <item x="53859"/>
        <item x="53860"/>
        <item x="53861"/>
        <item x="53862"/>
        <item x="53863"/>
        <item x="53864"/>
        <item x="53865"/>
        <item x="53866"/>
        <item x="53867"/>
        <item x="53868"/>
        <item x="53869"/>
        <item x="53870"/>
        <item x="53871"/>
        <item x="53872"/>
        <item x="53873"/>
        <item x="53874"/>
        <item x="53875"/>
        <item x="53876"/>
        <item x="53877"/>
        <item x="53878"/>
        <item x="53879"/>
        <item x="53880"/>
        <item x="53881"/>
        <item x="53882"/>
        <item x="53883"/>
        <item x="53884"/>
        <item x="53885"/>
        <item x="53886"/>
        <item x="53887"/>
        <item x="53888"/>
        <item x="53889"/>
        <item x="53890"/>
        <item x="53891"/>
        <item x="53892"/>
        <item x="53893"/>
        <item x="53894"/>
        <item x="53895"/>
        <item x="53896"/>
        <item x="53897"/>
        <item x="53898"/>
        <item x="53899"/>
        <item x="53900"/>
        <item x="53901"/>
        <item x="53902"/>
        <item x="53903"/>
        <item x="53904"/>
        <item x="53905"/>
        <item x="53906"/>
        <item x="53907"/>
        <item x="53908"/>
        <item x="53909"/>
        <item x="53910"/>
        <item x="53911"/>
        <item x="53912"/>
        <item x="53913"/>
        <item x="53914"/>
        <item x="53915"/>
        <item x="53916"/>
        <item x="53917"/>
        <item x="53918"/>
        <item x="53919"/>
        <item x="53920"/>
        <item x="53921"/>
        <item x="53922"/>
        <item x="53923"/>
        <item x="53924"/>
        <item x="53925"/>
        <item x="53926"/>
        <item x="53927"/>
        <item x="53928"/>
        <item x="53929"/>
        <item x="53930"/>
        <item x="53931"/>
        <item x="53932"/>
        <item x="53933"/>
        <item x="53934"/>
        <item x="53935"/>
        <item x="53936"/>
        <item x="53937"/>
        <item x="53938"/>
        <item x="53939"/>
        <item x="53940"/>
        <item x="53941"/>
        <item x="53942"/>
        <item x="53943"/>
        <item x="53944"/>
        <item x="53945"/>
        <item x="53946"/>
        <item x="53947"/>
        <item x="53948"/>
        <item x="53949"/>
        <item x="53950"/>
        <item x="53951"/>
        <item x="53952"/>
        <item x="53953"/>
        <item x="53954"/>
        <item x="53955"/>
        <item x="53956"/>
        <item x="53957"/>
        <item x="53958"/>
        <item x="53959"/>
        <item x="53960"/>
        <item x="53961"/>
        <item x="53962"/>
        <item x="53963"/>
        <item x="53964"/>
        <item x="53965"/>
        <item x="53966"/>
        <item x="53967"/>
        <item x="53968"/>
        <item x="53969"/>
        <item x="53970"/>
        <item x="53971"/>
        <item x="53972"/>
        <item x="53973"/>
        <item x="53974"/>
        <item x="53975"/>
        <item x="53976"/>
        <item x="53977"/>
        <item x="53978"/>
        <item x="53979"/>
        <item x="53980"/>
        <item x="53981"/>
        <item x="53982"/>
        <item x="53983"/>
        <item x="53984"/>
        <item x="53985"/>
        <item x="53986"/>
        <item x="53987"/>
        <item x="53988"/>
        <item x="53989"/>
        <item x="53990"/>
        <item x="53991"/>
        <item x="53992"/>
        <item x="53993"/>
        <item x="53994"/>
        <item x="53995"/>
        <item x="53996"/>
        <item x="53997"/>
        <item x="53998"/>
        <item x="53999"/>
        <item x="54000"/>
        <item x="54001"/>
        <item x="54002"/>
        <item x="54003"/>
        <item x="54004"/>
        <item x="54005"/>
        <item x="54006"/>
        <item x="54007"/>
        <item x="54008"/>
        <item x="54009"/>
        <item x="54010"/>
        <item x="54011"/>
        <item x="54012"/>
        <item x="54013"/>
        <item x="54014"/>
        <item x="54015"/>
        <item x="54016"/>
        <item x="54017"/>
        <item x="54018"/>
        <item x="54019"/>
        <item x="54020"/>
        <item x="54021"/>
        <item x="54022"/>
        <item x="54023"/>
        <item x="54024"/>
        <item x="54025"/>
        <item x="54026"/>
        <item x="54027"/>
        <item x="54028"/>
        <item x="54029"/>
        <item x="54030"/>
        <item x="54031"/>
        <item x="54032"/>
        <item x="54033"/>
        <item x="54034"/>
        <item x="54035"/>
        <item x="54036"/>
        <item x="54037"/>
        <item x="54038"/>
        <item x="54039"/>
        <item x="54040"/>
        <item x="54041"/>
        <item x="54042"/>
        <item x="54043"/>
        <item x="54044"/>
        <item x="54045"/>
        <item x="54046"/>
        <item x="54047"/>
        <item x="54048"/>
        <item x="54049"/>
        <item x="54050"/>
        <item x="54051"/>
        <item x="54052"/>
        <item x="54053"/>
        <item x="54054"/>
        <item x="54055"/>
        <item x="54056"/>
        <item x="54057"/>
        <item x="54058"/>
        <item x="54059"/>
        <item x="54060"/>
        <item x="54061"/>
        <item x="54062"/>
        <item x="54063"/>
        <item x="54064"/>
        <item x="54065"/>
        <item x="54066"/>
        <item x="54067"/>
        <item x="54068"/>
        <item x="54069"/>
        <item x="54070"/>
        <item x="54071"/>
        <item x="54072"/>
        <item x="54073"/>
        <item x="54074"/>
        <item x="54075"/>
        <item x="54076"/>
        <item x="54077"/>
        <item x="54078"/>
        <item x="54079"/>
        <item x="54080"/>
        <item x="54081"/>
        <item x="54082"/>
        <item x="54083"/>
        <item x="54084"/>
        <item x="54085"/>
        <item x="54086"/>
        <item x="54087"/>
        <item x="54088"/>
        <item x="54089"/>
        <item x="54090"/>
        <item x="54091"/>
        <item x="54092"/>
        <item x="54093"/>
        <item x="54094"/>
        <item x="54095"/>
        <item x="54096"/>
        <item x="54097"/>
        <item x="54098"/>
        <item x="54099"/>
        <item x="54100"/>
        <item x="54101"/>
        <item x="54102"/>
        <item x="54103"/>
        <item x="54104"/>
        <item x="54105"/>
        <item x="54106"/>
        <item x="54107"/>
        <item x="54108"/>
        <item x="54109"/>
        <item x="54110"/>
        <item x="54111"/>
        <item x="54112"/>
        <item x="54113"/>
        <item x="54114"/>
        <item x="54115"/>
        <item x="54116"/>
        <item x="54117"/>
        <item x="54118"/>
        <item x="54119"/>
        <item x="54120"/>
        <item x="54121"/>
        <item x="54122"/>
        <item x="54123"/>
        <item x="54124"/>
        <item x="54125"/>
        <item x="54126"/>
        <item x="54127"/>
        <item x="54128"/>
        <item x="54129"/>
        <item x="54130"/>
        <item x="54131"/>
        <item x="54132"/>
        <item x="54133"/>
        <item x="54134"/>
        <item x="54135"/>
        <item x="54136"/>
        <item x="54137"/>
        <item x="54138"/>
        <item x="54139"/>
        <item x="54140"/>
        <item x="54141"/>
        <item x="54142"/>
        <item x="54143"/>
        <item x="54144"/>
        <item x="54145"/>
        <item x="54146"/>
        <item x="54147"/>
        <item x="54148"/>
        <item x="54149"/>
        <item x="54150"/>
        <item x="54151"/>
        <item x="54152"/>
        <item x="54153"/>
        <item x="54154"/>
        <item x="54155"/>
        <item x="54156"/>
        <item x="54157"/>
        <item x="54158"/>
        <item x="54159"/>
        <item x="54160"/>
        <item x="54161"/>
        <item x="54162"/>
        <item x="54163"/>
        <item x="54164"/>
        <item x="54165"/>
        <item x="54166"/>
        <item x="54167"/>
        <item x="54168"/>
        <item x="54169"/>
        <item x="54170"/>
        <item x="54171"/>
        <item x="54172"/>
        <item x="54173"/>
        <item x="54174"/>
        <item x="54175"/>
        <item x="54176"/>
        <item x="54177"/>
        <item x="54178"/>
        <item x="54179"/>
        <item x="54180"/>
        <item x="54181"/>
        <item x="54182"/>
        <item x="54183"/>
        <item x="54184"/>
        <item x="54185"/>
        <item x="54186"/>
        <item x="54187"/>
        <item x="54188"/>
        <item x="54189"/>
        <item x="54190"/>
        <item x="54191"/>
        <item x="54192"/>
        <item x="54193"/>
        <item x="54194"/>
        <item x="54195"/>
        <item x="54196"/>
        <item x="54197"/>
        <item x="54198"/>
        <item x="54199"/>
        <item x="54200"/>
        <item x="54201"/>
        <item x="54202"/>
        <item x="54203"/>
        <item x="54204"/>
        <item x="54205"/>
        <item x="54206"/>
        <item x="54207"/>
        <item x="54208"/>
        <item x="54209"/>
        <item x="54210"/>
        <item x="54211"/>
        <item x="54212"/>
        <item x="54213"/>
        <item x="54214"/>
        <item x="54215"/>
        <item x="54216"/>
        <item x="54217"/>
        <item x="54218"/>
        <item x="54219"/>
        <item x="54220"/>
        <item x="54221"/>
        <item x="54222"/>
        <item x="54223"/>
        <item x="54224"/>
        <item x="54225"/>
        <item x="54226"/>
        <item x="54227"/>
        <item x="54228"/>
        <item x="54229"/>
        <item x="54230"/>
        <item x="54231"/>
        <item x="54232"/>
        <item x="54233"/>
        <item x="54234"/>
        <item x="54235"/>
        <item x="54236"/>
        <item x="54237"/>
        <item x="54238"/>
        <item x="54239"/>
        <item x="54240"/>
        <item x="54241"/>
        <item x="54242"/>
        <item x="54243"/>
        <item x="54244"/>
        <item x="54245"/>
        <item x="54246"/>
        <item x="54247"/>
        <item x="54248"/>
        <item x="54249"/>
        <item x="54250"/>
        <item x="54251"/>
        <item x="54252"/>
        <item x="54253"/>
        <item x="54254"/>
        <item x="54255"/>
        <item x="54256"/>
        <item x="54257"/>
        <item x="54258"/>
        <item x="54259"/>
        <item x="54260"/>
        <item x="54261"/>
        <item x="54262"/>
        <item x="54263"/>
        <item x="54264"/>
        <item x="54265"/>
        <item x="54266"/>
        <item x="54267"/>
        <item x="54268"/>
        <item x="54269"/>
        <item x="54270"/>
        <item x="54271"/>
        <item x="54272"/>
        <item x="54273"/>
        <item x="54274"/>
        <item x="54275"/>
        <item x="54276"/>
        <item x="54277"/>
        <item x="54278"/>
        <item x="54279"/>
        <item x="54280"/>
        <item x="54281"/>
        <item x="54282"/>
        <item x="54283"/>
        <item x="54284"/>
        <item x="54285"/>
        <item x="54286"/>
        <item x="54287"/>
        <item x="54288"/>
        <item x="54289"/>
        <item x="54290"/>
        <item x="54291"/>
        <item x="54292"/>
        <item x="54293"/>
        <item x="54294"/>
        <item x="54295"/>
        <item x="54296"/>
        <item x="54297"/>
        <item x="54298"/>
        <item x="54299"/>
        <item x="54300"/>
        <item x="54301"/>
        <item x="54302"/>
        <item x="54303"/>
        <item x="54304"/>
        <item x="54305"/>
        <item x="54306"/>
        <item x="54307"/>
        <item x="54308"/>
        <item x="54309"/>
        <item x="54310"/>
        <item x="54311"/>
        <item x="54312"/>
        <item x="54313"/>
        <item x="54314"/>
        <item x="54315"/>
        <item x="54316"/>
        <item x="54317"/>
        <item x="54318"/>
        <item x="54319"/>
        <item x="54320"/>
        <item x="54321"/>
        <item x="54322"/>
        <item x="54323"/>
        <item x="54324"/>
        <item x="54325"/>
        <item x="54326"/>
        <item x="54327"/>
        <item x="54328"/>
        <item x="54329"/>
        <item x="54330"/>
        <item x="54331"/>
        <item x="54332"/>
        <item x="54333"/>
        <item x="54334"/>
        <item x="54335"/>
        <item x="54336"/>
        <item x="54337"/>
        <item x="54338"/>
        <item x="54339"/>
        <item x="54340"/>
        <item x="54341"/>
        <item x="54342"/>
        <item x="54343"/>
        <item x="54344"/>
        <item x="54345"/>
        <item x="54346"/>
        <item x="54347"/>
        <item x="54348"/>
        <item x="54349"/>
        <item x="54350"/>
        <item x="54351"/>
        <item x="54352"/>
        <item x="54353"/>
        <item x="54354"/>
        <item x="54355"/>
        <item x="54356"/>
        <item x="54357"/>
        <item x="54358"/>
        <item x="54359"/>
        <item x="54360"/>
        <item x="54361"/>
        <item x="54362"/>
        <item x="54363"/>
        <item x="54364"/>
        <item x="54365"/>
        <item x="54366"/>
        <item x="54367"/>
        <item x="54368"/>
        <item x="54369"/>
        <item x="54370"/>
        <item x="54371"/>
        <item x="54372"/>
        <item x="54373"/>
        <item x="54374"/>
        <item x="54375"/>
        <item x="54376"/>
        <item x="54377"/>
        <item x="54378"/>
        <item x="54379"/>
        <item x="54380"/>
        <item x="54381"/>
        <item x="54382"/>
        <item x="54383"/>
        <item x="54384"/>
        <item x="54385"/>
        <item x="54386"/>
        <item x="54387"/>
        <item x="54388"/>
        <item x="54389"/>
        <item x="54390"/>
        <item x="54391"/>
        <item x="54392"/>
        <item x="54393"/>
        <item x="54394"/>
        <item x="54395"/>
        <item x="54396"/>
        <item x="54397"/>
        <item x="54398"/>
        <item x="54399"/>
        <item x="54400"/>
        <item x="54401"/>
        <item x="54402"/>
        <item x="54403"/>
        <item x="54404"/>
        <item x="54405"/>
        <item x="54406"/>
        <item x="54407"/>
        <item x="54408"/>
        <item x="54409"/>
        <item x="54410"/>
        <item x="54411"/>
        <item x="54412"/>
        <item x="54413"/>
        <item x="54414"/>
        <item x="54415"/>
        <item x="54416"/>
        <item x="54417"/>
        <item x="54418"/>
        <item x="54419"/>
        <item x="54420"/>
        <item x="54421"/>
        <item x="54422"/>
        <item x="54423"/>
        <item x="54424"/>
        <item x="54425"/>
        <item x="54426"/>
        <item x="54427"/>
        <item x="54428"/>
        <item x="54429"/>
        <item x="54430"/>
        <item x="54431"/>
        <item x="54432"/>
        <item x="54433"/>
        <item x="54434"/>
        <item x="54435"/>
        <item x="54436"/>
        <item x="54437"/>
        <item x="54438"/>
        <item x="54439"/>
        <item x="54440"/>
        <item x="54441"/>
        <item x="54442"/>
        <item x="54443"/>
        <item x="54444"/>
        <item x="54445"/>
        <item x="54446"/>
        <item x="54447"/>
        <item x="54448"/>
        <item x="54449"/>
        <item x="54450"/>
        <item x="54451"/>
        <item x="54452"/>
        <item x="54453"/>
        <item x="54454"/>
        <item x="54455"/>
        <item x="54456"/>
        <item x="54457"/>
        <item x="54458"/>
        <item x="54459"/>
        <item x="54460"/>
        <item x="54461"/>
        <item x="54462"/>
        <item x="54463"/>
        <item x="54464"/>
        <item x="54465"/>
        <item x="54466"/>
        <item x="54467"/>
        <item x="54468"/>
        <item x="54469"/>
        <item x="54470"/>
        <item x="54471"/>
        <item x="54472"/>
        <item x="54473"/>
        <item x="54474"/>
        <item x="54475"/>
        <item x="54476"/>
        <item x="54477"/>
        <item x="54478"/>
        <item x="54479"/>
        <item x="54480"/>
        <item x="54481"/>
        <item x="54482"/>
        <item x="54483"/>
        <item x="54484"/>
        <item x="54485"/>
        <item x="54486"/>
        <item x="54487"/>
        <item x="54488"/>
        <item x="54489"/>
        <item x="54490"/>
        <item x="54491"/>
        <item x="54492"/>
        <item x="54493"/>
        <item x="54494"/>
        <item x="54495"/>
        <item x="54496"/>
        <item x="54497"/>
        <item x="54498"/>
        <item x="54499"/>
        <item x="54500"/>
        <item x="54501"/>
        <item x="54502"/>
        <item x="54503"/>
        <item x="54504"/>
        <item x="54505"/>
        <item x="54506"/>
        <item x="54507"/>
        <item x="54508"/>
        <item x="54509"/>
        <item x="54510"/>
        <item x="54511"/>
        <item x="54512"/>
        <item x="54513"/>
        <item x="54514"/>
        <item x="54515"/>
        <item x="54516"/>
        <item x="54517"/>
        <item x="54518"/>
        <item x="54519"/>
        <item x="54520"/>
        <item x="54521"/>
        <item x="54522"/>
        <item x="54523"/>
        <item x="54524"/>
        <item x="54525"/>
        <item x="54526"/>
        <item x="54527"/>
        <item x="54528"/>
        <item x="54529"/>
        <item x="54530"/>
        <item x="54531"/>
        <item x="54532"/>
        <item x="54533"/>
        <item x="54534"/>
        <item x="54535"/>
        <item x="54536"/>
        <item x="54537"/>
        <item x="54538"/>
        <item x="54539"/>
        <item x="54540"/>
        <item x="54541"/>
        <item x="54542"/>
        <item x="54543"/>
        <item x="54544"/>
        <item x="54545"/>
        <item x="54546"/>
        <item x="54547"/>
        <item x="54548"/>
        <item x="54549"/>
        <item x="54550"/>
        <item x="54551"/>
        <item x="54552"/>
        <item x="54553"/>
        <item x="54554"/>
        <item x="54555"/>
        <item x="54556"/>
        <item x="54557"/>
        <item x="54558"/>
        <item x="54559"/>
        <item x="54560"/>
        <item x="54561"/>
        <item x="54562"/>
        <item x="54563"/>
        <item x="54564"/>
        <item x="54565"/>
        <item x="54566"/>
        <item x="54567"/>
        <item x="54568"/>
        <item x="54569"/>
        <item x="54570"/>
        <item x="54571"/>
        <item x="54572"/>
        <item x="54573"/>
        <item x="54574"/>
        <item x="54575"/>
        <item x="54576"/>
        <item x="54577"/>
        <item x="54578"/>
        <item x="54579"/>
        <item x="54580"/>
        <item x="54581"/>
        <item x="54582"/>
        <item x="54583"/>
        <item x="54584"/>
        <item x="54585"/>
        <item x="54586"/>
        <item x="54587"/>
        <item x="54588"/>
        <item x="54589"/>
        <item x="54590"/>
        <item x="54591"/>
        <item x="54592"/>
        <item x="54593"/>
        <item x="54594"/>
        <item x="54595"/>
        <item x="54596"/>
        <item x="54597"/>
        <item x="54598"/>
        <item x="54599"/>
        <item x="54600"/>
        <item x="54601"/>
        <item x="54602"/>
        <item x="54603"/>
        <item x="54604"/>
        <item x="54605"/>
        <item x="54606"/>
        <item x="54607"/>
        <item x="54608"/>
        <item x="54609"/>
        <item x="54610"/>
        <item x="54611"/>
        <item x="54612"/>
        <item x="54613"/>
        <item x="54614"/>
        <item x="54615"/>
        <item x="54616"/>
        <item x="54617"/>
        <item x="54618"/>
        <item x="54619"/>
        <item x="54620"/>
        <item x="54621"/>
        <item x="54622"/>
        <item x="54623"/>
        <item x="54624"/>
        <item x="54625"/>
        <item x="54626"/>
        <item x="54627"/>
        <item x="54628"/>
        <item x="54629"/>
        <item x="54630"/>
        <item x="54631"/>
        <item x="54632"/>
        <item x="54633"/>
        <item x="54634"/>
        <item x="54635"/>
        <item x="54636"/>
        <item x="54637"/>
        <item x="54638"/>
        <item x="54639"/>
        <item x="54640"/>
        <item x="54641"/>
        <item x="54642"/>
        <item x="54643"/>
        <item x="54644"/>
        <item x="54645"/>
        <item x="54646"/>
        <item x="54647"/>
        <item x="54648"/>
        <item x="54649"/>
        <item x="54650"/>
        <item x="54651"/>
        <item x="54652"/>
        <item x="54653"/>
        <item x="54654"/>
        <item x="54655"/>
        <item x="54656"/>
        <item x="54657"/>
        <item x="54658"/>
        <item x="54659"/>
        <item x="54660"/>
        <item x="54661"/>
        <item x="54662"/>
        <item x="54663"/>
        <item x="54664"/>
        <item x="54665"/>
        <item x="54666"/>
        <item x="54667"/>
        <item x="54668"/>
        <item x="54669"/>
        <item x="54670"/>
        <item x="54671"/>
        <item x="54672"/>
        <item x="54673"/>
        <item x="54674"/>
        <item x="54675"/>
        <item x="54676"/>
        <item x="54677"/>
        <item x="54678"/>
        <item x="54679"/>
        <item x="54680"/>
        <item x="54681"/>
        <item x="54682"/>
        <item x="54683"/>
        <item x="54684"/>
        <item x="54685"/>
        <item x="54686"/>
        <item x="54687"/>
        <item x="54688"/>
        <item x="54689"/>
        <item x="54690"/>
        <item x="54691"/>
        <item x="54692"/>
        <item x="54693"/>
        <item x="54694"/>
        <item x="54695"/>
        <item x="54696"/>
        <item x="54697"/>
        <item x="54698"/>
        <item x="54699"/>
        <item x="54700"/>
        <item x="54701"/>
        <item x="54702"/>
        <item x="54703"/>
        <item x="54704"/>
        <item x="54705"/>
        <item x="54706"/>
        <item x="54707"/>
        <item x="54708"/>
        <item x="54709"/>
        <item x="54710"/>
        <item x="54711"/>
        <item x="54712"/>
        <item x="54713"/>
        <item x="54714"/>
        <item x="54715"/>
        <item x="54716"/>
        <item x="54717"/>
        <item x="54718"/>
        <item x="54719"/>
        <item x="54720"/>
        <item x="54721"/>
        <item x="54722"/>
        <item x="54723"/>
        <item x="54724"/>
        <item x="54725"/>
        <item x="54726"/>
        <item x="54727"/>
        <item x="54728"/>
        <item x="54729"/>
        <item x="54730"/>
        <item x="54731"/>
        <item x="54732"/>
        <item x="54733"/>
        <item x="54734"/>
        <item x="54735"/>
        <item x="54736"/>
        <item x="54737"/>
        <item x="54738"/>
        <item x="54739"/>
        <item x="54740"/>
        <item x="54741"/>
        <item x="54742"/>
        <item x="54743"/>
        <item x="54744"/>
        <item x="54745"/>
        <item x="54746"/>
        <item x="54747"/>
        <item x="54748"/>
        <item x="54749"/>
        <item x="54750"/>
        <item x="54751"/>
        <item x="54752"/>
        <item x="54753"/>
        <item x="54754"/>
        <item x="54755"/>
        <item x="54756"/>
        <item x="54757"/>
        <item x="54758"/>
        <item x="54759"/>
        <item x="54760"/>
        <item x="54761"/>
        <item x="54762"/>
        <item x="54763"/>
        <item x="54764"/>
        <item x="54765"/>
        <item x="54766"/>
        <item x="54767"/>
        <item x="54768"/>
        <item x="54769"/>
        <item x="54770"/>
        <item x="54771"/>
        <item x="54772"/>
        <item x="54773"/>
        <item x="54774"/>
        <item x="54775"/>
        <item x="54776"/>
        <item x="54777"/>
        <item x="54778"/>
        <item x="54779"/>
        <item x="54780"/>
        <item x="54781"/>
        <item x="54782"/>
        <item x="54783"/>
        <item x="54784"/>
        <item x="54785"/>
        <item x="54786"/>
        <item x="54787"/>
        <item x="54788"/>
        <item x="54789"/>
        <item x="54790"/>
        <item x="54791"/>
        <item x="54792"/>
        <item x="54793"/>
        <item x="54794"/>
        <item x="54795"/>
        <item x="54796"/>
        <item x="54797"/>
        <item x="54798"/>
        <item x="54799"/>
        <item x="54800"/>
        <item x="54801"/>
        <item x="54802"/>
        <item x="54803"/>
        <item x="54804"/>
        <item x="54805"/>
        <item x="54806"/>
        <item x="54807"/>
        <item x="54808"/>
        <item x="54809"/>
        <item x="54810"/>
        <item x="54811"/>
        <item x="54812"/>
        <item x="54813"/>
        <item x="54814"/>
        <item x="54815"/>
        <item x="54816"/>
        <item x="54817"/>
        <item x="54818"/>
        <item x="54819"/>
        <item x="54820"/>
        <item x="54821"/>
        <item x="54822"/>
        <item x="54823"/>
        <item x="54824"/>
        <item x="54825"/>
        <item x="54826"/>
        <item x="54827"/>
        <item x="54828"/>
        <item x="54829"/>
        <item x="54830"/>
        <item x="54831"/>
        <item x="54832"/>
        <item x="54833"/>
        <item x="54834"/>
        <item x="54835"/>
        <item x="54836"/>
        <item x="54837"/>
        <item x="54838"/>
        <item x="54839"/>
        <item x="54840"/>
        <item x="54841"/>
        <item x="54842"/>
        <item x="54843"/>
        <item x="54844"/>
        <item x="54845"/>
        <item x="54846"/>
        <item x="54847"/>
        <item x="54848"/>
        <item x="54849"/>
        <item x="54850"/>
        <item x="54851"/>
        <item x="54852"/>
        <item x="54853"/>
        <item x="54854"/>
        <item x="54855"/>
        <item x="54856"/>
        <item x="54857"/>
        <item x="54858"/>
        <item x="54859"/>
        <item x="54860"/>
        <item x="54861"/>
        <item x="54862"/>
        <item x="54863"/>
        <item x="54864"/>
        <item x="54865"/>
        <item x="54866"/>
        <item x="54867"/>
        <item x="54868"/>
        <item x="54869"/>
        <item x="54870"/>
        <item x="54871"/>
        <item x="54872"/>
        <item x="54873"/>
        <item x="54874"/>
        <item x="54875"/>
        <item x="54876"/>
        <item x="54877"/>
        <item x="54878"/>
        <item x="54879"/>
        <item x="54880"/>
        <item x="54881"/>
        <item x="54882"/>
        <item x="54883"/>
        <item x="54884"/>
        <item x="54885"/>
        <item x="54886"/>
        <item x="54887"/>
        <item x="54888"/>
        <item x="54889"/>
        <item x="54890"/>
        <item x="54891"/>
        <item x="54892"/>
        <item x="54893"/>
        <item x="54894"/>
        <item x="54895"/>
        <item x="54896"/>
        <item x="54897"/>
        <item x="54898"/>
        <item x="54899"/>
        <item x="54900"/>
        <item x="54901"/>
        <item x="54902"/>
        <item x="54903"/>
        <item x="54904"/>
        <item x="54905"/>
        <item x="54906"/>
        <item x="54907"/>
        <item x="54908"/>
        <item x="54909"/>
        <item x="54910"/>
        <item x="54911"/>
        <item x="54912"/>
        <item x="54913"/>
        <item x="54914"/>
        <item x="54915"/>
        <item x="54916"/>
        <item x="54917"/>
        <item x="54918"/>
        <item x="54919"/>
        <item x="54920"/>
        <item x="54921"/>
        <item x="54922"/>
        <item x="54923"/>
        <item x="54924"/>
        <item x="54925"/>
        <item x="54926"/>
        <item x="54927"/>
        <item x="54928"/>
        <item x="54929"/>
        <item x="54930"/>
        <item x="54931"/>
        <item x="54932"/>
        <item x="54933"/>
        <item x="54934"/>
        <item x="54935"/>
        <item x="54936"/>
        <item x="54937"/>
        <item x="54938"/>
        <item x="54939"/>
        <item x="54940"/>
        <item x="54941"/>
        <item x="54942"/>
        <item x="54943"/>
        <item x="54944"/>
        <item x="54945"/>
        <item x="54946"/>
        <item x="54947"/>
        <item x="54948"/>
        <item x="54949"/>
        <item x="54950"/>
        <item x="54951"/>
        <item x="54952"/>
        <item x="54953"/>
        <item x="54954"/>
        <item x="54955"/>
        <item x="54956"/>
        <item x="54957"/>
        <item x="54958"/>
        <item x="54959"/>
        <item x="54960"/>
        <item x="54961"/>
        <item x="54962"/>
        <item x="54963"/>
        <item x="54964"/>
        <item x="54965"/>
        <item x="54966"/>
        <item x="54967"/>
        <item x="54968"/>
        <item x="54969"/>
        <item x="54970"/>
        <item x="54971"/>
        <item x="54972"/>
        <item x="54973"/>
        <item x="54974"/>
        <item x="54975"/>
        <item x="54976"/>
        <item x="54977"/>
        <item x="54978"/>
        <item x="54979"/>
        <item x="54980"/>
        <item x="54981"/>
        <item x="54982"/>
        <item x="54983"/>
        <item x="54984"/>
        <item x="54985"/>
        <item x="54986"/>
        <item x="54987"/>
        <item x="54988"/>
        <item x="54989"/>
        <item x="54990"/>
        <item x="54991"/>
        <item x="54992"/>
        <item x="54993"/>
        <item x="54994"/>
        <item x="54995"/>
        <item x="54996"/>
        <item x="54997"/>
        <item x="54998"/>
        <item x="54999"/>
        <item x="55000"/>
        <item x="55001"/>
        <item x="55002"/>
        <item x="55003"/>
        <item x="55004"/>
        <item x="55005"/>
        <item x="55006"/>
        <item x="55007"/>
        <item x="55008"/>
        <item x="55009"/>
        <item x="55010"/>
        <item x="55011"/>
        <item x="55012"/>
        <item x="55013"/>
        <item x="55014"/>
        <item x="55015"/>
        <item x="55016"/>
        <item x="55017"/>
        <item x="55018"/>
        <item x="55019"/>
        <item x="55020"/>
        <item x="55021"/>
        <item x="55022"/>
        <item x="55023"/>
        <item x="55024"/>
        <item x="55025"/>
        <item x="55026"/>
        <item x="55027"/>
        <item x="55028"/>
        <item x="55029"/>
        <item x="55030"/>
        <item x="55031"/>
        <item x="55032"/>
        <item x="55033"/>
        <item x="55034"/>
        <item x="55035"/>
        <item x="55036"/>
        <item x="55037"/>
        <item x="55038"/>
        <item x="55039"/>
        <item x="55040"/>
        <item x="55041"/>
        <item x="55042"/>
        <item x="55043"/>
        <item x="55044"/>
        <item x="55045"/>
        <item x="55046"/>
        <item x="55047"/>
        <item x="55048"/>
        <item x="55049"/>
        <item x="55050"/>
        <item x="55051"/>
        <item x="55052"/>
        <item x="55053"/>
        <item x="55054"/>
        <item x="55055"/>
        <item x="55056"/>
        <item x="55057"/>
        <item x="55058"/>
        <item x="55059"/>
        <item x="55060"/>
        <item x="55061"/>
        <item x="55062"/>
        <item x="55063"/>
        <item x="55064"/>
        <item x="55065"/>
        <item x="55066"/>
        <item x="55067"/>
        <item x="55068"/>
        <item x="55069"/>
        <item x="55070"/>
        <item x="55071"/>
        <item x="55072"/>
        <item x="55073"/>
        <item x="55074"/>
        <item x="55075"/>
        <item x="55076"/>
        <item x="55077"/>
        <item x="55078"/>
        <item x="55079"/>
        <item x="55080"/>
        <item x="55081"/>
        <item x="55082"/>
        <item x="55083"/>
        <item x="55084"/>
        <item x="55085"/>
        <item x="55086"/>
        <item x="55087"/>
        <item x="55088"/>
        <item x="55089"/>
        <item x="55090"/>
        <item x="55091"/>
        <item x="55092"/>
        <item x="55093"/>
        <item x="55094"/>
        <item x="55095"/>
        <item x="55096"/>
        <item x="55097"/>
        <item x="55098"/>
        <item x="55099"/>
        <item x="55100"/>
        <item x="55101"/>
        <item x="55102"/>
        <item x="55103"/>
        <item x="55104"/>
        <item x="55105"/>
        <item x="55106"/>
        <item x="55107"/>
        <item x="55108"/>
        <item x="55109"/>
        <item x="55110"/>
        <item x="55111"/>
        <item x="55112"/>
        <item x="55113"/>
        <item x="55114"/>
        <item x="55115"/>
        <item x="55116"/>
        <item x="55117"/>
        <item x="55118"/>
        <item x="55119"/>
        <item x="55120"/>
        <item x="55121"/>
        <item x="55122"/>
        <item x="55123"/>
        <item x="55124"/>
        <item x="55125"/>
        <item x="55126"/>
        <item x="55127"/>
        <item x="55128"/>
        <item x="55129"/>
        <item x="55130"/>
        <item x="55131"/>
        <item x="55132"/>
        <item x="55133"/>
        <item x="55134"/>
        <item x="55135"/>
        <item x="55136"/>
        <item x="55137"/>
        <item x="55138"/>
        <item x="55139"/>
        <item x="55140"/>
        <item x="55141"/>
        <item x="55142"/>
        <item x="55143"/>
        <item x="55144"/>
        <item x="55145"/>
        <item x="55146"/>
        <item x="55147"/>
        <item x="55148"/>
        <item x="55149"/>
        <item x="55150"/>
        <item x="55151"/>
        <item x="55152"/>
        <item x="55153"/>
        <item x="55154"/>
        <item x="55155"/>
        <item x="55156"/>
        <item x="55157"/>
        <item x="55158"/>
        <item x="55159"/>
        <item x="55160"/>
        <item x="55161"/>
        <item x="55162"/>
        <item x="55163"/>
        <item x="55164"/>
        <item x="55165"/>
        <item x="55166"/>
        <item x="55167"/>
        <item x="55168"/>
        <item x="55169"/>
        <item x="55170"/>
        <item x="55171"/>
        <item x="55172"/>
        <item x="55173"/>
        <item x="55174"/>
        <item x="55175"/>
        <item x="55176"/>
        <item x="55177"/>
        <item x="55178"/>
        <item x="55179"/>
        <item x="55180"/>
        <item x="55181"/>
        <item x="55182"/>
        <item x="55183"/>
        <item x="55184"/>
        <item x="55185"/>
        <item x="55186"/>
        <item x="55187"/>
        <item x="55188"/>
        <item x="55189"/>
        <item x="55190"/>
        <item x="55191"/>
        <item x="55192"/>
        <item x="55193"/>
        <item x="55194"/>
        <item x="55195"/>
        <item x="55196"/>
        <item x="55197"/>
        <item x="55198"/>
        <item x="55199"/>
        <item x="55200"/>
        <item x="55201"/>
        <item x="55202"/>
        <item x="55203"/>
        <item x="55204"/>
        <item x="55205"/>
        <item x="55206"/>
        <item x="55207"/>
        <item x="55208"/>
        <item x="55209"/>
        <item x="55210"/>
        <item x="55211"/>
        <item x="55212"/>
        <item x="55213"/>
        <item x="55214"/>
        <item x="55215"/>
        <item x="55216"/>
        <item x="55217"/>
        <item x="55218"/>
        <item x="55219"/>
        <item x="55220"/>
        <item x="55221"/>
        <item x="55222"/>
        <item x="55223"/>
        <item x="55224"/>
        <item x="55225"/>
        <item x="55226"/>
        <item x="55227"/>
        <item x="55228"/>
        <item x="55229"/>
        <item x="55230"/>
        <item x="55231"/>
        <item x="55232"/>
        <item x="55233"/>
        <item x="55234"/>
        <item x="55235"/>
        <item x="55236"/>
        <item x="55237"/>
        <item x="55238"/>
        <item x="55239"/>
        <item x="55240"/>
        <item x="55241"/>
        <item x="55242"/>
        <item x="55243"/>
        <item x="55244"/>
        <item x="55245"/>
        <item x="55246"/>
        <item x="55247"/>
        <item x="55248"/>
        <item x="55249"/>
        <item x="55250"/>
        <item x="55251"/>
        <item x="55252"/>
        <item x="55253"/>
        <item x="55254"/>
        <item x="55255"/>
        <item x="55256"/>
        <item x="55257"/>
        <item x="55258"/>
        <item x="55259"/>
        <item x="55260"/>
        <item x="55261"/>
        <item x="55262"/>
        <item x="55263"/>
        <item x="55264"/>
        <item x="55265"/>
        <item x="55266"/>
        <item x="55267"/>
        <item x="55268"/>
        <item x="55269"/>
        <item x="55270"/>
        <item x="55271"/>
        <item x="55272"/>
        <item x="55273"/>
        <item x="55274"/>
        <item x="55275"/>
        <item x="55276"/>
        <item x="55277"/>
        <item x="55278"/>
        <item x="55279"/>
        <item x="55280"/>
        <item x="55281"/>
        <item x="55282"/>
        <item x="55283"/>
        <item x="55284"/>
        <item x="55285"/>
        <item x="55286"/>
        <item x="55287"/>
        <item x="55288"/>
        <item x="55289"/>
        <item x="55290"/>
        <item x="55291"/>
        <item x="55292"/>
        <item x="55293"/>
        <item x="55294"/>
        <item x="55295"/>
        <item x="55296"/>
        <item x="55297"/>
        <item x="55298"/>
        <item x="55299"/>
        <item x="55300"/>
        <item x="55301"/>
        <item x="55302"/>
        <item x="55303"/>
        <item x="55304"/>
        <item x="55305"/>
        <item x="55306"/>
        <item x="55307"/>
        <item x="55308"/>
        <item x="55309"/>
        <item x="55310"/>
        <item x="55311"/>
        <item x="55312"/>
        <item x="55313"/>
        <item x="55314"/>
        <item x="55315"/>
        <item x="55316"/>
        <item x="55317"/>
        <item x="55318"/>
        <item x="55319"/>
        <item x="55320"/>
        <item x="55321"/>
        <item x="55322"/>
        <item x="55323"/>
        <item x="55324"/>
        <item x="55325"/>
        <item x="55326"/>
        <item x="55327"/>
        <item x="55328"/>
        <item x="55329"/>
        <item x="55330"/>
        <item x="55331"/>
        <item x="55332"/>
        <item x="55333"/>
        <item x="55334"/>
        <item x="55335"/>
        <item x="55336"/>
        <item x="55337"/>
        <item x="55338"/>
        <item x="55339"/>
        <item x="55340"/>
        <item x="55341"/>
        <item x="55342"/>
        <item x="55343"/>
        <item x="55344"/>
        <item x="55345"/>
        <item x="55346"/>
        <item x="55347"/>
        <item x="55348"/>
        <item x="55349"/>
        <item x="55350"/>
        <item x="55351"/>
        <item x="55352"/>
        <item x="55353"/>
        <item x="55354"/>
        <item x="55355"/>
        <item x="55356"/>
        <item x="55357"/>
        <item x="55358"/>
        <item x="55359"/>
        <item x="55360"/>
        <item x="55361"/>
        <item x="55362"/>
        <item x="55363"/>
        <item x="55364"/>
        <item x="55365"/>
        <item x="55366"/>
        <item x="55367"/>
        <item x="55368"/>
        <item x="55369"/>
        <item x="55370"/>
        <item x="55371"/>
        <item x="55372"/>
        <item x="55373"/>
        <item x="55374"/>
        <item x="55375"/>
        <item x="55376"/>
        <item x="55377"/>
        <item x="55378"/>
        <item x="55379"/>
        <item x="55380"/>
        <item x="55381"/>
        <item x="55382"/>
        <item x="55383"/>
        <item x="55384"/>
        <item x="55385"/>
        <item x="55386"/>
        <item x="55387"/>
        <item x="55388"/>
        <item x="55389"/>
        <item x="55390"/>
        <item x="55391"/>
        <item x="55392"/>
        <item x="55393"/>
        <item x="55394"/>
        <item x="55395"/>
        <item x="55396"/>
        <item x="55397"/>
        <item x="55398"/>
        <item x="55399"/>
        <item x="55400"/>
        <item x="55401"/>
        <item x="55402"/>
        <item x="55403"/>
        <item x="55404"/>
        <item x="55405"/>
        <item x="55406"/>
        <item x="55407"/>
        <item x="55408"/>
        <item x="55409"/>
        <item x="55410"/>
        <item x="55411"/>
        <item x="55412"/>
        <item x="55413"/>
        <item x="55414"/>
        <item x="55415"/>
        <item x="55416"/>
        <item x="55417"/>
        <item x="55418"/>
        <item x="55419"/>
        <item x="55420"/>
        <item x="55421"/>
        <item x="55422"/>
        <item x="55423"/>
        <item x="55424"/>
        <item x="55425"/>
        <item x="55426"/>
        <item x="55427"/>
        <item x="55428"/>
        <item x="55429"/>
        <item x="55430"/>
        <item x="55431"/>
        <item x="55432"/>
        <item x="55433"/>
        <item x="55434"/>
        <item x="55435"/>
        <item x="55436"/>
        <item x="55437"/>
        <item x="55438"/>
        <item x="55439"/>
        <item x="55440"/>
        <item x="55441"/>
        <item x="55442"/>
        <item x="55443"/>
        <item x="55444"/>
        <item x="55445"/>
        <item x="55446"/>
        <item x="55447"/>
        <item x="55448"/>
        <item x="55449"/>
        <item x="55450"/>
        <item x="55451"/>
        <item x="55452"/>
        <item x="55453"/>
        <item x="55454"/>
        <item x="55455"/>
        <item x="55456"/>
        <item x="55457"/>
        <item x="55458"/>
        <item x="55459"/>
        <item x="55460"/>
        <item x="55461"/>
        <item x="55462"/>
        <item x="55463"/>
        <item x="55464"/>
        <item x="55465"/>
        <item x="55466"/>
        <item x="55467"/>
        <item x="55468"/>
        <item x="55469"/>
        <item x="55470"/>
        <item x="55471"/>
        <item x="55472"/>
        <item x="55473"/>
        <item x="55474"/>
        <item x="55475"/>
        <item x="55476"/>
        <item x="55477"/>
        <item x="55478"/>
        <item x="55479"/>
        <item x="55480"/>
        <item x="55481"/>
        <item x="55482"/>
        <item x="55483"/>
        <item x="55484"/>
        <item x="55485"/>
        <item x="55486"/>
        <item x="55487"/>
        <item x="55488"/>
        <item x="55489"/>
        <item x="55490"/>
        <item x="55491"/>
        <item x="55492"/>
        <item x="55493"/>
        <item x="55494"/>
        <item x="55495"/>
        <item x="55496"/>
        <item x="55497"/>
        <item x="55498"/>
        <item x="55499"/>
        <item x="55500"/>
        <item x="55501"/>
        <item x="55502"/>
        <item x="55503"/>
        <item x="55504"/>
        <item x="55505"/>
        <item x="55506"/>
        <item x="55507"/>
        <item x="55508"/>
        <item x="55509"/>
        <item x="55510"/>
        <item x="55511"/>
        <item x="55512"/>
        <item x="55513"/>
        <item x="55514"/>
        <item x="55515"/>
        <item x="55516"/>
        <item x="55517"/>
        <item x="55518"/>
        <item x="55519"/>
        <item x="55520"/>
        <item x="55521"/>
        <item x="55522"/>
        <item x="55523"/>
        <item x="55524"/>
        <item x="55525"/>
        <item x="55526"/>
        <item x="55527"/>
        <item x="55528"/>
        <item x="55529"/>
        <item x="55530"/>
        <item x="55531"/>
        <item x="55532"/>
        <item x="55533"/>
        <item x="55534"/>
        <item x="55535"/>
        <item x="55536"/>
        <item x="55537"/>
        <item x="55538"/>
        <item x="55539"/>
        <item x="55540"/>
        <item x="55541"/>
        <item x="55542"/>
        <item x="55543"/>
        <item x="55544"/>
        <item x="55545"/>
        <item x="55546"/>
        <item x="55547"/>
        <item x="55548"/>
        <item x="55549"/>
        <item x="55550"/>
        <item x="55551"/>
        <item x="55552"/>
        <item x="55553"/>
        <item x="55554"/>
        <item x="55555"/>
        <item x="55556"/>
        <item x="55557"/>
        <item x="55558"/>
        <item x="55559"/>
        <item x="55560"/>
        <item x="55561"/>
        <item x="55562"/>
        <item x="55563"/>
        <item x="55564"/>
        <item x="55565"/>
        <item x="55566"/>
        <item x="55567"/>
        <item x="55568"/>
        <item x="55569"/>
        <item x="55570"/>
        <item x="55571"/>
        <item x="55572"/>
        <item x="55573"/>
        <item x="55574"/>
        <item x="55575"/>
        <item x="55576"/>
        <item x="55577"/>
        <item x="55578"/>
        <item x="55579"/>
        <item x="55580"/>
        <item x="55581"/>
        <item x="55582"/>
        <item x="55583"/>
        <item x="55584"/>
        <item x="55585"/>
        <item x="55586"/>
        <item x="55587"/>
        <item x="55588"/>
        <item x="55589"/>
        <item x="55590"/>
        <item x="55591"/>
        <item x="55592"/>
        <item x="55593"/>
        <item x="55594"/>
        <item x="55595"/>
        <item x="55596"/>
        <item x="55597"/>
        <item x="55598"/>
        <item x="55599"/>
        <item x="55600"/>
        <item x="55601"/>
        <item x="55602"/>
        <item x="55603"/>
        <item x="55604"/>
        <item x="55605"/>
        <item x="55606"/>
        <item x="55607"/>
        <item x="55608"/>
        <item x="55609"/>
        <item x="55610"/>
        <item x="55611"/>
        <item x="55612"/>
        <item x="55613"/>
        <item x="55614"/>
        <item x="55615"/>
        <item x="55616"/>
        <item x="55617"/>
        <item x="55618"/>
        <item x="55619"/>
        <item x="55620"/>
        <item x="55621"/>
        <item x="55622"/>
        <item x="55623"/>
        <item x="55624"/>
        <item x="55625"/>
        <item x="55626"/>
        <item x="55627"/>
        <item x="55628"/>
        <item x="55629"/>
        <item x="55630"/>
        <item x="55631"/>
        <item x="55632"/>
        <item x="55633"/>
        <item x="55634"/>
        <item x="55635"/>
        <item x="55636"/>
        <item x="55637"/>
        <item x="55638"/>
        <item x="55639"/>
        <item x="55640"/>
        <item x="55641"/>
        <item x="55642"/>
        <item x="55643"/>
        <item x="55644"/>
        <item x="55645"/>
        <item x="55646"/>
        <item x="55647"/>
        <item x="55648"/>
        <item x="55649"/>
        <item x="55650"/>
        <item x="55651"/>
        <item x="55652"/>
        <item x="55653"/>
        <item x="55654"/>
        <item x="55655"/>
        <item x="55656"/>
        <item x="55657"/>
        <item x="55658"/>
        <item x="55659"/>
        <item x="55660"/>
        <item x="55661"/>
        <item x="55662"/>
        <item x="55663"/>
        <item x="55664"/>
        <item x="55665"/>
        <item x="55666"/>
        <item x="55667"/>
        <item x="55668"/>
        <item x="55669"/>
        <item x="55670"/>
        <item x="55671"/>
        <item x="55672"/>
        <item x="55673"/>
        <item x="55674"/>
        <item x="55675"/>
        <item x="55676"/>
        <item x="55677"/>
        <item x="55678"/>
        <item x="55679"/>
        <item x="55680"/>
        <item x="55681"/>
        <item x="55682"/>
        <item x="55683"/>
        <item x="55684"/>
        <item x="55685"/>
        <item x="55686"/>
        <item x="55687"/>
        <item x="55688"/>
        <item x="55689"/>
        <item x="55690"/>
        <item x="55691"/>
        <item x="55692"/>
        <item x="55693"/>
        <item x="55694"/>
        <item x="55695"/>
        <item x="55696"/>
        <item x="55697"/>
        <item x="55698"/>
        <item x="55699"/>
        <item x="55700"/>
        <item x="55701"/>
        <item x="55702"/>
        <item x="55703"/>
        <item x="55704"/>
        <item x="55705"/>
        <item x="55706"/>
        <item x="55707"/>
        <item x="55708"/>
        <item x="55709"/>
        <item x="55710"/>
        <item x="55711"/>
        <item x="55712"/>
        <item x="55713"/>
        <item x="55714"/>
        <item x="55715"/>
        <item x="55716"/>
        <item x="55717"/>
        <item x="55718"/>
        <item x="55719"/>
        <item x="55720"/>
        <item x="55721"/>
        <item x="55722"/>
        <item x="55723"/>
        <item x="55724"/>
        <item x="55725"/>
        <item x="55726"/>
        <item x="55727"/>
        <item x="55728"/>
        <item x="55729"/>
        <item x="55730"/>
        <item x="55731"/>
        <item x="55732"/>
        <item x="55733"/>
        <item x="55734"/>
        <item x="55735"/>
        <item x="55736"/>
        <item x="55737"/>
        <item x="55738"/>
        <item x="55739"/>
        <item x="55740"/>
        <item x="55741"/>
        <item x="55742"/>
        <item x="55743"/>
        <item x="55744"/>
        <item x="55745"/>
        <item x="55746"/>
        <item x="55747"/>
        <item x="55748"/>
        <item x="55749"/>
        <item x="55750"/>
        <item x="55751"/>
        <item x="55752"/>
        <item x="55753"/>
        <item x="55754"/>
        <item x="55755"/>
        <item x="55756"/>
        <item x="55757"/>
        <item x="55758"/>
        <item x="55759"/>
        <item x="55760"/>
        <item x="55761"/>
        <item x="55762"/>
        <item x="55763"/>
        <item x="55764"/>
        <item x="55765"/>
        <item x="55766"/>
        <item x="55767"/>
        <item x="55768"/>
        <item x="55769"/>
        <item x="55770"/>
        <item x="55771"/>
        <item x="55772"/>
        <item x="55773"/>
        <item x="55774"/>
        <item x="55775"/>
        <item x="55776"/>
        <item x="55777"/>
        <item x="55778"/>
        <item x="55779"/>
        <item x="55780"/>
        <item x="55781"/>
        <item x="55782"/>
        <item x="55783"/>
        <item x="55784"/>
        <item x="55785"/>
        <item x="55786"/>
        <item x="55787"/>
        <item x="55788"/>
        <item x="55789"/>
        <item x="55790"/>
        <item x="55791"/>
        <item x="55792"/>
        <item x="55793"/>
        <item x="55794"/>
        <item x="55795"/>
        <item x="55796"/>
        <item x="55797"/>
        <item x="55798"/>
        <item x="55799"/>
        <item x="55800"/>
        <item x="55801"/>
        <item x="55802"/>
        <item x="55803"/>
        <item x="55804"/>
        <item x="55805"/>
        <item x="55806"/>
        <item x="55807"/>
        <item x="55808"/>
        <item x="55809"/>
        <item x="55810"/>
        <item x="55811"/>
        <item x="55812"/>
        <item x="55813"/>
        <item x="55814"/>
        <item x="55815"/>
        <item x="55816"/>
        <item x="55817"/>
        <item x="55818"/>
        <item x="55819"/>
        <item x="55820"/>
        <item x="55821"/>
        <item x="55822"/>
        <item x="55823"/>
        <item x="55824"/>
        <item x="55825"/>
        <item x="55826"/>
        <item x="55827"/>
        <item x="55828"/>
        <item x="55829"/>
        <item x="55830"/>
        <item x="55831"/>
        <item x="55832"/>
        <item x="55833"/>
        <item x="55834"/>
        <item x="55835"/>
        <item x="55836"/>
        <item x="55837"/>
        <item x="55838"/>
        <item x="55839"/>
        <item x="55840"/>
        <item x="55841"/>
        <item x="55842"/>
        <item x="55843"/>
        <item x="55844"/>
        <item x="55845"/>
        <item x="55846"/>
        <item x="55847"/>
        <item x="55848"/>
        <item x="55849"/>
        <item x="55850"/>
        <item x="55851"/>
        <item x="55852"/>
        <item x="55853"/>
        <item x="55854"/>
        <item x="55855"/>
        <item x="55856"/>
        <item x="55857"/>
        <item x="55858"/>
        <item x="55859"/>
        <item x="55860"/>
        <item x="55861"/>
        <item x="55862"/>
        <item x="55863"/>
        <item x="55864"/>
        <item x="55865"/>
        <item x="55866"/>
        <item x="55867"/>
        <item x="55868"/>
        <item x="55869"/>
        <item x="55870"/>
        <item x="55871"/>
        <item x="55872"/>
        <item x="55873"/>
        <item x="55874"/>
        <item x="55875"/>
        <item x="55876"/>
        <item x="55877"/>
        <item x="55878"/>
        <item x="55879"/>
        <item x="55880"/>
        <item x="55881"/>
        <item x="55882"/>
        <item x="55883"/>
        <item x="55884"/>
        <item x="55885"/>
        <item x="55886"/>
        <item x="55887"/>
        <item x="55888"/>
        <item x="55889"/>
        <item x="55890"/>
        <item x="55891"/>
        <item x="55892"/>
        <item x="55893"/>
        <item x="55894"/>
        <item x="55895"/>
        <item x="55896"/>
        <item x="55897"/>
        <item x="55898"/>
        <item x="55899"/>
        <item x="55900"/>
        <item x="55901"/>
        <item x="55902"/>
        <item x="55903"/>
        <item x="55904"/>
        <item x="55905"/>
        <item x="55906"/>
        <item x="55907"/>
        <item x="55908"/>
        <item x="55909"/>
        <item x="55910"/>
        <item x="55911"/>
        <item x="55912"/>
        <item x="55913"/>
        <item x="55914"/>
        <item x="55915"/>
        <item x="55916"/>
        <item x="55917"/>
        <item x="55918"/>
        <item x="55919"/>
        <item x="55920"/>
        <item x="55921"/>
        <item x="55922"/>
        <item x="55923"/>
        <item x="55924"/>
        <item x="55925"/>
        <item x="55926"/>
        <item x="55927"/>
        <item x="55928"/>
        <item x="55929"/>
        <item x="55930"/>
        <item x="55931"/>
        <item x="55932"/>
        <item x="55933"/>
        <item x="55934"/>
        <item x="55935"/>
        <item x="55936"/>
        <item x="55937"/>
        <item x="55938"/>
        <item x="55939"/>
        <item x="55940"/>
        <item x="55941"/>
        <item x="55942"/>
        <item x="55943"/>
        <item x="55944"/>
        <item x="55945"/>
        <item x="55946"/>
        <item x="55947"/>
        <item x="55948"/>
        <item x="55949"/>
        <item x="55950"/>
        <item x="55951"/>
        <item x="55952"/>
        <item x="55953"/>
        <item x="55954"/>
        <item x="55955"/>
        <item x="55956"/>
        <item x="55957"/>
        <item x="55958"/>
        <item x="55959"/>
        <item x="55960"/>
        <item x="55961"/>
        <item x="55962"/>
        <item x="55963"/>
        <item x="55964"/>
        <item x="55965"/>
        <item x="55966"/>
        <item x="55967"/>
        <item x="55968"/>
        <item x="55969"/>
        <item x="55970"/>
        <item x="55971"/>
        <item x="55972"/>
        <item x="55973"/>
        <item x="55974"/>
        <item x="55975"/>
        <item x="55976"/>
        <item x="55977"/>
        <item x="55978"/>
        <item x="55979"/>
        <item x="55980"/>
        <item x="55981"/>
        <item x="55982"/>
        <item x="55983"/>
        <item x="55984"/>
        <item x="55985"/>
        <item x="55986"/>
        <item x="55987"/>
        <item x="55988"/>
        <item x="55989"/>
        <item x="55990"/>
        <item x="55991"/>
        <item x="55992"/>
        <item x="55993"/>
        <item x="55994"/>
        <item x="55995"/>
        <item x="55996"/>
        <item x="55997"/>
        <item x="55998"/>
        <item x="55999"/>
        <item x="56000"/>
        <item x="56001"/>
        <item x="56002"/>
        <item x="56003"/>
        <item x="56004"/>
        <item x="56005"/>
        <item x="56006"/>
        <item x="56007"/>
        <item x="56008"/>
        <item x="56009"/>
        <item x="56010"/>
        <item x="56011"/>
        <item x="56012"/>
        <item x="56013"/>
        <item x="56014"/>
        <item x="56015"/>
        <item x="56016"/>
        <item x="56017"/>
        <item x="56018"/>
        <item x="56019"/>
        <item x="56020"/>
        <item x="56021"/>
        <item x="56022"/>
        <item x="56023"/>
        <item x="56024"/>
        <item x="56025"/>
        <item x="56026"/>
        <item x="56027"/>
        <item x="56028"/>
        <item x="56029"/>
        <item x="56030"/>
        <item x="56031"/>
        <item x="56032"/>
        <item x="56033"/>
        <item x="56034"/>
        <item x="56035"/>
        <item x="56036"/>
        <item x="56037"/>
        <item x="56038"/>
        <item x="56039"/>
        <item x="56040"/>
        <item x="56041"/>
        <item x="56042"/>
        <item x="56043"/>
        <item x="56044"/>
        <item x="56045"/>
        <item x="56046"/>
        <item x="56047"/>
        <item x="56048"/>
        <item x="56049"/>
        <item x="56050"/>
        <item x="56051"/>
        <item x="56052"/>
        <item x="56053"/>
        <item x="56054"/>
        <item x="56055"/>
        <item x="56056"/>
        <item x="56057"/>
        <item x="56058"/>
        <item x="56059"/>
        <item x="56060"/>
        <item x="56061"/>
        <item x="56062"/>
        <item x="56063"/>
        <item x="56064"/>
        <item x="56065"/>
        <item x="56066"/>
        <item x="56067"/>
        <item x="56068"/>
        <item x="56069"/>
        <item x="56070"/>
        <item x="56071"/>
        <item x="56072"/>
        <item x="56073"/>
        <item x="56074"/>
        <item x="56075"/>
        <item x="56076"/>
        <item x="56077"/>
        <item x="56078"/>
        <item x="56079"/>
        <item x="56080"/>
        <item x="56081"/>
        <item x="56082"/>
        <item x="56083"/>
        <item x="56084"/>
        <item x="56085"/>
        <item x="56086"/>
        <item x="56087"/>
        <item x="56088"/>
        <item x="56089"/>
        <item x="56090"/>
        <item x="56091"/>
        <item x="56092"/>
        <item x="56093"/>
        <item x="56094"/>
        <item x="56095"/>
        <item x="56096"/>
        <item x="56097"/>
        <item x="56098"/>
        <item x="56099"/>
        <item x="56100"/>
        <item x="56101"/>
        <item x="56102"/>
        <item x="56103"/>
        <item x="56104"/>
        <item x="56105"/>
        <item x="56106"/>
        <item x="56107"/>
        <item x="56108"/>
        <item x="56109"/>
        <item x="56110"/>
        <item x="56111"/>
        <item x="56112"/>
        <item x="56113"/>
        <item x="56114"/>
        <item x="56115"/>
        <item x="56116"/>
        <item x="56117"/>
        <item x="56118"/>
        <item x="56119"/>
        <item x="56120"/>
        <item x="56121"/>
        <item x="56122"/>
        <item x="56123"/>
        <item x="56124"/>
        <item x="56125"/>
        <item x="56126"/>
        <item x="56127"/>
        <item x="56128"/>
        <item x="56129"/>
        <item x="56130"/>
        <item x="56131"/>
        <item x="56132"/>
        <item x="56133"/>
        <item x="56134"/>
        <item x="56135"/>
        <item x="56136"/>
        <item x="56137"/>
        <item x="56138"/>
        <item x="56139"/>
        <item x="56140"/>
        <item x="56141"/>
        <item x="56142"/>
        <item x="56143"/>
        <item x="56144"/>
        <item x="56145"/>
        <item x="56146"/>
        <item x="56147"/>
        <item x="56148"/>
        <item x="56149"/>
        <item x="56150"/>
        <item x="56151"/>
        <item x="56152"/>
        <item x="56153"/>
        <item x="56154"/>
        <item x="56155"/>
        <item x="56156"/>
        <item x="56157"/>
        <item x="56158"/>
        <item x="56159"/>
        <item x="56160"/>
        <item x="56161"/>
        <item x="56162"/>
        <item x="56163"/>
        <item x="56164"/>
        <item x="56165"/>
        <item x="56166"/>
        <item x="56167"/>
        <item x="56168"/>
        <item x="56169"/>
        <item x="56170"/>
        <item x="56171"/>
        <item x="56172"/>
        <item x="56173"/>
        <item x="56174"/>
        <item x="56175"/>
        <item x="56176"/>
        <item x="56177"/>
        <item x="56178"/>
        <item x="56179"/>
        <item x="56180"/>
        <item x="56181"/>
        <item x="56182"/>
        <item x="56183"/>
        <item x="56184"/>
        <item x="56185"/>
        <item x="56186"/>
        <item x="56187"/>
        <item x="56188"/>
        <item x="56189"/>
        <item x="56190"/>
        <item x="56191"/>
        <item x="56192"/>
        <item x="56193"/>
        <item x="56194"/>
        <item x="56195"/>
        <item x="56196"/>
        <item x="56197"/>
        <item x="56198"/>
        <item x="56199"/>
        <item x="56200"/>
        <item x="56201"/>
        <item x="56202"/>
        <item x="56203"/>
        <item x="56204"/>
        <item x="56205"/>
        <item x="56206"/>
        <item x="56207"/>
        <item x="56208"/>
        <item x="56209"/>
        <item x="56210"/>
        <item x="56211"/>
        <item x="56212"/>
        <item x="56213"/>
        <item x="56214"/>
        <item x="56215"/>
        <item x="56216"/>
        <item x="56217"/>
        <item x="56218"/>
        <item x="56219"/>
        <item x="56220"/>
        <item x="56221"/>
        <item x="56222"/>
        <item x="56223"/>
        <item x="56224"/>
        <item x="56225"/>
        <item x="56226"/>
        <item x="56227"/>
        <item x="56228"/>
        <item x="56229"/>
        <item x="56230"/>
        <item x="56231"/>
        <item x="56232"/>
        <item x="56233"/>
        <item x="56234"/>
        <item x="56235"/>
        <item x="56236"/>
        <item x="56237"/>
        <item x="56238"/>
        <item x="56239"/>
        <item x="56240"/>
        <item x="56241"/>
        <item x="56242"/>
        <item x="56243"/>
        <item x="56244"/>
        <item x="56245"/>
        <item x="56246"/>
        <item x="56247"/>
        <item x="56248"/>
        <item x="56249"/>
        <item x="56250"/>
        <item x="56251"/>
        <item x="56252"/>
        <item x="56253"/>
        <item x="56254"/>
        <item x="56255"/>
        <item x="56256"/>
        <item x="56257"/>
        <item x="56258"/>
        <item x="56259"/>
        <item x="56260"/>
        <item x="56261"/>
        <item x="56262"/>
        <item x="56263"/>
        <item x="56264"/>
        <item x="56265"/>
        <item x="56266"/>
        <item x="56267"/>
        <item x="56268"/>
        <item x="56269"/>
        <item x="56270"/>
        <item x="56271"/>
        <item x="56272"/>
        <item x="56273"/>
        <item x="56274"/>
        <item x="56275"/>
        <item x="56276"/>
        <item x="56277"/>
        <item x="56278"/>
        <item x="56279"/>
        <item x="56280"/>
        <item x="56281"/>
        <item x="56282"/>
        <item x="56283"/>
        <item x="56284"/>
        <item x="56285"/>
        <item x="56286"/>
        <item x="56287"/>
        <item x="56288"/>
        <item x="56289"/>
        <item x="56290"/>
        <item x="56291"/>
        <item x="56292"/>
        <item x="56293"/>
        <item x="56294"/>
        <item x="56295"/>
        <item x="56296"/>
        <item x="56297"/>
        <item x="56298"/>
        <item x="56299"/>
        <item x="56300"/>
        <item x="56301"/>
        <item x="56302"/>
        <item x="56303"/>
        <item x="56304"/>
        <item x="56305"/>
        <item x="56306"/>
        <item x="56307"/>
        <item x="56308"/>
        <item x="56309"/>
        <item x="56310"/>
        <item x="56311"/>
        <item x="56312"/>
        <item x="56313"/>
        <item x="56314"/>
        <item x="56315"/>
        <item x="56316"/>
        <item x="56317"/>
        <item x="56318"/>
        <item x="56319"/>
        <item x="56320"/>
        <item x="56321"/>
        <item x="56322"/>
        <item x="56323"/>
        <item x="56324"/>
        <item x="56325"/>
        <item x="56326"/>
        <item x="56327"/>
        <item x="56328"/>
        <item x="56329"/>
        <item x="56330"/>
        <item x="56331"/>
        <item x="56332"/>
        <item x="56333"/>
        <item x="56334"/>
        <item x="56335"/>
        <item x="56336"/>
        <item x="56337"/>
        <item x="56338"/>
        <item x="56339"/>
        <item x="56340"/>
        <item x="56341"/>
        <item x="56342"/>
        <item x="56343"/>
        <item x="56344"/>
        <item x="56345"/>
        <item x="56346"/>
        <item x="56347"/>
        <item x="56348"/>
        <item x="56349"/>
        <item x="56350"/>
        <item x="56351"/>
        <item x="56352"/>
        <item x="56353"/>
        <item x="56354"/>
        <item x="56355"/>
        <item x="56356"/>
        <item x="56357"/>
        <item x="56358"/>
        <item x="56359"/>
        <item x="56360"/>
        <item x="56361"/>
        <item x="56362"/>
        <item x="56363"/>
        <item x="56364"/>
        <item x="56365"/>
        <item x="56366"/>
        <item x="56367"/>
        <item x="56368"/>
        <item x="56369"/>
        <item x="56370"/>
        <item x="56371"/>
        <item x="56372"/>
        <item x="56373"/>
        <item x="56374"/>
        <item x="56375"/>
        <item x="56376"/>
        <item x="56377"/>
        <item x="56378"/>
        <item x="56379"/>
        <item x="56380"/>
        <item x="56381"/>
        <item x="56382"/>
        <item x="56383"/>
        <item x="56384"/>
        <item x="56385"/>
        <item x="56386"/>
        <item x="56387"/>
        <item x="56388"/>
        <item x="56389"/>
        <item x="56390"/>
        <item x="56391"/>
        <item x="56392"/>
        <item x="56393"/>
        <item x="56394"/>
        <item x="56395"/>
        <item x="56396"/>
        <item x="56397"/>
        <item x="56398"/>
        <item x="56399"/>
        <item x="56400"/>
        <item x="56401"/>
        <item x="56402"/>
        <item x="56403"/>
        <item x="56404"/>
        <item x="56405"/>
        <item x="56406"/>
        <item x="56407"/>
        <item x="56408"/>
        <item x="56409"/>
        <item x="56410"/>
        <item x="56411"/>
        <item x="56412"/>
        <item x="56413"/>
        <item x="56414"/>
        <item x="56415"/>
        <item x="56416"/>
        <item x="56417"/>
        <item x="56418"/>
        <item x="56419"/>
        <item x="56420"/>
        <item x="56421"/>
        <item x="56422"/>
        <item x="56423"/>
        <item x="56424"/>
        <item x="56425"/>
        <item x="56426"/>
        <item x="56427"/>
        <item x="56428"/>
        <item x="56429"/>
        <item x="56430"/>
        <item x="56431"/>
        <item x="56432"/>
        <item x="56433"/>
        <item x="56434"/>
        <item x="56435"/>
        <item x="56436"/>
        <item x="56437"/>
        <item x="56438"/>
        <item x="56439"/>
        <item x="56440"/>
        <item x="56441"/>
        <item x="56442"/>
        <item x="56443"/>
        <item x="56444"/>
        <item x="56445"/>
        <item x="56446"/>
        <item x="56447"/>
        <item x="56448"/>
        <item x="56449"/>
        <item x="56450"/>
        <item x="56451"/>
        <item x="56452"/>
        <item x="56453"/>
        <item x="56454"/>
        <item x="56455"/>
        <item x="56456"/>
        <item x="56457"/>
        <item x="56458"/>
        <item x="56459"/>
        <item x="56460"/>
        <item x="56461"/>
        <item x="56462"/>
        <item x="56463"/>
        <item x="56464"/>
        <item x="56465"/>
        <item x="56466"/>
        <item x="56467"/>
        <item x="56468"/>
        <item x="56469"/>
        <item x="56470"/>
        <item x="56471"/>
        <item x="56472"/>
        <item x="56473"/>
        <item x="56474"/>
        <item x="56475"/>
        <item x="56476"/>
        <item x="56477"/>
        <item x="56478"/>
        <item x="56479"/>
        <item x="56480"/>
        <item x="56481"/>
        <item x="56482"/>
        <item x="56483"/>
        <item x="56484"/>
        <item x="56485"/>
        <item x="56486"/>
        <item x="56487"/>
        <item x="56488"/>
        <item x="56489"/>
        <item x="56490"/>
        <item x="56491"/>
        <item x="56492"/>
        <item x="56493"/>
        <item x="56494"/>
        <item x="56495"/>
        <item x="56496"/>
        <item x="56497"/>
        <item x="56498"/>
        <item x="56499"/>
        <item x="56500"/>
        <item x="56501"/>
        <item x="56502"/>
        <item x="56503"/>
        <item x="56504"/>
        <item x="56505"/>
        <item x="56506"/>
        <item x="56507"/>
        <item x="56508"/>
        <item x="56509"/>
        <item x="56510"/>
        <item x="56511"/>
        <item x="56512"/>
        <item x="56513"/>
        <item x="56514"/>
        <item x="56515"/>
        <item x="56516"/>
        <item x="56517"/>
        <item x="56518"/>
        <item x="56519"/>
        <item x="56520"/>
        <item x="56521"/>
        <item x="56522"/>
        <item x="56523"/>
        <item x="56524"/>
        <item x="56525"/>
        <item x="56526"/>
        <item x="56527"/>
        <item x="56528"/>
        <item x="56529"/>
        <item x="56530"/>
        <item x="56531"/>
        <item x="56532"/>
        <item x="56533"/>
        <item x="56534"/>
        <item x="56535"/>
        <item x="56536"/>
        <item x="56537"/>
        <item x="56538"/>
        <item x="56539"/>
        <item x="56540"/>
        <item x="56541"/>
        <item x="56542"/>
        <item x="56543"/>
        <item x="56544"/>
        <item x="56545"/>
        <item x="56546"/>
        <item x="56547"/>
        <item x="56548"/>
        <item x="56549"/>
        <item x="56550"/>
        <item x="56551"/>
        <item x="56552"/>
        <item x="56553"/>
        <item x="56554"/>
        <item x="56555"/>
        <item x="56556"/>
        <item x="56557"/>
        <item x="56558"/>
        <item x="56559"/>
        <item x="56560"/>
        <item x="56561"/>
        <item x="56562"/>
        <item x="56563"/>
        <item x="56564"/>
        <item x="56565"/>
        <item x="56566"/>
        <item x="56567"/>
        <item x="56568"/>
        <item x="56569"/>
        <item x="56570"/>
        <item x="56571"/>
        <item x="56572"/>
        <item x="56573"/>
        <item x="56574"/>
        <item x="56575"/>
        <item x="56576"/>
        <item x="56577"/>
        <item x="56578"/>
        <item x="56579"/>
        <item x="56580"/>
        <item x="56581"/>
        <item x="56582"/>
        <item x="56583"/>
        <item x="56584"/>
        <item x="56585"/>
        <item x="56586"/>
        <item x="56587"/>
        <item x="56588"/>
        <item x="56589"/>
        <item x="56590"/>
        <item x="56591"/>
        <item x="56592"/>
        <item x="56593"/>
        <item x="56594"/>
        <item x="56595"/>
        <item x="56596"/>
        <item x="56597"/>
        <item x="56598"/>
        <item x="56599"/>
        <item x="56600"/>
        <item x="56601"/>
        <item x="56602"/>
        <item x="56603"/>
        <item x="56604"/>
        <item x="56605"/>
        <item x="56606"/>
        <item x="56607"/>
        <item x="56608"/>
        <item x="56609"/>
        <item x="56610"/>
        <item x="56611"/>
        <item x="56612"/>
        <item x="56613"/>
        <item x="56614"/>
        <item x="56615"/>
        <item x="56616"/>
        <item x="56617"/>
        <item x="56618"/>
        <item x="56619"/>
        <item x="56620"/>
        <item x="56621"/>
        <item x="56622"/>
        <item x="56623"/>
        <item x="56624"/>
        <item x="56625"/>
        <item x="56626"/>
        <item x="56627"/>
        <item x="56628"/>
        <item x="56629"/>
        <item x="56630"/>
        <item x="56631"/>
        <item x="56632"/>
        <item x="56633"/>
        <item x="56634"/>
        <item x="56635"/>
        <item x="56636"/>
        <item x="56637"/>
        <item x="56638"/>
        <item x="56639"/>
        <item x="56640"/>
        <item x="56641"/>
        <item x="56642"/>
        <item x="56643"/>
        <item x="56644"/>
        <item x="56645"/>
        <item x="56646"/>
        <item x="56647"/>
        <item x="56648"/>
        <item x="56649"/>
        <item x="56650"/>
        <item x="56651"/>
        <item x="56652"/>
        <item x="56653"/>
        <item x="56654"/>
        <item x="56655"/>
        <item x="56656"/>
        <item x="56657"/>
        <item x="56658"/>
        <item x="56659"/>
        <item x="56660"/>
        <item x="56661"/>
        <item x="56662"/>
        <item x="56663"/>
        <item x="56664"/>
        <item x="56665"/>
        <item x="56666"/>
        <item x="56667"/>
        <item x="56668"/>
        <item x="56669"/>
        <item x="56670"/>
        <item x="56671"/>
        <item x="56672"/>
        <item x="56673"/>
        <item x="56674"/>
        <item x="56675"/>
        <item x="56676"/>
        <item x="56677"/>
        <item x="56678"/>
        <item x="56679"/>
        <item x="56680"/>
        <item x="56681"/>
        <item x="56682"/>
        <item x="56683"/>
        <item x="56684"/>
        <item x="56685"/>
        <item x="56686"/>
        <item x="56687"/>
        <item x="56688"/>
        <item x="56689"/>
        <item x="56690"/>
        <item x="56691"/>
        <item x="56692"/>
        <item x="56693"/>
        <item x="56694"/>
        <item x="56695"/>
        <item x="56696"/>
        <item x="56697"/>
        <item x="56698"/>
        <item x="56699"/>
        <item x="56700"/>
        <item x="56701"/>
        <item x="56702"/>
        <item x="56703"/>
        <item x="56704"/>
        <item x="56705"/>
        <item x="56706"/>
        <item x="56707"/>
        <item x="56708"/>
        <item x="56709"/>
        <item x="56710"/>
        <item x="56711"/>
        <item x="56712"/>
        <item x="56713"/>
        <item x="56714"/>
        <item x="56715"/>
        <item x="56716"/>
        <item x="56717"/>
        <item x="56718"/>
        <item x="56719"/>
        <item x="56720"/>
        <item x="56721"/>
        <item x="56722"/>
        <item x="56723"/>
        <item x="56724"/>
        <item x="56725"/>
        <item x="56726"/>
        <item x="56727"/>
        <item x="56728"/>
        <item x="56729"/>
        <item x="56730"/>
        <item x="56731"/>
        <item x="56732"/>
        <item x="56733"/>
        <item x="56734"/>
        <item x="56735"/>
        <item x="56736"/>
        <item x="56737"/>
        <item x="56738"/>
        <item x="56739"/>
        <item x="56740"/>
        <item x="56741"/>
        <item x="56742"/>
        <item x="56743"/>
        <item x="56744"/>
        <item x="56745"/>
        <item x="56746"/>
        <item x="56747"/>
        <item x="56748"/>
        <item x="56749"/>
        <item x="56750"/>
        <item x="56751"/>
        <item x="56752"/>
        <item x="56753"/>
        <item x="56754"/>
        <item x="56755"/>
        <item x="56756"/>
        <item x="56757"/>
        <item x="56758"/>
        <item x="56759"/>
        <item x="56760"/>
        <item x="56761"/>
        <item x="56762"/>
        <item x="56763"/>
        <item x="56764"/>
        <item x="56765"/>
        <item x="56766"/>
        <item x="56767"/>
        <item x="56768"/>
        <item x="56769"/>
        <item x="56770"/>
        <item x="56771"/>
        <item x="56772"/>
        <item x="56773"/>
        <item x="56774"/>
        <item x="56775"/>
        <item x="56776"/>
        <item x="56777"/>
        <item x="56778"/>
        <item x="56779"/>
        <item x="56780"/>
        <item x="56781"/>
        <item x="56782"/>
        <item x="56783"/>
        <item x="56784"/>
        <item x="56785"/>
        <item x="56786"/>
        <item x="56787"/>
        <item x="56788"/>
        <item x="56789"/>
        <item x="56790"/>
        <item x="56791"/>
        <item x="56792"/>
        <item x="56793"/>
        <item x="56794"/>
        <item x="56795"/>
        <item x="56796"/>
        <item x="56797"/>
        <item x="56798"/>
        <item x="56799"/>
        <item x="56800"/>
        <item x="56801"/>
        <item x="56802"/>
        <item x="56803"/>
        <item x="56804"/>
        <item x="56805"/>
        <item x="56806"/>
        <item x="56807"/>
        <item x="56808"/>
        <item x="56809"/>
        <item x="56810"/>
        <item x="56811"/>
        <item x="56812"/>
        <item x="56813"/>
        <item x="56814"/>
        <item x="56815"/>
        <item x="56816"/>
        <item x="56817"/>
        <item x="56818"/>
        <item x="56819"/>
        <item x="56820"/>
        <item x="56821"/>
        <item x="56822"/>
        <item x="56823"/>
        <item x="56824"/>
        <item x="56825"/>
        <item x="56826"/>
        <item x="56827"/>
        <item x="56828"/>
        <item x="56829"/>
        <item x="56830"/>
        <item x="56831"/>
        <item x="56832"/>
        <item x="56833"/>
        <item x="56834"/>
        <item x="56835"/>
        <item x="56836"/>
        <item x="56837"/>
        <item x="56838"/>
        <item x="56839"/>
        <item x="56840"/>
        <item x="56841"/>
        <item x="56842"/>
        <item x="56843"/>
        <item x="56844"/>
        <item x="56845"/>
        <item x="56846"/>
        <item x="56847"/>
        <item x="56848"/>
        <item x="56849"/>
        <item x="56850"/>
        <item x="56851"/>
        <item x="56852"/>
        <item x="56853"/>
        <item x="56854"/>
        <item x="56855"/>
        <item x="56856"/>
        <item x="56857"/>
        <item x="56858"/>
        <item x="56859"/>
        <item x="56860"/>
        <item x="56861"/>
        <item x="56862"/>
        <item x="56863"/>
        <item x="56864"/>
        <item x="56865"/>
        <item x="56866"/>
        <item x="56867"/>
        <item x="56868"/>
        <item x="56869"/>
        <item x="56870"/>
        <item x="56871"/>
        <item x="56872"/>
        <item x="56873"/>
        <item x="56874"/>
        <item x="56875"/>
        <item x="56876"/>
        <item x="56877"/>
        <item x="56878"/>
        <item x="56879"/>
        <item x="56880"/>
        <item x="56881"/>
        <item x="56882"/>
        <item x="56883"/>
        <item x="56884"/>
        <item x="56885"/>
        <item x="56886"/>
        <item x="56887"/>
        <item x="56888"/>
        <item x="56889"/>
        <item x="56890"/>
        <item x="56891"/>
        <item x="56892"/>
        <item x="56893"/>
        <item x="56894"/>
        <item x="56895"/>
        <item x="56896"/>
        <item x="56897"/>
        <item x="56898"/>
        <item x="56899"/>
        <item x="56900"/>
        <item x="56901"/>
        <item x="56902"/>
        <item x="56903"/>
        <item x="56904"/>
        <item x="56905"/>
        <item x="56906"/>
        <item x="56907"/>
        <item x="56908"/>
        <item x="56909"/>
        <item x="56910"/>
        <item x="56911"/>
        <item x="56912"/>
        <item x="56913"/>
        <item x="56914"/>
        <item x="56915"/>
        <item x="56916"/>
        <item x="56917"/>
        <item x="56918"/>
        <item x="56919"/>
        <item x="56920"/>
        <item x="56921"/>
        <item x="56922"/>
        <item x="56923"/>
        <item x="56924"/>
        <item x="56925"/>
        <item x="56926"/>
        <item x="56927"/>
        <item x="56928"/>
        <item x="56929"/>
        <item x="56930"/>
        <item x="56931"/>
        <item x="56932"/>
        <item x="56933"/>
        <item x="56934"/>
        <item x="56935"/>
        <item x="56936"/>
        <item x="56937"/>
        <item x="56938"/>
        <item x="56939"/>
        <item x="56940"/>
        <item x="56941"/>
        <item x="56942"/>
        <item x="56943"/>
        <item x="56944"/>
        <item x="56945"/>
        <item x="56946"/>
        <item x="56947"/>
        <item x="56948"/>
        <item x="56949"/>
        <item x="56950"/>
        <item x="56951"/>
        <item x="56952"/>
        <item x="56953"/>
        <item x="56954"/>
        <item x="56955"/>
        <item x="56956"/>
        <item x="56957"/>
        <item x="56958"/>
        <item x="56959"/>
        <item x="56960"/>
        <item x="56961"/>
        <item x="56962"/>
        <item x="56963"/>
        <item x="56964"/>
        <item x="56965"/>
        <item x="56966"/>
        <item x="56967"/>
        <item x="56968"/>
        <item x="56969"/>
        <item x="56970"/>
        <item x="56971"/>
        <item x="56972"/>
        <item x="56973"/>
        <item x="56974"/>
        <item x="56975"/>
        <item x="56976"/>
        <item x="56977"/>
        <item x="56978"/>
        <item x="56979"/>
        <item x="56980"/>
        <item x="56981"/>
        <item x="56982"/>
        <item x="56983"/>
        <item x="56984"/>
        <item x="56985"/>
        <item x="56986"/>
        <item x="56987"/>
        <item x="56988"/>
        <item x="56989"/>
        <item x="56990"/>
        <item x="56991"/>
        <item x="56992"/>
        <item x="56993"/>
        <item x="56994"/>
        <item x="56995"/>
        <item x="56996"/>
        <item x="56997"/>
        <item x="56998"/>
        <item x="56999"/>
        <item x="57000"/>
        <item x="57001"/>
        <item x="57002"/>
        <item x="57003"/>
        <item x="57004"/>
        <item x="57005"/>
        <item x="57006"/>
        <item x="57007"/>
        <item x="57008"/>
        <item x="57009"/>
        <item x="57010"/>
        <item x="57011"/>
        <item x="57012"/>
        <item x="57013"/>
        <item x="57014"/>
        <item x="57015"/>
        <item x="57016"/>
        <item x="57017"/>
        <item x="57018"/>
        <item x="57019"/>
        <item x="57020"/>
        <item x="57021"/>
        <item x="57022"/>
        <item x="57023"/>
        <item x="57024"/>
        <item x="57025"/>
        <item x="57026"/>
        <item x="57027"/>
        <item x="57028"/>
        <item x="57029"/>
        <item x="57030"/>
        <item x="57031"/>
        <item x="57032"/>
        <item x="57033"/>
        <item x="57034"/>
        <item x="57035"/>
        <item x="57036"/>
        <item x="57037"/>
        <item x="57038"/>
        <item x="57039"/>
        <item x="57040"/>
        <item x="57041"/>
        <item x="57042"/>
        <item x="57043"/>
        <item x="57044"/>
        <item x="57045"/>
        <item x="57046"/>
        <item x="57047"/>
        <item x="57048"/>
        <item x="57049"/>
        <item x="57050"/>
        <item x="57051"/>
        <item x="57052"/>
        <item x="57053"/>
        <item x="57054"/>
        <item x="57055"/>
        <item x="57056"/>
        <item x="57057"/>
        <item x="57058"/>
        <item x="57059"/>
        <item x="57060"/>
        <item x="57061"/>
        <item x="57062"/>
        <item x="57063"/>
        <item x="57064"/>
        <item x="57065"/>
        <item x="57066"/>
        <item x="57067"/>
        <item x="57068"/>
        <item x="57069"/>
        <item x="57070"/>
        <item x="57071"/>
        <item x="57072"/>
        <item x="57073"/>
        <item x="57074"/>
        <item x="57075"/>
        <item x="57076"/>
        <item x="57077"/>
        <item x="57078"/>
        <item x="57079"/>
        <item x="57080"/>
        <item x="57081"/>
        <item x="57082"/>
        <item x="57083"/>
        <item x="57084"/>
        <item x="57085"/>
        <item x="57086"/>
        <item x="57087"/>
        <item x="57088"/>
        <item x="57089"/>
        <item x="57090"/>
        <item x="57091"/>
        <item x="57092"/>
        <item x="57093"/>
        <item x="57094"/>
        <item x="57095"/>
        <item x="57096"/>
        <item x="57097"/>
        <item x="57098"/>
        <item x="57099"/>
        <item x="57100"/>
        <item x="57101"/>
        <item x="57102"/>
        <item x="57103"/>
        <item x="57104"/>
        <item x="57105"/>
        <item x="57106"/>
        <item x="57107"/>
        <item x="57108"/>
        <item x="57109"/>
        <item x="57110"/>
        <item x="57111"/>
        <item x="57112"/>
        <item x="57113"/>
        <item x="57114"/>
        <item x="57115"/>
        <item x="57116"/>
        <item x="57117"/>
        <item x="57118"/>
        <item x="57119"/>
        <item x="57120"/>
        <item x="57121"/>
        <item x="57122"/>
        <item x="57123"/>
        <item x="57124"/>
        <item x="57125"/>
        <item x="57126"/>
        <item x="57127"/>
        <item x="57128"/>
        <item x="57129"/>
        <item x="57130"/>
        <item x="57131"/>
        <item x="57132"/>
        <item x="57133"/>
        <item x="57134"/>
        <item x="57135"/>
        <item x="57136"/>
        <item x="57137"/>
        <item x="57138"/>
        <item x="57139"/>
        <item x="57140"/>
        <item x="57141"/>
        <item x="57142"/>
        <item x="57143"/>
        <item x="57144"/>
        <item x="57145"/>
        <item x="57146"/>
        <item x="57147"/>
        <item x="57148"/>
        <item x="57149"/>
        <item x="57150"/>
        <item x="57151"/>
        <item x="57152"/>
        <item x="57153"/>
        <item x="57154"/>
        <item x="57155"/>
        <item x="57156"/>
        <item x="57157"/>
        <item x="57158"/>
        <item x="57159"/>
        <item x="57160"/>
        <item x="57161"/>
        <item x="57162"/>
        <item x="57163"/>
        <item x="57164"/>
        <item x="57165"/>
        <item x="57166"/>
        <item x="57167"/>
        <item x="57168"/>
        <item x="57169"/>
        <item x="57170"/>
        <item x="57171"/>
        <item x="57172"/>
        <item x="57173"/>
        <item x="57174"/>
        <item x="57175"/>
        <item x="57176"/>
        <item x="57177"/>
        <item x="57178"/>
        <item x="57179"/>
        <item x="57180"/>
        <item x="57181"/>
        <item x="57182"/>
        <item x="57183"/>
        <item x="57184"/>
        <item x="57185"/>
        <item x="57186"/>
        <item x="57187"/>
        <item x="57188"/>
        <item x="57189"/>
        <item x="57190"/>
        <item x="57191"/>
        <item x="57192"/>
        <item x="57193"/>
        <item x="57194"/>
        <item x="57195"/>
        <item x="57196"/>
        <item x="57197"/>
        <item x="57198"/>
        <item x="57199"/>
        <item x="57200"/>
        <item x="57201"/>
        <item x="57202"/>
        <item x="57203"/>
        <item x="57204"/>
        <item x="57205"/>
        <item x="57206"/>
        <item x="57207"/>
        <item x="57208"/>
        <item x="57209"/>
        <item x="57210"/>
        <item x="57211"/>
        <item x="57212"/>
        <item x="57213"/>
        <item x="57214"/>
        <item x="57215"/>
        <item x="57216"/>
        <item x="57217"/>
        <item x="57218"/>
        <item x="57219"/>
        <item x="57220"/>
        <item x="57221"/>
        <item x="57222"/>
        <item x="57223"/>
        <item x="57224"/>
        <item x="57225"/>
        <item x="57226"/>
        <item x="57227"/>
        <item x="57228"/>
        <item x="57229"/>
        <item x="57230"/>
        <item x="57231"/>
        <item x="57232"/>
        <item x="57233"/>
        <item x="57234"/>
        <item x="57235"/>
        <item x="57236"/>
        <item x="57237"/>
        <item x="57238"/>
        <item x="57239"/>
        <item x="57240"/>
        <item x="57241"/>
        <item x="57242"/>
        <item x="57243"/>
        <item x="57244"/>
        <item x="57245"/>
        <item x="57246"/>
        <item x="57247"/>
        <item x="57248"/>
        <item x="57249"/>
        <item x="57250"/>
        <item x="57251"/>
        <item x="57252"/>
        <item x="57253"/>
        <item x="57254"/>
        <item x="57255"/>
        <item x="57256"/>
        <item x="57257"/>
        <item x="57258"/>
        <item x="57259"/>
        <item x="57260"/>
        <item x="57261"/>
        <item x="57262"/>
        <item x="57263"/>
        <item x="57264"/>
        <item x="57265"/>
        <item x="57266"/>
        <item x="57267"/>
        <item x="57268"/>
        <item x="57269"/>
        <item x="57270"/>
        <item x="57271"/>
        <item x="57272"/>
        <item x="57273"/>
        <item x="57274"/>
        <item x="57275"/>
        <item x="57276"/>
        <item x="57277"/>
        <item x="57278"/>
        <item x="57279"/>
        <item x="57280"/>
        <item x="57281"/>
        <item x="57282"/>
        <item x="57283"/>
        <item x="57284"/>
        <item x="57285"/>
        <item x="57286"/>
        <item x="57287"/>
        <item x="57288"/>
        <item x="57289"/>
        <item x="57290"/>
        <item x="57291"/>
        <item x="57292"/>
        <item x="57293"/>
        <item x="57294"/>
        <item x="57295"/>
        <item x="57296"/>
        <item x="57297"/>
        <item x="57298"/>
        <item x="57299"/>
        <item x="57300"/>
        <item x="57301"/>
        <item x="57302"/>
        <item x="57303"/>
        <item x="57304"/>
        <item x="57305"/>
        <item x="57306"/>
        <item x="57307"/>
        <item x="57308"/>
        <item x="57309"/>
        <item x="57310"/>
        <item x="57311"/>
        <item x="57312"/>
        <item x="57313"/>
        <item x="57314"/>
        <item x="57315"/>
        <item x="57316"/>
        <item x="57317"/>
        <item x="57318"/>
        <item x="57319"/>
        <item x="57320"/>
        <item x="57321"/>
        <item x="57322"/>
        <item x="57323"/>
        <item x="57324"/>
        <item x="57325"/>
        <item x="57326"/>
        <item x="57327"/>
        <item x="57328"/>
        <item x="57329"/>
        <item x="57330"/>
        <item x="57331"/>
        <item x="57332"/>
        <item x="57333"/>
        <item x="57334"/>
        <item x="57335"/>
        <item x="57336"/>
        <item x="57337"/>
        <item x="57338"/>
        <item x="57339"/>
        <item x="57340"/>
        <item x="57341"/>
        <item x="57342"/>
        <item x="57343"/>
        <item x="57344"/>
        <item x="57345"/>
        <item x="57346"/>
        <item x="57347"/>
        <item x="57348"/>
        <item x="57349"/>
        <item x="57350"/>
        <item x="57351"/>
        <item x="57352"/>
        <item x="57353"/>
        <item x="57354"/>
        <item x="57355"/>
        <item x="57356"/>
        <item x="57357"/>
        <item x="57358"/>
        <item x="57359"/>
        <item x="57360"/>
        <item x="57361"/>
        <item x="57362"/>
        <item x="57363"/>
        <item x="57364"/>
        <item x="57365"/>
        <item x="57366"/>
        <item x="57367"/>
        <item x="57368"/>
        <item x="57369"/>
        <item x="57370"/>
        <item x="57371"/>
        <item x="57372"/>
        <item x="57373"/>
        <item x="57374"/>
        <item x="57375"/>
        <item x="57376"/>
        <item x="57377"/>
        <item x="57378"/>
        <item x="57379"/>
        <item x="57380"/>
        <item x="57381"/>
        <item x="57382"/>
        <item x="57383"/>
        <item x="57384"/>
        <item x="57385"/>
        <item x="57386"/>
        <item x="57387"/>
        <item x="57388"/>
        <item x="57389"/>
        <item x="57390"/>
        <item x="57391"/>
        <item x="57392"/>
        <item x="57393"/>
        <item x="57394"/>
        <item x="57395"/>
        <item x="57396"/>
        <item x="57397"/>
        <item x="57398"/>
        <item x="57399"/>
        <item x="57400"/>
        <item x="57401"/>
        <item x="57402"/>
        <item x="57403"/>
        <item x="57404"/>
        <item x="57405"/>
        <item x="57406"/>
        <item x="57407"/>
        <item x="57408"/>
        <item x="57409"/>
        <item x="57410"/>
        <item x="57411"/>
        <item x="57412"/>
        <item x="57413"/>
        <item x="57414"/>
        <item x="57415"/>
        <item x="57416"/>
        <item x="57417"/>
        <item x="57418"/>
        <item x="57419"/>
        <item x="57420"/>
        <item x="57421"/>
        <item x="57422"/>
        <item x="57423"/>
        <item x="57424"/>
        <item x="57425"/>
        <item x="57426"/>
        <item x="57427"/>
        <item x="57428"/>
        <item x="57429"/>
        <item x="57430"/>
        <item x="57431"/>
        <item x="57432"/>
        <item x="57433"/>
        <item x="57434"/>
        <item x="57435"/>
        <item x="57436"/>
        <item x="57437"/>
        <item x="57438"/>
        <item x="57439"/>
        <item x="57440"/>
        <item x="57441"/>
        <item x="57442"/>
        <item x="57443"/>
        <item x="57444"/>
        <item x="57445"/>
        <item x="57446"/>
        <item x="57447"/>
        <item x="57448"/>
        <item x="57449"/>
        <item x="57450"/>
        <item x="57451"/>
        <item x="57452"/>
        <item x="57453"/>
        <item x="57454"/>
        <item x="57455"/>
        <item x="57456"/>
        <item x="57457"/>
        <item x="57458"/>
        <item x="57459"/>
        <item x="57460"/>
        <item x="57461"/>
        <item x="57462"/>
        <item x="57463"/>
        <item x="57464"/>
        <item x="57465"/>
        <item x="57466"/>
        <item x="57467"/>
        <item x="57468"/>
        <item x="57469"/>
        <item x="57470"/>
        <item x="57471"/>
        <item x="57472"/>
        <item x="57473"/>
        <item x="57474"/>
        <item x="57475"/>
        <item x="57476"/>
        <item x="57477"/>
        <item x="57478"/>
        <item x="57479"/>
        <item x="57480"/>
        <item x="57481"/>
        <item x="57482"/>
        <item x="57483"/>
        <item x="57484"/>
        <item x="57485"/>
        <item x="57486"/>
        <item x="57487"/>
        <item x="57488"/>
        <item x="57489"/>
        <item x="57490"/>
        <item x="57491"/>
        <item x="57492"/>
        <item x="57493"/>
        <item x="57494"/>
        <item x="57495"/>
        <item x="57496"/>
        <item x="57497"/>
        <item x="57498"/>
        <item x="57499"/>
        <item x="57500"/>
        <item x="57501"/>
        <item x="57502"/>
        <item x="57503"/>
        <item x="57504"/>
        <item x="57505"/>
        <item x="57506"/>
        <item x="57507"/>
        <item x="57508"/>
        <item x="57509"/>
        <item x="57510"/>
        <item x="57511"/>
        <item x="57512"/>
        <item x="57513"/>
        <item x="57514"/>
        <item x="57515"/>
        <item x="57516"/>
        <item x="57517"/>
        <item x="57518"/>
        <item x="57519"/>
        <item x="57520"/>
        <item x="57521"/>
        <item x="57522"/>
        <item x="57523"/>
        <item x="57524"/>
        <item x="57525"/>
        <item x="57526"/>
        <item x="57527"/>
        <item x="57528"/>
        <item x="57529"/>
        <item x="57530"/>
        <item x="57531"/>
        <item x="57532"/>
        <item x="57533"/>
        <item x="57534"/>
        <item x="57535"/>
        <item x="57536"/>
        <item x="57537"/>
        <item x="57538"/>
        <item x="57539"/>
        <item x="57540"/>
        <item x="57541"/>
        <item x="57542"/>
        <item x="57543"/>
        <item x="57544"/>
        <item x="57545"/>
        <item x="57546"/>
        <item x="57547"/>
        <item x="57548"/>
        <item x="57549"/>
        <item x="57550"/>
        <item x="57551"/>
        <item x="57552"/>
        <item x="57553"/>
        <item x="57554"/>
        <item x="57555"/>
        <item x="57556"/>
        <item x="57557"/>
        <item x="57558"/>
        <item x="57559"/>
        <item x="57560"/>
        <item x="57561"/>
        <item x="57562"/>
        <item x="57563"/>
        <item x="57564"/>
        <item x="57565"/>
        <item x="57566"/>
        <item x="57567"/>
        <item x="57568"/>
        <item x="57569"/>
        <item x="57570"/>
        <item x="57571"/>
        <item x="57572"/>
        <item x="57573"/>
        <item x="57574"/>
        <item x="57575"/>
        <item x="57576"/>
        <item x="57577"/>
        <item x="57578"/>
        <item x="57579"/>
        <item x="57580"/>
        <item x="57581"/>
        <item x="57582"/>
        <item x="57583"/>
        <item x="57584"/>
        <item x="57585"/>
        <item x="57586"/>
        <item x="57587"/>
        <item x="57588"/>
        <item x="57589"/>
        <item x="57590"/>
        <item x="57591"/>
        <item x="57592"/>
        <item x="57593"/>
        <item x="57594"/>
        <item x="57595"/>
        <item x="57596"/>
        <item x="57597"/>
        <item x="57598"/>
        <item x="57599"/>
        <item x="57600"/>
        <item x="57601"/>
        <item x="57602"/>
        <item x="57603"/>
        <item x="57604"/>
        <item x="57605"/>
        <item x="57606"/>
        <item x="57607"/>
        <item x="57608"/>
        <item x="57609"/>
        <item x="57610"/>
        <item x="57611"/>
        <item x="57612"/>
        <item x="57613"/>
        <item x="57614"/>
        <item x="57615"/>
        <item x="57616"/>
        <item x="57617"/>
        <item x="57618"/>
        <item x="57619"/>
        <item x="57620"/>
        <item x="57621"/>
        <item x="57622"/>
        <item x="57623"/>
        <item x="57624"/>
        <item x="57625"/>
        <item x="57626"/>
        <item x="57627"/>
        <item x="57628"/>
        <item x="57629"/>
        <item x="57630"/>
        <item x="57631"/>
        <item x="57632"/>
        <item x="57633"/>
        <item x="57634"/>
        <item x="57635"/>
        <item x="57636"/>
        <item x="57637"/>
        <item x="57638"/>
        <item x="57639"/>
        <item x="57640"/>
        <item x="57641"/>
        <item x="57642"/>
        <item x="57643"/>
        <item x="57644"/>
        <item x="57645"/>
        <item x="57646"/>
        <item x="57647"/>
        <item x="57648"/>
        <item x="57649"/>
        <item x="57650"/>
        <item x="57651"/>
        <item x="57652"/>
        <item x="57653"/>
        <item x="57654"/>
        <item x="57655"/>
        <item x="57656"/>
        <item x="57657"/>
        <item x="57658"/>
        <item x="57659"/>
        <item x="57660"/>
        <item x="57661"/>
        <item x="57662"/>
        <item x="57663"/>
        <item x="57664"/>
        <item x="57665"/>
        <item x="57666"/>
        <item x="57667"/>
        <item x="57668"/>
        <item x="57669"/>
        <item x="57670"/>
        <item x="57671"/>
        <item x="57672"/>
        <item x="57673"/>
        <item x="57674"/>
        <item x="57675"/>
        <item x="57676"/>
        <item x="57677"/>
        <item x="57678"/>
        <item x="57679"/>
        <item x="57680"/>
        <item x="57681"/>
        <item x="57682"/>
        <item x="57683"/>
        <item x="57684"/>
        <item x="57685"/>
        <item x="57686"/>
        <item x="57687"/>
        <item x="57688"/>
        <item x="57689"/>
        <item x="57690"/>
        <item x="57691"/>
        <item x="57692"/>
        <item x="57693"/>
        <item x="57694"/>
        <item x="57695"/>
        <item x="57696"/>
        <item x="57697"/>
        <item x="57698"/>
        <item x="57699"/>
        <item x="57700"/>
        <item x="57701"/>
        <item x="57702"/>
        <item x="57703"/>
        <item x="57704"/>
        <item x="57705"/>
        <item x="57706"/>
        <item x="57707"/>
        <item x="57708"/>
        <item x="57709"/>
        <item x="57710"/>
        <item x="57711"/>
        <item x="57712"/>
        <item x="57713"/>
        <item x="57714"/>
        <item x="57715"/>
        <item x="57716"/>
        <item x="57717"/>
        <item x="57718"/>
        <item x="57719"/>
        <item x="57720"/>
        <item x="57721"/>
        <item x="57722"/>
        <item x="57723"/>
        <item x="57724"/>
        <item x="57725"/>
        <item x="57726"/>
        <item x="57727"/>
        <item x="57728"/>
        <item x="57729"/>
        <item x="57730"/>
        <item x="57731"/>
        <item x="57732"/>
        <item x="57733"/>
        <item x="57734"/>
        <item x="57735"/>
        <item x="57736"/>
        <item x="57737"/>
        <item x="57738"/>
        <item x="57739"/>
        <item x="57740"/>
        <item x="57741"/>
        <item x="57742"/>
        <item x="57743"/>
        <item x="57744"/>
        <item x="57745"/>
        <item x="57746"/>
        <item x="57747"/>
        <item x="57748"/>
        <item x="57749"/>
        <item x="57750"/>
        <item x="57751"/>
        <item x="57752"/>
        <item x="57753"/>
        <item x="57754"/>
        <item x="57755"/>
        <item x="57756"/>
        <item x="57757"/>
        <item x="57758"/>
        <item x="57759"/>
        <item x="57760"/>
        <item x="57761"/>
        <item x="57762"/>
        <item x="57763"/>
        <item x="57764"/>
        <item x="57765"/>
        <item x="57766"/>
        <item x="57767"/>
        <item x="57768"/>
        <item x="57769"/>
        <item x="57770"/>
        <item x="57771"/>
        <item x="57772"/>
        <item x="57773"/>
        <item x="57774"/>
        <item x="57775"/>
        <item x="57776"/>
        <item x="57777"/>
        <item x="57778"/>
        <item x="57779"/>
        <item x="57780"/>
        <item x="57781"/>
        <item x="57782"/>
        <item x="57783"/>
        <item x="57784"/>
        <item x="57785"/>
        <item x="57786"/>
        <item x="57787"/>
        <item x="57788"/>
        <item x="57789"/>
        <item x="57790"/>
        <item x="57791"/>
        <item x="57792"/>
        <item x="57793"/>
        <item x="57794"/>
        <item x="57795"/>
        <item x="57796"/>
        <item x="57797"/>
        <item x="57798"/>
        <item x="57799"/>
        <item x="57800"/>
        <item x="57801"/>
        <item x="57802"/>
        <item x="57803"/>
        <item x="57804"/>
        <item x="57805"/>
        <item x="57806"/>
        <item x="57807"/>
        <item x="57808"/>
        <item x="57809"/>
        <item x="57810"/>
        <item x="57811"/>
        <item x="57812"/>
        <item x="57813"/>
        <item x="57814"/>
        <item x="57815"/>
        <item x="57816"/>
        <item x="57817"/>
        <item x="57818"/>
        <item x="57819"/>
        <item x="57820"/>
        <item x="57821"/>
        <item x="57822"/>
        <item x="57823"/>
        <item x="57824"/>
        <item x="57825"/>
        <item x="57826"/>
        <item x="57827"/>
        <item x="57828"/>
        <item x="57829"/>
        <item x="57830"/>
        <item x="57831"/>
        <item x="57832"/>
        <item x="57833"/>
        <item x="57834"/>
        <item x="57835"/>
        <item x="57836"/>
        <item x="57837"/>
        <item x="57838"/>
        <item x="57839"/>
        <item x="57840"/>
        <item x="57841"/>
        <item x="57842"/>
        <item x="57843"/>
        <item x="57844"/>
        <item x="57845"/>
        <item x="57846"/>
        <item x="57847"/>
        <item x="57848"/>
        <item x="57849"/>
        <item x="57850"/>
        <item x="57851"/>
        <item x="57852"/>
        <item x="57853"/>
        <item x="57854"/>
        <item x="57855"/>
        <item x="57856"/>
        <item x="57857"/>
        <item x="57858"/>
        <item x="57859"/>
        <item x="57860"/>
        <item x="57861"/>
        <item x="57862"/>
        <item x="57863"/>
        <item x="57864"/>
        <item x="57865"/>
        <item x="57866"/>
        <item x="57867"/>
        <item x="57868"/>
        <item x="57869"/>
        <item x="57870"/>
        <item x="57871"/>
        <item x="57872"/>
        <item x="57873"/>
        <item x="57874"/>
        <item x="57875"/>
        <item x="57876"/>
        <item x="57877"/>
        <item x="57878"/>
        <item x="57879"/>
        <item x="57880"/>
        <item x="57881"/>
        <item x="57882"/>
        <item x="57883"/>
        <item x="57884"/>
        <item x="57885"/>
        <item x="57886"/>
        <item x="57887"/>
        <item x="57888"/>
        <item x="57889"/>
        <item x="57890"/>
        <item x="57891"/>
        <item x="57892"/>
        <item x="57893"/>
        <item x="57894"/>
        <item x="57895"/>
        <item x="57896"/>
        <item x="57897"/>
        <item x="57898"/>
        <item x="57899"/>
        <item x="57900"/>
        <item x="57901"/>
        <item x="57902"/>
        <item x="57903"/>
        <item x="57904"/>
        <item x="57905"/>
        <item x="57906"/>
        <item x="57907"/>
        <item x="57908"/>
        <item x="57909"/>
        <item x="57910"/>
        <item x="57911"/>
        <item x="57912"/>
        <item x="57913"/>
        <item x="57914"/>
        <item x="57915"/>
        <item x="57916"/>
        <item x="57917"/>
        <item x="57918"/>
        <item x="57919"/>
        <item x="57920"/>
        <item x="57921"/>
        <item x="57922"/>
        <item x="57923"/>
        <item x="57924"/>
        <item x="57925"/>
        <item x="57926"/>
        <item x="57927"/>
        <item x="57928"/>
        <item x="57929"/>
        <item x="57930"/>
        <item x="57931"/>
        <item x="57932"/>
        <item x="57933"/>
        <item x="57934"/>
        <item x="57935"/>
        <item x="57936"/>
        <item x="57937"/>
        <item x="57938"/>
        <item x="57939"/>
        <item x="57940"/>
        <item x="57941"/>
        <item x="57942"/>
        <item x="57943"/>
        <item x="57944"/>
        <item x="57945"/>
        <item x="57946"/>
        <item x="57947"/>
        <item x="57948"/>
        <item x="57949"/>
        <item x="57950"/>
        <item x="57951"/>
        <item x="57952"/>
        <item x="57953"/>
        <item x="57954"/>
        <item x="57955"/>
        <item x="57956"/>
        <item x="57957"/>
        <item x="57958"/>
        <item x="57959"/>
        <item x="57960"/>
        <item x="57961"/>
        <item x="57962"/>
        <item x="57963"/>
        <item x="57964"/>
        <item x="57965"/>
        <item x="57966"/>
        <item x="57967"/>
        <item x="57968"/>
        <item x="57969"/>
        <item x="57970"/>
        <item x="57971"/>
        <item x="57972"/>
        <item x="57973"/>
        <item x="57974"/>
        <item x="57975"/>
        <item x="57976"/>
        <item x="57977"/>
        <item x="57978"/>
        <item x="57979"/>
        <item x="57980"/>
        <item x="57981"/>
        <item x="57982"/>
        <item x="57983"/>
        <item x="57984"/>
        <item x="57985"/>
        <item x="57986"/>
        <item x="57987"/>
        <item x="57988"/>
        <item x="57989"/>
        <item x="57990"/>
        <item x="57991"/>
        <item x="57992"/>
        <item x="57993"/>
        <item x="57994"/>
        <item x="57995"/>
        <item x="57996"/>
        <item x="57997"/>
        <item x="57998"/>
        <item x="57999"/>
        <item x="58000"/>
        <item x="58001"/>
        <item x="58002"/>
        <item x="58003"/>
        <item x="58004"/>
        <item x="58005"/>
        <item x="58006"/>
        <item x="58007"/>
        <item x="58008"/>
        <item x="58009"/>
        <item x="58010"/>
        <item x="58011"/>
        <item x="58012"/>
        <item x="58013"/>
        <item x="58014"/>
        <item x="58015"/>
        <item x="58016"/>
        <item x="58017"/>
        <item x="58018"/>
        <item x="58019"/>
        <item x="58020"/>
        <item x="58021"/>
        <item x="58022"/>
        <item x="58023"/>
        <item x="58024"/>
        <item x="58025"/>
        <item x="58026"/>
        <item x="58027"/>
        <item x="58028"/>
        <item x="58029"/>
        <item x="58030"/>
        <item x="58031"/>
        <item x="58032"/>
        <item x="58033"/>
        <item x="58034"/>
        <item x="58035"/>
        <item x="58036"/>
        <item x="58037"/>
        <item x="58038"/>
        <item x="58039"/>
        <item x="58040"/>
        <item x="58041"/>
        <item x="58042"/>
        <item x="58043"/>
        <item x="58044"/>
        <item x="58045"/>
        <item x="58046"/>
        <item x="58047"/>
        <item x="58048"/>
        <item x="58049"/>
        <item x="58050"/>
        <item x="58051"/>
        <item x="58052"/>
        <item x="58053"/>
        <item x="58054"/>
        <item x="58055"/>
        <item x="58056"/>
        <item x="58057"/>
        <item x="58058"/>
        <item x="58059"/>
        <item x="58060"/>
        <item x="58061"/>
        <item x="58062"/>
        <item x="58063"/>
        <item x="58064"/>
        <item x="58065"/>
        <item x="58066"/>
        <item x="58067"/>
        <item x="58068"/>
        <item x="58069"/>
        <item x="58070"/>
        <item x="58071"/>
        <item x="58072"/>
        <item x="58073"/>
        <item x="58074"/>
        <item x="58075"/>
        <item x="58076"/>
        <item x="58077"/>
        <item x="58078"/>
        <item x="58079"/>
        <item x="58080"/>
        <item x="58081"/>
        <item x="58082"/>
        <item x="58083"/>
        <item x="58084"/>
        <item x="58085"/>
        <item x="58086"/>
        <item x="58087"/>
        <item x="58088"/>
        <item x="58089"/>
        <item x="58090"/>
        <item x="58091"/>
        <item x="58092"/>
        <item x="58093"/>
        <item x="58094"/>
        <item x="58095"/>
        <item x="58096"/>
        <item x="58097"/>
        <item x="58098"/>
        <item x="58099"/>
        <item x="58100"/>
        <item x="58101"/>
        <item x="58102"/>
        <item x="58103"/>
        <item x="58104"/>
        <item x="58105"/>
        <item x="58106"/>
        <item x="58107"/>
        <item x="58108"/>
        <item x="58109"/>
        <item x="58110"/>
        <item x="58111"/>
        <item x="58112"/>
        <item x="58113"/>
        <item x="58114"/>
        <item x="58115"/>
        <item x="58116"/>
        <item x="58117"/>
        <item x="58118"/>
        <item x="58119"/>
        <item x="58120"/>
        <item x="58121"/>
        <item x="58122"/>
        <item x="58123"/>
        <item x="58124"/>
        <item x="58125"/>
        <item x="58126"/>
        <item x="58127"/>
        <item x="58128"/>
        <item x="58129"/>
        <item x="58130"/>
        <item x="58131"/>
        <item x="58132"/>
        <item x="58133"/>
        <item x="58134"/>
        <item x="58135"/>
        <item x="58136"/>
        <item x="58137"/>
        <item x="58138"/>
        <item x="58139"/>
        <item x="58140"/>
        <item x="58141"/>
        <item x="58142"/>
        <item x="58143"/>
        <item x="58144"/>
        <item x="58145"/>
        <item x="58146"/>
        <item x="58147"/>
        <item x="58148"/>
        <item x="58149"/>
        <item x="58150"/>
        <item x="58151"/>
        <item x="58152"/>
        <item x="58153"/>
        <item x="58154"/>
        <item x="58155"/>
        <item x="58156"/>
        <item x="58157"/>
        <item x="58158"/>
        <item x="58159"/>
        <item x="58160"/>
        <item x="58161"/>
        <item x="58162"/>
        <item x="58163"/>
        <item x="58164"/>
        <item x="58165"/>
        <item x="58166"/>
        <item x="58167"/>
        <item x="58168"/>
        <item x="58169"/>
        <item x="58170"/>
        <item x="58171"/>
        <item x="58172"/>
        <item x="58173"/>
        <item x="58174"/>
        <item x="58175"/>
        <item x="58176"/>
        <item x="58177"/>
        <item x="58178"/>
        <item x="58179"/>
        <item x="58180"/>
        <item x="58181"/>
        <item x="58182"/>
        <item x="58183"/>
        <item x="58184"/>
        <item x="58185"/>
        <item x="58186"/>
        <item x="58187"/>
        <item x="58188"/>
        <item x="58189"/>
        <item x="58190"/>
        <item x="58191"/>
        <item x="58192"/>
        <item x="58193"/>
        <item x="58194"/>
        <item x="58195"/>
        <item x="58196"/>
        <item x="58197"/>
        <item x="58198"/>
        <item x="58199"/>
        <item x="58200"/>
        <item x="58201"/>
        <item x="58202"/>
        <item x="58203"/>
        <item x="58204"/>
        <item x="58205"/>
        <item x="58206"/>
        <item x="58207"/>
        <item x="58208"/>
        <item x="58209"/>
        <item x="58210"/>
        <item x="58211"/>
        <item x="58212"/>
        <item x="58213"/>
        <item x="58214"/>
        <item x="58215"/>
        <item x="58216"/>
        <item x="58217"/>
        <item x="58218"/>
        <item x="58219"/>
        <item x="58220"/>
        <item x="58221"/>
        <item x="58222"/>
        <item x="58223"/>
        <item x="58224"/>
        <item x="58225"/>
        <item x="58226"/>
        <item x="58227"/>
        <item x="58228"/>
        <item x="58229"/>
        <item x="58230"/>
        <item x="58231"/>
        <item x="58232"/>
        <item x="58233"/>
        <item x="58234"/>
        <item x="58235"/>
        <item x="58236"/>
        <item x="58237"/>
        <item x="58238"/>
        <item x="58239"/>
        <item x="58240"/>
        <item x="58241"/>
        <item x="58242"/>
        <item x="58243"/>
        <item x="58244"/>
        <item x="58245"/>
        <item x="58246"/>
        <item x="58247"/>
        <item x="58248"/>
        <item x="58249"/>
        <item x="58250"/>
        <item x="58251"/>
        <item x="58252"/>
        <item x="58253"/>
        <item x="58254"/>
        <item x="58255"/>
        <item x="58256"/>
        <item x="58257"/>
        <item x="58258"/>
        <item x="58259"/>
        <item x="58260"/>
        <item x="58261"/>
        <item x="58262"/>
        <item x="58263"/>
        <item x="58264"/>
        <item x="58265"/>
        <item x="58266"/>
        <item x="58267"/>
        <item x="58268"/>
        <item x="58269"/>
        <item x="58270"/>
        <item x="58271"/>
        <item x="58272"/>
        <item x="58273"/>
        <item x="58274"/>
        <item x="58275"/>
        <item x="58276"/>
        <item x="58277"/>
        <item x="58278"/>
        <item x="58279"/>
        <item x="58280"/>
        <item x="58281"/>
        <item x="58282"/>
        <item x="58283"/>
        <item x="58284"/>
        <item x="58285"/>
        <item x="58286"/>
        <item x="58287"/>
        <item x="58288"/>
        <item x="58289"/>
        <item x="58290"/>
        <item x="58291"/>
        <item x="58292"/>
        <item x="58293"/>
        <item x="58294"/>
        <item x="58295"/>
        <item x="58296"/>
        <item x="58297"/>
        <item x="58298"/>
        <item x="58299"/>
        <item x="58300"/>
        <item x="58301"/>
        <item x="58302"/>
        <item x="58303"/>
        <item x="58304"/>
        <item x="58305"/>
        <item x="58306"/>
        <item x="58307"/>
        <item x="58308"/>
        <item x="58309"/>
        <item x="58310"/>
        <item x="58311"/>
        <item x="58312"/>
        <item x="58313"/>
        <item x="58314"/>
        <item x="58315"/>
        <item x="58316"/>
        <item x="58317"/>
        <item x="58318"/>
        <item x="58319"/>
        <item x="58320"/>
        <item x="58321"/>
        <item x="58322"/>
        <item x="58323"/>
        <item x="58324"/>
        <item x="58325"/>
        <item x="58326"/>
        <item x="58327"/>
        <item x="58328"/>
        <item x="58329"/>
        <item x="58330"/>
        <item x="58331"/>
        <item x="58332"/>
        <item x="58333"/>
        <item x="58334"/>
        <item x="58335"/>
        <item x="58336"/>
        <item x="58337"/>
        <item x="58338"/>
        <item x="58339"/>
        <item x="58340"/>
        <item x="58341"/>
        <item x="58342"/>
        <item x="58343"/>
        <item x="58344"/>
        <item x="58345"/>
        <item x="58346"/>
        <item x="58347"/>
        <item x="58348"/>
        <item x="58349"/>
        <item x="58350"/>
        <item x="58351"/>
        <item x="58352"/>
        <item x="58353"/>
        <item x="58354"/>
        <item x="58355"/>
        <item x="58356"/>
        <item x="58357"/>
        <item x="58358"/>
        <item x="58359"/>
        <item x="58360"/>
        <item x="58361"/>
        <item x="58362"/>
        <item x="58363"/>
        <item x="58364"/>
        <item x="58365"/>
        <item x="58366"/>
        <item x="58367"/>
        <item x="58368"/>
        <item x="58369"/>
        <item x="58370"/>
        <item x="58371"/>
        <item x="58372"/>
        <item x="58373"/>
        <item x="58374"/>
        <item x="58375"/>
        <item x="58376"/>
        <item x="58377"/>
        <item x="58378"/>
        <item x="58379"/>
        <item x="58380"/>
        <item x="58381"/>
        <item x="58382"/>
        <item x="58383"/>
        <item x="58384"/>
        <item x="58385"/>
        <item x="58386"/>
        <item x="58387"/>
        <item x="58388"/>
        <item x="58389"/>
        <item x="58390"/>
        <item x="58391"/>
        <item x="58392"/>
        <item x="58393"/>
        <item x="58394"/>
        <item x="58395"/>
        <item x="58396"/>
        <item x="58397"/>
        <item x="58398"/>
        <item x="58399"/>
        <item x="58400"/>
        <item x="58401"/>
        <item x="58402"/>
        <item x="58403"/>
        <item x="58404"/>
        <item x="58405"/>
        <item x="58406"/>
        <item x="58407"/>
        <item x="58408"/>
        <item x="58409"/>
        <item x="58410"/>
        <item x="58411"/>
        <item x="58412"/>
        <item x="58413"/>
        <item x="58414"/>
        <item x="58415"/>
        <item x="58416"/>
        <item x="58417"/>
        <item x="58418"/>
        <item x="58419"/>
        <item x="58420"/>
        <item x="58421"/>
        <item x="58422"/>
        <item x="58423"/>
        <item x="58424"/>
        <item x="58425"/>
        <item x="58426"/>
        <item x="58427"/>
        <item x="58428"/>
        <item x="58429"/>
        <item x="58430"/>
        <item x="58431"/>
        <item x="58432"/>
        <item x="58433"/>
        <item x="58434"/>
        <item x="58435"/>
        <item x="58436"/>
        <item x="58437"/>
        <item x="58438"/>
        <item x="58439"/>
        <item x="58440"/>
        <item x="58441"/>
        <item x="58442"/>
        <item x="58443"/>
        <item x="58444"/>
        <item x="58445"/>
        <item x="58446"/>
        <item x="58447"/>
        <item x="58448"/>
        <item x="58449"/>
        <item x="58450"/>
        <item x="58451"/>
        <item x="58452"/>
        <item x="58453"/>
        <item x="58454"/>
        <item x="58455"/>
        <item x="58456"/>
        <item x="58457"/>
        <item x="58458"/>
        <item x="58459"/>
        <item x="58460"/>
        <item x="58461"/>
        <item x="58462"/>
        <item x="58463"/>
        <item x="58464"/>
        <item x="58465"/>
        <item x="58466"/>
        <item x="58467"/>
        <item x="58468"/>
        <item x="58469"/>
        <item x="58470"/>
        <item x="58471"/>
        <item x="58472"/>
        <item x="58473"/>
        <item x="58474"/>
        <item x="58475"/>
        <item x="58476"/>
        <item x="58477"/>
        <item x="58478"/>
        <item x="58479"/>
        <item x="58480"/>
        <item x="58481"/>
        <item x="58482"/>
        <item x="58483"/>
        <item x="58484"/>
        <item x="58485"/>
        <item x="58486"/>
        <item x="58487"/>
        <item x="58488"/>
        <item x="58489"/>
        <item x="58490"/>
        <item x="58491"/>
        <item x="58492"/>
        <item x="58493"/>
        <item x="58494"/>
        <item x="58495"/>
        <item x="58496"/>
        <item x="58497"/>
        <item x="58498"/>
        <item x="58499"/>
        <item x="58500"/>
        <item x="58501"/>
        <item x="58502"/>
        <item x="58503"/>
        <item x="58504"/>
        <item x="58505"/>
        <item x="58506"/>
        <item x="58507"/>
        <item x="58508"/>
        <item x="58509"/>
        <item x="58510"/>
        <item x="58511"/>
        <item x="58512"/>
        <item x="58513"/>
        <item x="58514"/>
        <item x="58515"/>
        <item x="58516"/>
        <item x="58517"/>
        <item x="58518"/>
        <item x="58519"/>
        <item x="58520"/>
        <item x="58521"/>
        <item x="58522"/>
        <item x="58523"/>
        <item x="58524"/>
        <item x="58525"/>
        <item x="58526"/>
        <item x="58527"/>
        <item x="58528"/>
        <item x="58529"/>
        <item x="58530"/>
        <item x="58531"/>
        <item x="58532"/>
        <item x="58533"/>
        <item x="58534"/>
        <item x="58535"/>
        <item x="58536"/>
        <item x="58537"/>
        <item x="58538"/>
        <item x="58539"/>
        <item x="58540"/>
        <item x="58541"/>
        <item x="58542"/>
        <item x="58543"/>
        <item x="58544"/>
        <item x="58545"/>
        <item x="58546"/>
        <item x="58547"/>
        <item x="58548"/>
        <item x="58549"/>
        <item x="58550"/>
        <item x="58551"/>
        <item x="58552"/>
        <item x="58553"/>
        <item x="58554"/>
        <item x="58555"/>
        <item x="58556"/>
        <item x="58557"/>
        <item x="58558"/>
        <item x="58559"/>
        <item x="58560"/>
        <item x="58561"/>
        <item x="58562"/>
        <item x="58563"/>
        <item x="58564"/>
        <item x="58565"/>
        <item x="58566"/>
        <item x="58567"/>
        <item x="58568"/>
        <item x="58569"/>
        <item x="58570"/>
        <item x="58571"/>
        <item x="58572"/>
        <item x="58573"/>
        <item x="58574"/>
        <item x="58575"/>
        <item x="58576"/>
        <item x="58577"/>
        <item x="58578"/>
        <item x="58579"/>
        <item x="58580"/>
        <item x="58581"/>
        <item x="58582"/>
        <item x="58583"/>
        <item x="58584"/>
        <item x="58585"/>
        <item x="58586"/>
        <item x="58587"/>
        <item x="58588"/>
        <item x="58589"/>
        <item x="58590"/>
        <item x="58591"/>
        <item x="58592"/>
        <item x="58593"/>
        <item x="58594"/>
        <item x="58595"/>
        <item x="58596"/>
        <item x="58597"/>
        <item x="58598"/>
        <item x="58599"/>
        <item x="58600"/>
        <item x="58601"/>
        <item x="58602"/>
        <item x="58603"/>
        <item x="58604"/>
        <item x="58605"/>
        <item x="58606"/>
        <item x="58607"/>
        <item x="58608"/>
        <item x="58609"/>
        <item x="58610"/>
        <item x="58611"/>
        <item x="58612"/>
        <item x="58613"/>
        <item x="58614"/>
        <item x="58615"/>
        <item x="58616"/>
        <item x="58617"/>
        <item x="58618"/>
        <item x="58619"/>
        <item x="58620"/>
        <item x="58621"/>
        <item x="58622"/>
        <item x="58623"/>
        <item x="58624"/>
        <item x="58625"/>
        <item x="58626"/>
        <item x="58627"/>
        <item x="58628"/>
        <item x="58629"/>
        <item x="58630"/>
        <item x="58631"/>
        <item x="58632"/>
        <item x="58633"/>
        <item x="58634"/>
        <item x="58635"/>
        <item x="58636"/>
        <item x="58637"/>
        <item x="58638"/>
        <item x="58639"/>
        <item x="58640"/>
        <item x="58641"/>
        <item x="58642"/>
        <item x="58643"/>
        <item x="58644"/>
        <item x="58645"/>
        <item x="58646"/>
        <item x="58647"/>
        <item x="58648"/>
        <item x="58649"/>
        <item x="58650"/>
        <item x="58651"/>
        <item x="58652"/>
        <item x="58653"/>
        <item x="58654"/>
        <item x="58655"/>
        <item x="58656"/>
        <item x="58657"/>
        <item x="58658"/>
        <item x="58659"/>
        <item x="58660"/>
        <item x="58661"/>
        <item x="58662"/>
        <item x="58663"/>
        <item x="58664"/>
        <item x="58665"/>
        <item x="58666"/>
        <item x="58667"/>
        <item x="58668"/>
        <item x="58669"/>
        <item x="58670"/>
        <item x="58671"/>
        <item x="58672"/>
        <item x="58673"/>
        <item x="58674"/>
        <item x="58675"/>
        <item x="58676"/>
        <item x="58677"/>
        <item x="58678"/>
        <item x="58679"/>
        <item x="58680"/>
        <item x="58681"/>
        <item x="58682"/>
        <item x="58683"/>
        <item x="58684"/>
        <item x="58685"/>
        <item x="58686"/>
        <item x="58687"/>
        <item x="58688"/>
        <item x="58689"/>
        <item x="58690"/>
        <item x="58691"/>
        <item x="58692"/>
        <item x="58693"/>
        <item x="58694"/>
        <item x="58695"/>
        <item x="58696"/>
        <item x="58697"/>
        <item x="58698"/>
        <item x="58699"/>
        <item x="58700"/>
        <item x="58701"/>
        <item x="58702"/>
        <item x="58703"/>
        <item x="58704"/>
        <item x="58705"/>
        <item x="58706"/>
        <item x="58707"/>
        <item x="58708"/>
        <item x="58709"/>
        <item x="58710"/>
        <item x="58711"/>
        <item x="58712"/>
        <item x="58713"/>
        <item x="58714"/>
        <item x="58715"/>
        <item x="58716"/>
        <item x="58717"/>
        <item x="58718"/>
        <item x="58719"/>
        <item x="58720"/>
        <item x="58721"/>
        <item x="58722"/>
        <item x="58723"/>
        <item x="58724"/>
        <item x="58725"/>
        <item x="58726"/>
        <item x="58727"/>
        <item x="58728"/>
        <item x="58729"/>
        <item x="58730"/>
        <item x="58731"/>
        <item x="58732"/>
        <item x="58733"/>
        <item x="58734"/>
        <item x="58735"/>
        <item x="58736"/>
        <item x="58737"/>
        <item x="58738"/>
        <item x="58739"/>
        <item x="58740"/>
        <item x="58741"/>
        <item x="58742"/>
        <item x="58743"/>
        <item x="58744"/>
        <item x="58745"/>
        <item x="58746"/>
        <item x="58747"/>
        <item x="58748"/>
        <item x="58749"/>
        <item x="58750"/>
        <item x="58751"/>
        <item x="58752"/>
        <item x="58753"/>
        <item x="58754"/>
        <item x="58755"/>
        <item x="58756"/>
        <item x="58757"/>
        <item x="58758"/>
        <item x="58759"/>
        <item x="58760"/>
        <item x="58761"/>
        <item x="58762"/>
        <item x="58763"/>
        <item x="58764"/>
        <item x="58765"/>
        <item x="58766"/>
        <item x="58767"/>
        <item x="58768"/>
        <item x="58769"/>
        <item x="58770"/>
        <item x="58771"/>
        <item x="58772"/>
        <item x="58773"/>
        <item x="58774"/>
        <item x="58775"/>
        <item x="58776"/>
        <item x="58777"/>
        <item x="58778"/>
        <item x="58779"/>
        <item x="58780"/>
        <item x="58781"/>
        <item x="58782"/>
        <item x="58783"/>
        <item x="58784"/>
        <item x="58785"/>
        <item x="58786"/>
        <item x="58787"/>
        <item x="58788"/>
        <item x="58789"/>
        <item x="58790"/>
        <item x="58791"/>
        <item x="58792"/>
        <item x="58793"/>
        <item x="58794"/>
        <item x="58795"/>
        <item x="58796"/>
        <item x="58797"/>
        <item x="58798"/>
        <item x="58799"/>
        <item x="58800"/>
        <item x="58801"/>
        <item x="58802"/>
        <item x="58803"/>
        <item x="58804"/>
        <item x="58805"/>
        <item x="58806"/>
        <item x="58807"/>
        <item x="58808"/>
        <item x="58809"/>
        <item x="58810"/>
        <item x="58811"/>
        <item x="58812"/>
        <item x="58813"/>
        <item x="58814"/>
        <item x="58815"/>
        <item x="58816"/>
        <item x="58817"/>
        <item x="58818"/>
        <item x="58819"/>
        <item x="58820"/>
        <item x="58821"/>
        <item x="58822"/>
        <item x="58823"/>
        <item x="58824"/>
        <item x="58825"/>
        <item x="58826"/>
        <item x="58827"/>
        <item x="58828"/>
        <item x="58829"/>
        <item x="58830"/>
        <item x="58831"/>
        <item x="58832"/>
        <item x="58833"/>
        <item x="58834"/>
        <item x="58835"/>
        <item x="58836"/>
        <item x="58837"/>
        <item x="58838"/>
        <item x="58839"/>
        <item x="58840"/>
        <item x="58841"/>
        <item x="58842"/>
        <item x="58843"/>
        <item x="58844"/>
        <item x="58845"/>
        <item x="58846"/>
        <item x="58847"/>
        <item x="58848"/>
        <item x="58849"/>
        <item x="58850"/>
        <item x="58851"/>
        <item x="58852"/>
        <item x="58853"/>
        <item x="58854"/>
        <item x="58855"/>
        <item x="58856"/>
        <item x="58857"/>
        <item x="58858"/>
        <item x="58859"/>
        <item x="58860"/>
        <item x="58861"/>
        <item x="58862"/>
        <item x="58863"/>
        <item x="58864"/>
        <item x="58865"/>
        <item x="58866"/>
        <item x="58867"/>
        <item x="58868"/>
        <item x="58869"/>
        <item x="58870"/>
        <item x="58871"/>
        <item x="58872"/>
        <item x="58873"/>
        <item x="58874"/>
        <item x="58875"/>
        <item x="58876"/>
        <item x="58877"/>
        <item x="58878"/>
        <item x="58879"/>
        <item x="58880"/>
        <item x="58881"/>
        <item x="58882"/>
        <item x="58883"/>
        <item x="58884"/>
        <item x="58885"/>
        <item x="58886"/>
        <item x="58887"/>
        <item x="58888"/>
        <item x="58889"/>
        <item x="58890"/>
        <item x="58891"/>
        <item x="58892"/>
        <item x="58893"/>
        <item x="58894"/>
        <item x="58895"/>
        <item x="58896"/>
        <item x="58897"/>
        <item x="58898"/>
        <item x="58899"/>
        <item x="58900"/>
        <item x="58901"/>
        <item x="58902"/>
        <item x="58903"/>
        <item x="58904"/>
        <item x="58905"/>
        <item x="58906"/>
        <item x="58907"/>
        <item x="58908"/>
        <item x="58909"/>
        <item x="58910"/>
        <item x="58911"/>
        <item x="58912"/>
        <item x="58913"/>
        <item x="58914"/>
        <item x="58915"/>
        <item x="58916"/>
        <item x="58917"/>
        <item x="58918"/>
        <item x="58919"/>
        <item x="58920"/>
        <item x="58921"/>
        <item x="58922"/>
        <item x="58923"/>
        <item x="58924"/>
        <item x="58925"/>
        <item x="58926"/>
        <item x="58927"/>
        <item x="58928"/>
        <item x="58929"/>
        <item x="58930"/>
        <item x="58931"/>
        <item x="58932"/>
        <item x="58933"/>
        <item x="58934"/>
        <item x="58935"/>
        <item x="58936"/>
        <item x="58937"/>
        <item x="58938"/>
        <item x="58939"/>
        <item x="58940"/>
        <item x="58941"/>
        <item x="58942"/>
        <item x="58943"/>
        <item x="58944"/>
        <item x="58945"/>
        <item x="58946"/>
        <item x="58947"/>
        <item x="58948"/>
        <item x="58949"/>
        <item x="58950"/>
        <item x="58951"/>
        <item x="58952"/>
        <item x="58953"/>
        <item x="58954"/>
        <item x="58955"/>
        <item x="58956"/>
        <item x="58957"/>
        <item x="58958"/>
        <item x="58959"/>
        <item x="58960"/>
        <item x="58961"/>
        <item x="58962"/>
        <item x="58963"/>
        <item x="58964"/>
        <item x="58965"/>
        <item x="58966"/>
        <item x="58967"/>
        <item x="58968"/>
        <item x="58969"/>
        <item x="58970"/>
        <item x="58971"/>
        <item x="58972"/>
        <item x="58973"/>
        <item x="58974"/>
        <item x="58975"/>
        <item x="58976"/>
        <item x="58977"/>
        <item x="58978"/>
        <item x="58979"/>
        <item x="58980"/>
        <item x="58981"/>
        <item x="58982"/>
        <item x="58983"/>
        <item x="58984"/>
        <item x="58985"/>
        <item x="58986"/>
        <item x="58987"/>
        <item x="58988"/>
        <item x="58989"/>
        <item x="58990"/>
        <item x="58991"/>
        <item x="58992"/>
        <item x="58993"/>
        <item x="58994"/>
        <item x="58995"/>
        <item x="58996"/>
        <item x="58997"/>
        <item x="58998"/>
        <item x="58999"/>
        <item x="59000"/>
        <item x="59001"/>
        <item x="59002"/>
        <item x="59003"/>
        <item x="59004"/>
        <item x="59005"/>
        <item x="59006"/>
        <item x="59007"/>
        <item x="59008"/>
        <item x="59009"/>
        <item x="59010"/>
        <item x="59011"/>
        <item x="59012"/>
        <item x="59013"/>
        <item x="59014"/>
        <item x="59015"/>
        <item x="59016"/>
        <item x="59017"/>
        <item x="59018"/>
        <item x="59019"/>
        <item x="59020"/>
        <item x="59021"/>
        <item x="59022"/>
        <item x="59023"/>
        <item x="59024"/>
        <item x="59025"/>
        <item x="59026"/>
        <item x="59027"/>
        <item x="59028"/>
        <item x="59029"/>
        <item x="59030"/>
        <item x="59031"/>
        <item x="59032"/>
        <item x="59033"/>
        <item x="59034"/>
        <item x="59035"/>
        <item x="59036"/>
        <item x="59037"/>
        <item x="59038"/>
        <item x="59039"/>
        <item x="59040"/>
        <item x="59041"/>
        <item x="59042"/>
        <item x="59043"/>
        <item x="59044"/>
        <item x="59045"/>
        <item x="59046"/>
        <item x="59047"/>
        <item x="59048"/>
        <item x="59049"/>
        <item x="59050"/>
        <item x="59051"/>
        <item x="59052"/>
        <item x="59053"/>
        <item x="59054"/>
        <item x="59055"/>
        <item x="59056"/>
        <item x="59057"/>
        <item x="59058"/>
        <item x="59059"/>
        <item x="59060"/>
        <item x="59061"/>
        <item x="59062"/>
        <item x="59063"/>
        <item x="59064"/>
        <item x="59065"/>
        <item x="59066"/>
        <item x="59067"/>
        <item x="59068"/>
        <item x="59069"/>
        <item x="59070"/>
        <item x="59071"/>
        <item x="59072"/>
        <item x="59073"/>
        <item x="59074"/>
        <item x="59075"/>
        <item x="59076"/>
        <item x="59077"/>
        <item x="59078"/>
        <item x="59079"/>
        <item x="59080"/>
        <item x="59081"/>
        <item x="59082"/>
        <item x="59083"/>
        <item x="59084"/>
        <item x="59085"/>
        <item x="59086"/>
        <item x="59087"/>
        <item x="59088"/>
        <item x="59089"/>
        <item x="59090"/>
        <item x="59091"/>
        <item x="59092"/>
        <item x="59093"/>
        <item x="59094"/>
        <item x="59095"/>
        <item x="59096"/>
        <item x="59097"/>
        <item x="59098"/>
        <item x="59099"/>
        <item x="59100"/>
        <item x="59101"/>
        <item x="59102"/>
        <item x="59103"/>
        <item x="59104"/>
        <item x="59105"/>
        <item x="59106"/>
        <item x="59107"/>
        <item x="59108"/>
        <item x="59109"/>
        <item x="59110"/>
        <item x="59111"/>
        <item x="59112"/>
        <item x="59113"/>
        <item x="59114"/>
        <item x="59115"/>
        <item x="59116"/>
        <item x="59117"/>
        <item x="59118"/>
        <item x="59119"/>
        <item x="59120"/>
        <item x="59121"/>
        <item x="59122"/>
        <item x="59123"/>
        <item x="59124"/>
        <item x="59125"/>
        <item x="59126"/>
        <item x="59127"/>
        <item x="59128"/>
        <item x="59129"/>
        <item x="59130"/>
        <item x="59131"/>
        <item x="59132"/>
        <item x="59133"/>
        <item x="59134"/>
        <item x="59135"/>
        <item x="59136"/>
        <item x="59137"/>
        <item x="59138"/>
        <item x="59139"/>
        <item x="59140"/>
        <item x="59141"/>
        <item x="59142"/>
        <item x="59143"/>
        <item x="59144"/>
        <item x="59145"/>
        <item x="59146"/>
        <item x="59147"/>
        <item x="59148"/>
        <item x="59149"/>
        <item x="59150"/>
        <item x="59151"/>
        <item x="59152"/>
        <item x="59153"/>
        <item x="59154"/>
        <item x="59155"/>
        <item x="59156"/>
        <item x="59157"/>
        <item x="59158"/>
        <item x="59159"/>
        <item x="59160"/>
        <item x="59161"/>
        <item x="59162"/>
        <item x="59163"/>
        <item x="59164"/>
        <item x="59165"/>
        <item x="59166"/>
        <item x="59167"/>
        <item x="59168"/>
        <item x="59169"/>
        <item x="59170"/>
        <item x="59171"/>
        <item x="59172"/>
        <item x="59173"/>
        <item x="59174"/>
        <item x="59175"/>
        <item x="59176"/>
        <item x="59177"/>
        <item x="59178"/>
        <item x="59179"/>
        <item x="59180"/>
        <item x="59181"/>
        <item x="59182"/>
        <item x="59183"/>
        <item x="59184"/>
        <item x="59185"/>
        <item x="59186"/>
        <item x="59187"/>
        <item x="59188"/>
        <item x="59189"/>
        <item x="59190"/>
        <item x="59191"/>
        <item x="59192"/>
        <item x="59193"/>
        <item x="59194"/>
        <item x="59195"/>
        <item x="59196"/>
        <item x="59197"/>
        <item x="59198"/>
        <item x="59199"/>
        <item x="59200"/>
        <item x="59201"/>
        <item x="59202"/>
        <item x="59203"/>
        <item x="59204"/>
        <item x="59205"/>
        <item x="59206"/>
        <item x="59207"/>
        <item x="59208"/>
        <item x="59209"/>
        <item x="59210"/>
        <item x="59211"/>
        <item x="59212"/>
        <item x="59213"/>
        <item x="59214"/>
        <item x="59215"/>
        <item x="59216"/>
        <item x="59217"/>
        <item x="59218"/>
        <item x="59219"/>
        <item x="59220"/>
        <item x="59221"/>
        <item x="59222"/>
        <item x="59223"/>
        <item x="59224"/>
        <item x="59225"/>
        <item x="59226"/>
        <item x="59227"/>
        <item x="59228"/>
        <item x="59229"/>
        <item x="59230"/>
        <item x="59231"/>
        <item x="59232"/>
        <item x="59233"/>
        <item x="59234"/>
        <item x="59235"/>
        <item x="59236"/>
        <item x="59237"/>
        <item x="59238"/>
        <item x="59239"/>
        <item x="59240"/>
        <item x="59241"/>
        <item x="59242"/>
        <item x="59243"/>
        <item x="59244"/>
        <item x="59245"/>
        <item x="59246"/>
        <item x="59247"/>
        <item x="59248"/>
        <item x="59249"/>
        <item x="59250"/>
        <item x="59251"/>
        <item x="59252"/>
        <item x="59253"/>
        <item x="59254"/>
        <item x="59255"/>
        <item x="59256"/>
        <item x="59257"/>
        <item x="59258"/>
        <item x="59259"/>
        <item x="59260"/>
        <item x="59261"/>
        <item x="59262"/>
        <item x="59263"/>
        <item x="59264"/>
        <item x="59265"/>
        <item x="59266"/>
        <item x="59267"/>
        <item x="59268"/>
        <item x="59269"/>
        <item x="59270"/>
        <item x="59271"/>
        <item x="59272"/>
        <item x="59273"/>
        <item x="59274"/>
        <item x="59275"/>
        <item x="59276"/>
        <item x="59277"/>
        <item x="59278"/>
        <item x="59279"/>
        <item x="59280"/>
        <item x="59281"/>
        <item x="59282"/>
        <item x="59283"/>
        <item x="59284"/>
        <item x="59285"/>
        <item x="59286"/>
        <item x="59287"/>
        <item x="59288"/>
        <item x="59289"/>
        <item x="59290"/>
        <item x="59291"/>
        <item x="59292"/>
        <item x="59293"/>
        <item x="59294"/>
        <item x="59295"/>
        <item x="59296"/>
        <item x="59297"/>
        <item x="59298"/>
        <item x="59299"/>
        <item x="59300"/>
        <item x="59301"/>
        <item x="59302"/>
        <item x="59303"/>
        <item x="59304"/>
        <item x="59305"/>
        <item x="59306"/>
        <item x="59307"/>
        <item x="59308"/>
        <item x="59309"/>
        <item x="59310"/>
        <item x="59311"/>
        <item x="59312"/>
        <item x="59313"/>
        <item x="59314"/>
        <item x="59315"/>
        <item x="59316"/>
        <item x="59317"/>
        <item x="59318"/>
        <item x="59319"/>
        <item x="59320"/>
        <item x="59321"/>
        <item x="59322"/>
        <item x="59323"/>
        <item x="59324"/>
        <item x="59325"/>
        <item x="59326"/>
        <item x="59327"/>
        <item x="59328"/>
        <item x="59329"/>
        <item x="59330"/>
        <item x="59331"/>
        <item x="59332"/>
        <item x="59333"/>
        <item x="59334"/>
        <item x="59335"/>
        <item x="59336"/>
        <item x="59337"/>
        <item x="59338"/>
        <item x="59339"/>
        <item x="59340"/>
        <item x="59341"/>
        <item x="59342"/>
        <item x="59343"/>
        <item x="59344"/>
        <item x="59345"/>
        <item x="59346"/>
        <item x="59347"/>
        <item x="59348"/>
        <item x="59349"/>
        <item x="59350"/>
        <item x="59351"/>
        <item x="59352"/>
        <item x="59353"/>
        <item x="59354"/>
        <item x="59355"/>
        <item x="59356"/>
        <item x="59357"/>
        <item x="59358"/>
        <item x="59359"/>
        <item x="59360"/>
        <item x="59361"/>
        <item x="59362"/>
        <item x="59363"/>
        <item x="59364"/>
        <item x="59365"/>
        <item x="59366"/>
        <item x="59367"/>
        <item x="59368"/>
        <item x="59369"/>
        <item x="59370"/>
        <item x="59371"/>
        <item x="59372"/>
        <item x="59373"/>
        <item x="59374"/>
        <item x="59375"/>
        <item x="59376"/>
        <item x="59377"/>
        <item x="59378"/>
        <item x="59379"/>
        <item x="59380"/>
        <item x="59381"/>
        <item x="59382"/>
        <item x="59383"/>
        <item x="59384"/>
        <item x="59385"/>
        <item x="59386"/>
        <item x="59387"/>
        <item x="59388"/>
        <item x="59389"/>
        <item x="59390"/>
        <item x="59391"/>
        <item x="59392"/>
        <item x="59393"/>
        <item x="59394"/>
        <item x="59395"/>
        <item x="59396"/>
        <item x="59397"/>
        <item x="59398"/>
        <item x="59399"/>
        <item x="59400"/>
        <item x="59401"/>
        <item x="59402"/>
        <item x="59403"/>
        <item x="59404"/>
        <item x="59405"/>
        <item x="59406"/>
        <item x="59407"/>
        <item x="59408"/>
        <item x="59409"/>
        <item x="59410"/>
        <item x="59411"/>
        <item x="59412"/>
        <item x="59413"/>
        <item x="59414"/>
        <item x="59415"/>
        <item x="59416"/>
        <item x="59417"/>
        <item x="59418"/>
        <item x="59419"/>
        <item x="59420"/>
        <item x="59421"/>
        <item x="59422"/>
        <item x="59423"/>
        <item x="59424"/>
        <item x="59425"/>
        <item x="59426"/>
        <item x="59427"/>
        <item x="59428"/>
        <item x="59429"/>
        <item x="59430"/>
        <item x="59431"/>
        <item x="59432"/>
        <item x="59433"/>
        <item x="59434"/>
        <item x="59435"/>
        <item x="59436"/>
        <item x="59437"/>
        <item x="59438"/>
        <item x="59439"/>
        <item x="59440"/>
        <item x="59441"/>
        <item x="59442"/>
        <item x="59443"/>
        <item x="59444"/>
        <item x="59445"/>
        <item x="59446"/>
        <item x="59447"/>
        <item x="59448"/>
        <item x="59449"/>
        <item x="59450"/>
        <item x="59451"/>
        <item x="59452"/>
        <item x="59453"/>
        <item x="59454"/>
        <item x="59455"/>
        <item x="59456"/>
        <item x="59457"/>
        <item x="59458"/>
        <item x="59459"/>
        <item x="59460"/>
        <item x="59461"/>
        <item x="59462"/>
        <item x="59463"/>
        <item x="59464"/>
        <item x="59465"/>
        <item x="59466"/>
        <item x="59467"/>
        <item x="59468"/>
        <item x="59469"/>
        <item x="59470"/>
        <item x="59471"/>
        <item x="59472"/>
        <item x="59473"/>
        <item x="59474"/>
        <item x="59475"/>
        <item x="59476"/>
        <item x="59477"/>
        <item x="59478"/>
        <item x="59479"/>
        <item x="59480"/>
        <item x="59481"/>
        <item x="59482"/>
        <item x="59483"/>
        <item x="59484"/>
        <item x="59485"/>
        <item x="59486"/>
        <item x="59487"/>
        <item x="59488"/>
        <item x="59489"/>
        <item x="59490"/>
        <item x="59491"/>
        <item x="59492"/>
        <item x="59493"/>
        <item x="59494"/>
        <item x="59495"/>
        <item x="59496"/>
        <item x="59497"/>
        <item x="59498"/>
        <item x="59499"/>
        <item x="59500"/>
        <item x="59501"/>
        <item x="59502"/>
        <item x="59503"/>
        <item x="59504"/>
        <item x="59505"/>
        <item x="59506"/>
        <item x="59507"/>
        <item x="59508"/>
        <item x="59509"/>
        <item x="59510"/>
        <item x="59511"/>
        <item x="59512"/>
        <item x="59513"/>
        <item x="59514"/>
        <item x="59515"/>
        <item x="59516"/>
        <item x="59517"/>
        <item x="59518"/>
        <item x="59519"/>
        <item x="59520"/>
        <item x="59521"/>
        <item x="59522"/>
        <item x="59523"/>
        <item x="59524"/>
        <item x="59525"/>
        <item x="59526"/>
        <item x="59527"/>
        <item x="59528"/>
        <item x="59529"/>
        <item x="59530"/>
        <item x="59531"/>
        <item x="59532"/>
        <item x="59533"/>
        <item x="59534"/>
        <item x="59535"/>
        <item x="59536"/>
        <item x="59537"/>
        <item x="59538"/>
        <item x="59539"/>
        <item x="59540"/>
        <item x="59541"/>
        <item x="59542"/>
        <item x="59543"/>
        <item x="59544"/>
        <item x="59545"/>
        <item x="59546"/>
        <item x="59547"/>
        <item x="59548"/>
        <item x="59549"/>
        <item x="59550"/>
        <item x="59551"/>
        <item x="59552"/>
        <item x="59553"/>
        <item x="59554"/>
        <item x="59555"/>
        <item x="59556"/>
        <item x="59557"/>
        <item x="59558"/>
        <item x="59559"/>
        <item x="59560"/>
        <item x="59561"/>
        <item x="59562"/>
        <item x="59563"/>
        <item x="59564"/>
        <item x="59565"/>
        <item x="59566"/>
        <item x="59567"/>
        <item x="59568"/>
        <item x="59569"/>
        <item x="59570"/>
        <item x="59571"/>
        <item x="59572"/>
        <item x="59573"/>
        <item x="59574"/>
        <item x="59575"/>
        <item x="59576"/>
        <item x="59577"/>
        <item x="59578"/>
        <item x="59579"/>
        <item x="59580"/>
        <item x="59581"/>
        <item x="59582"/>
        <item x="59583"/>
        <item x="59584"/>
        <item x="59585"/>
        <item x="59586"/>
        <item x="59587"/>
        <item x="59588"/>
        <item x="59589"/>
        <item x="59590"/>
        <item x="59591"/>
        <item x="59592"/>
        <item x="59593"/>
        <item x="59594"/>
        <item x="59595"/>
        <item x="59596"/>
        <item x="59597"/>
        <item x="59598"/>
        <item x="59599"/>
        <item x="59600"/>
        <item x="59601"/>
        <item x="59602"/>
        <item x="59603"/>
        <item x="59604"/>
        <item x="59605"/>
        <item x="59606"/>
        <item x="59607"/>
        <item x="59608"/>
        <item x="59609"/>
        <item x="59610"/>
        <item x="59611"/>
        <item x="59612"/>
        <item x="59613"/>
        <item x="59614"/>
        <item x="59615"/>
        <item x="59616"/>
        <item x="59617"/>
        <item x="59618"/>
        <item x="59619"/>
        <item x="59620"/>
        <item x="59621"/>
        <item x="59622"/>
        <item x="59623"/>
        <item x="59624"/>
        <item x="59625"/>
        <item x="59626"/>
        <item x="59627"/>
        <item x="59628"/>
        <item x="59629"/>
        <item x="59630"/>
        <item x="59631"/>
        <item x="59632"/>
        <item x="59633"/>
        <item x="59634"/>
        <item x="59635"/>
        <item x="59636"/>
        <item x="59637"/>
        <item x="59638"/>
        <item x="59639"/>
        <item x="59640"/>
        <item x="59641"/>
        <item x="59642"/>
        <item x="59643"/>
        <item x="59644"/>
        <item x="59645"/>
        <item x="59646"/>
        <item x="59647"/>
        <item x="59648"/>
        <item x="59649"/>
        <item x="59650"/>
        <item x="59651"/>
        <item x="59652"/>
        <item x="59653"/>
        <item x="59654"/>
        <item x="59655"/>
        <item x="59656"/>
        <item x="59657"/>
        <item x="59658"/>
        <item x="59659"/>
        <item x="59660"/>
        <item x="59661"/>
        <item x="59662"/>
        <item x="59663"/>
        <item x="59664"/>
        <item x="59665"/>
        <item x="59666"/>
        <item x="59667"/>
        <item x="59668"/>
        <item x="59669"/>
        <item x="59670"/>
        <item x="59671"/>
        <item x="59672"/>
        <item x="59673"/>
        <item x="59674"/>
        <item x="59675"/>
        <item x="59676"/>
        <item x="59677"/>
        <item x="59678"/>
        <item x="59679"/>
        <item x="59680"/>
        <item x="59681"/>
        <item x="59682"/>
        <item x="59683"/>
        <item x="59684"/>
        <item x="59685"/>
        <item x="59686"/>
        <item x="59687"/>
        <item x="59688"/>
        <item x="59689"/>
        <item x="59690"/>
        <item x="59691"/>
        <item x="59692"/>
        <item x="59693"/>
        <item x="59694"/>
        <item x="59695"/>
        <item x="59696"/>
        <item x="59697"/>
        <item x="59698"/>
        <item x="59699"/>
        <item x="59700"/>
        <item x="59701"/>
        <item x="59702"/>
        <item x="59703"/>
        <item x="59704"/>
        <item x="59705"/>
        <item x="59706"/>
        <item x="59707"/>
        <item x="59708"/>
        <item x="59709"/>
        <item x="59710"/>
        <item x="59711"/>
        <item x="59712"/>
        <item x="59713"/>
        <item x="59714"/>
        <item x="59715"/>
        <item x="59716"/>
        <item x="59717"/>
        <item x="59718"/>
        <item x="59719"/>
        <item x="59720"/>
        <item x="59721"/>
        <item x="59722"/>
        <item x="59723"/>
        <item x="59724"/>
        <item x="59725"/>
        <item x="59726"/>
        <item x="59727"/>
        <item x="59728"/>
        <item x="59729"/>
        <item x="59730"/>
        <item x="59731"/>
        <item x="59732"/>
        <item x="59733"/>
        <item x="59734"/>
        <item x="59735"/>
        <item x="59736"/>
        <item x="59737"/>
        <item x="59738"/>
        <item x="59739"/>
        <item x="59740"/>
        <item x="59741"/>
        <item x="59742"/>
        <item x="59743"/>
        <item x="59744"/>
        <item x="59745"/>
        <item x="59746"/>
        <item x="59747"/>
        <item x="59748"/>
        <item x="59749"/>
        <item x="59750"/>
        <item x="59751"/>
        <item x="59752"/>
        <item x="59753"/>
        <item x="59754"/>
        <item x="59755"/>
        <item x="59756"/>
        <item x="59757"/>
        <item x="59758"/>
        <item x="59759"/>
        <item x="59760"/>
        <item x="59761"/>
        <item x="59762"/>
        <item x="59763"/>
        <item x="59764"/>
        <item x="59765"/>
        <item x="59766"/>
        <item x="59767"/>
        <item x="59768"/>
        <item x="59769"/>
        <item x="59770"/>
        <item x="59771"/>
        <item x="59772"/>
        <item x="59773"/>
        <item x="59774"/>
        <item x="59775"/>
        <item x="59776"/>
        <item x="59777"/>
        <item x="59778"/>
        <item x="59779"/>
        <item x="59780"/>
        <item x="59781"/>
        <item x="59782"/>
        <item x="59783"/>
        <item x="59784"/>
        <item x="59785"/>
        <item x="59786"/>
        <item x="59787"/>
        <item x="59788"/>
        <item x="59789"/>
        <item x="59790"/>
        <item x="59791"/>
        <item x="59792"/>
        <item x="59793"/>
        <item x="59794"/>
        <item x="59795"/>
        <item x="59796"/>
        <item x="59797"/>
        <item x="59798"/>
        <item x="59799"/>
        <item x="59800"/>
        <item x="59801"/>
        <item x="59802"/>
        <item x="59803"/>
        <item x="59804"/>
        <item x="59805"/>
        <item x="59806"/>
        <item x="59807"/>
        <item x="59808"/>
        <item x="59809"/>
        <item x="59810"/>
        <item x="59811"/>
        <item x="59812"/>
        <item x="59813"/>
        <item x="59814"/>
        <item x="59815"/>
        <item x="59816"/>
        <item x="59817"/>
        <item x="59818"/>
        <item x="59819"/>
        <item x="59820"/>
        <item x="59821"/>
        <item x="59822"/>
        <item x="59823"/>
        <item x="59824"/>
        <item x="59825"/>
        <item x="59826"/>
        <item x="59827"/>
        <item x="59828"/>
        <item x="59829"/>
        <item x="59830"/>
        <item x="59831"/>
        <item x="59832"/>
        <item x="59833"/>
        <item x="59834"/>
        <item x="59835"/>
        <item x="59836"/>
        <item x="59837"/>
        <item x="59838"/>
        <item x="59839"/>
        <item x="59840"/>
        <item x="59841"/>
        <item x="59842"/>
        <item x="59843"/>
        <item x="59844"/>
        <item x="59845"/>
        <item x="59846"/>
        <item x="59847"/>
        <item x="59848"/>
        <item x="59849"/>
        <item x="59850"/>
        <item x="59851"/>
        <item x="59852"/>
        <item x="59853"/>
        <item x="59854"/>
        <item x="59855"/>
        <item x="59856"/>
        <item x="59857"/>
        <item x="59858"/>
        <item x="59859"/>
        <item x="59860"/>
        <item x="59861"/>
        <item x="59862"/>
        <item x="59863"/>
        <item x="59864"/>
        <item x="59865"/>
        <item x="59866"/>
        <item x="59867"/>
        <item x="59868"/>
        <item x="59869"/>
        <item x="59870"/>
        <item x="59871"/>
        <item x="59872"/>
        <item x="59873"/>
        <item x="59874"/>
        <item x="59875"/>
        <item x="59876"/>
        <item x="59877"/>
        <item x="59878"/>
        <item x="59879"/>
        <item x="59880"/>
        <item x="59881"/>
        <item x="59882"/>
        <item x="59883"/>
        <item x="59884"/>
        <item x="59885"/>
        <item x="59886"/>
        <item x="59887"/>
        <item x="59888"/>
        <item x="59889"/>
        <item x="59890"/>
        <item x="59891"/>
        <item x="59892"/>
        <item x="59893"/>
        <item x="59894"/>
        <item x="59895"/>
        <item x="59896"/>
        <item x="59897"/>
        <item x="59898"/>
        <item x="59899"/>
        <item x="59900"/>
        <item x="59901"/>
        <item x="59902"/>
        <item x="59903"/>
        <item x="59904"/>
        <item x="59905"/>
        <item x="59906"/>
        <item x="59907"/>
        <item x="59908"/>
        <item x="59909"/>
        <item x="59910"/>
        <item x="59911"/>
        <item x="59912"/>
        <item x="59913"/>
        <item x="59914"/>
        <item x="59915"/>
        <item x="59916"/>
        <item x="59917"/>
        <item x="59918"/>
        <item x="59919"/>
        <item x="59920"/>
        <item x="59921"/>
        <item x="59922"/>
        <item x="59923"/>
        <item x="59924"/>
        <item x="59925"/>
        <item x="59926"/>
        <item x="59927"/>
        <item x="59928"/>
        <item x="59929"/>
        <item x="59930"/>
        <item x="59931"/>
        <item x="59932"/>
        <item x="59933"/>
        <item x="59934"/>
        <item x="59935"/>
        <item x="59936"/>
        <item x="59937"/>
        <item x="59938"/>
        <item x="59939"/>
        <item x="59940"/>
        <item x="59941"/>
        <item x="59942"/>
        <item x="59943"/>
        <item x="59944"/>
        <item x="59945"/>
        <item x="59946"/>
        <item x="59947"/>
        <item x="59948"/>
        <item x="59949"/>
        <item x="59950"/>
        <item x="59951"/>
        <item x="59952"/>
        <item x="59953"/>
        <item x="59954"/>
        <item x="59955"/>
        <item x="59956"/>
        <item x="59957"/>
        <item x="59958"/>
        <item x="59959"/>
        <item x="59960"/>
        <item x="59961"/>
        <item x="59962"/>
        <item x="59963"/>
        <item x="59964"/>
        <item x="59965"/>
        <item x="59966"/>
        <item x="59967"/>
        <item x="59968"/>
        <item x="59969"/>
        <item x="59970"/>
        <item x="59971"/>
        <item x="59972"/>
        <item x="59973"/>
        <item x="59974"/>
        <item x="59975"/>
        <item x="59976"/>
        <item x="59977"/>
        <item x="59978"/>
        <item x="59979"/>
        <item x="59980"/>
        <item x="59981"/>
        <item x="59982"/>
        <item x="59983"/>
        <item x="59984"/>
        <item x="59985"/>
        <item x="59986"/>
        <item x="59987"/>
        <item x="59988"/>
        <item x="59989"/>
        <item x="59990"/>
        <item x="59991"/>
        <item x="59992"/>
        <item x="59993"/>
        <item x="59994"/>
        <item x="59995"/>
        <item x="59996"/>
        <item x="59997"/>
        <item x="59998"/>
        <item x="59999"/>
        <item x="60000"/>
        <item x="60001"/>
        <item x="60002"/>
        <item x="60003"/>
        <item x="60004"/>
        <item x="60005"/>
        <item x="60006"/>
        <item x="60007"/>
        <item x="60008"/>
        <item x="60009"/>
        <item x="60010"/>
        <item x="60011"/>
        <item x="60012"/>
        <item x="60013"/>
        <item x="60014"/>
        <item x="60015"/>
        <item x="60016"/>
        <item x="60017"/>
        <item x="60018"/>
        <item x="60019"/>
        <item x="60020"/>
        <item x="60021"/>
        <item x="60022"/>
        <item x="60023"/>
        <item x="60024"/>
        <item x="60025"/>
        <item x="60026"/>
        <item x="60027"/>
        <item x="60028"/>
        <item x="60029"/>
        <item x="60030"/>
        <item x="60031"/>
        <item x="60032"/>
        <item x="60033"/>
        <item x="60034"/>
        <item x="60035"/>
        <item x="60036"/>
        <item x="60037"/>
        <item x="60038"/>
        <item x="60039"/>
        <item x="60040"/>
        <item x="60041"/>
        <item x="60042"/>
        <item x="60043"/>
        <item x="60044"/>
        <item x="60045"/>
        <item x="60046"/>
        <item x="60047"/>
        <item x="60048"/>
        <item x="60049"/>
        <item x="60050"/>
        <item x="60051"/>
        <item x="60052"/>
        <item x="60053"/>
        <item x="60054"/>
        <item x="60055"/>
        <item x="60056"/>
        <item x="60057"/>
        <item x="60058"/>
        <item x="60059"/>
        <item x="60060"/>
        <item x="60061"/>
        <item x="60062"/>
        <item x="60063"/>
        <item x="60064"/>
        <item x="60065"/>
        <item x="60066"/>
        <item x="60067"/>
        <item x="60068"/>
        <item x="60069"/>
        <item x="60070"/>
        <item x="60071"/>
        <item x="60072"/>
        <item x="60073"/>
        <item x="60074"/>
        <item x="60075"/>
        <item x="60076"/>
        <item x="60077"/>
        <item x="60078"/>
        <item x="60079"/>
        <item x="60080"/>
        <item x="60081"/>
        <item x="60082"/>
        <item x="60083"/>
        <item x="60084"/>
        <item x="60085"/>
        <item x="60086"/>
        <item x="60087"/>
        <item x="60088"/>
        <item x="60089"/>
        <item x="60090"/>
        <item x="60091"/>
        <item x="60092"/>
        <item x="60093"/>
        <item x="60094"/>
        <item x="60095"/>
        <item x="60096"/>
        <item x="60097"/>
        <item x="60098"/>
        <item x="60099"/>
        <item x="60100"/>
        <item x="60101"/>
        <item x="60102"/>
        <item x="60103"/>
        <item x="60104"/>
        <item x="60105"/>
        <item x="60106"/>
        <item x="60107"/>
        <item x="60108"/>
        <item x="60109"/>
        <item x="60110"/>
        <item x="60111"/>
        <item x="60112"/>
        <item x="60113"/>
        <item x="60114"/>
        <item x="60115"/>
        <item x="60116"/>
        <item x="60117"/>
        <item x="60118"/>
        <item x="60119"/>
        <item x="60120"/>
        <item x="60121"/>
        <item x="60122"/>
        <item x="60123"/>
        <item x="60124"/>
        <item x="60125"/>
        <item x="60126"/>
        <item x="60127"/>
        <item x="60128"/>
        <item x="60129"/>
        <item x="60130"/>
        <item x="60131"/>
        <item x="60132"/>
        <item x="60133"/>
        <item x="60134"/>
        <item x="60135"/>
        <item x="60136"/>
        <item x="60137"/>
        <item x="60138"/>
        <item x="60139"/>
        <item x="60140"/>
        <item x="60141"/>
        <item x="60142"/>
        <item x="60143"/>
        <item x="60144"/>
        <item x="60145"/>
        <item x="60146"/>
        <item x="60147"/>
        <item x="60148"/>
        <item x="60149"/>
        <item x="60150"/>
        <item x="60151"/>
        <item x="60152"/>
        <item x="60153"/>
        <item x="60154"/>
        <item x="60155"/>
        <item x="60156"/>
        <item x="60157"/>
        <item x="60158"/>
        <item x="60159"/>
        <item x="60160"/>
        <item x="60161"/>
        <item x="60162"/>
        <item x="60163"/>
        <item x="60164"/>
        <item x="60165"/>
        <item x="60166"/>
        <item x="60167"/>
        <item x="60168"/>
        <item x="60169"/>
        <item x="60170"/>
        <item x="60171"/>
        <item x="60172"/>
        <item x="60173"/>
        <item x="60174"/>
        <item x="60175"/>
        <item x="60176"/>
        <item x="60177"/>
        <item x="60178"/>
        <item x="60179"/>
        <item x="60180"/>
        <item x="60181"/>
        <item x="60182"/>
        <item x="60183"/>
        <item x="60184"/>
        <item x="60185"/>
        <item x="60186"/>
        <item x="60187"/>
        <item x="60188"/>
        <item x="60189"/>
        <item x="60190"/>
        <item x="60191"/>
        <item x="60192"/>
        <item x="60193"/>
        <item x="60194"/>
        <item x="60195"/>
        <item x="60196"/>
        <item x="60197"/>
        <item x="60198"/>
        <item x="60199"/>
        <item x="60200"/>
        <item x="60201"/>
        <item x="60202"/>
        <item x="60203"/>
        <item x="60204"/>
        <item x="60205"/>
        <item x="60206"/>
        <item x="60207"/>
        <item x="60208"/>
        <item x="60209"/>
        <item x="60210"/>
        <item x="60211"/>
        <item x="60212"/>
        <item x="60213"/>
        <item x="60214"/>
        <item x="60215"/>
        <item x="60216"/>
        <item x="60217"/>
        <item x="60218"/>
        <item x="60219"/>
        <item x="60220"/>
        <item x="60221"/>
        <item x="60222"/>
        <item x="60223"/>
        <item x="60224"/>
        <item x="60225"/>
        <item x="60226"/>
        <item x="60227"/>
        <item x="60228"/>
        <item x="60229"/>
        <item x="60230"/>
        <item x="60231"/>
        <item x="60232"/>
        <item x="60233"/>
        <item x="60234"/>
        <item x="60235"/>
        <item x="60236"/>
        <item x="60237"/>
        <item x="60238"/>
        <item x="60239"/>
        <item x="60240"/>
        <item x="60241"/>
        <item x="60242"/>
        <item x="60243"/>
        <item x="60244"/>
        <item x="60245"/>
        <item x="60246"/>
        <item x="60247"/>
        <item x="60248"/>
        <item x="60249"/>
        <item x="60250"/>
        <item x="60251"/>
        <item x="60252"/>
        <item x="60253"/>
        <item x="60254"/>
        <item x="60255"/>
        <item x="60256"/>
        <item x="60257"/>
        <item x="60258"/>
        <item x="60259"/>
        <item x="60260"/>
        <item x="60261"/>
        <item x="60262"/>
        <item x="60263"/>
        <item x="60264"/>
        <item x="60265"/>
        <item x="60266"/>
        <item x="60267"/>
        <item x="60268"/>
        <item x="60269"/>
        <item x="60270"/>
        <item x="60271"/>
        <item x="60272"/>
        <item x="60273"/>
        <item x="60274"/>
        <item x="60275"/>
        <item x="60276"/>
        <item x="60277"/>
        <item x="60278"/>
        <item x="60279"/>
        <item x="60280"/>
        <item x="60281"/>
        <item x="60282"/>
        <item x="60283"/>
        <item x="60284"/>
        <item x="60285"/>
        <item x="60286"/>
        <item x="60287"/>
        <item x="60288"/>
        <item x="60289"/>
        <item x="60290"/>
        <item x="60291"/>
        <item x="60292"/>
        <item x="60293"/>
        <item x="60294"/>
        <item x="60295"/>
        <item x="60296"/>
        <item x="60297"/>
        <item x="60298"/>
        <item x="60299"/>
        <item x="60300"/>
        <item x="60301"/>
        <item x="60302"/>
        <item x="60303"/>
        <item x="60304"/>
        <item x="60305"/>
        <item x="60306"/>
        <item x="60307"/>
        <item x="60308"/>
        <item x="60309"/>
        <item x="60310"/>
        <item x="60311"/>
        <item x="60312"/>
        <item x="60313"/>
        <item x="60314"/>
        <item x="60315"/>
        <item x="60316"/>
        <item x="60317"/>
        <item x="60318"/>
        <item x="60319"/>
        <item x="60320"/>
        <item x="60321"/>
        <item x="60322"/>
        <item x="60323"/>
        <item x="60324"/>
        <item x="60325"/>
        <item x="60326"/>
        <item x="60327"/>
        <item x="60328"/>
        <item x="60329"/>
        <item x="60330"/>
        <item x="60331"/>
        <item x="60332"/>
        <item x="60333"/>
        <item x="60334"/>
        <item x="60335"/>
        <item x="60336"/>
        <item x="60337"/>
        <item x="60338"/>
        <item x="60339"/>
        <item x="60340"/>
        <item x="60341"/>
        <item x="60342"/>
        <item x="60343"/>
        <item x="60344"/>
        <item x="60345"/>
        <item x="60346"/>
        <item x="60347"/>
        <item x="60348"/>
        <item x="60349"/>
        <item x="60350"/>
        <item x="60351"/>
        <item x="60352"/>
        <item x="60353"/>
        <item x="60354"/>
        <item x="60355"/>
        <item x="60356"/>
        <item x="60357"/>
        <item x="60358"/>
        <item x="60359"/>
        <item x="60360"/>
        <item x="60361"/>
        <item x="60362"/>
        <item x="60363"/>
        <item x="60364"/>
        <item x="60365"/>
        <item x="60366"/>
        <item x="60367"/>
        <item x="60368"/>
        <item x="60369"/>
        <item x="60370"/>
        <item x="60371"/>
        <item x="60372"/>
        <item x="60373"/>
        <item x="60374"/>
        <item x="60375"/>
        <item x="60376"/>
        <item x="60377"/>
        <item x="60378"/>
        <item x="60379"/>
        <item x="60380"/>
        <item x="60381"/>
        <item x="60382"/>
        <item x="60383"/>
        <item x="60384"/>
        <item x="60385"/>
        <item x="60386"/>
        <item x="60387"/>
        <item x="60388"/>
        <item x="60389"/>
        <item x="60390"/>
        <item x="60391"/>
        <item x="60392"/>
        <item x="60393"/>
        <item x="60394"/>
        <item x="60395"/>
        <item x="60396"/>
        <item x="60397"/>
        <item x="60398"/>
        <item x="60399"/>
        <item x="60400"/>
        <item x="60401"/>
        <item x="60402"/>
        <item x="60403"/>
        <item x="60404"/>
        <item x="60405"/>
        <item x="60406"/>
        <item x="60407"/>
        <item x="60408"/>
        <item x="60409"/>
        <item x="60410"/>
        <item x="60411"/>
        <item x="60412"/>
        <item x="60413"/>
        <item x="60414"/>
        <item x="60415"/>
        <item x="60416"/>
        <item x="60417"/>
        <item x="60418"/>
        <item x="60419"/>
        <item x="60420"/>
        <item x="60421"/>
        <item x="60422"/>
        <item x="60423"/>
        <item x="60424"/>
        <item x="60425"/>
        <item x="60426"/>
        <item x="60427"/>
        <item x="60428"/>
        <item x="60429"/>
        <item x="60430"/>
        <item x="60431"/>
        <item x="60432"/>
        <item x="60433"/>
        <item x="60434"/>
        <item x="60435"/>
        <item x="60436"/>
        <item x="60437"/>
        <item x="60438"/>
        <item x="60439"/>
        <item x="60440"/>
        <item x="60441"/>
        <item x="60442"/>
        <item x="60443"/>
        <item x="60444"/>
        <item x="60445"/>
        <item x="60446"/>
        <item x="60447"/>
        <item x="60448"/>
        <item x="60449"/>
        <item x="60450"/>
        <item x="60451"/>
        <item x="60452"/>
        <item x="60453"/>
        <item x="60454"/>
        <item x="60455"/>
        <item x="60456"/>
        <item x="60457"/>
        <item x="60458"/>
        <item x="60459"/>
        <item x="60460"/>
        <item x="60461"/>
        <item x="60462"/>
        <item x="60463"/>
        <item x="60464"/>
        <item x="60465"/>
        <item x="60466"/>
        <item x="60467"/>
        <item x="60468"/>
        <item x="60469"/>
        <item x="60470"/>
        <item x="60471"/>
        <item x="60472"/>
        <item x="60473"/>
        <item x="60474"/>
        <item x="60475"/>
        <item x="60476"/>
        <item x="60477"/>
        <item x="60478"/>
        <item x="60479"/>
        <item x="60480"/>
        <item x="60481"/>
        <item x="60482"/>
        <item x="60483"/>
        <item x="60484"/>
        <item x="60485"/>
        <item x="60486"/>
        <item x="60487"/>
        <item x="60488"/>
        <item x="60489"/>
        <item x="60490"/>
        <item x="60491"/>
        <item x="60492"/>
        <item x="60493"/>
        <item x="60494"/>
        <item x="60495"/>
        <item x="60496"/>
        <item x="60497"/>
        <item x="60498"/>
        <item x="60499"/>
        <item x="60500"/>
        <item x="60501"/>
        <item x="60502"/>
        <item x="60503"/>
        <item x="60504"/>
        <item x="60505"/>
        <item x="60506"/>
        <item x="60507"/>
        <item x="60508"/>
        <item x="60509"/>
        <item x="60510"/>
        <item x="60511"/>
        <item x="60512"/>
        <item x="60513"/>
        <item x="60514"/>
        <item x="60515"/>
        <item x="60516"/>
        <item x="60517"/>
        <item x="60518"/>
        <item x="60519"/>
        <item x="60520"/>
        <item x="60521"/>
        <item x="60522"/>
        <item x="60523"/>
        <item x="60524"/>
        <item x="60525"/>
        <item x="60526"/>
        <item x="60527"/>
        <item x="60528"/>
        <item x="60529"/>
        <item x="60530"/>
        <item x="60531"/>
        <item x="60532"/>
        <item x="60533"/>
        <item x="60534"/>
        <item x="60535"/>
        <item x="60536"/>
        <item x="60537"/>
        <item x="60538"/>
        <item x="60539"/>
        <item x="60540"/>
        <item x="60541"/>
        <item x="60542"/>
        <item x="60543"/>
        <item x="60544"/>
        <item x="60545"/>
        <item x="60546"/>
        <item x="60547"/>
        <item x="60548"/>
        <item x="60549"/>
        <item x="60550"/>
        <item x="60551"/>
        <item x="60552"/>
        <item x="60553"/>
        <item x="60554"/>
        <item x="60555"/>
        <item x="60556"/>
        <item x="60557"/>
        <item x="60558"/>
        <item x="60559"/>
        <item x="60560"/>
        <item x="60561"/>
        <item x="60562"/>
        <item x="60563"/>
        <item x="60564"/>
        <item x="60565"/>
        <item x="60566"/>
        <item x="60567"/>
        <item x="60568"/>
        <item x="60569"/>
        <item x="60570"/>
        <item x="60571"/>
        <item x="60572"/>
        <item x="60573"/>
        <item x="60574"/>
        <item x="60575"/>
        <item x="60576"/>
        <item x="60577"/>
        <item x="60578"/>
        <item x="60579"/>
        <item x="60580"/>
        <item x="60581"/>
        <item x="60582"/>
        <item x="60583"/>
        <item x="60584"/>
        <item x="60585"/>
        <item x="60586"/>
        <item x="60587"/>
        <item x="60588"/>
        <item x="60589"/>
        <item x="60590"/>
        <item x="60591"/>
        <item x="60592"/>
        <item x="60593"/>
        <item x="60594"/>
        <item x="60595"/>
        <item x="60596"/>
        <item x="60597"/>
        <item x="60598"/>
        <item x="60599"/>
        <item x="60600"/>
        <item x="60601"/>
        <item x="60602"/>
        <item x="60603"/>
        <item x="60604"/>
        <item x="60605"/>
        <item x="60606"/>
        <item x="60607"/>
        <item x="60608"/>
        <item x="60609"/>
        <item x="60610"/>
        <item x="60611"/>
        <item x="60612"/>
        <item x="60613"/>
        <item x="60614"/>
        <item x="60615"/>
        <item x="60616"/>
        <item x="60617"/>
        <item x="60618"/>
        <item x="60619"/>
        <item x="60620"/>
        <item x="60621"/>
        <item x="60622"/>
        <item x="60623"/>
        <item x="60624"/>
        <item x="60625"/>
        <item x="60626"/>
        <item x="60627"/>
        <item x="60628"/>
        <item x="60629"/>
        <item x="60630"/>
        <item x="60631"/>
        <item x="60632"/>
        <item x="60633"/>
        <item x="60634"/>
        <item x="60635"/>
        <item x="60636"/>
        <item x="60637"/>
        <item x="60638"/>
        <item x="60639"/>
        <item x="60640"/>
        <item x="60641"/>
        <item x="60642"/>
        <item x="60643"/>
        <item x="60644"/>
        <item x="60645"/>
        <item x="60646"/>
        <item x="60647"/>
        <item x="60648"/>
        <item x="60649"/>
        <item x="60650"/>
        <item x="60651"/>
        <item x="60652"/>
        <item x="60653"/>
        <item x="60654"/>
        <item x="60655"/>
        <item x="60656"/>
        <item x="60657"/>
        <item x="60658"/>
        <item x="60659"/>
        <item x="60660"/>
        <item x="60661"/>
        <item x="60662"/>
        <item x="60663"/>
        <item x="60664"/>
        <item x="60665"/>
        <item x="60666"/>
        <item x="60667"/>
        <item x="60668"/>
        <item x="60669"/>
        <item x="60670"/>
        <item x="60671"/>
        <item x="60672"/>
        <item x="60673"/>
        <item x="60674"/>
        <item x="60675"/>
        <item x="60676"/>
        <item x="60677"/>
        <item x="60678"/>
        <item x="60679"/>
        <item x="60680"/>
        <item x="60681"/>
        <item x="60682"/>
        <item x="60683"/>
        <item x="60684"/>
        <item x="60685"/>
        <item x="60686"/>
        <item x="60687"/>
        <item x="60688"/>
        <item x="60689"/>
        <item x="60690"/>
        <item x="60691"/>
        <item x="60692"/>
        <item x="60693"/>
        <item x="60694"/>
        <item x="60695"/>
        <item x="60696"/>
        <item x="60697"/>
        <item x="60698"/>
        <item x="60699"/>
        <item x="60700"/>
        <item x="60701"/>
        <item x="60702"/>
        <item x="60703"/>
        <item x="60704"/>
        <item x="60705"/>
        <item x="60706"/>
        <item x="60707"/>
        <item x="60708"/>
        <item x="60709"/>
        <item x="60710"/>
        <item x="60711"/>
        <item x="60712"/>
        <item x="60713"/>
        <item x="60714"/>
        <item x="60715"/>
        <item x="60716"/>
        <item x="60717"/>
        <item x="60718"/>
        <item x="60719"/>
        <item x="60720"/>
        <item x="60721"/>
        <item x="60722"/>
        <item x="60723"/>
        <item x="60724"/>
        <item x="60725"/>
        <item x="60726"/>
        <item x="60727"/>
        <item x="60728"/>
        <item x="60729"/>
        <item x="60730"/>
        <item x="60731"/>
        <item x="60732"/>
        <item x="60733"/>
        <item x="60734"/>
        <item x="60735"/>
        <item x="60736"/>
        <item x="60737"/>
        <item x="60738"/>
        <item x="60739"/>
        <item x="60740"/>
        <item x="60741"/>
        <item x="60742"/>
        <item x="60743"/>
        <item x="60744"/>
        <item x="60745"/>
        <item x="60746"/>
        <item x="60747"/>
        <item x="60748"/>
        <item x="60749"/>
        <item x="60750"/>
        <item x="60751"/>
        <item x="60752"/>
        <item x="60753"/>
        <item x="60754"/>
        <item x="60755"/>
        <item x="60756"/>
        <item x="60757"/>
        <item x="60758"/>
        <item x="60759"/>
        <item x="60760"/>
        <item x="60761"/>
        <item x="60762"/>
        <item x="60763"/>
        <item x="60764"/>
        <item x="60765"/>
        <item x="60766"/>
        <item x="60767"/>
        <item x="60768"/>
        <item x="60769"/>
        <item x="60770"/>
        <item x="60771"/>
        <item x="60772"/>
        <item x="60773"/>
        <item x="60774"/>
        <item x="60775"/>
        <item x="60776"/>
        <item x="60777"/>
        <item x="60778"/>
        <item x="60779"/>
        <item x="60780"/>
        <item x="60781"/>
        <item x="60782"/>
        <item x="60783"/>
        <item x="60784"/>
        <item x="60785"/>
        <item x="60786"/>
        <item x="60787"/>
        <item x="60788"/>
        <item x="60789"/>
        <item x="60790"/>
        <item x="60791"/>
        <item x="60792"/>
        <item x="60793"/>
        <item x="60794"/>
        <item x="60795"/>
        <item x="60796"/>
        <item x="60797"/>
        <item x="60798"/>
        <item x="60799"/>
        <item x="60800"/>
        <item x="60801"/>
        <item x="60802"/>
        <item x="60803"/>
        <item x="60804"/>
        <item x="60805"/>
        <item x="60806"/>
        <item x="60807"/>
        <item x="60808"/>
        <item x="60809"/>
        <item x="60810"/>
        <item x="60811"/>
        <item x="60812"/>
        <item x="60813"/>
        <item x="60814"/>
        <item x="60815"/>
        <item x="60816"/>
        <item x="60817"/>
        <item x="60818"/>
        <item x="60819"/>
        <item x="60820"/>
        <item x="60821"/>
        <item x="60822"/>
        <item x="60823"/>
        <item x="60824"/>
        <item x="60825"/>
        <item x="60826"/>
        <item x="60827"/>
        <item x="60828"/>
        <item x="60829"/>
        <item x="60830"/>
        <item x="60831"/>
        <item x="60832"/>
        <item x="60833"/>
        <item x="60834"/>
        <item x="60835"/>
        <item x="60836"/>
        <item x="60837"/>
        <item x="60838"/>
        <item x="60839"/>
        <item x="60840"/>
        <item x="60841"/>
        <item x="60842"/>
        <item x="60843"/>
        <item x="60844"/>
        <item x="60845"/>
        <item x="60846"/>
        <item x="60847"/>
        <item x="60848"/>
        <item x="60849"/>
        <item x="60850"/>
        <item x="60851"/>
        <item x="60852"/>
        <item x="60853"/>
        <item x="60854"/>
        <item x="60855"/>
        <item x="60856"/>
        <item x="60857"/>
        <item x="60858"/>
        <item x="60859"/>
        <item x="60860"/>
        <item x="60861"/>
        <item x="60862"/>
        <item x="60863"/>
        <item x="60864"/>
        <item x="60865"/>
        <item x="60866"/>
        <item x="60867"/>
        <item x="60868"/>
        <item x="60869"/>
        <item x="60870"/>
        <item x="60871"/>
        <item x="60872"/>
        <item x="60873"/>
        <item x="60874"/>
        <item x="60875"/>
        <item x="60876"/>
        <item x="60877"/>
        <item x="60878"/>
        <item x="60879"/>
        <item x="60880"/>
        <item x="60881"/>
        <item x="60882"/>
        <item x="60883"/>
        <item x="60884"/>
        <item x="60885"/>
        <item x="60886"/>
        <item x="60887"/>
        <item x="60888"/>
        <item x="60889"/>
        <item x="60890"/>
        <item x="60891"/>
        <item x="60892"/>
        <item x="60893"/>
        <item x="60894"/>
        <item x="60895"/>
        <item x="60896"/>
        <item x="60897"/>
        <item x="60898"/>
        <item x="60899"/>
        <item x="60900"/>
        <item x="60901"/>
        <item x="60902"/>
        <item x="60903"/>
        <item x="60904"/>
        <item x="60905"/>
        <item x="60906"/>
        <item x="60907"/>
        <item x="60908"/>
        <item x="60909"/>
        <item x="60910"/>
        <item x="60911"/>
        <item x="60912"/>
        <item x="60913"/>
        <item x="60914"/>
        <item x="60915"/>
        <item x="60916"/>
        <item x="60917"/>
        <item x="60918"/>
        <item x="60919"/>
        <item x="60920"/>
        <item x="60921"/>
        <item x="60922"/>
        <item x="60923"/>
        <item x="60924"/>
        <item x="60925"/>
        <item x="60926"/>
        <item x="60927"/>
        <item x="60928"/>
        <item x="60929"/>
        <item x="60930"/>
        <item x="60931"/>
        <item x="60932"/>
        <item x="60933"/>
        <item x="60934"/>
        <item x="60935"/>
        <item x="60936"/>
        <item x="60937"/>
        <item x="60938"/>
        <item x="60939"/>
        <item x="60940"/>
        <item x="60941"/>
        <item x="60942"/>
        <item x="60943"/>
        <item x="60944"/>
        <item x="60945"/>
        <item x="60946"/>
        <item x="60947"/>
        <item x="60948"/>
        <item x="60949"/>
        <item x="60950"/>
        <item x="60951"/>
        <item x="60952"/>
        <item x="60953"/>
        <item x="60954"/>
        <item x="60955"/>
        <item x="60956"/>
        <item x="60957"/>
        <item x="60958"/>
        <item x="60959"/>
        <item x="60960"/>
        <item x="60961"/>
        <item x="60962"/>
        <item x="60963"/>
        <item x="60964"/>
        <item x="60965"/>
        <item x="60966"/>
        <item x="60967"/>
        <item x="60968"/>
        <item x="60969"/>
        <item x="60970"/>
        <item x="60971"/>
        <item x="60972"/>
        <item x="60973"/>
        <item x="60974"/>
        <item x="60975"/>
        <item x="60976"/>
        <item x="60977"/>
        <item x="60978"/>
        <item x="60979"/>
        <item x="60980"/>
        <item x="60981"/>
        <item x="60982"/>
        <item x="60983"/>
        <item x="60984"/>
        <item x="60985"/>
        <item x="60986"/>
        <item x="60987"/>
        <item x="60988"/>
        <item x="60989"/>
        <item x="60990"/>
        <item x="60991"/>
        <item x="60992"/>
        <item x="60993"/>
        <item x="60994"/>
        <item x="60995"/>
        <item x="60996"/>
        <item x="60997"/>
        <item x="60998"/>
        <item x="60999"/>
        <item x="61000"/>
        <item x="61001"/>
        <item x="61002"/>
        <item x="61003"/>
        <item x="61004"/>
        <item x="61005"/>
        <item x="61006"/>
        <item x="61007"/>
        <item x="61008"/>
        <item x="61009"/>
        <item x="61010"/>
        <item x="61011"/>
        <item x="61012"/>
        <item x="61013"/>
        <item x="61014"/>
        <item x="61015"/>
        <item x="61016"/>
        <item x="61017"/>
        <item x="61018"/>
        <item x="61019"/>
        <item x="61020"/>
        <item x="61021"/>
        <item x="61022"/>
        <item x="61023"/>
        <item x="61024"/>
        <item x="61025"/>
        <item x="61026"/>
        <item x="61027"/>
        <item x="61028"/>
        <item x="61029"/>
        <item x="61030"/>
        <item x="61031"/>
        <item x="61032"/>
        <item x="61033"/>
        <item x="61034"/>
        <item x="61035"/>
        <item x="61036"/>
        <item x="61037"/>
        <item x="61038"/>
        <item x="61039"/>
        <item x="61040"/>
        <item x="61041"/>
        <item x="61042"/>
        <item x="61043"/>
        <item x="61044"/>
        <item x="61045"/>
        <item x="61046"/>
        <item x="61047"/>
        <item x="61048"/>
        <item x="61049"/>
        <item x="61050"/>
        <item x="61051"/>
        <item x="61052"/>
        <item x="61053"/>
        <item x="61054"/>
        <item x="61055"/>
        <item x="61056"/>
        <item x="61057"/>
        <item x="61058"/>
        <item x="61059"/>
        <item x="61060"/>
        <item x="61061"/>
        <item x="61062"/>
        <item x="61063"/>
        <item x="61064"/>
        <item x="61065"/>
        <item x="61066"/>
        <item x="61067"/>
        <item x="61068"/>
        <item x="61069"/>
        <item x="61070"/>
        <item x="61071"/>
        <item x="61072"/>
        <item x="61073"/>
        <item x="61074"/>
        <item x="61075"/>
        <item x="61076"/>
        <item x="61077"/>
        <item x="61078"/>
        <item x="61079"/>
        <item x="61080"/>
        <item x="61081"/>
        <item x="61082"/>
        <item x="61083"/>
        <item x="61084"/>
        <item x="61085"/>
        <item x="61086"/>
        <item x="61087"/>
        <item x="61088"/>
        <item x="61089"/>
        <item x="61090"/>
        <item x="61091"/>
        <item x="61092"/>
        <item x="61093"/>
        <item x="61094"/>
        <item x="61095"/>
        <item x="61096"/>
        <item x="61097"/>
        <item x="61098"/>
        <item x="61099"/>
        <item x="61100"/>
        <item x="61101"/>
        <item x="61102"/>
        <item x="61103"/>
        <item x="61104"/>
        <item x="61105"/>
        <item x="61106"/>
        <item x="61107"/>
        <item x="61108"/>
        <item x="61109"/>
        <item x="61110"/>
        <item x="61111"/>
        <item x="61112"/>
        <item x="61113"/>
        <item x="61114"/>
        <item x="61115"/>
        <item x="61116"/>
        <item x="61117"/>
        <item x="61118"/>
        <item x="61119"/>
        <item x="61120"/>
        <item x="61121"/>
        <item x="61122"/>
        <item x="61123"/>
        <item x="61124"/>
        <item x="61125"/>
        <item x="61126"/>
        <item x="61127"/>
        <item x="61128"/>
        <item x="61129"/>
        <item x="61130"/>
        <item x="61131"/>
        <item x="61132"/>
        <item x="61133"/>
        <item x="61134"/>
        <item x="61135"/>
        <item x="61136"/>
        <item x="61137"/>
        <item x="61138"/>
        <item x="61139"/>
        <item x="61140"/>
        <item x="61141"/>
        <item x="61142"/>
        <item x="61143"/>
        <item x="61144"/>
        <item x="61145"/>
        <item x="61146"/>
        <item x="61147"/>
        <item x="61148"/>
        <item x="61149"/>
        <item x="61150"/>
        <item x="61151"/>
        <item x="61152"/>
        <item x="61153"/>
        <item x="61154"/>
        <item x="61155"/>
        <item x="61156"/>
        <item x="61157"/>
        <item x="61158"/>
        <item x="61159"/>
        <item x="61160"/>
        <item x="61161"/>
        <item x="61162"/>
        <item x="61163"/>
        <item x="61164"/>
        <item x="61165"/>
        <item x="61166"/>
        <item x="61167"/>
        <item x="61168"/>
        <item x="61169"/>
        <item x="61170"/>
        <item x="61171"/>
        <item x="61172"/>
        <item x="61173"/>
        <item x="61174"/>
        <item x="61175"/>
        <item x="61176"/>
        <item x="61177"/>
        <item x="61178"/>
        <item x="61179"/>
        <item x="61180"/>
        <item x="61181"/>
        <item x="61182"/>
        <item x="61183"/>
        <item x="61184"/>
        <item x="61185"/>
        <item x="61186"/>
        <item x="61187"/>
        <item x="61188"/>
        <item x="61189"/>
        <item x="61190"/>
        <item x="61191"/>
        <item x="61192"/>
        <item x="61193"/>
        <item x="61194"/>
        <item x="61195"/>
        <item x="61196"/>
        <item x="61197"/>
        <item x="61198"/>
        <item x="61199"/>
        <item x="61200"/>
        <item x="61201"/>
        <item x="61202"/>
        <item x="61203"/>
        <item x="61204"/>
        <item x="61205"/>
        <item x="61206"/>
        <item x="61207"/>
        <item x="61208"/>
        <item x="61209"/>
        <item x="61210"/>
        <item x="61211"/>
        <item x="61212"/>
        <item x="61213"/>
        <item x="61214"/>
        <item x="61215"/>
        <item x="61216"/>
        <item x="61217"/>
        <item x="61218"/>
        <item x="61219"/>
        <item x="61220"/>
        <item x="61221"/>
        <item x="61222"/>
        <item x="61223"/>
        <item x="61224"/>
        <item x="61225"/>
        <item x="61226"/>
        <item x="61227"/>
        <item x="61228"/>
        <item x="61229"/>
        <item x="61230"/>
        <item x="61231"/>
        <item x="61232"/>
        <item x="61233"/>
        <item x="61234"/>
        <item x="61235"/>
        <item x="61236"/>
        <item x="61237"/>
        <item x="61238"/>
        <item x="61239"/>
        <item x="61240"/>
        <item x="61241"/>
        <item x="61242"/>
        <item x="61243"/>
        <item x="61244"/>
        <item x="61245"/>
        <item x="61246"/>
        <item x="61247"/>
        <item x="61248"/>
        <item x="61249"/>
        <item x="61250"/>
        <item x="61251"/>
        <item x="61252"/>
        <item x="61253"/>
        <item x="61254"/>
        <item x="61255"/>
        <item x="61256"/>
        <item x="61257"/>
        <item x="61258"/>
        <item x="61259"/>
        <item x="61260"/>
        <item x="61261"/>
        <item x="61262"/>
        <item x="61263"/>
        <item x="61264"/>
        <item x="61265"/>
        <item x="61266"/>
        <item x="61267"/>
        <item x="61268"/>
        <item x="61269"/>
        <item x="61270"/>
        <item x="61271"/>
        <item x="61272"/>
        <item x="61273"/>
        <item x="61274"/>
        <item x="61275"/>
        <item x="61276"/>
        <item x="61277"/>
        <item x="61278"/>
        <item x="61279"/>
        <item x="61280"/>
        <item x="61281"/>
        <item x="61282"/>
        <item x="61283"/>
        <item x="61284"/>
        <item x="61285"/>
        <item x="61286"/>
        <item x="61287"/>
        <item x="61288"/>
        <item x="61289"/>
        <item x="61290"/>
        <item x="61291"/>
        <item x="61292"/>
        <item x="61293"/>
        <item x="61294"/>
        <item x="61295"/>
        <item x="61296"/>
        <item x="61297"/>
        <item x="61298"/>
        <item x="61299"/>
        <item x="61300"/>
        <item x="61301"/>
        <item x="61302"/>
        <item x="61303"/>
        <item x="61304"/>
        <item x="61305"/>
        <item x="61306"/>
        <item x="61307"/>
        <item x="61308"/>
        <item x="61309"/>
        <item x="61310"/>
        <item x="61311"/>
        <item x="61312"/>
        <item x="61313"/>
        <item x="61314"/>
        <item x="61315"/>
        <item x="61316"/>
        <item x="61317"/>
        <item x="61318"/>
        <item x="61319"/>
        <item x="61320"/>
        <item x="61321"/>
        <item x="61322"/>
        <item x="61323"/>
        <item x="61324"/>
        <item x="61325"/>
        <item x="61326"/>
        <item x="61327"/>
        <item x="61328"/>
        <item x="61329"/>
        <item x="61330"/>
        <item x="61331"/>
        <item x="61332"/>
        <item x="61333"/>
        <item x="61334"/>
        <item x="61335"/>
        <item x="61336"/>
        <item x="61337"/>
        <item x="61338"/>
        <item x="61339"/>
        <item x="61340"/>
        <item x="61341"/>
        <item x="61342"/>
        <item x="61343"/>
        <item x="61344"/>
        <item x="61345"/>
        <item x="61346"/>
        <item x="61347"/>
        <item x="61348"/>
        <item x="61349"/>
        <item x="61350"/>
        <item x="61351"/>
        <item x="61352"/>
        <item x="61353"/>
        <item x="61354"/>
        <item x="61355"/>
        <item x="61356"/>
        <item x="61357"/>
        <item x="61358"/>
        <item x="61359"/>
        <item x="61360"/>
        <item x="61361"/>
        <item x="61362"/>
        <item x="61363"/>
        <item x="61364"/>
        <item x="61365"/>
        <item x="61366"/>
        <item x="61367"/>
        <item x="61368"/>
        <item x="61369"/>
        <item x="61370"/>
        <item x="61371"/>
        <item x="61372"/>
        <item x="61373"/>
        <item x="61374"/>
        <item x="61375"/>
        <item x="61376"/>
        <item x="61377"/>
        <item x="61378"/>
        <item x="61379"/>
        <item x="61380"/>
        <item x="61381"/>
        <item x="61382"/>
        <item x="61383"/>
        <item x="61384"/>
        <item x="61385"/>
        <item x="61386"/>
        <item x="61387"/>
        <item x="61388"/>
        <item x="61389"/>
        <item x="61390"/>
        <item x="61391"/>
        <item x="61392"/>
        <item x="61393"/>
        <item x="61394"/>
        <item x="61395"/>
        <item x="61396"/>
        <item x="61397"/>
        <item x="61398"/>
        <item x="61399"/>
        <item x="61400"/>
        <item x="61401"/>
        <item x="61402"/>
        <item x="61403"/>
        <item x="61404"/>
        <item x="61405"/>
        <item x="61406"/>
        <item x="61407"/>
        <item x="61408"/>
        <item x="61409"/>
        <item x="61410"/>
        <item x="61411"/>
        <item x="61412"/>
        <item x="61413"/>
        <item x="61414"/>
        <item x="61415"/>
        <item x="61416"/>
        <item x="61417"/>
        <item x="61418"/>
        <item x="61419"/>
        <item x="61420"/>
        <item x="61421"/>
        <item x="61422"/>
        <item x="61423"/>
        <item x="61424"/>
        <item x="61425"/>
        <item x="61426"/>
        <item x="61427"/>
        <item x="61428"/>
        <item x="61429"/>
        <item x="61430"/>
        <item x="61431"/>
        <item x="61432"/>
        <item x="61433"/>
        <item x="61434"/>
        <item x="61435"/>
        <item x="61436"/>
        <item x="61437"/>
        <item x="61438"/>
        <item x="61439"/>
        <item x="61440"/>
        <item x="61441"/>
        <item x="61442"/>
        <item x="61443"/>
        <item x="61444"/>
        <item x="61445"/>
        <item x="61446"/>
        <item x="61447"/>
        <item x="61448"/>
        <item x="61449"/>
        <item x="61450"/>
        <item x="61451"/>
        <item x="61452"/>
        <item x="61453"/>
        <item x="61454"/>
        <item x="61455"/>
        <item x="61456"/>
        <item x="61457"/>
        <item x="61458"/>
        <item x="61459"/>
        <item x="61460"/>
        <item x="61461"/>
        <item x="61462"/>
        <item x="61463"/>
        <item x="61464"/>
        <item x="61465"/>
        <item x="61466"/>
        <item x="61467"/>
        <item x="61468"/>
        <item x="61469"/>
        <item x="61470"/>
        <item x="61471"/>
        <item x="61472"/>
        <item x="61473"/>
        <item x="61474"/>
        <item x="61475"/>
        <item x="61476"/>
        <item x="61477"/>
        <item x="61478"/>
        <item x="61479"/>
        <item x="61480"/>
        <item x="61481"/>
        <item x="61482"/>
        <item x="61483"/>
        <item x="61484"/>
        <item x="61485"/>
        <item x="61486"/>
        <item x="61487"/>
        <item x="61488"/>
        <item x="61489"/>
        <item x="61490"/>
        <item x="61491"/>
        <item x="61492"/>
        <item x="61493"/>
        <item x="61494"/>
        <item x="61495"/>
        <item x="61496"/>
        <item x="61497"/>
        <item x="61498"/>
        <item x="61499"/>
        <item x="61500"/>
        <item x="61501"/>
        <item x="61502"/>
        <item x="61503"/>
        <item x="61504"/>
        <item x="61505"/>
        <item x="61506"/>
        <item x="61507"/>
        <item x="61508"/>
        <item x="61509"/>
        <item x="61510"/>
        <item x="61511"/>
        <item x="61512"/>
        <item x="61513"/>
        <item x="61514"/>
        <item x="61515"/>
        <item x="61516"/>
        <item x="61517"/>
        <item x="61518"/>
        <item x="61519"/>
        <item x="61520"/>
        <item x="61521"/>
        <item x="61522"/>
        <item x="61523"/>
        <item x="61524"/>
        <item x="61525"/>
        <item x="61526"/>
        <item x="61527"/>
        <item x="61528"/>
        <item x="61529"/>
        <item x="61530"/>
        <item x="61531"/>
        <item x="61532"/>
        <item x="61533"/>
        <item x="61534"/>
        <item x="61535"/>
        <item x="61536"/>
        <item x="61537"/>
        <item x="61538"/>
        <item x="61539"/>
        <item x="61540"/>
        <item x="61541"/>
        <item x="61542"/>
        <item x="61543"/>
        <item x="61544"/>
        <item x="61545"/>
        <item x="61546"/>
        <item x="61547"/>
        <item x="61548"/>
        <item x="61549"/>
        <item x="61550"/>
        <item x="61551"/>
        <item x="61552"/>
        <item x="61553"/>
        <item x="61554"/>
        <item x="61555"/>
        <item x="61556"/>
        <item x="61557"/>
        <item x="61558"/>
        <item x="61559"/>
        <item x="61560"/>
        <item x="61561"/>
        <item x="61562"/>
        <item x="61563"/>
        <item x="61564"/>
        <item x="61565"/>
        <item x="61566"/>
        <item x="61567"/>
        <item x="61568"/>
        <item x="61569"/>
        <item x="61570"/>
        <item x="61571"/>
        <item x="61572"/>
        <item x="61573"/>
        <item x="61574"/>
        <item x="61575"/>
        <item x="61576"/>
        <item x="61577"/>
        <item x="61578"/>
        <item x="61579"/>
        <item x="61580"/>
        <item x="61581"/>
        <item x="61582"/>
        <item x="61583"/>
        <item x="61584"/>
        <item x="61585"/>
        <item x="61586"/>
        <item x="61587"/>
        <item x="61588"/>
        <item x="61589"/>
        <item x="61590"/>
        <item x="61591"/>
        <item x="61592"/>
        <item x="61593"/>
        <item x="61594"/>
        <item x="61595"/>
        <item x="61596"/>
        <item x="61597"/>
        <item x="61598"/>
        <item x="61599"/>
        <item x="61600"/>
        <item x="61601"/>
        <item x="61602"/>
        <item x="61603"/>
        <item x="61604"/>
        <item x="61605"/>
        <item x="61606"/>
        <item x="61607"/>
        <item x="61608"/>
        <item x="61609"/>
        <item x="61610"/>
        <item x="61611"/>
        <item x="61612"/>
        <item x="61613"/>
        <item x="61614"/>
        <item x="61615"/>
        <item x="61616"/>
        <item x="61617"/>
        <item x="61618"/>
        <item x="61619"/>
        <item x="61620"/>
        <item x="61621"/>
        <item x="61622"/>
        <item x="61623"/>
        <item x="61624"/>
        <item x="61625"/>
        <item x="61626"/>
        <item x="61627"/>
        <item x="61628"/>
        <item x="61629"/>
        <item x="61630"/>
        <item x="61631"/>
        <item x="61632"/>
        <item x="61633"/>
        <item x="61634"/>
        <item x="61635"/>
        <item x="61636"/>
        <item x="61637"/>
        <item x="61638"/>
        <item x="61639"/>
        <item x="61640"/>
        <item x="61641"/>
        <item x="61642"/>
        <item x="61643"/>
        <item x="61644"/>
        <item x="61645"/>
        <item x="61646"/>
        <item x="61647"/>
        <item x="61648"/>
        <item x="61649"/>
        <item x="61650"/>
        <item x="61651"/>
        <item x="61652"/>
        <item x="61653"/>
        <item x="61654"/>
        <item x="61655"/>
        <item x="61656"/>
        <item x="61657"/>
        <item x="61658"/>
        <item x="61659"/>
        <item x="61660"/>
        <item x="61661"/>
        <item x="61662"/>
        <item x="61663"/>
        <item x="61664"/>
        <item x="61665"/>
        <item x="61666"/>
        <item x="61667"/>
        <item x="61668"/>
        <item x="61669"/>
        <item x="61670"/>
        <item x="61671"/>
        <item x="61672"/>
        <item x="61673"/>
        <item x="61674"/>
        <item x="61675"/>
        <item x="61676"/>
        <item x="61677"/>
        <item x="61678"/>
        <item x="61679"/>
        <item x="61680"/>
        <item x="61681"/>
        <item x="61682"/>
        <item x="61683"/>
        <item x="61684"/>
        <item x="61685"/>
        <item x="61686"/>
        <item x="61687"/>
        <item x="61688"/>
        <item x="61689"/>
        <item x="61690"/>
        <item x="61691"/>
        <item x="61692"/>
        <item x="61693"/>
        <item x="61694"/>
        <item x="61695"/>
        <item x="61696"/>
        <item x="61697"/>
        <item x="61698"/>
        <item x="61699"/>
        <item x="61700"/>
        <item x="61701"/>
        <item x="61702"/>
        <item x="61703"/>
        <item x="61704"/>
        <item x="61705"/>
        <item x="61706"/>
        <item x="61707"/>
        <item x="61708"/>
        <item x="61709"/>
        <item x="61710"/>
        <item x="61711"/>
        <item x="61712"/>
        <item x="61713"/>
        <item x="61714"/>
        <item x="61715"/>
        <item x="61716"/>
        <item x="61717"/>
        <item x="61718"/>
        <item x="61719"/>
        <item x="61720"/>
        <item x="61721"/>
        <item x="61722"/>
        <item x="61723"/>
        <item x="61724"/>
        <item x="61725"/>
        <item x="61726"/>
        <item x="61727"/>
        <item x="61728"/>
        <item x="61729"/>
        <item x="61730"/>
        <item x="61731"/>
        <item x="61732"/>
        <item x="61733"/>
        <item x="61734"/>
        <item x="61735"/>
        <item x="61736"/>
        <item x="61737"/>
        <item x="61738"/>
        <item x="61739"/>
        <item x="61740"/>
        <item x="61741"/>
        <item x="61742"/>
        <item x="61743"/>
        <item x="61744"/>
        <item x="61745"/>
        <item x="61746"/>
        <item x="61747"/>
        <item x="61748"/>
        <item x="61749"/>
        <item x="61750"/>
        <item x="61751"/>
        <item x="61752"/>
        <item x="61753"/>
        <item x="61754"/>
        <item x="61755"/>
        <item x="61756"/>
        <item x="61757"/>
        <item x="61758"/>
        <item x="61759"/>
        <item x="61760"/>
        <item x="61761"/>
        <item x="61762"/>
        <item x="61763"/>
        <item x="61764"/>
        <item x="61765"/>
        <item x="61766"/>
        <item x="61767"/>
        <item x="61768"/>
        <item x="61769"/>
        <item x="61770"/>
        <item x="61771"/>
        <item x="61772"/>
        <item x="61773"/>
        <item x="61774"/>
        <item x="61775"/>
        <item x="61776"/>
        <item x="61777"/>
        <item x="61778"/>
        <item x="61779"/>
        <item x="61780"/>
        <item x="61781"/>
        <item x="61782"/>
        <item x="61783"/>
        <item x="61784"/>
        <item x="61785"/>
        <item x="61786"/>
        <item x="61787"/>
        <item x="61788"/>
        <item x="61789"/>
        <item x="61790"/>
        <item x="61791"/>
        <item x="61792"/>
        <item x="61793"/>
        <item x="61794"/>
        <item x="61795"/>
        <item x="61796"/>
        <item x="61797"/>
        <item x="61798"/>
        <item x="61799"/>
        <item x="61800"/>
        <item x="61801"/>
        <item x="61802"/>
        <item x="61803"/>
        <item x="61804"/>
        <item x="61805"/>
        <item x="61806"/>
        <item x="61807"/>
        <item x="61808"/>
        <item x="61809"/>
        <item x="61810"/>
        <item x="61811"/>
        <item x="61812"/>
        <item x="61813"/>
        <item x="61814"/>
        <item x="61815"/>
        <item x="61816"/>
        <item x="61817"/>
        <item x="61818"/>
        <item x="61819"/>
        <item x="61820"/>
        <item x="61821"/>
        <item x="61822"/>
        <item x="61823"/>
        <item x="61824"/>
        <item x="61825"/>
        <item x="61826"/>
        <item x="61827"/>
        <item x="61828"/>
        <item x="61829"/>
        <item x="61830"/>
        <item x="61831"/>
        <item x="61832"/>
        <item x="61833"/>
        <item x="61834"/>
        <item x="61835"/>
        <item x="61836"/>
        <item x="61837"/>
        <item x="61838"/>
        <item x="61839"/>
        <item x="61840"/>
        <item x="61841"/>
        <item x="61842"/>
        <item x="61843"/>
        <item x="61844"/>
        <item x="61845"/>
        <item x="61846"/>
        <item x="61847"/>
        <item x="61848"/>
        <item x="61849"/>
        <item x="61850"/>
        <item x="61851"/>
        <item x="61852"/>
        <item x="61853"/>
        <item x="61854"/>
        <item x="61855"/>
        <item x="61856"/>
        <item x="61857"/>
        <item x="61858"/>
        <item x="61859"/>
        <item x="61860"/>
        <item x="61861"/>
        <item x="61862"/>
        <item x="61863"/>
        <item x="61864"/>
        <item x="61865"/>
        <item x="61866"/>
        <item x="61867"/>
        <item x="61868"/>
        <item x="61869"/>
        <item x="61870"/>
        <item x="61871"/>
        <item x="61872"/>
        <item x="61873"/>
        <item x="61874"/>
        <item x="61875"/>
        <item x="61876"/>
        <item x="61877"/>
        <item x="61878"/>
        <item x="61879"/>
        <item x="61880"/>
        <item x="61881"/>
        <item x="61882"/>
        <item x="61883"/>
        <item x="61884"/>
        <item x="61885"/>
        <item x="61886"/>
        <item x="61887"/>
        <item x="61888"/>
        <item x="61889"/>
        <item x="61890"/>
        <item x="61891"/>
        <item x="61892"/>
        <item x="61893"/>
        <item x="61894"/>
        <item x="61895"/>
        <item x="61896"/>
        <item x="61897"/>
        <item x="61898"/>
        <item x="61899"/>
        <item x="61900"/>
        <item x="61901"/>
        <item x="61902"/>
        <item x="61903"/>
        <item x="61904"/>
        <item x="61905"/>
        <item x="61906"/>
        <item x="61907"/>
        <item x="61908"/>
        <item x="61909"/>
        <item x="61910"/>
        <item x="61911"/>
        <item x="61912"/>
        <item x="61913"/>
        <item x="61914"/>
        <item x="61915"/>
        <item x="61916"/>
        <item x="61917"/>
        <item x="61918"/>
        <item x="61919"/>
        <item x="61920"/>
        <item x="61921"/>
        <item x="61922"/>
        <item x="61923"/>
        <item x="61924"/>
        <item x="61925"/>
        <item x="61926"/>
        <item x="61927"/>
        <item x="61928"/>
        <item x="61929"/>
        <item x="61930"/>
        <item x="61931"/>
        <item x="61932"/>
        <item x="61933"/>
        <item x="61934"/>
        <item x="61935"/>
        <item x="61936"/>
        <item x="61937"/>
        <item x="61938"/>
        <item x="61939"/>
        <item x="61940"/>
        <item x="61941"/>
        <item x="61942"/>
        <item x="61943"/>
        <item x="61944"/>
        <item x="61945"/>
        <item x="61946"/>
        <item x="61947"/>
        <item x="61948"/>
        <item x="61949"/>
        <item x="61950"/>
        <item x="61951"/>
        <item x="61952"/>
        <item x="61953"/>
        <item x="61954"/>
        <item x="61955"/>
        <item x="61956"/>
        <item x="61957"/>
        <item x="61958"/>
        <item x="61959"/>
        <item x="61960"/>
        <item x="61961"/>
        <item x="61962"/>
        <item x="61963"/>
        <item x="61964"/>
        <item x="61965"/>
        <item x="61966"/>
        <item x="61967"/>
        <item x="61968"/>
        <item x="61969"/>
        <item x="61970"/>
        <item x="61971"/>
        <item x="61972"/>
        <item x="61973"/>
        <item x="61974"/>
        <item x="61975"/>
        <item x="61976"/>
        <item x="61977"/>
        <item x="61978"/>
        <item x="61979"/>
        <item x="61980"/>
        <item x="61981"/>
        <item x="61982"/>
        <item x="61983"/>
        <item x="61984"/>
        <item x="61985"/>
        <item x="61986"/>
        <item x="61987"/>
        <item x="61988"/>
        <item x="61989"/>
        <item x="61990"/>
        <item x="61991"/>
        <item x="61992"/>
        <item x="61993"/>
        <item x="61994"/>
        <item x="61995"/>
        <item x="61996"/>
        <item x="61997"/>
        <item x="61998"/>
        <item x="61999"/>
        <item x="62000"/>
        <item x="62001"/>
        <item x="62002"/>
        <item x="62003"/>
        <item x="62004"/>
        <item x="62005"/>
        <item x="62006"/>
        <item x="62007"/>
        <item x="62008"/>
        <item x="62009"/>
        <item x="62010"/>
        <item x="62011"/>
        <item x="62012"/>
        <item x="62013"/>
        <item x="62014"/>
        <item x="62015"/>
        <item x="62016"/>
        <item x="62017"/>
        <item x="62018"/>
        <item x="62019"/>
        <item x="62020"/>
        <item x="62021"/>
        <item x="62022"/>
        <item x="62023"/>
        <item x="62024"/>
        <item x="62025"/>
        <item x="62026"/>
        <item x="62027"/>
        <item x="62028"/>
        <item x="62029"/>
        <item x="62030"/>
        <item x="62031"/>
        <item x="62032"/>
        <item x="62033"/>
        <item x="62034"/>
        <item x="62035"/>
        <item x="62036"/>
        <item x="62037"/>
        <item x="62038"/>
        <item x="62039"/>
        <item x="62040"/>
        <item x="62041"/>
        <item x="62042"/>
        <item x="62043"/>
        <item x="62044"/>
        <item x="62045"/>
        <item x="62046"/>
        <item x="62047"/>
        <item x="62048"/>
        <item x="62049"/>
        <item x="62050"/>
        <item x="62051"/>
        <item x="62052"/>
        <item x="62053"/>
        <item x="62054"/>
        <item x="62055"/>
        <item x="62056"/>
        <item x="62057"/>
        <item x="62058"/>
        <item x="62059"/>
        <item x="62060"/>
        <item x="62061"/>
        <item x="62062"/>
        <item x="62063"/>
        <item x="62064"/>
        <item x="62065"/>
        <item x="62066"/>
        <item x="62067"/>
        <item x="62068"/>
        <item x="62069"/>
        <item x="62070"/>
        <item x="62071"/>
        <item x="62072"/>
        <item x="62073"/>
        <item x="62074"/>
        <item x="62075"/>
        <item x="62076"/>
        <item x="62077"/>
        <item x="62078"/>
        <item x="62079"/>
        <item x="62080"/>
        <item x="62081"/>
        <item x="62082"/>
        <item x="62083"/>
        <item x="62084"/>
        <item x="62085"/>
        <item x="62086"/>
        <item x="62087"/>
        <item x="62088"/>
        <item x="62089"/>
        <item x="62090"/>
        <item x="62091"/>
        <item x="62092"/>
        <item x="62093"/>
        <item x="62094"/>
        <item x="62095"/>
        <item x="62096"/>
        <item x="62097"/>
        <item x="62098"/>
        <item x="62099"/>
        <item x="62100"/>
        <item x="62101"/>
        <item x="62102"/>
        <item x="62103"/>
        <item x="62104"/>
        <item x="62105"/>
        <item x="62106"/>
        <item x="62107"/>
        <item x="62108"/>
        <item x="62109"/>
        <item x="62110"/>
        <item x="62111"/>
        <item x="62112"/>
        <item x="62113"/>
        <item x="62114"/>
        <item x="62115"/>
        <item x="62116"/>
        <item x="62117"/>
        <item x="62118"/>
        <item x="62119"/>
        <item x="62120"/>
        <item x="62121"/>
        <item x="62122"/>
        <item x="62123"/>
        <item x="62124"/>
        <item x="62125"/>
        <item x="62126"/>
        <item x="62127"/>
        <item x="62128"/>
        <item x="62129"/>
        <item x="62130"/>
        <item x="62131"/>
        <item x="62132"/>
        <item x="62133"/>
        <item x="62134"/>
        <item x="62135"/>
        <item x="62136"/>
        <item x="62137"/>
        <item x="62138"/>
        <item x="62139"/>
        <item x="62140"/>
        <item x="62141"/>
        <item x="62142"/>
        <item x="62143"/>
        <item x="62144"/>
        <item x="62145"/>
        <item x="62146"/>
        <item x="62147"/>
        <item x="62148"/>
        <item x="62149"/>
        <item x="62150"/>
        <item x="62151"/>
        <item x="62152"/>
        <item x="62153"/>
        <item x="62154"/>
        <item x="62155"/>
        <item x="62156"/>
        <item x="62157"/>
        <item x="62158"/>
        <item x="62159"/>
        <item x="62160"/>
        <item x="62161"/>
        <item x="62162"/>
        <item x="62163"/>
        <item x="62164"/>
        <item x="62165"/>
        <item x="62166"/>
        <item x="62167"/>
        <item x="62168"/>
        <item x="62169"/>
        <item x="62170"/>
        <item x="62171"/>
        <item x="62172"/>
        <item x="62173"/>
        <item x="62174"/>
        <item x="62175"/>
        <item x="62176"/>
        <item x="62177"/>
        <item x="62178"/>
        <item x="62179"/>
        <item x="62180"/>
        <item x="62181"/>
        <item x="62182"/>
        <item x="62183"/>
        <item x="62184"/>
        <item x="62185"/>
        <item x="62186"/>
        <item x="62187"/>
        <item x="62188"/>
        <item x="62189"/>
        <item x="62190"/>
        <item x="62191"/>
        <item x="62192"/>
        <item x="62193"/>
        <item x="62194"/>
        <item x="62195"/>
        <item x="62196"/>
        <item x="62197"/>
        <item x="62198"/>
        <item x="62199"/>
        <item x="62200"/>
        <item x="62201"/>
        <item x="62202"/>
        <item x="62203"/>
        <item x="62204"/>
        <item x="62205"/>
        <item x="62206"/>
        <item x="62207"/>
        <item x="62208"/>
        <item x="62209"/>
        <item x="62210"/>
        <item x="62211"/>
        <item x="62212"/>
        <item x="62213"/>
        <item x="62214"/>
        <item x="62215"/>
        <item x="62216"/>
        <item x="62217"/>
        <item x="62218"/>
        <item x="62219"/>
        <item x="62220"/>
        <item x="62221"/>
        <item x="62222"/>
        <item x="62223"/>
        <item x="62224"/>
        <item x="62225"/>
        <item x="62226"/>
        <item x="62227"/>
        <item x="62228"/>
        <item x="62229"/>
        <item x="62230"/>
        <item x="62231"/>
        <item x="62232"/>
        <item x="62233"/>
        <item x="62234"/>
        <item x="62235"/>
        <item x="62236"/>
        <item x="62237"/>
        <item x="62238"/>
        <item x="62239"/>
        <item x="62240"/>
        <item x="62241"/>
        <item x="62242"/>
        <item x="62243"/>
        <item x="62244"/>
        <item x="62245"/>
        <item x="62246"/>
        <item x="62247"/>
        <item x="62248"/>
        <item x="62249"/>
        <item x="62250"/>
        <item x="62251"/>
        <item x="62252"/>
        <item x="62253"/>
        <item x="62254"/>
        <item x="62255"/>
        <item x="62256"/>
        <item x="62257"/>
        <item x="62258"/>
        <item x="62259"/>
        <item x="62260"/>
        <item x="62261"/>
        <item x="62262"/>
        <item x="62263"/>
        <item x="62264"/>
        <item x="62265"/>
        <item x="62266"/>
        <item x="62267"/>
        <item x="62268"/>
        <item x="62269"/>
        <item x="62270"/>
        <item x="62271"/>
        <item x="62272"/>
        <item x="62273"/>
        <item x="62274"/>
        <item x="62275"/>
        <item x="62276"/>
        <item x="62277"/>
        <item x="62278"/>
        <item x="62279"/>
        <item x="62280"/>
        <item x="62281"/>
        <item x="62282"/>
        <item x="62283"/>
        <item x="62284"/>
        <item x="62285"/>
        <item x="62286"/>
        <item x="62287"/>
        <item x="62288"/>
        <item x="62289"/>
        <item x="62290"/>
        <item x="62291"/>
        <item x="62292"/>
        <item x="62293"/>
        <item x="62294"/>
        <item x="62295"/>
        <item x="62296"/>
        <item x="62297"/>
        <item x="62298"/>
        <item x="62299"/>
        <item x="62300"/>
        <item x="62301"/>
        <item x="62302"/>
        <item x="62303"/>
        <item x="62304"/>
        <item x="62305"/>
        <item x="62306"/>
        <item x="62307"/>
        <item x="62308"/>
        <item x="62309"/>
        <item x="62310"/>
        <item x="62311"/>
        <item x="62312"/>
        <item x="62313"/>
        <item x="62314"/>
        <item x="62315"/>
        <item x="62316"/>
        <item x="62317"/>
        <item x="62318"/>
        <item x="62319"/>
        <item x="62320"/>
        <item x="62321"/>
        <item x="62322"/>
        <item x="62323"/>
        <item x="62324"/>
        <item x="62325"/>
        <item x="62326"/>
        <item x="62327"/>
        <item x="62328"/>
        <item x="62329"/>
        <item x="62330"/>
        <item x="62331"/>
        <item x="62332"/>
        <item x="62333"/>
        <item x="62334"/>
        <item x="62335"/>
        <item x="62336"/>
        <item x="62337"/>
        <item x="62338"/>
        <item x="62339"/>
        <item x="62340"/>
        <item x="62341"/>
        <item x="62342"/>
        <item x="62343"/>
        <item x="62344"/>
        <item x="62345"/>
        <item x="62346"/>
        <item x="62347"/>
        <item x="62348"/>
        <item x="62349"/>
        <item x="62350"/>
        <item x="62351"/>
        <item x="62352"/>
        <item x="62353"/>
        <item x="62354"/>
        <item x="62355"/>
        <item x="62356"/>
        <item x="62357"/>
        <item x="62358"/>
        <item x="62359"/>
        <item x="62360"/>
        <item x="62361"/>
        <item x="62362"/>
        <item x="62363"/>
        <item x="62364"/>
        <item x="62365"/>
        <item x="62366"/>
        <item x="62367"/>
        <item x="62368"/>
        <item x="62369"/>
        <item x="62370"/>
        <item x="62371"/>
        <item x="62372"/>
        <item x="62373"/>
        <item x="62374"/>
        <item x="62375"/>
        <item x="62376"/>
        <item x="62377"/>
        <item x="62378"/>
        <item x="62379"/>
        <item x="62380"/>
        <item x="62381"/>
        <item x="62382"/>
        <item x="62383"/>
        <item x="62384"/>
        <item x="62385"/>
        <item x="62386"/>
        <item x="62387"/>
        <item x="62388"/>
        <item x="62389"/>
        <item x="62390"/>
        <item x="62391"/>
        <item x="62392"/>
        <item x="62393"/>
        <item x="62394"/>
        <item x="62395"/>
        <item x="62396"/>
        <item x="62397"/>
        <item x="62398"/>
        <item x="62399"/>
        <item x="62400"/>
        <item x="62401"/>
        <item x="62402"/>
        <item x="62403"/>
        <item x="62404"/>
        <item x="62405"/>
        <item x="62406"/>
        <item x="62407"/>
        <item x="62408"/>
        <item x="62409"/>
        <item x="62410"/>
        <item x="62411"/>
        <item x="62412"/>
        <item x="62413"/>
        <item x="62414"/>
        <item x="62415"/>
        <item x="62416"/>
        <item x="62417"/>
        <item x="62418"/>
        <item x="62419"/>
        <item x="62420"/>
        <item x="62421"/>
        <item x="62422"/>
        <item x="62423"/>
        <item x="62424"/>
        <item x="62425"/>
        <item x="62426"/>
        <item x="62427"/>
        <item x="62428"/>
        <item x="62429"/>
        <item x="62430"/>
        <item x="62431"/>
        <item x="62432"/>
        <item x="62433"/>
        <item x="62434"/>
        <item x="62435"/>
        <item x="62436"/>
        <item x="62437"/>
        <item x="62438"/>
        <item x="62439"/>
        <item x="62440"/>
        <item x="62441"/>
        <item x="62442"/>
        <item x="62443"/>
        <item x="62444"/>
        <item x="62445"/>
        <item x="62446"/>
        <item x="62447"/>
        <item x="62448"/>
        <item x="62449"/>
        <item x="62450"/>
        <item x="62451"/>
        <item x="62452"/>
        <item x="62453"/>
        <item x="62454"/>
        <item x="62455"/>
        <item x="62456"/>
        <item x="62457"/>
        <item x="62458"/>
        <item x="62459"/>
        <item x="62460"/>
        <item x="62461"/>
        <item x="62462"/>
        <item x="62463"/>
        <item x="62464"/>
        <item x="62465"/>
        <item x="62466"/>
        <item x="62467"/>
        <item x="62468"/>
        <item x="62469"/>
        <item x="62470"/>
        <item x="62471"/>
        <item x="62472"/>
        <item x="62473"/>
        <item x="62474"/>
        <item x="62475"/>
        <item x="62476"/>
        <item x="62477"/>
        <item x="62478"/>
        <item x="62479"/>
        <item x="62480"/>
        <item x="62481"/>
        <item x="62482"/>
        <item x="62483"/>
        <item x="62484"/>
        <item x="62485"/>
        <item x="62486"/>
        <item x="62487"/>
        <item x="62488"/>
        <item x="62489"/>
        <item x="62490"/>
        <item x="62491"/>
        <item x="62492"/>
        <item x="62493"/>
        <item x="62494"/>
        <item x="62495"/>
        <item x="62496"/>
        <item x="62497"/>
        <item x="62498"/>
        <item x="62499"/>
        <item x="62500"/>
        <item x="62501"/>
        <item x="62502"/>
        <item x="62503"/>
        <item x="62504"/>
        <item x="62505"/>
        <item x="62506"/>
        <item x="62507"/>
        <item x="62508"/>
        <item x="62509"/>
        <item x="62510"/>
        <item x="62511"/>
        <item x="62512"/>
        <item x="62513"/>
        <item x="62514"/>
        <item x="62515"/>
        <item x="62516"/>
        <item x="62517"/>
        <item x="62518"/>
        <item x="62519"/>
        <item x="62520"/>
        <item x="62521"/>
        <item x="62522"/>
        <item x="62523"/>
        <item x="62524"/>
        <item x="62525"/>
        <item x="62526"/>
        <item x="62527"/>
        <item x="62528"/>
        <item x="62529"/>
        <item x="62530"/>
        <item x="62531"/>
        <item x="62532"/>
        <item x="62533"/>
        <item x="62534"/>
        <item x="62535"/>
        <item x="62536"/>
        <item x="62537"/>
        <item x="62538"/>
        <item x="62539"/>
        <item x="62540"/>
        <item x="62541"/>
        <item x="62542"/>
        <item x="62543"/>
        <item x="62544"/>
        <item x="62545"/>
        <item x="62546"/>
        <item x="62547"/>
        <item x="62548"/>
        <item x="62549"/>
        <item x="62550"/>
        <item x="62551"/>
        <item x="62552"/>
        <item x="62553"/>
        <item x="62554"/>
        <item x="62555"/>
        <item x="62556"/>
        <item x="62557"/>
        <item x="62558"/>
        <item x="62559"/>
        <item x="62560"/>
        <item x="62561"/>
        <item x="62562"/>
        <item x="62563"/>
        <item x="62564"/>
        <item x="62565"/>
        <item x="62566"/>
        <item x="62567"/>
        <item x="62568"/>
        <item x="62569"/>
        <item x="62570"/>
        <item x="62571"/>
        <item x="62572"/>
        <item x="62573"/>
        <item x="62574"/>
        <item x="62575"/>
        <item x="62576"/>
        <item x="62577"/>
        <item x="62578"/>
        <item x="62579"/>
        <item x="62580"/>
        <item x="62581"/>
        <item x="62582"/>
        <item x="62583"/>
        <item x="62584"/>
        <item x="62585"/>
        <item x="62586"/>
        <item x="62587"/>
        <item x="62588"/>
        <item x="62589"/>
        <item x="62590"/>
        <item x="62591"/>
        <item x="62592"/>
        <item x="62593"/>
        <item x="62594"/>
        <item x="62595"/>
        <item x="62596"/>
        <item x="62597"/>
        <item x="62598"/>
        <item x="62599"/>
        <item x="62600"/>
        <item x="62601"/>
        <item x="62602"/>
        <item x="62603"/>
        <item x="62604"/>
        <item x="62605"/>
        <item x="62606"/>
        <item x="62607"/>
        <item x="62608"/>
        <item x="62609"/>
        <item x="62610"/>
        <item x="62611"/>
        <item x="62612"/>
        <item x="62613"/>
        <item x="62614"/>
        <item x="62615"/>
        <item x="62616"/>
        <item x="62617"/>
        <item x="62618"/>
        <item x="62619"/>
        <item x="62620"/>
        <item x="62621"/>
        <item x="62622"/>
        <item x="62623"/>
        <item x="62624"/>
        <item x="62625"/>
        <item x="62626"/>
        <item x="62627"/>
        <item x="62628"/>
        <item x="62629"/>
        <item x="62630"/>
        <item x="62631"/>
        <item x="62632"/>
        <item x="62633"/>
        <item x="62634"/>
        <item x="62635"/>
        <item x="62636"/>
        <item x="62637"/>
        <item x="62638"/>
        <item x="62639"/>
        <item x="62640"/>
        <item x="62641"/>
        <item x="62642"/>
        <item x="62643"/>
        <item x="62644"/>
        <item x="62645"/>
        <item x="62646"/>
        <item x="62647"/>
        <item x="62648"/>
        <item x="62649"/>
        <item x="62650"/>
        <item x="62651"/>
        <item x="62652"/>
        <item x="62653"/>
        <item x="62654"/>
        <item x="62655"/>
        <item x="62656"/>
        <item x="62657"/>
        <item x="62658"/>
        <item x="62659"/>
        <item x="62660"/>
        <item x="62661"/>
        <item x="62662"/>
        <item x="62663"/>
        <item x="62664"/>
        <item x="62665"/>
        <item x="62666"/>
        <item x="62667"/>
        <item x="62668"/>
        <item x="62669"/>
        <item x="62670"/>
        <item x="62671"/>
        <item x="62672"/>
        <item x="62673"/>
        <item x="62674"/>
        <item x="62675"/>
        <item x="62676"/>
        <item x="62677"/>
        <item x="62678"/>
        <item x="62679"/>
        <item x="62680"/>
        <item x="62681"/>
        <item x="62682"/>
        <item x="62683"/>
        <item x="62684"/>
        <item x="62685"/>
        <item x="62686"/>
        <item x="62687"/>
        <item x="62688"/>
        <item x="62689"/>
        <item x="62690"/>
        <item x="62691"/>
        <item x="62692"/>
        <item x="62693"/>
        <item x="62694"/>
        <item x="62695"/>
        <item x="62696"/>
        <item x="62697"/>
        <item x="62698"/>
        <item x="62699"/>
        <item x="62700"/>
        <item x="62701"/>
        <item x="62702"/>
        <item x="62703"/>
        <item x="62704"/>
        <item x="62705"/>
        <item x="62706"/>
        <item x="62707"/>
        <item x="62708"/>
        <item x="62709"/>
        <item x="62710"/>
        <item x="62711"/>
        <item x="62712"/>
        <item x="62713"/>
        <item x="62714"/>
        <item x="62715"/>
        <item x="62716"/>
        <item x="62717"/>
        <item x="62718"/>
        <item x="62719"/>
        <item x="62720"/>
        <item x="62721"/>
        <item x="62722"/>
        <item x="62723"/>
        <item x="62724"/>
        <item x="62725"/>
        <item x="62726"/>
        <item x="62727"/>
        <item x="62728"/>
        <item x="62729"/>
        <item x="62730"/>
        <item x="62731"/>
        <item x="62732"/>
        <item x="62733"/>
        <item x="62734"/>
        <item x="62735"/>
        <item x="62736"/>
        <item x="62737"/>
        <item x="62738"/>
        <item x="62739"/>
        <item x="62740"/>
        <item x="62741"/>
        <item x="62742"/>
        <item x="62743"/>
        <item x="62744"/>
        <item x="62745"/>
        <item x="62746"/>
        <item x="62747"/>
        <item x="62748"/>
        <item x="62749"/>
        <item x="62750"/>
        <item x="62751"/>
        <item x="62752"/>
        <item x="62753"/>
        <item x="62754"/>
        <item x="62755"/>
        <item x="62756"/>
        <item x="62757"/>
        <item x="62758"/>
        <item x="62759"/>
        <item x="62760"/>
        <item x="62761"/>
        <item x="62762"/>
        <item x="62763"/>
        <item x="62764"/>
        <item x="62765"/>
        <item x="62766"/>
        <item x="62767"/>
        <item x="62768"/>
        <item x="62769"/>
        <item x="62770"/>
        <item x="62771"/>
        <item x="62772"/>
        <item x="62773"/>
        <item x="62774"/>
        <item x="62775"/>
        <item x="62776"/>
        <item x="62777"/>
        <item x="62778"/>
        <item x="62779"/>
        <item x="62780"/>
        <item x="62781"/>
        <item x="62782"/>
        <item x="62783"/>
        <item x="62784"/>
        <item x="62785"/>
        <item x="62786"/>
        <item x="62787"/>
        <item x="62788"/>
        <item x="62789"/>
        <item x="62790"/>
        <item x="62791"/>
        <item x="62792"/>
        <item x="62793"/>
        <item x="62794"/>
        <item x="62795"/>
        <item x="62796"/>
        <item x="62797"/>
        <item x="62798"/>
        <item x="62799"/>
        <item x="62800"/>
        <item x="62801"/>
        <item x="62802"/>
        <item x="62803"/>
        <item x="62804"/>
        <item x="62805"/>
        <item x="62806"/>
        <item x="62807"/>
        <item x="62808"/>
        <item x="62809"/>
        <item x="62810"/>
        <item x="62811"/>
        <item x="62812"/>
        <item x="62813"/>
        <item x="62814"/>
        <item x="62815"/>
        <item x="62816"/>
        <item x="62817"/>
        <item x="62818"/>
        <item x="62819"/>
        <item x="62820"/>
        <item x="62821"/>
        <item x="62822"/>
        <item x="62823"/>
        <item x="62824"/>
        <item x="62825"/>
        <item x="62826"/>
        <item x="62827"/>
        <item x="62828"/>
        <item x="62829"/>
        <item x="62830"/>
        <item x="62831"/>
        <item x="62832"/>
        <item x="62833"/>
        <item x="62834"/>
        <item x="62835"/>
        <item x="62836"/>
        <item x="62837"/>
        <item x="62838"/>
        <item x="62839"/>
        <item x="62840"/>
        <item x="62841"/>
        <item x="62842"/>
        <item x="62843"/>
        <item x="62844"/>
        <item x="62845"/>
        <item x="62846"/>
        <item x="62847"/>
        <item x="62848"/>
        <item x="62849"/>
        <item x="62850"/>
        <item x="62851"/>
        <item x="62852"/>
        <item x="62853"/>
        <item x="62854"/>
        <item x="62855"/>
        <item x="62856"/>
        <item x="62857"/>
        <item x="62858"/>
        <item x="62859"/>
        <item x="62860"/>
        <item x="62861"/>
        <item x="62862"/>
        <item x="62863"/>
        <item x="62864"/>
        <item x="62865"/>
        <item x="62866"/>
        <item x="62867"/>
        <item x="62868"/>
        <item x="62869"/>
        <item x="62870"/>
        <item x="62871"/>
        <item x="62872"/>
        <item x="62873"/>
        <item x="62874"/>
        <item x="62875"/>
        <item x="62876"/>
        <item x="62877"/>
        <item x="62878"/>
        <item x="62879"/>
        <item x="62880"/>
        <item x="62881"/>
        <item x="62882"/>
        <item x="62883"/>
        <item x="62884"/>
        <item x="62885"/>
        <item x="62886"/>
        <item x="62887"/>
        <item x="62888"/>
        <item x="62889"/>
        <item x="62890"/>
        <item x="62891"/>
        <item x="62892"/>
        <item x="62893"/>
        <item x="62894"/>
        <item x="62895"/>
        <item x="62896"/>
        <item x="62897"/>
        <item x="62898"/>
        <item x="62899"/>
        <item x="62900"/>
        <item x="62901"/>
        <item x="62902"/>
        <item x="62903"/>
        <item x="62904"/>
        <item x="62905"/>
        <item x="62906"/>
        <item x="62907"/>
        <item x="62908"/>
        <item x="62909"/>
        <item x="62910"/>
        <item x="62911"/>
        <item x="62912"/>
        <item x="62913"/>
        <item x="62914"/>
        <item x="62915"/>
        <item x="62916"/>
        <item x="62917"/>
        <item x="62918"/>
        <item x="62919"/>
        <item x="62920"/>
        <item x="62921"/>
        <item x="62922"/>
        <item x="62923"/>
        <item x="62924"/>
        <item x="62925"/>
        <item x="62926"/>
        <item x="62927"/>
        <item x="62928"/>
        <item x="62929"/>
        <item x="62930"/>
        <item x="62931"/>
        <item x="62932"/>
        <item x="62933"/>
        <item x="62934"/>
        <item x="62935"/>
        <item x="62936"/>
        <item x="62937"/>
        <item x="62938"/>
        <item x="62939"/>
        <item x="62940"/>
        <item x="62941"/>
        <item x="62942"/>
        <item x="62943"/>
        <item x="62944"/>
        <item x="62945"/>
        <item x="62946"/>
        <item x="62947"/>
        <item x="62948"/>
        <item x="62949"/>
        <item x="62950"/>
        <item x="62951"/>
        <item x="62952"/>
        <item x="62953"/>
        <item x="62954"/>
        <item x="62955"/>
        <item x="62956"/>
        <item x="62957"/>
        <item x="62958"/>
        <item x="62959"/>
        <item x="62960"/>
        <item x="62961"/>
        <item x="62962"/>
        <item x="62963"/>
        <item x="62964"/>
        <item x="62965"/>
        <item x="62966"/>
        <item x="62967"/>
        <item x="62968"/>
        <item x="62969"/>
        <item x="62970"/>
        <item x="62971"/>
        <item x="62972"/>
        <item x="62973"/>
        <item x="62974"/>
        <item x="62975"/>
        <item x="62976"/>
        <item x="62977"/>
        <item x="62978"/>
        <item x="62979"/>
        <item x="62980"/>
        <item x="62981"/>
        <item x="62982"/>
        <item x="62983"/>
        <item x="62984"/>
        <item x="62985"/>
        <item x="62986"/>
        <item x="62987"/>
        <item x="62988"/>
        <item x="62989"/>
        <item x="62990"/>
        <item x="62991"/>
        <item x="62992"/>
        <item x="62993"/>
        <item x="62994"/>
        <item x="62995"/>
        <item x="62996"/>
        <item x="62997"/>
        <item x="62998"/>
        <item x="62999"/>
        <item x="63000"/>
        <item x="63001"/>
        <item x="63002"/>
        <item x="63003"/>
        <item x="63004"/>
        <item x="63005"/>
        <item x="63006"/>
        <item x="63007"/>
        <item x="63008"/>
        <item x="63009"/>
        <item x="63010"/>
        <item x="63011"/>
        <item x="63012"/>
        <item x="63013"/>
        <item x="63014"/>
        <item x="63015"/>
        <item x="63016"/>
        <item x="63017"/>
        <item x="63018"/>
        <item x="63019"/>
        <item x="63020"/>
        <item x="63021"/>
        <item x="63022"/>
        <item x="63023"/>
        <item x="63024"/>
        <item x="63025"/>
        <item x="63026"/>
        <item x="63027"/>
        <item x="63028"/>
        <item x="63029"/>
        <item x="63030"/>
        <item x="63031"/>
        <item x="63032"/>
        <item x="63033"/>
        <item x="63034"/>
        <item x="63035"/>
        <item x="63036"/>
        <item x="63037"/>
        <item x="63038"/>
        <item x="63039"/>
        <item x="63040"/>
        <item x="63041"/>
        <item x="63042"/>
        <item x="63043"/>
        <item x="63044"/>
        <item x="63045"/>
        <item x="63046"/>
        <item x="63047"/>
        <item x="63048"/>
        <item x="63049"/>
        <item x="63050"/>
        <item x="63051"/>
        <item x="63052"/>
        <item x="63053"/>
        <item x="63054"/>
        <item x="63055"/>
        <item x="63056"/>
        <item x="63057"/>
        <item x="63058"/>
        <item x="63059"/>
        <item x="63060"/>
        <item x="63061"/>
        <item x="63062"/>
        <item x="63063"/>
        <item x="63064"/>
        <item x="63065"/>
        <item x="63066"/>
        <item x="63067"/>
        <item x="63068"/>
        <item x="63069"/>
        <item x="63070"/>
        <item x="63071"/>
        <item x="63072"/>
        <item x="63073"/>
        <item x="63074"/>
        <item x="63075"/>
        <item x="63076"/>
        <item x="63077"/>
        <item x="63078"/>
        <item x="63079"/>
        <item x="63080"/>
        <item x="63081"/>
        <item x="63082"/>
        <item x="63083"/>
        <item x="63084"/>
        <item x="63085"/>
        <item x="63086"/>
        <item x="63087"/>
        <item x="63088"/>
        <item x="63089"/>
        <item x="63090"/>
        <item x="63091"/>
        <item x="63092"/>
        <item x="63093"/>
        <item x="63094"/>
        <item x="63095"/>
        <item x="63096"/>
        <item x="63097"/>
        <item x="63098"/>
        <item x="63099"/>
        <item x="63100"/>
        <item x="63101"/>
        <item x="63102"/>
        <item x="63103"/>
        <item x="63104"/>
        <item x="63105"/>
        <item x="63106"/>
        <item x="63107"/>
        <item x="63108"/>
        <item x="63109"/>
        <item x="63110"/>
        <item x="63111"/>
        <item x="63112"/>
        <item x="63113"/>
        <item x="63114"/>
        <item x="63115"/>
        <item x="63116"/>
        <item x="63117"/>
        <item x="63118"/>
        <item x="63119"/>
        <item x="63120"/>
        <item x="63121"/>
        <item x="63122"/>
        <item x="63123"/>
        <item x="63124"/>
        <item x="63125"/>
        <item x="63126"/>
        <item x="63127"/>
        <item x="63128"/>
        <item x="63129"/>
        <item x="63130"/>
        <item x="63131"/>
        <item x="63132"/>
        <item x="63133"/>
        <item x="63134"/>
        <item x="63135"/>
        <item x="63136"/>
        <item x="63137"/>
        <item x="63138"/>
        <item x="63139"/>
        <item x="63140"/>
        <item x="63141"/>
        <item x="63142"/>
        <item x="63143"/>
        <item x="63144"/>
        <item x="63145"/>
        <item x="63146"/>
        <item x="63147"/>
        <item x="63148"/>
        <item x="63149"/>
        <item x="63150"/>
        <item x="63151"/>
        <item x="63152"/>
        <item x="63153"/>
        <item x="63154"/>
        <item x="63155"/>
        <item x="63156"/>
        <item x="63157"/>
        <item x="63158"/>
        <item x="63159"/>
        <item x="63160"/>
        <item x="63161"/>
        <item x="63162"/>
        <item x="63163"/>
        <item x="63164"/>
        <item x="63165"/>
        <item x="63166"/>
        <item x="63167"/>
        <item x="63168"/>
        <item x="63169"/>
        <item x="63170"/>
        <item x="63171"/>
        <item x="63172"/>
        <item x="63173"/>
        <item x="63174"/>
        <item x="63175"/>
        <item x="63176"/>
        <item x="63177"/>
        <item x="63178"/>
        <item x="63179"/>
        <item x="63180"/>
        <item x="63181"/>
        <item x="63182"/>
        <item x="63183"/>
        <item x="63184"/>
        <item x="63185"/>
        <item x="63186"/>
        <item x="63187"/>
        <item x="63188"/>
        <item x="63189"/>
        <item x="63190"/>
        <item x="63191"/>
        <item x="63192"/>
        <item x="63193"/>
        <item x="63194"/>
        <item x="63195"/>
        <item x="63196"/>
        <item x="63197"/>
        <item x="63198"/>
        <item x="63199"/>
        <item x="63200"/>
        <item x="63201"/>
        <item x="63202"/>
        <item x="63203"/>
        <item x="63204"/>
        <item x="63205"/>
        <item x="63206"/>
        <item x="63207"/>
        <item x="63208"/>
        <item x="63209"/>
        <item x="63210"/>
        <item x="63211"/>
        <item x="63212"/>
        <item x="63213"/>
        <item x="63214"/>
        <item x="63215"/>
        <item x="63216"/>
        <item x="63217"/>
        <item x="63218"/>
        <item x="63219"/>
        <item x="63220"/>
        <item x="63221"/>
        <item x="63222"/>
        <item x="63223"/>
        <item x="63224"/>
        <item x="63225"/>
        <item x="63226"/>
        <item x="63227"/>
        <item x="63228"/>
        <item x="63229"/>
        <item x="63230"/>
        <item x="63231"/>
        <item x="63232"/>
        <item x="63233"/>
        <item x="63234"/>
        <item x="63235"/>
        <item x="63236"/>
        <item x="63237"/>
        <item x="63238"/>
        <item x="63239"/>
        <item x="63240"/>
        <item x="63241"/>
        <item x="63242"/>
        <item x="63243"/>
        <item x="63244"/>
        <item x="63245"/>
        <item x="63246"/>
        <item x="63247"/>
        <item x="63248"/>
        <item x="63249"/>
        <item x="63250"/>
        <item x="63251"/>
        <item x="63252"/>
        <item x="63253"/>
        <item x="63254"/>
        <item x="63255"/>
        <item x="63256"/>
        <item x="63257"/>
        <item x="63258"/>
        <item x="63259"/>
        <item x="63260"/>
        <item x="63261"/>
        <item x="63262"/>
        <item x="63263"/>
        <item x="63264"/>
        <item x="63265"/>
        <item x="63266"/>
        <item x="63267"/>
        <item x="63268"/>
        <item x="63269"/>
        <item x="63270"/>
        <item x="63271"/>
        <item x="63272"/>
        <item x="63273"/>
        <item x="63274"/>
        <item x="63275"/>
        <item x="63276"/>
        <item x="63277"/>
        <item x="63278"/>
        <item x="63279"/>
        <item x="63280"/>
        <item x="63281"/>
        <item x="63282"/>
        <item x="63283"/>
        <item x="63284"/>
        <item x="63285"/>
        <item x="63286"/>
        <item x="63287"/>
        <item x="63288"/>
        <item x="63289"/>
        <item x="63290"/>
        <item x="63291"/>
        <item x="63292"/>
        <item x="63293"/>
        <item x="63294"/>
        <item x="63295"/>
        <item x="63296"/>
        <item x="63297"/>
        <item x="63298"/>
        <item x="63299"/>
        <item x="63300"/>
        <item x="63301"/>
        <item x="63302"/>
        <item x="63303"/>
        <item x="63304"/>
        <item x="63305"/>
        <item x="63306"/>
        <item x="63307"/>
        <item x="63308"/>
        <item x="63309"/>
        <item x="63310"/>
        <item x="63311"/>
        <item x="63312"/>
        <item x="63313"/>
        <item x="63314"/>
        <item x="63315"/>
        <item x="63316"/>
        <item x="63317"/>
        <item x="63318"/>
        <item x="63319"/>
        <item x="63320"/>
        <item x="63321"/>
        <item x="63322"/>
        <item x="63323"/>
        <item x="63324"/>
        <item x="63325"/>
        <item x="63326"/>
        <item x="63327"/>
        <item x="63328"/>
        <item x="63329"/>
        <item x="63330"/>
        <item x="63331"/>
        <item x="63332"/>
        <item x="63333"/>
        <item x="63334"/>
        <item x="63335"/>
        <item x="63336"/>
        <item x="63337"/>
        <item x="63338"/>
        <item x="63339"/>
        <item x="63340"/>
        <item x="63341"/>
        <item x="63342"/>
        <item x="63343"/>
        <item x="63344"/>
        <item x="63345"/>
        <item x="63346"/>
        <item x="63347"/>
        <item x="63348"/>
        <item x="63349"/>
        <item x="63350"/>
        <item x="63351"/>
        <item x="63352"/>
        <item x="63353"/>
        <item x="63354"/>
        <item x="63355"/>
        <item x="63356"/>
        <item x="63357"/>
        <item x="63358"/>
        <item x="63359"/>
        <item x="63360"/>
        <item x="63361"/>
        <item x="63362"/>
        <item x="63363"/>
        <item x="63364"/>
        <item x="63365"/>
        <item x="63366"/>
        <item x="63367"/>
        <item x="63368"/>
        <item x="63369"/>
        <item x="63370"/>
        <item x="63371"/>
        <item x="63372"/>
        <item x="63373"/>
        <item x="63374"/>
        <item x="63375"/>
        <item x="63376"/>
        <item x="63377"/>
        <item x="63378"/>
        <item x="63379"/>
        <item x="63380"/>
        <item x="63381"/>
        <item x="63382"/>
        <item x="63383"/>
        <item x="63384"/>
        <item x="63385"/>
        <item x="63386"/>
        <item x="63387"/>
        <item x="63388"/>
        <item x="63389"/>
        <item x="63390"/>
        <item x="63391"/>
        <item x="63392"/>
        <item x="63393"/>
        <item x="63394"/>
        <item x="63395"/>
        <item x="63396"/>
        <item x="63397"/>
        <item x="63398"/>
        <item x="63399"/>
        <item x="63400"/>
        <item x="63401"/>
        <item x="63402"/>
        <item x="63403"/>
        <item x="63404"/>
        <item x="63405"/>
        <item x="63406"/>
        <item x="63407"/>
        <item x="63408"/>
        <item x="63409"/>
        <item x="63410"/>
        <item x="63411"/>
        <item x="63412"/>
        <item x="63413"/>
        <item x="63414"/>
        <item x="63415"/>
        <item x="63416"/>
        <item x="63417"/>
        <item x="63418"/>
        <item x="63419"/>
        <item x="63420"/>
        <item x="63421"/>
        <item x="63422"/>
        <item x="63423"/>
        <item x="63424"/>
        <item x="63425"/>
        <item x="63426"/>
        <item x="63427"/>
        <item x="63428"/>
        <item x="63429"/>
        <item x="63430"/>
        <item x="63431"/>
        <item x="63432"/>
        <item x="63433"/>
        <item x="63434"/>
        <item x="63435"/>
        <item x="63436"/>
        <item x="63437"/>
        <item x="63438"/>
        <item x="63439"/>
        <item x="63440"/>
        <item x="63441"/>
        <item x="63442"/>
        <item x="63443"/>
        <item x="63444"/>
        <item x="63445"/>
        <item x="63446"/>
        <item x="63447"/>
        <item x="63448"/>
        <item x="63449"/>
        <item x="63450"/>
        <item x="63451"/>
        <item x="63452"/>
        <item x="63453"/>
        <item x="63454"/>
        <item x="63455"/>
        <item x="63456"/>
        <item x="63457"/>
        <item x="63458"/>
        <item x="63459"/>
        <item x="63460"/>
        <item x="63461"/>
        <item x="63462"/>
        <item x="63463"/>
        <item x="63464"/>
        <item x="63465"/>
        <item x="63466"/>
        <item x="63467"/>
        <item x="63468"/>
        <item x="63469"/>
        <item x="63470"/>
        <item x="63471"/>
        <item x="63472"/>
        <item x="63473"/>
        <item x="63474"/>
        <item x="63475"/>
        <item x="63476"/>
        <item x="63477"/>
        <item x="63478"/>
        <item x="63479"/>
        <item x="63480"/>
        <item x="63481"/>
        <item x="63482"/>
        <item x="63483"/>
        <item x="63484"/>
        <item x="63485"/>
        <item x="63486"/>
        <item x="63487"/>
        <item x="63488"/>
        <item x="63489"/>
        <item x="63490"/>
        <item x="63491"/>
        <item x="63492"/>
        <item x="63493"/>
        <item x="63494"/>
        <item x="63495"/>
        <item x="63496"/>
        <item x="63497"/>
        <item x="63498"/>
        <item x="63499"/>
        <item x="63500"/>
        <item x="63501"/>
        <item x="63502"/>
        <item x="63503"/>
        <item x="63504"/>
        <item x="63505"/>
        <item x="63506"/>
        <item x="63507"/>
        <item x="63508"/>
        <item x="63509"/>
        <item x="63510"/>
        <item x="63511"/>
        <item x="63512"/>
        <item x="63513"/>
        <item x="63514"/>
        <item x="63515"/>
        <item x="63516"/>
        <item x="63517"/>
        <item x="63518"/>
        <item x="63519"/>
        <item x="63520"/>
        <item x="63521"/>
        <item x="63522"/>
        <item x="63523"/>
        <item x="63524"/>
        <item x="63525"/>
        <item x="63526"/>
        <item x="63527"/>
        <item x="63528"/>
        <item x="63529"/>
        <item x="63530"/>
        <item x="63531"/>
        <item x="63532"/>
        <item x="63533"/>
        <item x="63534"/>
        <item x="63535"/>
        <item x="63536"/>
        <item x="63537"/>
        <item x="63538"/>
        <item x="63539"/>
        <item x="63540"/>
        <item x="63541"/>
        <item x="63542"/>
        <item x="63543"/>
        <item x="63544"/>
        <item x="63545"/>
        <item x="63546"/>
        <item x="63547"/>
        <item x="63548"/>
        <item x="63549"/>
        <item x="63550"/>
        <item x="63551"/>
        <item x="63552"/>
        <item x="63553"/>
        <item x="63554"/>
        <item x="63555"/>
        <item x="63556"/>
        <item x="63557"/>
        <item x="63558"/>
        <item x="63559"/>
        <item x="63560"/>
        <item x="63561"/>
        <item x="63562"/>
        <item x="63563"/>
        <item x="63564"/>
        <item x="63565"/>
        <item x="63566"/>
        <item x="63567"/>
        <item x="63568"/>
        <item x="63569"/>
        <item x="63570"/>
        <item x="63571"/>
        <item x="63572"/>
        <item x="63573"/>
        <item x="63574"/>
        <item x="63575"/>
        <item x="63576"/>
        <item x="63577"/>
        <item x="63578"/>
        <item x="63579"/>
        <item x="63580"/>
        <item x="63581"/>
        <item x="63582"/>
        <item x="63583"/>
        <item x="63584"/>
        <item x="63585"/>
        <item x="63586"/>
        <item x="63587"/>
        <item x="63588"/>
        <item x="63589"/>
        <item x="63590"/>
        <item x="63591"/>
        <item x="63592"/>
        <item x="63593"/>
        <item x="63594"/>
        <item x="63595"/>
        <item x="63596"/>
        <item x="63597"/>
        <item x="63598"/>
        <item x="63599"/>
        <item x="63600"/>
        <item x="63601"/>
        <item x="63602"/>
        <item x="63603"/>
        <item x="63604"/>
        <item x="63605"/>
        <item x="63606"/>
        <item x="63607"/>
        <item x="63608"/>
        <item x="63609"/>
        <item x="63610"/>
        <item x="63611"/>
        <item x="63612"/>
        <item x="63613"/>
        <item x="63614"/>
        <item x="63615"/>
        <item x="63616"/>
        <item x="63617"/>
        <item x="63618"/>
        <item x="63619"/>
        <item x="63620"/>
        <item x="63621"/>
        <item x="63622"/>
        <item x="63623"/>
        <item x="63624"/>
        <item x="63625"/>
        <item x="63626"/>
        <item x="63627"/>
        <item x="63628"/>
        <item x="63629"/>
        <item x="63630"/>
        <item x="63631"/>
        <item x="63632"/>
        <item x="63633"/>
        <item x="63634"/>
        <item x="63635"/>
        <item x="63636"/>
        <item x="63637"/>
        <item x="63638"/>
        <item x="63639"/>
        <item x="63640"/>
        <item x="63641"/>
        <item x="63642"/>
        <item x="63643"/>
        <item x="63644"/>
        <item x="63645"/>
        <item x="63646"/>
        <item x="63647"/>
        <item x="63648"/>
        <item x="63649"/>
        <item x="63650"/>
        <item x="63651"/>
        <item x="63652"/>
        <item x="63653"/>
        <item x="63654"/>
        <item x="63655"/>
        <item x="63656"/>
        <item x="63657"/>
        <item x="63658"/>
        <item x="63659"/>
        <item x="63660"/>
        <item x="63661"/>
        <item x="63662"/>
        <item x="63663"/>
        <item x="63664"/>
        <item x="63665"/>
        <item x="63666"/>
        <item x="63667"/>
        <item x="63668"/>
        <item x="63669"/>
        <item x="63670"/>
        <item x="63671"/>
        <item x="63672"/>
        <item x="63673"/>
        <item x="63674"/>
        <item x="63675"/>
        <item x="63676"/>
        <item x="63677"/>
        <item x="63678"/>
        <item x="63679"/>
        <item x="63680"/>
        <item x="63681"/>
        <item x="63682"/>
        <item x="63683"/>
        <item x="63684"/>
        <item x="63685"/>
        <item x="63686"/>
        <item x="63687"/>
        <item x="63688"/>
        <item x="63689"/>
        <item x="63690"/>
        <item x="63691"/>
        <item x="63692"/>
        <item x="63693"/>
        <item x="63694"/>
        <item x="63695"/>
        <item x="63696"/>
        <item x="63697"/>
        <item x="63698"/>
        <item x="63699"/>
        <item x="63700"/>
        <item x="63701"/>
        <item x="63702"/>
        <item x="63703"/>
        <item x="63704"/>
        <item x="63705"/>
        <item x="63706"/>
        <item x="63707"/>
        <item x="63708"/>
        <item x="63709"/>
        <item x="63710"/>
        <item x="63711"/>
        <item x="63712"/>
        <item x="63713"/>
        <item x="63714"/>
        <item x="63715"/>
        <item x="63716"/>
        <item x="63717"/>
        <item x="63718"/>
        <item x="63719"/>
        <item x="63720"/>
        <item x="63721"/>
        <item x="63722"/>
        <item x="63723"/>
        <item x="63724"/>
        <item x="63725"/>
        <item x="63726"/>
        <item x="63727"/>
        <item x="63728"/>
        <item x="63729"/>
        <item x="63730"/>
        <item x="63731"/>
        <item x="63732"/>
        <item x="63733"/>
        <item x="63734"/>
        <item x="63735"/>
        <item x="63736"/>
        <item x="63737"/>
        <item x="63738"/>
        <item x="63739"/>
        <item x="63740"/>
        <item x="63741"/>
        <item x="63742"/>
        <item x="63743"/>
        <item x="63744"/>
        <item x="63745"/>
        <item x="63746"/>
        <item x="63747"/>
        <item x="63748"/>
        <item x="63749"/>
        <item x="63750"/>
        <item x="63751"/>
        <item x="63752"/>
        <item x="63753"/>
        <item x="63754"/>
        <item x="63755"/>
        <item x="63756"/>
        <item x="63757"/>
        <item x="63758"/>
        <item x="63759"/>
        <item x="63760"/>
        <item x="63761"/>
        <item x="63762"/>
        <item x="63763"/>
        <item x="63764"/>
        <item x="63765"/>
        <item x="63766"/>
        <item x="63767"/>
        <item x="63768"/>
        <item x="63769"/>
        <item x="63770"/>
        <item x="63771"/>
        <item x="63772"/>
        <item x="63773"/>
        <item x="63774"/>
        <item x="63775"/>
        <item x="63776"/>
        <item x="63777"/>
        <item x="63778"/>
        <item x="63779"/>
        <item x="63780"/>
        <item x="63781"/>
        <item x="63782"/>
        <item x="63783"/>
        <item x="63784"/>
        <item x="63785"/>
        <item x="63786"/>
        <item x="63787"/>
        <item x="63788"/>
        <item x="63789"/>
        <item x="63790"/>
        <item x="63791"/>
        <item x="63792"/>
        <item x="63793"/>
        <item x="63794"/>
        <item x="63795"/>
        <item x="63796"/>
        <item x="63797"/>
        <item x="63798"/>
        <item x="63799"/>
        <item x="63800"/>
        <item x="63801"/>
        <item x="63802"/>
        <item x="63803"/>
        <item x="63804"/>
        <item x="63805"/>
        <item x="63806"/>
        <item x="63807"/>
        <item x="63808"/>
        <item x="63809"/>
        <item x="63810"/>
        <item x="63811"/>
        <item x="63812"/>
        <item x="63813"/>
        <item x="63814"/>
        <item x="63815"/>
        <item x="63816"/>
        <item x="63817"/>
        <item x="63818"/>
        <item x="63819"/>
        <item x="63820"/>
        <item x="63821"/>
        <item x="63822"/>
        <item x="63823"/>
        <item x="63824"/>
        <item x="63825"/>
        <item x="63826"/>
        <item x="63827"/>
        <item x="63828"/>
        <item x="63829"/>
        <item x="63830"/>
        <item x="63831"/>
        <item x="63832"/>
        <item x="63833"/>
        <item x="63834"/>
        <item x="63835"/>
        <item x="63836"/>
        <item x="63837"/>
        <item x="63838"/>
        <item x="63839"/>
        <item x="63840"/>
        <item x="63841"/>
        <item x="63842"/>
        <item x="63843"/>
        <item x="63844"/>
        <item x="63845"/>
        <item x="63846"/>
        <item x="63847"/>
        <item x="63848"/>
        <item x="63849"/>
        <item x="63850"/>
        <item x="63851"/>
        <item x="63852"/>
        <item x="63853"/>
        <item x="63854"/>
        <item x="63855"/>
        <item x="63856"/>
        <item x="63857"/>
        <item x="63858"/>
        <item x="63859"/>
        <item x="63860"/>
        <item x="63861"/>
        <item x="63862"/>
        <item x="63863"/>
        <item x="63864"/>
        <item x="63865"/>
        <item x="63866"/>
        <item x="63867"/>
        <item x="63868"/>
        <item x="63869"/>
        <item x="63870"/>
        <item x="63871"/>
        <item x="63872"/>
        <item x="63873"/>
        <item x="63874"/>
        <item x="63875"/>
        <item x="63876"/>
        <item x="63877"/>
        <item x="63878"/>
        <item x="63879"/>
        <item x="63880"/>
        <item x="63881"/>
        <item x="63882"/>
        <item x="63883"/>
        <item x="63884"/>
        <item x="63885"/>
        <item x="63886"/>
        <item x="63887"/>
        <item x="63888"/>
        <item x="63889"/>
        <item x="63890"/>
        <item x="63891"/>
        <item x="63892"/>
        <item x="63893"/>
        <item x="63894"/>
        <item x="63895"/>
        <item x="63896"/>
        <item x="63897"/>
        <item x="63898"/>
        <item x="63899"/>
        <item x="63900"/>
        <item x="63901"/>
        <item x="63902"/>
        <item x="63903"/>
        <item x="63904"/>
        <item x="63905"/>
        <item x="63906"/>
        <item x="63907"/>
        <item x="63908"/>
        <item x="63909"/>
        <item x="63910"/>
        <item x="63911"/>
        <item x="63912"/>
        <item x="63913"/>
        <item x="63914"/>
        <item x="63915"/>
        <item x="63916"/>
        <item x="63917"/>
        <item x="63918"/>
        <item x="63919"/>
        <item x="63920"/>
        <item x="63921"/>
        <item x="63922"/>
        <item x="63923"/>
        <item x="63924"/>
        <item x="63925"/>
        <item x="63926"/>
        <item x="63927"/>
        <item x="63928"/>
        <item x="63929"/>
        <item x="63930"/>
        <item x="63931"/>
        <item x="63932"/>
        <item x="63933"/>
        <item x="63934"/>
        <item x="63935"/>
        <item x="63936"/>
        <item x="63937"/>
        <item x="63938"/>
        <item x="63939"/>
        <item x="63940"/>
        <item x="63941"/>
        <item x="63942"/>
        <item x="63943"/>
        <item x="63944"/>
        <item x="63945"/>
        <item x="63946"/>
        <item x="63947"/>
        <item x="63948"/>
        <item x="63949"/>
        <item x="63950"/>
        <item x="63951"/>
        <item x="63952"/>
        <item x="63953"/>
        <item x="63954"/>
        <item x="63955"/>
        <item x="63956"/>
        <item x="63957"/>
        <item x="63958"/>
        <item x="63959"/>
        <item x="63960"/>
        <item x="63961"/>
        <item x="63962"/>
        <item x="63963"/>
        <item x="63964"/>
        <item x="63965"/>
        <item x="63966"/>
        <item x="63967"/>
        <item x="63968"/>
        <item x="63969"/>
        <item x="63970"/>
        <item x="63971"/>
        <item x="63972"/>
        <item x="63973"/>
        <item x="63974"/>
        <item x="63975"/>
        <item x="63976"/>
        <item x="63977"/>
        <item x="63978"/>
        <item x="63979"/>
        <item x="63980"/>
        <item x="63981"/>
        <item x="63982"/>
        <item x="63983"/>
        <item x="63984"/>
        <item x="63985"/>
        <item x="63986"/>
        <item x="63987"/>
        <item x="63988"/>
        <item x="63989"/>
        <item x="63990"/>
        <item x="63991"/>
        <item x="63992"/>
        <item x="63993"/>
        <item x="63994"/>
        <item x="63995"/>
        <item x="63996"/>
        <item x="63997"/>
        <item x="63998"/>
        <item x="63999"/>
        <item x="64000"/>
        <item x="64001"/>
        <item x="64002"/>
        <item x="64003"/>
        <item x="64004"/>
        <item x="64005"/>
        <item x="64006"/>
        <item x="64007"/>
        <item x="64008"/>
        <item x="64009"/>
        <item x="64010"/>
        <item x="64011"/>
        <item x="64012"/>
        <item x="64013"/>
        <item x="64014"/>
        <item x="64015"/>
        <item x="64016"/>
        <item x="64017"/>
        <item x="64018"/>
        <item x="64019"/>
        <item x="64020"/>
        <item x="64021"/>
        <item x="64022"/>
        <item x="64023"/>
        <item x="64024"/>
        <item x="64025"/>
        <item x="64026"/>
        <item x="64027"/>
        <item x="64028"/>
        <item x="64029"/>
        <item x="64030"/>
        <item x="64031"/>
        <item x="64032"/>
        <item x="64033"/>
        <item x="64034"/>
        <item x="64035"/>
        <item x="64036"/>
        <item x="64037"/>
        <item x="64038"/>
        <item x="64039"/>
        <item x="64040"/>
        <item x="64041"/>
        <item x="64042"/>
        <item x="64043"/>
        <item x="64044"/>
        <item x="64045"/>
        <item x="64046"/>
        <item x="64047"/>
        <item x="64048"/>
        <item x="64049"/>
        <item x="64050"/>
        <item x="64051"/>
        <item x="64052"/>
        <item x="64053"/>
        <item x="64054"/>
        <item x="64055"/>
        <item x="64056"/>
        <item x="64057"/>
        <item x="64058"/>
        <item x="64059"/>
        <item x="64060"/>
        <item x="64061"/>
        <item x="64062"/>
        <item x="64063"/>
        <item x="64064"/>
        <item x="64065"/>
        <item x="64066"/>
        <item x="64067"/>
        <item x="64068"/>
        <item x="64069"/>
        <item x="64070"/>
        <item x="64071"/>
        <item x="64072"/>
        <item x="64073"/>
        <item x="64074"/>
        <item x="64075"/>
        <item x="64076"/>
        <item x="64077"/>
        <item x="64078"/>
        <item x="64079"/>
        <item x="64080"/>
        <item x="64081"/>
        <item x="64082"/>
        <item x="64083"/>
        <item x="64084"/>
        <item x="64085"/>
        <item x="64086"/>
        <item x="64087"/>
        <item x="64088"/>
        <item x="64089"/>
        <item x="64090"/>
        <item x="64091"/>
        <item x="64092"/>
        <item x="64093"/>
        <item x="64094"/>
        <item x="64095"/>
        <item x="64096"/>
        <item x="64097"/>
        <item x="64098"/>
        <item x="64099"/>
        <item x="64100"/>
        <item x="64101"/>
        <item x="64102"/>
        <item x="64103"/>
        <item x="64104"/>
        <item x="64105"/>
        <item x="64106"/>
        <item x="64107"/>
        <item x="64108"/>
        <item x="64109"/>
        <item x="64110"/>
        <item x="64111"/>
        <item x="64112"/>
        <item x="64113"/>
        <item x="64114"/>
        <item x="64115"/>
        <item x="64116"/>
        <item x="64117"/>
        <item x="64118"/>
        <item x="64119"/>
        <item x="64120"/>
        <item x="64121"/>
        <item x="64122"/>
        <item x="64123"/>
        <item x="64124"/>
        <item x="64125"/>
        <item x="64126"/>
        <item x="64127"/>
        <item x="64128"/>
        <item x="64129"/>
        <item x="64130"/>
        <item x="64131"/>
        <item x="64132"/>
        <item x="64133"/>
        <item x="64134"/>
        <item x="64135"/>
        <item x="64136"/>
        <item x="64137"/>
        <item x="64138"/>
        <item x="64139"/>
        <item x="64140"/>
        <item x="64141"/>
        <item x="64142"/>
        <item x="64143"/>
        <item x="64144"/>
        <item x="64145"/>
        <item x="64146"/>
        <item x="64147"/>
        <item x="64148"/>
        <item x="64149"/>
        <item x="64150"/>
        <item x="64151"/>
        <item x="64152"/>
        <item x="64153"/>
        <item x="64154"/>
        <item x="64155"/>
        <item x="64156"/>
        <item x="64157"/>
        <item x="64158"/>
        <item x="64159"/>
        <item x="64160"/>
        <item x="64161"/>
        <item x="64162"/>
        <item x="64163"/>
        <item x="64164"/>
        <item x="64165"/>
        <item x="64166"/>
        <item x="64167"/>
        <item x="64168"/>
        <item x="64169"/>
        <item x="64170"/>
        <item x="64171"/>
        <item x="64172"/>
        <item x="64173"/>
        <item x="64174"/>
        <item x="64175"/>
        <item x="64176"/>
        <item x="64177"/>
        <item x="64178"/>
        <item x="64179"/>
        <item x="64180"/>
        <item x="64181"/>
        <item x="64182"/>
        <item x="64183"/>
        <item x="64184"/>
        <item x="64185"/>
        <item x="64186"/>
        <item x="64187"/>
        <item x="64188"/>
        <item x="64189"/>
        <item x="64190"/>
        <item x="64191"/>
        <item x="64192"/>
        <item x="64193"/>
        <item x="64194"/>
        <item x="64195"/>
        <item x="64196"/>
        <item x="64197"/>
        <item x="64198"/>
        <item x="64199"/>
        <item x="64200"/>
        <item x="64201"/>
        <item x="64202"/>
        <item x="64203"/>
        <item x="64204"/>
        <item x="64205"/>
        <item x="64206"/>
        <item x="64207"/>
        <item x="64208"/>
        <item x="64209"/>
        <item x="64210"/>
        <item x="64211"/>
        <item x="64212"/>
        <item x="64213"/>
        <item x="64214"/>
        <item x="64215"/>
        <item x="64216"/>
        <item x="64217"/>
        <item x="64218"/>
        <item x="64219"/>
        <item x="64220"/>
        <item x="64221"/>
        <item x="64222"/>
        <item x="64223"/>
        <item x="64224"/>
        <item x="64225"/>
        <item x="64226"/>
        <item x="64227"/>
        <item x="64228"/>
        <item x="64229"/>
        <item x="64230"/>
        <item x="64231"/>
        <item x="64232"/>
        <item x="64233"/>
        <item x="64234"/>
        <item x="64235"/>
        <item x="64236"/>
        <item x="64237"/>
        <item x="64238"/>
        <item x="64239"/>
        <item x="64240"/>
        <item x="64241"/>
        <item x="64242"/>
        <item x="64243"/>
        <item x="64244"/>
        <item x="64245"/>
        <item x="64246"/>
        <item x="64247"/>
        <item x="64248"/>
        <item x="64249"/>
        <item x="64250"/>
        <item x="64251"/>
        <item x="64252"/>
        <item x="64253"/>
        <item x="64254"/>
        <item x="64255"/>
        <item x="64256"/>
        <item x="64257"/>
        <item x="64258"/>
        <item x="64259"/>
        <item x="64260"/>
        <item x="64261"/>
        <item x="64262"/>
        <item x="64263"/>
        <item x="64264"/>
        <item x="64265"/>
        <item x="64266"/>
        <item x="64267"/>
        <item x="64268"/>
        <item x="64269"/>
        <item x="64270"/>
        <item x="64271"/>
        <item x="64272"/>
        <item x="64273"/>
        <item x="64274"/>
        <item x="64275"/>
        <item x="64276"/>
        <item x="64277"/>
        <item x="64278"/>
        <item x="64279"/>
        <item x="64280"/>
        <item x="64281"/>
        <item x="64282"/>
        <item x="64283"/>
        <item x="64284"/>
        <item x="64285"/>
        <item x="64286"/>
        <item x="64287"/>
        <item x="64288"/>
        <item x="64289"/>
        <item x="64290"/>
        <item x="64291"/>
        <item x="64292"/>
        <item x="64293"/>
        <item x="64294"/>
        <item x="64295"/>
        <item x="64296"/>
        <item x="64297"/>
        <item x="64298"/>
        <item x="64299"/>
        <item x="64300"/>
        <item x="64301"/>
        <item x="64302"/>
        <item x="64303"/>
        <item x="64304"/>
        <item x="64305"/>
        <item x="64306"/>
        <item x="64307"/>
        <item x="64308"/>
        <item x="64309"/>
        <item x="64310"/>
        <item x="64311"/>
        <item x="64312"/>
        <item x="64313"/>
        <item x="64314"/>
        <item x="64315"/>
        <item x="64316"/>
        <item x="64317"/>
        <item x="64318"/>
        <item x="64319"/>
        <item x="64320"/>
        <item x="64321"/>
        <item x="64322"/>
        <item x="64323"/>
        <item x="64324"/>
        <item x="64325"/>
        <item x="64326"/>
        <item x="64327"/>
        <item x="64328"/>
        <item x="64329"/>
        <item x="64330"/>
        <item x="64331"/>
        <item x="64332"/>
        <item x="64333"/>
        <item x="64334"/>
        <item x="64335"/>
        <item x="64336"/>
        <item x="64337"/>
        <item x="64338"/>
        <item x="64339"/>
        <item x="64340"/>
        <item x="64341"/>
        <item x="64342"/>
        <item x="64343"/>
        <item x="64344"/>
        <item x="64345"/>
        <item x="64346"/>
        <item x="64347"/>
        <item x="64348"/>
        <item x="64349"/>
        <item x="64350"/>
        <item x="64351"/>
        <item x="64352"/>
        <item x="64353"/>
        <item x="64354"/>
        <item x="64355"/>
        <item x="64356"/>
        <item x="64357"/>
        <item x="64358"/>
        <item x="64359"/>
        <item x="64360"/>
        <item x="64361"/>
        <item x="64362"/>
        <item x="64363"/>
        <item x="64364"/>
        <item x="64365"/>
        <item x="64366"/>
        <item x="64367"/>
        <item x="64368"/>
        <item x="64369"/>
        <item x="64370"/>
        <item x="64371"/>
        <item x="64372"/>
        <item x="64373"/>
        <item x="64374"/>
        <item x="64375"/>
        <item x="64376"/>
        <item x="64377"/>
        <item x="64378"/>
        <item x="64379"/>
        <item x="64380"/>
        <item x="64381"/>
        <item x="64382"/>
        <item x="64383"/>
        <item x="64384"/>
        <item x="64385"/>
        <item x="64386"/>
        <item x="64387"/>
        <item x="64388"/>
        <item x="64389"/>
        <item x="64390"/>
        <item x="64391"/>
        <item x="64392"/>
        <item x="64393"/>
        <item x="64394"/>
        <item x="64395"/>
        <item x="64396"/>
        <item x="64397"/>
        <item x="64398"/>
        <item x="64399"/>
        <item x="64400"/>
        <item x="64401"/>
        <item x="64402"/>
        <item x="64403"/>
        <item x="64404"/>
        <item x="64405"/>
        <item x="64406"/>
        <item x="64407"/>
        <item x="64408"/>
        <item x="64409"/>
        <item x="64410"/>
        <item x="64411"/>
        <item x="64412"/>
        <item x="64413"/>
        <item x="64414"/>
        <item x="64415"/>
        <item x="64416"/>
        <item x="64417"/>
        <item x="64418"/>
        <item x="64419"/>
        <item x="64420"/>
        <item x="64421"/>
        <item x="64422"/>
        <item x="64423"/>
        <item x="64424"/>
        <item x="64425"/>
        <item x="64426"/>
        <item x="64427"/>
        <item x="64428"/>
        <item x="64429"/>
        <item x="64430"/>
        <item x="64431"/>
        <item x="64432"/>
        <item x="64433"/>
        <item x="64434"/>
        <item x="64435"/>
        <item x="64436"/>
        <item x="64437"/>
        <item x="64438"/>
        <item x="64439"/>
        <item x="64440"/>
        <item x="64441"/>
        <item x="64442"/>
        <item x="64443"/>
        <item x="64444"/>
        <item x="64445"/>
        <item x="64446"/>
        <item x="64447"/>
        <item x="64448"/>
        <item x="64449"/>
        <item x="64450"/>
        <item x="64451"/>
        <item x="64452"/>
        <item x="64453"/>
        <item x="64454"/>
        <item x="64455"/>
        <item x="64456"/>
        <item x="64457"/>
        <item x="64458"/>
        <item x="64459"/>
        <item x="64460"/>
        <item x="64461"/>
        <item x="64462"/>
        <item x="64463"/>
        <item x="64464"/>
        <item x="64465"/>
        <item x="64466"/>
        <item x="64467"/>
        <item x="64468"/>
        <item x="64469"/>
        <item x="64470"/>
        <item x="64471"/>
        <item x="64472"/>
        <item x="64473"/>
        <item x="64474"/>
        <item x="64475"/>
        <item x="64476"/>
        <item x="64477"/>
        <item x="64478"/>
        <item x="64479"/>
        <item x="64480"/>
        <item x="64481"/>
        <item x="64482"/>
        <item x="64483"/>
        <item x="64484"/>
        <item x="64485"/>
        <item x="64486"/>
        <item x="64487"/>
        <item x="64488"/>
        <item x="64489"/>
        <item x="64490"/>
        <item x="64491"/>
        <item x="64492"/>
        <item x="64493"/>
        <item x="64494"/>
        <item x="64495"/>
        <item x="64496"/>
        <item x="64497"/>
        <item x="64498"/>
        <item x="64499"/>
        <item x="64500"/>
        <item x="64501"/>
        <item x="64502"/>
        <item x="64503"/>
        <item x="64504"/>
        <item x="64505"/>
        <item x="64506"/>
        <item x="64507"/>
        <item x="64508"/>
        <item x="64509"/>
        <item x="64510"/>
        <item x="64511"/>
        <item x="64512"/>
        <item x="64513"/>
        <item x="64514"/>
        <item x="64515"/>
        <item x="64516"/>
        <item x="64517"/>
        <item x="64518"/>
        <item x="64519"/>
        <item x="64520"/>
        <item x="64521"/>
        <item x="64522"/>
        <item x="64523"/>
        <item x="64524"/>
        <item x="64525"/>
        <item x="64526"/>
        <item x="64527"/>
        <item x="64528"/>
        <item x="64529"/>
        <item x="64530"/>
        <item x="64531"/>
        <item x="64532"/>
        <item x="64533"/>
        <item x="64534"/>
        <item x="64535"/>
        <item x="64536"/>
        <item x="64537"/>
        <item x="64538"/>
        <item x="64539"/>
        <item x="64540"/>
        <item x="64541"/>
        <item x="64542"/>
        <item x="64543"/>
        <item x="64544"/>
        <item x="64545"/>
        <item x="64546"/>
        <item x="64547"/>
        <item x="64548"/>
        <item x="64549"/>
        <item x="64550"/>
        <item x="64551"/>
        <item x="64552"/>
        <item x="64553"/>
        <item x="64554"/>
        <item x="64555"/>
        <item x="64556"/>
        <item x="64557"/>
        <item x="64558"/>
        <item x="64559"/>
        <item x="64560"/>
        <item x="64561"/>
        <item x="64562"/>
        <item x="64563"/>
        <item x="64564"/>
        <item x="64565"/>
        <item x="64566"/>
        <item x="64567"/>
        <item x="64568"/>
        <item x="64569"/>
        <item x="64570"/>
        <item x="64571"/>
        <item x="64572"/>
        <item x="64573"/>
        <item x="64574"/>
        <item x="64575"/>
        <item x="64576"/>
        <item x="64577"/>
        <item x="64578"/>
        <item x="64579"/>
        <item x="64580"/>
        <item x="64581"/>
        <item x="64582"/>
        <item x="64583"/>
        <item x="64584"/>
        <item x="64585"/>
        <item x="64586"/>
        <item x="64587"/>
        <item x="64588"/>
        <item x="64589"/>
        <item x="64590"/>
        <item x="64591"/>
        <item x="64592"/>
        <item x="64593"/>
        <item x="64594"/>
        <item x="64595"/>
        <item x="64596"/>
        <item x="64597"/>
        <item x="64598"/>
        <item x="64599"/>
        <item x="64600"/>
        <item x="64601"/>
        <item x="64602"/>
        <item x="64603"/>
        <item x="64604"/>
        <item x="64605"/>
        <item x="64606"/>
        <item x="64607"/>
        <item x="64608"/>
        <item x="64609"/>
        <item x="64610"/>
        <item x="64611"/>
        <item x="64612"/>
        <item x="64613"/>
        <item x="64614"/>
        <item x="64615"/>
        <item x="64616"/>
        <item x="64617"/>
        <item x="64618"/>
        <item x="64619"/>
        <item x="64620"/>
        <item x="64621"/>
        <item x="64622"/>
        <item x="64623"/>
        <item x="64624"/>
        <item x="64625"/>
        <item x="64626"/>
        <item x="64627"/>
        <item x="64628"/>
        <item x="64629"/>
        <item x="64630"/>
        <item x="64631"/>
        <item x="64632"/>
        <item x="64633"/>
        <item x="64634"/>
        <item x="64635"/>
        <item x="64636"/>
        <item x="64637"/>
        <item x="64638"/>
        <item x="64639"/>
        <item x="64640"/>
        <item x="64641"/>
        <item x="64642"/>
        <item x="64643"/>
        <item x="64644"/>
        <item x="64645"/>
        <item x="64646"/>
        <item x="64647"/>
        <item x="64648"/>
        <item x="64649"/>
        <item x="64650"/>
        <item x="64651"/>
        <item x="64652"/>
        <item x="64653"/>
        <item x="64654"/>
        <item x="64655"/>
        <item x="64656"/>
        <item x="64657"/>
        <item x="64658"/>
        <item x="64659"/>
        <item x="64660"/>
        <item x="64661"/>
        <item x="64662"/>
        <item x="64663"/>
        <item x="64664"/>
        <item x="64665"/>
        <item x="64666"/>
        <item x="64667"/>
        <item x="64668"/>
        <item x="64669"/>
        <item x="64670"/>
        <item x="64671"/>
        <item x="64672"/>
        <item x="64673"/>
        <item x="64674"/>
        <item x="64675"/>
        <item x="64676"/>
        <item x="64677"/>
        <item x="64678"/>
        <item x="64679"/>
        <item x="64680"/>
        <item x="64681"/>
        <item x="64682"/>
        <item x="64683"/>
        <item x="64684"/>
        <item x="64685"/>
        <item x="64686"/>
        <item x="64687"/>
        <item x="64688"/>
        <item x="64689"/>
        <item x="64690"/>
        <item x="64691"/>
        <item x="64692"/>
        <item x="64693"/>
        <item x="64694"/>
        <item x="64695"/>
        <item x="64696"/>
        <item x="64697"/>
        <item x="64698"/>
        <item x="64699"/>
        <item x="64700"/>
        <item x="64701"/>
        <item x="64702"/>
        <item x="64703"/>
        <item x="64704"/>
        <item x="64705"/>
        <item x="64706"/>
        <item x="64707"/>
        <item x="64708"/>
        <item x="64709"/>
        <item x="64710"/>
        <item x="64711"/>
        <item x="64712"/>
        <item x="64713"/>
        <item x="64714"/>
        <item x="64715"/>
        <item x="64716"/>
        <item x="64717"/>
        <item x="64718"/>
        <item x="64719"/>
        <item x="64720"/>
        <item x="64721"/>
        <item x="64722"/>
        <item x="64723"/>
        <item x="64724"/>
        <item x="64725"/>
        <item x="64726"/>
        <item x="64727"/>
        <item x="64728"/>
        <item x="64729"/>
        <item x="64730"/>
        <item x="64731"/>
        <item x="64732"/>
        <item x="64733"/>
        <item x="64734"/>
        <item x="64735"/>
        <item x="64736"/>
        <item x="64737"/>
        <item x="64738"/>
        <item x="64739"/>
        <item x="64740"/>
        <item x="64741"/>
        <item x="64742"/>
        <item x="64743"/>
        <item x="64744"/>
        <item x="64745"/>
        <item x="64746"/>
        <item x="64747"/>
        <item x="64748"/>
        <item x="64749"/>
        <item x="64750"/>
        <item x="64751"/>
        <item x="64752"/>
        <item x="64753"/>
        <item x="64754"/>
        <item x="64755"/>
        <item x="64756"/>
        <item x="64757"/>
        <item x="64758"/>
        <item x="64759"/>
        <item x="64760"/>
        <item x="64761"/>
        <item x="64762"/>
        <item x="64763"/>
        <item x="64764"/>
        <item x="64765"/>
        <item x="64766"/>
        <item x="64767"/>
        <item x="64768"/>
        <item x="64769"/>
        <item x="64770"/>
        <item x="64771"/>
        <item x="64772"/>
        <item x="64773"/>
        <item x="64774"/>
        <item x="64775"/>
        <item x="64776"/>
        <item x="64777"/>
        <item x="64778"/>
        <item x="64779"/>
        <item x="64780"/>
        <item x="64781"/>
        <item x="64782"/>
        <item x="64783"/>
        <item x="64784"/>
        <item x="64785"/>
        <item x="64786"/>
        <item x="64787"/>
        <item x="64788"/>
        <item x="64789"/>
        <item x="64790"/>
        <item x="64791"/>
        <item x="64792"/>
        <item x="64793"/>
        <item x="64794"/>
        <item x="64795"/>
        <item x="64796"/>
        <item x="64797"/>
        <item x="64798"/>
        <item x="64799"/>
        <item x="64800"/>
        <item x="64801"/>
        <item x="64802"/>
        <item x="64803"/>
        <item x="64804"/>
        <item x="64805"/>
        <item x="64806"/>
        <item x="64807"/>
        <item x="64808"/>
        <item x="64809"/>
        <item x="64810"/>
        <item x="64811"/>
        <item x="64812"/>
        <item x="64813"/>
        <item x="64814"/>
        <item x="64815"/>
        <item x="64816"/>
        <item x="64817"/>
        <item x="64818"/>
        <item x="64819"/>
        <item x="64820"/>
        <item x="64821"/>
        <item x="64822"/>
        <item x="64823"/>
        <item x="64824"/>
        <item x="64825"/>
        <item x="64826"/>
        <item x="64827"/>
        <item x="64828"/>
        <item x="64829"/>
        <item x="64830"/>
        <item x="64831"/>
        <item x="64832"/>
        <item x="64833"/>
        <item x="64834"/>
        <item x="64835"/>
        <item x="64836"/>
        <item x="64837"/>
        <item x="64838"/>
        <item x="64839"/>
        <item x="64840"/>
        <item x="64841"/>
        <item x="64842"/>
        <item x="64843"/>
        <item x="64844"/>
        <item x="64845"/>
        <item x="64846"/>
        <item x="64847"/>
        <item x="64848"/>
        <item x="64849"/>
        <item x="64850"/>
        <item x="64851"/>
        <item x="64852"/>
        <item x="64853"/>
        <item x="64854"/>
        <item x="64855"/>
        <item x="64856"/>
        <item x="64857"/>
        <item x="64858"/>
        <item x="64859"/>
        <item x="64860"/>
        <item x="64861"/>
        <item x="64862"/>
        <item x="64863"/>
        <item x="64864"/>
        <item x="64865"/>
        <item x="64866"/>
        <item x="64867"/>
        <item x="64868"/>
        <item x="64869"/>
        <item x="64870"/>
        <item x="64871"/>
        <item x="64872"/>
        <item x="64873"/>
        <item x="64874"/>
        <item x="64875"/>
        <item x="64876"/>
        <item x="64877"/>
        <item x="64878"/>
        <item x="64879"/>
        <item x="64880"/>
        <item x="64881"/>
        <item x="64882"/>
        <item x="64883"/>
        <item x="64884"/>
        <item x="64885"/>
        <item x="64886"/>
        <item x="64887"/>
        <item x="64888"/>
        <item x="64889"/>
        <item x="64890"/>
        <item x="64891"/>
        <item x="64892"/>
        <item x="64893"/>
        <item x="64894"/>
        <item x="64895"/>
        <item x="64896"/>
        <item x="64897"/>
        <item x="64898"/>
        <item x="64899"/>
        <item x="64900"/>
        <item x="64901"/>
        <item x="64902"/>
        <item x="64903"/>
        <item x="64904"/>
        <item x="64905"/>
        <item x="64906"/>
        <item x="64907"/>
        <item x="64908"/>
        <item x="64909"/>
        <item x="64910"/>
        <item x="64911"/>
        <item x="64912"/>
        <item x="64913"/>
        <item x="64914"/>
        <item x="64915"/>
        <item x="64916"/>
        <item x="64917"/>
        <item x="64918"/>
        <item x="64919"/>
        <item x="64920"/>
        <item x="64921"/>
        <item x="64922"/>
        <item x="64923"/>
        <item x="64924"/>
        <item x="64925"/>
        <item x="64926"/>
        <item x="64927"/>
        <item x="64928"/>
        <item x="64929"/>
        <item x="64930"/>
        <item x="64931"/>
        <item x="64932"/>
        <item x="64933"/>
        <item x="64934"/>
        <item x="64935"/>
        <item x="64936"/>
        <item x="64937"/>
        <item x="64938"/>
        <item x="64939"/>
        <item x="64940"/>
        <item x="64941"/>
        <item x="64942"/>
        <item x="64943"/>
        <item x="64944"/>
        <item x="64945"/>
        <item x="64946"/>
        <item x="64947"/>
        <item x="64948"/>
        <item x="64949"/>
        <item x="64950"/>
        <item x="64951"/>
        <item x="64952"/>
        <item x="64953"/>
        <item x="64954"/>
        <item x="64955"/>
        <item x="64956"/>
        <item x="64957"/>
        <item x="64958"/>
        <item x="64959"/>
        <item x="64960"/>
        <item x="64961"/>
        <item x="64962"/>
        <item x="64963"/>
        <item x="64964"/>
        <item x="64965"/>
        <item x="64966"/>
        <item x="64967"/>
        <item x="64968"/>
        <item x="64969"/>
        <item x="64970"/>
        <item x="64971"/>
        <item x="64972"/>
        <item x="64973"/>
        <item x="64974"/>
        <item x="64975"/>
        <item x="64976"/>
        <item x="64977"/>
        <item x="64978"/>
        <item x="64979"/>
        <item x="64980"/>
        <item x="64981"/>
        <item x="64982"/>
        <item x="64983"/>
        <item x="64984"/>
        <item x="64985"/>
        <item x="64986"/>
        <item x="64987"/>
        <item x="64988"/>
        <item x="64989"/>
        <item x="64990"/>
        <item x="64991"/>
        <item x="64992"/>
        <item x="64993"/>
        <item x="64994"/>
        <item x="64995"/>
        <item x="64996"/>
        <item x="64997"/>
        <item x="64998"/>
        <item x="64999"/>
        <item x="65000"/>
        <item x="65001"/>
        <item x="65002"/>
        <item x="65003"/>
        <item x="65004"/>
        <item x="65005"/>
        <item x="65006"/>
        <item x="65007"/>
        <item x="65008"/>
        <item x="65009"/>
        <item x="65010"/>
        <item x="65011"/>
        <item x="65012"/>
        <item x="65013"/>
        <item x="65014"/>
        <item x="65015"/>
        <item x="65016"/>
        <item x="65017"/>
        <item x="65018"/>
        <item x="65019"/>
        <item x="65020"/>
        <item x="65021"/>
        <item x="65022"/>
        <item x="65023"/>
        <item x="65024"/>
        <item x="65025"/>
        <item x="65026"/>
        <item x="65027"/>
        <item x="65028"/>
        <item x="65029"/>
        <item x="65030"/>
        <item x="65031"/>
        <item x="65032"/>
        <item x="65033"/>
        <item x="65034"/>
        <item x="65035"/>
        <item x="65036"/>
        <item x="65037"/>
        <item x="65038"/>
        <item x="65039"/>
        <item x="65040"/>
        <item x="65041"/>
        <item x="65042"/>
        <item x="65043"/>
        <item x="65044"/>
        <item x="65045"/>
        <item x="65046"/>
        <item x="65047"/>
        <item x="65048"/>
        <item x="65049"/>
        <item x="65050"/>
        <item x="65051"/>
        <item x="65052"/>
        <item x="65053"/>
        <item x="65054"/>
        <item x="65055"/>
        <item x="65056"/>
        <item x="65057"/>
        <item x="65058"/>
        <item x="65059"/>
        <item x="65060"/>
        <item x="65061"/>
        <item x="65062"/>
        <item x="65063"/>
        <item x="65064"/>
        <item x="65065"/>
        <item x="65066"/>
        <item x="65067"/>
        <item x="65068"/>
        <item x="65069"/>
        <item x="65070"/>
        <item x="65071"/>
        <item x="65072"/>
        <item x="65073"/>
        <item x="65074"/>
        <item x="65075"/>
        <item x="65076"/>
        <item x="65077"/>
        <item x="65078"/>
        <item x="65079"/>
        <item x="65080"/>
        <item x="65081"/>
        <item x="65082"/>
        <item x="65083"/>
        <item x="65084"/>
        <item x="65085"/>
        <item x="65086"/>
        <item x="65087"/>
        <item x="65088"/>
        <item x="65089"/>
        <item x="65090"/>
        <item x="65091"/>
        <item x="65092"/>
        <item x="65093"/>
        <item x="65094"/>
        <item x="65095"/>
        <item x="65096"/>
        <item x="65097"/>
        <item x="65098"/>
        <item x="65099"/>
        <item x="65100"/>
        <item x="65101"/>
        <item x="65102"/>
        <item x="65103"/>
        <item x="65104"/>
        <item x="65105"/>
        <item x="65106"/>
        <item x="65107"/>
        <item x="65108"/>
        <item x="65109"/>
        <item x="65110"/>
        <item x="65111"/>
        <item x="65112"/>
        <item x="65113"/>
        <item x="65114"/>
        <item x="65115"/>
        <item x="65116"/>
        <item x="65117"/>
        <item x="65118"/>
        <item x="65119"/>
        <item x="65120"/>
        <item x="65121"/>
        <item x="65122"/>
        <item x="65123"/>
        <item x="65124"/>
        <item x="65125"/>
        <item x="65126"/>
        <item x="65127"/>
        <item x="65128"/>
        <item x="65129"/>
        <item x="65130"/>
        <item x="65131"/>
        <item x="65132"/>
        <item x="65133"/>
        <item x="65134"/>
        <item x="65135"/>
        <item x="65136"/>
        <item x="65137"/>
        <item x="65138"/>
        <item x="65139"/>
        <item x="65140"/>
        <item x="65141"/>
        <item x="65142"/>
        <item x="65143"/>
        <item x="65144"/>
        <item x="65145"/>
        <item x="65146"/>
        <item x="65147"/>
        <item x="65148"/>
        <item x="65149"/>
        <item x="65150"/>
        <item x="65151"/>
        <item x="65152"/>
        <item x="65153"/>
        <item x="65154"/>
        <item x="65155"/>
        <item x="65156"/>
        <item x="65157"/>
        <item x="65158"/>
        <item x="65159"/>
        <item x="65160"/>
        <item x="65161"/>
        <item x="65162"/>
        <item x="65163"/>
        <item x="65164"/>
        <item x="65165"/>
        <item x="65166"/>
        <item x="65167"/>
        <item x="65168"/>
        <item x="65169"/>
        <item x="65170"/>
        <item x="65171"/>
        <item x="65172"/>
        <item x="65173"/>
        <item x="65174"/>
        <item x="65175"/>
        <item x="65176"/>
        <item x="65177"/>
        <item x="65178"/>
        <item x="65179"/>
        <item x="65180"/>
        <item x="65181"/>
        <item x="65182"/>
        <item x="65183"/>
        <item x="65184"/>
        <item x="65185"/>
        <item x="65186"/>
        <item x="65187"/>
        <item x="65188"/>
        <item x="65189"/>
        <item x="65190"/>
        <item x="65191"/>
        <item x="65192"/>
        <item x="65193"/>
        <item x="65194"/>
        <item x="65195"/>
        <item x="65196"/>
        <item x="65197"/>
        <item x="65198"/>
        <item x="65199"/>
        <item x="65200"/>
        <item x="65201"/>
        <item x="65202"/>
        <item x="65203"/>
        <item x="65204"/>
        <item x="65205"/>
        <item x="65206"/>
        <item x="65207"/>
        <item x="65208"/>
        <item x="65209"/>
        <item x="65210"/>
        <item x="65211"/>
        <item x="65212"/>
        <item x="65213"/>
        <item x="65214"/>
        <item x="65215"/>
        <item x="65216"/>
        <item x="65217"/>
        <item x="65218"/>
        <item x="65219"/>
        <item x="65220"/>
        <item x="65221"/>
        <item x="65222"/>
        <item x="65223"/>
        <item x="65224"/>
        <item x="65225"/>
        <item x="65226"/>
        <item x="65227"/>
        <item x="65228"/>
        <item x="65229"/>
        <item x="65230"/>
        <item x="65231"/>
        <item x="65232"/>
        <item x="65233"/>
        <item x="65234"/>
        <item x="65235"/>
        <item x="65236"/>
        <item x="65237"/>
        <item x="65238"/>
        <item x="65239"/>
        <item x="65240"/>
        <item x="65241"/>
        <item x="65242"/>
        <item x="65243"/>
        <item x="65244"/>
        <item x="65245"/>
        <item x="65246"/>
        <item x="65247"/>
        <item x="65248"/>
        <item x="65249"/>
        <item x="65250"/>
        <item x="65251"/>
        <item x="65252"/>
        <item x="65253"/>
        <item x="65254"/>
        <item x="65255"/>
        <item x="65256"/>
        <item x="65257"/>
        <item x="65258"/>
        <item x="65259"/>
        <item x="65260"/>
        <item x="65261"/>
        <item x="65262"/>
        <item x="65263"/>
        <item x="65264"/>
        <item x="65265"/>
        <item x="65266"/>
        <item x="65267"/>
        <item x="65268"/>
        <item x="65269"/>
        <item x="65270"/>
        <item x="65271"/>
        <item x="65272"/>
        <item x="65273"/>
        <item x="65274"/>
        <item x="65275"/>
        <item x="65276"/>
        <item x="65277"/>
        <item x="65278"/>
        <item x="65279"/>
        <item x="65280"/>
        <item x="65281"/>
        <item x="65282"/>
        <item x="65283"/>
        <item x="65284"/>
        <item x="65285"/>
        <item x="65286"/>
        <item x="65287"/>
        <item x="65288"/>
        <item x="65289"/>
        <item x="65290"/>
        <item x="65291"/>
        <item x="65292"/>
        <item x="65293"/>
        <item x="65294"/>
        <item x="65295"/>
        <item x="65296"/>
        <item x="65297"/>
        <item x="65298"/>
        <item x="65299"/>
        <item x="65300"/>
        <item x="65301"/>
        <item x="65302"/>
        <item x="65303"/>
        <item x="65304"/>
        <item x="65305"/>
        <item x="65306"/>
        <item x="65307"/>
        <item x="65308"/>
        <item x="65309"/>
        <item x="65310"/>
        <item x="65311"/>
        <item x="65312"/>
        <item x="65313"/>
        <item x="65314"/>
        <item x="65315"/>
        <item x="65316"/>
        <item x="65317"/>
        <item x="65318"/>
        <item x="65319"/>
        <item x="65320"/>
        <item x="65321"/>
        <item x="65322"/>
        <item x="65323"/>
        <item x="65324"/>
        <item x="65325"/>
        <item x="65326"/>
        <item x="65327"/>
        <item x="65328"/>
        <item x="65329"/>
        <item x="65330"/>
        <item x="65331"/>
        <item x="65332"/>
        <item x="65333"/>
        <item x="65334"/>
        <item x="65335"/>
        <item x="65336"/>
        <item x="65337"/>
        <item x="65338"/>
        <item x="65339"/>
        <item x="65340"/>
        <item x="65341"/>
        <item x="65342"/>
        <item x="65343"/>
        <item x="65344"/>
        <item x="65345"/>
        <item x="65346"/>
        <item x="65347"/>
        <item x="65348"/>
        <item x="65349"/>
        <item x="65350"/>
        <item x="65351"/>
        <item x="65352"/>
        <item x="65353"/>
        <item x="65354"/>
        <item x="65355"/>
        <item x="65356"/>
        <item x="65357"/>
        <item x="65358"/>
        <item x="65359"/>
        <item x="65360"/>
        <item x="65361"/>
        <item x="65362"/>
        <item x="65363"/>
        <item x="65364"/>
        <item x="65365"/>
        <item x="65366"/>
        <item x="65367"/>
        <item x="65368"/>
        <item x="65369"/>
        <item x="65370"/>
        <item x="65371"/>
        <item x="65372"/>
        <item x="65373"/>
        <item x="65374"/>
        <item x="65375"/>
        <item x="65376"/>
        <item x="65377"/>
        <item x="65378"/>
        <item x="65379"/>
        <item x="65380"/>
        <item x="65381"/>
        <item x="65382"/>
        <item x="65383"/>
        <item x="65384"/>
        <item x="65385"/>
        <item x="65386"/>
        <item x="65387"/>
        <item x="65388"/>
        <item x="65389"/>
        <item x="65390"/>
        <item x="65391"/>
        <item x="65392"/>
        <item x="65393"/>
        <item x="65394"/>
        <item x="65395"/>
        <item x="65396"/>
        <item x="65397"/>
        <item x="65398"/>
        <item x="65399"/>
        <item x="65400"/>
        <item x="65401"/>
        <item x="65402"/>
        <item x="65403"/>
        <item x="65404"/>
        <item x="65405"/>
        <item x="65406"/>
        <item x="65407"/>
        <item x="65408"/>
        <item x="65409"/>
        <item x="65410"/>
        <item x="65411"/>
        <item x="65412"/>
        <item x="65413"/>
        <item x="65414"/>
        <item x="65415"/>
        <item x="65416"/>
        <item x="65417"/>
        <item x="65418"/>
        <item x="65419"/>
        <item x="65420"/>
        <item x="65421"/>
        <item x="65422"/>
        <item x="65423"/>
        <item x="65424"/>
        <item x="65425"/>
        <item x="65426"/>
        <item x="65427"/>
        <item x="65428"/>
        <item x="65429"/>
        <item x="65430"/>
        <item x="65431"/>
        <item x="65432"/>
        <item x="65433"/>
        <item x="65434"/>
        <item x="65435"/>
        <item x="65436"/>
        <item x="65437"/>
        <item x="65438"/>
        <item x="65439"/>
        <item x="65440"/>
        <item x="65441"/>
        <item x="65442"/>
        <item x="65443"/>
        <item x="65444"/>
        <item x="65445"/>
        <item x="65446"/>
        <item x="65447"/>
        <item x="65448"/>
        <item x="65449"/>
        <item x="65450"/>
        <item x="65451"/>
        <item x="65452"/>
        <item x="65453"/>
        <item x="65454"/>
        <item x="65455"/>
        <item x="65456"/>
        <item x="65457"/>
        <item x="65458"/>
        <item x="65459"/>
        <item x="65460"/>
        <item x="65461"/>
        <item x="65462"/>
        <item x="65463"/>
        <item x="65464"/>
        <item x="65465"/>
        <item x="65466"/>
        <item x="65467"/>
        <item x="65468"/>
        <item x="65469"/>
        <item x="65470"/>
        <item x="65471"/>
        <item x="65472"/>
        <item x="65473"/>
        <item x="65474"/>
        <item x="65475"/>
        <item x="65476"/>
        <item x="65477"/>
        <item x="65478"/>
        <item x="65479"/>
        <item x="65480"/>
        <item x="65481"/>
        <item x="65482"/>
        <item x="65483"/>
        <item x="65484"/>
        <item x="65485"/>
        <item x="65486"/>
        <item x="65487"/>
        <item x="65488"/>
        <item x="65489"/>
        <item x="65490"/>
        <item x="65491"/>
        <item x="65492"/>
        <item x="65493"/>
        <item x="65494"/>
        <item x="65495"/>
        <item x="65496"/>
        <item x="65497"/>
        <item x="65498"/>
        <item x="65499"/>
        <item x="65500"/>
        <item x="65501"/>
        <item x="65502"/>
        <item x="65503"/>
        <item x="65504"/>
        <item x="65505"/>
        <item x="65506"/>
        <item x="65507"/>
        <item x="65508"/>
        <item x="65509"/>
        <item x="65510"/>
        <item x="65511"/>
        <item x="65512"/>
        <item x="65513"/>
        <item x="65514"/>
        <item x="65515"/>
        <item x="65516"/>
        <item x="65517"/>
        <item x="65518"/>
        <item x="65519"/>
        <item x="65520"/>
        <item x="65521"/>
        <item x="65522"/>
        <item x="65523"/>
        <item x="65524"/>
        <item x="65525"/>
        <item x="65526"/>
        <item x="65527"/>
        <item x="65528"/>
        <item x="65529"/>
        <item x="65530"/>
        <item x="65531"/>
        <item x="65532"/>
        <item x="65533"/>
        <item x="65534"/>
        <item x="65535"/>
        <item x="65536"/>
        <item x="65537"/>
        <item x="65538"/>
        <item x="65539"/>
        <item x="65540"/>
        <item x="65541"/>
        <item x="65542"/>
        <item x="65543"/>
        <item x="65544"/>
        <item x="65545"/>
        <item x="65546"/>
        <item x="65547"/>
        <item x="65548"/>
        <item x="65549"/>
        <item x="65550"/>
        <item x="65551"/>
        <item x="65552"/>
        <item x="65553"/>
        <item x="65554"/>
        <item x="65555"/>
        <item x="65556"/>
        <item x="65557"/>
        <item x="65558"/>
        <item x="65559"/>
        <item x="65560"/>
        <item x="65561"/>
        <item x="65562"/>
        <item x="65563"/>
        <item x="65564"/>
        <item x="65565"/>
        <item x="65566"/>
        <item x="65567"/>
        <item x="65568"/>
        <item x="65569"/>
        <item x="65570"/>
        <item x="65571"/>
        <item x="65572"/>
        <item x="65573"/>
        <item x="65574"/>
        <item x="65575"/>
        <item x="65576"/>
        <item x="65577"/>
        <item x="65578"/>
        <item x="65579"/>
        <item x="65580"/>
        <item x="65581"/>
        <item x="65582"/>
        <item x="65583"/>
        <item x="65584"/>
        <item x="65585"/>
        <item x="65586"/>
        <item x="65587"/>
        <item x="65588"/>
        <item x="65589"/>
        <item x="65590"/>
        <item x="65591"/>
        <item x="65592"/>
        <item x="65593"/>
        <item x="65594"/>
        <item x="65595"/>
        <item x="65596"/>
        <item x="65597"/>
        <item x="65598"/>
        <item x="65599"/>
        <item x="65600"/>
        <item x="65601"/>
        <item x="65602"/>
        <item x="65603"/>
        <item x="65604"/>
        <item x="65605"/>
        <item x="65606"/>
        <item x="65607"/>
        <item x="65608"/>
        <item x="65609"/>
        <item x="65610"/>
        <item x="65611"/>
        <item x="65612"/>
        <item x="65613"/>
        <item x="65614"/>
        <item x="65615"/>
        <item x="65616"/>
        <item x="65617"/>
        <item x="65618"/>
        <item x="65619"/>
        <item x="65620"/>
        <item x="65621"/>
        <item x="65622"/>
        <item x="65623"/>
        <item x="65624"/>
        <item x="65625"/>
        <item x="65626"/>
        <item x="65627"/>
        <item x="65628"/>
        <item x="65629"/>
        <item x="65630"/>
        <item x="65631"/>
        <item x="65632"/>
        <item x="65633"/>
        <item x="65634"/>
        <item x="65635"/>
        <item x="65636"/>
        <item x="65637"/>
        <item x="65638"/>
        <item x="65639"/>
        <item x="65640"/>
        <item x="65641"/>
        <item x="65642"/>
        <item x="65643"/>
        <item x="65644"/>
        <item x="65645"/>
        <item x="65646"/>
        <item x="65647"/>
        <item x="65648"/>
        <item x="65649"/>
        <item x="65650"/>
        <item x="65651"/>
        <item x="65652"/>
        <item x="65653"/>
        <item x="65654"/>
        <item x="65655"/>
        <item x="65656"/>
        <item x="65657"/>
        <item x="65658"/>
        <item x="65659"/>
        <item x="65660"/>
        <item x="65661"/>
        <item x="65662"/>
        <item x="65663"/>
        <item x="65664"/>
        <item x="65665"/>
        <item x="65666"/>
        <item x="65667"/>
        <item x="65668"/>
        <item x="65669"/>
        <item x="65670"/>
        <item x="65671"/>
        <item x="65672"/>
        <item x="65673"/>
        <item x="65674"/>
        <item x="65675"/>
        <item x="65676"/>
        <item x="65677"/>
        <item x="65678"/>
        <item x="65679"/>
        <item x="65680"/>
        <item x="65681"/>
        <item x="65682"/>
        <item x="65683"/>
        <item x="65684"/>
        <item x="65685"/>
        <item x="65686"/>
        <item x="65687"/>
        <item x="65688"/>
        <item x="65689"/>
        <item x="65690"/>
        <item x="65691"/>
        <item x="65692"/>
        <item x="65693"/>
        <item x="65694"/>
        <item x="65695"/>
        <item x="65696"/>
        <item x="65697"/>
        <item x="65698"/>
        <item x="65699"/>
        <item x="65700"/>
        <item x="65701"/>
        <item x="65702"/>
        <item x="65703"/>
        <item x="65704"/>
        <item x="65705"/>
        <item x="65706"/>
        <item x="65707"/>
        <item x="65708"/>
        <item x="65709"/>
        <item x="65710"/>
        <item x="65711"/>
        <item x="65712"/>
        <item x="65713"/>
        <item x="65714"/>
        <item x="65715"/>
        <item x="65716"/>
        <item x="65717"/>
        <item x="65718"/>
        <item x="65719"/>
        <item x="65720"/>
        <item x="65721"/>
        <item x="65722"/>
        <item x="65723"/>
        <item x="65724"/>
        <item x="65725"/>
        <item x="65726"/>
        <item x="65727"/>
        <item x="65728"/>
        <item x="65729"/>
        <item x="65730"/>
        <item x="65731"/>
        <item x="65732"/>
        <item x="65733"/>
        <item x="65734"/>
        <item x="65735"/>
        <item x="65736"/>
        <item x="65737"/>
        <item x="65738"/>
        <item x="65739"/>
        <item x="65740"/>
        <item x="65741"/>
        <item x="65742"/>
        <item x="65743"/>
        <item x="65744"/>
        <item x="65745"/>
        <item x="65746"/>
        <item x="65747"/>
        <item x="65748"/>
        <item x="65749"/>
        <item x="65750"/>
        <item x="65751"/>
        <item x="65752"/>
        <item x="65753"/>
        <item x="65754"/>
        <item x="65755"/>
        <item x="65756"/>
        <item x="65757"/>
        <item x="65758"/>
        <item x="65759"/>
        <item x="65760"/>
        <item x="65761"/>
        <item x="65762"/>
        <item x="65763"/>
        <item x="65764"/>
        <item x="65765"/>
        <item x="65766"/>
        <item x="65767"/>
        <item x="65768"/>
        <item x="65769"/>
        <item x="65770"/>
        <item x="65771"/>
        <item x="65772"/>
        <item x="65773"/>
        <item x="65774"/>
        <item x="65775"/>
        <item x="65776"/>
        <item x="65777"/>
        <item x="65778"/>
        <item x="65779"/>
        <item x="65780"/>
        <item x="65781"/>
        <item x="65782"/>
        <item x="65783"/>
        <item x="65784"/>
        <item x="65785"/>
        <item x="65786"/>
        <item x="65787"/>
        <item x="65788"/>
        <item x="65789"/>
        <item x="65790"/>
        <item x="65791"/>
        <item x="65792"/>
        <item x="65793"/>
        <item x="65794"/>
        <item x="65795"/>
        <item x="65796"/>
        <item x="65797"/>
        <item x="65798"/>
        <item x="65799"/>
        <item x="65800"/>
        <item x="65801"/>
        <item x="65802"/>
        <item x="65803"/>
        <item x="65804"/>
        <item x="65805"/>
        <item x="65806"/>
        <item x="65807"/>
        <item x="65808"/>
        <item x="65809"/>
        <item x="65810"/>
        <item x="65811"/>
        <item x="65812"/>
        <item x="65813"/>
        <item x="65814"/>
        <item x="65815"/>
        <item x="65816"/>
        <item x="65817"/>
        <item x="65818"/>
        <item x="65819"/>
        <item x="65820"/>
        <item x="65821"/>
        <item x="65822"/>
        <item x="65823"/>
        <item x="65824"/>
        <item x="65825"/>
        <item x="65826"/>
        <item x="65827"/>
        <item x="65828"/>
        <item x="65829"/>
        <item x="65830"/>
        <item x="65831"/>
        <item x="65832"/>
        <item x="65833"/>
        <item x="65834"/>
        <item x="65835"/>
        <item x="65836"/>
        <item x="65837"/>
        <item x="65838"/>
        <item x="65839"/>
        <item x="65840"/>
        <item x="65841"/>
        <item x="65842"/>
        <item x="65843"/>
        <item x="65844"/>
        <item x="65845"/>
        <item x="65846"/>
        <item x="65847"/>
        <item x="65848"/>
        <item x="65849"/>
        <item x="65850"/>
        <item x="65851"/>
        <item x="65852"/>
        <item x="65853"/>
        <item x="65854"/>
        <item x="65855"/>
        <item x="65856"/>
        <item x="65857"/>
        <item x="65858"/>
        <item x="65859"/>
        <item x="65860"/>
        <item x="65861"/>
        <item x="65862"/>
        <item x="65863"/>
        <item x="65864"/>
        <item x="65865"/>
        <item x="65866"/>
        <item x="65867"/>
        <item x="65868"/>
        <item x="65869"/>
        <item x="65870"/>
        <item x="65871"/>
        <item x="65872"/>
        <item x="65873"/>
        <item x="65874"/>
        <item x="65875"/>
        <item x="65876"/>
        <item x="65877"/>
        <item x="65878"/>
        <item x="65879"/>
        <item x="65880"/>
        <item x="65881"/>
        <item x="65882"/>
        <item x="65883"/>
        <item x="65884"/>
        <item x="65885"/>
        <item x="65886"/>
        <item x="65887"/>
        <item x="65888"/>
        <item x="65889"/>
        <item x="65890"/>
        <item x="65891"/>
        <item x="65892"/>
        <item x="65893"/>
        <item x="65894"/>
        <item x="65895"/>
        <item x="65896"/>
        <item x="65897"/>
        <item x="65898"/>
        <item x="65899"/>
        <item x="65900"/>
        <item x="65901"/>
        <item x="65902"/>
        <item x="65903"/>
        <item x="65904"/>
        <item x="65905"/>
        <item x="65906"/>
        <item x="65907"/>
        <item x="65908"/>
        <item x="65909"/>
        <item x="65910"/>
        <item x="65911"/>
        <item x="65912"/>
        <item x="65913"/>
        <item x="65914"/>
        <item x="65915"/>
        <item x="65916"/>
        <item x="65917"/>
        <item x="65918"/>
        <item x="65919"/>
        <item x="65920"/>
        <item x="65921"/>
        <item x="65922"/>
        <item x="65923"/>
        <item x="65924"/>
        <item x="65925"/>
        <item x="65926"/>
        <item x="65927"/>
        <item x="65928"/>
        <item x="65929"/>
        <item x="65930"/>
        <item x="65931"/>
        <item x="65932"/>
        <item x="65933"/>
        <item x="65934"/>
        <item x="65935"/>
        <item x="65936"/>
        <item x="65937"/>
        <item x="65938"/>
        <item x="65939"/>
        <item x="65940"/>
        <item x="65941"/>
        <item x="65942"/>
        <item x="65943"/>
        <item x="65944"/>
        <item x="65945"/>
        <item x="65946"/>
        <item x="65947"/>
        <item x="65948"/>
        <item x="65949"/>
        <item x="65950"/>
        <item x="65951"/>
        <item x="65952"/>
        <item x="65953"/>
        <item x="65954"/>
        <item x="65955"/>
        <item x="65956"/>
        <item x="65957"/>
        <item x="65958"/>
        <item x="65959"/>
        <item x="65960"/>
        <item x="65961"/>
        <item x="65962"/>
        <item x="65963"/>
        <item x="65964"/>
        <item x="65965"/>
        <item x="65966"/>
        <item x="65967"/>
        <item x="65968"/>
        <item x="65969"/>
        <item x="65970"/>
        <item x="65971"/>
        <item x="65972"/>
        <item x="65973"/>
        <item x="65974"/>
        <item x="65975"/>
        <item x="65976"/>
        <item x="65977"/>
        <item x="65978"/>
        <item x="65979"/>
        <item x="65980"/>
        <item x="65981"/>
        <item x="65982"/>
        <item x="65983"/>
        <item x="65984"/>
        <item x="65985"/>
        <item x="65986"/>
        <item x="65987"/>
        <item x="65988"/>
        <item x="65989"/>
        <item x="65990"/>
        <item x="65991"/>
        <item x="65992"/>
        <item x="65993"/>
        <item x="65994"/>
        <item x="65995"/>
        <item x="65996"/>
        <item x="65997"/>
        <item x="65998"/>
        <item x="65999"/>
        <item x="66000"/>
        <item x="66001"/>
        <item x="66002"/>
        <item x="66003"/>
        <item x="66004"/>
        <item x="66005"/>
        <item x="66006"/>
        <item x="66007"/>
        <item x="66008"/>
        <item x="66009"/>
        <item x="66010"/>
        <item x="66011"/>
        <item x="66012"/>
        <item x="66013"/>
        <item x="66014"/>
        <item x="66015"/>
        <item x="66016"/>
        <item x="66017"/>
        <item x="66018"/>
        <item x="66019"/>
        <item x="66020"/>
        <item x="66021"/>
        <item x="66022"/>
        <item x="66023"/>
        <item x="66024"/>
        <item x="66025"/>
        <item x="66026"/>
        <item x="66027"/>
        <item x="66028"/>
        <item x="66029"/>
        <item x="66030"/>
        <item x="66031"/>
        <item x="66032"/>
        <item x="66033"/>
        <item x="66034"/>
        <item x="66035"/>
        <item x="66036"/>
        <item x="66037"/>
        <item x="66038"/>
        <item x="66039"/>
        <item x="66040"/>
        <item x="66041"/>
        <item x="66042"/>
        <item x="66043"/>
        <item x="66044"/>
        <item x="66045"/>
        <item x="66046"/>
        <item x="66047"/>
        <item x="66048"/>
        <item x="66049"/>
        <item x="66050"/>
        <item x="66051"/>
        <item x="66052"/>
        <item x="66053"/>
        <item x="66054"/>
        <item x="66055"/>
        <item x="66056"/>
        <item x="66057"/>
        <item x="66058"/>
        <item x="66059"/>
        <item x="66060"/>
        <item x="66061"/>
        <item x="66062"/>
        <item x="66063"/>
        <item x="66064"/>
        <item x="66065"/>
        <item x="66066"/>
        <item x="66067"/>
        <item x="66068"/>
        <item x="66069"/>
        <item x="66070"/>
        <item x="66071"/>
        <item x="66072"/>
        <item x="66073"/>
        <item x="66074"/>
        <item x="66075"/>
        <item x="66076"/>
        <item x="66077"/>
        <item x="66078"/>
        <item x="66079"/>
        <item x="66080"/>
        <item x="66081"/>
        <item x="66082"/>
        <item x="66083"/>
        <item x="66084"/>
        <item x="66085"/>
        <item x="66086"/>
        <item x="66087"/>
        <item x="66088"/>
        <item x="66089"/>
        <item x="66090"/>
        <item x="66091"/>
        <item x="66092"/>
        <item x="66093"/>
        <item x="66094"/>
        <item x="66095"/>
        <item x="66096"/>
        <item x="66097"/>
        <item x="66098"/>
        <item x="66099"/>
        <item x="66100"/>
        <item x="66101"/>
        <item x="66102"/>
        <item x="66103"/>
        <item x="66104"/>
        <item x="66105"/>
        <item x="66106"/>
        <item x="66107"/>
        <item x="66108"/>
        <item x="66109"/>
        <item x="66110"/>
        <item x="66111"/>
        <item x="66112"/>
        <item x="66113"/>
        <item x="66114"/>
        <item x="66115"/>
        <item x="66116"/>
        <item x="66117"/>
        <item x="66118"/>
        <item x="66119"/>
        <item x="66120"/>
        <item x="66121"/>
        <item x="66122"/>
        <item x="66123"/>
        <item x="66124"/>
        <item x="66125"/>
        <item x="66126"/>
        <item x="66127"/>
        <item x="66128"/>
        <item x="66129"/>
        <item x="66130"/>
        <item x="66131"/>
        <item x="66132"/>
        <item x="66133"/>
        <item x="66134"/>
        <item x="66135"/>
        <item x="66136"/>
        <item x="66137"/>
        <item x="66138"/>
        <item x="66139"/>
        <item x="66140"/>
        <item x="66141"/>
        <item x="66142"/>
        <item x="66143"/>
        <item x="66144"/>
        <item x="66145"/>
        <item x="66146"/>
        <item x="66147"/>
        <item x="66148"/>
        <item x="66149"/>
        <item x="66150"/>
        <item x="66151"/>
        <item x="66152"/>
        <item x="66153"/>
        <item x="66154"/>
        <item x="66155"/>
        <item x="66156"/>
        <item x="66157"/>
        <item x="66158"/>
        <item x="66159"/>
        <item x="66160"/>
        <item x="66161"/>
        <item x="66162"/>
        <item x="66163"/>
        <item x="66164"/>
        <item x="66165"/>
        <item x="66166"/>
        <item x="66167"/>
        <item x="66168"/>
        <item x="66169"/>
        <item x="66170"/>
        <item x="66171"/>
        <item x="66172"/>
        <item x="66173"/>
        <item x="66174"/>
        <item x="66175"/>
        <item x="66176"/>
        <item x="66177"/>
        <item x="66178"/>
        <item x="66179"/>
        <item x="66180"/>
        <item x="66181"/>
        <item x="66182"/>
        <item x="66183"/>
        <item x="66184"/>
        <item x="66185"/>
        <item x="66186"/>
        <item x="66187"/>
        <item x="66188"/>
        <item x="66189"/>
        <item x="66190"/>
        <item x="66191"/>
        <item x="66192"/>
        <item x="66193"/>
        <item x="66194"/>
        <item x="66195"/>
        <item x="66196"/>
        <item x="66197"/>
        <item x="66198"/>
        <item x="66199"/>
        <item x="66200"/>
        <item x="66201"/>
        <item x="66202"/>
        <item x="66203"/>
        <item x="66204"/>
        <item x="66205"/>
        <item x="66206"/>
        <item x="66207"/>
        <item x="66208"/>
        <item x="66209"/>
        <item x="66210"/>
        <item x="66211"/>
        <item x="66212"/>
        <item x="66213"/>
        <item x="66214"/>
        <item x="66215"/>
        <item x="66216"/>
        <item x="66217"/>
        <item x="66218"/>
        <item x="66219"/>
        <item x="66220"/>
        <item x="66221"/>
        <item x="66222"/>
        <item x="66223"/>
        <item x="66224"/>
        <item x="66225"/>
        <item x="66226"/>
        <item x="66227"/>
        <item x="66228"/>
        <item x="66229"/>
        <item x="66230"/>
        <item x="66231"/>
        <item x="66232"/>
        <item x="66233"/>
        <item x="66234"/>
        <item x="66235"/>
        <item x="66236"/>
        <item x="66237"/>
        <item x="66238"/>
        <item x="66239"/>
        <item x="66240"/>
        <item x="66241"/>
        <item x="66242"/>
        <item x="66243"/>
        <item x="66244"/>
        <item x="66245"/>
        <item x="66246"/>
        <item x="66247"/>
        <item x="66248"/>
        <item x="66249"/>
        <item x="66250"/>
        <item x="66251"/>
        <item x="66252"/>
        <item x="66253"/>
        <item x="66254"/>
        <item x="66255"/>
        <item x="66256"/>
        <item x="66257"/>
        <item x="66258"/>
        <item x="66259"/>
        <item x="66260"/>
        <item x="66261"/>
        <item x="66262"/>
        <item x="66263"/>
        <item x="66264"/>
        <item x="66265"/>
        <item x="66266"/>
        <item x="66267"/>
        <item x="66268"/>
        <item x="66269"/>
        <item x="66270"/>
        <item x="66271"/>
        <item x="66272"/>
        <item x="66273"/>
        <item x="66274"/>
        <item x="66275"/>
        <item x="66276"/>
        <item x="66277"/>
        <item x="66278"/>
        <item x="66279"/>
        <item x="66280"/>
        <item x="66281"/>
        <item x="66282"/>
        <item x="66283"/>
        <item x="66284"/>
        <item x="66285"/>
        <item x="66286"/>
        <item x="66287"/>
        <item x="66288"/>
        <item x="66289"/>
        <item x="66290"/>
        <item x="66291"/>
        <item x="66292"/>
        <item x="66293"/>
        <item x="66294"/>
        <item x="66295"/>
        <item x="66296"/>
        <item x="66297"/>
        <item x="66298"/>
        <item x="66299"/>
        <item x="66300"/>
        <item x="66301"/>
        <item x="66302"/>
        <item x="66303"/>
        <item x="66304"/>
        <item x="66305"/>
        <item x="66306"/>
        <item x="66307"/>
        <item x="66308"/>
        <item x="66309"/>
        <item x="66310"/>
        <item x="66311"/>
        <item x="66312"/>
        <item x="66313"/>
        <item x="66314"/>
        <item x="66315"/>
        <item x="66316"/>
        <item x="66317"/>
        <item x="66318"/>
        <item x="66319"/>
        <item x="66320"/>
        <item x="66321"/>
        <item x="66322"/>
        <item x="66323"/>
        <item x="66324"/>
        <item x="66325"/>
        <item x="66326"/>
        <item x="66327"/>
        <item x="66328"/>
        <item x="66329"/>
        <item x="66330"/>
        <item x="66331"/>
        <item x="66332"/>
        <item x="66333"/>
        <item x="66334"/>
        <item x="66335"/>
        <item x="66336"/>
        <item x="66337"/>
        <item x="66338"/>
        <item x="66339"/>
        <item x="66340"/>
        <item x="66341"/>
        <item x="66342"/>
        <item x="66343"/>
        <item x="66344"/>
        <item x="66345"/>
        <item x="66346"/>
        <item x="66347"/>
        <item x="66348"/>
        <item x="66349"/>
        <item x="66350"/>
        <item x="66351"/>
        <item x="66352"/>
        <item x="66353"/>
        <item x="66354"/>
        <item x="66355"/>
        <item x="66356"/>
        <item x="66357"/>
        <item x="66358"/>
        <item x="66359"/>
        <item x="66360"/>
        <item x="66361"/>
        <item x="66362"/>
        <item x="66363"/>
        <item x="66364"/>
        <item x="66365"/>
        <item x="66366"/>
        <item x="66367"/>
        <item x="66368"/>
        <item x="66369"/>
        <item x="66370"/>
        <item x="66371"/>
        <item x="66372"/>
        <item x="66373"/>
        <item x="66374"/>
        <item x="66375"/>
        <item x="66376"/>
        <item x="66377"/>
        <item x="66378"/>
        <item x="66379"/>
        <item x="66380"/>
        <item x="66381"/>
        <item x="66382"/>
        <item x="66383"/>
        <item x="66384"/>
        <item x="66385"/>
        <item x="66386"/>
        <item x="66387"/>
        <item x="66388"/>
        <item x="66389"/>
        <item x="66390"/>
        <item x="66391"/>
        <item x="66392"/>
        <item x="66393"/>
        <item x="66394"/>
        <item x="66395"/>
        <item x="66396"/>
        <item x="66397"/>
        <item x="66398"/>
        <item x="66399"/>
        <item x="66400"/>
        <item x="66401"/>
        <item x="66402"/>
        <item x="66403"/>
        <item x="66404"/>
        <item x="66405"/>
        <item x="66406"/>
        <item x="66407"/>
        <item x="66408"/>
        <item x="66409"/>
        <item x="66410"/>
        <item x="66411"/>
        <item x="66412"/>
        <item x="66413"/>
        <item x="66414"/>
        <item x="66415"/>
        <item x="66416"/>
        <item x="66417"/>
        <item x="66418"/>
        <item x="66419"/>
        <item x="66420"/>
        <item x="66421"/>
        <item x="66422"/>
        <item x="66423"/>
        <item x="66424"/>
        <item x="66425"/>
        <item x="66426"/>
        <item x="66427"/>
        <item x="66428"/>
        <item x="66429"/>
        <item x="66430"/>
        <item x="66431"/>
        <item x="66432"/>
        <item x="66433"/>
        <item x="66434"/>
        <item x="66435"/>
        <item x="66436"/>
        <item x="66437"/>
        <item x="66438"/>
        <item x="66439"/>
        <item x="66440"/>
        <item x="66441"/>
        <item x="66442"/>
        <item x="66443"/>
        <item x="66444"/>
        <item x="66445"/>
        <item x="66446"/>
        <item x="66447"/>
        <item x="66448"/>
        <item x="66449"/>
        <item x="66450"/>
        <item x="66451"/>
        <item x="66452"/>
        <item x="66453"/>
        <item x="66454"/>
        <item x="66455"/>
        <item x="66456"/>
        <item x="66457"/>
        <item x="66458"/>
        <item x="66459"/>
        <item x="66460"/>
        <item x="66461"/>
        <item x="66462"/>
        <item x="66463"/>
        <item x="66464"/>
        <item x="66465"/>
        <item x="66466"/>
        <item x="66467"/>
        <item x="66468"/>
        <item x="66469"/>
        <item x="66470"/>
        <item x="66471"/>
        <item x="66472"/>
        <item x="66473"/>
        <item x="66474"/>
        <item x="66475"/>
        <item x="66476"/>
        <item x="66477"/>
        <item x="66478"/>
        <item x="66479"/>
        <item x="66480"/>
        <item x="66481"/>
        <item x="66482"/>
        <item x="66483"/>
        <item x="66484"/>
        <item x="66485"/>
        <item x="66486"/>
        <item x="66487"/>
        <item x="66488"/>
        <item x="66489"/>
        <item x="66490"/>
        <item x="66491"/>
        <item x="66492"/>
        <item x="66493"/>
        <item x="66494"/>
        <item x="66495"/>
        <item x="66496"/>
        <item x="66497"/>
        <item x="66498"/>
        <item x="66499"/>
        <item x="66500"/>
        <item x="66501"/>
        <item x="66502"/>
        <item x="66503"/>
        <item x="66504"/>
        <item x="66505"/>
        <item x="66506"/>
        <item x="66507"/>
        <item x="66508"/>
        <item x="66509"/>
        <item x="66510"/>
        <item x="66511"/>
        <item x="66512"/>
        <item x="66513"/>
        <item x="66514"/>
        <item x="66515"/>
        <item x="66516"/>
        <item x="66517"/>
        <item x="66518"/>
        <item x="66519"/>
        <item x="66520"/>
        <item x="66521"/>
        <item x="66522"/>
        <item x="66523"/>
        <item x="66524"/>
        <item x="66525"/>
        <item x="66526"/>
        <item x="66527"/>
        <item x="66528"/>
        <item x="66529"/>
        <item x="66530"/>
        <item x="66531"/>
        <item x="66532"/>
        <item x="66533"/>
        <item x="66534"/>
        <item x="66535"/>
        <item x="66536"/>
        <item x="66537"/>
        <item x="66538"/>
        <item x="66539"/>
        <item x="66540"/>
        <item x="66541"/>
        <item x="66542"/>
        <item x="66543"/>
        <item x="66544"/>
        <item x="66545"/>
        <item x="66546"/>
        <item x="66547"/>
        <item x="66548"/>
        <item x="66549"/>
        <item x="66550"/>
        <item x="66551"/>
        <item x="66552"/>
        <item x="66553"/>
        <item x="66554"/>
        <item x="66555"/>
        <item x="66556"/>
        <item x="66557"/>
        <item x="66558"/>
        <item x="66559"/>
        <item x="66560"/>
        <item x="66561"/>
        <item x="66562"/>
        <item x="66563"/>
        <item x="66564"/>
        <item x="66565"/>
        <item x="66566"/>
        <item x="66567"/>
        <item x="66568"/>
        <item x="66569"/>
        <item x="66570"/>
        <item x="66571"/>
        <item x="66572"/>
        <item x="66573"/>
        <item x="66574"/>
        <item x="66575"/>
        <item x="66576"/>
        <item x="66577"/>
        <item x="66578"/>
        <item x="66579"/>
        <item x="66580"/>
        <item x="66581"/>
        <item x="66582"/>
        <item x="66583"/>
        <item x="66584"/>
        <item x="66585"/>
        <item x="66586"/>
        <item x="66587"/>
        <item x="66588"/>
        <item x="66589"/>
        <item x="66590"/>
        <item x="66591"/>
        <item x="66592"/>
        <item x="66593"/>
        <item x="66594"/>
        <item x="66595"/>
        <item x="66596"/>
        <item x="66597"/>
        <item x="66598"/>
        <item x="66599"/>
        <item x="66600"/>
        <item x="66601"/>
        <item x="66602"/>
        <item x="66603"/>
        <item x="66604"/>
        <item x="66605"/>
        <item x="66606"/>
        <item x="66607"/>
        <item x="66608"/>
        <item x="66609"/>
        <item x="66610"/>
        <item x="66611"/>
        <item x="66612"/>
        <item x="66613"/>
        <item x="66614"/>
        <item x="66615"/>
        <item x="66616"/>
        <item x="66617"/>
        <item x="66618"/>
        <item x="66619"/>
        <item x="66620"/>
        <item x="66621"/>
        <item x="66622"/>
        <item x="66623"/>
        <item x="66624"/>
        <item x="66625"/>
        <item x="66626"/>
        <item x="66627"/>
        <item x="66628"/>
        <item x="66629"/>
        <item x="66630"/>
        <item x="66631"/>
        <item x="66632"/>
        <item x="66633"/>
        <item x="66634"/>
        <item x="66635"/>
        <item x="66636"/>
        <item x="66637"/>
        <item x="66638"/>
        <item x="66639"/>
        <item x="66640"/>
        <item x="66641"/>
        <item x="66642"/>
        <item x="66643"/>
        <item x="66644"/>
        <item x="66645"/>
        <item x="66646"/>
        <item x="66647"/>
        <item x="66648"/>
        <item x="66649"/>
        <item x="66650"/>
        <item x="66651"/>
        <item x="66652"/>
        <item x="66653"/>
        <item x="66654"/>
        <item x="66655"/>
        <item x="66656"/>
        <item x="66657"/>
        <item x="66658"/>
        <item x="66659"/>
        <item x="66660"/>
        <item x="66661"/>
        <item x="66662"/>
        <item x="66663"/>
        <item x="66664"/>
        <item x="66665"/>
        <item x="66666"/>
        <item x="66667"/>
        <item x="66668"/>
        <item x="66669"/>
        <item x="66670"/>
        <item x="66671"/>
        <item x="66672"/>
        <item x="66673"/>
        <item x="66674"/>
        <item x="66675"/>
        <item x="66676"/>
        <item x="66677"/>
        <item x="66678"/>
        <item x="66679"/>
        <item x="66680"/>
        <item x="66681"/>
        <item x="66682"/>
        <item x="66683"/>
        <item x="66684"/>
        <item x="66685"/>
        <item x="66686"/>
        <item x="66687"/>
        <item x="66688"/>
        <item x="66689"/>
        <item x="66690"/>
        <item x="66691"/>
        <item x="66692"/>
        <item x="66693"/>
        <item x="66694"/>
        <item x="66695"/>
        <item x="66696"/>
        <item x="66697"/>
        <item x="66698"/>
        <item x="66699"/>
        <item x="66700"/>
        <item x="66701"/>
        <item x="66702"/>
        <item x="66703"/>
        <item x="66704"/>
        <item x="66705"/>
        <item x="66706"/>
        <item x="66707"/>
        <item x="66708"/>
        <item x="66709"/>
        <item x="66710"/>
        <item x="66711"/>
        <item x="66712"/>
        <item x="66713"/>
        <item x="66714"/>
        <item x="66715"/>
        <item x="66716"/>
        <item x="66717"/>
        <item x="66718"/>
        <item x="66719"/>
        <item x="66720"/>
        <item x="66721"/>
        <item x="66722"/>
        <item x="66723"/>
        <item x="66724"/>
        <item x="66725"/>
        <item x="66726"/>
        <item x="66727"/>
        <item x="66728"/>
        <item x="66729"/>
        <item x="66730"/>
        <item x="66731"/>
        <item x="66732"/>
        <item x="66733"/>
        <item x="66734"/>
        <item x="66735"/>
        <item x="66736"/>
        <item x="66737"/>
        <item x="66738"/>
        <item x="66739"/>
        <item x="66740"/>
        <item x="66741"/>
        <item x="66742"/>
        <item x="66743"/>
        <item x="66744"/>
        <item x="66745"/>
        <item x="66746"/>
        <item x="66747"/>
        <item x="66748"/>
        <item x="66749"/>
        <item x="66750"/>
        <item x="66751"/>
        <item x="66752"/>
        <item x="66753"/>
        <item x="66754"/>
        <item x="66755"/>
        <item x="66756"/>
        <item x="66757"/>
        <item x="66758"/>
        <item x="66759"/>
        <item x="66760"/>
        <item x="66761"/>
        <item x="66762"/>
        <item x="66763"/>
        <item x="66764"/>
        <item x="66765"/>
        <item x="66766"/>
        <item x="66767"/>
        <item x="66768"/>
        <item x="66769"/>
        <item x="66770"/>
        <item x="66771"/>
        <item x="66772"/>
        <item x="66773"/>
        <item x="66774"/>
        <item x="66775"/>
        <item x="66776"/>
        <item x="66777"/>
        <item x="66778"/>
        <item x="66779"/>
        <item x="66780"/>
        <item x="66781"/>
        <item x="66782"/>
        <item x="66783"/>
        <item x="66784"/>
        <item x="66785"/>
        <item x="66786"/>
        <item x="66787"/>
        <item x="66788"/>
        <item x="66789"/>
        <item x="66790"/>
        <item x="66791"/>
        <item x="66792"/>
        <item x="66793"/>
        <item x="66794"/>
        <item x="66795"/>
        <item x="66796"/>
        <item x="66797"/>
        <item x="66798"/>
        <item x="66799"/>
        <item x="66800"/>
        <item x="66801"/>
        <item x="66802"/>
        <item x="66803"/>
        <item x="66804"/>
        <item x="66805"/>
        <item x="66806"/>
        <item x="66807"/>
        <item x="66808"/>
        <item x="66809"/>
        <item x="66810"/>
        <item x="66811"/>
        <item x="66812"/>
        <item x="66813"/>
        <item x="66814"/>
        <item x="66815"/>
        <item x="66816"/>
        <item x="66817"/>
        <item x="66818"/>
        <item x="66819"/>
        <item x="66820"/>
        <item x="66821"/>
        <item x="66822"/>
        <item x="66823"/>
        <item x="66824"/>
        <item x="66825"/>
        <item x="66826"/>
        <item x="66827"/>
        <item x="66828"/>
        <item x="66829"/>
        <item x="66830"/>
        <item x="66831"/>
        <item x="66832"/>
        <item x="66833"/>
        <item x="66834"/>
        <item x="66835"/>
        <item x="66836"/>
        <item x="66837"/>
        <item x="66838"/>
        <item x="66839"/>
        <item x="66840"/>
        <item x="66841"/>
        <item x="66842"/>
        <item x="66843"/>
        <item x="66844"/>
        <item x="66845"/>
        <item x="66846"/>
        <item x="66847"/>
        <item x="66848"/>
        <item x="66849"/>
        <item x="66850"/>
        <item x="66851"/>
        <item x="66852"/>
        <item x="66853"/>
        <item x="66854"/>
        <item x="66855"/>
        <item x="66856"/>
        <item x="66857"/>
        <item x="66858"/>
        <item x="66859"/>
        <item x="66860"/>
        <item x="66861"/>
        <item x="66862"/>
        <item x="66863"/>
        <item x="66864"/>
        <item x="66865"/>
        <item x="66866"/>
        <item x="66867"/>
        <item x="66868"/>
        <item x="66869"/>
        <item x="66870"/>
        <item x="66871"/>
        <item x="66872"/>
        <item x="66873"/>
        <item x="66874"/>
        <item x="66875"/>
        <item x="66876"/>
        <item x="66877"/>
        <item x="66878"/>
        <item x="66879"/>
        <item x="66880"/>
        <item x="66881"/>
        <item x="66882"/>
        <item x="66883"/>
        <item x="66884"/>
        <item x="66885"/>
        <item x="66886"/>
        <item x="66887"/>
        <item x="66888"/>
        <item x="66889"/>
        <item x="66890"/>
        <item x="66891"/>
        <item x="66892"/>
        <item x="66893"/>
        <item x="66894"/>
        <item x="66895"/>
        <item x="66896"/>
        <item x="66897"/>
        <item x="66898"/>
        <item x="66899"/>
        <item x="66900"/>
        <item x="66901"/>
        <item x="66902"/>
        <item x="66903"/>
        <item x="66904"/>
        <item x="66905"/>
        <item x="66906"/>
        <item x="66907"/>
        <item x="66908"/>
        <item x="66909"/>
        <item x="66910"/>
        <item x="66911"/>
        <item x="66912"/>
        <item x="66913"/>
        <item x="66914"/>
        <item x="66915"/>
        <item x="66916"/>
        <item x="66917"/>
        <item x="66918"/>
        <item x="66919"/>
        <item x="66920"/>
        <item x="66921"/>
        <item x="66922"/>
        <item x="66923"/>
        <item x="66924"/>
        <item x="66925"/>
        <item x="66926"/>
        <item x="66927"/>
        <item x="66928"/>
        <item x="66929"/>
        <item x="66930"/>
        <item x="66931"/>
        <item x="66932"/>
        <item x="66933"/>
        <item x="66934"/>
        <item x="66935"/>
        <item x="66936"/>
        <item x="66937"/>
        <item x="66938"/>
        <item x="66939"/>
        <item x="66940"/>
        <item x="66941"/>
        <item x="66942"/>
        <item x="66943"/>
        <item x="66944"/>
        <item x="66945"/>
        <item x="66946"/>
        <item x="66947"/>
        <item x="66948"/>
        <item x="66949"/>
        <item x="66950"/>
        <item x="66951"/>
        <item x="66952"/>
        <item x="66953"/>
        <item x="66954"/>
        <item x="66955"/>
        <item x="66956"/>
        <item x="66957"/>
        <item x="66958"/>
        <item x="66959"/>
        <item x="66960"/>
        <item x="66961"/>
        <item x="66962"/>
        <item x="66963"/>
        <item x="66964"/>
        <item x="66965"/>
        <item x="66966"/>
        <item x="66967"/>
        <item x="66968"/>
        <item x="66969"/>
        <item x="66970"/>
        <item x="66971"/>
        <item x="66972"/>
        <item x="66973"/>
        <item x="66974"/>
        <item x="66975"/>
        <item x="66976"/>
        <item x="66977"/>
        <item x="66978"/>
        <item x="66979"/>
        <item x="66980"/>
        <item x="66981"/>
        <item x="66982"/>
        <item x="66983"/>
        <item x="66984"/>
        <item x="66985"/>
        <item x="66986"/>
        <item x="66987"/>
        <item x="66988"/>
        <item x="66989"/>
        <item x="66990"/>
        <item x="66991"/>
        <item x="66992"/>
        <item x="66993"/>
        <item x="66994"/>
        <item x="66995"/>
        <item x="66996"/>
        <item x="66997"/>
        <item x="66998"/>
        <item x="66999"/>
        <item x="67000"/>
        <item x="67001"/>
        <item x="67002"/>
        <item x="67003"/>
        <item x="67004"/>
        <item x="67005"/>
        <item x="67006"/>
        <item x="67007"/>
        <item x="67008"/>
        <item x="67009"/>
        <item x="67010"/>
        <item x="67011"/>
        <item x="67012"/>
        <item x="67013"/>
        <item x="67014"/>
        <item x="67015"/>
        <item x="67016"/>
        <item x="67017"/>
        <item x="67018"/>
        <item x="67019"/>
        <item x="67020"/>
        <item x="67021"/>
        <item x="67022"/>
        <item x="67023"/>
        <item x="67024"/>
        <item x="67025"/>
        <item x="67026"/>
        <item x="67027"/>
        <item x="67028"/>
        <item x="67029"/>
        <item x="67030"/>
        <item x="67031"/>
        <item x="67032"/>
        <item x="67033"/>
        <item x="67034"/>
        <item x="67035"/>
        <item x="67036"/>
        <item x="67037"/>
        <item x="67038"/>
        <item x="67039"/>
        <item x="67040"/>
        <item x="67041"/>
        <item x="67042"/>
        <item x="67043"/>
        <item x="67044"/>
        <item x="67045"/>
        <item x="67046"/>
        <item x="67047"/>
        <item x="67048"/>
        <item x="67049"/>
        <item x="67050"/>
        <item x="67051"/>
        <item x="67052"/>
        <item x="67053"/>
        <item x="67054"/>
        <item x="67055"/>
        <item x="67056"/>
        <item x="67057"/>
        <item x="67058"/>
        <item x="67059"/>
        <item x="67060"/>
        <item x="67061"/>
        <item x="67062"/>
        <item x="67063"/>
        <item x="67064"/>
        <item x="67065"/>
        <item x="67066"/>
        <item x="67067"/>
        <item x="67068"/>
        <item x="67069"/>
        <item x="67070"/>
        <item x="67071"/>
        <item x="67072"/>
        <item x="67073"/>
        <item x="67074"/>
        <item x="67075"/>
        <item x="67076"/>
        <item x="67077"/>
        <item x="67078"/>
        <item x="67079"/>
        <item x="67080"/>
        <item x="67081"/>
        <item x="67082"/>
        <item x="67083"/>
        <item x="67084"/>
        <item x="67085"/>
        <item x="67086"/>
        <item x="67087"/>
        <item x="67088"/>
        <item x="67089"/>
        <item x="67090"/>
        <item x="67091"/>
        <item x="67092"/>
        <item x="67093"/>
        <item x="67094"/>
        <item x="67095"/>
        <item x="67096"/>
        <item x="67097"/>
        <item x="67098"/>
        <item x="67099"/>
        <item x="67100"/>
        <item x="67101"/>
        <item x="67102"/>
        <item x="67103"/>
        <item x="67104"/>
        <item x="67105"/>
        <item x="67106"/>
        <item x="67107"/>
        <item x="67108"/>
        <item x="67109"/>
        <item x="67110"/>
        <item x="67111"/>
        <item x="67112"/>
        <item x="67113"/>
        <item x="67114"/>
        <item x="67115"/>
        <item x="67116"/>
        <item x="67117"/>
        <item x="67118"/>
        <item x="67119"/>
        <item x="67120"/>
        <item x="67121"/>
        <item x="67122"/>
        <item x="67123"/>
        <item x="67124"/>
        <item x="67125"/>
        <item x="67126"/>
        <item x="67127"/>
        <item x="67128"/>
        <item x="67129"/>
        <item x="67130"/>
        <item x="67131"/>
        <item x="67132"/>
        <item x="67133"/>
        <item x="67134"/>
        <item x="67135"/>
        <item x="67136"/>
        <item x="67137"/>
        <item x="67138"/>
        <item x="67139"/>
        <item x="67140"/>
        <item x="67141"/>
        <item x="67142"/>
        <item x="67143"/>
        <item x="67144"/>
        <item x="67145"/>
        <item x="67146"/>
        <item x="67147"/>
        <item x="67148"/>
        <item x="67149"/>
        <item x="67150"/>
        <item x="67151"/>
        <item x="67152"/>
        <item x="67153"/>
        <item x="67154"/>
        <item x="67155"/>
        <item x="67156"/>
        <item x="67157"/>
        <item x="67158"/>
        <item x="67159"/>
        <item x="67160"/>
        <item x="67161"/>
        <item x="67162"/>
        <item x="67163"/>
        <item x="67164"/>
        <item x="67165"/>
        <item x="67166"/>
        <item x="67167"/>
        <item x="67168"/>
        <item x="67169"/>
        <item x="67170"/>
        <item x="67171"/>
        <item x="67172"/>
        <item x="67173"/>
        <item x="67174"/>
        <item x="67175"/>
        <item x="67176"/>
        <item x="67177"/>
        <item x="67178"/>
        <item x="67179"/>
        <item x="67180"/>
        <item x="67181"/>
        <item x="67182"/>
        <item x="67183"/>
        <item x="67184"/>
        <item x="67185"/>
        <item x="67186"/>
        <item x="67187"/>
        <item x="67188"/>
        <item x="67189"/>
        <item x="67190"/>
        <item x="67191"/>
        <item x="67192"/>
        <item x="67193"/>
        <item x="67194"/>
        <item x="67195"/>
        <item x="67196"/>
        <item x="67197"/>
        <item x="67198"/>
        <item x="67199"/>
        <item x="67200"/>
        <item x="67201"/>
        <item x="67202"/>
        <item x="67203"/>
        <item x="67204"/>
        <item x="67205"/>
        <item x="67206"/>
        <item x="67207"/>
        <item x="67208"/>
        <item x="67209"/>
        <item x="67210"/>
        <item x="67211"/>
        <item x="67212"/>
        <item x="67213"/>
        <item x="67214"/>
        <item x="67215"/>
        <item x="67216"/>
        <item x="67217"/>
        <item x="67218"/>
        <item x="67219"/>
        <item x="67220"/>
        <item x="67221"/>
        <item x="67222"/>
        <item x="67223"/>
        <item x="67224"/>
        <item x="67225"/>
        <item x="67226"/>
        <item x="67227"/>
        <item x="67228"/>
        <item x="67229"/>
        <item x="67230"/>
        <item x="67231"/>
        <item x="67232"/>
        <item x="67233"/>
        <item x="67234"/>
        <item x="67235"/>
        <item x="67236"/>
        <item x="67237"/>
        <item x="67238"/>
        <item x="67239"/>
        <item x="67240"/>
        <item x="67241"/>
        <item x="67242"/>
        <item x="67243"/>
        <item x="67244"/>
        <item x="67245"/>
        <item x="67246"/>
        <item x="67247"/>
        <item x="67248"/>
        <item x="67249"/>
        <item x="67250"/>
        <item x="67251"/>
        <item x="67252"/>
        <item x="67253"/>
        <item x="67254"/>
        <item x="67255"/>
        <item x="67256"/>
        <item x="67257"/>
        <item x="67258"/>
        <item x="67259"/>
        <item x="67260"/>
        <item x="67261"/>
        <item x="67262"/>
        <item x="67263"/>
        <item x="67264"/>
        <item x="67265"/>
        <item x="67266"/>
        <item x="67267"/>
        <item x="67268"/>
        <item x="67269"/>
        <item x="67270"/>
        <item x="67271"/>
        <item x="67272"/>
        <item x="67273"/>
        <item x="67274"/>
        <item x="67275"/>
        <item x="67276"/>
        <item x="67277"/>
        <item x="67278"/>
        <item x="67279"/>
        <item x="67280"/>
        <item x="67281"/>
        <item x="67282"/>
        <item x="67283"/>
        <item x="67284"/>
        <item x="67285"/>
        <item x="67286"/>
        <item x="67287"/>
        <item x="67288"/>
        <item x="67289"/>
        <item x="67290"/>
        <item x="67291"/>
        <item x="67292"/>
        <item x="67293"/>
        <item x="67294"/>
        <item x="67295"/>
        <item x="67296"/>
        <item x="67297"/>
        <item x="67298"/>
        <item x="67299"/>
        <item x="67300"/>
        <item x="67301"/>
        <item x="67302"/>
        <item x="67303"/>
        <item x="67304"/>
        <item x="67305"/>
        <item x="67306"/>
        <item x="67307"/>
        <item x="67308"/>
        <item x="67309"/>
        <item x="67310"/>
        <item x="67311"/>
        <item x="67312"/>
        <item x="67313"/>
        <item x="67314"/>
        <item x="67315"/>
        <item x="67316"/>
        <item x="67317"/>
        <item x="67318"/>
        <item x="67319"/>
        <item x="67320"/>
        <item x="67321"/>
        <item x="67322"/>
        <item x="67323"/>
        <item x="67324"/>
        <item x="67325"/>
        <item x="67326"/>
        <item x="67327"/>
        <item x="67328"/>
        <item x="67329"/>
        <item x="67330"/>
        <item x="67331"/>
        <item x="67332"/>
        <item x="67333"/>
        <item x="67334"/>
        <item x="67335"/>
        <item x="67336"/>
        <item x="67337"/>
        <item x="67338"/>
        <item x="67339"/>
        <item x="67340"/>
        <item x="67341"/>
        <item x="67342"/>
        <item x="67343"/>
        <item x="67344"/>
        <item x="67345"/>
        <item x="67346"/>
        <item x="67347"/>
        <item x="67348"/>
        <item x="67349"/>
        <item x="67350"/>
        <item x="67351"/>
        <item x="67352"/>
        <item x="67353"/>
        <item x="67354"/>
        <item x="67355"/>
        <item x="67356"/>
        <item x="67357"/>
        <item x="67358"/>
        <item x="67359"/>
        <item x="67360"/>
        <item x="67361"/>
        <item x="67362"/>
        <item x="67363"/>
        <item x="67364"/>
        <item x="67365"/>
        <item x="67366"/>
        <item x="67367"/>
        <item x="67368"/>
        <item x="67369"/>
        <item x="67370"/>
        <item x="67371"/>
        <item x="67372"/>
        <item x="67373"/>
        <item x="67374"/>
        <item x="67375"/>
        <item x="67376"/>
        <item x="67377"/>
        <item x="67378"/>
        <item x="67379"/>
        <item x="67380"/>
        <item x="67381"/>
        <item x="67382"/>
        <item x="67383"/>
        <item x="67384"/>
        <item x="67385"/>
        <item x="67386"/>
        <item x="67387"/>
        <item x="67388"/>
        <item x="67389"/>
        <item x="67390"/>
        <item x="67391"/>
        <item x="67392"/>
        <item x="67393"/>
        <item x="67394"/>
        <item x="67395"/>
        <item x="67396"/>
        <item x="67397"/>
        <item x="67398"/>
        <item x="67399"/>
        <item x="67400"/>
        <item x="67401"/>
        <item x="67402"/>
        <item x="67403"/>
        <item x="67404"/>
        <item x="67405"/>
        <item x="67406"/>
        <item x="67407"/>
        <item x="67408"/>
        <item x="67409"/>
        <item x="67410"/>
        <item x="67411"/>
        <item x="67412"/>
        <item x="67413"/>
        <item x="67414"/>
        <item x="67415"/>
        <item x="67416"/>
        <item x="67417"/>
        <item x="67418"/>
        <item x="67419"/>
        <item x="67420"/>
        <item x="67421"/>
        <item x="67422"/>
        <item x="67423"/>
        <item x="67424"/>
        <item x="67425"/>
        <item x="67426"/>
        <item x="67427"/>
        <item x="67428"/>
        <item x="67429"/>
        <item x="67430"/>
        <item x="67431"/>
        <item x="67432"/>
        <item x="67433"/>
        <item x="67434"/>
        <item x="67435"/>
        <item x="67436"/>
        <item x="67437"/>
        <item x="67438"/>
        <item x="67439"/>
        <item x="67440"/>
        <item x="67441"/>
        <item x="67442"/>
        <item x="67443"/>
        <item x="67444"/>
        <item x="67445"/>
        <item x="67446"/>
        <item x="67447"/>
        <item x="67448"/>
        <item x="67449"/>
        <item x="67450"/>
        <item x="67451"/>
        <item x="67452"/>
        <item x="67453"/>
        <item x="67454"/>
        <item x="67455"/>
        <item x="67456"/>
        <item x="67457"/>
        <item x="67458"/>
        <item x="67459"/>
        <item x="67460"/>
        <item x="67461"/>
        <item x="67462"/>
        <item x="67463"/>
        <item x="67464"/>
        <item x="67465"/>
        <item x="67466"/>
        <item x="67467"/>
        <item x="67468"/>
        <item x="67469"/>
        <item x="67470"/>
        <item x="67471"/>
        <item x="67472"/>
        <item x="67473"/>
        <item x="67474"/>
        <item x="67475"/>
        <item x="67476"/>
        <item x="67477"/>
        <item x="67478"/>
        <item x="67479"/>
        <item x="67480"/>
        <item x="67481"/>
        <item x="67482"/>
        <item x="67483"/>
        <item x="67484"/>
        <item x="67485"/>
        <item x="67486"/>
        <item x="67487"/>
        <item x="67488"/>
        <item x="67489"/>
        <item x="67490"/>
        <item x="67491"/>
        <item x="67492"/>
        <item x="67493"/>
        <item x="67494"/>
        <item x="67495"/>
        <item x="67496"/>
        <item x="67497"/>
        <item x="67498"/>
        <item x="67499"/>
        <item x="67500"/>
        <item x="67501"/>
        <item x="67502"/>
        <item x="67503"/>
        <item x="67504"/>
        <item x="67505"/>
        <item x="67506"/>
        <item x="67507"/>
        <item x="67508"/>
        <item x="67509"/>
        <item x="67510"/>
        <item x="67511"/>
        <item x="67512"/>
        <item x="67513"/>
        <item x="67514"/>
        <item x="67515"/>
        <item x="67516"/>
        <item x="67517"/>
        <item x="67518"/>
        <item x="67519"/>
        <item x="67520"/>
        <item x="67521"/>
        <item x="67522"/>
        <item x="67523"/>
        <item x="67524"/>
        <item x="67525"/>
        <item x="67526"/>
        <item x="67527"/>
        <item x="67528"/>
        <item x="67529"/>
        <item x="67530"/>
        <item x="67531"/>
        <item x="67532"/>
        <item x="67533"/>
        <item x="67534"/>
        <item x="67535"/>
        <item x="67536"/>
        <item x="67537"/>
        <item x="67538"/>
        <item x="67539"/>
        <item x="67540"/>
        <item x="67541"/>
        <item x="67542"/>
        <item x="67543"/>
        <item x="67544"/>
        <item x="67545"/>
        <item x="67546"/>
        <item x="67547"/>
        <item x="67548"/>
        <item x="67549"/>
        <item x="67550"/>
        <item x="67551"/>
        <item x="67552"/>
        <item x="67553"/>
        <item x="67554"/>
        <item x="67555"/>
        <item x="67556"/>
        <item x="67557"/>
        <item x="67558"/>
        <item x="67559"/>
        <item x="67560"/>
        <item x="67561"/>
        <item x="67562"/>
        <item x="67563"/>
        <item x="67564"/>
        <item x="67565"/>
        <item x="67566"/>
        <item x="67567"/>
        <item x="67568"/>
        <item x="67569"/>
        <item x="67570"/>
        <item x="67571"/>
        <item x="67572"/>
        <item x="67573"/>
        <item x="67574"/>
        <item x="67575"/>
        <item x="67576"/>
        <item x="67577"/>
        <item x="67578"/>
        <item x="67579"/>
        <item x="67580"/>
        <item x="67581"/>
        <item x="67582"/>
        <item x="67583"/>
        <item x="67584"/>
        <item x="67585"/>
        <item x="67586"/>
        <item x="67587"/>
        <item x="67588"/>
        <item x="67589"/>
        <item x="67590"/>
        <item x="67591"/>
        <item x="67592"/>
        <item x="67593"/>
        <item x="67594"/>
        <item x="67595"/>
        <item x="67596"/>
        <item x="67597"/>
        <item x="67598"/>
        <item x="67599"/>
        <item x="67600"/>
        <item x="67601"/>
        <item x="67602"/>
        <item x="67603"/>
        <item x="67604"/>
        <item x="67605"/>
        <item x="67606"/>
        <item x="67607"/>
        <item x="67608"/>
        <item x="67609"/>
        <item x="67610"/>
        <item x="67611"/>
        <item x="67612"/>
        <item x="67613"/>
        <item x="67614"/>
        <item x="67615"/>
        <item x="67616"/>
        <item x="67617"/>
        <item x="67618"/>
        <item x="67619"/>
        <item x="67620"/>
        <item x="67621"/>
        <item x="67622"/>
        <item x="67623"/>
        <item x="67624"/>
        <item x="67625"/>
        <item x="67626"/>
        <item x="67627"/>
        <item x="67628"/>
        <item x="67629"/>
        <item x="67630"/>
        <item x="67631"/>
        <item x="67632"/>
        <item x="67633"/>
        <item x="67634"/>
        <item x="67635"/>
        <item x="67636"/>
        <item x="67637"/>
        <item x="67638"/>
        <item x="67639"/>
        <item x="67640"/>
        <item x="67641"/>
        <item x="67642"/>
        <item x="67643"/>
        <item x="67644"/>
        <item x="67645"/>
        <item x="67646"/>
        <item x="67647"/>
        <item x="67648"/>
        <item x="67649"/>
        <item x="67650"/>
        <item x="67651"/>
        <item x="67652"/>
        <item x="67653"/>
        <item x="67654"/>
        <item x="67655"/>
        <item x="67656"/>
        <item x="67657"/>
        <item x="67658"/>
        <item x="67659"/>
        <item x="67660"/>
        <item x="67661"/>
        <item x="67662"/>
        <item x="67663"/>
        <item x="67664"/>
        <item x="67665"/>
        <item x="67666"/>
        <item x="67667"/>
        <item x="67668"/>
        <item x="67669"/>
        <item x="67670"/>
        <item x="67671"/>
        <item x="67672"/>
        <item x="67673"/>
        <item x="67674"/>
        <item x="67675"/>
        <item x="67676"/>
        <item x="67677"/>
        <item x="67678"/>
        <item x="67679"/>
        <item x="67680"/>
        <item x="67681"/>
        <item x="67682"/>
        <item x="67683"/>
        <item x="67684"/>
        <item x="67685"/>
        <item x="67686"/>
        <item x="67687"/>
        <item x="67688"/>
        <item x="67689"/>
        <item x="67690"/>
        <item x="67691"/>
        <item x="67692"/>
        <item x="67693"/>
        <item x="67694"/>
        <item x="67695"/>
        <item x="67696"/>
        <item x="67697"/>
        <item x="67698"/>
        <item x="67699"/>
        <item x="67700"/>
        <item x="67701"/>
        <item x="67702"/>
        <item x="67703"/>
        <item x="67704"/>
        <item x="67705"/>
        <item x="67706"/>
        <item x="67707"/>
        <item x="67708"/>
        <item x="67709"/>
        <item x="67710"/>
        <item x="67711"/>
        <item x="67712"/>
        <item x="67713"/>
        <item x="67714"/>
        <item x="67715"/>
        <item x="67716"/>
        <item x="67717"/>
        <item x="67718"/>
        <item x="67719"/>
        <item x="67720"/>
        <item x="67721"/>
        <item x="67722"/>
        <item x="67723"/>
        <item x="67724"/>
        <item x="67725"/>
        <item x="67726"/>
        <item x="67727"/>
        <item x="67728"/>
        <item x="67729"/>
        <item x="67730"/>
        <item x="67731"/>
        <item x="67732"/>
        <item x="67733"/>
        <item x="67734"/>
        <item x="67735"/>
        <item x="67736"/>
        <item x="67737"/>
        <item x="67738"/>
        <item x="67739"/>
        <item x="67740"/>
        <item x="67741"/>
        <item x="67742"/>
        <item x="67743"/>
        <item x="67744"/>
        <item x="67745"/>
        <item x="67746"/>
        <item x="67747"/>
        <item x="67748"/>
        <item x="67749"/>
        <item x="67750"/>
        <item x="67751"/>
        <item x="67752"/>
        <item x="67753"/>
        <item x="67754"/>
        <item x="67755"/>
        <item x="67756"/>
        <item x="67757"/>
        <item x="67758"/>
        <item x="67759"/>
        <item x="67760"/>
        <item x="67761"/>
        <item x="67762"/>
        <item x="67763"/>
        <item x="67764"/>
        <item x="67765"/>
        <item x="67766"/>
        <item x="67767"/>
        <item x="67768"/>
        <item x="67769"/>
        <item x="67770"/>
        <item x="67771"/>
        <item x="67772"/>
        <item x="67773"/>
        <item x="67774"/>
        <item x="67775"/>
        <item x="67776"/>
        <item x="67777"/>
        <item x="67778"/>
        <item x="67779"/>
        <item x="67780"/>
        <item x="67781"/>
        <item x="67782"/>
        <item x="67783"/>
        <item x="67784"/>
        <item x="67785"/>
        <item x="67786"/>
        <item x="67787"/>
        <item x="67788"/>
        <item x="67789"/>
        <item x="67790"/>
        <item x="67791"/>
        <item x="67792"/>
        <item x="67793"/>
        <item x="67794"/>
        <item x="67795"/>
        <item x="67796"/>
        <item x="67797"/>
        <item x="67798"/>
        <item x="67799"/>
        <item x="67800"/>
        <item x="67801"/>
        <item x="67802"/>
        <item x="67803"/>
        <item x="67804"/>
        <item x="67805"/>
        <item x="67806"/>
        <item x="67807"/>
        <item x="67808"/>
        <item x="67809"/>
        <item x="67810"/>
        <item x="67811"/>
        <item x="67812"/>
        <item x="67813"/>
        <item x="67814"/>
        <item x="67815"/>
        <item x="67816"/>
        <item x="67817"/>
        <item x="67818"/>
        <item x="67819"/>
        <item x="67820"/>
        <item x="67821"/>
        <item x="67822"/>
        <item x="67823"/>
        <item x="67824"/>
        <item x="67825"/>
        <item x="67826"/>
        <item x="67827"/>
        <item x="67828"/>
        <item x="67829"/>
        <item x="67830"/>
        <item x="67831"/>
        <item x="67832"/>
        <item x="67833"/>
        <item x="67834"/>
        <item x="67835"/>
        <item x="67836"/>
        <item x="67837"/>
        <item x="67838"/>
        <item x="67839"/>
        <item x="67840"/>
        <item x="67841"/>
        <item x="67842"/>
        <item x="67843"/>
        <item x="67844"/>
        <item x="67845"/>
        <item x="67846"/>
        <item x="67847"/>
        <item x="67848"/>
        <item x="67849"/>
        <item x="67850"/>
        <item x="67851"/>
        <item x="67852"/>
        <item x="67853"/>
        <item x="67854"/>
        <item x="67855"/>
        <item x="67856"/>
        <item x="67857"/>
        <item x="67858"/>
        <item x="67859"/>
        <item x="67860"/>
        <item x="67861"/>
        <item x="67862"/>
        <item x="67863"/>
        <item x="67864"/>
        <item x="67865"/>
        <item x="67866"/>
        <item x="67867"/>
        <item x="67868"/>
        <item x="67869"/>
        <item x="67870"/>
        <item x="67871"/>
        <item x="67872"/>
        <item x="67873"/>
        <item x="67874"/>
        <item x="67875"/>
        <item x="67876"/>
        <item x="67877"/>
        <item x="67878"/>
        <item x="67879"/>
        <item x="67880"/>
        <item x="67881"/>
        <item x="67882"/>
        <item x="67883"/>
        <item x="67884"/>
        <item x="67885"/>
        <item x="67886"/>
        <item x="67887"/>
        <item x="67888"/>
        <item x="67889"/>
        <item x="67890"/>
        <item x="67891"/>
        <item x="67892"/>
        <item x="67893"/>
        <item x="67894"/>
        <item x="67895"/>
        <item x="67896"/>
        <item x="67897"/>
        <item x="67898"/>
        <item x="67899"/>
        <item x="67900"/>
        <item x="67901"/>
        <item x="67902"/>
        <item x="67903"/>
        <item x="67904"/>
        <item x="67905"/>
        <item x="67906"/>
        <item x="67907"/>
        <item x="67908"/>
        <item x="67909"/>
        <item x="67910"/>
        <item x="67911"/>
        <item x="67912"/>
        <item x="67913"/>
        <item x="67914"/>
        <item x="67915"/>
        <item x="67916"/>
        <item x="67917"/>
        <item x="67918"/>
        <item x="67919"/>
        <item x="67920"/>
        <item x="67921"/>
        <item x="67922"/>
        <item x="67923"/>
        <item x="67924"/>
        <item x="67925"/>
        <item x="67926"/>
        <item x="67927"/>
        <item x="67928"/>
        <item x="67929"/>
        <item x="67930"/>
        <item x="67931"/>
        <item x="67932"/>
        <item x="67933"/>
        <item x="67934"/>
        <item x="67935"/>
        <item x="67936"/>
        <item x="67937"/>
        <item x="67938"/>
        <item x="67939"/>
        <item x="67940"/>
        <item x="67941"/>
        <item x="67942"/>
        <item x="67943"/>
        <item x="67944"/>
        <item x="67945"/>
        <item x="67946"/>
        <item x="67947"/>
        <item x="67948"/>
        <item x="67949"/>
        <item x="67950"/>
        <item x="67951"/>
        <item x="67952"/>
        <item x="67953"/>
        <item x="67954"/>
        <item x="67955"/>
        <item x="67956"/>
        <item x="67957"/>
        <item x="67958"/>
        <item x="67959"/>
        <item x="67960"/>
        <item x="67961"/>
        <item x="67962"/>
        <item x="67963"/>
        <item x="67964"/>
        <item x="67965"/>
        <item x="67966"/>
        <item x="67967"/>
        <item x="67968"/>
        <item x="67969"/>
        <item x="67970"/>
        <item x="67971"/>
        <item x="67972"/>
        <item x="67973"/>
        <item x="67974"/>
        <item x="67975"/>
        <item x="67976"/>
        <item x="67977"/>
        <item x="67978"/>
        <item x="67979"/>
        <item x="67980"/>
        <item x="67981"/>
        <item x="67982"/>
        <item x="67983"/>
        <item x="67984"/>
        <item x="67985"/>
        <item x="67986"/>
        <item x="67987"/>
        <item x="67988"/>
        <item x="67989"/>
        <item x="67990"/>
        <item x="67991"/>
        <item x="67992"/>
        <item x="67993"/>
        <item x="67994"/>
        <item x="67995"/>
        <item x="67996"/>
        <item x="67997"/>
        <item x="67998"/>
        <item x="67999"/>
        <item x="68000"/>
        <item x="68001"/>
        <item x="68002"/>
        <item x="68003"/>
        <item x="68004"/>
        <item x="68005"/>
        <item x="68006"/>
        <item x="68007"/>
        <item x="68008"/>
        <item x="68009"/>
        <item x="68010"/>
        <item x="68011"/>
        <item x="68012"/>
        <item x="68013"/>
        <item x="68014"/>
        <item x="68015"/>
        <item x="68016"/>
        <item x="68017"/>
        <item x="68018"/>
        <item x="68019"/>
        <item x="68020"/>
        <item x="68021"/>
        <item x="68022"/>
        <item x="68023"/>
        <item x="68024"/>
        <item x="68025"/>
        <item x="68026"/>
        <item x="68027"/>
        <item x="68028"/>
        <item x="68029"/>
        <item x="68030"/>
        <item x="68031"/>
        <item x="68032"/>
        <item x="68033"/>
        <item x="68034"/>
        <item x="68035"/>
        <item x="68036"/>
        <item x="68037"/>
        <item x="68038"/>
        <item x="68039"/>
        <item x="68040"/>
        <item x="68041"/>
        <item x="68042"/>
        <item x="68043"/>
        <item x="68044"/>
        <item x="68045"/>
        <item x="68046"/>
        <item x="68047"/>
        <item x="68048"/>
        <item x="68049"/>
        <item x="68050"/>
        <item x="68051"/>
        <item x="68052"/>
        <item x="68053"/>
        <item x="68054"/>
        <item x="68055"/>
        <item x="68056"/>
        <item x="68057"/>
        <item x="68058"/>
        <item x="68059"/>
        <item x="68060"/>
        <item x="68061"/>
        <item x="68062"/>
        <item x="68063"/>
        <item x="68064"/>
        <item x="68065"/>
        <item x="68066"/>
        <item x="68067"/>
        <item x="68068"/>
        <item x="68069"/>
        <item x="68070"/>
        <item x="68071"/>
        <item x="68072"/>
        <item x="68073"/>
        <item x="68074"/>
        <item x="68075"/>
        <item x="68076"/>
        <item x="68077"/>
        <item x="68078"/>
        <item x="68079"/>
        <item x="68080"/>
        <item x="68081"/>
        <item x="68082"/>
        <item x="68083"/>
        <item x="68084"/>
        <item x="68085"/>
        <item x="68086"/>
        <item x="68087"/>
        <item x="68088"/>
        <item x="68089"/>
        <item x="68090"/>
        <item x="68091"/>
        <item x="68092"/>
        <item x="68093"/>
        <item x="68094"/>
        <item x="68095"/>
        <item x="68096"/>
        <item x="68097"/>
        <item x="68098"/>
        <item x="68099"/>
        <item x="68100"/>
        <item x="68101"/>
        <item x="68102"/>
        <item x="68103"/>
        <item x="68104"/>
        <item x="68105"/>
        <item x="68106"/>
        <item x="68107"/>
        <item x="68108"/>
        <item x="68109"/>
        <item x="68110"/>
        <item x="68111"/>
        <item x="68112"/>
        <item x="68113"/>
        <item x="68114"/>
        <item x="68115"/>
        <item x="68116"/>
        <item x="68117"/>
        <item x="68118"/>
        <item x="68119"/>
        <item x="68120"/>
        <item x="68121"/>
        <item x="68122"/>
        <item x="68123"/>
        <item x="68124"/>
        <item x="68125"/>
        <item x="68126"/>
        <item x="68127"/>
        <item x="68128"/>
        <item x="68129"/>
        <item x="68130"/>
        <item x="68131"/>
        <item x="68132"/>
        <item x="68133"/>
        <item x="68134"/>
        <item x="68135"/>
        <item x="68136"/>
        <item x="68137"/>
        <item x="68138"/>
        <item x="68139"/>
        <item x="68140"/>
        <item x="68141"/>
        <item x="68142"/>
        <item x="68143"/>
        <item x="68144"/>
        <item x="68145"/>
        <item x="68146"/>
        <item x="68147"/>
        <item x="68148"/>
        <item x="68149"/>
        <item x="68150"/>
        <item x="68151"/>
        <item x="68152"/>
        <item x="68153"/>
        <item x="68154"/>
        <item x="68155"/>
        <item x="68156"/>
        <item x="68157"/>
        <item x="68158"/>
        <item x="68159"/>
        <item x="68160"/>
        <item x="68161"/>
        <item x="68162"/>
        <item x="68163"/>
        <item x="68164"/>
        <item x="68165"/>
        <item x="68166"/>
        <item x="68167"/>
        <item x="68168"/>
        <item x="68169"/>
        <item x="68170"/>
        <item x="68171"/>
        <item x="68172"/>
        <item x="68173"/>
        <item x="68174"/>
        <item x="68175"/>
        <item x="68176"/>
        <item x="68177"/>
        <item x="68178"/>
        <item x="68179"/>
        <item x="68180"/>
        <item x="68181"/>
        <item x="68182"/>
        <item x="68183"/>
        <item x="68184"/>
        <item x="68185"/>
        <item x="68186"/>
        <item x="68187"/>
        <item x="68188"/>
        <item x="68189"/>
        <item x="68190"/>
        <item x="68191"/>
        <item x="68192"/>
        <item x="68193"/>
        <item x="68194"/>
        <item x="68195"/>
        <item x="68196"/>
        <item x="68197"/>
        <item x="68198"/>
        <item x="68199"/>
        <item x="68200"/>
        <item x="68201"/>
        <item x="68202"/>
        <item x="68203"/>
        <item x="68204"/>
        <item x="68205"/>
        <item x="68206"/>
        <item x="68207"/>
        <item x="68208"/>
        <item x="68209"/>
        <item x="68210"/>
        <item x="68211"/>
        <item x="68212"/>
        <item x="68213"/>
        <item x="68214"/>
        <item x="68215"/>
        <item x="68216"/>
        <item x="68217"/>
        <item x="68218"/>
        <item x="68219"/>
        <item x="68220"/>
        <item x="68221"/>
        <item x="68222"/>
        <item x="68223"/>
        <item x="68224"/>
        <item x="68225"/>
        <item x="68226"/>
        <item x="68227"/>
        <item x="68228"/>
        <item x="68229"/>
        <item x="68230"/>
        <item x="68231"/>
        <item x="68232"/>
        <item x="68233"/>
        <item x="68234"/>
        <item x="68235"/>
        <item x="68236"/>
        <item x="68237"/>
        <item x="68238"/>
        <item x="68239"/>
        <item x="68240"/>
        <item x="68241"/>
        <item x="68242"/>
        <item x="68243"/>
        <item x="68244"/>
        <item x="68245"/>
        <item x="68246"/>
        <item x="68247"/>
        <item x="68248"/>
        <item x="68249"/>
        <item x="68250"/>
        <item x="68251"/>
        <item x="68252"/>
        <item x="68253"/>
        <item x="68254"/>
        <item x="68255"/>
        <item x="68256"/>
        <item x="68257"/>
        <item x="68258"/>
        <item x="68259"/>
        <item x="68260"/>
        <item x="68261"/>
        <item x="68262"/>
        <item x="68263"/>
        <item x="68264"/>
        <item x="68265"/>
        <item x="68266"/>
        <item x="68267"/>
        <item x="68268"/>
        <item x="68269"/>
        <item x="68270"/>
        <item x="68271"/>
        <item x="68272"/>
        <item x="68273"/>
        <item x="68274"/>
        <item x="68275"/>
        <item x="68276"/>
        <item x="68277"/>
        <item x="68278"/>
        <item x="68279"/>
        <item x="68280"/>
        <item x="68281"/>
        <item x="68282"/>
        <item x="68283"/>
        <item x="68284"/>
        <item x="68285"/>
        <item x="68286"/>
        <item x="68287"/>
        <item x="68288"/>
        <item x="68289"/>
        <item x="68290"/>
        <item x="68291"/>
        <item x="68292"/>
        <item x="68293"/>
        <item x="68294"/>
        <item x="68295"/>
        <item x="68296"/>
        <item x="68297"/>
        <item x="68298"/>
        <item x="68299"/>
        <item x="68300"/>
        <item x="68301"/>
        <item x="68302"/>
        <item x="68303"/>
        <item x="68304"/>
        <item x="68305"/>
        <item x="68306"/>
        <item x="68307"/>
        <item x="68308"/>
        <item x="68309"/>
        <item x="68310"/>
        <item x="68311"/>
        <item x="68312"/>
        <item x="68313"/>
        <item x="68314"/>
        <item x="68315"/>
        <item x="68316"/>
        <item x="68317"/>
        <item x="68318"/>
        <item x="68319"/>
        <item x="68320"/>
        <item x="68321"/>
        <item x="68322"/>
        <item x="68323"/>
        <item x="68324"/>
        <item x="68325"/>
        <item x="68326"/>
        <item x="68327"/>
        <item x="68328"/>
        <item x="68329"/>
        <item x="68330"/>
        <item x="68331"/>
        <item x="68332"/>
        <item x="68333"/>
        <item x="68334"/>
        <item x="68335"/>
        <item x="68336"/>
        <item x="68337"/>
        <item x="68338"/>
        <item x="68339"/>
        <item x="68340"/>
        <item x="68341"/>
        <item x="68342"/>
        <item x="68343"/>
        <item x="68344"/>
        <item x="68345"/>
        <item x="68346"/>
        <item x="68347"/>
        <item x="68348"/>
        <item x="68349"/>
        <item x="68350"/>
        <item x="68351"/>
        <item x="68352"/>
        <item x="68353"/>
        <item x="68354"/>
        <item x="68355"/>
        <item x="68356"/>
        <item x="68357"/>
        <item x="68358"/>
        <item x="68359"/>
        <item x="68360"/>
        <item x="68361"/>
        <item x="68362"/>
        <item x="68363"/>
        <item x="68364"/>
        <item x="68365"/>
        <item x="68366"/>
        <item x="68367"/>
        <item x="68368"/>
        <item x="68369"/>
        <item x="68370"/>
        <item x="68371"/>
        <item x="68372"/>
        <item x="68373"/>
        <item x="68374"/>
        <item x="68375"/>
        <item x="68376"/>
        <item x="68377"/>
        <item x="68378"/>
        <item x="68379"/>
        <item x="68380"/>
        <item x="68381"/>
        <item x="68382"/>
        <item x="68383"/>
        <item x="68384"/>
        <item x="68385"/>
        <item x="68386"/>
        <item x="68387"/>
        <item x="68388"/>
        <item x="68389"/>
        <item x="68390"/>
        <item x="68391"/>
        <item x="68392"/>
        <item x="68393"/>
        <item x="68394"/>
        <item x="68395"/>
        <item x="68396"/>
        <item x="68397"/>
        <item x="68398"/>
        <item x="68399"/>
        <item x="68400"/>
        <item x="68401"/>
        <item x="68402"/>
        <item x="68403"/>
        <item x="68404"/>
        <item x="68405"/>
        <item x="68406"/>
        <item x="68407"/>
        <item x="68408"/>
        <item x="68409"/>
        <item x="68410"/>
        <item x="68411"/>
        <item x="68412"/>
        <item x="68413"/>
        <item x="68414"/>
        <item x="68415"/>
        <item x="68416"/>
        <item x="68417"/>
        <item x="68418"/>
        <item x="68419"/>
        <item x="68420"/>
        <item x="68421"/>
        <item x="68422"/>
        <item x="68423"/>
        <item x="68424"/>
        <item x="68425"/>
        <item x="68426"/>
        <item x="68427"/>
        <item x="68428"/>
        <item x="68429"/>
        <item x="68430"/>
        <item x="68431"/>
        <item x="68432"/>
        <item x="68433"/>
        <item x="68434"/>
        <item x="68435"/>
        <item x="68436"/>
        <item x="68437"/>
        <item x="68438"/>
        <item x="68439"/>
        <item x="68440"/>
        <item x="68441"/>
        <item x="68442"/>
        <item x="68443"/>
        <item x="68444"/>
        <item x="68445"/>
        <item x="68446"/>
        <item x="68447"/>
        <item x="68448"/>
        <item x="68449"/>
        <item x="68450"/>
        <item x="68451"/>
        <item x="68452"/>
        <item x="68453"/>
        <item x="68454"/>
        <item x="68455"/>
        <item x="68456"/>
        <item x="68457"/>
        <item x="68458"/>
        <item x="68459"/>
        <item x="68460"/>
        <item x="68461"/>
        <item x="68462"/>
        <item x="68463"/>
        <item x="68464"/>
        <item x="68465"/>
        <item x="68466"/>
        <item x="68467"/>
        <item x="68468"/>
        <item x="68469"/>
        <item x="68470"/>
        <item x="68471"/>
        <item x="68472"/>
        <item x="68473"/>
        <item x="68474"/>
        <item x="68475"/>
        <item x="68476"/>
        <item x="68477"/>
        <item x="68478"/>
        <item x="68479"/>
        <item x="68480"/>
        <item x="68481"/>
        <item x="68482"/>
        <item x="68483"/>
        <item x="68484"/>
        <item x="68485"/>
        <item x="68486"/>
        <item x="68487"/>
        <item x="68488"/>
        <item x="68489"/>
        <item x="68490"/>
        <item x="68491"/>
        <item x="68492"/>
        <item x="68493"/>
        <item x="68494"/>
        <item x="68495"/>
        <item x="68496"/>
        <item x="68497"/>
        <item x="68498"/>
        <item x="68499"/>
        <item x="68500"/>
        <item x="68501"/>
        <item x="68502"/>
        <item x="68503"/>
        <item x="68504"/>
        <item x="68505"/>
        <item x="68506"/>
        <item x="68507"/>
        <item x="68508"/>
        <item x="68509"/>
        <item x="68510"/>
        <item x="68511"/>
        <item x="68512"/>
        <item x="68513"/>
        <item x="68514"/>
        <item x="68515"/>
        <item x="68516"/>
        <item x="68517"/>
        <item x="68518"/>
        <item x="68519"/>
        <item x="68520"/>
        <item x="68521"/>
        <item x="68522"/>
        <item x="68523"/>
        <item x="68524"/>
        <item x="68525"/>
        <item x="68526"/>
        <item x="68527"/>
        <item x="68528"/>
        <item x="68529"/>
        <item x="68530"/>
        <item x="68531"/>
        <item x="68532"/>
        <item x="68533"/>
        <item x="68534"/>
        <item x="68535"/>
        <item x="68536"/>
        <item x="68537"/>
        <item x="68538"/>
        <item x="68539"/>
        <item x="68540"/>
        <item x="68541"/>
        <item x="68542"/>
        <item x="68543"/>
        <item x="68544"/>
        <item x="68545"/>
        <item x="68546"/>
        <item x="68547"/>
        <item x="68548"/>
        <item x="68549"/>
        <item x="68550"/>
        <item x="68551"/>
        <item x="68552"/>
        <item x="68553"/>
        <item x="68554"/>
        <item x="68555"/>
        <item x="68556"/>
        <item x="68557"/>
        <item x="68558"/>
        <item x="68559"/>
        <item x="68560"/>
        <item x="68561"/>
        <item x="68562"/>
        <item x="68563"/>
        <item x="68564"/>
        <item x="68565"/>
        <item x="68566"/>
        <item x="68567"/>
        <item x="68568"/>
        <item x="68569"/>
        <item x="68570"/>
        <item x="68571"/>
        <item x="68572"/>
        <item x="68573"/>
        <item x="68574"/>
        <item x="68575"/>
        <item x="68576"/>
        <item x="68577"/>
        <item x="68578"/>
        <item x="68579"/>
        <item x="68580"/>
        <item x="68581"/>
        <item x="68582"/>
        <item x="68583"/>
        <item x="68584"/>
        <item x="68585"/>
        <item x="68586"/>
        <item x="68587"/>
        <item x="68588"/>
        <item x="68589"/>
        <item x="68590"/>
        <item x="68591"/>
        <item x="68592"/>
        <item x="68593"/>
        <item x="68594"/>
        <item x="68595"/>
        <item x="68596"/>
        <item x="68597"/>
        <item x="68598"/>
        <item x="68599"/>
        <item x="68600"/>
        <item x="68601"/>
        <item x="68602"/>
        <item x="68603"/>
        <item x="68604"/>
        <item x="68605"/>
        <item x="68606"/>
        <item x="68607"/>
        <item x="68608"/>
        <item x="68609"/>
        <item x="68610"/>
        <item x="68611"/>
        <item x="68612"/>
        <item x="68613"/>
        <item x="68614"/>
        <item x="68615"/>
        <item x="68616"/>
        <item x="68617"/>
        <item x="68618"/>
        <item x="68619"/>
        <item x="68620"/>
        <item x="68621"/>
        <item x="68622"/>
        <item x="68623"/>
        <item x="68624"/>
        <item x="68625"/>
        <item x="68626"/>
        <item x="68627"/>
        <item x="68628"/>
        <item x="68629"/>
        <item x="68630"/>
        <item x="68631"/>
        <item x="68632"/>
        <item x="68633"/>
        <item x="68634"/>
        <item x="68635"/>
        <item x="68636"/>
        <item x="68637"/>
        <item x="68638"/>
        <item x="68639"/>
        <item x="68640"/>
        <item x="68641"/>
        <item x="68642"/>
        <item x="68643"/>
        <item x="68644"/>
        <item x="68645"/>
        <item x="68646"/>
        <item x="68647"/>
        <item x="68648"/>
        <item x="68649"/>
        <item x="68650"/>
        <item x="68651"/>
        <item x="68652"/>
        <item x="68653"/>
        <item x="68654"/>
        <item x="68655"/>
        <item x="68656"/>
        <item x="68657"/>
        <item x="68658"/>
        <item x="68659"/>
        <item x="68660"/>
        <item x="68661"/>
        <item x="68662"/>
        <item x="68663"/>
        <item x="68664"/>
        <item x="68665"/>
        <item x="68666"/>
        <item x="68667"/>
        <item x="68668"/>
        <item x="68669"/>
        <item x="68670"/>
        <item x="68671"/>
        <item x="68672"/>
        <item x="68673"/>
        <item x="68674"/>
        <item x="68675"/>
        <item x="68676"/>
        <item x="68677"/>
        <item x="68678"/>
        <item x="68679"/>
        <item x="68680"/>
        <item x="68681"/>
        <item x="68682"/>
        <item x="68683"/>
        <item x="68684"/>
        <item x="68685"/>
        <item x="68686"/>
        <item x="68687"/>
        <item x="68688"/>
        <item x="68689"/>
        <item x="68690"/>
        <item x="68691"/>
        <item x="68692"/>
        <item x="68693"/>
        <item x="68694"/>
        <item x="68695"/>
        <item x="68696"/>
        <item x="68697"/>
        <item x="68698"/>
        <item x="68699"/>
        <item x="68700"/>
        <item x="68701"/>
        <item x="68702"/>
        <item x="68703"/>
        <item x="68704"/>
        <item x="68705"/>
        <item x="68706"/>
        <item x="68707"/>
        <item x="68708"/>
        <item x="68709"/>
        <item x="68710"/>
        <item x="68711"/>
        <item x="68712"/>
        <item x="68713"/>
        <item x="68714"/>
        <item x="68715"/>
        <item x="68716"/>
        <item x="68717"/>
        <item x="68718"/>
        <item x="68719"/>
        <item x="68720"/>
        <item x="68721"/>
        <item x="68722"/>
        <item x="68723"/>
        <item x="68724"/>
        <item x="68725"/>
        <item x="68726"/>
        <item x="68727"/>
        <item x="68728"/>
        <item x="68729"/>
        <item x="68730"/>
        <item x="68731"/>
        <item x="68732"/>
        <item x="68733"/>
        <item x="68734"/>
        <item x="68735"/>
        <item x="68736"/>
        <item x="68737"/>
        <item x="68738"/>
        <item x="68739"/>
        <item x="68740"/>
        <item x="68741"/>
        <item x="68742"/>
        <item x="68743"/>
        <item x="68744"/>
        <item x="68745"/>
        <item x="68746"/>
        <item x="68747"/>
        <item x="68748"/>
        <item x="68749"/>
        <item x="68750"/>
        <item x="68751"/>
        <item x="68752"/>
        <item x="68753"/>
        <item x="68754"/>
        <item x="68755"/>
        <item x="68756"/>
        <item x="68757"/>
        <item x="68758"/>
        <item x="68759"/>
        <item x="68760"/>
        <item x="68761"/>
        <item x="68762"/>
        <item x="68763"/>
        <item x="68764"/>
        <item x="68765"/>
        <item x="68766"/>
        <item x="68767"/>
        <item x="68768"/>
        <item x="68769"/>
        <item x="68770"/>
        <item x="68771"/>
        <item x="68772"/>
        <item x="68773"/>
        <item x="68774"/>
        <item x="68775"/>
        <item x="68776"/>
        <item x="68777"/>
        <item x="68778"/>
        <item x="68779"/>
        <item x="68780"/>
        <item x="68781"/>
        <item x="68782"/>
        <item x="68783"/>
        <item x="68784"/>
        <item x="68785"/>
        <item x="68786"/>
        <item x="68787"/>
        <item x="68788"/>
        <item x="68789"/>
        <item x="68790"/>
        <item x="68791"/>
        <item x="68792"/>
        <item x="68793"/>
        <item x="68794"/>
        <item x="68795"/>
        <item x="68796"/>
        <item x="68797"/>
        <item x="68798"/>
        <item x="68799"/>
        <item x="68800"/>
        <item x="68801"/>
        <item x="68802"/>
        <item x="68803"/>
        <item x="68804"/>
        <item x="68805"/>
        <item x="68806"/>
        <item x="68807"/>
        <item x="68808"/>
        <item x="68809"/>
        <item x="68810"/>
        <item x="68811"/>
        <item x="68812"/>
        <item x="68813"/>
        <item x="68814"/>
        <item x="68815"/>
        <item x="68816"/>
        <item x="68817"/>
        <item x="68818"/>
        <item x="68819"/>
        <item x="68820"/>
        <item x="68821"/>
        <item x="68822"/>
        <item x="68823"/>
        <item x="68824"/>
        <item x="68825"/>
        <item x="68826"/>
        <item x="68827"/>
        <item x="68828"/>
        <item x="68829"/>
        <item x="68830"/>
        <item x="68831"/>
        <item x="68832"/>
        <item x="68833"/>
        <item x="68834"/>
        <item x="68835"/>
        <item x="68836"/>
        <item x="68837"/>
        <item x="68838"/>
        <item x="68839"/>
        <item x="68840"/>
        <item x="68841"/>
        <item x="68842"/>
        <item x="68843"/>
        <item x="68844"/>
        <item x="68845"/>
        <item x="68846"/>
        <item x="68847"/>
        <item x="68848"/>
        <item x="68849"/>
        <item x="68850"/>
        <item x="68851"/>
        <item x="68852"/>
        <item x="68853"/>
        <item x="68854"/>
        <item x="68855"/>
        <item x="68856"/>
        <item x="68857"/>
        <item x="68858"/>
        <item x="68859"/>
        <item x="68860"/>
        <item x="68861"/>
        <item x="68862"/>
        <item x="68863"/>
        <item x="68864"/>
        <item x="68865"/>
        <item x="68866"/>
        <item x="68867"/>
        <item x="68868"/>
        <item x="68869"/>
        <item x="68870"/>
        <item x="68871"/>
        <item x="68872"/>
        <item x="68873"/>
        <item x="68874"/>
        <item x="68875"/>
        <item x="68876"/>
        <item x="68877"/>
        <item x="68878"/>
        <item x="68879"/>
        <item x="68880"/>
        <item x="68881"/>
        <item x="68882"/>
        <item x="68883"/>
        <item x="68884"/>
        <item x="68885"/>
        <item x="68886"/>
        <item x="68887"/>
        <item x="68888"/>
        <item x="68889"/>
        <item x="68890"/>
        <item x="68891"/>
        <item x="68892"/>
        <item x="68893"/>
        <item x="68894"/>
        <item x="68895"/>
        <item x="68896"/>
        <item x="68897"/>
        <item x="68898"/>
        <item x="68899"/>
        <item x="68900"/>
        <item x="68901"/>
        <item x="68902"/>
        <item x="68903"/>
        <item x="68904"/>
        <item x="68905"/>
        <item x="68906"/>
        <item x="68907"/>
        <item x="68908"/>
        <item x="68909"/>
        <item x="68910"/>
        <item x="68911"/>
        <item x="68912"/>
        <item x="68913"/>
        <item x="68914"/>
        <item x="68915"/>
        <item x="68916"/>
        <item x="68917"/>
        <item x="68918"/>
        <item x="68919"/>
        <item x="68920"/>
        <item x="68921"/>
        <item x="68922"/>
        <item x="68923"/>
        <item x="68924"/>
        <item x="68925"/>
        <item x="68926"/>
        <item x="68927"/>
        <item x="68928"/>
        <item x="68929"/>
        <item x="68930"/>
        <item x="68931"/>
        <item x="68932"/>
        <item x="68933"/>
        <item x="68934"/>
        <item x="68935"/>
        <item x="68936"/>
        <item x="68937"/>
        <item x="68938"/>
        <item x="68939"/>
        <item x="68940"/>
        <item x="68941"/>
        <item x="68942"/>
        <item x="68943"/>
        <item x="68944"/>
        <item x="68945"/>
        <item x="68946"/>
        <item x="68947"/>
        <item x="68948"/>
        <item x="68949"/>
        <item x="68950"/>
        <item x="68951"/>
        <item x="68952"/>
        <item x="68953"/>
        <item x="68954"/>
        <item x="68955"/>
        <item x="68956"/>
        <item x="68957"/>
        <item x="68958"/>
        <item x="68959"/>
        <item x="68960"/>
        <item x="68961"/>
        <item x="68962"/>
        <item x="68963"/>
        <item x="68964"/>
        <item x="68965"/>
        <item x="68966"/>
        <item x="68967"/>
        <item x="68968"/>
        <item x="68969"/>
        <item x="68970"/>
        <item x="68971"/>
        <item x="68972"/>
        <item x="68973"/>
        <item x="68974"/>
        <item x="68975"/>
        <item x="68976"/>
        <item x="68977"/>
        <item x="68978"/>
        <item x="68979"/>
        <item x="68980"/>
        <item x="68981"/>
        <item x="68982"/>
        <item x="68983"/>
        <item x="68984"/>
        <item x="68985"/>
        <item x="68986"/>
        <item x="68987"/>
        <item x="68988"/>
        <item x="68989"/>
        <item x="68990"/>
        <item x="68991"/>
        <item x="68992"/>
        <item x="68993"/>
        <item x="68994"/>
        <item x="68995"/>
        <item x="68996"/>
        <item x="68997"/>
        <item x="68998"/>
        <item x="68999"/>
        <item x="69000"/>
        <item x="69001"/>
        <item x="69002"/>
        <item x="69003"/>
        <item x="69004"/>
        <item x="69005"/>
        <item x="69006"/>
        <item x="69007"/>
        <item x="69008"/>
        <item x="69009"/>
        <item x="69010"/>
        <item x="69011"/>
        <item x="69012"/>
        <item x="69013"/>
        <item x="69014"/>
        <item x="69015"/>
        <item x="69016"/>
        <item x="69017"/>
        <item x="69018"/>
        <item x="69019"/>
        <item x="69020"/>
        <item x="69021"/>
        <item x="69022"/>
        <item x="69023"/>
        <item x="69024"/>
        <item x="69025"/>
        <item x="69026"/>
        <item x="69027"/>
        <item x="69028"/>
        <item x="69029"/>
        <item x="69030"/>
        <item x="69031"/>
        <item x="69032"/>
        <item x="69033"/>
        <item x="69034"/>
        <item x="69035"/>
        <item x="69036"/>
        <item x="69037"/>
        <item x="69038"/>
        <item x="69039"/>
        <item x="69040"/>
        <item x="69041"/>
        <item x="69042"/>
        <item x="69043"/>
        <item x="69044"/>
        <item x="69045"/>
        <item x="69046"/>
        <item x="69047"/>
        <item x="69048"/>
        <item x="69049"/>
        <item x="69050"/>
        <item x="69051"/>
        <item x="69052"/>
        <item x="69053"/>
        <item x="69054"/>
        <item x="69055"/>
        <item x="69056"/>
        <item x="69057"/>
        <item x="69058"/>
        <item x="69059"/>
        <item x="69060"/>
        <item x="69061"/>
        <item x="69062"/>
        <item x="69063"/>
        <item x="69064"/>
        <item x="69065"/>
        <item x="69066"/>
        <item x="69067"/>
        <item x="69068"/>
        <item x="69069"/>
        <item x="69070"/>
        <item x="69071"/>
        <item x="69072"/>
        <item x="69073"/>
        <item x="69074"/>
        <item x="69075"/>
        <item x="69076"/>
        <item x="69077"/>
        <item x="69078"/>
        <item x="69079"/>
        <item x="69080"/>
        <item x="69081"/>
        <item x="69082"/>
        <item x="69083"/>
        <item x="69084"/>
        <item x="69085"/>
        <item x="69086"/>
        <item x="69087"/>
        <item x="69088"/>
        <item x="69089"/>
        <item x="69090"/>
        <item x="69091"/>
        <item x="69092"/>
        <item x="69093"/>
        <item x="69094"/>
        <item x="69095"/>
        <item x="69096"/>
        <item x="69097"/>
        <item x="69098"/>
        <item x="69099"/>
        <item x="69100"/>
        <item x="69101"/>
        <item x="69102"/>
        <item x="69103"/>
        <item x="69104"/>
        <item x="69105"/>
        <item x="69106"/>
        <item x="69107"/>
        <item x="69108"/>
        <item x="69109"/>
        <item x="69110"/>
        <item x="69111"/>
        <item x="69112"/>
        <item x="69113"/>
        <item x="69114"/>
        <item x="69115"/>
        <item x="69116"/>
        <item x="69117"/>
        <item x="69118"/>
        <item x="69119"/>
        <item x="69120"/>
        <item x="69121"/>
        <item x="69122"/>
        <item x="69123"/>
        <item x="69124"/>
        <item x="69125"/>
        <item x="69126"/>
        <item x="69127"/>
        <item x="69128"/>
        <item x="69129"/>
        <item x="69130"/>
        <item x="69131"/>
        <item x="69132"/>
        <item x="69133"/>
        <item x="69134"/>
        <item x="69135"/>
        <item x="69136"/>
        <item x="69137"/>
        <item x="69138"/>
        <item x="69139"/>
        <item x="69140"/>
        <item x="69141"/>
        <item x="69142"/>
        <item x="69143"/>
        <item x="69144"/>
        <item x="69145"/>
        <item x="69146"/>
        <item x="69147"/>
        <item x="69148"/>
        <item x="69149"/>
        <item x="69150"/>
        <item x="69151"/>
        <item x="69152"/>
        <item x="69153"/>
        <item x="69154"/>
        <item x="69155"/>
        <item x="69156"/>
        <item x="69157"/>
        <item x="69158"/>
        <item x="69159"/>
        <item x="69160"/>
        <item x="69161"/>
        <item x="69162"/>
        <item x="69163"/>
        <item x="69164"/>
        <item x="69165"/>
        <item x="69166"/>
        <item x="69167"/>
        <item x="69168"/>
        <item x="69169"/>
        <item x="69170"/>
        <item x="69171"/>
        <item x="69172"/>
        <item x="69173"/>
        <item x="69174"/>
        <item x="69175"/>
        <item x="69176"/>
        <item x="69177"/>
        <item x="69178"/>
        <item x="69179"/>
        <item x="69180"/>
        <item x="69181"/>
        <item x="69182"/>
        <item x="69183"/>
        <item x="69184"/>
        <item x="69185"/>
        <item x="69186"/>
        <item x="69187"/>
        <item x="69188"/>
        <item x="69189"/>
        <item x="69190"/>
        <item x="69191"/>
        <item x="69192"/>
        <item x="69193"/>
        <item x="69194"/>
        <item x="69195"/>
        <item x="69196"/>
        <item x="69197"/>
        <item x="69198"/>
        <item x="69199"/>
        <item x="69200"/>
        <item x="69201"/>
        <item x="69202"/>
        <item x="69203"/>
        <item x="69204"/>
        <item x="69205"/>
        <item x="69206"/>
        <item x="69207"/>
        <item x="69208"/>
        <item x="69209"/>
        <item x="69210"/>
        <item x="69211"/>
        <item x="69212"/>
        <item x="69213"/>
        <item x="69214"/>
        <item x="69215"/>
        <item x="69216"/>
        <item x="69217"/>
        <item x="69218"/>
        <item x="69219"/>
        <item x="69220"/>
        <item x="69221"/>
        <item x="69222"/>
        <item x="69223"/>
        <item x="69224"/>
        <item x="69225"/>
        <item x="69226"/>
        <item x="69227"/>
        <item x="69228"/>
        <item x="69229"/>
        <item x="69230"/>
        <item x="69231"/>
        <item x="69232"/>
        <item x="69233"/>
        <item x="69234"/>
        <item x="69235"/>
        <item x="69236"/>
        <item x="69237"/>
        <item x="69238"/>
        <item x="69239"/>
        <item x="69240"/>
        <item x="69241"/>
        <item x="69242"/>
        <item x="69243"/>
        <item x="69244"/>
        <item x="69245"/>
        <item x="69246"/>
        <item x="69247"/>
        <item x="69248"/>
        <item x="69249"/>
        <item x="69250"/>
        <item x="69251"/>
        <item x="69252"/>
        <item x="69253"/>
        <item x="69254"/>
        <item x="69255"/>
        <item x="69256"/>
        <item x="69257"/>
        <item x="69258"/>
        <item x="69259"/>
        <item x="69260"/>
        <item x="69261"/>
        <item x="69262"/>
        <item x="69263"/>
        <item x="69264"/>
        <item x="69265"/>
        <item x="69266"/>
        <item x="69267"/>
        <item x="69268"/>
        <item x="69269"/>
        <item x="69270"/>
        <item x="69271"/>
        <item x="69272"/>
        <item x="69273"/>
        <item x="69274"/>
        <item x="69275"/>
        <item x="69276"/>
        <item x="69277"/>
        <item x="69278"/>
        <item x="69279"/>
        <item x="69280"/>
        <item x="69281"/>
        <item x="69282"/>
        <item x="69283"/>
        <item x="69284"/>
        <item x="69285"/>
        <item x="69286"/>
        <item x="69287"/>
        <item x="69288"/>
        <item x="69289"/>
        <item x="69290"/>
        <item x="69291"/>
        <item x="69292"/>
        <item x="69293"/>
        <item x="69294"/>
        <item x="69295"/>
        <item x="69296"/>
        <item x="69297"/>
        <item x="69298"/>
        <item x="69299"/>
        <item x="69300"/>
        <item x="69301"/>
        <item x="69302"/>
        <item x="69303"/>
        <item x="69304"/>
        <item x="69305"/>
        <item x="69306"/>
        <item x="69307"/>
        <item x="69308"/>
        <item x="69309"/>
        <item x="69310"/>
        <item x="69311"/>
        <item x="69312"/>
        <item x="69313"/>
        <item x="69314"/>
        <item x="69315"/>
        <item x="69316"/>
        <item x="69317"/>
        <item x="69318"/>
        <item x="69319"/>
        <item x="69320"/>
        <item x="69321"/>
        <item x="69322"/>
        <item x="69323"/>
        <item x="69324"/>
        <item x="69325"/>
        <item x="69326"/>
        <item x="69327"/>
        <item x="69328"/>
        <item x="69329"/>
        <item x="69330"/>
        <item x="69331"/>
        <item x="69332"/>
        <item x="69333"/>
        <item x="69334"/>
        <item x="69335"/>
        <item x="69336"/>
        <item x="69337"/>
        <item x="69338"/>
        <item x="69339"/>
        <item x="69340"/>
        <item x="69341"/>
        <item x="69342"/>
        <item x="69343"/>
        <item x="69344"/>
        <item x="69345"/>
        <item x="69346"/>
        <item x="69347"/>
        <item x="69348"/>
        <item x="69349"/>
        <item x="69350"/>
        <item x="69351"/>
        <item x="69352"/>
        <item x="69353"/>
        <item x="69354"/>
        <item x="69355"/>
        <item x="69356"/>
        <item x="69357"/>
        <item x="69358"/>
        <item x="69359"/>
        <item x="69360"/>
        <item x="69361"/>
        <item x="69362"/>
        <item x="69363"/>
        <item x="69364"/>
        <item x="69365"/>
        <item x="69366"/>
        <item x="69367"/>
        <item x="69368"/>
        <item x="69369"/>
        <item x="69370"/>
        <item x="69371"/>
        <item x="69372"/>
        <item x="69373"/>
        <item x="69374"/>
        <item x="69375"/>
        <item x="69376"/>
        <item x="69377"/>
        <item x="69378"/>
        <item x="69379"/>
        <item x="69380"/>
        <item x="69381"/>
        <item x="69382"/>
        <item x="69383"/>
        <item x="69384"/>
        <item x="69385"/>
        <item x="69386"/>
        <item x="69387"/>
        <item x="69388"/>
        <item x="69389"/>
        <item x="69390"/>
        <item x="69391"/>
        <item x="69392"/>
        <item x="69393"/>
        <item x="69394"/>
        <item x="69395"/>
        <item x="69396"/>
        <item x="69397"/>
        <item x="69398"/>
        <item x="69399"/>
        <item x="69400"/>
        <item x="69401"/>
        <item x="69402"/>
        <item x="69403"/>
        <item x="69404"/>
        <item x="69405"/>
        <item x="69406"/>
        <item x="69407"/>
        <item x="69408"/>
        <item x="69409"/>
        <item x="69410"/>
        <item x="69411"/>
        <item x="69412"/>
        <item x="69413"/>
        <item x="69414"/>
        <item x="69415"/>
        <item x="69416"/>
        <item x="69417"/>
        <item x="69418"/>
        <item x="69419"/>
        <item x="69420"/>
        <item x="69421"/>
        <item x="69422"/>
        <item x="69423"/>
        <item x="69424"/>
        <item x="69425"/>
        <item x="69426"/>
        <item x="69427"/>
        <item x="69428"/>
        <item x="69429"/>
        <item x="69430"/>
        <item x="69431"/>
        <item x="69432"/>
        <item x="69433"/>
        <item x="69434"/>
        <item x="69435"/>
        <item x="69436"/>
        <item x="69437"/>
        <item x="69438"/>
        <item x="69439"/>
        <item x="69440"/>
        <item x="69441"/>
        <item x="69442"/>
        <item x="69443"/>
        <item x="69444"/>
        <item x="69445"/>
        <item x="69446"/>
        <item x="69447"/>
        <item x="69448"/>
        <item x="69449"/>
        <item x="69450"/>
        <item x="69451"/>
        <item x="69452"/>
        <item x="69453"/>
        <item x="69454"/>
        <item x="69455"/>
        <item x="69456"/>
        <item x="69457"/>
        <item x="69458"/>
        <item x="69459"/>
        <item x="69460"/>
        <item x="69461"/>
        <item x="69462"/>
        <item x="69463"/>
        <item x="69464"/>
        <item x="69465"/>
        <item x="69466"/>
        <item x="69467"/>
        <item x="69468"/>
        <item x="69469"/>
        <item x="69470"/>
        <item x="69471"/>
        <item x="69472"/>
        <item x="69473"/>
        <item x="69474"/>
        <item x="69475"/>
        <item x="69476"/>
        <item x="69477"/>
        <item x="69478"/>
        <item x="69479"/>
        <item x="69480"/>
        <item x="69481"/>
        <item x="69482"/>
        <item x="69483"/>
        <item x="69484"/>
        <item x="69485"/>
        <item x="69486"/>
        <item x="69487"/>
        <item x="69488"/>
        <item x="69489"/>
        <item x="69490"/>
        <item x="69491"/>
        <item x="69492"/>
        <item x="69493"/>
        <item x="69494"/>
        <item x="69495"/>
        <item x="69496"/>
        <item x="69497"/>
        <item x="69498"/>
        <item x="69499"/>
        <item x="69500"/>
        <item x="69501"/>
        <item x="69502"/>
        <item x="69503"/>
        <item x="69504"/>
        <item x="69505"/>
        <item x="69506"/>
        <item x="69507"/>
        <item x="69508"/>
        <item x="69509"/>
        <item x="69510"/>
        <item x="69511"/>
        <item x="69512"/>
        <item x="69513"/>
        <item x="69514"/>
        <item x="69515"/>
        <item x="69516"/>
        <item x="69517"/>
        <item x="69518"/>
        <item x="69519"/>
        <item x="69520"/>
        <item x="69521"/>
        <item x="69522"/>
        <item x="69523"/>
        <item x="69524"/>
        <item x="69525"/>
        <item x="69526"/>
        <item x="69527"/>
        <item x="69528"/>
        <item x="69529"/>
        <item x="69530"/>
        <item x="69531"/>
        <item x="69532"/>
        <item x="69533"/>
        <item x="69534"/>
        <item x="69535"/>
        <item x="69536"/>
        <item x="69537"/>
        <item x="69538"/>
        <item x="69539"/>
        <item x="69540"/>
        <item x="69541"/>
        <item x="69542"/>
        <item x="69543"/>
        <item x="69544"/>
        <item x="69545"/>
        <item x="69546"/>
        <item x="69547"/>
        <item x="69548"/>
        <item x="69549"/>
        <item x="69550"/>
        <item x="69551"/>
        <item x="69552"/>
        <item x="69553"/>
        <item x="69554"/>
        <item x="69555"/>
        <item x="69556"/>
        <item x="69557"/>
        <item x="69558"/>
        <item x="69559"/>
        <item x="69560"/>
        <item x="69561"/>
        <item x="69562"/>
        <item x="69563"/>
        <item x="69564"/>
        <item x="69565"/>
        <item x="69566"/>
        <item x="69567"/>
        <item x="69568"/>
        <item x="69569"/>
        <item x="69570"/>
        <item x="69571"/>
        <item x="69572"/>
        <item x="69573"/>
        <item x="69574"/>
        <item x="69575"/>
        <item x="69576"/>
        <item x="69577"/>
        <item x="69578"/>
        <item x="69579"/>
        <item x="69580"/>
        <item x="69581"/>
        <item x="69582"/>
        <item x="69583"/>
        <item x="69584"/>
        <item x="69585"/>
        <item x="69586"/>
        <item x="69587"/>
        <item x="69588"/>
        <item x="69589"/>
        <item x="69590"/>
        <item x="69591"/>
        <item x="69592"/>
        <item x="69593"/>
        <item x="69594"/>
        <item x="69595"/>
        <item x="69596"/>
        <item x="69597"/>
        <item x="69598"/>
        <item x="69599"/>
        <item x="69600"/>
        <item x="69601"/>
        <item x="69602"/>
        <item x="69603"/>
        <item x="69604"/>
        <item x="69605"/>
        <item x="69606"/>
        <item x="69607"/>
        <item x="69608"/>
        <item x="69609"/>
        <item x="69610"/>
        <item x="69611"/>
        <item x="69612"/>
        <item x="69613"/>
        <item x="69614"/>
        <item x="69615"/>
        <item x="69616"/>
        <item x="69617"/>
        <item x="69618"/>
        <item x="69619"/>
        <item x="69620"/>
        <item x="69621"/>
        <item x="69622"/>
        <item x="69623"/>
        <item x="69624"/>
        <item x="69625"/>
        <item x="69626"/>
        <item x="69627"/>
        <item x="69628"/>
        <item x="69629"/>
        <item x="69630"/>
        <item x="69631"/>
        <item x="69632"/>
        <item x="69633"/>
        <item x="69634"/>
        <item x="69635"/>
        <item x="69636"/>
        <item x="69637"/>
        <item x="69638"/>
        <item x="69639"/>
        <item x="69640"/>
        <item x="69641"/>
        <item x="69642"/>
        <item x="69643"/>
        <item x="69644"/>
        <item x="69645"/>
        <item x="69646"/>
        <item x="69647"/>
        <item x="69648"/>
        <item x="69649"/>
        <item x="69650"/>
        <item x="69651"/>
        <item x="69652"/>
        <item x="69653"/>
        <item x="69654"/>
        <item x="69655"/>
        <item x="69656"/>
        <item x="69657"/>
        <item x="69658"/>
        <item x="69659"/>
        <item x="69660"/>
        <item x="69661"/>
        <item x="69662"/>
        <item x="69663"/>
        <item x="69664"/>
        <item x="69665"/>
        <item x="69666"/>
        <item x="69667"/>
        <item x="69668"/>
        <item x="69669"/>
        <item x="69670"/>
        <item x="69671"/>
        <item x="69672"/>
        <item x="69673"/>
        <item x="69674"/>
        <item x="69675"/>
        <item x="69676"/>
        <item x="69677"/>
        <item x="69678"/>
        <item x="69679"/>
        <item x="69680"/>
        <item x="69681"/>
        <item x="69682"/>
        <item x="69683"/>
        <item x="69684"/>
        <item x="69685"/>
        <item x="69686"/>
        <item x="69687"/>
        <item x="69688"/>
        <item x="69689"/>
        <item x="69690"/>
        <item x="69691"/>
        <item x="69692"/>
        <item x="69693"/>
        <item x="69694"/>
        <item x="69695"/>
        <item x="69696"/>
        <item x="69697"/>
        <item x="69698"/>
        <item x="69699"/>
        <item x="69700"/>
        <item x="69701"/>
        <item x="69702"/>
        <item x="69703"/>
        <item x="69704"/>
        <item x="69705"/>
        <item x="69706"/>
        <item x="69707"/>
        <item x="69708"/>
        <item x="69709"/>
        <item x="69710"/>
        <item x="69711"/>
        <item x="69712"/>
        <item x="69713"/>
        <item x="69714"/>
        <item x="69715"/>
        <item x="69716"/>
        <item x="69717"/>
        <item x="69718"/>
        <item x="69719"/>
        <item x="69720"/>
        <item x="69721"/>
        <item x="69722"/>
        <item x="69723"/>
        <item x="69724"/>
        <item x="69725"/>
        <item x="69726"/>
        <item x="69727"/>
        <item x="69728"/>
        <item x="69729"/>
        <item x="69730"/>
        <item x="69731"/>
        <item x="69732"/>
        <item x="69733"/>
        <item x="69734"/>
        <item x="69735"/>
        <item x="69736"/>
        <item x="69737"/>
        <item x="69738"/>
        <item x="69739"/>
        <item x="69740"/>
        <item x="69741"/>
        <item x="69742"/>
        <item x="69743"/>
        <item x="69744"/>
        <item x="69745"/>
        <item x="69746"/>
        <item x="69747"/>
        <item x="69748"/>
        <item x="69749"/>
        <item x="69750"/>
        <item x="69751"/>
        <item x="69752"/>
        <item x="69753"/>
        <item x="69754"/>
        <item x="69755"/>
        <item x="69756"/>
        <item x="69757"/>
        <item x="69758"/>
        <item x="69759"/>
        <item x="69760"/>
        <item x="69761"/>
        <item x="69762"/>
        <item x="69763"/>
        <item x="69764"/>
        <item x="69765"/>
        <item x="69766"/>
        <item x="69767"/>
        <item x="69768"/>
        <item x="69769"/>
        <item x="69770"/>
        <item x="69771"/>
        <item x="69772"/>
        <item x="69773"/>
        <item x="69774"/>
        <item x="69775"/>
        <item x="69776"/>
        <item x="69777"/>
        <item x="69778"/>
        <item x="69779"/>
        <item x="69780"/>
        <item x="69781"/>
        <item x="69782"/>
        <item x="69783"/>
        <item x="69784"/>
        <item x="69785"/>
        <item x="69786"/>
        <item x="69787"/>
        <item x="69788"/>
        <item x="69789"/>
        <item x="69790"/>
        <item x="69791"/>
        <item x="69792"/>
        <item x="69793"/>
        <item x="69794"/>
        <item x="69795"/>
        <item x="69796"/>
        <item x="69797"/>
        <item x="69798"/>
        <item x="69799"/>
        <item x="69800"/>
        <item x="69801"/>
        <item x="69802"/>
        <item x="69803"/>
        <item x="69804"/>
        <item x="69805"/>
        <item x="69806"/>
        <item x="69807"/>
        <item x="69808"/>
        <item x="69809"/>
        <item x="69810"/>
        <item x="69811"/>
        <item x="69812"/>
        <item x="69813"/>
        <item x="69814"/>
        <item x="69815"/>
        <item x="69816"/>
        <item x="69817"/>
        <item x="69818"/>
        <item x="69819"/>
        <item x="69820"/>
        <item x="69821"/>
        <item x="69822"/>
        <item x="69823"/>
        <item x="69824"/>
        <item x="69825"/>
        <item x="69826"/>
        <item x="69827"/>
        <item x="69828"/>
        <item x="69829"/>
        <item x="69830"/>
        <item x="69831"/>
        <item x="69832"/>
        <item x="69833"/>
        <item x="69834"/>
        <item x="69835"/>
        <item x="69836"/>
        <item x="69837"/>
        <item x="69838"/>
        <item x="69839"/>
        <item x="69840"/>
        <item x="69841"/>
        <item x="69842"/>
        <item x="69843"/>
        <item x="69844"/>
        <item x="69845"/>
        <item x="69846"/>
        <item x="69847"/>
        <item x="69848"/>
        <item x="69849"/>
        <item x="69850"/>
        <item x="69851"/>
        <item x="69852"/>
        <item x="69853"/>
        <item x="69854"/>
        <item x="69855"/>
        <item x="69856"/>
        <item x="69857"/>
        <item x="69858"/>
        <item x="69859"/>
        <item x="69860"/>
        <item x="69861"/>
        <item x="69862"/>
        <item x="69863"/>
        <item x="69864"/>
        <item x="69865"/>
        <item x="69866"/>
        <item x="69867"/>
        <item x="69868"/>
        <item x="69869"/>
        <item x="69870"/>
        <item x="69871"/>
        <item x="69872"/>
        <item x="69873"/>
        <item x="69874"/>
        <item x="69875"/>
        <item x="69876"/>
        <item x="69877"/>
        <item x="69878"/>
        <item x="69879"/>
        <item x="69880"/>
        <item x="69881"/>
        <item x="69882"/>
        <item x="69883"/>
        <item x="69884"/>
        <item x="69885"/>
        <item x="69886"/>
        <item x="69887"/>
        <item x="69888"/>
        <item x="69889"/>
        <item x="69890"/>
        <item x="69891"/>
        <item x="69892"/>
        <item x="69893"/>
        <item x="69894"/>
        <item x="69895"/>
        <item x="69896"/>
        <item x="69897"/>
        <item x="69898"/>
        <item x="69899"/>
        <item x="69900"/>
        <item x="69901"/>
        <item x="69902"/>
        <item x="69903"/>
        <item x="69904"/>
        <item x="69905"/>
        <item x="69906"/>
        <item x="69907"/>
        <item x="69908"/>
        <item x="69909"/>
        <item x="69910"/>
        <item x="69911"/>
        <item x="69912"/>
        <item x="69913"/>
        <item x="69914"/>
        <item x="69915"/>
        <item x="69916"/>
        <item x="69917"/>
        <item x="69918"/>
        <item x="69919"/>
        <item x="69920"/>
        <item x="69921"/>
        <item x="69922"/>
        <item x="69923"/>
        <item x="69924"/>
        <item x="69925"/>
        <item x="69926"/>
        <item x="69927"/>
        <item x="69928"/>
        <item x="69929"/>
        <item x="69930"/>
        <item x="69931"/>
        <item x="69932"/>
        <item x="69933"/>
        <item x="69934"/>
        <item x="69935"/>
        <item x="69936"/>
        <item x="69937"/>
        <item x="69938"/>
        <item x="69939"/>
        <item x="69940"/>
        <item x="69941"/>
        <item x="69942"/>
        <item x="69943"/>
        <item x="69944"/>
        <item x="69945"/>
        <item x="69946"/>
        <item x="69947"/>
        <item x="69948"/>
        <item x="69949"/>
        <item x="69950"/>
        <item x="69951"/>
        <item x="69952"/>
        <item x="69953"/>
        <item x="69954"/>
        <item x="69955"/>
        <item x="69956"/>
        <item x="69957"/>
        <item x="69958"/>
        <item x="69959"/>
        <item x="69960"/>
        <item x="69961"/>
        <item x="69962"/>
        <item x="69963"/>
        <item x="69964"/>
        <item x="69965"/>
        <item x="69966"/>
        <item x="69967"/>
        <item x="69968"/>
        <item x="69969"/>
        <item x="69970"/>
        <item x="69971"/>
        <item x="69972"/>
        <item x="69973"/>
        <item x="69974"/>
        <item x="69975"/>
        <item x="69976"/>
        <item x="69977"/>
        <item x="69978"/>
        <item x="69979"/>
        <item x="69980"/>
        <item x="69981"/>
        <item x="69982"/>
        <item x="69983"/>
        <item x="69984"/>
        <item x="69985"/>
        <item x="69986"/>
        <item x="69987"/>
        <item x="69988"/>
        <item x="69989"/>
        <item x="69990"/>
        <item x="69991"/>
        <item x="69992"/>
        <item x="69993"/>
        <item x="69994"/>
        <item x="69995"/>
        <item x="69996"/>
        <item x="69997"/>
        <item x="69998"/>
        <item x="69999"/>
        <item x="70000"/>
        <item x="70001"/>
        <item x="70002"/>
        <item x="70003"/>
        <item x="70004"/>
        <item x="70005"/>
        <item x="70006"/>
        <item x="70007"/>
        <item x="70008"/>
        <item x="70009"/>
        <item x="70010"/>
        <item x="70011"/>
        <item x="70012"/>
        <item x="70013"/>
        <item x="70014"/>
        <item x="70015"/>
        <item x="70016"/>
        <item x="70017"/>
        <item x="70018"/>
        <item x="70019"/>
        <item x="70020"/>
        <item x="70021"/>
        <item x="70022"/>
        <item x="70023"/>
        <item x="70024"/>
        <item x="70025"/>
        <item x="70026"/>
        <item x="70027"/>
        <item x="70028"/>
        <item x="70029"/>
        <item x="70030"/>
        <item x="70031"/>
        <item x="70032"/>
        <item x="70033"/>
        <item x="70034"/>
        <item x="70035"/>
        <item x="70036"/>
        <item x="70037"/>
        <item x="70038"/>
        <item x="70039"/>
        <item x="70040"/>
        <item x="70041"/>
        <item x="70042"/>
        <item x="70043"/>
        <item x="70044"/>
        <item x="70045"/>
        <item x="70046"/>
        <item x="70047"/>
        <item x="70048"/>
        <item x="70049"/>
        <item x="70050"/>
        <item x="70051"/>
        <item x="70052"/>
        <item x="70053"/>
        <item x="70054"/>
        <item x="70055"/>
        <item x="70056"/>
        <item x="70057"/>
        <item x="70058"/>
        <item x="70059"/>
        <item x="70060"/>
        <item x="70061"/>
        <item x="70062"/>
        <item x="70063"/>
        <item x="70064"/>
        <item x="70065"/>
        <item x="70066"/>
        <item x="70067"/>
        <item x="70068"/>
        <item x="70069"/>
        <item x="70070"/>
        <item x="70071"/>
        <item x="70072"/>
        <item x="70073"/>
        <item x="70074"/>
        <item x="70075"/>
        <item x="70076"/>
        <item x="70077"/>
        <item x="70078"/>
        <item x="70079"/>
        <item x="70080"/>
        <item x="70081"/>
        <item x="70082"/>
        <item x="70083"/>
        <item x="70084"/>
        <item x="70085"/>
        <item x="70086"/>
        <item x="70087"/>
        <item x="70088"/>
        <item x="70089"/>
        <item x="70090"/>
        <item x="70091"/>
        <item x="70092"/>
        <item x="70093"/>
        <item x="70094"/>
        <item x="70095"/>
        <item x="70096"/>
        <item x="70097"/>
        <item x="70098"/>
        <item x="70099"/>
        <item x="70100"/>
        <item x="70101"/>
        <item x="70102"/>
        <item x="70103"/>
        <item x="70104"/>
        <item x="70105"/>
        <item x="70106"/>
        <item x="70107"/>
        <item x="70108"/>
        <item x="70109"/>
        <item x="70110"/>
        <item x="70111"/>
        <item x="70112"/>
        <item x="70113"/>
        <item x="70114"/>
        <item x="70115"/>
        <item x="70116"/>
        <item x="70117"/>
        <item x="70118"/>
        <item x="70119"/>
        <item x="70120"/>
        <item x="70121"/>
        <item x="70122"/>
        <item x="70123"/>
        <item x="70124"/>
        <item x="70125"/>
        <item x="70126"/>
        <item x="70127"/>
        <item x="70128"/>
        <item x="70129"/>
        <item x="70130"/>
        <item x="70131"/>
        <item x="70132"/>
        <item x="70133"/>
        <item x="70134"/>
        <item x="70135"/>
        <item x="70136"/>
        <item x="70137"/>
        <item x="70138"/>
        <item x="70139"/>
        <item x="70140"/>
        <item x="70141"/>
        <item x="70142"/>
        <item x="70143"/>
        <item x="70144"/>
        <item x="70145"/>
        <item x="70146"/>
        <item x="70147"/>
        <item x="70148"/>
        <item x="70149"/>
        <item x="70150"/>
        <item x="70151"/>
        <item x="70152"/>
        <item x="70153"/>
        <item x="70154"/>
        <item x="70155"/>
        <item x="70156"/>
        <item x="70157"/>
        <item x="70158"/>
        <item x="70159"/>
        <item x="70160"/>
        <item x="70161"/>
        <item x="70162"/>
        <item x="70163"/>
        <item x="70164"/>
        <item x="70165"/>
        <item x="70166"/>
        <item x="70167"/>
        <item x="70168"/>
        <item x="70169"/>
        <item x="70170"/>
        <item x="70171"/>
        <item x="70172"/>
        <item x="70173"/>
        <item x="70174"/>
        <item x="70175"/>
        <item x="70176"/>
        <item x="70177"/>
        <item x="70178"/>
        <item x="70179"/>
        <item x="70180"/>
        <item x="70181"/>
        <item x="70182"/>
        <item x="70183"/>
        <item x="70184"/>
        <item x="70185"/>
        <item x="70186"/>
        <item x="70187"/>
        <item x="70188"/>
        <item x="70189"/>
        <item x="70190"/>
        <item x="70191"/>
        <item x="70192"/>
        <item x="70193"/>
        <item x="70194"/>
        <item x="70195"/>
        <item x="70196"/>
        <item x="70197"/>
        <item x="70198"/>
        <item x="70199"/>
        <item x="70200"/>
        <item x="70201"/>
        <item x="70202"/>
        <item x="70203"/>
        <item x="70204"/>
        <item x="70205"/>
        <item x="70206"/>
        <item x="70207"/>
        <item x="70208"/>
        <item x="70209"/>
        <item x="70210"/>
        <item x="70211"/>
        <item x="70212"/>
        <item x="70213"/>
        <item x="70214"/>
        <item x="70215"/>
        <item x="70216"/>
        <item x="70217"/>
        <item x="70218"/>
        <item x="70219"/>
        <item x="70220"/>
        <item x="70221"/>
        <item x="70222"/>
        <item x="70223"/>
        <item x="70224"/>
        <item x="70225"/>
        <item x="70226"/>
        <item x="70227"/>
        <item x="70228"/>
        <item x="70229"/>
        <item x="70230"/>
        <item x="70231"/>
        <item x="70232"/>
        <item x="70233"/>
        <item x="70234"/>
        <item x="70235"/>
        <item x="70236"/>
        <item x="70237"/>
        <item x="70238"/>
        <item x="70239"/>
        <item x="70240"/>
        <item x="70241"/>
        <item x="70242"/>
        <item x="70243"/>
        <item x="70244"/>
        <item x="70245"/>
        <item x="70246"/>
        <item x="70247"/>
        <item x="70248"/>
        <item x="70249"/>
        <item x="70250"/>
        <item x="70251"/>
        <item x="70252"/>
        <item x="70253"/>
        <item x="70254"/>
        <item x="70255"/>
        <item x="70256"/>
        <item x="70257"/>
        <item x="70258"/>
        <item x="70259"/>
        <item x="70260"/>
        <item x="70261"/>
        <item x="70262"/>
        <item x="70263"/>
        <item x="70264"/>
        <item x="70265"/>
        <item x="70266"/>
        <item x="70267"/>
        <item x="70268"/>
        <item x="70269"/>
        <item x="70270"/>
        <item x="70271"/>
        <item x="70272"/>
        <item x="70273"/>
        <item x="70274"/>
        <item x="70275"/>
        <item x="70276"/>
        <item x="70277"/>
        <item x="70278"/>
        <item x="70279"/>
        <item x="70280"/>
        <item x="70281"/>
        <item x="70282"/>
        <item x="70283"/>
        <item x="70284"/>
        <item x="70285"/>
        <item x="70286"/>
        <item x="70287"/>
        <item x="70288"/>
        <item x="70289"/>
        <item x="70290"/>
        <item x="70291"/>
        <item x="70292"/>
        <item x="70293"/>
        <item x="70294"/>
        <item x="70295"/>
        <item x="70296"/>
        <item x="70297"/>
        <item x="70298"/>
        <item x="70299"/>
        <item x="70300"/>
        <item x="70301"/>
        <item x="70302"/>
        <item x="70303"/>
        <item x="70304"/>
        <item x="70305"/>
        <item x="70306"/>
        <item x="70307"/>
        <item x="70308"/>
        <item x="70309"/>
        <item x="70310"/>
        <item x="70311"/>
        <item x="70312"/>
        <item x="70313"/>
        <item x="70314"/>
        <item x="70315"/>
        <item x="70316"/>
        <item x="70317"/>
        <item x="70318"/>
        <item x="70319"/>
        <item x="70320"/>
        <item x="70321"/>
        <item x="70322"/>
        <item x="70323"/>
        <item x="70324"/>
        <item x="70325"/>
        <item x="70326"/>
        <item x="70327"/>
        <item x="70328"/>
        <item x="70329"/>
        <item x="70330"/>
        <item x="70331"/>
        <item x="70332"/>
        <item x="70333"/>
        <item x="70334"/>
        <item x="70335"/>
        <item x="70336"/>
        <item x="70337"/>
        <item x="70338"/>
        <item x="70339"/>
        <item x="70340"/>
        <item x="70341"/>
        <item x="70342"/>
        <item x="70343"/>
        <item x="70344"/>
        <item x="70345"/>
        <item x="70346"/>
        <item x="70347"/>
        <item x="70348"/>
        <item x="70349"/>
        <item x="70350"/>
        <item x="70351"/>
        <item x="70352"/>
        <item x="70353"/>
        <item x="70354"/>
        <item x="70355"/>
        <item x="70356"/>
        <item x="70357"/>
        <item x="70358"/>
        <item x="70359"/>
        <item x="70360"/>
        <item x="70361"/>
        <item x="70362"/>
        <item x="70363"/>
        <item x="70364"/>
        <item x="70365"/>
        <item x="70366"/>
        <item x="70367"/>
        <item x="70368"/>
        <item x="70369"/>
        <item x="70370"/>
        <item x="70371"/>
        <item x="70372"/>
        <item x="70373"/>
        <item x="70374"/>
        <item x="70375"/>
        <item x="70376"/>
        <item x="70377"/>
        <item x="70378"/>
        <item x="70379"/>
        <item x="70380"/>
        <item x="70381"/>
        <item x="70382"/>
        <item x="70383"/>
        <item x="70384"/>
        <item x="70385"/>
        <item x="70386"/>
        <item x="70387"/>
        <item x="70388"/>
        <item x="70389"/>
        <item x="70390"/>
        <item x="70391"/>
        <item x="70392"/>
        <item x="70393"/>
        <item x="70394"/>
        <item x="70395"/>
        <item x="70396"/>
        <item x="70397"/>
        <item x="70398"/>
        <item x="70399"/>
        <item x="70400"/>
        <item x="70401"/>
        <item x="70402"/>
        <item x="70403"/>
        <item x="70404"/>
        <item x="70405"/>
        <item x="70406"/>
        <item x="70407"/>
        <item x="70408"/>
        <item x="70409"/>
        <item x="70410"/>
        <item x="70411"/>
        <item x="70412"/>
        <item x="70413"/>
        <item x="70414"/>
        <item x="70415"/>
        <item x="70416"/>
        <item x="70417"/>
        <item x="70418"/>
        <item x="70419"/>
        <item x="70420"/>
        <item x="70421"/>
        <item x="70422"/>
        <item x="70423"/>
        <item x="70424"/>
        <item x="70425"/>
        <item x="70426"/>
        <item x="70427"/>
        <item x="70428"/>
        <item x="70429"/>
        <item x="70430"/>
        <item x="70431"/>
        <item x="70432"/>
        <item x="70433"/>
        <item x="70434"/>
        <item x="70435"/>
        <item x="70436"/>
        <item x="70437"/>
        <item x="70438"/>
        <item x="70439"/>
        <item x="70440"/>
        <item x="70441"/>
        <item x="70442"/>
        <item x="70443"/>
        <item x="70444"/>
        <item x="70445"/>
        <item x="70446"/>
        <item x="70447"/>
        <item x="70448"/>
        <item x="70449"/>
        <item x="70450"/>
        <item x="70451"/>
        <item x="70452"/>
        <item x="70453"/>
        <item x="70454"/>
        <item x="70455"/>
        <item x="70456"/>
        <item x="70457"/>
        <item x="70458"/>
        <item x="70459"/>
        <item x="70460"/>
        <item x="70461"/>
        <item x="70462"/>
        <item x="70463"/>
        <item x="70464"/>
        <item x="70465"/>
        <item x="70466"/>
        <item x="70467"/>
        <item x="70468"/>
        <item x="70469"/>
        <item x="70470"/>
        <item x="70471"/>
        <item x="70472"/>
        <item x="70473"/>
        <item x="70474"/>
        <item x="70475"/>
        <item x="70476"/>
        <item x="70477"/>
        <item x="70478"/>
        <item x="70479"/>
        <item x="70480"/>
        <item x="70481"/>
        <item x="70482"/>
        <item x="70483"/>
        <item x="70484"/>
        <item x="70485"/>
        <item x="70486"/>
        <item x="70487"/>
        <item x="70488"/>
        <item x="70489"/>
        <item x="70490"/>
        <item x="70491"/>
        <item x="70492"/>
        <item x="70493"/>
        <item x="70494"/>
        <item x="70495"/>
        <item x="70496"/>
        <item x="70497"/>
        <item x="70498"/>
        <item x="70499"/>
        <item x="70500"/>
        <item x="70501"/>
        <item x="70502"/>
        <item x="70503"/>
        <item x="70504"/>
        <item x="70505"/>
        <item x="70506"/>
        <item x="70507"/>
        <item x="70508"/>
        <item x="70509"/>
        <item x="70510"/>
        <item x="70511"/>
        <item x="70512"/>
        <item x="70513"/>
        <item x="70514"/>
        <item x="70515"/>
        <item x="70516"/>
        <item x="70517"/>
        <item x="70518"/>
        <item x="70519"/>
        <item x="70520"/>
        <item x="70521"/>
        <item x="70522"/>
        <item x="70523"/>
        <item x="70524"/>
        <item x="70525"/>
        <item x="70526"/>
        <item x="70527"/>
        <item x="70528"/>
        <item x="70529"/>
        <item x="70530"/>
        <item x="70531"/>
        <item x="70532"/>
        <item x="70533"/>
        <item x="70534"/>
        <item x="70535"/>
        <item x="70536"/>
        <item x="70537"/>
        <item x="70538"/>
        <item x="70539"/>
        <item x="70540"/>
        <item x="70541"/>
        <item x="70542"/>
        <item x="70543"/>
        <item x="70544"/>
        <item x="70545"/>
        <item x="70546"/>
        <item x="70547"/>
        <item x="70548"/>
        <item x="70549"/>
        <item x="70550"/>
        <item x="70551"/>
        <item x="70552"/>
        <item x="70553"/>
        <item x="70554"/>
        <item x="70555"/>
        <item x="70556"/>
        <item x="70557"/>
        <item x="70558"/>
        <item x="70559"/>
        <item x="70560"/>
        <item x="70561"/>
        <item x="70562"/>
        <item x="70563"/>
        <item x="70564"/>
        <item x="70565"/>
        <item x="70566"/>
        <item x="70567"/>
        <item x="70568"/>
        <item x="70569"/>
        <item x="70570"/>
        <item x="70571"/>
        <item x="70572"/>
        <item x="70573"/>
        <item x="70574"/>
        <item x="70575"/>
        <item x="70576"/>
        <item x="70577"/>
        <item x="70578"/>
        <item x="70579"/>
        <item x="70580"/>
        <item x="70581"/>
        <item x="70582"/>
        <item x="70583"/>
        <item x="70584"/>
        <item x="70585"/>
        <item x="70586"/>
        <item x="70587"/>
        <item x="70588"/>
        <item x="70589"/>
        <item x="70590"/>
        <item x="70591"/>
        <item x="70592"/>
        <item x="70593"/>
        <item x="70594"/>
        <item x="70595"/>
        <item x="70596"/>
        <item x="70597"/>
        <item x="70598"/>
        <item x="70599"/>
        <item x="70600"/>
        <item x="70601"/>
        <item x="70602"/>
        <item x="70603"/>
        <item x="70604"/>
        <item x="70605"/>
        <item x="70606"/>
        <item x="70607"/>
        <item x="70608"/>
        <item x="70609"/>
        <item x="70610"/>
        <item x="70611"/>
        <item x="70612"/>
        <item x="70613"/>
        <item x="70614"/>
        <item x="70615"/>
        <item x="70616"/>
        <item x="70617"/>
        <item x="70618"/>
        <item x="70619"/>
        <item x="70620"/>
        <item x="70621"/>
        <item x="70622"/>
        <item x="70623"/>
        <item x="70624"/>
        <item x="70625"/>
        <item x="70626"/>
        <item x="70627"/>
        <item x="70628"/>
        <item x="70629"/>
        <item x="70630"/>
        <item x="70631"/>
        <item x="70632"/>
        <item x="70633"/>
        <item x="70634"/>
        <item x="70635"/>
        <item x="70636"/>
        <item x="70637"/>
        <item x="70638"/>
        <item x="70639"/>
        <item x="70640"/>
        <item x="70641"/>
        <item x="70642"/>
        <item x="70643"/>
        <item x="70644"/>
        <item x="70645"/>
        <item x="70646"/>
        <item x="70647"/>
        <item x="70648"/>
        <item x="70649"/>
        <item x="70650"/>
        <item x="70651"/>
        <item x="70652"/>
        <item x="70653"/>
        <item x="70654"/>
        <item x="70655"/>
        <item x="70656"/>
        <item x="70657"/>
        <item x="70658"/>
        <item x="70659"/>
        <item x="70660"/>
        <item x="70661"/>
        <item x="70662"/>
        <item x="70663"/>
        <item x="70664"/>
        <item x="70665"/>
        <item x="70666"/>
        <item x="70667"/>
        <item x="70668"/>
        <item x="70669"/>
        <item x="70670"/>
        <item x="70671"/>
        <item x="70672"/>
        <item x="70673"/>
        <item x="70674"/>
        <item x="70675"/>
        <item x="70676"/>
        <item x="70677"/>
        <item x="70678"/>
        <item x="70679"/>
        <item x="70680"/>
        <item x="70681"/>
        <item x="70682"/>
        <item x="70683"/>
        <item x="70684"/>
        <item x="70685"/>
        <item x="70686"/>
        <item x="70687"/>
        <item x="70688"/>
        <item x="70689"/>
        <item x="70690"/>
        <item x="70691"/>
        <item x="70692"/>
        <item x="70693"/>
        <item x="70694"/>
        <item x="70695"/>
        <item x="70696"/>
        <item x="70697"/>
        <item x="70698"/>
        <item x="70699"/>
        <item x="70700"/>
        <item x="70701"/>
        <item x="70702"/>
        <item x="70703"/>
        <item x="70704"/>
        <item x="70705"/>
        <item x="70706"/>
        <item x="70707"/>
        <item x="70708"/>
        <item x="70709"/>
        <item x="70710"/>
        <item x="70711"/>
        <item x="70712"/>
        <item x="70713"/>
        <item x="70714"/>
        <item x="70715"/>
        <item x="70716"/>
        <item x="70717"/>
        <item x="70718"/>
        <item x="70719"/>
        <item x="70720"/>
        <item x="70721"/>
        <item x="70722"/>
        <item x="70723"/>
        <item x="70724"/>
        <item x="70725"/>
        <item x="70726"/>
        <item x="70727"/>
        <item x="70728"/>
        <item x="70729"/>
        <item x="70730"/>
        <item x="70731"/>
        <item x="70732"/>
        <item x="70733"/>
        <item x="70734"/>
        <item x="70735"/>
        <item x="70736"/>
        <item x="70737"/>
        <item x="70738"/>
        <item x="70739"/>
        <item x="70740"/>
        <item x="70741"/>
        <item x="70742"/>
        <item x="70743"/>
        <item x="70744"/>
        <item x="70745"/>
        <item x="70746"/>
        <item x="70747"/>
        <item x="70748"/>
        <item x="70749"/>
        <item x="70750"/>
        <item x="70751"/>
        <item x="70752"/>
        <item x="70753"/>
        <item x="70754"/>
        <item x="70755"/>
        <item x="70756"/>
        <item x="70757"/>
        <item x="70758"/>
        <item x="70759"/>
        <item x="70760"/>
        <item x="70761"/>
        <item x="70762"/>
        <item x="70763"/>
        <item x="70764"/>
        <item x="70765"/>
        <item x="70766"/>
        <item x="70767"/>
        <item x="70768"/>
        <item x="70769"/>
        <item x="70770"/>
        <item x="70771"/>
        <item x="70772"/>
        <item x="70773"/>
        <item x="70774"/>
        <item x="70775"/>
        <item x="70776"/>
        <item x="70777"/>
        <item x="70778"/>
        <item x="70779"/>
        <item x="70780"/>
        <item x="70781"/>
        <item x="70782"/>
        <item x="70783"/>
        <item x="70784"/>
        <item x="70785"/>
        <item x="70786"/>
        <item x="70787"/>
        <item x="70788"/>
        <item x="70789"/>
        <item x="70790"/>
        <item x="70791"/>
        <item x="70792"/>
        <item x="70793"/>
        <item x="70794"/>
        <item x="70795"/>
        <item x="70796"/>
        <item x="70797"/>
        <item x="70798"/>
        <item x="70799"/>
        <item x="70800"/>
        <item x="70801"/>
        <item x="70802"/>
        <item x="70803"/>
        <item x="70804"/>
        <item x="70805"/>
        <item x="70806"/>
        <item x="70807"/>
        <item x="70808"/>
        <item x="70809"/>
        <item x="70810"/>
        <item x="70811"/>
        <item x="70812"/>
        <item x="70813"/>
        <item x="70814"/>
        <item x="70815"/>
        <item x="70816"/>
        <item x="70817"/>
        <item x="70818"/>
        <item x="70819"/>
        <item x="70820"/>
        <item x="70821"/>
        <item x="70822"/>
        <item x="70823"/>
        <item x="70824"/>
        <item x="70825"/>
        <item x="70826"/>
        <item x="70827"/>
        <item x="70828"/>
        <item x="70829"/>
        <item x="70830"/>
        <item x="70831"/>
        <item x="70832"/>
        <item x="70833"/>
        <item x="70834"/>
        <item x="70835"/>
        <item x="70836"/>
        <item x="70837"/>
        <item x="70838"/>
        <item x="70839"/>
        <item x="70840"/>
        <item x="70841"/>
        <item x="70842"/>
        <item x="70843"/>
        <item x="70844"/>
        <item x="70845"/>
        <item x="70846"/>
        <item x="70847"/>
        <item x="70848"/>
        <item x="70849"/>
        <item x="70850"/>
        <item x="70851"/>
        <item x="70852"/>
        <item x="70853"/>
        <item x="70854"/>
        <item x="70855"/>
        <item x="70856"/>
        <item x="70857"/>
        <item x="70858"/>
        <item x="70859"/>
        <item x="70860"/>
        <item x="70861"/>
        <item x="70862"/>
        <item x="70863"/>
        <item x="70864"/>
        <item x="70865"/>
        <item x="70866"/>
        <item x="70867"/>
        <item x="70868"/>
        <item x="70869"/>
        <item x="70870"/>
        <item x="70871"/>
        <item x="70872"/>
        <item x="70873"/>
        <item x="70874"/>
        <item x="70875"/>
        <item x="70876"/>
        <item x="70877"/>
        <item x="70878"/>
        <item x="70879"/>
        <item x="70880"/>
        <item x="70881"/>
        <item x="70882"/>
        <item x="70883"/>
        <item x="70884"/>
        <item x="70885"/>
        <item x="70886"/>
        <item x="70887"/>
        <item x="70888"/>
        <item x="70889"/>
        <item x="70890"/>
        <item x="70891"/>
        <item x="70892"/>
        <item x="70893"/>
        <item x="70894"/>
        <item x="70895"/>
        <item x="70896"/>
        <item x="70897"/>
        <item x="70898"/>
        <item x="70899"/>
        <item x="70900"/>
        <item x="70901"/>
        <item x="70902"/>
        <item x="70903"/>
        <item x="70904"/>
        <item x="70905"/>
        <item x="70906"/>
        <item x="70907"/>
        <item x="70908"/>
        <item x="70909"/>
        <item x="70910"/>
        <item x="70911"/>
        <item x="70912"/>
        <item x="70913"/>
        <item x="70914"/>
        <item x="70915"/>
        <item x="70916"/>
        <item x="70917"/>
        <item x="70918"/>
        <item x="70919"/>
        <item x="70920"/>
        <item x="70921"/>
        <item x="70922"/>
        <item x="70923"/>
        <item x="70924"/>
        <item x="70925"/>
        <item x="70926"/>
        <item x="70927"/>
        <item x="70928"/>
        <item x="70929"/>
        <item x="70930"/>
        <item x="70931"/>
        <item x="70932"/>
        <item x="70933"/>
        <item x="70934"/>
        <item x="70935"/>
        <item x="70936"/>
        <item x="70937"/>
        <item x="70938"/>
        <item x="70939"/>
        <item x="70940"/>
        <item x="70941"/>
        <item x="70942"/>
        <item x="70943"/>
        <item x="70944"/>
        <item x="70945"/>
        <item x="70946"/>
        <item x="70947"/>
        <item x="70948"/>
        <item x="70949"/>
        <item x="70950"/>
        <item x="70951"/>
        <item x="70952"/>
        <item x="70953"/>
        <item x="70954"/>
        <item x="70955"/>
        <item x="70956"/>
        <item x="70957"/>
        <item x="70958"/>
        <item x="70959"/>
        <item x="70960"/>
        <item x="70961"/>
        <item x="70962"/>
        <item x="70963"/>
        <item x="70964"/>
        <item x="70965"/>
        <item x="70966"/>
        <item x="70967"/>
        <item x="70968"/>
        <item x="70969"/>
        <item x="70970"/>
        <item x="70971"/>
        <item x="70972"/>
        <item x="70973"/>
        <item x="70974"/>
        <item x="70975"/>
        <item x="70976"/>
        <item x="70977"/>
        <item x="70978"/>
        <item x="70979"/>
        <item x="70980"/>
        <item x="70981"/>
        <item x="70982"/>
        <item x="70983"/>
        <item x="70984"/>
        <item x="70985"/>
        <item x="70986"/>
        <item x="70987"/>
        <item x="70988"/>
        <item x="70989"/>
        <item x="70990"/>
        <item x="70991"/>
        <item x="70992"/>
        <item x="70993"/>
        <item x="70994"/>
        <item x="70995"/>
        <item x="70996"/>
        <item x="70997"/>
        <item x="70998"/>
        <item x="70999"/>
        <item x="71000"/>
        <item x="71001"/>
        <item x="71002"/>
        <item x="71003"/>
        <item x="71004"/>
        <item x="71005"/>
        <item x="71006"/>
        <item x="71007"/>
        <item x="71008"/>
        <item x="71009"/>
        <item x="71010"/>
        <item x="71011"/>
        <item x="71012"/>
        <item x="71013"/>
        <item x="71014"/>
        <item x="71015"/>
        <item x="71016"/>
        <item x="71017"/>
        <item x="71018"/>
        <item x="71019"/>
        <item x="71020"/>
        <item x="71021"/>
        <item x="71022"/>
        <item x="71023"/>
        <item x="71024"/>
        <item x="71025"/>
        <item x="71026"/>
        <item x="71027"/>
        <item x="71028"/>
        <item x="71029"/>
        <item x="71030"/>
        <item x="71031"/>
        <item x="71032"/>
        <item x="71033"/>
        <item x="71034"/>
        <item x="71035"/>
        <item x="71036"/>
        <item x="71037"/>
        <item x="71038"/>
        <item x="71039"/>
        <item x="71040"/>
        <item x="71041"/>
        <item x="71042"/>
        <item x="71043"/>
        <item x="71044"/>
        <item x="71045"/>
        <item x="71046"/>
        <item x="71047"/>
        <item x="71048"/>
        <item x="71049"/>
        <item x="71050"/>
        <item x="71051"/>
        <item x="71052"/>
        <item x="71053"/>
        <item x="71054"/>
        <item x="71055"/>
        <item x="71056"/>
        <item x="71057"/>
        <item x="71058"/>
        <item x="71059"/>
        <item x="71060"/>
        <item x="71061"/>
        <item x="71062"/>
        <item x="71063"/>
        <item x="71064"/>
        <item x="71065"/>
        <item x="71066"/>
        <item x="71067"/>
        <item x="71068"/>
        <item x="71069"/>
        <item x="71070"/>
        <item x="71071"/>
        <item x="71072"/>
        <item x="71073"/>
        <item x="71074"/>
        <item x="71075"/>
        <item x="71076"/>
        <item x="71077"/>
        <item x="71078"/>
        <item x="71079"/>
        <item x="71080"/>
        <item x="71081"/>
        <item x="71082"/>
        <item x="71083"/>
        <item x="71084"/>
        <item x="71085"/>
        <item x="71086"/>
        <item x="71087"/>
        <item x="71088"/>
        <item x="71089"/>
        <item x="71090"/>
        <item x="71091"/>
        <item x="71092"/>
        <item x="71093"/>
        <item x="71094"/>
        <item x="71095"/>
        <item x="71096"/>
        <item x="71097"/>
        <item x="71098"/>
        <item x="71099"/>
        <item x="71100"/>
        <item x="71101"/>
        <item x="71102"/>
        <item x="71103"/>
        <item x="71104"/>
        <item x="71105"/>
        <item x="71106"/>
        <item x="71107"/>
        <item x="71108"/>
        <item x="71109"/>
        <item x="71110"/>
        <item x="71111"/>
        <item x="71112"/>
        <item x="71113"/>
        <item x="71114"/>
        <item x="71115"/>
        <item x="71116"/>
        <item x="71117"/>
        <item x="71118"/>
        <item x="71119"/>
        <item x="71120"/>
        <item x="71121"/>
        <item x="71122"/>
        <item x="71123"/>
        <item x="71124"/>
        <item x="71125"/>
        <item x="71126"/>
        <item x="71127"/>
        <item x="71128"/>
        <item x="71129"/>
        <item x="71130"/>
        <item x="71131"/>
        <item x="71132"/>
        <item x="71133"/>
        <item x="71134"/>
        <item x="71135"/>
        <item x="71136"/>
        <item x="71137"/>
        <item x="71138"/>
        <item x="71139"/>
        <item x="71140"/>
        <item x="71141"/>
        <item x="71142"/>
        <item x="71143"/>
        <item x="71144"/>
        <item x="71145"/>
        <item x="71146"/>
        <item x="71147"/>
        <item x="71148"/>
        <item x="71149"/>
        <item x="71150"/>
        <item x="71151"/>
        <item x="71152"/>
        <item x="71153"/>
        <item x="71154"/>
        <item x="71155"/>
        <item x="71156"/>
        <item x="71157"/>
        <item x="71158"/>
        <item x="71159"/>
        <item x="71160"/>
        <item x="71161"/>
        <item x="71162"/>
        <item x="71163"/>
        <item x="71164"/>
        <item x="71165"/>
        <item x="71166"/>
        <item x="71167"/>
        <item x="71168"/>
        <item x="71169"/>
        <item x="71170"/>
        <item x="71171"/>
        <item x="71172"/>
        <item x="71173"/>
        <item x="71174"/>
        <item x="71175"/>
        <item x="71176"/>
        <item x="71177"/>
        <item x="71178"/>
        <item x="71179"/>
        <item x="71180"/>
        <item x="71181"/>
        <item x="71182"/>
        <item x="71183"/>
        <item x="71184"/>
        <item x="71185"/>
        <item x="71186"/>
        <item x="71187"/>
        <item x="71188"/>
        <item x="71189"/>
        <item x="71190"/>
        <item x="71191"/>
        <item x="71192"/>
        <item x="71193"/>
        <item x="71194"/>
        <item x="71195"/>
        <item x="71196"/>
        <item x="71197"/>
        <item x="71198"/>
        <item x="71199"/>
        <item x="71200"/>
        <item x="71201"/>
        <item x="71202"/>
        <item x="71203"/>
        <item x="71204"/>
        <item x="71205"/>
        <item x="71206"/>
        <item x="71207"/>
        <item x="71208"/>
        <item x="71209"/>
        <item x="71210"/>
        <item x="71211"/>
        <item x="71212"/>
        <item x="71213"/>
        <item x="71214"/>
        <item x="71215"/>
        <item x="71216"/>
        <item x="71217"/>
        <item x="71218"/>
        <item x="71219"/>
        <item x="71220"/>
        <item x="71221"/>
        <item x="71222"/>
        <item x="71223"/>
        <item x="71224"/>
        <item x="71225"/>
        <item x="71226"/>
        <item x="71227"/>
        <item x="71228"/>
        <item x="71229"/>
        <item x="71230"/>
        <item x="71231"/>
        <item x="71232"/>
        <item x="71233"/>
        <item x="71234"/>
        <item x="71235"/>
        <item x="71236"/>
        <item x="71237"/>
        <item x="71238"/>
        <item x="71239"/>
        <item x="71240"/>
        <item x="71241"/>
        <item x="71242"/>
        <item x="71243"/>
        <item x="71244"/>
        <item x="71245"/>
        <item x="71246"/>
        <item x="71247"/>
        <item x="71248"/>
        <item x="71249"/>
        <item x="71250"/>
        <item x="71251"/>
        <item x="71252"/>
        <item x="71253"/>
        <item x="71254"/>
        <item x="71255"/>
        <item x="71256"/>
        <item x="71257"/>
        <item x="71258"/>
        <item x="71259"/>
        <item x="71260"/>
        <item x="71261"/>
        <item x="71262"/>
        <item x="71263"/>
        <item x="71264"/>
        <item x="71265"/>
        <item x="71266"/>
        <item x="71267"/>
        <item x="71268"/>
        <item x="71269"/>
        <item x="71270"/>
        <item x="71271"/>
        <item x="71272"/>
        <item x="71273"/>
        <item x="71274"/>
        <item x="71275"/>
        <item x="71276"/>
        <item x="71277"/>
        <item x="71278"/>
        <item x="71279"/>
        <item x="71280"/>
        <item x="71281"/>
        <item x="71282"/>
        <item x="71283"/>
        <item x="71284"/>
        <item x="71285"/>
        <item x="71286"/>
        <item x="71287"/>
        <item x="71288"/>
        <item x="71289"/>
        <item x="71290"/>
        <item x="71291"/>
        <item x="71292"/>
        <item x="71293"/>
        <item x="71294"/>
        <item x="71295"/>
        <item x="71296"/>
        <item x="71297"/>
        <item x="71298"/>
        <item x="71299"/>
        <item x="71300"/>
        <item x="71301"/>
        <item x="71302"/>
        <item x="71303"/>
        <item x="71304"/>
        <item x="71305"/>
        <item x="71306"/>
        <item x="71307"/>
        <item x="71308"/>
        <item x="71309"/>
        <item x="71310"/>
        <item x="71311"/>
        <item x="71312"/>
        <item x="71313"/>
        <item x="71314"/>
        <item x="71315"/>
        <item x="71316"/>
        <item x="71317"/>
        <item x="71318"/>
        <item x="71319"/>
        <item x="71320"/>
        <item x="71321"/>
        <item x="71322"/>
        <item x="71323"/>
        <item x="71324"/>
        <item x="71325"/>
        <item x="71326"/>
        <item x="71327"/>
        <item x="71328"/>
        <item x="71329"/>
        <item x="71330"/>
        <item x="71331"/>
        <item x="71332"/>
        <item x="71333"/>
        <item x="71334"/>
        <item x="71335"/>
        <item x="71336"/>
        <item x="71337"/>
        <item x="71338"/>
        <item x="71339"/>
        <item x="71340"/>
        <item x="71341"/>
        <item x="71342"/>
        <item x="71343"/>
        <item x="71344"/>
        <item x="71345"/>
        <item x="71346"/>
        <item x="71347"/>
        <item x="71348"/>
        <item x="71349"/>
        <item x="71350"/>
        <item x="71351"/>
        <item x="71352"/>
        <item x="71353"/>
        <item x="71354"/>
        <item x="71355"/>
        <item x="71356"/>
        <item x="71357"/>
        <item x="71358"/>
        <item x="71359"/>
        <item x="71360"/>
        <item x="71361"/>
        <item x="71362"/>
        <item x="71363"/>
        <item x="71364"/>
        <item x="71365"/>
        <item x="71366"/>
        <item x="71367"/>
        <item x="71368"/>
        <item x="71369"/>
        <item x="71370"/>
        <item x="71371"/>
        <item x="71372"/>
        <item x="71373"/>
        <item x="71374"/>
        <item x="71375"/>
        <item x="71376"/>
        <item x="71377"/>
        <item x="71378"/>
        <item x="71379"/>
        <item x="71380"/>
        <item x="71381"/>
        <item x="71382"/>
        <item x="71383"/>
        <item x="71384"/>
        <item x="71385"/>
        <item x="71386"/>
        <item x="71387"/>
        <item x="71388"/>
        <item x="71389"/>
        <item x="71390"/>
        <item x="71391"/>
        <item x="71392"/>
        <item x="71393"/>
        <item x="71394"/>
        <item x="71395"/>
        <item x="71396"/>
        <item x="71397"/>
        <item x="71398"/>
        <item x="71399"/>
        <item x="71400"/>
        <item x="71401"/>
        <item x="71402"/>
        <item x="71403"/>
        <item x="71404"/>
        <item x="71405"/>
        <item x="71406"/>
        <item x="71407"/>
        <item x="71408"/>
        <item x="71409"/>
        <item x="71410"/>
        <item x="71411"/>
        <item x="71412"/>
        <item x="71413"/>
        <item x="71414"/>
        <item x="71415"/>
        <item x="71416"/>
        <item x="71417"/>
        <item x="71418"/>
        <item x="71419"/>
        <item x="71420"/>
        <item x="71421"/>
        <item x="71422"/>
        <item x="71423"/>
        <item x="71424"/>
        <item x="71425"/>
        <item x="71426"/>
        <item x="71427"/>
        <item x="71428"/>
        <item x="71429"/>
        <item x="71430"/>
        <item x="71431"/>
        <item x="71432"/>
        <item x="71433"/>
        <item x="71434"/>
        <item x="71435"/>
        <item x="71436"/>
        <item x="71437"/>
        <item x="71438"/>
        <item x="71439"/>
        <item x="71440"/>
        <item x="71441"/>
        <item x="71442"/>
        <item x="71443"/>
        <item x="71444"/>
        <item x="71445"/>
        <item x="71446"/>
        <item x="71447"/>
        <item x="71448"/>
        <item x="71449"/>
        <item x="71450"/>
        <item x="71451"/>
        <item x="71452"/>
        <item x="71453"/>
        <item x="71454"/>
        <item x="71455"/>
        <item x="71456"/>
        <item x="71457"/>
        <item x="71458"/>
        <item x="71459"/>
        <item x="71460"/>
        <item x="71461"/>
        <item x="71462"/>
        <item x="71463"/>
        <item x="71464"/>
        <item x="71465"/>
        <item x="71466"/>
        <item x="71467"/>
        <item x="71468"/>
        <item x="71469"/>
        <item x="71470"/>
        <item x="71471"/>
        <item x="71472"/>
        <item x="71473"/>
        <item x="71474"/>
        <item x="71475"/>
        <item x="71476"/>
        <item x="71477"/>
        <item x="71478"/>
        <item x="71479"/>
        <item x="71480"/>
        <item x="71481"/>
        <item x="71482"/>
        <item x="71483"/>
        <item x="71484"/>
        <item x="71485"/>
        <item x="71486"/>
        <item x="71487"/>
        <item x="71488"/>
        <item x="71489"/>
        <item x="71490"/>
        <item x="71491"/>
        <item x="71492"/>
        <item x="71493"/>
        <item x="71494"/>
        <item x="71495"/>
        <item x="71496"/>
        <item x="71497"/>
        <item x="71498"/>
        <item x="71499"/>
        <item x="71500"/>
        <item x="71501"/>
        <item x="71502"/>
        <item x="71503"/>
        <item x="71504"/>
        <item x="71505"/>
        <item x="71506"/>
        <item x="71507"/>
        <item x="71508"/>
        <item x="71509"/>
        <item x="71510"/>
        <item x="71511"/>
        <item x="71512"/>
        <item x="71513"/>
        <item x="71514"/>
        <item x="71515"/>
        <item x="71516"/>
        <item x="71517"/>
        <item x="71518"/>
        <item x="71519"/>
        <item x="71520"/>
        <item x="71521"/>
        <item x="71522"/>
        <item x="71523"/>
        <item x="71524"/>
        <item x="71525"/>
        <item x="71526"/>
        <item x="71527"/>
        <item x="71528"/>
        <item x="71529"/>
        <item x="71530"/>
        <item x="71531"/>
        <item x="71532"/>
        <item x="71533"/>
        <item x="71534"/>
        <item x="71535"/>
        <item x="71536"/>
        <item x="71537"/>
        <item x="71538"/>
        <item x="71539"/>
        <item x="71540"/>
        <item x="71541"/>
        <item x="71542"/>
        <item x="71543"/>
        <item x="71544"/>
        <item x="71545"/>
        <item x="71546"/>
        <item x="71547"/>
        <item x="71548"/>
        <item x="71549"/>
        <item x="71550"/>
        <item x="71551"/>
        <item x="71552"/>
        <item x="71553"/>
        <item x="71554"/>
        <item x="71555"/>
        <item x="71556"/>
        <item x="71557"/>
        <item x="71558"/>
        <item x="71559"/>
        <item x="71560"/>
        <item x="71561"/>
        <item x="71562"/>
        <item x="71563"/>
        <item x="71564"/>
        <item x="71565"/>
        <item x="71566"/>
        <item x="71567"/>
        <item x="71568"/>
        <item x="71569"/>
        <item x="71570"/>
        <item x="71571"/>
        <item x="71572"/>
        <item x="71573"/>
        <item x="71574"/>
        <item x="71575"/>
        <item x="71576"/>
        <item x="71577"/>
        <item x="71578"/>
        <item x="71579"/>
        <item x="71580"/>
        <item x="71581"/>
        <item x="71582"/>
        <item x="71583"/>
        <item x="71584"/>
        <item x="71585"/>
        <item x="71586"/>
        <item x="71587"/>
        <item x="71588"/>
        <item x="71589"/>
        <item x="71590"/>
        <item x="71591"/>
        <item x="71592"/>
        <item x="71593"/>
        <item x="71594"/>
        <item x="71595"/>
        <item x="71596"/>
        <item x="71597"/>
        <item x="71598"/>
        <item x="71599"/>
        <item x="71600"/>
        <item x="71601"/>
        <item x="71602"/>
        <item x="71603"/>
        <item x="71604"/>
        <item x="71605"/>
        <item x="71606"/>
        <item x="71607"/>
        <item x="71608"/>
        <item x="71609"/>
        <item x="71610"/>
        <item x="71611"/>
        <item x="71612"/>
        <item x="71613"/>
        <item x="71614"/>
        <item x="71615"/>
        <item x="71616"/>
        <item x="71617"/>
        <item x="71618"/>
        <item x="71619"/>
        <item x="71620"/>
        <item x="71621"/>
        <item x="71622"/>
        <item x="71623"/>
        <item x="71624"/>
        <item x="71625"/>
        <item x="71626"/>
        <item x="71627"/>
        <item x="71628"/>
        <item x="71629"/>
        <item x="71630"/>
        <item x="71631"/>
        <item x="71632"/>
        <item x="71633"/>
        <item x="71634"/>
        <item x="71635"/>
        <item x="71636"/>
        <item x="71637"/>
        <item x="71638"/>
        <item x="71639"/>
        <item x="71640"/>
        <item x="71641"/>
        <item x="71642"/>
        <item x="71643"/>
        <item x="71644"/>
        <item x="71645"/>
        <item x="71646"/>
        <item x="71647"/>
        <item x="71648"/>
        <item x="71649"/>
        <item x="71650"/>
        <item x="71651"/>
        <item x="71652"/>
        <item x="71653"/>
        <item x="71654"/>
        <item x="71655"/>
        <item x="71656"/>
        <item x="71657"/>
        <item x="71658"/>
        <item x="71659"/>
        <item x="71660"/>
        <item x="71661"/>
        <item x="71662"/>
        <item x="71663"/>
        <item x="71664"/>
        <item x="71665"/>
        <item x="71666"/>
        <item x="71667"/>
        <item x="71668"/>
        <item x="71669"/>
        <item x="71670"/>
        <item x="71671"/>
        <item x="71672"/>
        <item x="71673"/>
        <item x="71674"/>
        <item x="71675"/>
        <item x="71676"/>
        <item x="71677"/>
        <item x="71678"/>
        <item x="71679"/>
        <item x="71680"/>
        <item x="71681"/>
        <item x="71682"/>
        <item x="71683"/>
        <item x="71684"/>
        <item x="71685"/>
        <item x="71686"/>
        <item x="71687"/>
        <item x="71688"/>
        <item x="71689"/>
        <item x="71690"/>
        <item x="71691"/>
        <item x="71692"/>
        <item x="71693"/>
        <item x="71694"/>
        <item x="71695"/>
        <item x="71696"/>
        <item x="71697"/>
        <item x="71698"/>
        <item x="71699"/>
        <item x="71700"/>
        <item x="71701"/>
        <item x="71702"/>
        <item x="71703"/>
        <item x="71704"/>
        <item x="71705"/>
        <item x="71706"/>
        <item x="71707"/>
        <item x="71708"/>
        <item x="71709"/>
        <item x="71710"/>
        <item x="71711"/>
        <item x="71712"/>
        <item x="71713"/>
        <item x="71714"/>
        <item x="71715"/>
        <item x="71716"/>
        <item x="71717"/>
        <item x="71718"/>
        <item x="71719"/>
        <item x="71720"/>
        <item x="71721"/>
        <item x="71722"/>
        <item x="71723"/>
        <item x="71724"/>
        <item x="71725"/>
        <item x="71726"/>
        <item x="71727"/>
        <item x="71728"/>
        <item x="71729"/>
        <item x="71730"/>
        <item x="71731"/>
        <item x="71732"/>
        <item x="71733"/>
        <item x="71734"/>
        <item x="71735"/>
        <item x="71736"/>
        <item x="71737"/>
        <item x="71738"/>
        <item x="71739"/>
        <item x="71740"/>
        <item x="71741"/>
        <item x="71742"/>
        <item x="71743"/>
        <item x="71744"/>
        <item x="71745"/>
        <item x="71746"/>
        <item x="71747"/>
        <item x="71748"/>
        <item x="71749"/>
        <item x="71750"/>
        <item x="71751"/>
        <item x="71752"/>
        <item x="71753"/>
        <item x="71754"/>
        <item x="71755"/>
        <item x="71756"/>
        <item x="71757"/>
        <item x="71758"/>
        <item x="71759"/>
        <item x="71760"/>
        <item x="71761"/>
        <item x="71762"/>
        <item x="71763"/>
        <item x="71764"/>
        <item x="71765"/>
        <item x="71766"/>
        <item x="71767"/>
        <item x="71768"/>
        <item x="71769"/>
        <item x="71770"/>
        <item x="71771"/>
        <item x="71772"/>
        <item x="71773"/>
        <item x="71774"/>
        <item x="71775"/>
        <item x="71776"/>
        <item x="71777"/>
        <item x="71778"/>
        <item x="71779"/>
        <item x="71780"/>
        <item x="71781"/>
        <item x="71782"/>
        <item x="71783"/>
        <item x="71784"/>
        <item x="71785"/>
        <item x="71786"/>
        <item x="71787"/>
        <item x="71788"/>
        <item x="71789"/>
        <item x="71790"/>
        <item x="71791"/>
        <item x="71792"/>
        <item x="71793"/>
        <item x="71794"/>
        <item x="71795"/>
        <item x="71796"/>
        <item x="71797"/>
        <item x="71798"/>
        <item x="71799"/>
        <item x="71800"/>
        <item x="71801"/>
        <item x="71802"/>
        <item x="71803"/>
        <item x="71804"/>
        <item x="71805"/>
        <item x="71806"/>
        <item x="71807"/>
        <item x="71808"/>
        <item x="71809"/>
        <item x="71810"/>
        <item x="71811"/>
        <item x="71812"/>
        <item x="71813"/>
        <item x="71814"/>
        <item x="71815"/>
        <item x="71816"/>
        <item x="71817"/>
        <item x="71818"/>
        <item x="71819"/>
        <item x="71820"/>
        <item x="71821"/>
        <item x="71822"/>
        <item x="71823"/>
        <item x="71824"/>
        <item x="71825"/>
        <item x="71826"/>
        <item x="71827"/>
        <item x="71828"/>
        <item x="71829"/>
        <item x="71830"/>
        <item x="71831"/>
        <item x="71832"/>
        <item x="71833"/>
        <item x="71834"/>
        <item x="71835"/>
        <item x="71836"/>
        <item x="71837"/>
        <item x="71838"/>
        <item x="71839"/>
        <item x="71840"/>
        <item x="71841"/>
        <item x="71842"/>
        <item x="71843"/>
        <item x="71844"/>
        <item x="71845"/>
        <item x="71846"/>
        <item x="71847"/>
        <item x="71848"/>
        <item x="71849"/>
        <item x="71850"/>
        <item x="71851"/>
        <item x="71852"/>
        <item x="71853"/>
        <item x="71854"/>
        <item x="71855"/>
        <item x="71856"/>
        <item x="71857"/>
        <item x="71858"/>
        <item x="71859"/>
        <item x="71860"/>
        <item x="71861"/>
        <item x="71862"/>
        <item x="71863"/>
        <item x="71864"/>
        <item x="71865"/>
        <item x="71866"/>
        <item x="71867"/>
        <item x="71868"/>
        <item x="71869"/>
        <item x="71870"/>
        <item x="71871"/>
        <item x="71872"/>
        <item x="71873"/>
        <item x="71874"/>
        <item x="71875"/>
        <item x="71876"/>
        <item x="71877"/>
        <item x="71878"/>
        <item x="71879"/>
        <item x="71880"/>
        <item x="71881"/>
        <item x="71882"/>
        <item x="71883"/>
        <item x="71884"/>
        <item x="71885"/>
        <item x="71886"/>
        <item x="71887"/>
        <item x="71888"/>
        <item x="71889"/>
        <item x="71890"/>
        <item x="71891"/>
        <item x="71892"/>
        <item x="71893"/>
        <item x="71894"/>
        <item x="71895"/>
        <item x="71896"/>
        <item x="71897"/>
        <item x="71898"/>
        <item x="71899"/>
        <item x="71900"/>
        <item x="71901"/>
        <item x="71902"/>
        <item x="71903"/>
        <item x="71904"/>
        <item x="71905"/>
        <item x="71906"/>
        <item x="71907"/>
        <item x="71908"/>
        <item x="71909"/>
        <item x="71910"/>
        <item x="71911"/>
        <item x="71912"/>
        <item x="71913"/>
        <item x="71914"/>
        <item x="71915"/>
        <item x="71916"/>
        <item x="71917"/>
        <item x="71918"/>
        <item x="71919"/>
        <item x="71920"/>
        <item x="71921"/>
        <item x="71922"/>
        <item x="71923"/>
        <item x="71924"/>
        <item x="71925"/>
        <item x="71926"/>
        <item x="71927"/>
        <item x="71928"/>
        <item x="71929"/>
        <item x="71930"/>
        <item x="71931"/>
        <item x="71932"/>
        <item x="71933"/>
        <item x="71934"/>
        <item x="71935"/>
        <item x="71936"/>
        <item x="71937"/>
        <item x="71938"/>
        <item x="71939"/>
        <item x="71940"/>
        <item x="71941"/>
        <item x="71942"/>
        <item x="71943"/>
        <item x="71944"/>
        <item x="71945"/>
        <item x="71946"/>
        <item x="71947"/>
        <item x="71948"/>
        <item x="71949"/>
        <item x="71950"/>
        <item x="71951"/>
        <item x="71952"/>
        <item x="71953"/>
        <item x="71954"/>
        <item x="71955"/>
        <item x="71956"/>
        <item x="71957"/>
        <item x="71958"/>
        <item x="71959"/>
        <item x="71960"/>
        <item x="71961"/>
        <item x="71962"/>
        <item x="71963"/>
        <item x="71964"/>
        <item x="71965"/>
        <item x="71966"/>
        <item x="71967"/>
        <item x="71968"/>
        <item x="71969"/>
        <item x="71970"/>
        <item x="71971"/>
        <item x="71972"/>
        <item x="71973"/>
        <item x="71974"/>
        <item x="71975"/>
        <item x="71976"/>
        <item x="71977"/>
        <item x="71978"/>
        <item x="71979"/>
        <item x="71980"/>
        <item x="71981"/>
        <item x="71982"/>
        <item x="71983"/>
        <item x="71984"/>
        <item x="71985"/>
        <item x="71986"/>
        <item x="71987"/>
        <item x="71988"/>
        <item x="71989"/>
        <item x="71990"/>
        <item x="71991"/>
        <item x="71992"/>
        <item x="71993"/>
        <item x="71994"/>
        <item x="71995"/>
        <item x="71996"/>
        <item x="71997"/>
        <item x="71998"/>
        <item x="71999"/>
        <item x="72000"/>
        <item x="72001"/>
        <item x="72002"/>
        <item x="72003"/>
        <item x="72004"/>
        <item x="72005"/>
        <item x="72006"/>
        <item x="72007"/>
        <item x="72008"/>
        <item x="72009"/>
        <item x="72010"/>
        <item x="72011"/>
        <item x="72012"/>
        <item x="72013"/>
        <item x="72014"/>
        <item x="72015"/>
        <item x="72016"/>
        <item x="72017"/>
        <item x="72018"/>
        <item x="72019"/>
        <item x="72020"/>
        <item x="72021"/>
        <item x="72022"/>
        <item x="72023"/>
        <item x="72024"/>
        <item x="72025"/>
        <item x="72026"/>
        <item x="72027"/>
        <item x="72028"/>
        <item x="72029"/>
        <item x="72030"/>
        <item x="72031"/>
        <item x="72032"/>
        <item x="72033"/>
        <item x="72034"/>
        <item x="72035"/>
        <item x="72036"/>
        <item x="72037"/>
        <item x="72038"/>
        <item x="72039"/>
        <item x="72040"/>
        <item x="72041"/>
        <item x="72042"/>
        <item x="72043"/>
        <item x="72044"/>
        <item x="72045"/>
        <item x="72046"/>
        <item x="72047"/>
        <item x="72048"/>
        <item x="72049"/>
        <item x="72050"/>
        <item x="72051"/>
        <item x="72052"/>
        <item x="72053"/>
        <item x="72054"/>
        <item x="72055"/>
        <item x="72056"/>
        <item x="72057"/>
        <item x="72058"/>
        <item x="72059"/>
        <item x="72060"/>
        <item x="72061"/>
        <item x="72062"/>
        <item x="72063"/>
        <item x="72064"/>
        <item x="72065"/>
        <item x="72066"/>
        <item x="72067"/>
        <item x="72068"/>
        <item x="72069"/>
        <item x="72070"/>
        <item x="72071"/>
        <item x="72072"/>
        <item x="72073"/>
        <item x="72074"/>
        <item x="72075"/>
        <item x="72076"/>
        <item x="72077"/>
        <item x="72078"/>
        <item x="72079"/>
        <item x="72080"/>
        <item x="72081"/>
        <item x="72082"/>
        <item x="72083"/>
        <item x="72084"/>
        <item x="72085"/>
        <item x="72086"/>
        <item x="72087"/>
        <item x="72088"/>
        <item x="72089"/>
        <item x="72090"/>
        <item x="72091"/>
        <item x="72092"/>
        <item x="72093"/>
        <item x="72094"/>
        <item x="72095"/>
        <item x="72096"/>
        <item x="72097"/>
        <item x="72098"/>
        <item x="72099"/>
        <item x="72100"/>
        <item x="72101"/>
        <item x="72102"/>
        <item x="72103"/>
        <item x="72104"/>
        <item x="72105"/>
        <item x="72106"/>
        <item x="72107"/>
        <item x="72108"/>
        <item x="72109"/>
        <item x="72110"/>
        <item x="72111"/>
        <item x="72112"/>
        <item x="72113"/>
        <item x="72114"/>
        <item x="72115"/>
        <item x="72116"/>
        <item x="72117"/>
        <item x="72118"/>
        <item x="72119"/>
        <item x="72120"/>
        <item x="72121"/>
        <item x="72122"/>
        <item x="72123"/>
        <item x="72124"/>
        <item x="72125"/>
        <item x="72126"/>
        <item x="72127"/>
        <item x="72128"/>
        <item x="72129"/>
        <item x="72130"/>
        <item x="72131"/>
        <item x="72132"/>
        <item x="72133"/>
        <item x="72134"/>
        <item x="72135"/>
        <item x="72136"/>
        <item x="72137"/>
        <item x="72138"/>
        <item x="72139"/>
        <item x="72140"/>
        <item x="72141"/>
        <item x="72142"/>
        <item x="72143"/>
        <item x="72144"/>
        <item x="72145"/>
        <item x="72146"/>
        <item x="72147"/>
        <item x="72148"/>
        <item x="72149"/>
        <item x="72150"/>
        <item x="72151"/>
        <item x="72152"/>
        <item x="72153"/>
        <item x="72154"/>
        <item x="72155"/>
        <item x="72156"/>
        <item x="72157"/>
        <item x="72158"/>
        <item x="72159"/>
        <item x="72160"/>
        <item x="72161"/>
        <item x="72162"/>
        <item x="72163"/>
        <item x="72164"/>
        <item x="72165"/>
        <item x="72166"/>
        <item x="72167"/>
        <item x="72168"/>
        <item x="72169"/>
        <item x="72170"/>
        <item x="72171"/>
        <item x="72172"/>
        <item x="72173"/>
        <item x="72174"/>
        <item x="72175"/>
        <item x="72176"/>
        <item x="72177"/>
        <item x="72178"/>
        <item x="72179"/>
        <item x="72180"/>
        <item x="72181"/>
        <item x="72182"/>
        <item x="72183"/>
        <item x="72184"/>
        <item x="72185"/>
        <item x="72186"/>
        <item x="72187"/>
        <item x="72188"/>
        <item x="72189"/>
        <item x="72190"/>
        <item x="72191"/>
        <item x="72192"/>
        <item x="72193"/>
        <item x="72194"/>
        <item x="72195"/>
        <item x="72196"/>
        <item x="72197"/>
        <item x="72198"/>
        <item x="72199"/>
        <item x="72200"/>
        <item x="72201"/>
        <item x="72202"/>
        <item x="72203"/>
        <item x="72204"/>
        <item x="72205"/>
        <item x="72206"/>
        <item x="72207"/>
        <item x="72208"/>
        <item x="72209"/>
        <item x="72210"/>
        <item x="72211"/>
        <item x="72212"/>
        <item x="72213"/>
        <item x="72214"/>
        <item x="72215"/>
        <item x="72216"/>
        <item x="72217"/>
        <item x="72218"/>
        <item x="72219"/>
        <item x="72220"/>
        <item x="72221"/>
        <item x="72222"/>
        <item x="72223"/>
        <item x="72224"/>
        <item x="72225"/>
        <item x="72226"/>
        <item x="72227"/>
        <item x="72228"/>
        <item x="72229"/>
        <item x="72230"/>
        <item x="72231"/>
        <item x="72232"/>
        <item x="72233"/>
        <item x="72234"/>
        <item x="72235"/>
        <item x="72236"/>
        <item x="72237"/>
        <item x="72238"/>
        <item x="72239"/>
        <item x="72240"/>
        <item x="72241"/>
        <item x="72242"/>
        <item x="72243"/>
        <item x="72244"/>
        <item x="72245"/>
        <item x="72246"/>
        <item x="72247"/>
        <item x="72248"/>
        <item x="72249"/>
        <item x="72250"/>
        <item x="72251"/>
        <item x="72252"/>
        <item x="72253"/>
        <item x="72254"/>
        <item x="72255"/>
        <item x="72256"/>
        <item x="72257"/>
        <item x="72258"/>
        <item x="72259"/>
        <item x="72260"/>
        <item x="72261"/>
        <item x="72262"/>
        <item x="72263"/>
        <item x="72264"/>
        <item x="72265"/>
        <item x="72266"/>
        <item x="72267"/>
        <item x="72268"/>
        <item x="72269"/>
        <item x="72270"/>
        <item x="72271"/>
        <item x="72272"/>
        <item x="72273"/>
        <item x="72274"/>
        <item x="72275"/>
        <item x="72276"/>
        <item x="72277"/>
        <item x="72278"/>
        <item x="72279"/>
        <item x="72280"/>
        <item x="72281"/>
        <item x="72282"/>
        <item x="72283"/>
        <item x="72284"/>
        <item x="72285"/>
        <item x="72286"/>
        <item x="72287"/>
        <item x="72288"/>
        <item x="72289"/>
        <item x="72290"/>
        <item x="72291"/>
        <item x="72292"/>
        <item x="72293"/>
        <item x="72294"/>
        <item x="72295"/>
        <item x="72296"/>
        <item x="72297"/>
        <item x="72298"/>
        <item x="72299"/>
        <item x="72300"/>
        <item x="72301"/>
        <item x="72302"/>
        <item x="72303"/>
        <item x="72304"/>
        <item x="72305"/>
        <item x="72306"/>
        <item x="72307"/>
        <item x="72308"/>
        <item x="72309"/>
        <item x="72310"/>
        <item x="72311"/>
        <item x="72312"/>
        <item x="72313"/>
        <item x="72314"/>
        <item x="72315"/>
        <item x="72316"/>
        <item x="72317"/>
        <item x="72318"/>
        <item x="72319"/>
        <item x="72320"/>
        <item x="72321"/>
        <item x="72322"/>
        <item x="72323"/>
        <item x="72324"/>
        <item x="72325"/>
        <item x="72326"/>
        <item x="72327"/>
        <item x="72328"/>
        <item x="72329"/>
        <item x="72330"/>
        <item x="72331"/>
        <item x="72332"/>
        <item x="72333"/>
        <item x="72334"/>
        <item x="72335"/>
        <item x="72336"/>
        <item x="72337"/>
        <item x="72338"/>
        <item x="72339"/>
        <item x="72340"/>
        <item x="72341"/>
        <item x="72342"/>
        <item x="72343"/>
        <item x="72344"/>
        <item x="72345"/>
        <item x="72346"/>
        <item x="72347"/>
        <item x="72348"/>
        <item x="72349"/>
        <item x="72350"/>
        <item x="72351"/>
        <item x="72352"/>
        <item x="72353"/>
        <item x="72354"/>
        <item x="72355"/>
        <item x="72356"/>
        <item x="72357"/>
        <item x="72358"/>
        <item x="72359"/>
        <item x="72360"/>
        <item x="72361"/>
        <item x="72362"/>
        <item x="72363"/>
        <item x="72364"/>
        <item x="72365"/>
        <item x="72366"/>
        <item x="72367"/>
        <item x="72368"/>
        <item x="72369"/>
        <item x="72370"/>
        <item x="72371"/>
        <item x="72372"/>
        <item x="72373"/>
        <item x="72374"/>
        <item x="72375"/>
        <item x="72376"/>
        <item x="72377"/>
        <item x="72378"/>
        <item x="72379"/>
        <item x="72380"/>
        <item x="72381"/>
        <item x="72382"/>
        <item x="72383"/>
        <item x="72384"/>
        <item x="72385"/>
        <item x="72386"/>
        <item x="72387"/>
        <item x="72388"/>
        <item x="72389"/>
        <item x="72390"/>
        <item x="72391"/>
        <item x="72392"/>
        <item x="72393"/>
        <item x="72394"/>
        <item x="72395"/>
        <item x="72396"/>
        <item x="72397"/>
        <item x="72398"/>
        <item x="72399"/>
        <item x="72400"/>
        <item x="72401"/>
        <item x="72402"/>
        <item x="72403"/>
        <item x="72404"/>
        <item x="72405"/>
        <item x="72406"/>
        <item x="72407"/>
        <item x="72408"/>
        <item x="72409"/>
        <item x="72410"/>
        <item x="72411"/>
        <item x="72412"/>
        <item x="72413"/>
        <item x="72414"/>
        <item x="72415"/>
        <item x="72416"/>
        <item x="72417"/>
        <item x="72418"/>
        <item x="72419"/>
        <item x="72420"/>
        <item x="72421"/>
        <item x="72422"/>
        <item x="72423"/>
        <item x="72424"/>
        <item x="72425"/>
        <item x="72426"/>
        <item x="72427"/>
        <item x="72428"/>
        <item x="72429"/>
        <item x="72430"/>
        <item x="72431"/>
        <item x="72432"/>
        <item x="72433"/>
        <item x="72434"/>
        <item x="72435"/>
        <item x="72436"/>
        <item x="72437"/>
        <item x="72438"/>
        <item x="72439"/>
        <item x="72440"/>
        <item x="72441"/>
        <item x="72442"/>
        <item x="72443"/>
        <item x="72444"/>
        <item x="72445"/>
        <item x="72446"/>
        <item x="72447"/>
        <item x="72448"/>
        <item x="72449"/>
        <item x="72450"/>
        <item x="72451"/>
        <item x="72452"/>
        <item x="72453"/>
        <item x="72454"/>
        <item x="72455"/>
        <item x="72456"/>
        <item x="72457"/>
        <item x="72458"/>
        <item x="72459"/>
        <item x="72460"/>
        <item x="72461"/>
        <item x="72462"/>
        <item x="72463"/>
        <item x="72464"/>
        <item x="72465"/>
        <item x="72466"/>
        <item x="72467"/>
        <item x="72468"/>
        <item x="72469"/>
        <item x="72470"/>
        <item x="72471"/>
        <item x="72472"/>
        <item x="72473"/>
        <item x="72474"/>
        <item x="72475"/>
        <item x="72476"/>
        <item x="72477"/>
        <item x="72478"/>
        <item x="72479"/>
        <item x="72480"/>
        <item x="72481"/>
        <item x="72482"/>
        <item x="72483"/>
        <item x="72484"/>
        <item x="72485"/>
        <item x="72486"/>
        <item x="72487"/>
        <item x="72488"/>
        <item x="72489"/>
        <item x="72490"/>
        <item x="72491"/>
        <item x="72492"/>
        <item x="72493"/>
        <item x="72494"/>
        <item x="72495"/>
        <item x="72496"/>
        <item x="72497"/>
        <item x="72498"/>
        <item x="72499"/>
        <item x="72500"/>
        <item x="72501"/>
        <item x="72502"/>
        <item x="72503"/>
        <item x="72504"/>
        <item x="72505"/>
        <item x="72506"/>
        <item x="72507"/>
        <item x="72508"/>
        <item x="72509"/>
        <item x="72510"/>
        <item x="72511"/>
        <item x="72512"/>
        <item x="72513"/>
        <item x="72514"/>
        <item x="72515"/>
        <item x="72516"/>
        <item x="72517"/>
        <item x="72518"/>
        <item x="72519"/>
        <item x="72520"/>
        <item x="72521"/>
        <item x="72522"/>
        <item x="72523"/>
        <item x="72524"/>
        <item x="72525"/>
        <item x="72526"/>
        <item x="72527"/>
        <item x="72528"/>
        <item x="72529"/>
        <item x="72530"/>
        <item x="72531"/>
        <item x="72532"/>
        <item x="72533"/>
        <item x="72534"/>
        <item x="72535"/>
        <item x="72536"/>
        <item x="72537"/>
        <item x="72538"/>
        <item x="72539"/>
        <item x="72540"/>
        <item x="72541"/>
        <item x="72542"/>
        <item x="72543"/>
        <item x="72544"/>
        <item x="72545"/>
        <item x="72546"/>
        <item x="72547"/>
        <item x="72548"/>
        <item x="72549"/>
        <item x="72550"/>
        <item x="72551"/>
        <item x="72552"/>
        <item x="72553"/>
        <item x="72554"/>
        <item x="72555"/>
        <item x="72556"/>
        <item x="72557"/>
        <item x="72558"/>
        <item x="72559"/>
        <item x="72560"/>
        <item x="72561"/>
        <item x="72562"/>
        <item x="72563"/>
        <item x="72564"/>
        <item x="72565"/>
        <item x="72566"/>
        <item x="72567"/>
        <item x="72568"/>
        <item x="72569"/>
        <item x="72570"/>
        <item x="72571"/>
        <item x="72572"/>
        <item x="72573"/>
        <item x="72574"/>
        <item x="72575"/>
        <item x="72576"/>
        <item x="72577"/>
        <item x="72578"/>
        <item x="72579"/>
        <item x="72580"/>
        <item x="72581"/>
        <item x="72582"/>
        <item x="72583"/>
        <item x="72584"/>
        <item x="72585"/>
        <item x="72586"/>
        <item x="72587"/>
        <item x="72588"/>
        <item x="72589"/>
        <item x="72590"/>
        <item x="72591"/>
        <item x="72592"/>
        <item x="72593"/>
        <item x="72594"/>
        <item x="72595"/>
        <item x="72596"/>
        <item x="72597"/>
        <item x="72598"/>
        <item x="72599"/>
        <item x="72600"/>
        <item x="72601"/>
        <item x="72602"/>
        <item x="72603"/>
        <item x="72604"/>
        <item x="72605"/>
        <item x="72606"/>
        <item x="72607"/>
        <item x="72608"/>
        <item x="72609"/>
        <item x="72610"/>
        <item x="72611"/>
        <item x="72612"/>
        <item x="72613"/>
        <item x="72614"/>
        <item x="72615"/>
        <item x="72616"/>
        <item x="72617"/>
        <item x="72618"/>
        <item x="72619"/>
        <item x="72620"/>
        <item x="72621"/>
        <item x="72622"/>
        <item x="72623"/>
        <item x="72624"/>
        <item x="72625"/>
        <item x="72626"/>
        <item x="72627"/>
        <item x="72628"/>
        <item x="72629"/>
        <item x="72630"/>
        <item x="72631"/>
        <item x="72632"/>
        <item x="72633"/>
        <item x="72634"/>
        <item x="72635"/>
        <item x="72636"/>
        <item x="72637"/>
        <item x="72638"/>
        <item x="72639"/>
        <item x="72640"/>
        <item x="72641"/>
        <item x="72642"/>
        <item x="72643"/>
        <item x="72644"/>
        <item x="72645"/>
        <item x="72646"/>
        <item x="72647"/>
        <item x="72648"/>
        <item x="72649"/>
        <item x="72650"/>
        <item x="72651"/>
        <item x="72652"/>
        <item x="72653"/>
        <item x="72654"/>
        <item x="72655"/>
        <item x="72656"/>
        <item x="72657"/>
        <item x="72658"/>
        <item x="72659"/>
        <item x="72660"/>
        <item x="72661"/>
        <item x="72662"/>
        <item x="72663"/>
        <item x="72664"/>
        <item x="72665"/>
        <item x="72666"/>
        <item x="72667"/>
        <item x="72668"/>
        <item x="72669"/>
        <item x="72670"/>
        <item x="72671"/>
        <item x="72672"/>
        <item x="72673"/>
        <item x="72674"/>
        <item x="72675"/>
        <item x="72676"/>
        <item x="72677"/>
        <item x="72678"/>
        <item x="72679"/>
        <item x="72680"/>
        <item x="72681"/>
        <item x="72682"/>
        <item x="72683"/>
        <item x="72684"/>
        <item x="72685"/>
        <item x="72686"/>
        <item x="72687"/>
        <item x="72688"/>
        <item x="72689"/>
        <item x="72690"/>
        <item x="72691"/>
        <item x="72692"/>
        <item x="72693"/>
        <item x="72694"/>
        <item x="72695"/>
        <item x="72696"/>
        <item x="72697"/>
        <item x="72698"/>
        <item x="72699"/>
        <item x="72700"/>
        <item x="72701"/>
        <item x="72702"/>
        <item x="72703"/>
        <item x="72704"/>
        <item x="72705"/>
        <item x="72706"/>
        <item x="72707"/>
        <item x="72708"/>
        <item x="72709"/>
        <item x="72710"/>
        <item x="72711"/>
        <item x="72712"/>
        <item x="72713"/>
        <item x="72714"/>
        <item x="72715"/>
        <item x="72716"/>
        <item x="72717"/>
        <item x="72718"/>
        <item x="72719"/>
        <item x="72720"/>
        <item x="72721"/>
        <item x="72722"/>
        <item x="72723"/>
        <item x="72724"/>
        <item x="72725"/>
        <item x="72726"/>
        <item x="72727"/>
        <item x="72728"/>
        <item x="72729"/>
        <item x="72730"/>
        <item x="72731"/>
        <item x="72732"/>
        <item x="72733"/>
        <item x="72734"/>
        <item x="72735"/>
        <item x="72736"/>
        <item x="72737"/>
        <item x="72738"/>
        <item x="72739"/>
        <item x="72740"/>
        <item x="72741"/>
        <item x="72742"/>
        <item x="72743"/>
        <item x="72744"/>
        <item x="72745"/>
        <item x="72746"/>
        <item x="72747"/>
        <item x="72748"/>
        <item x="72749"/>
        <item x="72750"/>
        <item x="72751"/>
        <item x="72752"/>
        <item x="72753"/>
        <item x="72754"/>
        <item x="72755"/>
        <item x="72756"/>
        <item x="72757"/>
        <item x="72758"/>
        <item x="72759"/>
        <item x="72760"/>
        <item x="72761"/>
        <item x="72762"/>
        <item x="72763"/>
        <item x="72764"/>
        <item x="72765"/>
        <item x="72766"/>
        <item x="72767"/>
        <item x="72768"/>
        <item x="72769"/>
        <item x="72770"/>
        <item x="72771"/>
        <item x="72772"/>
        <item x="72773"/>
        <item x="72774"/>
        <item x="72775"/>
        <item x="72776"/>
        <item x="72777"/>
        <item x="72778"/>
        <item x="72779"/>
        <item x="72780"/>
        <item x="72781"/>
        <item x="72782"/>
        <item x="72783"/>
        <item x="72784"/>
        <item x="72785"/>
        <item x="72786"/>
        <item x="72787"/>
        <item x="72788"/>
        <item x="72789"/>
        <item x="72790"/>
        <item x="72791"/>
        <item x="72792"/>
        <item x="72793"/>
        <item x="72794"/>
        <item x="72795"/>
        <item x="72796"/>
        <item x="72797"/>
        <item x="72798"/>
        <item x="72799"/>
        <item x="72800"/>
        <item x="72801"/>
        <item x="72802"/>
        <item x="72803"/>
        <item x="72804"/>
        <item x="72805"/>
        <item x="72806"/>
        <item x="72807"/>
        <item x="72808"/>
        <item x="72809"/>
        <item x="72810"/>
        <item x="72811"/>
        <item x="72812"/>
        <item x="72813"/>
        <item x="72814"/>
        <item x="72815"/>
        <item x="72816"/>
        <item x="72817"/>
        <item x="72818"/>
        <item x="72819"/>
        <item x="72820"/>
        <item x="72821"/>
        <item x="72822"/>
        <item x="72823"/>
        <item x="72824"/>
        <item x="72825"/>
        <item x="72826"/>
        <item x="72827"/>
        <item x="72828"/>
        <item x="72829"/>
        <item x="72830"/>
        <item x="72831"/>
        <item x="72832"/>
        <item x="72833"/>
        <item x="72834"/>
        <item x="72835"/>
        <item x="72836"/>
        <item x="72837"/>
        <item x="72838"/>
        <item x="72839"/>
        <item x="72840"/>
        <item x="72841"/>
        <item x="72842"/>
        <item x="72843"/>
        <item x="72844"/>
        <item x="72845"/>
        <item x="72846"/>
        <item x="72847"/>
        <item x="72848"/>
        <item x="72849"/>
        <item x="72850"/>
        <item x="72851"/>
        <item x="72852"/>
        <item x="72853"/>
        <item x="72854"/>
        <item x="72855"/>
        <item x="72856"/>
        <item x="72857"/>
        <item x="72858"/>
        <item x="72859"/>
        <item x="72860"/>
        <item x="72861"/>
        <item x="72862"/>
        <item x="72863"/>
        <item x="72864"/>
        <item x="72865"/>
        <item x="72866"/>
        <item x="72867"/>
        <item x="72868"/>
        <item x="72869"/>
        <item x="72870"/>
        <item x="72871"/>
        <item x="72872"/>
        <item x="72873"/>
        <item x="72874"/>
        <item x="72875"/>
        <item x="72876"/>
        <item x="72877"/>
        <item x="72878"/>
        <item x="72879"/>
        <item x="72880"/>
        <item x="72881"/>
        <item x="72882"/>
        <item x="72883"/>
        <item x="72884"/>
        <item x="72885"/>
        <item x="72886"/>
        <item x="72887"/>
        <item x="72888"/>
        <item x="72889"/>
        <item x="72890"/>
        <item x="72891"/>
        <item x="72892"/>
        <item x="72893"/>
        <item x="72894"/>
        <item x="72895"/>
        <item x="72896"/>
        <item x="72897"/>
        <item x="72898"/>
        <item x="72899"/>
        <item x="72900"/>
        <item x="72901"/>
        <item x="72902"/>
        <item x="72903"/>
        <item x="72904"/>
        <item x="72905"/>
        <item x="72906"/>
        <item x="72907"/>
        <item x="72908"/>
        <item x="72909"/>
        <item x="72910"/>
        <item x="72911"/>
        <item x="72912"/>
        <item x="72913"/>
        <item x="72914"/>
        <item x="72915"/>
        <item x="72916"/>
        <item x="72917"/>
        <item x="72918"/>
        <item x="72919"/>
        <item x="72920"/>
        <item x="72921"/>
        <item x="72922"/>
        <item x="72923"/>
        <item x="72924"/>
        <item x="72925"/>
        <item x="72926"/>
        <item x="72927"/>
        <item x="72928"/>
        <item x="72929"/>
        <item x="72930"/>
        <item x="72931"/>
        <item x="72932"/>
        <item x="72933"/>
        <item x="72934"/>
        <item x="72935"/>
        <item x="72936"/>
        <item x="72937"/>
        <item x="72938"/>
        <item x="72939"/>
        <item x="72940"/>
        <item x="72941"/>
        <item x="72942"/>
        <item x="72943"/>
        <item x="72944"/>
        <item x="72945"/>
        <item x="72946"/>
        <item x="72947"/>
        <item x="72948"/>
        <item x="72949"/>
        <item x="72950"/>
        <item x="72951"/>
        <item x="72952"/>
        <item x="72953"/>
        <item x="72954"/>
        <item x="72955"/>
        <item x="72956"/>
        <item x="72957"/>
        <item x="72958"/>
        <item x="72959"/>
        <item x="72960"/>
        <item x="72961"/>
        <item x="72962"/>
        <item x="72963"/>
        <item x="72964"/>
        <item x="72965"/>
        <item x="72966"/>
        <item x="72967"/>
        <item x="72968"/>
        <item x="72969"/>
        <item x="72970"/>
        <item x="72971"/>
        <item x="72972"/>
        <item x="72973"/>
        <item x="72974"/>
        <item x="72975"/>
        <item x="72976"/>
        <item x="72977"/>
        <item x="72978"/>
        <item x="72979"/>
        <item x="72980"/>
        <item x="72981"/>
        <item x="72982"/>
        <item x="72983"/>
        <item x="72984"/>
        <item x="72985"/>
        <item x="72986"/>
        <item x="72987"/>
        <item x="72988"/>
        <item x="72989"/>
        <item x="72990"/>
        <item x="72991"/>
        <item x="72992"/>
        <item x="72993"/>
        <item x="72994"/>
        <item x="72995"/>
        <item x="72996"/>
        <item x="72997"/>
        <item x="72998"/>
        <item x="72999"/>
        <item x="73000"/>
        <item x="73001"/>
        <item x="73002"/>
        <item x="73003"/>
        <item x="73004"/>
        <item x="73005"/>
        <item x="73006"/>
        <item x="73007"/>
        <item x="73008"/>
        <item x="73009"/>
        <item x="73010"/>
        <item x="73011"/>
        <item x="73012"/>
        <item x="73013"/>
        <item x="73014"/>
        <item x="73015"/>
        <item x="73016"/>
        <item x="73017"/>
        <item x="73018"/>
        <item x="73019"/>
        <item x="73020"/>
        <item x="73021"/>
        <item x="73022"/>
        <item x="73023"/>
        <item x="73024"/>
        <item x="73025"/>
        <item x="73026"/>
        <item x="73027"/>
        <item x="73028"/>
        <item x="73029"/>
        <item x="73030"/>
        <item x="73031"/>
        <item x="73032"/>
        <item x="73033"/>
        <item x="73034"/>
        <item x="73035"/>
        <item x="73036"/>
        <item x="73037"/>
        <item x="73038"/>
        <item x="73039"/>
        <item x="73040"/>
        <item x="73041"/>
        <item x="73042"/>
        <item x="73043"/>
        <item x="73044"/>
        <item x="73045"/>
        <item x="73046"/>
        <item x="73047"/>
        <item x="73048"/>
        <item x="73049"/>
        <item x="73050"/>
        <item x="73051"/>
        <item x="73052"/>
        <item x="73053"/>
        <item x="73054"/>
        <item x="73055"/>
        <item x="73056"/>
        <item x="73057"/>
        <item x="73058"/>
        <item x="73059"/>
        <item x="73060"/>
        <item x="73061"/>
        <item x="73062"/>
        <item x="73063"/>
        <item x="73064"/>
        <item x="73065"/>
        <item x="73066"/>
        <item x="73067"/>
        <item x="73068"/>
        <item x="73069"/>
        <item x="73070"/>
        <item x="73071"/>
        <item x="73072"/>
        <item x="73073"/>
        <item x="73074"/>
        <item x="73075"/>
        <item x="73076"/>
        <item x="73077"/>
        <item x="73078"/>
        <item x="73079"/>
        <item x="73080"/>
        <item x="73081"/>
        <item x="73082"/>
        <item x="73083"/>
        <item x="73084"/>
        <item x="73085"/>
        <item x="73086"/>
        <item x="73087"/>
        <item x="73088"/>
        <item x="73089"/>
        <item x="73090"/>
        <item x="73091"/>
        <item x="73092"/>
        <item x="73093"/>
        <item x="73094"/>
        <item x="73095"/>
        <item x="73096"/>
        <item x="73097"/>
        <item x="73098"/>
        <item x="73099"/>
        <item x="73100"/>
        <item x="73101"/>
        <item x="73102"/>
        <item x="73103"/>
        <item x="73104"/>
        <item x="73105"/>
        <item x="73106"/>
        <item x="73107"/>
        <item x="73108"/>
        <item x="73109"/>
        <item x="73110"/>
        <item x="73111"/>
        <item x="73112"/>
        <item x="73113"/>
        <item x="73114"/>
        <item x="73115"/>
        <item x="73116"/>
        <item x="73117"/>
        <item x="73118"/>
        <item x="73119"/>
        <item x="73120"/>
        <item x="73121"/>
        <item x="73122"/>
        <item x="73123"/>
        <item x="73124"/>
        <item x="73125"/>
        <item x="73126"/>
        <item x="73127"/>
        <item x="73128"/>
        <item x="73129"/>
        <item x="73130"/>
        <item x="73131"/>
        <item x="73132"/>
        <item x="73133"/>
        <item x="73134"/>
        <item x="73135"/>
        <item x="73136"/>
        <item x="73137"/>
        <item x="73138"/>
        <item x="73139"/>
        <item x="73140"/>
        <item x="73141"/>
        <item x="73142"/>
        <item x="73143"/>
        <item x="73144"/>
        <item x="73145"/>
        <item x="73146"/>
        <item x="73147"/>
        <item x="73148"/>
        <item x="73149"/>
        <item x="73150"/>
        <item x="73151"/>
        <item x="73152"/>
        <item x="73153"/>
        <item x="73154"/>
        <item x="73155"/>
        <item x="73156"/>
        <item x="73157"/>
        <item x="73158"/>
        <item x="73159"/>
        <item x="73160"/>
        <item x="73161"/>
        <item x="73162"/>
        <item x="73163"/>
        <item x="73164"/>
        <item x="73165"/>
        <item x="73166"/>
        <item x="73167"/>
        <item x="73168"/>
        <item x="73169"/>
        <item x="73170"/>
        <item x="73171"/>
        <item x="73172"/>
        <item x="73173"/>
        <item x="73174"/>
        <item x="73175"/>
        <item x="73176"/>
        <item x="73177"/>
        <item x="73178"/>
        <item x="73179"/>
        <item x="73180"/>
        <item x="73181"/>
        <item x="73182"/>
        <item x="73183"/>
        <item x="73184"/>
        <item x="73185"/>
        <item x="73186"/>
        <item x="73187"/>
        <item x="73188"/>
        <item x="73189"/>
        <item x="73190"/>
        <item x="73191"/>
        <item x="73192"/>
        <item x="73193"/>
        <item x="73194"/>
        <item x="73195"/>
        <item x="73196"/>
        <item x="73197"/>
        <item x="73198"/>
        <item x="73199"/>
        <item x="73200"/>
        <item x="73201"/>
        <item x="73202"/>
        <item x="73203"/>
        <item x="73204"/>
        <item x="73205"/>
        <item x="73206"/>
        <item x="73207"/>
        <item x="73208"/>
        <item x="73209"/>
        <item x="73210"/>
        <item x="73211"/>
        <item x="73212"/>
        <item x="73213"/>
        <item x="73214"/>
        <item x="73215"/>
        <item x="73216"/>
        <item x="73217"/>
        <item x="73218"/>
        <item x="73219"/>
        <item x="73220"/>
        <item x="73221"/>
        <item x="73222"/>
        <item x="73223"/>
        <item x="73224"/>
        <item x="73225"/>
        <item x="73226"/>
        <item x="73227"/>
        <item x="73228"/>
        <item x="73229"/>
        <item x="73230"/>
        <item x="73231"/>
        <item x="73232"/>
        <item x="73233"/>
        <item x="73234"/>
        <item x="73235"/>
        <item x="73236"/>
        <item x="73237"/>
        <item x="73238"/>
        <item x="73239"/>
        <item x="73240"/>
        <item x="73241"/>
        <item x="73242"/>
        <item x="73243"/>
        <item x="73244"/>
        <item x="73245"/>
        <item x="73246"/>
        <item x="73247"/>
        <item x="73248"/>
        <item x="73249"/>
        <item x="73250"/>
        <item x="73251"/>
        <item x="73252"/>
        <item x="73253"/>
        <item x="73254"/>
        <item x="73255"/>
        <item x="73256"/>
        <item x="73257"/>
        <item x="73258"/>
        <item x="73259"/>
        <item x="73260"/>
        <item x="73261"/>
        <item x="73262"/>
        <item x="73263"/>
        <item x="73264"/>
        <item x="73265"/>
        <item x="73266"/>
        <item x="73267"/>
        <item x="73268"/>
        <item x="73269"/>
        <item x="73270"/>
        <item x="73271"/>
        <item x="73272"/>
        <item x="73273"/>
        <item x="73274"/>
        <item x="73275"/>
        <item x="73276"/>
        <item x="73277"/>
        <item x="73278"/>
        <item x="73279"/>
        <item x="73280"/>
        <item x="73281"/>
        <item x="73282"/>
        <item x="73283"/>
        <item x="73284"/>
        <item x="73285"/>
        <item x="73286"/>
        <item x="73287"/>
        <item x="73288"/>
        <item x="73289"/>
        <item x="73290"/>
        <item x="73291"/>
        <item x="73292"/>
        <item x="73293"/>
        <item x="73294"/>
        <item x="73295"/>
        <item x="73296"/>
        <item x="73297"/>
        <item x="73298"/>
        <item x="73299"/>
        <item x="73300"/>
        <item x="73301"/>
        <item x="73302"/>
        <item x="73303"/>
        <item x="73304"/>
        <item x="73305"/>
        <item x="73306"/>
        <item x="73307"/>
        <item x="73308"/>
        <item x="73309"/>
        <item x="73310"/>
        <item x="73311"/>
        <item x="73312"/>
        <item x="73313"/>
        <item x="73314"/>
        <item x="73315"/>
        <item x="73316"/>
        <item x="73317"/>
        <item x="73318"/>
        <item x="73319"/>
        <item x="73320"/>
        <item x="73321"/>
        <item x="73322"/>
        <item x="73323"/>
        <item x="73324"/>
        <item x="73325"/>
        <item x="73326"/>
        <item x="73327"/>
        <item x="73328"/>
        <item x="73329"/>
        <item x="73330"/>
        <item x="73331"/>
        <item x="73332"/>
        <item x="73333"/>
        <item x="73334"/>
        <item x="73335"/>
        <item x="73336"/>
        <item x="73337"/>
        <item x="73338"/>
        <item x="73339"/>
        <item x="73340"/>
        <item x="73341"/>
        <item x="73342"/>
        <item x="73343"/>
        <item x="73344"/>
        <item x="73345"/>
        <item x="73346"/>
        <item x="73347"/>
        <item x="73348"/>
        <item x="73349"/>
        <item x="73350"/>
        <item x="73351"/>
        <item x="73352"/>
        <item x="73353"/>
        <item x="73354"/>
        <item x="73355"/>
        <item x="73356"/>
        <item x="73357"/>
        <item x="73358"/>
        <item x="73359"/>
        <item x="73360"/>
        <item x="73361"/>
        <item x="73362"/>
        <item x="73363"/>
        <item x="73364"/>
        <item x="73365"/>
        <item x="73366"/>
        <item x="73367"/>
        <item x="73368"/>
        <item x="73369"/>
        <item x="73370"/>
        <item x="73371"/>
        <item x="73372"/>
        <item x="73373"/>
        <item x="73374"/>
        <item x="73375"/>
        <item x="73376"/>
        <item x="73377"/>
        <item x="73378"/>
        <item x="73379"/>
        <item x="73380"/>
        <item x="73381"/>
        <item x="73382"/>
        <item x="73383"/>
        <item x="73384"/>
        <item x="73385"/>
        <item x="73386"/>
        <item x="73387"/>
        <item x="73388"/>
        <item x="73389"/>
        <item x="73390"/>
        <item x="73391"/>
        <item x="73392"/>
        <item x="73393"/>
        <item x="73394"/>
        <item x="73395"/>
        <item x="73396"/>
        <item x="73397"/>
        <item x="73398"/>
        <item x="73399"/>
        <item x="73400"/>
        <item x="73401"/>
        <item x="73402"/>
        <item x="73403"/>
        <item x="73404"/>
        <item x="73405"/>
        <item x="73406"/>
        <item x="73407"/>
        <item x="73408"/>
        <item x="73409"/>
        <item x="73410"/>
        <item x="73411"/>
        <item x="73412"/>
        <item x="73413"/>
        <item x="73414"/>
        <item x="73415"/>
        <item x="73416"/>
        <item x="73417"/>
        <item x="73418"/>
        <item x="73419"/>
        <item x="73420"/>
        <item x="73421"/>
        <item x="73422"/>
        <item x="73423"/>
        <item x="73424"/>
        <item x="73425"/>
        <item x="73426"/>
        <item x="73427"/>
        <item x="73428"/>
        <item x="73429"/>
        <item x="73430"/>
        <item x="73431"/>
        <item x="73432"/>
        <item x="73433"/>
        <item x="73434"/>
        <item x="73435"/>
        <item x="73436"/>
        <item x="73437"/>
        <item x="73438"/>
        <item x="73439"/>
        <item x="73440"/>
        <item x="73441"/>
        <item x="73442"/>
        <item x="73443"/>
        <item x="73444"/>
        <item x="73445"/>
        <item x="73446"/>
        <item x="73447"/>
        <item x="73448"/>
        <item x="73449"/>
        <item x="73450"/>
        <item x="73451"/>
        <item x="73452"/>
        <item x="73453"/>
        <item x="73454"/>
        <item x="73455"/>
        <item x="73456"/>
        <item x="73457"/>
        <item x="73458"/>
        <item x="73459"/>
        <item x="73460"/>
        <item x="73461"/>
        <item x="73462"/>
        <item x="73463"/>
        <item x="73464"/>
        <item x="73465"/>
        <item x="73466"/>
        <item x="73467"/>
        <item x="73468"/>
        <item x="73469"/>
        <item x="73470"/>
        <item x="73471"/>
        <item x="73472"/>
        <item x="73473"/>
        <item x="73474"/>
        <item x="73475"/>
        <item x="73476"/>
        <item x="73477"/>
        <item x="73478"/>
        <item x="73479"/>
        <item x="73480"/>
        <item x="73481"/>
        <item x="73482"/>
        <item x="73483"/>
        <item x="73484"/>
        <item x="73485"/>
        <item x="73486"/>
        <item x="73487"/>
        <item x="73488"/>
        <item x="73489"/>
        <item x="73490"/>
        <item x="73491"/>
        <item x="73492"/>
        <item x="73493"/>
        <item x="73494"/>
        <item x="73495"/>
        <item x="73496"/>
        <item x="73497"/>
        <item x="73498"/>
        <item x="73499"/>
        <item x="73500"/>
        <item x="73501"/>
        <item x="73502"/>
        <item x="73503"/>
        <item x="73504"/>
        <item x="73505"/>
        <item x="73506"/>
        <item x="73507"/>
        <item x="73508"/>
        <item x="73509"/>
        <item x="73510"/>
        <item x="73511"/>
        <item x="73512"/>
        <item x="73513"/>
        <item x="73514"/>
        <item x="73515"/>
        <item x="73516"/>
        <item x="73517"/>
        <item x="73518"/>
        <item x="73519"/>
        <item x="73520"/>
        <item x="73521"/>
        <item x="73522"/>
        <item x="73523"/>
        <item x="73524"/>
        <item x="73525"/>
        <item x="73526"/>
        <item x="73527"/>
        <item x="73528"/>
        <item x="73529"/>
        <item x="73530"/>
        <item x="73531"/>
        <item x="73532"/>
        <item x="73533"/>
        <item x="73534"/>
        <item x="73535"/>
        <item x="73536"/>
        <item x="73537"/>
        <item x="73538"/>
        <item x="73539"/>
        <item x="73540"/>
        <item x="73541"/>
        <item x="73542"/>
        <item x="73543"/>
        <item x="73544"/>
        <item x="73545"/>
        <item x="73546"/>
        <item x="73547"/>
        <item x="73548"/>
        <item x="73549"/>
        <item x="73550"/>
        <item x="73551"/>
        <item x="73552"/>
        <item x="73553"/>
        <item x="73554"/>
        <item x="73555"/>
        <item x="73556"/>
        <item x="73557"/>
        <item x="73558"/>
        <item x="73559"/>
        <item x="73560"/>
        <item x="73561"/>
        <item x="73562"/>
        <item x="73563"/>
        <item x="73564"/>
        <item x="73565"/>
        <item x="73566"/>
        <item x="73567"/>
        <item x="73568"/>
        <item x="73569"/>
        <item x="73570"/>
        <item x="73571"/>
        <item x="73572"/>
        <item x="73573"/>
        <item x="73574"/>
        <item x="73575"/>
        <item x="73576"/>
        <item x="73577"/>
        <item x="73578"/>
        <item x="73579"/>
        <item x="73580"/>
        <item x="73581"/>
        <item x="73582"/>
        <item x="73583"/>
        <item x="73584"/>
        <item x="73585"/>
        <item x="73586"/>
        <item x="73587"/>
        <item x="73588"/>
        <item x="73589"/>
        <item x="73590"/>
        <item x="73591"/>
        <item x="73592"/>
        <item x="73593"/>
        <item x="73594"/>
        <item x="73595"/>
        <item x="73596"/>
        <item x="73597"/>
        <item x="73598"/>
        <item x="73599"/>
        <item x="73600"/>
        <item x="73601"/>
        <item x="73602"/>
        <item x="73603"/>
        <item x="73604"/>
        <item x="73605"/>
        <item x="73606"/>
        <item x="73607"/>
        <item x="73608"/>
        <item x="73609"/>
        <item x="73610"/>
        <item x="73611"/>
        <item x="73612"/>
        <item x="73613"/>
        <item x="73614"/>
        <item x="73615"/>
        <item x="73616"/>
        <item x="73617"/>
        <item x="73618"/>
        <item x="73619"/>
        <item x="73620"/>
        <item x="73621"/>
        <item x="73622"/>
        <item x="73623"/>
        <item x="73624"/>
        <item x="73625"/>
        <item x="73626"/>
        <item x="73627"/>
        <item x="73628"/>
        <item x="73629"/>
        <item x="73630"/>
        <item x="73631"/>
        <item x="73632"/>
        <item x="73633"/>
        <item x="73634"/>
        <item x="73635"/>
        <item x="73636"/>
        <item x="73637"/>
        <item x="73638"/>
        <item x="73639"/>
        <item x="73640"/>
        <item x="73641"/>
        <item x="73642"/>
        <item x="73643"/>
        <item x="73644"/>
        <item x="73645"/>
        <item x="73646"/>
        <item x="73647"/>
        <item x="73648"/>
        <item x="73649"/>
        <item x="73650"/>
        <item x="73651"/>
        <item x="73652"/>
        <item x="73653"/>
        <item x="73654"/>
        <item x="73655"/>
        <item x="73656"/>
        <item x="73657"/>
        <item x="73658"/>
        <item x="73659"/>
        <item x="73660"/>
        <item x="73661"/>
        <item x="73662"/>
        <item x="73663"/>
        <item x="73664"/>
        <item x="73665"/>
        <item x="73666"/>
        <item x="73667"/>
        <item x="73668"/>
        <item x="73669"/>
        <item x="73670"/>
        <item x="73671"/>
        <item x="73672"/>
        <item x="73673"/>
        <item x="73674"/>
        <item x="73675"/>
        <item x="73676"/>
        <item x="73677"/>
        <item x="73678"/>
        <item x="73679"/>
        <item x="73680"/>
        <item x="73681"/>
        <item x="73682"/>
        <item x="73683"/>
        <item x="73684"/>
        <item x="73685"/>
        <item x="73686"/>
        <item x="73687"/>
        <item x="73688"/>
        <item x="73689"/>
        <item x="73690"/>
        <item x="73691"/>
        <item x="73692"/>
        <item x="73693"/>
        <item x="73694"/>
        <item x="73695"/>
        <item x="73696"/>
        <item x="73697"/>
        <item x="73698"/>
        <item x="73699"/>
        <item x="73700"/>
        <item x="73701"/>
        <item x="73702"/>
        <item x="73703"/>
        <item x="73704"/>
        <item x="73705"/>
        <item x="73706"/>
        <item x="73707"/>
        <item x="73708"/>
        <item x="73709"/>
        <item x="73710"/>
        <item x="73711"/>
        <item x="73712"/>
        <item x="73713"/>
        <item x="73714"/>
        <item x="73715"/>
        <item x="73716"/>
        <item x="73717"/>
        <item x="73718"/>
        <item x="73719"/>
        <item x="73720"/>
        <item x="73721"/>
        <item x="73722"/>
        <item x="73723"/>
        <item x="73724"/>
        <item x="73725"/>
        <item x="73726"/>
        <item x="73727"/>
        <item x="73728"/>
        <item x="73729"/>
        <item x="73730"/>
        <item x="73731"/>
        <item x="73732"/>
        <item x="73733"/>
        <item x="73734"/>
        <item x="73735"/>
        <item x="73736"/>
        <item x="73737"/>
        <item x="73738"/>
        <item x="73739"/>
        <item x="73740"/>
        <item x="73741"/>
        <item x="73742"/>
        <item x="73743"/>
        <item x="73744"/>
        <item x="73745"/>
        <item x="73746"/>
        <item x="73747"/>
        <item x="73748"/>
        <item x="73749"/>
        <item x="73750"/>
        <item x="73751"/>
        <item x="73752"/>
        <item x="73753"/>
        <item x="73754"/>
        <item x="73755"/>
        <item x="73756"/>
        <item x="73757"/>
        <item x="73758"/>
        <item x="73759"/>
        <item x="73760"/>
        <item x="73761"/>
        <item x="73762"/>
        <item x="73763"/>
        <item x="73764"/>
        <item x="73765"/>
        <item x="73766"/>
        <item x="73767"/>
        <item x="73768"/>
        <item x="73769"/>
        <item x="73770"/>
        <item x="73771"/>
        <item x="73772"/>
        <item x="73773"/>
        <item x="73774"/>
        <item x="73775"/>
        <item x="73776"/>
        <item x="73777"/>
        <item x="73778"/>
        <item x="73779"/>
        <item x="73780"/>
        <item x="73781"/>
        <item x="73782"/>
        <item x="73783"/>
        <item x="73784"/>
        <item x="73785"/>
        <item x="73786"/>
        <item x="73787"/>
        <item x="73788"/>
        <item x="73789"/>
        <item x="73790"/>
        <item x="73791"/>
        <item x="73792"/>
        <item x="73793"/>
        <item x="73794"/>
        <item x="73795"/>
        <item x="73796"/>
        <item x="73797"/>
        <item x="73798"/>
        <item x="73799"/>
        <item x="73800"/>
        <item x="73801"/>
        <item x="73802"/>
        <item x="73803"/>
        <item x="73804"/>
        <item x="73805"/>
        <item x="73806"/>
        <item x="73807"/>
        <item x="73808"/>
        <item x="73809"/>
        <item x="73810"/>
        <item x="73811"/>
        <item x="73812"/>
        <item x="73813"/>
        <item x="73814"/>
        <item x="73815"/>
        <item x="73816"/>
        <item x="73817"/>
        <item x="73818"/>
        <item x="73819"/>
        <item x="73820"/>
        <item x="73821"/>
        <item x="73822"/>
        <item x="73823"/>
        <item x="73824"/>
        <item x="73825"/>
        <item x="73826"/>
        <item x="73827"/>
        <item x="73828"/>
        <item x="73829"/>
        <item x="73830"/>
        <item x="73831"/>
        <item x="73832"/>
        <item x="73833"/>
        <item x="73834"/>
        <item x="73835"/>
        <item x="73836"/>
        <item x="73837"/>
        <item x="73838"/>
        <item x="73839"/>
        <item x="73840"/>
        <item x="73841"/>
        <item x="73842"/>
        <item x="73843"/>
        <item x="73844"/>
        <item x="73845"/>
        <item x="73846"/>
        <item x="73847"/>
        <item x="73848"/>
        <item x="73849"/>
        <item x="73850"/>
        <item x="73851"/>
        <item x="73852"/>
        <item x="73853"/>
        <item x="73854"/>
        <item x="73855"/>
        <item x="73856"/>
        <item x="73857"/>
        <item x="73858"/>
        <item x="73859"/>
        <item x="73860"/>
        <item x="73861"/>
        <item x="73862"/>
        <item x="73863"/>
        <item x="73864"/>
        <item x="73865"/>
        <item x="73866"/>
        <item x="73867"/>
        <item x="73868"/>
        <item x="73869"/>
        <item x="73870"/>
        <item x="73871"/>
        <item x="73872"/>
        <item x="73873"/>
        <item x="73874"/>
        <item x="73875"/>
        <item x="73876"/>
        <item x="73877"/>
        <item x="73878"/>
        <item x="73879"/>
        <item x="73880"/>
        <item x="73881"/>
        <item x="73882"/>
        <item x="73883"/>
        <item x="73884"/>
        <item x="73885"/>
        <item x="73886"/>
        <item x="73887"/>
        <item x="73888"/>
        <item x="73889"/>
        <item x="73890"/>
        <item x="73891"/>
        <item x="73892"/>
        <item x="73893"/>
        <item x="73894"/>
        <item x="73895"/>
        <item x="73896"/>
        <item x="73897"/>
        <item x="73898"/>
        <item x="73899"/>
        <item x="73900"/>
        <item x="73901"/>
        <item x="73902"/>
        <item x="73903"/>
        <item x="73904"/>
        <item x="73905"/>
        <item x="73906"/>
        <item x="73907"/>
        <item x="73908"/>
        <item x="73909"/>
        <item x="73910"/>
        <item x="73911"/>
        <item x="73912"/>
        <item x="73913"/>
        <item x="73914"/>
        <item x="73915"/>
        <item x="73916"/>
        <item x="73917"/>
        <item x="73918"/>
        <item x="73919"/>
        <item x="73920"/>
        <item x="73921"/>
        <item x="73922"/>
        <item x="73923"/>
        <item x="73924"/>
        <item x="73925"/>
        <item x="73926"/>
        <item x="73927"/>
        <item x="73928"/>
        <item x="73929"/>
        <item x="73930"/>
        <item x="73931"/>
        <item x="73932"/>
        <item x="73933"/>
        <item x="73934"/>
        <item x="73935"/>
        <item x="73936"/>
        <item x="73937"/>
        <item x="73938"/>
        <item x="73939"/>
        <item x="73940"/>
        <item x="73941"/>
        <item x="73942"/>
        <item x="73943"/>
        <item x="73944"/>
        <item x="73945"/>
        <item x="73946"/>
        <item x="73947"/>
        <item x="73948"/>
        <item x="73949"/>
        <item x="73950"/>
        <item x="73951"/>
        <item x="73952"/>
        <item x="73953"/>
        <item x="73954"/>
        <item x="73955"/>
        <item x="73956"/>
        <item x="73957"/>
        <item x="73958"/>
        <item x="73959"/>
        <item x="73960"/>
        <item x="73961"/>
        <item x="73962"/>
        <item x="73963"/>
        <item x="73964"/>
        <item x="73965"/>
        <item x="73966"/>
        <item x="73967"/>
        <item x="73968"/>
        <item x="73969"/>
        <item x="73970"/>
        <item x="73971"/>
        <item x="73972"/>
        <item x="73973"/>
        <item x="73974"/>
        <item x="73975"/>
        <item x="73976"/>
        <item x="73977"/>
        <item x="73978"/>
        <item x="73979"/>
        <item x="73980"/>
        <item x="73981"/>
        <item x="73982"/>
        <item x="73983"/>
        <item x="73984"/>
        <item x="73985"/>
        <item x="73986"/>
        <item x="73987"/>
        <item x="73988"/>
        <item x="73989"/>
        <item x="73990"/>
        <item x="73991"/>
        <item x="73992"/>
        <item x="73993"/>
        <item x="73994"/>
        <item x="73995"/>
        <item x="73996"/>
        <item x="73997"/>
        <item x="73998"/>
        <item x="73999"/>
        <item x="74000"/>
        <item x="74001"/>
        <item x="74002"/>
        <item x="74003"/>
        <item x="74004"/>
        <item x="74005"/>
        <item x="74006"/>
        <item x="74007"/>
        <item x="74008"/>
        <item x="74009"/>
        <item x="74010"/>
        <item x="74011"/>
        <item x="74012"/>
        <item x="74013"/>
        <item x="74014"/>
        <item x="74015"/>
        <item x="74016"/>
        <item x="74017"/>
        <item x="74018"/>
        <item x="74019"/>
        <item x="74020"/>
        <item x="74021"/>
        <item x="74022"/>
        <item x="74023"/>
        <item x="74024"/>
        <item x="74025"/>
        <item x="74026"/>
        <item x="74027"/>
        <item x="74028"/>
        <item x="74029"/>
        <item x="74030"/>
        <item x="74031"/>
        <item x="74032"/>
        <item x="74033"/>
        <item x="74034"/>
        <item x="74035"/>
        <item x="74036"/>
        <item x="74037"/>
        <item x="74038"/>
        <item x="74039"/>
        <item x="74040"/>
        <item x="74041"/>
        <item x="74042"/>
        <item x="74043"/>
        <item x="74044"/>
        <item x="74045"/>
        <item x="74046"/>
        <item x="74047"/>
        <item x="74048"/>
        <item x="74049"/>
        <item x="74050"/>
        <item x="74051"/>
        <item x="74052"/>
        <item x="74053"/>
        <item x="74054"/>
        <item x="74055"/>
        <item x="74056"/>
        <item x="74057"/>
        <item x="74058"/>
        <item x="74059"/>
        <item x="74060"/>
        <item x="74061"/>
        <item x="74062"/>
        <item x="74063"/>
        <item x="74064"/>
        <item x="74065"/>
        <item x="74066"/>
        <item x="74067"/>
        <item x="74068"/>
        <item x="74069"/>
        <item x="74070"/>
        <item x="74071"/>
        <item x="74072"/>
        <item x="74073"/>
        <item x="74074"/>
        <item x="74075"/>
        <item x="74076"/>
        <item x="74077"/>
        <item x="74078"/>
        <item x="74079"/>
        <item x="74080"/>
        <item x="74081"/>
        <item x="74082"/>
        <item x="74083"/>
        <item x="74084"/>
        <item x="74085"/>
        <item x="74086"/>
        <item x="74087"/>
        <item x="74088"/>
        <item x="74089"/>
        <item x="74090"/>
        <item x="74091"/>
        <item x="74092"/>
        <item x="74093"/>
        <item x="74094"/>
        <item x="74095"/>
        <item x="74096"/>
        <item x="74097"/>
        <item x="74098"/>
        <item x="74099"/>
        <item x="74100"/>
        <item x="74101"/>
        <item x="74102"/>
        <item x="74103"/>
        <item x="74104"/>
        <item x="74105"/>
        <item x="74106"/>
        <item x="74107"/>
        <item x="74108"/>
        <item x="74109"/>
        <item x="74110"/>
        <item x="74111"/>
        <item x="74112"/>
        <item x="74113"/>
        <item x="74114"/>
        <item x="74115"/>
        <item x="74116"/>
        <item x="74117"/>
        <item x="74118"/>
        <item x="74119"/>
        <item x="74120"/>
        <item x="74121"/>
        <item x="74122"/>
        <item x="74123"/>
        <item x="74124"/>
        <item x="74125"/>
        <item x="74126"/>
        <item x="74127"/>
        <item x="74128"/>
        <item x="74129"/>
        <item x="74130"/>
        <item x="74131"/>
        <item x="74132"/>
        <item x="74133"/>
        <item x="74134"/>
        <item x="74135"/>
        <item x="74136"/>
        <item x="74137"/>
        <item x="74138"/>
        <item x="74139"/>
        <item x="74140"/>
        <item x="74141"/>
        <item x="74142"/>
        <item x="74143"/>
        <item x="74144"/>
        <item x="74145"/>
        <item x="74146"/>
        <item x="74147"/>
        <item x="74148"/>
        <item x="74149"/>
        <item x="74150"/>
        <item x="74151"/>
        <item x="74152"/>
        <item x="74153"/>
        <item x="74154"/>
        <item x="74155"/>
        <item x="74156"/>
        <item x="74157"/>
        <item x="74158"/>
        <item x="74159"/>
        <item x="74160"/>
        <item x="74161"/>
        <item x="74162"/>
        <item x="74163"/>
        <item x="74164"/>
        <item x="74165"/>
        <item x="74166"/>
        <item x="74167"/>
        <item x="74168"/>
        <item x="74169"/>
        <item x="74170"/>
        <item x="74171"/>
        <item x="74172"/>
        <item x="74173"/>
        <item x="74174"/>
        <item x="74175"/>
        <item x="74176"/>
        <item x="74177"/>
        <item x="74178"/>
        <item x="74179"/>
        <item x="74180"/>
        <item x="74181"/>
        <item x="74182"/>
        <item x="74183"/>
        <item x="74184"/>
        <item x="74185"/>
        <item x="74186"/>
        <item x="74187"/>
        <item x="74188"/>
        <item x="74189"/>
        <item x="74190"/>
        <item x="74191"/>
        <item x="74192"/>
        <item x="74193"/>
        <item x="74194"/>
        <item x="74195"/>
        <item x="74196"/>
        <item x="74197"/>
        <item x="74198"/>
        <item x="74199"/>
        <item x="74200"/>
        <item x="74201"/>
        <item x="74202"/>
        <item x="74203"/>
        <item x="74204"/>
        <item x="74205"/>
        <item x="74206"/>
        <item x="74207"/>
        <item x="74208"/>
        <item x="74209"/>
        <item x="74210"/>
        <item x="74211"/>
        <item x="74212"/>
        <item x="74213"/>
        <item x="74214"/>
        <item x="74215"/>
        <item x="74216"/>
        <item x="74217"/>
        <item x="74218"/>
        <item x="74219"/>
        <item x="74220"/>
        <item x="74221"/>
        <item x="74222"/>
        <item x="74223"/>
        <item x="74224"/>
        <item x="74225"/>
        <item x="74226"/>
        <item x="74227"/>
        <item x="74228"/>
        <item x="74229"/>
        <item x="74230"/>
        <item x="74231"/>
        <item x="74232"/>
        <item x="74233"/>
        <item x="74234"/>
        <item x="74235"/>
        <item x="74236"/>
        <item x="74237"/>
        <item x="74238"/>
        <item x="74239"/>
        <item x="74240"/>
        <item x="74241"/>
        <item x="74242"/>
        <item x="74243"/>
        <item x="74244"/>
        <item x="74245"/>
        <item x="74246"/>
        <item x="74247"/>
        <item x="74248"/>
        <item x="74249"/>
        <item x="74250"/>
        <item x="74251"/>
        <item x="74252"/>
        <item x="74253"/>
        <item x="74254"/>
        <item x="74255"/>
        <item x="74256"/>
        <item x="74257"/>
        <item x="74258"/>
        <item x="74259"/>
        <item x="74260"/>
        <item x="74261"/>
        <item x="74262"/>
        <item x="74263"/>
        <item x="74264"/>
        <item x="74265"/>
        <item x="74266"/>
        <item x="74267"/>
        <item x="74268"/>
        <item x="74269"/>
        <item x="74270"/>
        <item x="74271"/>
        <item x="74272"/>
        <item x="74273"/>
        <item x="74274"/>
        <item x="74275"/>
        <item x="74276"/>
        <item x="74277"/>
        <item x="74278"/>
        <item x="74279"/>
        <item x="74280"/>
        <item x="74281"/>
        <item x="74282"/>
        <item x="74283"/>
        <item x="74284"/>
        <item x="74285"/>
        <item x="74286"/>
        <item x="74287"/>
        <item x="74288"/>
        <item x="74289"/>
        <item x="74290"/>
        <item x="74291"/>
        <item x="74292"/>
        <item x="74293"/>
        <item x="74294"/>
        <item x="74295"/>
        <item x="74296"/>
        <item x="74297"/>
        <item x="74298"/>
        <item x="74299"/>
        <item x="74300"/>
        <item x="74301"/>
        <item x="74302"/>
        <item x="74303"/>
        <item x="74304"/>
        <item x="74305"/>
        <item x="74306"/>
        <item x="74307"/>
        <item x="74308"/>
        <item x="74309"/>
        <item x="74310"/>
        <item x="74311"/>
        <item x="74312"/>
        <item x="74313"/>
        <item x="74314"/>
        <item x="74315"/>
        <item x="74316"/>
        <item x="74317"/>
        <item x="74318"/>
        <item x="74319"/>
        <item x="74320"/>
        <item x="74321"/>
        <item x="74322"/>
        <item x="74323"/>
        <item x="74324"/>
        <item x="74325"/>
        <item x="74326"/>
        <item x="74327"/>
        <item x="74328"/>
        <item x="74329"/>
        <item x="74330"/>
        <item x="74331"/>
        <item x="74332"/>
        <item x="74333"/>
        <item x="74334"/>
        <item x="74335"/>
        <item x="74336"/>
        <item x="74337"/>
        <item x="74338"/>
        <item x="74339"/>
        <item x="74340"/>
        <item x="74341"/>
        <item x="74342"/>
        <item x="74343"/>
        <item x="74344"/>
        <item x="74345"/>
        <item x="74346"/>
        <item x="74347"/>
        <item x="74348"/>
        <item x="74349"/>
        <item x="74350"/>
        <item x="74351"/>
        <item x="74352"/>
        <item x="74353"/>
        <item x="74354"/>
        <item x="74355"/>
        <item x="74356"/>
        <item x="74357"/>
        <item x="74358"/>
        <item x="74359"/>
        <item x="74360"/>
        <item x="74361"/>
        <item x="74362"/>
        <item x="74363"/>
        <item x="74364"/>
        <item x="74365"/>
        <item x="74366"/>
        <item x="74367"/>
        <item x="74368"/>
        <item x="74369"/>
        <item x="74370"/>
        <item x="74371"/>
        <item x="74372"/>
        <item x="74373"/>
        <item x="74374"/>
        <item x="74375"/>
        <item x="74376"/>
        <item x="74377"/>
        <item x="74378"/>
        <item x="74379"/>
        <item x="74380"/>
        <item x="74381"/>
        <item x="74382"/>
        <item x="74383"/>
        <item x="74384"/>
        <item x="74385"/>
        <item x="74386"/>
        <item x="74387"/>
        <item x="74388"/>
        <item x="74389"/>
        <item x="74390"/>
        <item x="74391"/>
        <item x="74392"/>
        <item x="74393"/>
        <item x="74394"/>
        <item x="74395"/>
        <item x="74396"/>
        <item x="74397"/>
        <item x="74398"/>
        <item x="74399"/>
        <item x="74400"/>
        <item x="74401"/>
        <item x="74402"/>
        <item x="74403"/>
        <item x="74404"/>
        <item x="74405"/>
        <item x="74406"/>
        <item x="74407"/>
        <item x="74408"/>
        <item x="74409"/>
        <item x="74410"/>
        <item x="74411"/>
        <item x="74412"/>
        <item x="74413"/>
        <item x="74414"/>
        <item x="74415"/>
        <item x="74416"/>
        <item x="74417"/>
        <item x="74418"/>
        <item x="74419"/>
        <item x="74420"/>
        <item x="74421"/>
        <item x="74422"/>
        <item x="74423"/>
        <item x="74424"/>
        <item x="74425"/>
        <item x="74426"/>
        <item x="74427"/>
        <item x="74428"/>
        <item x="74429"/>
        <item x="74430"/>
        <item x="74431"/>
        <item x="74432"/>
        <item x="74433"/>
        <item x="74434"/>
        <item x="74435"/>
        <item x="74436"/>
        <item x="74437"/>
        <item x="74438"/>
        <item x="74439"/>
        <item x="74440"/>
        <item x="74441"/>
        <item x="74442"/>
        <item x="74443"/>
        <item x="74444"/>
        <item x="74445"/>
        <item x="74446"/>
        <item x="74447"/>
        <item x="74448"/>
        <item x="74449"/>
        <item x="74450"/>
        <item x="74451"/>
        <item x="74452"/>
        <item x="74453"/>
        <item x="74454"/>
        <item x="74455"/>
        <item x="74456"/>
        <item x="74457"/>
        <item x="74458"/>
        <item x="74459"/>
        <item x="74460"/>
        <item x="74461"/>
        <item x="74462"/>
        <item x="74463"/>
        <item x="74464"/>
        <item x="74465"/>
        <item x="74466"/>
        <item x="74467"/>
        <item x="74468"/>
        <item x="74469"/>
        <item x="74470"/>
        <item x="74471"/>
        <item x="74472"/>
        <item x="74473"/>
        <item x="74474"/>
        <item x="74475"/>
        <item x="74476"/>
        <item x="74477"/>
        <item x="74478"/>
        <item x="74479"/>
        <item x="74480"/>
        <item x="74481"/>
        <item x="74482"/>
        <item x="74483"/>
        <item x="74484"/>
        <item x="74485"/>
        <item x="74486"/>
        <item x="74487"/>
        <item x="74488"/>
        <item x="74489"/>
        <item x="74490"/>
        <item x="74491"/>
        <item x="74492"/>
        <item x="74493"/>
        <item x="74494"/>
        <item x="74495"/>
        <item x="74496"/>
        <item x="74497"/>
        <item x="74498"/>
        <item x="74499"/>
        <item x="74500"/>
        <item x="74501"/>
        <item x="74502"/>
        <item x="74503"/>
        <item x="74504"/>
        <item x="74505"/>
        <item x="74506"/>
        <item x="74507"/>
        <item x="74508"/>
        <item x="74509"/>
        <item x="74510"/>
        <item x="74511"/>
        <item x="74512"/>
        <item x="74513"/>
        <item x="74514"/>
        <item x="74515"/>
        <item x="74516"/>
        <item x="74517"/>
        <item x="74518"/>
        <item x="74519"/>
        <item x="74520"/>
        <item x="74521"/>
        <item x="74522"/>
        <item x="74523"/>
        <item x="74524"/>
        <item x="74525"/>
        <item x="74526"/>
        <item x="74527"/>
        <item x="74528"/>
        <item x="74529"/>
        <item x="74530"/>
        <item x="74531"/>
        <item x="74532"/>
        <item x="74533"/>
        <item x="74534"/>
        <item x="74535"/>
        <item x="74536"/>
        <item x="74537"/>
        <item x="74538"/>
        <item x="74539"/>
        <item x="74540"/>
        <item x="74541"/>
        <item x="74542"/>
        <item x="74543"/>
        <item x="74544"/>
        <item x="74545"/>
        <item x="74546"/>
        <item x="74547"/>
        <item x="74548"/>
        <item x="74549"/>
        <item x="74550"/>
        <item x="74551"/>
        <item x="74552"/>
        <item x="74553"/>
        <item x="74554"/>
        <item x="74555"/>
        <item x="74556"/>
        <item x="74557"/>
        <item x="74558"/>
        <item x="74559"/>
        <item x="74560"/>
        <item x="74561"/>
        <item x="74562"/>
        <item x="74563"/>
        <item x="74564"/>
        <item x="74565"/>
        <item x="74566"/>
        <item x="74567"/>
        <item x="74568"/>
        <item x="74569"/>
        <item x="74570"/>
        <item x="74571"/>
        <item x="74572"/>
        <item x="74573"/>
        <item x="74574"/>
        <item x="74575"/>
        <item x="74576"/>
        <item x="74577"/>
        <item x="74578"/>
        <item x="74579"/>
        <item x="74580"/>
        <item x="74581"/>
        <item x="74582"/>
        <item x="74583"/>
        <item x="74584"/>
        <item x="74585"/>
        <item x="74586"/>
        <item x="74587"/>
        <item x="74588"/>
        <item x="74589"/>
        <item x="74590"/>
        <item x="74591"/>
        <item x="74592"/>
        <item x="74593"/>
        <item x="74594"/>
        <item x="74595"/>
        <item x="74596"/>
        <item x="74597"/>
        <item x="74598"/>
        <item x="74599"/>
        <item x="74600"/>
        <item x="74601"/>
        <item x="74602"/>
        <item x="74603"/>
        <item x="74604"/>
        <item x="74605"/>
        <item x="74606"/>
        <item x="74607"/>
        <item x="74608"/>
        <item x="74609"/>
        <item x="74610"/>
        <item x="74611"/>
        <item x="74612"/>
        <item x="74613"/>
        <item x="74614"/>
        <item x="74615"/>
        <item x="74616"/>
        <item x="74617"/>
        <item x="74618"/>
        <item x="74619"/>
        <item x="74620"/>
        <item x="74621"/>
        <item x="74622"/>
        <item x="74623"/>
        <item x="74624"/>
        <item x="74625"/>
        <item x="74626"/>
        <item x="74627"/>
        <item x="74628"/>
        <item x="74629"/>
        <item x="74630"/>
        <item x="74631"/>
        <item x="74632"/>
        <item x="74633"/>
        <item x="74634"/>
        <item x="74635"/>
        <item x="74636"/>
        <item x="74637"/>
        <item x="74638"/>
        <item x="74639"/>
        <item x="74640"/>
        <item x="74641"/>
        <item x="74642"/>
        <item x="74643"/>
        <item x="74644"/>
        <item x="74645"/>
        <item x="74646"/>
        <item x="74647"/>
        <item x="74648"/>
        <item x="74649"/>
        <item x="74650"/>
        <item x="74651"/>
        <item x="74652"/>
        <item x="74653"/>
        <item x="74654"/>
        <item x="74655"/>
        <item x="74656"/>
        <item x="74657"/>
        <item x="74658"/>
        <item x="74659"/>
        <item x="74660"/>
        <item x="74661"/>
        <item x="74662"/>
        <item x="74663"/>
        <item x="74664"/>
        <item x="74665"/>
        <item x="74666"/>
        <item x="74667"/>
        <item x="74668"/>
        <item x="74669"/>
        <item x="74670"/>
        <item x="74671"/>
        <item x="74672"/>
        <item x="74673"/>
        <item x="74674"/>
        <item x="74675"/>
        <item x="74676"/>
        <item x="74677"/>
        <item x="74678"/>
        <item x="74679"/>
        <item x="74680"/>
        <item x="74681"/>
        <item x="74682"/>
        <item x="74683"/>
        <item x="74684"/>
        <item x="74685"/>
        <item x="74686"/>
        <item x="74687"/>
        <item x="74688"/>
        <item x="74689"/>
        <item x="74690"/>
        <item x="74691"/>
        <item x="74692"/>
        <item x="74693"/>
        <item x="74694"/>
        <item x="74695"/>
        <item x="74696"/>
        <item x="74697"/>
        <item x="74698"/>
        <item x="74699"/>
        <item x="74700"/>
        <item x="74701"/>
        <item x="74702"/>
        <item x="74703"/>
        <item x="74704"/>
        <item x="74705"/>
        <item x="74706"/>
        <item x="74707"/>
        <item x="74708"/>
        <item x="74709"/>
        <item x="74710"/>
        <item x="74711"/>
        <item x="74712"/>
        <item x="74713"/>
        <item x="74714"/>
        <item x="74715"/>
        <item x="74716"/>
        <item x="74717"/>
        <item x="74718"/>
        <item x="74719"/>
        <item x="74720"/>
        <item x="74721"/>
        <item x="74722"/>
        <item x="74723"/>
        <item x="74724"/>
        <item x="74725"/>
        <item x="74726"/>
        <item x="74727"/>
        <item x="74728"/>
        <item x="74729"/>
        <item x="74730"/>
        <item x="74731"/>
        <item x="74732"/>
        <item x="74733"/>
        <item x="74734"/>
        <item x="74735"/>
        <item x="74736"/>
        <item x="74737"/>
        <item x="74738"/>
        <item x="74739"/>
        <item x="74740"/>
        <item x="74741"/>
        <item x="74742"/>
        <item x="74743"/>
        <item x="74744"/>
        <item x="74745"/>
        <item x="74746"/>
        <item x="74747"/>
        <item x="74748"/>
        <item x="74749"/>
        <item x="74750"/>
        <item x="74751"/>
        <item x="74752"/>
        <item x="74753"/>
        <item x="74754"/>
        <item x="74755"/>
        <item x="74756"/>
        <item x="74757"/>
        <item x="74758"/>
        <item x="74759"/>
        <item x="74760"/>
        <item x="74761"/>
        <item x="74762"/>
        <item x="74763"/>
        <item x="74764"/>
        <item x="74765"/>
        <item x="74766"/>
        <item x="74767"/>
        <item x="74768"/>
        <item x="74769"/>
        <item x="74770"/>
        <item x="74771"/>
        <item x="74772"/>
        <item x="74773"/>
        <item x="74774"/>
        <item x="74775"/>
        <item x="74776"/>
        <item x="74777"/>
        <item x="74778"/>
        <item x="74779"/>
        <item x="74780"/>
        <item x="74781"/>
        <item x="74782"/>
        <item x="74783"/>
        <item x="74784"/>
        <item x="74785"/>
        <item x="74786"/>
        <item x="74787"/>
        <item x="74788"/>
        <item x="74789"/>
        <item x="74790"/>
        <item x="74791"/>
        <item x="74792"/>
        <item x="74793"/>
        <item x="74794"/>
        <item x="74795"/>
        <item x="74796"/>
        <item x="74797"/>
        <item x="74798"/>
        <item x="74799"/>
        <item x="74800"/>
        <item x="74801"/>
        <item x="74802"/>
        <item x="74803"/>
        <item x="74804"/>
        <item x="74805"/>
        <item x="74806"/>
        <item x="74807"/>
        <item x="74808"/>
        <item x="74809"/>
        <item x="74810"/>
        <item x="74811"/>
        <item x="74812"/>
        <item x="74813"/>
        <item x="74814"/>
        <item x="74815"/>
        <item x="74816"/>
        <item x="74817"/>
        <item x="74818"/>
        <item x="74819"/>
        <item x="74820"/>
        <item x="74821"/>
        <item x="74822"/>
        <item x="74823"/>
        <item x="74824"/>
        <item x="74825"/>
        <item x="74826"/>
        <item x="74827"/>
        <item x="74828"/>
        <item x="74829"/>
        <item x="74830"/>
        <item x="74831"/>
        <item x="74832"/>
        <item x="74833"/>
        <item x="74834"/>
        <item x="74835"/>
        <item x="74836"/>
        <item x="74837"/>
        <item x="74838"/>
        <item x="74839"/>
        <item x="74840"/>
        <item x="74841"/>
        <item x="74842"/>
        <item x="74843"/>
        <item x="74844"/>
        <item x="74845"/>
        <item x="74846"/>
        <item x="74847"/>
        <item x="74848"/>
        <item x="74849"/>
        <item x="74850"/>
        <item x="74851"/>
        <item x="74852"/>
        <item x="74853"/>
        <item x="74854"/>
        <item x="74855"/>
        <item x="74856"/>
        <item x="74857"/>
        <item x="74858"/>
        <item x="74859"/>
        <item x="74860"/>
        <item x="74861"/>
        <item x="74862"/>
        <item x="74863"/>
        <item x="74864"/>
        <item x="74865"/>
        <item x="74866"/>
        <item x="74867"/>
        <item x="74868"/>
        <item x="74869"/>
        <item x="74870"/>
        <item x="74871"/>
        <item x="74872"/>
        <item x="74873"/>
        <item x="74874"/>
        <item x="74875"/>
        <item x="74876"/>
        <item x="74877"/>
        <item x="74878"/>
        <item x="74879"/>
        <item x="74880"/>
        <item x="74881"/>
        <item x="74882"/>
        <item x="74883"/>
        <item x="74884"/>
        <item x="74885"/>
        <item x="74886"/>
        <item x="74887"/>
        <item x="74888"/>
        <item x="74889"/>
        <item x="74890"/>
        <item x="74891"/>
        <item x="74892"/>
        <item x="74893"/>
        <item x="74894"/>
        <item x="74895"/>
        <item x="74896"/>
        <item x="74897"/>
        <item x="74898"/>
        <item x="74899"/>
        <item x="74900"/>
        <item x="74901"/>
        <item x="74902"/>
        <item x="74903"/>
        <item x="74904"/>
        <item x="74905"/>
        <item x="74906"/>
        <item x="74907"/>
        <item x="74908"/>
        <item x="74909"/>
        <item x="74910"/>
        <item x="74911"/>
        <item x="74912"/>
        <item x="74913"/>
        <item x="74914"/>
        <item x="74915"/>
        <item x="74916"/>
        <item x="74917"/>
        <item x="74918"/>
        <item x="74919"/>
        <item x="74920"/>
        <item x="74921"/>
        <item x="74922"/>
        <item x="74923"/>
        <item x="74924"/>
        <item x="74925"/>
        <item x="74926"/>
        <item x="74927"/>
        <item x="74928"/>
        <item x="74929"/>
        <item x="74930"/>
        <item x="74931"/>
        <item x="74932"/>
        <item x="74933"/>
        <item x="74934"/>
        <item x="74935"/>
        <item x="74936"/>
        <item x="74937"/>
        <item x="74938"/>
        <item x="74939"/>
        <item x="74940"/>
        <item x="74941"/>
        <item x="74942"/>
        <item x="74943"/>
        <item x="74944"/>
        <item x="74945"/>
        <item x="74946"/>
        <item x="74947"/>
        <item x="74948"/>
        <item x="74949"/>
        <item x="74950"/>
        <item x="74951"/>
        <item x="74952"/>
        <item x="74953"/>
        <item x="74954"/>
        <item x="74955"/>
        <item x="74956"/>
        <item x="74957"/>
        <item x="74958"/>
        <item x="74959"/>
        <item x="74960"/>
        <item x="74961"/>
        <item x="74962"/>
        <item x="74963"/>
        <item x="74964"/>
        <item x="74965"/>
        <item x="74966"/>
        <item x="74967"/>
        <item x="74968"/>
        <item x="74969"/>
        <item x="74970"/>
        <item x="74971"/>
        <item x="74972"/>
        <item x="74973"/>
        <item x="74974"/>
        <item x="74975"/>
        <item x="74976"/>
        <item x="74977"/>
        <item x="74978"/>
        <item x="74979"/>
        <item x="74980"/>
        <item x="74981"/>
        <item x="74982"/>
        <item x="74983"/>
        <item x="74984"/>
        <item x="74985"/>
        <item x="74986"/>
        <item x="74987"/>
        <item x="74988"/>
        <item x="74989"/>
        <item x="74990"/>
        <item x="74991"/>
        <item x="74992"/>
        <item x="74993"/>
        <item x="74994"/>
        <item x="74995"/>
        <item x="74996"/>
        <item x="74997"/>
        <item x="74998"/>
        <item x="74999"/>
        <item x="75000"/>
        <item x="75001"/>
        <item x="75002"/>
        <item x="75003"/>
        <item x="75004"/>
        <item x="75005"/>
        <item x="75006"/>
        <item x="75007"/>
        <item x="75008"/>
        <item x="75009"/>
        <item x="75010"/>
        <item x="75011"/>
        <item x="75012"/>
        <item x="75013"/>
        <item x="75014"/>
        <item x="75015"/>
        <item x="75016"/>
        <item x="75017"/>
        <item x="75018"/>
        <item x="75019"/>
        <item x="75020"/>
        <item x="75021"/>
        <item x="75022"/>
        <item x="75023"/>
        <item x="75024"/>
        <item x="75025"/>
        <item x="75026"/>
        <item x="75027"/>
        <item x="75028"/>
        <item x="75029"/>
        <item x="75030"/>
        <item x="75031"/>
        <item x="75032"/>
        <item x="75033"/>
        <item x="75034"/>
        <item x="75035"/>
        <item x="75036"/>
        <item x="75037"/>
        <item x="75038"/>
        <item x="75039"/>
        <item x="75040"/>
        <item x="75041"/>
        <item x="75042"/>
        <item x="75043"/>
        <item x="75044"/>
        <item x="75045"/>
        <item x="75046"/>
        <item x="75047"/>
        <item x="75048"/>
        <item x="75049"/>
        <item x="75050"/>
        <item x="75051"/>
        <item x="75052"/>
        <item x="75053"/>
        <item x="75054"/>
        <item x="75055"/>
        <item x="75056"/>
        <item x="75057"/>
        <item x="75058"/>
        <item x="75059"/>
        <item x="75060"/>
        <item x="75061"/>
        <item x="75062"/>
        <item x="75063"/>
        <item x="75064"/>
        <item x="75065"/>
        <item x="75066"/>
        <item x="75067"/>
        <item x="75068"/>
        <item x="75069"/>
        <item x="75070"/>
        <item x="75071"/>
        <item x="75072"/>
        <item x="75073"/>
        <item x="75074"/>
        <item x="75075"/>
        <item x="75076"/>
        <item x="75077"/>
        <item x="75078"/>
        <item x="75079"/>
        <item x="75080"/>
        <item x="75081"/>
        <item x="75082"/>
        <item x="75083"/>
        <item x="75084"/>
        <item x="75085"/>
        <item x="75086"/>
        <item x="75087"/>
        <item x="75088"/>
        <item x="75089"/>
        <item x="75090"/>
        <item x="75091"/>
        <item x="75092"/>
        <item x="75093"/>
        <item x="75094"/>
        <item x="75095"/>
        <item x="75096"/>
        <item x="75097"/>
        <item x="75098"/>
        <item x="75099"/>
        <item x="75100"/>
        <item x="75101"/>
        <item x="75102"/>
        <item x="75103"/>
        <item x="75104"/>
        <item x="75105"/>
        <item x="75106"/>
        <item x="75107"/>
        <item x="75108"/>
        <item x="75109"/>
        <item x="75110"/>
        <item x="75111"/>
        <item x="75112"/>
        <item x="75113"/>
        <item x="75114"/>
        <item x="75115"/>
        <item x="75116"/>
        <item x="75117"/>
        <item x="75118"/>
        <item x="75119"/>
        <item x="75120"/>
        <item x="75121"/>
        <item x="75122"/>
        <item x="75123"/>
        <item x="75124"/>
        <item x="75125"/>
        <item x="75126"/>
        <item x="75127"/>
        <item x="75128"/>
        <item x="75129"/>
        <item x="75130"/>
        <item x="75131"/>
        <item x="75132"/>
        <item x="75133"/>
        <item x="75134"/>
        <item x="75135"/>
        <item x="75136"/>
        <item x="75137"/>
        <item x="75138"/>
        <item x="75139"/>
        <item x="75140"/>
        <item x="75141"/>
        <item x="75142"/>
        <item x="75143"/>
        <item x="75144"/>
        <item x="75145"/>
        <item x="75146"/>
        <item x="75147"/>
        <item x="75148"/>
        <item x="75149"/>
        <item x="75150"/>
        <item x="75151"/>
        <item x="75152"/>
        <item x="75153"/>
        <item x="75154"/>
        <item x="75155"/>
        <item x="75156"/>
        <item x="75157"/>
        <item x="75158"/>
        <item x="75159"/>
        <item x="75160"/>
        <item x="75161"/>
        <item x="75162"/>
        <item x="75163"/>
        <item x="75164"/>
        <item x="75165"/>
        <item x="75166"/>
        <item x="75167"/>
        <item x="75168"/>
        <item x="75169"/>
        <item x="75170"/>
        <item x="75171"/>
        <item x="75172"/>
        <item x="75173"/>
        <item x="75174"/>
        <item x="75175"/>
        <item x="75176"/>
        <item x="75177"/>
        <item x="75178"/>
        <item x="75179"/>
        <item x="75180"/>
        <item x="75181"/>
        <item x="75182"/>
        <item x="75183"/>
        <item x="75184"/>
        <item x="75185"/>
        <item x="75186"/>
        <item x="75187"/>
        <item x="75188"/>
        <item x="75189"/>
        <item x="75190"/>
        <item x="75191"/>
        <item x="75192"/>
        <item x="75193"/>
        <item x="75194"/>
        <item x="75195"/>
        <item x="75196"/>
        <item x="75197"/>
        <item x="75198"/>
        <item x="75199"/>
        <item x="75200"/>
        <item x="75201"/>
        <item x="75202"/>
        <item x="75203"/>
        <item x="75204"/>
        <item x="75205"/>
        <item x="75206"/>
        <item x="75207"/>
        <item x="75208"/>
        <item x="75209"/>
        <item x="75210"/>
        <item x="75211"/>
        <item x="75212"/>
        <item x="75213"/>
        <item x="75214"/>
        <item x="75215"/>
        <item x="75216"/>
        <item x="75217"/>
        <item x="75218"/>
        <item x="75219"/>
        <item x="75220"/>
        <item x="75221"/>
        <item x="75222"/>
        <item x="75223"/>
        <item x="75224"/>
        <item x="75225"/>
        <item x="75226"/>
        <item x="75227"/>
        <item x="75228"/>
        <item x="75229"/>
        <item x="75230"/>
        <item x="75231"/>
        <item x="75232"/>
        <item x="75233"/>
        <item x="75234"/>
        <item x="75235"/>
        <item x="75236"/>
        <item x="75237"/>
        <item x="75238"/>
        <item x="75239"/>
        <item x="75240"/>
        <item x="75241"/>
        <item x="75242"/>
        <item x="75243"/>
        <item x="75244"/>
        <item x="75245"/>
        <item x="75246"/>
        <item x="75247"/>
        <item x="75248"/>
        <item x="75249"/>
        <item x="75250"/>
        <item x="75251"/>
        <item x="75252"/>
        <item x="75253"/>
        <item x="75254"/>
        <item x="75255"/>
        <item x="75256"/>
        <item x="75257"/>
        <item x="75258"/>
        <item x="75259"/>
        <item x="75260"/>
        <item x="75261"/>
        <item x="75262"/>
        <item x="75263"/>
        <item x="75264"/>
        <item x="75265"/>
        <item x="75266"/>
        <item x="75267"/>
        <item x="75268"/>
        <item x="75269"/>
        <item x="75270"/>
        <item x="75271"/>
        <item x="75272"/>
        <item x="75273"/>
        <item x="75274"/>
        <item x="75275"/>
        <item x="75276"/>
        <item x="75277"/>
        <item x="75278"/>
        <item x="75279"/>
        <item x="75280"/>
        <item x="75281"/>
        <item x="75282"/>
        <item x="75283"/>
        <item x="75284"/>
        <item x="75285"/>
        <item x="75286"/>
        <item x="75287"/>
        <item x="75288"/>
        <item x="75289"/>
        <item x="75290"/>
        <item x="75291"/>
        <item x="75292"/>
        <item x="75293"/>
        <item x="75294"/>
        <item x="75295"/>
        <item x="75296"/>
        <item x="75297"/>
        <item x="75298"/>
        <item x="75299"/>
        <item x="75300"/>
        <item x="75301"/>
        <item x="75302"/>
        <item x="75303"/>
        <item x="75304"/>
        <item x="75305"/>
        <item x="75306"/>
        <item x="75307"/>
        <item x="75308"/>
        <item x="75309"/>
        <item x="75310"/>
        <item x="75311"/>
        <item x="75312"/>
        <item x="75313"/>
        <item x="75314"/>
        <item x="75315"/>
        <item x="75316"/>
        <item x="75317"/>
        <item x="75318"/>
        <item x="75319"/>
        <item x="75320"/>
        <item x="75321"/>
        <item x="75322"/>
        <item x="75323"/>
        <item x="75324"/>
        <item x="75325"/>
        <item x="75326"/>
        <item x="75327"/>
        <item x="75328"/>
        <item x="75329"/>
        <item x="75330"/>
        <item x="75331"/>
        <item x="75332"/>
        <item x="75333"/>
        <item x="75334"/>
        <item x="75335"/>
        <item x="75336"/>
        <item x="75337"/>
        <item x="75338"/>
        <item x="75339"/>
        <item x="75340"/>
        <item x="75341"/>
        <item x="75342"/>
        <item x="75343"/>
        <item x="75344"/>
        <item x="75345"/>
        <item x="75346"/>
        <item x="75347"/>
        <item x="75348"/>
        <item x="75349"/>
        <item x="75350"/>
        <item x="75351"/>
        <item x="75352"/>
        <item x="75353"/>
        <item x="75354"/>
        <item x="75355"/>
        <item x="75356"/>
        <item x="75357"/>
        <item x="75358"/>
        <item x="75359"/>
        <item x="75360"/>
        <item x="75361"/>
        <item x="75362"/>
        <item x="75363"/>
        <item x="75364"/>
        <item x="75365"/>
        <item x="75366"/>
        <item x="75367"/>
        <item x="75368"/>
        <item x="75369"/>
        <item x="75370"/>
        <item x="75371"/>
        <item x="75372"/>
        <item x="75373"/>
        <item x="75374"/>
        <item x="75375"/>
        <item x="75376"/>
        <item x="75377"/>
        <item x="75378"/>
        <item x="75379"/>
        <item x="75380"/>
        <item x="75381"/>
        <item x="75382"/>
        <item x="75383"/>
        <item x="75384"/>
        <item x="75385"/>
        <item x="75386"/>
        <item x="75387"/>
        <item x="75388"/>
        <item x="75389"/>
        <item x="75390"/>
        <item x="75391"/>
        <item x="75392"/>
        <item x="75393"/>
        <item x="75394"/>
        <item x="75395"/>
        <item x="75396"/>
        <item x="75397"/>
        <item x="75398"/>
        <item x="75399"/>
        <item x="75400"/>
        <item x="75401"/>
        <item x="75402"/>
        <item x="75403"/>
        <item x="75404"/>
        <item x="75405"/>
        <item x="75406"/>
        <item x="75407"/>
        <item x="75408"/>
        <item x="75409"/>
        <item x="75410"/>
        <item x="75411"/>
        <item x="75412"/>
        <item x="75413"/>
        <item x="75414"/>
        <item x="75415"/>
        <item x="75416"/>
        <item x="75417"/>
        <item x="75418"/>
        <item x="75419"/>
        <item x="75420"/>
        <item x="75421"/>
        <item x="75422"/>
        <item x="75423"/>
        <item x="75424"/>
        <item x="75425"/>
        <item x="75426"/>
        <item x="75427"/>
        <item x="75428"/>
        <item x="75429"/>
        <item x="75430"/>
        <item x="75431"/>
        <item x="75432"/>
        <item x="75433"/>
        <item x="75434"/>
        <item x="75435"/>
        <item x="75436"/>
        <item x="75437"/>
        <item x="75438"/>
        <item x="75439"/>
        <item x="75440"/>
        <item x="75441"/>
        <item x="75442"/>
        <item x="75443"/>
        <item x="75444"/>
        <item x="75445"/>
        <item x="75446"/>
        <item x="75447"/>
        <item x="75448"/>
        <item x="75449"/>
        <item x="75450"/>
        <item x="75451"/>
        <item x="75452"/>
        <item x="75453"/>
        <item x="75454"/>
        <item x="75455"/>
        <item x="75456"/>
        <item x="75457"/>
        <item x="75458"/>
        <item x="75459"/>
        <item x="75460"/>
        <item x="75461"/>
        <item x="75462"/>
        <item x="75463"/>
        <item x="75464"/>
        <item x="75465"/>
        <item x="75466"/>
        <item x="75467"/>
        <item x="75468"/>
        <item x="75469"/>
        <item x="75470"/>
        <item x="75471"/>
        <item x="75472"/>
        <item x="75473"/>
        <item x="75474"/>
        <item x="75475"/>
        <item x="75476"/>
        <item x="75477"/>
        <item x="75478"/>
        <item x="75479"/>
        <item x="75480"/>
        <item x="75481"/>
        <item x="75482"/>
        <item x="75483"/>
        <item x="75484"/>
        <item x="75485"/>
        <item x="75486"/>
        <item x="75487"/>
        <item x="75488"/>
        <item x="75489"/>
        <item x="75490"/>
        <item x="75491"/>
        <item x="75492"/>
        <item x="75493"/>
        <item x="75494"/>
        <item x="75495"/>
        <item x="75496"/>
        <item x="75497"/>
        <item x="75498"/>
        <item x="75499"/>
        <item x="75500"/>
        <item x="75501"/>
        <item x="75502"/>
        <item x="75503"/>
        <item x="75504"/>
        <item x="75505"/>
        <item x="75506"/>
        <item x="75507"/>
        <item x="75508"/>
        <item x="75509"/>
        <item x="75510"/>
        <item x="75511"/>
        <item x="75512"/>
        <item x="75513"/>
        <item x="75514"/>
        <item x="75515"/>
        <item x="75516"/>
        <item x="75517"/>
        <item x="75518"/>
        <item x="75519"/>
        <item x="75520"/>
        <item x="75521"/>
        <item x="75522"/>
        <item x="75523"/>
        <item x="75524"/>
        <item x="75525"/>
        <item x="75526"/>
        <item x="75527"/>
        <item x="75528"/>
        <item x="75529"/>
        <item x="75530"/>
        <item x="75531"/>
        <item x="75532"/>
        <item x="75533"/>
        <item x="75534"/>
        <item x="75535"/>
        <item x="75536"/>
        <item x="75537"/>
        <item x="75538"/>
        <item x="75539"/>
        <item x="75540"/>
        <item x="75541"/>
        <item x="75542"/>
        <item x="75543"/>
        <item x="75544"/>
        <item x="75545"/>
        <item x="75546"/>
        <item x="75547"/>
        <item x="75548"/>
        <item x="75549"/>
        <item x="75550"/>
        <item x="75551"/>
        <item x="75552"/>
        <item x="75553"/>
        <item x="75554"/>
        <item x="75555"/>
        <item x="75556"/>
        <item x="75557"/>
        <item x="75558"/>
        <item x="75559"/>
        <item x="75560"/>
        <item x="75561"/>
        <item x="75562"/>
        <item x="75563"/>
        <item x="75564"/>
        <item x="75565"/>
        <item x="75566"/>
        <item x="75567"/>
        <item x="75568"/>
        <item x="75569"/>
        <item x="75570"/>
        <item x="75571"/>
        <item x="75572"/>
        <item x="75573"/>
        <item x="75574"/>
        <item x="75575"/>
        <item x="75576"/>
        <item x="75577"/>
        <item x="75578"/>
        <item x="75579"/>
        <item x="75580"/>
        <item x="75581"/>
        <item x="75582"/>
        <item x="75583"/>
        <item x="75584"/>
        <item x="75585"/>
        <item x="75586"/>
        <item x="75587"/>
        <item x="75588"/>
        <item x="75589"/>
        <item x="75590"/>
        <item x="75591"/>
        <item x="75592"/>
        <item x="75593"/>
        <item x="75594"/>
        <item x="75595"/>
        <item x="75596"/>
        <item x="75597"/>
        <item x="75598"/>
        <item x="75599"/>
        <item x="75600"/>
        <item x="75601"/>
        <item x="75602"/>
        <item x="75603"/>
        <item x="75604"/>
        <item x="75605"/>
        <item x="75606"/>
        <item x="75607"/>
        <item x="75608"/>
        <item x="75609"/>
        <item x="75610"/>
        <item x="75611"/>
        <item x="75612"/>
        <item x="75613"/>
        <item x="75614"/>
        <item x="75615"/>
        <item x="75616"/>
        <item x="75617"/>
        <item x="75618"/>
        <item x="75619"/>
        <item x="75620"/>
        <item x="75621"/>
        <item x="75622"/>
        <item x="75623"/>
        <item x="75624"/>
        <item x="75625"/>
        <item x="75626"/>
        <item x="75627"/>
        <item x="75628"/>
        <item x="75629"/>
        <item x="75630"/>
        <item x="75631"/>
        <item x="75632"/>
        <item x="75633"/>
        <item x="75634"/>
        <item x="75635"/>
        <item x="75636"/>
        <item x="75637"/>
        <item x="75638"/>
        <item x="75639"/>
        <item x="75640"/>
        <item x="75641"/>
        <item x="75642"/>
        <item x="75643"/>
        <item x="75644"/>
        <item x="75645"/>
        <item x="75646"/>
        <item x="75647"/>
        <item x="75648"/>
        <item x="75649"/>
        <item x="75650"/>
        <item x="75651"/>
        <item x="75652"/>
        <item x="75653"/>
        <item x="75654"/>
        <item x="75655"/>
        <item x="75656"/>
        <item x="75657"/>
        <item x="75658"/>
        <item x="75659"/>
        <item x="75660"/>
        <item x="75661"/>
        <item x="75662"/>
        <item x="75663"/>
        <item x="75664"/>
        <item x="75665"/>
        <item x="75666"/>
        <item x="75667"/>
        <item x="75668"/>
        <item x="75669"/>
        <item x="75670"/>
        <item x="75671"/>
        <item x="75672"/>
        <item x="75673"/>
        <item x="75674"/>
        <item x="75675"/>
        <item x="75676"/>
        <item x="75677"/>
        <item x="75678"/>
        <item x="75679"/>
        <item x="75680"/>
        <item x="75681"/>
        <item x="75682"/>
        <item x="75683"/>
        <item x="75684"/>
        <item x="75685"/>
        <item x="75686"/>
        <item x="75687"/>
        <item x="75688"/>
        <item x="75689"/>
        <item x="75690"/>
        <item x="75691"/>
        <item x="75692"/>
        <item x="75693"/>
        <item x="75694"/>
        <item x="75695"/>
        <item x="75696"/>
        <item x="75697"/>
        <item x="75698"/>
        <item x="75699"/>
        <item x="75700"/>
        <item x="75701"/>
        <item x="75702"/>
        <item x="75703"/>
        <item x="75704"/>
        <item x="75705"/>
        <item x="75706"/>
        <item x="75707"/>
        <item x="75708"/>
        <item x="75709"/>
        <item x="75710"/>
        <item x="75711"/>
        <item x="75712"/>
        <item x="75713"/>
        <item x="75714"/>
        <item x="75715"/>
        <item x="75716"/>
        <item x="75717"/>
        <item x="75718"/>
        <item x="75719"/>
        <item x="75720"/>
        <item x="75721"/>
        <item x="75722"/>
        <item x="75723"/>
        <item x="75724"/>
        <item x="75725"/>
        <item x="75726"/>
        <item x="75727"/>
        <item x="75728"/>
        <item x="75729"/>
        <item x="75730"/>
        <item x="75731"/>
        <item x="75732"/>
        <item x="75733"/>
        <item x="75734"/>
        <item x="75735"/>
        <item x="75736"/>
        <item x="75737"/>
        <item x="75738"/>
        <item x="75739"/>
        <item x="75740"/>
        <item x="75741"/>
        <item x="75742"/>
        <item x="75743"/>
        <item x="75744"/>
        <item x="75745"/>
        <item x="75746"/>
        <item x="75747"/>
        <item x="75748"/>
        <item x="75749"/>
        <item x="75750"/>
        <item x="75751"/>
        <item x="75752"/>
        <item x="75753"/>
        <item x="75754"/>
        <item x="75755"/>
        <item x="75756"/>
        <item x="75757"/>
        <item x="75758"/>
        <item x="75759"/>
        <item x="75760"/>
        <item x="75761"/>
        <item x="75762"/>
        <item x="75763"/>
        <item x="75764"/>
        <item x="75765"/>
        <item x="75766"/>
        <item x="75767"/>
        <item x="75768"/>
        <item x="75769"/>
        <item x="75770"/>
        <item x="75771"/>
        <item x="75772"/>
        <item x="75773"/>
        <item x="75774"/>
        <item x="75775"/>
        <item x="75776"/>
        <item x="75777"/>
        <item x="75778"/>
        <item x="75779"/>
        <item x="75780"/>
        <item x="75781"/>
        <item x="75782"/>
        <item x="75783"/>
        <item x="75784"/>
        <item x="75785"/>
        <item x="75786"/>
        <item x="75787"/>
        <item x="75788"/>
        <item x="75789"/>
        <item x="75790"/>
        <item x="75791"/>
        <item x="75792"/>
        <item x="75793"/>
        <item x="75794"/>
        <item x="75795"/>
        <item x="75796"/>
        <item x="75797"/>
        <item x="75798"/>
        <item x="75799"/>
        <item x="75800"/>
        <item x="75801"/>
        <item x="75802"/>
        <item x="75803"/>
        <item x="75804"/>
        <item x="75805"/>
        <item x="75806"/>
        <item x="75807"/>
        <item x="75808"/>
        <item x="75809"/>
        <item x="75810"/>
        <item x="75811"/>
        <item x="75812"/>
        <item x="75813"/>
        <item x="75814"/>
        <item x="75815"/>
        <item x="75816"/>
        <item x="75817"/>
        <item x="75818"/>
        <item x="75819"/>
        <item x="75820"/>
        <item x="75821"/>
        <item x="75822"/>
        <item x="75823"/>
        <item x="75824"/>
        <item x="75825"/>
        <item x="75826"/>
        <item x="75827"/>
        <item x="75828"/>
        <item x="75829"/>
        <item x="75830"/>
        <item x="75831"/>
        <item x="75832"/>
        <item x="75833"/>
        <item x="75834"/>
        <item x="75835"/>
        <item x="75836"/>
        <item x="75837"/>
        <item x="75838"/>
        <item x="75839"/>
        <item x="75840"/>
        <item x="75841"/>
        <item x="75842"/>
        <item x="75843"/>
        <item x="75844"/>
        <item x="75845"/>
        <item x="75846"/>
        <item x="75847"/>
        <item x="75848"/>
        <item x="75849"/>
        <item x="75850"/>
        <item x="75851"/>
        <item x="75852"/>
        <item x="75853"/>
        <item x="75854"/>
        <item x="75855"/>
        <item x="75856"/>
        <item x="75857"/>
        <item x="75858"/>
        <item x="75859"/>
        <item x="75860"/>
        <item x="75861"/>
        <item x="75862"/>
        <item x="75863"/>
        <item x="75864"/>
        <item x="75865"/>
        <item x="75866"/>
        <item x="75867"/>
        <item x="75868"/>
        <item x="75869"/>
        <item x="75870"/>
        <item x="75871"/>
        <item x="75872"/>
        <item x="75873"/>
        <item x="75874"/>
        <item x="75875"/>
        <item x="75876"/>
        <item x="75877"/>
        <item x="75878"/>
        <item x="75879"/>
        <item x="75880"/>
        <item x="75881"/>
        <item x="75882"/>
        <item x="75883"/>
        <item x="75884"/>
        <item x="75885"/>
        <item x="75886"/>
        <item x="75887"/>
        <item x="75888"/>
        <item x="75889"/>
        <item x="75890"/>
        <item x="75891"/>
        <item x="75892"/>
        <item x="75893"/>
        <item x="75894"/>
        <item x="75895"/>
        <item x="75896"/>
        <item x="75897"/>
        <item x="75898"/>
        <item x="75899"/>
        <item x="75900"/>
        <item x="75901"/>
        <item x="75902"/>
        <item x="75903"/>
        <item x="75904"/>
        <item x="75905"/>
        <item x="75906"/>
        <item x="75907"/>
        <item x="75908"/>
        <item x="75909"/>
        <item x="75910"/>
        <item x="75911"/>
        <item x="75912"/>
        <item x="75913"/>
        <item x="75914"/>
        <item x="75915"/>
        <item x="75916"/>
        <item x="75917"/>
        <item x="75918"/>
        <item x="75919"/>
        <item x="75920"/>
        <item x="75921"/>
        <item x="75922"/>
        <item x="75923"/>
        <item x="75924"/>
        <item x="75925"/>
        <item x="75926"/>
        <item x="75927"/>
        <item x="75928"/>
        <item x="75929"/>
        <item x="75930"/>
        <item x="75931"/>
        <item x="75932"/>
        <item x="75933"/>
        <item x="75934"/>
        <item x="75935"/>
        <item x="75936"/>
        <item x="75937"/>
        <item x="75938"/>
        <item x="75939"/>
        <item x="75940"/>
        <item x="75941"/>
        <item x="75942"/>
        <item x="75943"/>
        <item x="75944"/>
        <item x="75945"/>
        <item x="75946"/>
        <item x="75947"/>
        <item x="75948"/>
        <item x="75949"/>
        <item x="75950"/>
        <item x="75951"/>
        <item x="75952"/>
        <item x="75953"/>
        <item x="75954"/>
        <item x="75955"/>
        <item x="75956"/>
        <item x="75957"/>
        <item x="75958"/>
        <item x="75959"/>
        <item x="75960"/>
        <item x="75961"/>
        <item x="75962"/>
        <item x="75963"/>
        <item x="75964"/>
        <item x="75965"/>
        <item x="75966"/>
        <item x="75967"/>
        <item x="75968"/>
        <item x="75969"/>
        <item x="75970"/>
        <item x="75971"/>
        <item x="75972"/>
        <item x="75973"/>
        <item x="75974"/>
        <item x="75975"/>
        <item x="75976"/>
        <item x="75977"/>
        <item x="75978"/>
        <item x="75979"/>
        <item x="75980"/>
        <item x="75981"/>
        <item x="75982"/>
        <item x="75983"/>
        <item x="75984"/>
        <item x="75985"/>
        <item x="75986"/>
        <item x="75987"/>
        <item x="75988"/>
        <item x="75989"/>
        <item x="75990"/>
        <item x="75991"/>
        <item x="75992"/>
        <item x="75993"/>
        <item x="75994"/>
        <item x="75995"/>
        <item x="75996"/>
        <item x="75997"/>
        <item x="75998"/>
        <item x="75999"/>
        <item x="76000"/>
        <item x="76001"/>
        <item x="76002"/>
        <item x="76003"/>
        <item x="76004"/>
        <item x="76005"/>
        <item x="76006"/>
        <item x="76007"/>
        <item x="76008"/>
        <item x="76009"/>
        <item x="76010"/>
        <item x="76011"/>
        <item x="76012"/>
        <item x="76013"/>
        <item x="76014"/>
        <item x="76015"/>
        <item x="76016"/>
        <item x="76017"/>
        <item x="76018"/>
        <item x="76019"/>
        <item x="76020"/>
        <item x="76021"/>
        <item x="76022"/>
        <item x="76023"/>
        <item x="76024"/>
        <item x="76025"/>
        <item x="76026"/>
        <item x="76027"/>
        <item x="76028"/>
        <item x="76029"/>
        <item x="76030"/>
        <item x="76031"/>
        <item x="76032"/>
        <item x="76033"/>
        <item x="76034"/>
        <item x="76035"/>
        <item x="76036"/>
        <item x="76037"/>
        <item x="76038"/>
        <item x="76039"/>
        <item x="76040"/>
        <item x="76041"/>
        <item x="76042"/>
        <item x="76043"/>
        <item x="76044"/>
        <item x="76045"/>
        <item x="76046"/>
        <item x="76047"/>
        <item x="76048"/>
        <item x="76049"/>
        <item x="76050"/>
        <item x="76051"/>
        <item x="76052"/>
        <item x="76053"/>
        <item x="76054"/>
        <item x="76055"/>
        <item x="76056"/>
        <item x="76057"/>
        <item x="76058"/>
        <item x="76059"/>
        <item x="76060"/>
        <item x="76061"/>
        <item x="76062"/>
        <item x="76063"/>
        <item x="76064"/>
        <item x="76065"/>
        <item x="76066"/>
        <item x="76067"/>
        <item x="76068"/>
        <item x="76069"/>
        <item x="76070"/>
        <item x="76071"/>
        <item x="76072"/>
        <item x="76073"/>
        <item x="76074"/>
        <item x="76075"/>
        <item x="76076"/>
        <item x="76077"/>
        <item x="76078"/>
        <item x="76079"/>
        <item x="76080"/>
        <item x="76081"/>
        <item x="76082"/>
        <item x="76083"/>
        <item x="76084"/>
        <item x="76085"/>
        <item x="76086"/>
        <item x="76087"/>
        <item x="76088"/>
        <item x="76089"/>
        <item x="76090"/>
        <item x="76091"/>
        <item x="76092"/>
        <item x="76093"/>
        <item x="76094"/>
        <item x="76095"/>
        <item x="76096"/>
        <item x="76097"/>
        <item x="76098"/>
        <item x="76099"/>
        <item x="76100"/>
        <item x="76101"/>
        <item x="76102"/>
        <item x="76103"/>
        <item x="76104"/>
        <item x="76105"/>
        <item x="76106"/>
        <item x="76107"/>
        <item x="76108"/>
        <item x="76109"/>
        <item x="76110"/>
        <item x="76111"/>
        <item x="76112"/>
        <item x="76113"/>
        <item x="76114"/>
        <item x="76115"/>
        <item x="76116"/>
        <item x="76117"/>
        <item x="76118"/>
        <item x="76119"/>
        <item x="76120"/>
        <item x="76121"/>
        <item x="76122"/>
        <item x="76123"/>
        <item x="76124"/>
        <item x="76125"/>
        <item x="76126"/>
        <item x="76127"/>
        <item x="76128"/>
        <item x="76129"/>
        <item x="76130"/>
        <item x="76131"/>
        <item x="76132"/>
        <item x="76133"/>
        <item x="76134"/>
        <item x="76135"/>
        <item x="76136"/>
        <item x="76137"/>
        <item x="76138"/>
        <item x="76139"/>
        <item x="76140"/>
        <item x="76141"/>
        <item x="76142"/>
        <item x="76143"/>
        <item x="76144"/>
        <item x="76145"/>
        <item x="76146"/>
        <item x="76147"/>
        <item x="76148"/>
        <item x="76149"/>
        <item x="76150"/>
        <item x="76151"/>
        <item x="76152"/>
        <item x="76153"/>
        <item x="76154"/>
        <item x="76155"/>
        <item x="76156"/>
        <item x="76157"/>
        <item x="76158"/>
        <item x="76159"/>
        <item x="76160"/>
        <item x="76161"/>
        <item x="76162"/>
        <item x="76163"/>
        <item x="76164"/>
        <item x="76165"/>
        <item x="76166"/>
        <item x="76167"/>
        <item x="76168"/>
        <item x="76169"/>
        <item x="76170"/>
        <item x="76171"/>
        <item x="76172"/>
        <item x="76173"/>
        <item x="76174"/>
        <item x="76175"/>
        <item x="76176"/>
        <item x="76177"/>
        <item x="76178"/>
        <item x="76179"/>
        <item x="76180"/>
        <item x="76181"/>
        <item x="76182"/>
        <item x="76183"/>
        <item x="76184"/>
        <item x="76185"/>
        <item x="76186"/>
        <item x="76187"/>
        <item x="76188"/>
        <item x="76189"/>
        <item x="76190"/>
        <item x="76191"/>
        <item x="76192"/>
        <item x="76193"/>
        <item x="76194"/>
        <item x="76195"/>
        <item x="76196"/>
        <item x="76197"/>
        <item x="76198"/>
        <item x="76199"/>
        <item x="76200"/>
        <item x="76201"/>
        <item x="76202"/>
        <item x="76203"/>
        <item x="76204"/>
        <item x="76205"/>
        <item x="76206"/>
        <item x="76207"/>
        <item x="76208"/>
        <item x="76209"/>
        <item x="76210"/>
        <item x="76211"/>
        <item x="76212"/>
        <item x="76213"/>
        <item x="76214"/>
        <item x="76215"/>
        <item x="76216"/>
        <item x="76217"/>
        <item x="76218"/>
        <item x="76219"/>
        <item x="76220"/>
        <item x="76221"/>
        <item x="76222"/>
        <item x="76223"/>
        <item x="76224"/>
        <item x="76225"/>
        <item x="76226"/>
        <item x="76227"/>
        <item x="76228"/>
        <item x="76229"/>
        <item x="76230"/>
        <item x="76231"/>
        <item x="76232"/>
        <item x="76233"/>
        <item x="76234"/>
        <item x="76235"/>
        <item x="76236"/>
        <item x="76237"/>
        <item x="76238"/>
        <item x="76239"/>
        <item x="76240"/>
        <item x="76241"/>
        <item x="76242"/>
        <item x="76243"/>
        <item x="76244"/>
        <item x="76245"/>
        <item x="76246"/>
        <item x="76247"/>
        <item x="76248"/>
        <item x="76249"/>
        <item x="76250"/>
        <item x="76251"/>
        <item x="76252"/>
        <item x="76253"/>
        <item x="76254"/>
        <item x="76255"/>
        <item x="76256"/>
        <item x="76257"/>
        <item x="76258"/>
        <item x="76259"/>
        <item x="76260"/>
        <item x="76261"/>
        <item x="76262"/>
        <item x="76263"/>
        <item x="76264"/>
        <item x="76265"/>
        <item x="76266"/>
        <item x="76267"/>
        <item x="76268"/>
        <item x="76269"/>
        <item x="76270"/>
        <item x="76271"/>
        <item x="76272"/>
        <item x="76273"/>
        <item x="76274"/>
        <item x="76275"/>
        <item x="76276"/>
        <item x="76277"/>
        <item x="76278"/>
        <item x="76279"/>
        <item x="76280"/>
        <item x="76281"/>
        <item x="76282"/>
        <item x="76283"/>
        <item x="76284"/>
        <item x="76285"/>
        <item x="76286"/>
        <item x="76287"/>
        <item x="76288"/>
        <item x="76289"/>
        <item x="76290"/>
        <item x="76291"/>
        <item x="76292"/>
        <item x="76293"/>
        <item x="76294"/>
        <item x="76295"/>
        <item x="76296"/>
        <item x="76297"/>
        <item x="76298"/>
        <item x="76299"/>
        <item x="76300"/>
        <item x="76301"/>
        <item x="76302"/>
        <item x="76303"/>
        <item x="76304"/>
        <item x="76305"/>
        <item x="76306"/>
        <item x="76307"/>
        <item x="76308"/>
        <item x="76309"/>
        <item x="76310"/>
        <item x="76311"/>
        <item x="76312"/>
        <item x="76313"/>
        <item x="76314"/>
        <item x="76315"/>
        <item x="76316"/>
        <item x="76317"/>
        <item x="76318"/>
        <item x="76319"/>
        <item x="76320"/>
        <item x="76321"/>
        <item x="76322"/>
        <item x="76323"/>
        <item x="76324"/>
        <item x="76325"/>
        <item x="76326"/>
        <item x="76327"/>
        <item x="76328"/>
        <item x="76329"/>
        <item x="76330"/>
        <item x="76331"/>
        <item x="76332"/>
        <item x="76333"/>
        <item x="76334"/>
        <item x="76335"/>
        <item x="76336"/>
        <item x="76337"/>
        <item x="76338"/>
        <item x="76339"/>
        <item x="76340"/>
        <item x="76341"/>
        <item x="76342"/>
        <item x="76343"/>
        <item x="76344"/>
        <item x="76345"/>
        <item x="76346"/>
        <item x="76347"/>
        <item x="76348"/>
        <item x="76349"/>
        <item x="76350"/>
        <item x="76351"/>
        <item x="76352"/>
        <item x="76353"/>
        <item x="76354"/>
        <item x="76355"/>
        <item x="76356"/>
        <item x="76357"/>
        <item x="76358"/>
        <item x="76359"/>
        <item x="76360"/>
        <item x="76361"/>
        <item x="76362"/>
        <item x="76363"/>
        <item x="76364"/>
        <item x="76365"/>
        <item x="76366"/>
        <item x="76367"/>
        <item x="76368"/>
        <item x="76369"/>
        <item x="76370"/>
        <item x="76371"/>
        <item x="76372"/>
        <item x="76373"/>
        <item x="76374"/>
        <item x="76375"/>
        <item x="76376"/>
        <item x="76377"/>
        <item x="76378"/>
        <item x="76379"/>
        <item x="76380"/>
        <item x="76381"/>
        <item x="76382"/>
        <item x="76383"/>
        <item x="76384"/>
        <item x="76385"/>
        <item x="76386"/>
        <item x="76387"/>
        <item x="76388"/>
        <item x="76389"/>
        <item x="76390"/>
        <item x="76391"/>
        <item x="76392"/>
        <item x="76393"/>
        <item x="76394"/>
        <item x="76395"/>
        <item x="76396"/>
        <item x="76397"/>
        <item x="76398"/>
        <item x="76399"/>
        <item x="76400"/>
        <item x="76401"/>
        <item x="76402"/>
        <item x="76403"/>
        <item x="76404"/>
        <item x="76405"/>
        <item x="76406"/>
        <item x="76407"/>
        <item x="76408"/>
        <item x="76409"/>
        <item x="76410"/>
        <item x="76411"/>
        <item x="76412"/>
        <item x="76413"/>
        <item x="76414"/>
        <item x="76415"/>
        <item x="76416"/>
        <item x="76417"/>
        <item x="76418"/>
        <item x="76419"/>
        <item x="76420"/>
        <item x="76421"/>
        <item x="76422"/>
        <item x="76423"/>
        <item x="76424"/>
        <item x="76425"/>
        <item x="76426"/>
        <item x="76427"/>
        <item x="76428"/>
        <item x="76429"/>
        <item x="76430"/>
        <item x="76431"/>
        <item x="76432"/>
        <item x="76433"/>
        <item x="76434"/>
        <item x="76435"/>
        <item x="76436"/>
        <item x="76437"/>
        <item x="76438"/>
        <item x="76439"/>
        <item x="76440"/>
        <item x="76441"/>
        <item x="76442"/>
        <item x="76443"/>
        <item x="76444"/>
        <item x="76445"/>
        <item x="76446"/>
        <item x="76447"/>
        <item x="76448"/>
        <item x="76449"/>
        <item x="76450"/>
        <item x="76451"/>
        <item x="76452"/>
        <item x="76453"/>
        <item x="76454"/>
        <item x="76455"/>
        <item x="76456"/>
        <item x="76457"/>
        <item x="76458"/>
        <item x="76459"/>
        <item x="76460"/>
        <item x="76461"/>
        <item x="76462"/>
        <item x="76463"/>
        <item x="76464"/>
        <item x="76465"/>
        <item x="76466"/>
        <item x="76467"/>
        <item x="76468"/>
        <item x="76469"/>
        <item x="76470"/>
        <item x="76471"/>
        <item x="76472"/>
        <item x="76473"/>
        <item x="76474"/>
        <item x="76475"/>
        <item x="76476"/>
        <item x="76477"/>
        <item x="76478"/>
        <item x="76479"/>
        <item x="76480"/>
        <item x="76481"/>
        <item x="76482"/>
        <item x="76483"/>
        <item x="76484"/>
        <item x="76485"/>
        <item x="76486"/>
        <item x="76487"/>
        <item x="76488"/>
        <item x="76489"/>
        <item x="76490"/>
        <item x="76491"/>
        <item x="76492"/>
        <item x="76493"/>
        <item x="76494"/>
        <item x="76495"/>
        <item x="76496"/>
        <item x="76497"/>
        <item x="76498"/>
        <item x="76499"/>
        <item x="76500"/>
        <item x="76501"/>
        <item x="76502"/>
        <item x="76503"/>
        <item x="76504"/>
        <item x="76505"/>
        <item x="76506"/>
        <item x="76507"/>
        <item x="76508"/>
        <item x="76509"/>
        <item x="76510"/>
        <item x="76511"/>
        <item x="76512"/>
        <item x="76513"/>
        <item x="76514"/>
        <item x="76515"/>
        <item x="76516"/>
        <item x="76517"/>
        <item x="76518"/>
        <item x="76519"/>
        <item x="76520"/>
        <item x="76521"/>
        <item x="76522"/>
        <item x="76523"/>
        <item x="76524"/>
        <item x="76525"/>
        <item x="76526"/>
        <item x="76527"/>
        <item x="76528"/>
        <item x="76529"/>
        <item x="76530"/>
        <item x="76531"/>
        <item x="76532"/>
        <item x="76533"/>
        <item x="76534"/>
        <item x="76535"/>
        <item x="76536"/>
        <item x="76537"/>
        <item x="76538"/>
        <item x="76539"/>
        <item x="76540"/>
        <item x="76541"/>
        <item x="76542"/>
        <item x="76543"/>
        <item x="76544"/>
        <item x="76545"/>
        <item x="76546"/>
        <item x="76547"/>
        <item x="76548"/>
        <item x="76549"/>
        <item x="76550"/>
        <item x="76551"/>
        <item x="76552"/>
        <item x="76553"/>
        <item x="76554"/>
        <item x="76555"/>
        <item x="76556"/>
        <item x="76557"/>
        <item x="76558"/>
        <item x="76559"/>
        <item x="76560"/>
        <item x="76561"/>
        <item x="76562"/>
        <item x="76563"/>
        <item x="76564"/>
        <item x="76565"/>
        <item x="76566"/>
        <item x="76567"/>
        <item x="76568"/>
        <item x="76569"/>
        <item x="76570"/>
        <item x="76571"/>
        <item x="76572"/>
        <item x="76573"/>
        <item x="76574"/>
        <item x="76575"/>
        <item x="76576"/>
        <item x="76577"/>
        <item x="76578"/>
        <item x="76579"/>
        <item x="76580"/>
        <item x="76581"/>
        <item x="76582"/>
        <item x="76583"/>
        <item x="76584"/>
        <item x="76585"/>
        <item x="76586"/>
        <item x="76587"/>
        <item x="76588"/>
        <item x="76589"/>
        <item x="76590"/>
        <item x="76591"/>
        <item x="76592"/>
        <item x="76593"/>
        <item x="76594"/>
        <item x="76595"/>
        <item x="76596"/>
        <item x="76597"/>
        <item x="76598"/>
        <item x="76599"/>
        <item x="76600"/>
        <item x="76601"/>
        <item x="76602"/>
        <item x="76603"/>
        <item x="76604"/>
        <item x="76605"/>
        <item x="76606"/>
        <item x="76607"/>
        <item x="76608"/>
        <item x="76609"/>
        <item x="76610"/>
        <item x="76611"/>
        <item x="76612"/>
        <item x="76613"/>
        <item x="76614"/>
        <item x="76615"/>
        <item x="76616"/>
        <item x="76617"/>
        <item x="76618"/>
        <item x="76619"/>
        <item x="76620"/>
        <item x="76621"/>
        <item x="76622"/>
        <item x="76623"/>
        <item x="76624"/>
        <item x="76625"/>
        <item x="76626"/>
        <item x="76627"/>
        <item x="76628"/>
        <item x="76629"/>
        <item x="76630"/>
        <item x="76631"/>
        <item x="76632"/>
        <item x="76633"/>
        <item x="76634"/>
        <item x="76635"/>
        <item x="76636"/>
        <item x="76637"/>
        <item x="76638"/>
        <item x="76639"/>
        <item x="76640"/>
        <item x="76641"/>
        <item x="76642"/>
        <item x="76643"/>
        <item x="76644"/>
        <item x="76645"/>
        <item x="76646"/>
        <item x="76647"/>
        <item x="76648"/>
        <item x="76649"/>
        <item x="76650"/>
        <item x="76651"/>
        <item x="76652"/>
        <item x="76653"/>
        <item x="76654"/>
        <item x="76655"/>
        <item x="76656"/>
        <item x="76657"/>
        <item x="76658"/>
        <item x="76659"/>
        <item x="76660"/>
        <item x="76661"/>
        <item x="76662"/>
        <item x="76663"/>
        <item x="76664"/>
        <item x="76665"/>
        <item x="76666"/>
        <item x="76667"/>
        <item x="76668"/>
        <item x="76669"/>
        <item x="76670"/>
        <item x="76671"/>
        <item x="76672"/>
        <item x="76673"/>
        <item x="76674"/>
        <item x="76675"/>
        <item x="76676"/>
        <item x="76677"/>
        <item x="76678"/>
        <item x="76679"/>
        <item x="76680"/>
        <item x="76681"/>
        <item x="76682"/>
        <item x="76683"/>
        <item x="76684"/>
        <item x="76685"/>
        <item x="76686"/>
        <item x="76687"/>
        <item x="76688"/>
        <item x="76689"/>
        <item x="76690"/>
        <item x="76691"/>
        <item x="76692"/>
        <item x="76693"/>
        <item x="76694"/>
        <item x="76695"/>
        <item x="76696"/>
        <item x="76697"/>
        <item x="76698"/>
        <item x="76699"/>
        <item x="76700"/>
        <item x="76701"/>
        <item x="76702"/>
        <item x="76703"/>
        <item x="76704"/>
        <item x="76705"/>
        <item x="76706"/>
        <item x="76707"/>
        <item x="76708"/>
        <item x="76709"/>
        <item x="76710"/>
        <item x="76711"/>
        <item x="76712"/>
        <item x="76713"/>
        <item x="76714"/>
        <item x="76715"/>
        <item x="76716"/>
        <item x="76717"/>
        <item x="76718"/>
        <item x="76719"/>
        <item x="76720"/>
        <item x="76721"/>
        <item x="76722"/>
        <item x="76723"/>
        <item x="76724"/>
        <item x="76725"/>
        <item x="76726"/>
        <item x="76727"/>
        <item x="76728"/>
        <item x="76729"/>
        <item x="76730"/>
        <item x="76731"/>
        <item x="76732"/>
        <item x="76733"/>
        <item x="76734"/>
        <item x="76735"/>
        <item x="76736"/>
        <item x="76737"/>
        <item x="76738"/>
        <item x="76739"/>
        <item x="76740"/>
        <item x="76741"/>
        <item x="76742"/>
        <item x="76743"/>
        <item x="76744"/>
        <item x="76745"/>
        <item x="76746"/>
        <item x="76747"/>
        <item x="76748"/>
        <item x="76749"/>
        <item x="76750"/>
        <item x="76751"/>
        <item x="76752"/>
        <item x="76753"/>
        <item x="76754"/>
        <item x="76755"/>
        <item x="76756"/>
        <item x="76757"/>
        <item x="76758"/>
        <item x="76759"/>
        <item x="76760"/>
        <item x="76761"/>
        <item x="76762"/>
        <item x="76763"/>
        <item x="76764"/>
        <item x="76765"/>
        <item x="76766"/>
        <item x="76767"/>
        <item x="76768"/>
        <item x="76769"/>
        <item x="76770"/>
        <item x="76771"/>
        <item x="76772"/>
        <item x="76773"/>
        <item x="76774"/>
        <item x="76775"/>
        <item x="76776"/>
        <item x="76777"/>
        <item x="76778"/>
        <item x="76779"/>
        <item x="76780"/>
        <item x="76781"/>
        <item x="76782"/>
        <item x="76783"/>
        <item x="76784"/>
        <item x="76785"/>
        <item x="76786"/>
        <item x="76787"/>
        <item x="76788"/>
        <item x="76789"/>
        <item x="76790"/>
        <item x="76791"/>
        <item x="76792"/>
        <item x="76793"/>
        <item x="76794"/>
        <item x="76795"/>
        <item x="76796"/>
        <item x="76797"/>
        <item x="76798"/>
        <item x="76799"/>
        <item x="76800"/>
        <item x="76801"/>
        <item x="76802"/>
        <item x="76803"/>
        <item x="76804"/>
        <item x="76805"/>
        <item x="76806"/>
        <item x="76807"/>
        <item x="76808"/>
        <item x="76809"/>
        <item x="76810"/>
        <item x="76811"/>
        <item x="76812"/>
        <item x="76813"/>
        <item x="76814"/>
        <item x="76815"/>
        <item x="76816"/>
        <item x="76817"/>
        <item x="76818"/>
        <item x="76819"/>
        <item x="76820"/>
        <item x="76821"/>
        <item x="76822"/>
        <item x="76823"/>
        <item x="76824"/>
        <item x="76825"/>
        <item x="76826"/>
        <item x="76827"/>
        <item x="76828"/>
        <item x="76829"/>
        <item x="76830"/>
        <item x="76831"/>
        <item x="76832"/>
        <item x="76833"/>
        <item x="76834"/>
        <item x="76835"/>
        <item x="76836"/>
        <item x="76837"/>
        <item x="76838"/>
        <item x="76839"/>
        <item x="76840"/>
        <item x="76841"/>
        <item x="76842"/>
        <item x="76843"/>
        <item x="76844"/>
        <item x="76845"/>
        <item x="76846"/>
        <item x="76847"/>
        <item x="76848"/>
        <item x="76849"/>
        <item x="76850"/>
        <item x="76851"/>
        <item x="76852"/>
        <item x="76853"/>
        <item x="76854"/>
        <item x="76855"/>
        <item x="76856"/>
        <item x="76857"/>
        <item x="76858"/>
        <item x="76859"/>
        <item x="76860"/>
        <item x="76861"/>
        <item x="76862"/>
        <item x="76863"/>
        <item x="76864"/>
        <item x="76865"/>
        <item x="76866"/>
        <item x="76867"/>
        <item x="76868"/>
        <item x="76869"/>
        <item x="76870"/>
        <item x="76871"/>
        <item x="76872"/>
        <item x="76873"/>
        <item x="76874"/>
        <item x="76875"/>
        <item x="76876"/>
        <item x="76877"/>
        <item x="76878"/>
        <item x="76879"/>
        <item x="76880"/>
        <item x="76881"/>
        <item x="76882"/>
        <item x="76883"/>
        <item x="76884"/>
        <item x="76885"/>
        <item x="76886"/>
        <item x="76887"/>
        <item x="76888"/>
        <item x="76889"/>
        <item x="76890"/>
        <item x="76891"/>
        <item x="76892"/>
        <item x="76893"/>
        <item x="76894"/>
        <item x="76895"/>
        <item x="76896"/>
        <item x="76897"/>
        <item x="76898"/>
        <item x="76899"/>
        <item x="76900"/>
        <item x="76901"/>
        <item x="76902"/>
        <item x="76903"/>
        <item x="76904"/>
        <item x="76905"/>
        <item x="76906"/>
        <item x="76907"/>
        <item x="76908"/>
        <item x="76909"/>
        <item x="76910"/>
        <item x="76911"/>
        <item x="76912"/>
        <item x="76913"/>
        <item x="76914"/>
        <item x="76915"/>
        <item x="76916"/>
        <item x="76917"/>
        <item x="76918"/>
        <item x="76919"/>
        <item x="76920"/>
        <item x="76921"/>
        <item x="76922"/>
        <item x="76923"/>
        <item x="76924"/>
        <item x="76925"/>
        <item x="76926"/>
        <item x="76927"/>
        <item x="76928"/>
        <item x="76929"/>
        <item x="76930"/>
        <item x="76931"/>
        <item x="76932"/>
        <item x="76933"/>
        <item x="76934"/>
        <item x="76935"/>
        <item x="76936"/>
        <item x="76937"/>
        <item x="76938"/>
        <item x="76939"/>
        <item x="76940"/>
        <item x="76941"/>
        <item x="76942"/>
        <item x="76943"/>
        <item x="76944"/>
        <item x="76945"/>
        <item x="76946"/>
        <item x="76947"/>
        <item x="76948"/>
        <item x="76949"/>
        <item x="76950"/>
        <item x="76951"/>
        <item x="76952"/>
        <item x="76953"/>
        <item x="76954"/>
        <item x="76955"/>
        <item x="76956"/>
        <item x="76957"/>
        <item x="76958"/>
        <item x="76959"/>
        <item x="76960"/>
        <item x="76961"/>
        <item x="76962"/>
        <item x="76963"/>
        <item x="76964"/>
        <item x="76965"/>
        <item x="76966"/>
        <item x="76967"/>
        <item x="76968"/>
        <item x="76969"/>
        <item x="76970"/>
        <item x="76971"/>
        <item x="76972"/>
        <item x="76973"/>
        <item x="76974"/>
        <item x="76975"/>
        <item x="76976"/>
        <item x="76977"/>
        <item x="76978"/>
        <item x="76979"/>
        <item x="76980"/>
        <item x="76981"/>
        <item x="76982"/>
        <item x="76983"/>
        <item x="76984"/>
        <item x="76985"/>
        <item x="76986"/>
        <item x="76987"/>
        <item x="76988"/>
        <item x="76989"/>
        <item x="76990"/>
        <item x="76991"/>
        <item x="76992"/>
        <item x="76993"/>
        <item x="76994"/>
        <item x="76995"/>
        <item x="76996"/>
        <item x="76997"/>
        <item x="76998"/>
        <item x="76999"/>
        <item x="77000"/>
        <item x="77001"/>
        <item x="77002"/>
        <item x="77003"/>
        <item x="77004"/>
        <item x="77005"/>
        <item x="77006"/>
        <item x="77007"/>
        <item x="77008"/>
        <item x="77009"/>
        <item x="77010"/>
        <item x="77011"/>
        <item x="77012"/>
        <item x="77013"/>
        <item x="77014"/>
        <item x="77015"/>
        <item x="77016"/>
        <item x="77017"/>
        <item x="77018"/>
        <item x="77019"/>
        <item x="77020"/>
        <item x="77021"/>
        <item x="77022"/>
        <item x="77023"/>
        <item x="77024"/>
        <item x="77025"/>
        <item x="77026"/>
        <item x="77027"/>
        <item x="77028"/>
        <item x="77029"/>
        <item x="77030"/>
        <item x="77031"/>
        <item x="77032"/>
        <item x="77033"/>
        <item x="77034"/>
        <item x="77035"/>
        <item x="77036"/>
        <item x="77037"/>
        <item x="77038"/>
        <item x="77039"/>
        <item x="77040"/>
        <item x="77041"/>
        <item x="77042"/>
        <item x="77043"/>
        <item x="77044"/>
        <item x="77045"/>
        <item x="77046"/>
        <item x="77047"/>
        <item x="77048"/>
        <item x="77049"/>
        <item x="77050"/>
        <item x="77051"/>
        <item x="77052"/>
        <item x="77053"/>
        <item x="77054"/>
        <item x="77055"/>
        <item x="77056"/>
        <item x="77057"/>
        <item x="77058"/>
        <item x="77059"/>
        <item x="77060"/>
        <item x="77061"/>
        <item x="77062"/>
        <item x="77063"/>
        <item x="77064"/>
        <item x="77065"/>
        <item x="77066"/>
        <item x="77067"/>
        <item x="77068"/>
        <item x="77069"/>
        <item x="77070"/>
        <item x="77071"/>
        <item x="77072"/>
        <item x="77073"/>
        <item x="77074"/>
        <item x="77075"/>
        <item x="77076"/>
        <item x="77077"/>
        <item x="77078"/>
        <item x="77079"/>
        <item x="77080"/>
        <item x="77081"/>
        <item x="77082"/>
        <item x="77083"/>
        <item x="77084"/>
        <item x="77085"/>
        <item x="77086"/>
        <item x="77087"/>
        <item x="77088"/>
        <item x="77089"/>
        <item x="77090"/>
        <item x="77091"/>
        <item x="77092"/>
        <item x="77093"/>
        <item x="77094"/>
        <item x="77095"/>
        <item x="77096"/>
        <item x="77097"/>
        <item x="77098"/>
        <item x="77099"/>
        <item x="77100"/>
        <item x="77101"/>
        <item x="77102"/>
        <item x="77103"/>
        <item x="77104"/>
        <item x="77105"/>
        <item x="77106"/>
        <item x="77107"/>
        <item x="77108"/>
        <item x="77109"/>
        <item x="77110"/>
        <item x="77111"/>
        <item x="77112"/>
        <item x="77113"/>
        <item x="77114"/>
        <item x="77115"/>
        <item x="77116"/>
        <item x="77117"/>
        <item x="77118"/>
        <item x="77119"/>
        <item x="77120"/>
        <item x="77121"/>
        <item x="77122"/>
        <item x="77123"/>
        <item x="77124"/>
        <item x="77125"/>
        <item x="77126"/>
        <item x="77127"/>
        <item x="77128"/>
        <item x="77129"/>
        <item x="77130"/>
        <item x="77131"/>
        <item x="77132"/>
        <item x="77133"/>
        <item x="77134"/>
        <item x="77135"/>
        <item x="77136"/>
        <item x="77137"/>
        <item x="77138"/>
        <item x="77139"/>
        <item x="77140"/>
        <item x="77141"/>
        <item x="77142"/>
        <item x="77143"/>
        <item x="77144"/>
        <item x="77145"/>
        <item x="77146"/>
        <item x="77147"/>
        <item x="77148"/>
        <item x="77149"/>
        <item x="77150"/>
        <item x="77151"/>
        <item x="77152"/>
        <item x="77153"/>
        <item x="77154"/>
        <item x="77155"/>
        <item x="77156"/>
        <item x="77157"/>
        <item x="77158"/>
        <item x="77159"/>
        <item x="77160"/>
        <item x="77161"/>
        <item x="77162"/>
        <item x="77163"/>
        <item x="77164"/>
        <item x="77165"/>
        <item x="77166"/>
        <item x="77167"/>
        <item x="77168"/>
        <item x="77169"/>
        <item x="77170"/>
        <item x="77171"/>
        <item x="77172"/>
        <item x="77173"/>
        <item x="77174"/>
        <item x="77175"/>
        <item x="77176"/>
        <item x="77177"/>
        <item x="77178"/>
        <item x="77179"/>
        <item x="77180"/>
        <item x="77181"/>
        <item x="77182"/>
        <item x="77183"/>
        <item x="77184"/>
        <item x="77185"/>
        <item x="77186"/>
        <item x="77187"/>
        <item x="77188"/>
        <item x="77189"/>
        <item x="77190"/>
        <item x="77191"/>
        <item x="77192"/>
        <item x="77193"/>
        <item x="77194"/>
        <item x="77195"/>
        <item x="77196"/>
        <item x="77197"/>
        <item x="77198"/>
        <item x="77199"/>
        <item x="77200"/>
        <item x="77201"/>
        <item x="77202"/>
        <item x="77203"/>
        <item x="77204"/>
        <item x="77205"/>
        <item x="77206"/>
        <item x="77207"/>
        <item x="77208"/>
        <item x="77209"/>
        <item x="77210"/>
        <item x="77211"/>
        <item x="77212"/>
        <item x="77213"/>
        <item x="77214"/>
        <item x="77215"/>
        <item x="77216"/>
        <item x="77217"/>
        <item x="77218"/>
        <item x="77219"/>
        <item x="77220"/>
        <item x="77221"/>
        <item x="77222"/>
        <item x="77223"/>
        <item x="77224"/>
        <item x="77225"/>
        <item x="77226"/>
        <item x="77227"/>
        <item x="77228"/>
        <item x="77229"/>
        <item x="77230"/>
        <item x="77231"/>
        <item x="77232"/>
        <item x="77233"/>
        <item x="77234"/>
        <item x="77235"/>
        <item x="77236"/>
        <item x="77237"/>
        <item x="77238"/>
        <item x="77239"/>
        <item x="77240"/>
        <item x="77241"/>
        <item x="77242"/>
        <item x="77243"/>
        <item x="77244"/>
        <item x="77245"/>
        <item x="77246"/>
        <item x="77247"/>
        <item x="77248"/>
        <item x="77249"/>
        <item x="77250"/>
        <item x="77251"/>
        <item x="77252"/>
        <item x="77253"/>
        <item x="77254"/>
        <item x="77255"/>
        <item x="77256"/>
        <item x="77257"/>
        <item x="77258"/>
        <item x="77259"/>
        <item x="77260"/>
        <item x="77261"/>
        <item x="77262"/>
        <item x="77263"/>
        <item x="77264"/>
        <item x="77265"/>
        <item x="77266"/>
        <item x="77267"/>
        <item x="77268"/>
        <item x="77269"/>
        <item x="77270"/>
        <item x="77271"/>
        <item x="77272"/>
        <item x="77273"/>
        <item x="77274"/>
        <item x="77275"/>
        <item x="77276"/>
        <item x="77277"/>
        <item x="77278"/>
        <item x="77279"/>
        <item x="77280"/>
        <item x="77281"/>
        <item x="77282"/>
        <item x="77283"/>
        <item x="77284"/>
        <item x="77285"/>
        <item x="77286"/>
        <item x="77287"/>
        <item x="77288"/>
        <item x="77289"/>
        <item x="77290"/>
        <item x="77291"/>
        <item x="77292"/>
        <item x="77293"/>
        <item x="77294"/>
        <item x="77295"/>
        <item x="77296"/>
        <item x="77297"/>
        <item x="77298"/>
        <item x="77299"/>
        <item x="77300"/>
        <item x="77301"/>
        <item x="77302"/>
        <item x="77303"/>
        <item x="77304"/>
        <item x="77305"/>
        <item x="77306"/>
        <item x="77307"/>
        <item x="77308"/>
        <item x="77309"/>
        <item x="77310"/>
        <item x="77311"/>
        <item x="77312"/>
        <item x="77313"/>
        <item x="77314"/>
        <item x="77315"/>
        <item x="77316"/>
        <item x="77317"/>
        <item x="77318"/>
        <item x="77319"/>
        <item x="77320"/>
        <item x="77321"/>
        <item x="77322"/>
        <item x="77323"/>
        <item x="77324"/>
        <item x="77325"/>
        <item x="77326"/>
        <item x="77327"/>
        <item x="77328"/>
        <item x="77329"/>
        <item x="77330"/>
        <item x="77331"/>
        <item x="77332"/>
        <item x="77333"/>
        <item x="77334"/>
        <item x="77335"/>
        <item x="77336"/>
        <item x="77337"/>
        <item x="77338"/>
        <item x="77339"/>
        <item x="77340"/>
        <item x="77341"/>
        <item x="77342"/>
        <item x="77343"/>
        <item x="77344"/>
        <item x="77345"/>
        <item x="77346"/>
        <item x="77347"/>
        <item x="77348"/>
        <item x="77349"/>
        <item x="77350"/>
        <item x="77351"/>
        <item x="77352"/>
        <item x="77353"/>
        <item x="77354"/>
        <item x="77355"/>
        <item x="77356"/>
        <item x="77357"/>
        <item x="77358"/>
        <item x="77359"/>
        <item x="77360"/>
        <item x="77361"/>
        <item x="77362"/>
        <item x="77363"/>
        <item x="77364"/>
        <item x="77365"/>
        <item x="77366"/>
        <item x="77367"/>
        <item x="77368"/>
        <item x="77369"/>
        <item x="77370"/>
        <item x="77371"/>
        <item x="77372"/>
        <item x="77373"/>
        <item x="77374"/>
        <item x="77375"/>
        <item x="77376"/>
        <item x="77377"/>
        <item x="77378"/>
        <item x="77379"/>
        <item x="77380"/>
        <item x="77381"/>
        <item x="77382"/>
        <item x="77383"/>
        <item x="77384"/>
        <item x="77385"/>
        <item x="77386"/>
        <item x="77387"/>
        <item x="77388"/>
        <item x="77389"/>
        <item x="77390"/>
        <item x="77391"/>
        <item x="77392"/>
        <item x="77393"/>
        <item x="77394"/>
        <item x="77395"/>
        <item x="77396"/>
        <item x="77397"/>
        <item x="77398"/>
        <item x="77399"/>
        <item x="77400"/>
        <item x="77401"/>
        <item x="77402"/>
        <item x="77403"/>
        <item x="77404"/>
        <item x="77405"/>
        <item x="77406"/>
        <item x="77407"/>
        <item x="77408"/>
        <item x="77409"/>
        <item x="77410"/>
        <item x="77411"/>
        <item x="77412"/>
        <item x="77413"/>
        <item x="77414"/>
        <item x="77415"/>
        <item x="77416"/>
        <item x="77417"/>
        <item x="77418"/>
        <item x="77419"/>
        <item x="77420"/>
        <item x="77421"/>
        <item x="77422"/>
        <item x="77423"/>
        <item x="77424"/>
        <item x="77425"/>
        <item x="77426"/>
        <item x="77427"/>
        <item x="77428"/>
        <item x="77429"/>
        <item x="77430"/>
        <item x="77431"/>
        <item x="77432"/>
        <item x="77433"/>
        <item x="77434"/>
        <item x="77435"/>
        <item x="77436"/>
        <item x="77437"/>
        <item x="77438"/>
        <item x="77439"/>
        <item x="77440"/>
        <item x="77441"/>
        <item x="77442"/>
        <item x="77443"/>
        <item x="77444"/>
        <item x="77445"/>
        <item x="77446"/>
        <item x="77447"/>
        <item x="77448"/>
        <item x="77449"/>
        <item x="77450"/>
        <item x="77451"/>
        <item x="77452"/>
        <item x="77453"/>
        <item x="77454"/>
        <item x="77455"/>
        <item x="77456"/>
        <item x="77457"/>
        <item x="77458"/>
        <item x="77459"/>
        <item x="77460"/>
        <item x="77461"/>
        <item x="77462"/>
        <item x="77463"/>
        <item x="77464"/>
        <item x="77465"/>
        <item x="77466"/>
        <item x="77467"/>
        <item x="77468"/>
        <item x="77469"/>
        <item x="77470"/>
        <item x="77471"/>
        <item x="77472"/>
        <item x="77473"/>
        <item x="77474"/>
        <item x="77475"/>
        <item x="77476"/>
        <item x="77477"/>
        <item x="77478"/>
        <item x="77479"/>
        <item x="77480"/>
        <item x="77481"/>
        <item x="77482"/>
        <item x="77483"/>
        <item x="77484"/>
        <item x="77485"/>
        <item x="77486"/>
        <item x="77487"/>
        <item x="77488"/>
        <item x="77489"/>
        <item x="77490"/>
        <item x="77491"/>
        <item x="77492"/>
        <item x="77493"/>
        <item x="77494"/>
        <item x="77495"/>
        <item x="77496"/>
        <item x="77497"/>
        <item x="77498"/>
        <item x="77499"/>
        <item x="77500"/>
        <item x="77501"/>
        <item x="77502"/>
        <item x="77503"/>
        <item x="77504"/>
        <item x="77505"/>
        <item x="77506"/>
        <item x="77507"/>
        <item x="77508"/>
        <item x="77509"/>
        <item x="77510"/>
        <item x="77511"/>
        <item x="77512"/>
        <item x="77513"/>
        <item x="77514"/>
        <item x="77515"/>
        <item x="77516"/>
        <item x="77517"/>
        <item x="77518"/>
        <item x="77519"/>
        <item x="77520"/>
        <item x="77521"/>
        <item x="77522"/>
        <item x="77523"/>
        <item x="77524"/>
        <item x="77525"/>
        <item x="77526"/>
        <item x="77527"/>
        <item x="77528"/>
        <item x="77529"/>
        <item x="77530"/>
        <item x="77531"/>
        <item x="77532"/>
        <item x="77533"/>
        <item x="77534"/>
        <item x="77535"/>
        <item x="77536"/>
        <item x="77537"/>
        <item x="77538"/>
        <item x="77539"/>
        <item x="77540"/>
        <item x="77541"/>
        <item x="77542"/>
        <item x="77543"/>
        <item x="77544"/>
        <item x="77545"/>
        <item x="77546"/>
        <item x="77547"/>
        <item x="77548"/>
        <item x="77549"/>
        <item x="77550"/>
        <item x="77551"/>
        <item x="77552"/>
        <item x="77553"/>
        <item x="77554"/>
        <item x="77555"/>
        <item x="77556"/>
        <item x="77557"/>
        <item x="77558"/>
        <item x="77559"/>
        <item x="77560"/>
        <item x="77561"/>
        <item x="77562"/>
        <item x="77563"/>
        <item x="77564"/>
        <item x="77565"/>
        <item x="77566"/>
        <item x="77567"/>
        <item x="77568"/>
        <item x="77569"/>
        <item x="77570"/>
        <item x="77571"/>
        <item x="77572"/>
        <item x="77573"/>
        <item x="77574"/>
        <item x="77575"/>
        <item x="77576"/>
        <item x="77577"/>
        <item x="77578"/>
        <item x="77579"/>
        <item x="77580"/>
        <item x="77581"/>
        <item x="77582"/>
        <item x="77583"/>
        <item x="77584"/>
        <item x="77585"/>
        <item x="77586"/>
        <item x="77587"/>
        <item x="77588"/>
        <item x="77589"/>
        <item x="77590"/>
        <item x="77591"/>
        <item x="77592"/>
        <item x="77593"/>
        <item x="77594"/>
        <item x="77595"/>
        <item x="77596"/>
        <item x="77597"/>
        <item x="77598"/>
        <item x="77599"/>
        <item x="77600"/>
        <item x="77601"/>
        <item x="77602"/>
        <item x="77603"/>
        <item x="77604"/>
        <item x="77605"/>
        <item x="77606"/>
        <item x="77607"/>
        <item x="77608"/>
        <item x="77609"/>
        <item x="77610"/>
        <item x="77611"/>
        <item x="77612"/>
        <item x="77613"/>
        <item x="77614"/>
        <item x="77615"/>
        <item x="77616"/>
        <item x="77617"/>
        <item x="77618"/>
        <item x="77619"/>
        <item x="77620"/>
        <item x="77621"/>
        <item x="77622"/>
        <item x="77623"/>
        <item x="77624"/>
        <item x="77625"/>
        <item x="77626"/>
        <item x="77627"/>
        <item x="77628"/>
        <item x="77629"/>
        <item x="77630"/>
        <item x="77631"/>
        <item x="77632"/>
        <item x="77633"/>
        <item x="77634"/>
        <item x="77635"/>
        <item x="77636"/>
        <item x="77637"/>
        <item x="77638"/>
        <item x="77639"/>
        <item x="77640"/>
        <item x="77641"/>
        <item x="77642"/>
        <item x="77643"/>
        <item x="77644"/>
        <item x="77645"/>
        <item x="77646"/>
        <item x="77647"/>
        <item x="77648"/>
        <item x="77649"/>
        <item x="77650"/>
        <item x="77651"/>
        <item x="77652"/>
        <item x="77653"/>
        <item x="77654"/>
        <item x="77655"/>
        <item x="77656"/>
        <item x="77657"/>
        <item x="77658"/>
        <item x="77659"/>
        <item x="77660"/>
        <item x="77661"/>
        <item x="77662"/>
        <item x="77663"/>
        <item x="77664"/>
        <item x="77665"/>
        <item x="77666"/>
        <item x="77667"/>
        <item x="77668"/>
        <item x="77669"/>
        <item x="77670"/>
        <item x="77671"/>
        <item x="77672"/>
        <item x="77673"/>
        <item x="77674"/>
        <item x="77675"/>
        <item x="77676"/>
        <item x="77677"/>
        <item x="77678"/>
        <item x="77679"/>
        <item x="77680"/>
        <item x="77681"/>
        <item x="77682"/>
        <item x="77683"/>
        <item x="77684"/>
        <item x="77685"/>
        <item x="77686"/>
        <item x="77687"/>
        <item x="77688"/>
        <item x="77689"/>
        <item x="77690"/>
        <item x="77691"/>
        <item x="77692"/>
        <item x="77693"/>
        <item x="77694"/>
        <item x="77695"/>
        <item x="77696"/>
        <item x="77697"/>
        <item x="77698"/>
        <item x="77699"/>
        <item x="77700"/>
        <item x="77701"/>
        <item x="77702"/>
        <item x="77703"/>
        <item x="77704"/>
        <item x="77705"/>
        <item x="77706"/>
        <item x="77707"/>
        <item x="77708"/>
        <item x="77709"/>
        <item x="77710"/>
        <item x="77711"/>
        <item x="77712"/>
        <item x="77713"/>
        <item x="77714"/>
        <item x="77715"/>
        <item x="77716"/>
        <item x="77717"/>
        <item x="77718"/>
        <item x="77719"/>
        <item x="77720"/>
        <item x="77721"/>
        <item x="77722"/>
        <item x="77723"/>
        <item x="77724"/>
        <item x="77725"/>
        <item x="77726"/>
        <item x="77727"/>
        <item x="77728"/>
        <item x="77729"/>
        <item x="77730"/>
        <item x="77731"/>
        <item x="77732"/>
        <item x="77733"/>
        <item x="77734"/>
        <item x="77735"/>
        <item x="77736"/>
        <item x="77737"/>
        <item x="77738"/>
        <item x="77739"/>
        <item x="77740"/>
        <item x="77741"/>
        <item x="77742"/>
        <item x="77743"/>
        <item x="77744"/>
        <item x="77745"/>
        <item x="77746"/>
        <item x="77747"/>
        <item x="77748"/>
        <item x="77749"/>
        <item x="77750"/>
        <item x="77751"/>
        <item x="77752"/>
        <item x="77753"/>
        <item x="77754"/>
        <item x="77755"/>
        <item x="77756"/>
        <item x="77757"/>
        <item x="77758"/>
        <item x="77759"/>
        <item x="77760"/>
        <item x="77761"/>
        <item x="77762"/>
        <item x="77763"/>
        <item x="77764"/>
        <item x="77765"/>
        <item x="77766"/>
        <item x="77767"/>
        <item x="77768"/>
        <item x="77769"/>
        <item x="77770"/>
        <item x="77771"/>
        <item x="77772"/>
        <item x="77773"/>
        <item x="77774"/>
        <item x="77775"/>
        <item x="77776"/>
        <item x="77777"/>
        <item x="77778"/>
        <item x="77779"/>
        <item x="77780"/>
        <item x="77781"/>
        <item x="77782"/>
        <item x="77783"/>
        <item x="77784"/>
        <item x="77785"/>
        <item x="77786"/>
        <item x="77787"/>
        <item x="77788"/>
        <item x="77789"/>
        <item x="77790"/>
        <item x="77791"/>
        <item x="77792"/>
        <item x="77793"/>
        <item x="77794"/>
        <item x="77795"/>
        <item x="77796"/>
        <item x="77797"/>
        <item x="77798"/>
        <item x="77799"/>
        <item x="77800"/>
        <item x="77801"/>
        <item x="77802"/>
        <item x="77803"/>
        <item x="77804"/>
        <item x="77805"/>
        <item x="77806"/>
        <item x="77807"/>
        <item x="77808"/>
        <item x="77809"/>
        <item x="77810"/>
        <item x="77811"/>
        <item x="77812"/>
        <item x="77813"/>
        <item x="77814"/>
        <item x="77815"/>
        <item x="77816"/>
        <item x="77817"/>
        <item x="77818"/>
        <item x="77819"/>
        <item x="77820"/>
        <item x="77821"/>
        <item x="77822"/>
        <item x="77823"/>
        <item x="77824"/>
        <item x="77825"/>
        <item x="77826"/>
        <item x="77827"/>
        <item x="77828"/>
        <item x="77829"/>
        <item x="77830"/>
        <item x="77831"/>
        <item x="77832"/>
        <item x="77833"/>
        <item x="77834"/>
        <item x="77835"/>
        <item x="77836"/>
        <item x="77837"/>
        <item x="77838"/>
        <item x="77839"/>
        <item x="77840"/>
        <item x="77841"/>
        <item x="77842"/>
        <item x="77843"/>
        <item x="77844"/>
        <item x="77845"/>
        <item x="77846"/>
        <item x="77847"/>
        <item x="77848"/>
        <item x="77849"/>
        <item x="77850"/>
        <item x="77851"/>
        <item x="77852"/>
        <item x="77853"/>
        <item x="77854"/>
        <item x="77855"/>
        <item x="77856"/>
        <item x="77857"/>
        <item x="77858"/>
        <item x="77859"/>
        <item x="77860"/>
        <item x="77861"/>
        <item x="77862"/>
        <item x="77863"/>
        <item x="77864"/>
        <item x="77865"/>
        <item x="77866"/>
        <item x="77867"/>
        <item x="77868"/>
        <item x="77869"/>
        <item x="77870"/>
        <item x="77871"/>
        <item x="77872"/>
        <item x="77873"/>
        <item x="77874"/>
        <item x="77875"/>
        <item x="77876"/>
        <item x="77877"/>
        <item x="77878"/>
        <item x="77879"/>
        <item x="77880"/>
        <item x="77881"/>
        <item x="77882"/>
        <item x="77883"/>
        <item x="77884"/>
        <item x="77885"/>
        <item x="77886"/>
        <item x="77887"/>
        <item x="77888"/>
        <item x="77889"/>
        <item x="77890"/>
        <item x="77891"/>
        <item x="77892"/>
        <item x="77893"/>
        <item x="77894"/>
        <item x="77895"/>
        <item x="77896"/>
        <item x="77897"/>
        <item x="77898"/>
        <item x="77899"/>
        <item x="77900"/>
        <item x="77901"/>
        <item x="77902"/>
        <item x="77903"/>
        <item x="77904"/>
        <item x="77905"/>
        <item x="77906"/>
        <item x="77907"/>
        <item x="77908"/>
        <item x="77909"/>
        <item x="77910"/>
        <item x="77911"/>
        <item x="77912"/>
        <item x="77913"/>
        <item x="77914"/>
        <item x="77915"/>
        <item x="77916"/>
        <item x="77917"/>
        <item x="77918"/>
        <item x="77919"/>
        <item x="77920"/>
        <item x="77921"/>
        <item x="77922"/>
        <item x="77923"/>
        <item x="77924"/>
        <item x="77925"/>
        <item x="77926"/>
        <item x="77927"/>
        <item x="77928"/>
        <item x="77929"/>
        <item x="77930"/>
        <item x="77931"/>
        <item x="77932"/>
        <item x="77933"/>
        <item x="77934"/>
        <item x="77935"/>
        <item x="77936"/>
        <item x="77937"/>
        <item x="77938"/>
        <item x="77939"/>
        <item x="77940"/>
        <item x="77941"/>
        <item x="77942"/>
        <item x="77943"/>
        <item x="77944"/>
        <item x="77945"/>
        <item x="77946"/>
        <item x="77947"/>
        <item x="77948"/>
        <item x="77949"/>
        <item x="77950"/>
        <item x="77951"/>
        <item x="77952"/>
        <item x="77953"/>
        <item x="77954"/>
        <item x="77955"/>
        <item x="77956"/>
        <item x="77957"/>
        <item x="77958"/>
        <item x="77959"/>
        <item x="77960"/>
        <item x="77961"/>
        <item x="77962"/>
        <item x="77963"/>
        <item x="77964"/>
        <item x="77965"/>
        <item x="77966"/>
        <item x="77967"/>
        <item x="77968"/>
        <item x="77969"/>
        <item x="77970"/>
        <item x="77971"/>
        <item x="77972"/>
        <item x="77973"/>
        <item x="77974"/>
        <item x="77975"/>
        <item x="77976"/>
        <item x="77977"/>
        <item x="77978"/>
        <item x="77979"/>
        <item x="77980"/>
        <item x="77981"/>
        <item x="77982"/>
        <item x="77983"/>
        <item x="77984"/>
        <item x="77985"/>
        <item x="77986"/>
        <item x="77987"/>
        <item x="77988"/>
        <item x="77989"/>
        <item x="77990"/>
        <item x="77991"/>
        <item x="77992"/>
        <item x="77993"/>
        <item x="77994"/>
        <item x="77995"/>
        <item x="77996"/>
        <item x="77997"/>
        <item x="77998"/>
        <item x="77999"/>
        <item x="78000"/>
        <item x="78001"/>
        <item x="78002"/>
        <item x="78003"/>
        <item x="78004"/>
        <item x="78005"/>
        <item x="78006"/>
        <item x="78007"/>
        <item x="78008"/>
        <item x="78009"/>
        <item x="78010"/>
        <item x="78011"/>
        <item x="78012"/>
        <item x="78013"/>
        <item x="78014"/>
        <item x="78015"/>
        <item x="78016"/>
        <item x="78017"/>
        <item x="78018"/>
        <item x="78019"/>
        <item x="78020"/>
        <item x="78021"/>
        <item x="78022"/>
        <item x="78023"/>
        <item x="78024"/>
        <item x="78025"/>
        <item x="78026"/>
        <item x="78027"/>
        <item x="78028"/>
        <item x="78029"/>
        <item x="78030"/>
        <item x="78031"/>
        <item x="78032"/>
        <item x="78033"/>
        <item x="78034"/>
        <item x="78035"/>
        <item x="78036"/>
        <item x="78037"/>
        <item x="78038"/>
        <item x="78039"/>
        <item x="78040"/>
        <item x="78041"/>
        <item x="78042"/>
        <item x="78043"/>
        <item x="78044"/>
        <item x="78045"/>
        <item x="78046"/>
        <item x="78047"/>
        <item x="78048"/>
        <item x="78049"/>
        <item x="78050"/>
        <item x="78051"/>
        <item x="78052"/>
        <item x="78053"/>
        <item x="78054"/>
        <item x="78055"/>
        <item x="78056"/>
        <item x="78057"/>
        <item x="78058"/>
        <item x="78059"/>
        <item x="78060"/>
        <item x="78061"/>
        <item x="78062"/>
        <item x="78063"/>
        <item x="78064"/>
        <item x="78065"/>
        <item x="78066"/>
        <item x="78067"/>
        <item x="78068"/>
        <item x="78069"/>
        <item x="78070"/>
        <item x="78071"/>
        <item x="78072"/>
        <item x="78073"/>
        <item x="78074"/>
        <item x="78075"/>
        <item x="78076"/>
        <item x="78077"/>
        <item x="78078"/>
        <item x="78079"/>
        <item x="78080"/>
        <item x="78081"/>
        <item x="78082"/>
        <item x="78083"/>
        <item x="78084"/>
        <item x="78085"/>
        <item x="78086"/>
        <item x="78087"/>
        <item x="78088"/>
        <item x="78089"/>
        <item x="78090"/>
        <item x="78091"/>
        <item x="78092"/>
        <item x="78093"/>
        <item x="78094"/>
        <item x="78095"/>
        <item x="78096"/>
        <item x="78097"/>
        <item x="78098"/>
        <item x="78099"/>
        <item x="78100"/>
        <item x="78101"/>
        <item x="78102"/>
        <item x="78103"/>
        <item x="78104"/>
        <item x="78105"/>
        <item x="78106"/>
        <item x="78107"/>
        <item x="78108"/>
        <item x="78109"/>
        <item x="78110"/>
        <item x="78111"/>
        <item x="78112"/>
        <item x="78113"/>
        <item x="78114"/>
        <item x="78115"/>
        <item x="78116"/>
        <item x="78117"/>
        <item x="78118"/>
        <item x="78119"/>
        <item x="78120"/>
        <item x="78121"/>
        <item x="78122"/>
        <item x="78123"/>
        <item x="78124"/>
        <item x="78125"/>
        <item x="78126"/>
        <item x="78127"/>
        <item x="78128"/>
        <item x="78129"/>
        <item x="78130"/>
        <item x="78131"/>
        <item x="78132"/>
        <item x="78133"/>
        <item x="78134"/>
        <item x="78135"/>
        <item x="78136"/>
        <item x="78137"/>
        <item x="78138"/>
        <item x="78139"/>
        <item x="78140"/>
        <item x="78141"/>
        <item x="78142"/>
        <item x="78143"/>
        <item x="78144"/>
        <item x="78145"/>
        <item x="78146"/>
        <item x="78147"/>
        <item x="78148"/>
        <item x="78149"/>
        <item x="78150"/>
        <item x="78151"/>
        <item x="78152"/>
        <item x="78153"/>
        <item x="78154"/>
        <item x="78155"/>
        <item x="78156"/>
        <item x="78157"/>
        <item x="78158"/>
        <item x="78159"/>
        <item x="78160"/>
        <item x="78161"/>
        <item x="78162"/>
        <item x="78163"/>
        <item x="78164"/>
        <item x="78165"/>
        <item x="78166"/>
        <item x="78167"/>
        <item x="78168"/>
        <item x="78169"/>
        <item x="78170"/>
        <item x="78171"/>
        <item x="78172"/>
        <item x="78173"/>
        <item x="78174"/>
        <item x="78175"/>
        <item x="78176"/>
        <item x="78177"/>
        <item x="78178"/>
        <item x="78179"/>
        <item x="78180"/>
        <item x="78181"/>
        <item x="78182"/>
        <item x="78183"/>
        <item x="78184"/>
        <item x="78185"/>
        <item x="78186"/>
        <item x="78187"/>
        <item x="78188"/>
        <item x="78189"/>
        <item x="78190"/>
        <item x="78191"/>
        <item x="78192"/>
        <item x="78193"/>
        <item x="78194"/>
        <item x="78195"/>
        <item x="78196"/>
        <item x="78197"/>
        <item x="78198"/>
        <item x="78199"/>
        <item x="78200"/>
        <item x="78201"/>
        <item x="78202"/>
        <item x="78203"/>
        <item x="78204"/>
        <item x="78205"/>
        <item x="78206"/>
        <item x="78207"/>
        <item x="78208"/>
        <item x="78209"/>
        <item x="78210"/>
        <item x="78211"/>
        <item x="78212"/>
        <item x="78213"/>
        <item x="78214"/>
        <item x="78215"/>
        <item x="78216"/>
        <item x="78217"/>
        <item x="78218"/>
        <item x="78219"/>
        <item x="78220"/>
        <item x="78221"/>
        <item x="78222"/>
        <item x="78223"/>
        <item x="78224"/>
        <item x="78225"/>
        <item x="78226"/>
        <item x="78227"/>
        <item x="78228"/>
        <item x="78229"/>
        <item x="78230"/>
        <item x="78231"/>
        <item x="78232"/>
        <item x="78233"/>
        <item x="78234"/>
        <item x="78235"/>
        <item x="78236"/>
        <item x="78237"/>
        <item x="78238"/>
        <item x="78239"/>
        <item x="78240"/>
        <item x="78241"/>
        <item x="78242"/>
        <item x="78243"/>
        <item x="78244"/>
        <item x="78245"/>
        <item x="78246"/>
        <item x="78247"/>
        <item x="78248"/>
        <item x="78249"/>
        <item x="78250"/>
        <item x="78251"/>
        <item x="78252"/>
        <item x="78253"/>
        <item x="78254"/>
        <item x="78255"/>
        <item x="78256"/>
        <item x="78257"/>
        <item x="78258"/>
        <item x="78259"/>
        <item x="78260"/>
        <item x="78261"/>
        <item x="78262"/>
        <item x="78263"/>
        <item x="78264"/>
        <item x="78265"/>
        <item x="78266"/>
        <item x="78267"/>
        <item x="78268"/>
        <item x="78269"/>
        <item x="78270"/>
        <item x="78271"/>
        <item x="78272"/>
        <item x="78273"/>
        <item x="78274"/>
        <item x="78275"/>
        <item x="78276"/>
        <item x="78277"/>
        <item x="78278"/>
        <item x="78279"/>
        <item x="78280"/>
        <item x="78281"/>
        <item x="78282"/>
        <item x="78283"/>
        <item x="78284"/>
        <item x="78285"/>
        <item x="78286"/>
        <item x="78287"/>
        <item x="78288"/>
        <item x="78289"/>
        <item x="78290"/>
        <item x="78291"/>
        <item x="78292"/>
        <item x="78293"/>
        <item x="78294"/>
        <item x="78295"/>
        <item x="78296"/>
        <item x="78297"/>
        <item x="78298"/>
        <item x="78299"/>
        <item x="78300"/>
        <item x="78301"/>
        <item x="78302"/>
        <item x="78303"/>
        <item x="78304"/>
        <item x="78305"/>
        <item x="78306"/>
        <item x="78307"/>
        <item x="78308"/>
        <item x="78309"/>
        <item x="78310"/>
        <item x="78311"/>
        <item x="78312"/>
        <item x="78313"/>
        <item x="78314"/>
        <item x="78315"/>
        <item x="78316"/>
        <item x="78317"/>
        <item x="78318"/>
        <item x="78319"/>
        <item x="78320"/>
        <item x="78321"/>
        <item x="78322"/>
        <item x="78323"/>
        <item x="78324"/>
        <item x="78325"/>
        <item x="78326"/>
        <item x="78327"/>
        <item x="78328"/>
        <item x="78329"/>
        <item x="78330"/>
        <item x="78331"/>
        <item x="78332"/>
        <item x="78333"/>
        <item x="78334"/>
        <item x="78335"/>
        <item x="78336"/>
        <item x="78337"/>
        <item x="78338"/>
        <item x="78339"/>
        <item x="78340"/>
        <item x="78341"/>
        <item x="78342"/>
        <item x="78343"/>
        <item x="78344"/>
        <item x="78345"/>
        <item x="78346"/>
        <item x="78347"/>
        <item x="78348"/>
        <item x="78349"/>
        <item x="78350"/>
        <item x="78351"/>
        <item x="78352"/>
        <item x="78353"/>
        <item x="78354"/>
        <item x="78355"/>
        <item x="78356"/>
        <item x="78357"/>
        <item x="78358"/>
        <item x="78359"/>
        <item x="78360"/>
        <item x="78361"/>
        <item x="78362"/>
        <item x="78363"/>
        <item x="78364"/>
        <item x="78365"/>
        <item x="78366"/>
        <item x="78367"/>
        <item x="78368"/>
        <item x="78369"/>
        <item x="78370"/>
        <item x="78371"/>
        <item x="78372"/>
        <item x="78373"/>
        <item x="78374"/>
        <item x="78375"/>
        <item x="78376"/>
        <item x="78377"/>
        <item x="78378"/>
        <item x="78379"/>
        <item x="78380"/>
        <item x="78381"/>
        <item x="78382"/>
        <item x="78383"/>
        <item x="78384"/>
        <item x="78385"/>
        <item x="78386"/>
        <item x="78387"/>
        <item x="78388"/>
        <item x="78389"/>
        <item x="78390"/>
        <item x="78391"/>
        <item x="78392"/>
        <item x="78393"/>
        <item x="78394"/>
        <item x="78395"/>
        <item x="78396"/>
        <item x="78397"/>
        <item x="78398"/>
        <item x="78399"/>
        <item x="78400"/>
        <item x="78401"/>
        <item x="78402"/>
        <item x="78403"/>
        <item x="78404"/>
        <item x="78405"/>
        <item x="78406"/>
        <item x="78407"/>
        <item x="78408"/>
        <item x="78409"/>
        <item x="78410"/>
        <item x="78411"/>
        <item x="78412"/>
        <item x="78413"/>
        <item x="78414"/>
        <item x="78415"/>
        <item x="78416"/>
        <item x="78417"/>
        <item x="78418"/>
        <item x="78419"/>
        <item x="78420"/>
        <item x="78421"/>
        <item x="78422"/>
        <item x="78423"/>
        <item x="78424"/>
        <item x="78425"/>
        <item x="78426"/>
        <item x="78427"/>
        <item x="78428"/>
        <item x="78429"/>
        <item x="78430"/>
        <item x="78431"/>
        <item x="78432"/>
        <item x="78433"/>
        <item x="78434"/>
        <item x="78435"/>
        <item x="78436"/>
        <item x="78437"/>
        <item x="78438"/>
        <item x="78439"/>
        <item x="78440"/>
        <item x="78441"/>
        <item x="78442"/>
        <item x="78443"/>
        <item x="78444"/>
        <item x="78445"/>
        <item x="78446"/>
        <item x="78447"/>
        <item x="78448"/>
        <item x="78449"/>
        <item x="78450"/>
        <item x="78451"/>
        <item x="78452"/>
        <item x="78453"/>
        <item x="78454"/>
        <item x="78455"/>
        <item x="78456"/>
        <item x="78457"/>
        <item x="78458"/>
        <item x="78459"/>
        <item x="78460"/>
        <item x="78461"/>
        <item x="78462"/>
        <item x="78463"/>
        <item x="78464"/>
        <item x="78465"/>
        <item x="78466"/>
        <item x="78467"/>
        <item x="78468"/>
        <item x="78469"/>
        <item x="78470"/>
        <item x="78471"/>
        <item x="78472"/>
        <item x="78473"/>
        <item x="78474"/>
        <item x="78475"/>
        <item x="78476"/>
        <item x="78477"/>
        <item x="78478"/>
        <item x="78479"/>
        <item x="78480"/>
        <item x="78481"/>
        <item x="78482"/>
        <item x="78483"/>
        <item x="78484"/>
        <item x="78485"/>
        <item x="78486"/>
        <item x="78487"/>
        <item x="78488"/>
        <item x="78489"/>
        <item x="78490"/>
        <item x="78491"/>
        <item x="78492"/>
        <item x="78493"/>
        <item x="78494"/>
        <item x="78495"/>
        <item x="78496"/>
        <item x="78497"/>
        <item x="78498"/>
        <item x="78499"/>
        <item x="78500"/>
        <item x="78501"/>
        <item x="78502"/>
        <item x="78503"/>
        <item x="78504"/>
        <item x="78505"/>
        <item x="78506"/>
        <item x="78507"/>
        <item x="78508"/>
        <item x="78509"/>
        <item x="78510"/>
        <item x="78511"/>
        <item x="78512"/>
        <item x="78513"/>
        <item x="78514"/>
        <item x="78515"/>
        <item x="78516"/>
        <item x="78517"/>
        <item x="78518"/>
        <item x="78519"/>
        <item x="78520"/>
        <item x="78521"/>
        <item x="78522"/>
        <item x="78523"/>
        <item x="78524"/>
        <item x="78525"/>
        <item x="78526"/>
        <item x="78527"/>
        <item x="78528"/>
        <item x="78529"/>
        <item x="78530"/>
        <item x="78531"/>
        <item x="78532"/>
        <item x="78533"/>
        <item x="78534"/>
        <item x="78535"/>
        <item x="78536"/>
        <item x="78537"/>
        <item x="78538"/>
        <item x="78539"/>
        <item x="78540"/>
        <item x="78541"/>
        <item x="78542"/>
        <item x="78543"/>
        <item x="78544"/>
        <item x="78545"/>
        <item x="78546"/>
        <item x="78547"/>
        <item x="78548"/>
        <item x="78549"/>
        <item x="78550"/>
        <item x="78551"/>
        <item x="78552"/>
        <item x="78553"/>
        <item x="78554"/>
        <item x="78555"/>
        <item x="78556"/>
        <item x="78557"/>
        <item x="78558"/>
        <item x="78559"/>
        <item x="78560"/>
        <item x="78561"/>
        <item x="78562"/>
        <item x="78563"/>
        <item x="78564"/>
        <item x="78565"/>
        <item x="78566"/>
        <item x="78567"/>
        <item x="78568"/>
        <item x="78569"/>
        <item x="78570"/>
        <item x="78571"/>
        <item x="78572"/>
        <item x="78573"/>
        <item x="78574"/>
        <item x="78575"/>
        <item x="78576"/>
        <item x="78577"/>
        <item x="78578"/>
        <item x="78579"/>
        <item x="78580"/>
        <item x="78581"/>
        <item x="78582"/>
        <item x="78583"/>
        <item x="78584"/>
        <item x="78585"/>
        <item x="78586"/>
        <item x="78587"/>
        <item x="78588"/>
        <item x="78589"/>
        <item x="78590"/>
        <item x="78591"/>
        <item x="78592"/>
        <item x="78593"/>
        <item x="78594"/>
        <item x="78595"/>
        <item x="78596"/>
        <item x="78597"/>
        <item x="78598"/>
        <item x="78599"/>
        <item x="78600"/>
        <item x="78601"/>
        <item x="78602"/>
        <item x="78603"/>
        <item x="78604"/>
        <item x="78605"/>
        <item x="78606"/>
        <item x="78607"/>
        <item x="78608"/>
        <item x="78609"/>
        <item x="78610"/>
        <item x="78611"/>
        <item x="78612"/>
        <item x="78613"/>
        <item x="78614"/>
        <item x="78615"/>
        <item x="78616"/>
        <item x="78617"/>
        <item x="78618"/>
        <item x="78619"/>
        <item x="78620"/>
        <item x="78621"/>
        <item x="78622"/>
        <item x="78623"/>
        <item x="78624"/>
        <item x="78625"/>
        <item x="78626"/>
        <item x="78627"/>
        <item x="78628"/>
        <item x="78629"/>
        <item x="78630"/>
        <item x="78631"/>
        <item x="78632"/>
        <item x="78633"/>
        <item x="78634"/>
        <item x="78635"/>
        <item x="78636"/>
        <item x="78637"/>
        <item x="78638"/>
        <item x="78639"/>
        <item x="78640"/>
        <item x="78641"/>
        <item x="78642"/>
        <item x="78643"/>
        <item x="78644"/>
        <item x="78645"/>
        <item x="78646"/>
        <item x="78647"/>
        <item x="78648"/>
        <item x="78649"/>
        <item x="78650"/>
        <item x="78651"/>
        <item x="78652"/>
        <item x="78653"/>
        <item x="78654"/>
        <item x="78655"/>
        <item x="78656"/>
        <item x="78657"/>
        <item x="78658"/>
        <item x="78659"/>
        <item x="78660"/>
        <item x="78661"/>
        <item x="78662"/>
        <item x="78663"/>
        <item x="78664"/>
        <item x="78665"/>
        <item x="78666"/>
        <item x="78667"/>
        <item x="78668"/>
        <item x="78669"/>
        <item x="78670"/>
        <item x="78671"/>
        <item x="78672"/>
        <item x="78673"/>
        <item x="78674"/>
        <item x="78675"/>
        <item x="78676"/>
        <item x="78677"/>
        <item x="78678"/>
        <item x="78679"/>
        <item x="78680"/>
        <item x="78681"/>
        <item x="78682"/>
        <item x="78683"/>
        <item x="78684"/>
        <item x="78685"/>
        <item x="78686"/>
        <item x="78687"/>
        <item x="78688"/>
        <item x="78689"/>
        <item x="78690"/>
        <item x="78691"/>
        <item x="78692"/>
        <item x="78693"/>
        <item x="78694"/>
        <item x="78695"/>
        <item x="78696"/>
        <item x="78697"/>
        <item x="78698"/>
        <item x="78699"/>
        <item x="78700"/>
        <item x="78701"/>
        <item x="78702"/>
        <item x="78703"/>
        <item x="78704"/>
        <item x="78705"/>
        <item x="78706"/>
        <item x="78707"/>
        <item x="78708"/>
        <item x="78709"/>
        <item x="78710"/>
        <item x="78711"/>
        <item x="78712"/>
        <item x="78713"/>
        <item x="78714"/>
        <item x="78715"/>
        <item x="78716"/>
        <item x="78717"/>
        <item x="78718"/>
        <item x="78719"/>
        <item x="78720"/>
        <item x="78721"/>
        <item x="78722"/>
        <item x="78723"/>
        <item x="78724"/>
        <item x="78725"/>
        <item x="78726"/>
        <item x="78727"/>
        <item x="78728"/>
        <item x="78729"/>
        <item x="78730"/>
        <item x="78731"/>
        <item x="78732"/>
        <item x="78733"/>
        <item x="78734"/>
        <item x="78735"/>
        <item x="78736"/>
        <item x="78737"/>
        <item x="78738"/>
        <item x="78739"/>
        <item x="78740"/>
        <item x="78741"/>
        <item x="78742"/>
        <item x="78743"/>
        <item x="78744"/>
        <item x="78745"/>
        <item x="78746"/>
        <item x="78747"/>
        <item x="78748"/>
        <item x="78749"/>
        <item x="78750"/>
        <item x="78751"/>
        <item x="78752"/>
        <item x="78753"/>
        <item x="78754"/>
        <item x="78755"/>
        <item x="78756"/>
        <item x="78757"/>
        <item x="78758"/>
        <item x="78759"/>
        <item x="78760"/>
        <item x="78761"/>
        <item x="78762"/>
        <item x="78763"/>
        <item x="78764"/>
        <item x="78765"/>
        <item x="78766"/>
        <item x="78767"/>
        <item x="78768"/>
        <item x="78769"/>
        <item x="78770"/>
        <item x="78771"/>
        <item x="78772"/>
        <item x="78773"/>
        <item x="78774"/>
        <item x="78775"/>
        <item x="78776"/>
        <item x="78777"/>
        <item x="78778"/>
        <item x="78779"/>
        <item x="78780"/>
        <item x="78781"/>
        <item x="78782"/>
        <item x="78783"/>
        <item x="78784"/>
        <item x="78785"/>
        <item x="78786"/>
        <item x="78787"/>
        <item x="78788"/>
        <item x="78789"/>
        <item x="78790"/>
        <item x="78791"/>
        <item x="78792"/>
        <item x="78793"/>
        <item x="78794"/>
        <item x="78795"/>
        <item x="78796"/>
        <item x="78797"/>
        <item x="78798"/>
        <item x="78799"/>
        <item x="78800"/>
        <item x="78801"/>
        <item x="78802"/>
        <item x="78803"/>
        <item x="78804"/>
        <item x="78805"/>
        <item x="78806"/>
        <item x="78807"/>
        <item x="78808"/>
        <item x="78809"/>
        <item x="78810"/>
        <item x="78811"/>
        <item x="78812"/>
        <item x="78813"/>
        <item x="78814"/>
        <item x="78815"/>
        <item x="78816"/>
        <item x="78817"/>
        <item x="78818"/>
        <item x="78819"/>
        <item x="78820"/>
        <item x="78821"/>
        <item x="78822"/>
        <item x="78823"/>
        <item x="78824"/>
        <item x="78825"/>
        <item x="78826"/>
        <item x="78827"/>
        <item x="78828"/>
        <item x="78829"/>
        <item x="78830"/>
        <item x="78831"/>
        <item x="78832"/>
        <item x="78833"/>
        <item x="78834"/>
        <item x="78835"/>
        <item x="78836"/>
        <item x="78837"/>
        <item x="78838"/>
        <item x="78839"/>
        <item x="78840"/>
        <item x="78841"/>
        <item x="78842"/>
        <item x="78843"/>
        <item x="78844"/>
        <item x="78845"/>
        <item x="78846"/>
        <item x="78847"/>
        <item x="78848"/>
        <item x="78849"/>
        <item x="78850"/>
        <item x="78851"/>
        <item x="78852"/>
        <item x="78853"/>
        <item x="78854"/>
        <item x="78855"/>
        <item x="78856"/>
        <item x="78857"/>
        <item x="78858"/>
        <item x="78859"/>
        <item x="78860"/>
        <item x="78861"/>
        <item x="78862"/>
        <item x="78863"/>
        <item x="78864"/>
        <item x="78865"/>
        <item x="78866"/>
        <item x="78867"/>
        <item x="78868"/>
        <item x="78869"/>
        <item x="78870"/>
        <item x="78871"/>
        <item x="78872"/>
        <item x="78873"/>
        <item x="78874"/>
        <item x="78875"/>
        <item x="78876"/>
        <item x="78877"/>
        <item x="78878"/>
        <item x="78879"/>
        <item x="78880"/>
        <item x="78881"/>
        <item x="78882"/>
        <item x="78883"/>
        <item x="78884"/>
        <item x="78885"/>
        <item x="78886"/>
        <item x="78887"/>
        <item x="78888"/>
        <item x="78889"/>
        <item x="78890"/>
        <item x="78891"/>
        <item x="78892"/>
        <item x="78893"/>
        <item x="78894"/>
        <item x="78895"/>
        <item x="78896"/>
        <item x="78897"/>
        <item x="78898"/>
        <item x="78899"/>
        <item x="78900"/>
        <item x="78901"/>
        <item x="78902"/>
        <item x="78903"/>
        <item x="78904"/>
        <item x="78905"/>
        <item x="78906"/>
        <item x="78907"/>
        <item x="78908"/>
        <item x="78909"/>
        <item x="78910"/>
        <item x="78911"/>
        <item x="78912"/>
        <item x="78913"/>
        <item x="78914"/>
        <item x="78915"/>
        <item x="78916"/>
        <item x="78917"/>
        <item x="78918"/>
        <item x="78919"/>
        <item x="78920"/>
        <item x="78921"/>
        <item x="78922"/>
        <item x="78923"/>
        <item x="78924"/>
        <item x="78925"/>
        <item x="78926"/>
        <item x="78927"/>
        <item x="78928"/>
        <item x="78929"/>
        <item x="78930"/>
        <item x="78931"/>
        <item x="78932"/>
        <item x="78933"/>
        <item x="78934"/>
        <item x="78935"/>
        <item x="78936"/>
        <item x="78937"/>
        <item x="78938"/>
        <item x="78939"/>
        <item x="78940"/>
        <item x="78941"/>
        <item x="78942"/>
        <item x="78943"/>
        <item x="78944"/>
        <item x="78945"/>
        <item x="78946"/>
        <item x="78947"/>
        <item x="78948"/>
        <item x="78949"/>
        <item x="78950"/>
        <item x="78951"/>
        <item x="78952"/>
        <item x="78953"/>
        <item x="78954"/>
        <item x="78955"/>
        <item x="78956"/>
        <item x="78957"/>
        <item x="78958"/>
        <item x="78959"/>
        <item x="78960"/>
        <item x="78961"/>
        <item x="78962"/>
        <item x="78963"/>
        <item x="78964"/>
        <item x="78965"/>
        <item x="78966"/>
        <item x="78967"/>
        <item x="78968"/>
        <item x="78969"/>
        <item x="78970"/>
        <item x="78971"/>
        <item x="78972"/>
        <item x="78973"/>
        <item x="78974"/>
        <item x="78975"/>
        <item x="78976"/>
        <item x="78977"/>
        <item x="78978"/>
        <item x="78979"/>
        <item x="78980"/>
        <item x="78981"/>
        <item x="78982"/>
        <item x="78983"/>
        <item x="78984"/>
        <item x="78985"/>
        <item x="78986"/>
        <item x="78987"/>
        <item x="78988"/>
        <item x="78989"/>
        <item x="78990"/>
        <item x="78991"/>
        <item x="78992"/>
        <item x="78993"/>
        <item x="78994"/>
        <item x="78995"/>
        <item x="78996"/>
        <item x="78997"/>
        <item x="78998"/>
        <item x="78999"/>
        <item x="79000"/>
        <item x="79001"/>
        <item x="79002"/>
        <item x="79003"/>
        <item x="79004"/>
        <item x="79005"/>
        <item x="79006"/>
        <item x="79007"/>
        <item x="79008"/>
        <item x="79009"/>
        <item x="79010"/>
        <item x="79011"/>
        <item x="79012"/>
        <item x="79013"/>
        <item x="79014"/>
        <item x="79015"/>
        <item x="79016"/>
        <item x="79017"/>
        <item x="79018"/>
        <item x="79019"/>
        <item x="79020"/>
        <item x="79021"/>
        <item x="79022"/>
        <item x="79023"/>
        <item x="79024"/>
        <item x="79025"/>
        <item x="79026"/>
        <item x="79027"/>
        <item x="79028"/>
        <item x="79029"/>
        <item x="79030"/>
        <item x="79031"/>
        <item x="79032"/>
        <item x="79033"/>
        <item x="79034"/>
        <item x="79035"/>
        <item x="79036"/>
        <item x="79037"/>
        <item x="79038"/>
        <item x="79039"/>
        <item x="79040"/>
        <item x="79041"/>
        <item x="79042"/>
        <item x="79043"/>
        <item x="79044"/>
        <item x="79045"/>
        <item x="79046"/>
        <item x="79047"/>
        <item x="79048"/>
        <item x="79049"/>
        <item x="79050"/>
        <item x="79051"/>
        <item x="79052"/>
        <item x="79053"/>
        <item x="79054"/>
        <item x="79055"/>
        <item x="79056"/>
        <item x="79057"/>
        <item x="79058"/>
        <item x="79059"/>
        <item x="79060"/>
        <item x="79061"/>
        <item x="79062"/>
        <item x="79063"/>
        <item x="79064"/>
        <item x="79065"/>
        <item x="79066"/>
        <item x="79067"/>
        <item x="79068"/>
        <item x="79069"/>
        <item x="79070"/>
        <item x="79071"/>
        <item x="79072"/>
        <item x="79073"/>
        <item x="79074"/>
        <item x="79075"/>
        <item x="79076"/>
        <item x="79077"/>
        <item x="79078"/>
        <item x="79079"/>
        <item x="79080"/>
        <item x="79081"/>
        <item x="79082"/>
        <item x="79083"/>
        <item x="79084"/>
        <item x="79085"/>
        <item x="79086"/>
        <item x="79087"/>
        <item x="79088"/>
        <item x="79089"/>
        <item x="79090"/>
        <item x="79091"/>
        <item x="79092"/>
        <item x="79093"/>
        <item x="79094"/>
        <item x="79095"/>
        <item x="79096"/>
        <item x="79097"/>
        <item x="79098"/>
        <item x="79099"/>
        <item x="79100"/>
        <item x="79101"/>
        <item x="79102"/>
        <item x="79103"/>
        <item x="79104"/>
        <item x="79105"/>
        <item x="79106"/>
        <item x="79107"/>
        <item x="79108"/>
        <item x="79109"/>
        <item x="79110"/>
        <item x="79111"/>
        <item x="79112"/>
        <item x="79113"/>
        <item x="79114"/>
        <item x="79115"/>
        <item x="79116"/>
        <item x="79117"/>
        <item x="79118"/>
        <item x="79119"/>
        <item x="79120"/>
        <item x="79121"/>
        <item x="79122"/>
        <item x="79123"/>
        <item x="79124"/>
        <item x="79125"/>
        <item x="79126"/>
        <item x="79127"/>
        <item x="79128"/>
        <item x="79129"/>
        <item x="79130"/>
        <item x="79131"/>
        <item x="79132"/>
        <item x="79133"/>
        <item x="79134"/>
        <item x="79135"/>
        <item x="79136"/>
        <item x="79137"/>
        <item x="79138"/>
        <item x="79139"/>
        <item x="79140"/>
        <item x="79141"/>
        <item x="79142"/>
        <item x="79143"/>
        <item x="79144"/>
        <item x="79145"/>
        <item x="79146"/>
        <item x="79147"/>
        <item x="79148"/>
        <item x="79149"/>
        <item x="79150"/>
        <item x="79151"/>
        <item x="79152"/>
        <item x="79153"/>
        <item x="79154"/>
        <item x="79155"/>
        <item x="79156"/>
        <item x="79157"/>
        <item x="79158"/>
        <item x="79159"/>
        <item x="79160"/>
        <item x="79161"/>
        <item x="79162"/>
        <item x="79163"/>
        <item x="79164"/>
        <item x="79165"/>
        <item x="79166"/>
        <item x="79167"/>
        <item x="79168"/>
        <item x="79169"/>
        <item x="79170"/>
        <item x="79171"/>
        <item x="79172"/>
        <item x="79173"/>
        <item x="79174"/>
        <item x="79175"/>
        <item x="79176"/>
        <item x="79177"/>
        <item x="79178"/>
        <item x="79179"/>
        <item x="79180"/>
        <item x="79181"/>
        <item x="79182"/>
        <item x="79183"/>
        <item x="79184"/>
        <item x="79185"/>
        <item x="79186"/>
        <item x="79187"/>
        <item x="79188"/>
        <item x="79189"/>
        <item x="79190"/>
        <item x="79191"/>
        <item x="79192"/>
        <item x="79193"/>
        <item x="79194"/>
        <item x="79195"/>
        <item x="79196"/>
        <item x="79197"/>
        <item x="79198"/>
        <item x="79199"/>
        <item x="79200"/>
        <item x="79201"/>
        <item x="79202"/>
        <item x="79203"/>
        <item x="79204"/>
        <item x="79205"/>
        <item x="79206"/>
        <item x="79207"/>
        <item x="79208"/>
        <item x="79209"/>
        <item x="79210"/>
        <item x="79211"/>
        <item x="79212"/>
        <item x="79213"/>
        <item x="79214"/>
        <item x="79215"/>
        <item x="79216"/>
        <item x="79217"/>
        <item x="79218"/>
        <item x="79219"/>
        <item x="79220"/>
        <item x="79221"/>
        <item x="79222"/>
        <item x="79223"/>
        <item x="79224"/>
        <item x="79225"/>
        <item x="79226"/>
        <item x="79227"/>
        <item x="79228"/>
        <item x="79229"/>
        <item x="79230"/>
        <item x="79231"/>
        <item x="79232"/>
        <item x="79233"/>
        <item x="79234"/>
        <item x="79235"/>
        <item x="79236"/>
        <item x="79237"/>
        <item x="79238"/>
        <item x="79239"/>
        <item x="79240"/>
        <item x="79241"/>
        <item x="79242"/>
        <item x="79243"/>
        <item x="79244"/>
        <item x="79245"/>
        <item x="79246"/>
        <item x="79247"/>
        <item x="79248"/>
        <item x="79249"/>
        <item x="79250"/>
        <item x="79251"/>
        <item x="79252"/>
        <item x="79253"/>
        <item x="79254"/>
        <item x="79255"/>
        <item x="79256"/>
        <item x="79257"/>
        <item x="79258"/>
        <item x="79259"/>
        <item x="79260"/>
        <item x="79261"/>
        <item x="79262"/>
        <item x="79263"/>
        <item x="79264"/>
        <item x="79265"/>
        <item x="79266"/>
        <item x="79267"/>
        <item x="79268"/>
        <item x="79269"/>
        <item x="79270"/>
        <item x="79271"/>
        <item x="79272"/>
        <item x="79273"/>
        <item x="79274"/>
        <item x="79275"/>
        <item x="79276"/>
        <item x="79277"/>
        <item x="79278"/>
        <item x="79279"/>
        <item x="79280"/>
        <item x="79281"/>
        <item x="79282"/>
        <item x="79283"/>
        <item x="79284"/>
        <item x="79285"/>
        <item x="79286"/>
        <item x="79287"/>
        <item x="79288"/>
        <item x="79289"/>
        <item x="79290"/>
        <item x="79291"/>
        <item x="79292"/>
        <item x="79293"/>
        <item x="79294"/>
        <item x="79295"/>
        <item x="79296"/>
        <item x="79297"/>
        <item x="79298"/>
        <item x="79299"/>
        <item x="79300"/>
        <item x="79301"/>
        <item x="79302"/>
        <item x="79303"/>
        <item x="79304"/>
        <item x="79305"/>
        <item x="79306"/>
        <item x="79307"/>
        <item x="79308"/>
        <item x="79309"/>
        <item x="79310"/>
        <item x="79311"/>
        <item x="79312"/>
        <item x="79313"/>
        <item x="79314"/>
        <item x="79315"/>
        <item x="79316"/>
        <item x="79317"/>
        <item x="79318"/>
        <item x="79319"/>
        <item x="79320"/>
        <item x="79321"/>
        <item x="79322"/>
        <item x="79323"/>
        <item x="79324"/>
        <item x="79325"/>
        <item x="79326"/>
        <item x="79327"/>
        <item x="79328"/>
        <item x="79329"/>
        <item x="79330"/>
        <item x="79331"/>
        <item x="79332"/>
        <item x="79333"/>
        <item x="79334"/>
        <item x="79335"/>
        <item x="79336"/>
        <item x="79337"/>
        <item x="79338"/>
        <item x="79339"/>
        <item x="79340"/>
        <item x="79341"/>
        <item x="79342"/>
        <item x="79343"/>
        <item x="79344"/>
        <item x="79345"/>
        <item x="79346"/>
        <item x="79347"/>
        <item x="79348"/>
        <item x="79349"/>
        <item x="79350"/>
        <item x="79351"/>
        <item x="79352"/>
        <item x="79353"/>
        <item x="79354"/>
        <item x="79355"/>
        <item x="79356"/>
        <item x="79357"/>
        <item x="79358"/>
        <item x="79359"/>
        <item x="79360"/>
        <item x="79361"/>
        <item x="79362"/>
        <item x="79363"/>
        <item x="79364"/>
        <item x="79365"/>
        <item x="79366"/>
        <item x="79367"/>
        <item x="79368"/>
        <item x="79369"/>
        <item x="79370"/>
        <item x="79371"/>
        <item x="79372"/>
        <item x="79373"/>
        <item x="79374"/>
        <item x="79375"/>
        <item x="79376"/>
        <item x="79377"/>
        <item x="79378"/>
        <item x="79379"/>
        <item x="79380"/>
        <item x="79381"/>
        <item x="79382"/>
        <item x="79383"/>
        <item x="79384"/>
        <item x="79385"/>
        <item x="79386"/>
        <item x="79387"/>
        <item x="79388"/>
        <item x="79389"/>
        <item x="79390"/>
        <item x="79391"/>
        <item x="79392"/>
        <item x="79393"/>
        <item x="79394"/>
        <item x="79395"/>
        <item x="79396"/>
        <item x="79397"/>
        <item x="79398"/>
        <item x="79399"/>
        <item x="79400"/>
        <item x="79401"/>
        <item x="79402"/>
        <item x="79403"/>
        <item x="79404"/>
        <item x="79405"/>
        <item x="79406"/>
        <item x="79407"/>
        <item x="79408"/>
        <item x="79409"/>
        <item x="79410"/>
        <item x="79411"/>
        <item x="79412"/>
        <item x="79413"/>
        <item x="79414"/>
        <item x="79415"/>
        <item x="79416"/>
        <item x="79417"/>
        <item x="79418"/>
        <item x="79419"/>
        <item x="79420"/>
        <item x="79421"/>
        <item x="79422"/>
        <item x="79423"/>
        <item x="79424"/>
        <item x="79425"/>
        <item x="79426"/>
        <item x="79427"/>
        <item x="79428"/>
        <item x="79429"/>
        <item x="79430"/>
        <item x="79431"/>
        <item x="79432"/>
        <item x="79433"/>
        <item x="79434"/>
        <item x="79435"/>
        <item x="79436"/>
        <item x="79437"/>
        <item x="79438"/>
        <item x="79439"/>
        <item x="79440"/>
        <item x="79441"/>
        <item x="79442"/>
        <item x="79443"/>
        <item x="79444"/>
        <item x="79445"/>
        <item x="79446"/>
        <item x="79447"/>
        <item x="79448"/>
        <item x="79449"/>
        <item x="79450"/>
        <item x="79451"/>
        <item x="79452"/>
        <item x="79453"/>
        <item x="79454"/>
        <item x="79455"/>
        <item x="79456"/>
        <item x="79457"/>
        <item x="79458"/>
        <item x="79459"/>
        <item x="79460"/>
        <item x="79461"/>
        <item x="79462"/>
        <item x="79463"/>
        <item x="79464"/>
        <item x="79465"/>
        <item x="79466"/>
        <item x="79467"/>
        <item x="79468"/>
        <item x="79469"/>
        <item x="79470"/>
        <item x="79471"/>
        <item x="79472"/>
        <item x="79473"/>
        <item x="79474"/>
        <item x="79475"/>
        <item x="79476"/>
        <item x="79477"/>
        <item x="79478"/>
        <item x="79479"/>
        <item x="79480"/>
        <item x="79481"/>
        <item x="79482"/>
        <item x="79483"/>
        <item x="79484"/>
        <item x="79485"/>
        <item x="79486"/>
        <item x="79487"/>
        <item x="79488"/>
        <item x="79489"/>
        <item x="79490"/>
        <item x="79491"/>
        <item x="79492"/>
        <item x="79493"/>
        <item x="79494"/>
        <item x="79495"/>
        <item x="79496"/>
        <item x="79497"/>
        <item x="79498"/>
        <item x="79499"/>
        <item x="79500"/>
        <item x="79501"/>
        <item x="79502"/>
        <item x="79503"/>
        <item x="79504"/>
        <item x="79505"/>
        <item x="79506"/>
        <item x="79507"/>
        <item x="79508"/>
        <item x="79509"/>
        <item x="79510"/>
        <item x="79511"/>
        <item x="79512"/>
        <item x="79513"/>
        <item x="79514"/>
        <item x="79515"/>
        <item x="79516"/>
        <item x="79517"/>
        <item x="79518"/>
        <item x="79519"/>
        <item x="79520"/>
        <item x="79521"/>
        <item x="79522"/>
        <item x="79523"/>
        <item x="79524"/>
        <item x="79525"/>
        <item x="79526"/>
        <item x="79527"/>
        <item x="79528"/>
        <item x="79529"/>
        <item x="79530"/>
        <item x="79531"/>
        <item x="79532"/>
        <item x="79533"/>
        <item x="79534"/>
        <item x="79535"/>
        <item x="79536"/>
        <item x="79537"/>
        <item x="79538"/>
        <item x="79539"/>
        <item x="79540"/>
        <item x="79541"/>
        <item x="79542"/>
        <item x="79543"/>
        <item x="79544"/>
        <item x="79545"/>
        <item x="79546"/>
        <item x="79547"/>
        <item x="79548"/>
        <item x="79549"/>
        <item x="79550"/>
        <item x="79551"/>
        <item x="79552"/>
        <item x="79553"/>
        <item x="79554"/>
        <item x="79555"/>
        <item x="79556"/>
        <item x="79557"/>
        <item x="79558"/>
        <item x="79559"/>
        <item x="79560"/>
        <item x="79561"/>
        <item x="79562"/>
        <item x="79563"/>
        <item x="79564"/>
        <item x="79565"/>
        <item x="79566"/>
        <item x="79567"/>
        <item x="79568"/>
        <item x="79569"/>
        <item x="79570"/>
        <item x="79571"/>
        <item x="79572"/>
        <item x="79573"/>
        <item x="79574"/>
        <item x="79575"/>
        <item x="79576"/>
        <item x="79577"/>
        <item x="79578"/>
        <item x="79579"/>
        <item x="79580"/>
        <item x="79581"/>
        <item x="79582"/>
        <item x="79583"/>
        <item x="79584"/>
        <item x="79585"/>
        <item x="79586"/>
        <item x="79587"/>
        <item x="79588"/>
        <item x="79589"/>
        <item x="79590"/>
        <item x="79591"/>
        <item x="79592"/>
        <item x="79593"/>
        <item x="79594"/>
        <item x="79595"/>
        <item x="79596"/>
        <item x="79597"/>
        <item x="79598"/>
        <item x="79599"/>
        <item x="79600"/>
        <item x="79601"/>
        <item x="79602"/>
        <item x="79603"/>
        <item x="79604"/>
        <item x="79605"/>
        <item x="79606"/>
        <item x="79607"/>
        <item x="79608"/>
        <item x="79609"/>
        <item x="79610"/>
        <item x="79611"/>
        <item x="79612"/>
        <item x="79613"/>
        <item x="79614"/>
        <item x="79615"/>
        <item x="79616"/>
        <item x="79617"/>
        <item x="79618"/>
        <item x="79619"/>
        <item x="79620"/>
        <item x="79621"/>
        <item x="79622"/>
        <item x="79623"/>
        <item x="79624"/>
        <item x="79625"/>
        <item x="79626"/>
        <item x="79627"/>
        <item x="79628"/>
        <item x="79629"/>
        <item x="79630"/>
        <item x="79631"/>
        <item x="79632"/>
        <item x="79633"/>
        <item x="79634"/>
        <item x="79635"/>
        <item x="79636"/>
        <item x="79637"/>
        <item x="79638"/>
        <item x="79639"/>
        <item x="79640"/>
        <item x="79641"/>
        <item x="79642"/>
        <item x="79643"/>
        <item x="79644"/>
        <item x="79645"/>
        <item x="79646"/>
        <item x="79647"/>
        <item x="79648"/>
        <item x="79649"/>
        <item x="79650"/>
        <item x="79651"/>
        <item x="79652"/>
        <item x="79653"/>
        <item x="79654"/>
        <item x="79655"/>
        <item x="79656"/>
        <item x="79657"/>
        <item x="79658"/>
        <item x="79659"/>
        <item x="79660"/>
        <item x="79661"/>
        <item x="79662"/>
        <item x="79663"/>
        <item x="79664"/>
        <item x="79665"/>
        <item x="79666"/>
        <item x="79667"/>
        <item x="79668"/>
        <item x="79669"/>
        <item x="79670"/>
        <item x="79671"/>
        <item x="79672"/>
        <item x="79673"/>
        <item x="79674"/>
        <item x="79675"/>
        <item x="79676"/>
        <item x="79677"/>
        <item x="79678"/>
        <item x="79679"/>
        <item x="79680"/>
        <item x="79681"/>
        <item x="79682"/>
        <item x="79683"/>
        <item x="79684"/>
        <item x="79685"/>
        <item x="79686"/>
        <item x="79687"/>
        <item x="79688"/>
        <item x="79689"/>
        <item x="79690"/>
        <item x="79691"/>
        <item x="79692"/>
        <item x="79693"/>
        <item x="79694"/>
        <item x="79695"/>
        <item x="79696"/>
        <item x="79697"/>
        <item x="79698"/>
        <item x="79699"/>
        <item x="79700"/>
        <item x="79701"/>
        <item x="79702"/>
        <item x="79703"/>
        <item x="79704"/>
        <item x="79705"/>
        <item x="79706"/>
        <item x="79707"/>
        <item x="79708"/>
        <item x="79709"/>
        <item x="79710"/>
        <item x="79711"/>
        <item x="79712"/>
        <item x="79713"/>
        <item x="79714"/>
        <item x="79715"/>
        <item x="79716"/>
        <item x="79717"/>
        <item x="79718"/>
        <item x="79719"/>
        <item x="79720"/>
        <item x="79721"/>
        <item x="79722"/>
        <item x="79723"/>
        <item x="79724"/>
        <item x="79725"/>
        <item x="79726"/>
        <item x="79727"/>
        <item x="79728"/>
        <item x="79729"/>
        <item x="79730"/>
        <item x="79731"/>
        <item x="79732"/>
        <item x="79733"/>
        <item x="79734"/>
        <item x="79735"/>
        <item x="79736"/>
        <item x="79737"/>
        <item x="79738"/>
        <item x="79739"/>
        <item x="79740"/>
        <item x="79741"/>
        <item x="79742"/>
        <item x="79743"/>
        <item x="79744"/>
        <item x="79745"/>
        <item x="79746"/>
        <item x="79747"/>
        <item x="79748"/>
        <item x="79749"/>
        <item x="79750"/>
        <item x="79751"/>
        <item x="79752"/>
        <item x="79753"/>
        <item x="79754"/>
        <item x="79755"/>
        <item x="79756"/>
        <item x="79757"/>
        <item x="79758"/>
        <item x="79759"/>
        <item x="79760"/>
        <item x="79761"/>
        <item x="79762"/>
        <item x="79763"/>
        <item x="79764"/>
        <item x="79765"/>
        <item x="79766"/>
        <item x="79767"/>
        <item x="79768"/>
        <item x="79769"/>
        <item x="79770"/>
        <item x="79771"/>
        <item x="79772"/>
        <item x="79773"/>
        <item x="79774"/>
        <item x="79775"/>
        <item x="79776"/>
        <item x="79777"/>
        <item x="79778"/>
        <item x="79779"/>
        <item x="79780"/>
        <item x="79781"/>
        <item x="79782"/>
        <item x="79783"/>
        <item x="79784"/>
        <item x="79785"/>
        <item x="79786"/>
        <item x="79787"/>
        <item x="79788"/>
        <item x="79789"/>
        <item x="79790"/>
        <item x="79791"/>
        <item x="79792"/>
        <item x="79793"/>
        <item x="79794"/>
        <item x="79795"/>
        <item x="79796"/>
        <item x="79797"/>
        <item x="79798"/>
        <item x="79799"/>
        <item x="79800"/>
        <item x="79801"/>
        <item x="79802"/>
        <item x="79803"/>
        <item x="79804"/>
        <item x="79805"/>
        <item x="79806"/>
        <item x="79807"/>
        <item x="79808"/>
        <item x="79809"/>
        <item x="79810"/>
        <item x="79811"/>
        <item x="79812"/>
        <item x="79813"/>
        <item x="79814"/>
        <item x="79815"/>
        <item x="79816"/>
        <item x="79817"/>
        <item x="79818"/>
        <item x="79819"/>
        <item x="79820"/>
        <item x="79821"/>
        <item x="79822"/>
        <item x="79823"/>
        <item x="79824"/>
        <item x="79825"/>
        <item x="79826"/>
        <item x="79827"/>
        <item x="79828"/>
        <item x="79829"/>
        <item x="79830"/>
        <item x="79831"/>
        <item x="79832"/>
        <item x="79833"/>
        <item x="79834"/>
        <item x="79835"/>
        <item x="79836"/>
        <item x="79837"/>
        <item x="79838"/>
        <item x="79839"/>
        <item x="79840"/>
        <item x="79841"/>
        <item x="79842"/>
        <item x="79843"/>
        <item x="79844"/>
        <item x="79845"/>
        <item x="79846"/>
        <item x="79847"/>
        <item x="79848"/>
        <item x="79849"/>
        <item x="79850"/>
        <item x="79851"/>
        <item x="79852"/>
        <item x="79853"/>
        <item x="79854"/>
        <item x="79855"/>
        <item x="79856"/>
        <item x="79857"/>
        <item x="79858"/>
        <item x="79859"/>
        <item x="79860"/>
        <item x="79861"/>
        <item x="79862"/>
        <item x="79863"/>
        <item x="79864"/>
        <item x="79865"/>
        <item x="79866"/>
        <item x="79867"/>
        <item x="79868"/>
        <item x="79869"/>
        <item x="79870"/>
        <item x="79871"/>
        <item x="79872"/>
        <item x="79873"/>
        <item x="79874"/>
        <item x="79875"/>
        <item x="79876"/>
        <item x="79877"/>
        <item x="79878"/>
        <item x="79879"/>
        <item x="79880"/>
        <item x="79881"/>
        <item x="79882"/>
        <item x="79883"/>
        <item x="79884"/>
        <item x="79885"/>
        <item x="79886"/>
        <item x="79887"/>
        <item x="79888"/>
        <item x="79889"/>
        <item x="79890"/>
        <item x="79891"/>
        <item x="79892"/>
        <item x="79893"/>
        <item x="79894"/>
        <item x="79895"/>
        <item x="79896"/>
        <item x="79897"/>
        <item x="79898"/>
        <item x="79899"/>
        <item x="79900"/>
        <item x="79901"/>
        <item x="79902"/>
        <item x="79903"/>
        <item x="79904"/>
        <item x="79905"/>
        <item x="79906"/>
        <item x="79907"/>
        <item x="79908"/>
        <item x="79909"/>
        <item x="79910"/>
        <item x="79911"/>
        <item x="79912"/>
        <item x="79913"/>
        <item x="79914"/>
        <item x="79915"/>
        <item x="79916"/>
        <item x="79917"/>
        <item x="79918"/>
        <item x="79919"/>
        <item x="79920"/>
        <item x="79921"/>
        <item x="79922"/>
        <item x="79923"/>
        <item x="79924"/>
        <item x="79925"/>
        <item x="79926"/>
        <item x="79927"/>
        <item x="79928"/>
        <item x="79929"/>
        <item x="79930"/>
        <item x="79931"/>
        <item x="79932"/>
        <item x="79933"/>
        <item x="79934"/>
        <item x="79935"/>
        <item x="79936"/>
        <item x="79937"/>
        <item x="79938"/>
        <item x="79939"/>
        <item x="79940"/>
        <item x="79941"/>
        <item x="79942"/>
        <item x="79943"/>
        <item x="79944"/>
        <item x="79945"/>
        <item x="79946"/>
        <item x="79947"/>
        <item x="79948"/>
        <item x="79949"/>
        <item x="79950"/>
        <item x="79951"/>
        <item x="79952"/>
        <item x="79953"/>
        <item x="79954"/>
        <item x="79955"/>
        <item x="79956"/>
        <item x="79957"/>
        <item x="79958"/>
        <item x="79959"/>
        <item x="79960"/>
        <item x="79961"/>
        <item x="79962"/>
        <item x="79963"/>
        <item x="79964"/>
        <item x="79965"/>
        <item x="79966"/>
        <item x="79967"/>
        <item x="79968"/>
        <item x="79969"/>
        <item x="79970"/>
        <item x="79971"/>
        <item x="79972"/>
        <item x="79973"/>
        <item x="79974"/>
        <item x="79975"/>
        <item x="79976"/>
        <item x="79977"/>
        <item x="79978"/>
        <item x="79979"/>
        <item x="79980"/>
        <item x="79981"/>
        <item x="79982"/>
        <item x="79983"/>
        <item x="79984"/>
        <item x="79985"/>
        <item x="79986"/>
        <item x="79987"/>
        <item x="79988"/>
        <item x="79989"/>
        <item x="79990"/>
        <item x="79991"/>
        <item x="79992"/>
        <item x="79993"/>
        <item x="79994"/>
        <item x="79995"/>
        <item x="79996"/>
        <item x="79997"/>
        <item x="79998"/>
        <item x="79999"/>
        <item x="80000"/>
        <item x="80001"/>
        <item x="80002"/>
        <item x="80003"/>
        <item x="80004"/>
        <item x="80005"/>
        <item x="80006"/>
        <item x="80007"/>
        <item x="80008"/>
        <item x="80009"/>
        <item x="80010"/>
        <item x="80011"/>
        <item x="80012"/>
        <item x="80013"/>
        <item x="80014"/>
        <item x="80015"/>
        <item x="80016"/>
        <item x="80017"/>
        <item x="80018"/>
        <item x="80019"/>
        <item x="80020"/>
        <item x="80021"/>
        <item x="80022"/>
        <item x="80023"/>
        <item x="80024"/>
        <item x="80025"/>
        <item x="80026"/>
        <item x="80027"/>
        <item x="80028"/>
        <item x="80029"/>
        <item x="80030"/>
        <item x="80031"/>
        <item x="80032"/>
        <item x="80033"/>
        <item x="80034"/>
        <item x="80035"/>
        <item x="80036"/>
        <item x="80037"/>
        <item x="80038"/>
        <item x="80039"/>
        <item x="80040"/>
        <item x="80041"/>
        <item x="80042"/>
        <item x="80043"/>
        <item x="80044"/>
        <item x="80045"/>
        <item x="80046"/>
        <item x="80047"/>
        <item x="80048"/>
        <item x="80049"/>
        <item x="80050"/>
        <item x="80051"/>
        <item x="80052"/>
        <item x="80053"/>
        <item x="80054"/>
        <item x="80055"/>
        <item x="80056"/>
        <item x="80057"/>
        <item x="80058"/>
        <item x="80059"/>
        <item x="80060"/>
        <item x="80061"/>
        <item x="80062"/>
        <item x="80063"/>
        <item x="80064"/>
        <item x="80065"/>
        <item x="80066"/>
        <item x="80067"/>
        <item x="80068"/>
        <item x="80069"/>
        <item x="80070"/>
        <item x="80071"/>
        <item x="80072"/>
        <item x="80073"/>
        <item x="80074"/>
        <item x="80075"/>
        <item x="80076"/>
        <item x="80077"/>
        <item x="80078"/>
        <item x="80079"/>
        <item x="80080"/>
        <item x="80081"/>
        <item x="80082"/>
        <item x="80083"/>
        <item x="80084"/>
        <item x="80085"/>
        <item x="80086"/>
        <item x="80087"/>
        <item x="80088"/>
        <item x="80089"/>
        <item x="80090"/>
        <item x="80091"/>
        <item x="80092"/>
        <item x="80093"/>
        <item x="80094"/>
        <item x="80095"/>
        <item x="80096"/>
        <item x="80097"/>
        <item x="80098"/>
        <item x="80099"/>
        <item x="80100"/>
        <item x="80101"/>
        <item x="80102"/>
        <item x="80103"/>
        <item x="80104"/>
        <item x="80105"/>
        <item x="80106"/>
        <item x="80107"/>
        <item x="80108"/>
        <item x="80109"/>
        <item x="80110"/>
        <item x="80111"/>
        <item x="80112"/>
        <item x="80113"/>
        <item x="80114"/>
        <item x="80115"/>
        <item x="80116"/>
        <item x="80117"/>
        <item x="80118"/>
        <item x="80119"/>
        <item x="80120"/>
        <item x="80121"/>
        <item x="80122"/>
        <item x="80123"/>
        <item x="80124"/>
        <item x="80125"/>
        <item x="80126"/>
        <item x="80127"/>
        <item x="80128"/>
        <item x="80129"/>
        <item x="80130"/>
        <item x="80131"/>
        <item x="80132"/>
        <item x="80133"/>
        <item x="80134"/>
        <item x="80135"/>
        <item x="80136"/>
        <item x="80137"/>
        <item x="80138"/>
        <item x="80139"/>
        <item x="80140"/>
        <item x="80141"/>
        <item x="80142"/>
        <item x="80143"/>
        <item x="80144"/>
        <item x="80145"/>
        <item x="80146"/>
        <item x="80147"/>
        <item x="80148"/>
        <item x="80149"/>
        <item x="80150"/>
        <item x="80151"/>
        <item x="80152"/>
        <item x="80153"/>
        <item x="80154"/>
        <item x="80155"/>
        <item x="80156"/>
        <item x="80157"/>
        <item x="80158"/>
        <item x="80159"/>
        <item x="80160"/>
        <item x="80161"/>
        <item x="80162"/>
        <item x="80163"/>
        <item x="80164"/>
        <item x="80165"/>
        <item x="80166"/>
        <item x="80167"/>
        <item x="80168"/>
        <item x="80169"/>
        <item x="80170"/>
        <item x="80171"/>
        <item x="80172"/>
        <item x="80173"/>
        <item x="80174"/>
        <item x="80175"/>
        <item x="80176"/>
        <item x="80177"/>
        <item x="80178"/>
        <item x="80179"/>
        <item x="80180"/>
        <item x="80181"/>
        <item x="80182"/>
        <item x="80183"/>
        <item x="80184"/>
        <item x="80185"/>
        <item x="80186"/>
        <item x="80187"/>
        <item x="80188"/>
        <item x="80189"/>
        <item x="80190"/>
        <item x="80191"/>
        <item x="80192"/>
        <item x="80193"/>
        <item x="80194"/>
        <item x="80195"/>
        <item x="80196"/>
        <item x="80197"/>
        <item x="80198"/>
        <item x="80199"/>
        <item x="80200"/>
        <item x="80201"/>
        <item x="80202"/>
        <item x="80203"/>
        <item x="80204"/>
        <item x="80205"/>
        <item x="80206"/>
        <item x="80207"/>
        <item x="80208"/>
        <item x="80209"/>
        <item x="80210"/>
        <item x="80211"/>
        <item x="80212"/>
        <item x="80213"/>
        <item x="80214"/>
        <item x="80215"/>
        <item x="80216"/>
        <item x="80217"/>
        <item x="80218"/>
        <item x="80219"/>
        <item x="80220"/>
        <item x="80221"/>
        <item x="80222"/>
        <item x="80223"/>
        <item x="80224"/>
        <item x="80225"/>
        <item x="80226"/>
        <item x="80227"/>
        <item x="80228"/>
        <item x="80229"/>
        <item x="80230"/>
        <item x="80231"/>
        <item x="80232"/>
        <item x="80233"/>
        <item x="80234"/>
        <item x="80235"/>
        <item x="80236"/>
        <item x="80237"/>
        <item x="80238"/>
        <item x="80239"/>
        <item x="80240"/>
        <item x="80241"/>
        <item x="80242"/>
        <item x="80243"/>
        <item x="80244"/>
        <item x="80245"/>
        <item x="80246"/>
        <item x="80247"/>
        <item x="80248"/>
        <item x="80249"/>
        <item x="80250"/>
        <item x="80251"/>
        <item x="80252"/>
        <item x="80253"/>
        <item x="80254"/>
        <item x="80255"/>
        <item x="80256"/>
        <item x="80257"/>
        <item x="80258"/>
        <item x="80259"/>
        <item x="80260"/>
        <item x="80261"/>
        <item x="80262"/>
        <item x="80263"/>
        <item x="80264"/>
        <item x="80265"/>
        <item x="80266"/>
        <item x="80267"/>
        <item x="80268"/>
        <item x="80269"/>
        <item x="80270"/>
        <item x="80271"/>
        <item x="80272"/>
        <item x="80273"/>
        <item x="80274"/>
        <item x="80275"/>
        <item x="80276"/>
        <item x="80277"/>
        <item x="80278"/>
        <item x="80279"/>
        <item x="80280"/>
        <item x="80281"/>
        <item x="80282"/>
        <item x="80283"/>
        <item x="80284"/>
        <item x="80285"/>
        <item x="80286"/>
        <item x="80287"/>
        <item x="80288"/>
        <item x="80289"/>
        <item x="80290"/>
        <item x="80291"/>
        <item x="80292"/>
        <item x="80293"/>
        <item x="80294"/>
        <item x="80295"/>
        <item x="80296"/>
        <item x="80297"/>
        <item x="80298"/>
        <item x="80299"/>
        <item x="80300"/>
        <item x="80301"/>
        <item x="80302"/>
        <item x="80303"/>
        <item x="80304"/>
        <item x="80305"/>
        <item x="80306"/>
        <item x="80307"/>
        <item x="80308"/>
        <item x="80309"/>
        <item x="80310"/>
        <item x="80311"/>
        <item x="80312"/>
        <item x="80313"/>
        <item x="80314"/>
        <item x="80315"/>
        <item x="80316"/>
        <item x="80317"/>
        <item x="80318"/>
        <item x="80319"/>
        <item x="80320"/>
        <item x="80321"/>
        <item x="80322"/>
        <item x="80323"/>
        <item x="80324"/>
        <item x="80325"/>
        <item x="80326"/>
        <item x="80327"/>
        <item x="80328"/>
        <item x="80329"/>
        <item x="80330"/>
        <item x="80331"/>
        <item x="80332"/>
        <item x="80333"/>
        <item x="80334"/>
        <item x="80335"/>
        <item x="80336"/>
        <item x="80337"/>
        <item x="80338"/>
        <item x="80339"/>
        <item x="80340"/>
        <item x="80341"/>
        <item x="80342"/>
        <item x="80343"/>
        <item x="80344"/>
        <item x="80345"/>
        <item x="80346"/>
        <item x="80347"/>
        <item x="80348"/>
        <item x="80349"/>
        <item x="80350"/>
        <item x="80351"/>
        <item x="80352"/>
        <item x="80353"/>
        <item x="80354"/>
        <item x="80355"/>
        <item x="80356"/>
        <item x="80357"/>
        <item x="80358"/>
        <item x="80359"/>
        <item x="80360"/>
        <item x="80361"/>
        <item x="80362"/>
        <item x="80363"/>
        <item x="80364"/>
        <item x="80365"/>
        <item x="80366"/>
        <item x="80367"/>
        <item x="80368"/>
        <item x="80369"/>
        <item x="80370"/>
        <item x="80371"/>
        <item x="80372"/>
        <item x="80373"/>
        <item x="80374"/>
        <item x="80375"/>
        <item x="80376"/>
        <item x="80377"/>
        <item x="80378"/>
        <item x="80379"/>
        <item x="80380"/>
        <item x="80381"/>
        <item x="80382"/>
        <item x="80383"/>
        <item x="80384"/>
        <item x="80385"/>
        <item x="80386"/>
        <item x="80387"/>
        <item x="80388"/>
        <item x="80389"/>
        <item x="80390"/>
        <item x="80391"/>
        <item x="80392"/>
        <item x="80393"/>
        <item x="80394"/>
        <item x="80395"/>
        <item x="80396"/>
        <item x="80397"/>
        <item x="80398"/>
        <item x="80399"/>
        <item x="80400"/>
        <item x="80401"/>
        <item x="80402"/>
        <item x="80403"/>
        <item x="80404"/>
        <item x="80405"/>
        <item x="80406"/>
        <item x="80407"/>
        <item x="80408"/>
        <item x="80409"/>
        <item x="80410"/>
        <item x="80411"/>
        <item x="80412"/>
        <item x="80413"/>
        <item x="80414"/>
        <item x="80415"/>
        <item x="80416"/>
        <item x="80417"/>
        <item x="80418"/>
        <item x="80419"/>
        <item x="80420"/>
        <item x="80421"/>
        <item x="80422"/>
        <item x="80423"/>
        <item x="80424"/>
        <item x="80425"/>
        <item x="80426"/>
        <item x="80427"/>
        <item x="80428"/>
        <item x="80429"/>
        <item x="80430"/>
        <item x="80431"/>
        <item x="80432"/>
        <item x="80433"/>
        <item x="80434"/>
        <item x="80435"/>
        <item x="80436"/>
        <item x="80437"/>
        <item x="80438"/>
        <item x="80439"/>
        <item x="80440"/>
        <item x="80441"/>
        <item x="80442"/>
        <item x="80443"/>
        <item x="80444"/>
        <item x="80445"/>
        <item x="80446"/>
        <item x="80447"/>
        <item x="80448"/>
        <item x="80449"/>
        <item x="80450"/>
        <item x="80451"/>
        <item x="80452"/>
        <item x="80453"/>
        <item x="80454"/>
        <item x="80455"/>
        <item x="80456"/>
        <item x="80457"/>
        <item x="80458"/>
        <item x="80459"/>
        <item x="80460"/>
        <item x="80461"/>
        <item x="80462"/>
        <item x="80463"/>
        <item x="80464"/>
        <item x="80465"/>
        <item x="80466"/>
        <item x="80467"/>
        <item x="80468"/>
        <item x="80469"/>
        <item x="80470"/>
        <item x="80471"/>
        <item x="80472"/>
        <item x="80473"/>
        <item x="80474"/>
        <item x="80475"/>
        <item x="80476"/>
        <item x="80477"/>
        <item x="80478"/>
        <item x="80479"/>
        <item x="80480"/>
        <item x="80481"/>
        <item x="80482"/>
        <item x="80483"/>
        <item x="80484"/>
        <item x="80485"/>
        <item x="80486"/>
        <item x="80487"/>
        <item x="80488"/>
        <item x="80489"/>
        <item x="80490"/>
        <item x="80491"/>
        <item x="80492"/>
        <item x="80493"/>
        <item x="80494"/>
        <item x="80495"/>
        <item x="80496"/>
        <item x="80497"/>
        <item x="80498"/>
        <item x="80499"/>
        <item x="80500"/>
        <item x="80501"/>
        <item x="80502"/>
        <item x="80503"/>
        <item x="80504"/>
        <item x="80505"/>
        <item x="80506"/>
        <item x="80507"/>
        <item x="80508"/>
        <item x="80509"/>
        <item x="80510"/>
        <item x="80511"/>
        <item x="80512"/>
        <item x="80513"/>
        <item x="80514"/>
        <item x="80515"/>
        <item x="80516"/>
        <item x="80517"/>
        <item x="80518"/>
        <item x="80519"/>
        <item x="80520"/>
        <item x="80521"/>
        <item x="80522"/>
        <item x="80523"/>
        <item x="80524"/>
        <item x="80525"/>
        <item x="80526"/>
        <item x="80527"/>
        <item x="80528"/>
        <item x="80529"/>
        <item x="80530"/>
        <item x="80531"/>
        <item x="80532"/>
        <item x="80533"/>
        <item x="80534"/>
        <item x="80535"/>
        <item x="80536"/>
        <item x="80537"/>
        <item x="80538"/>
        <item x="80539"/>
        <item x="80540"/>
        <item x="80541"/>
        <item x="80542"/>
        <item x="80543"/>
        <item x="80544"/>
        <item x="80545"/>
        <item x="80546"/>
        <item x="80547"/>
        <item x="80548"/>
        <item x="80549"/>
        <item x="80550"/>
        <item x="80551"/>
        <item x="80552"/>
        <item x="80553"/>
        <item x="80554"/>
        <item x="80555"/>
        <item x="80556"/>
        <item x="80557"/>
        <item x="80558"/>
        <item x="80559"/>
        <item x="80560"/>
        <item x="80561"/>
        <item x="80562"/>
        <item x="80563"/>
        <item x="80564"/>
        <item x="80565"/>
        <item x="80566"/>
        <item x="80567"/>
        <item x="80568"/>
        <item x="80569"/>
        <item x="80570"/>
        <item x="80571"/>
        <item x="80572"/>
        <item x="80573"/>
        <item x="80574"/>
        <item x="80575"/>
        <item x="80576"/>
        <item x="80577"/>
        <item x="80578"/>
        <item x="80579"/>
        <item x="80580"/>
        <item x="80581"/>
        <item x="80582"/>
        <item x="80583"/>
        <item x="80584"/>
        <item x="80585"/>
        <item x="80586"/>
        <item x="80587"/>
        <item x="80588"/>
        <item x="80589"/>
        <item x="80590"/>
        <item x="80591"/>
        <item x="80592"/>
        <item x="80593"/>
        <item x="80594"/>
        <item x="80595"/>
        <item x="80596"/>
        <item x="80597"/>
        <item x="80598"/>
        <item x="80599"/>
        <item x="80600"/>
        <item x="80601"/>
        <item x="80602"/>
        <item x="80603"/>
        <item x="80604"/>
        <item x="80605"/>
        <item x="80606"/>
        <item x="80607"/>
        <item x="80608"/>
        <item x="80609"/>
        <item x="80610"/>
        <item x="80611"/>
        <item x="80612"/>
        <item x="80613"/>
        <item x="80614"/>
        <item x="80615"/>
        <item x="80616"/>
        <item x="80617"/>
        <item x="80618"/>
        <item x="80619"/>
        <item x="80620"/>
        <item x="80621"/>
        <item x="80622"/>
        <item x="80623"/>
        <item x="80624"/>
        <item x="80625"/>
        <item x="80626"/>
        <item x="80627"/>
        <item x="80628"/>
        <item x="80629"/>
        <item x="80630"/>
        <item x="80631"/>
        <item x="80632"/>
        <item x="80633"/>
        <item x="80634"/>
        <item x="80635"/>
        <item x="80636"/>
        <item x="80637"/>
        <item x="80638"/>
        <item x="80639"/>
        <item x="80640"/>
        <item x="80641"/>
        <item x="80642"/>
        <item x="80643"/>
        <item x="80644"/>
        <item x="80645"/>
        <item x="80646"/>
        <item x="80647"/>
        <item x="80648"/>
        <item x="80649"/>
        <item x="80650"/>
        <item x="80651"/>
        <item x="80652"/>
        <item x="80653"/>
        <item x="80654"/>
        <item x="80655"/>
        <item x="80656"/>
        <item x="80657"/>
        <item x="80658"/>
        <item x="80659"/>
        <item x="80660"/>
        <item x="80661"/>
        <item x="80662"/>
        <item x="80663"/>
        <item x="80664"/>
        <item x="80665"/>
        <item x="80666"/>
        <item x="80667"/>
        <item x="80668"/>
        <item x="80669"/>
        <item x="80670"/>
        <item x="80671"/>
        <item x="80672"/>
        <item x="80673"/>
        <item x="80674"/>
        <item x="80675"/>
        <item x="80676"/>
        <item x="80677"/>
        <item x="80678"/>
        <item x="80679"/>
        <item x="80680"/>
        <item x="80681"/>
        <item x="80682"/>
        <item x="80683"/>
        <item x="80684"/>
        <item x="80685"/>
        <item x="80686"/>
        <item x="80687"/>
        <item x="80688"/>
        <item x="80689"/>
        <item x="80690"/>
        <item x="80691"/>
        <item x="80692"/>
        <item x="80693"/>
        <item x="80694"/>
        <item x="80695"/>
        <item x="80696"/>
        <item x="80697"/>
        <item x="80698"/>
        <item x="80699"/>
        <item x="80700"/>
        <item x="80701"/>
        <item x="80702"/>
        <item x="80703"/>
        <item x="80704"/>
        <item x="80705"/>
        <item x="80706"/>
        <item x="80707"/>
        <item x="80708"/>
        <item x="80709"/>
        <item x="80710"/>
        <item x="80711"/>
        <item x="80712"/>
        <item x="80713"/>
        <item x="80714"/>
        <item x="80715"/>
        <item x="80716"/>
        <item x="80717"/>
        <item x="80718"/>
        <item x="80719"/>
        <item x="80720"/>
        <item x="80721"/>
        <item x="80722"/>
        <item x="80723"/>
        <item x="80724"/>
        <item x="80725"/>
        <item x="80726"/>
        <item x="80727"/>
        <item x="80728"/>
        <item x="80729"/>
        <item x="80730"/>
        <item x="80731"/>
        <item x="80732"/>
        <item x="80733"/>
        <item x="80734"/>
        <item x="80735"/>
        <item x="80736"/>
        <item x="80737"/>
        <item x="80738"/>
        <item x="80739"/>
        <item x="80740"/>
        <item x="80741"/>
        <item x="80742"/>
        <item x="80743"/>
        <item x="80744"/>
        <item x="80745"/>
        <item x="80746"/>
        <item x="80747"/>
        <item x="80748"/>
        <item x="80749"/>
        <item x="80750"/>
        <item x="80751"/>
        <item x="80752"/>
        <item x="80753"/>
        <item x="80754"/>
        <item x="80755"/>
        <item x="80756"/>
        <item x="80757"/>
        <item x="80758"/>
        <item x="80759"/>
        <item x="80760"/>
        <item x="80761"/>
        <item x="80762"/>
        <item x="80763"/>
        <item x="80764"/>
        <item x="80765"/>
        <item x="80766"/>
        <item x="80767"/>
        <item x="80768"/>
        <item x="80769"/>
        <item x="80770"/>
        <item x="80771"/>
        <item x="80772"/>
        <item x="80773"/>
        <item x="80774"/>
        <item x="80775"/>
        <item x="80776"/>
        <item x="80777"/>
        <item x="80778"/>
        <item x="80779"/>
        <item x="80780"/>
        <item x="80781"/>
        <item x="80782"/>
        <item x="80783"/>
        <item x="80784"/>
        <item x="80785"/>
        <item x="80786"/>
        <item x="80787"/>
        <item x="80788"/>
        <item x="80789"/>
        <item x="80790"/>
        <item x="80791"/>
        <item x="80792"/>
        <item x="80793"/>
        <item x="80794"/>
        <item x="80795"/>
        <item x="80796"/>
        <item x="80797"/>
        <item x="80798"/>
        <item x="80799"/>
        <item x="80800"/>
        <item x="80801"/>
        <item x="80802"/>
        <item x="80803"/>
        <item x="80804"/>
        <item x="80805"/>
        <item x="80806"/>
        <item x="80807"/>
        <item x="80808"/>
        <item x="80809"/>
        <item x="80810"/>
        <item x="80811"/>
        <item x="80812"/>
        <item x="80813"/>
        <item x="80814"/>
        <item x="80815"/>
        <item x="80816"/>
        <item x="80817"/>
        <item x="80818"/>
        <item x="80819"/>
        <item x="80820"/>
        <item x="80821"/>
        <item x="80822"/>
        <item x="80823"/>
        <item x="80824"/>
        <item x="80825"/>
        <item x="80826"/>
        <item x="80827"/>
        <item x="80828"/>
        <item x="80829"/>
        <item x="80830"/>
        <item x="80831"/>
        <item x="80832"/>
        <item x="80833"/>
        <item x="80834"/>
        <item x="80835"/>
        <item x="80836"/>
        <item x="80837"/>
        <item x="80838"/>
        <item x="80839"/>
        <item x="80840"/>
        <item x="80841"/>
        <item x="80842"/>
        <item x="80843"/>
        <item x="80844"/>
        <item x="80845"/>
        <item x="80846"/>
        <item x="80847"/>
        <item x="80848"/>
        <item x="80849"/>
        <item x="80850"/>
        <item x="80851"/>
        <item x="80852"/>
        <item x="80853"/>
        <item x="80854"/>
        <item x="80855"/>
        <item x="80856"/>
        <item x="80857"/>
        <item x="80858"/>
        <item x="80859"/>
        <item x="80860"/>
        <item x="80861"/>
        <item x="80862"/>
        <item x="80863"/>
        <item x="80864"/>
        <item x="80865"/>
        <item x="80866"/>
        <item x="80867"/>
        <item x="80868"/>
        <item x="80869"/>
        <item x="80870"/>
        <item x="80871"/>
        <item x="80872"/>
        <item x="80873"/>
        <item x="80874"/>
        <item x="80875"/>
        <item x="80876"/>
        <item x="80877"/>
        <item x="80878"/>
        <item x="80879"/>
        <item x="80880"/>
        <item x="80881"/>
        <item x="80882"/>
        <item x="80883"/>
        <item x="80884"/>
        <item x="80885"/>
        <item x="80886"/>
        <item x="80887"/>
        <item x="80888"/>
        <item x="80889"/>
        <item x="80890"/>
        <item x="80891"/>
        <item x="80892"/>
        <item x="80893"/>
        <item x="80894"/>
        <item x="80895"/>
        <item x="80896"/>
        <item x="80897"/>
        <item x="80898"/>
        <item x="80899"/>
        <item x="80900"/>
        <item x="80901"/>
        <item x="80902"/>
        <item x="80903"/>
        <item x="80904"/>
        <item x="80905"/>
        <item x="80906"/>
        <item x="80907"/>
        <item x="80908"/>
        <item x="80909"/>
        <item x="80910"/>
        <item x="80911"/>
        <item x="80912"/>
        <item x="80913"/>
        <item x="80914"/>
        <item x="80915"/>
        <item x="80916"/>
        <item x="80917"/>
        <item x="80918"/>
        <item x="80919"/>
        <item x="80920"/>
        <item x="80921"/>
        <item x="80922"/>
        <item x="80923"/>
        <item x="80924"/>
        <item x="80925"/>
        <item x="80926"/>
        <item x="80927"/>
        <item x="80928"/>
        <item x="80929"/>
        <item x="80930"/>
        <item x="80931"/>
        <item x="80932"/>
        <item x="80933"/>
        <item x="80934"/>
        <item x="80935"/>
        <item x="80936"/>
        <item x="80937"/>
        <item x="80938"/>
        <item x="80939"/>
        <item x="80940"/>
        <item x="80941"/>
        <item x="80942"/>
        <item x="80943"/>
        <item x="80944"/>
        <item x="80945"/>
        <item x="80946"/>
        <item x="80947"/>
        <item x="80948"/>
        <item x="80949"/>
        <item x="80950"/>
        <item x="80951"/>
        <item x="80952"/>
        <item x="80953"/>
        <item x="80954"/>
        <item x="80955"/>
        <item x="80956"/>
        <item x="80957"/>
        <item x="80958"/>
        <item x="80959"/>
        <item x="80960"/>
        <item x="80961"/>
        <item x="80962"/>
        <item x="80963"/>
        <item x="80964"/>
        <item x="80965"/>
        <item x="80966"/>
        <item x="80967"/>
        <item x="80968"/>
        <item x="80969"/>
        <item x="80970"/>
        <item x="80971"/>
        <item x="80972"/>
        <item x="80973"/>
        <item x="80974"/>
        <item x="80975"/>
        <item x="80976"/>
        <item x="80977"/>
        <item x="80978"/>
        <item x="80979"/>
        <item x="80980"/>
        <item x="80981"/>
        <item x="80982"/>
        <item x="80983"/>
        <item x="80984"/>
        <item x="80985"/>
        <item x="80986"/>
        <item x="80987"/>
        <item x="80988"/>
        <item x="80989"/>
        <item x="80990"/>
        <item x="80991"/>
        <item x="80992"/>
        <item x="80993"/>
        <item x="80994"/>
        <item x="80995"/>
        <item x="80996"/>
        <item x="80997"/>
        <item x="80998"/>
        <item x="80999"/>
        <item x="81000"/>
        <item x="81001"/>
        <item x="81002"/>
        <item x="81003"/>
        <item x="81004"/>
        <item x="81005"/>
        <item x="81006"/>
        <item x="81007"/>
        <item x="81008"/>
        <item x="81009"/>
        <item x="81010"/>
        <item x="81011"/>
        <item x="81012"/>
        <item x="81013"/>
        <item x="81014"/>
        <item x="81015"/>
        <item x="81016"/>
        <item x="81017"/>
        <item x="81018"/>
        <item x="81019"/>
        <item x="81020"/>
        <item x="81021"/>
        <item x="81022"/>
        <item x="81023"/>
        <item x="81024"/>
        <item x="81025"/>
        <item x="81026"/>
        <item x="81027"/>
        <item x="81028"/>
        <item x="81029"/>
        <item x="81030"/>
        <item x="81031"/>
        <item x="81032"/>
        <item x="81033"/>
        <item x="81034"/>
        <item x="81035"/>
        <item x="81036"/>
        <item x="81037"/>
        <item x="81038"/>
        <item x="81039"/>
        <item x="81040"/>
        <item x="81041"/>
        <item x="81042"/>
        <item x="81043"/>
        <item x="81044"/>
        <item x="81045"/>
        <item x="81046"/>
        <item x="81047"/>
        <item x="81048"/>
        <item x="81049"/>
        <item x="81050"/>
        <item x="81051"/>
        <item x="81052"/>
        <item x="81053"/>
        <item x="81054"/>
        <item x="81055"/>
        <item x="81056"/>
        <item x="81057"/>
        <item x="81058"/>
        <item x="81059"/>
        <item x="81060"/>
        <item x="81061"/>
        <item x="81062"/>
        <item x="81063"/>
        <item x="81064"/>
        <item x="81065"/>
        <item x="81066"/>
        <item x="81067"/>
        <item x="81068"/>
        <item x="81069"/>
        <item x="81070"/>
        <item x="81071"/>
        <item x="81072"/>
        <item x="81073"/>
        <item x="81074"/>
        <item x="81075"/>
        <item x="81076"/>
        <item x="81077"/>
        <item x="81078"/>
        <item x="81079"/>
        <item x="81080"/>
        <item x="81081"/>
        <item x="81082"/>
        <item x="81083"/>
        <item x="81084"/>
        <item x="81085"/>
        <item x="81086"/>
        <item x="81087"/>
        <item x="81088"/>
        <item x="81089"/>
        <item x="81090"/>
        <item x="81091"/>
        <item x="81092"/>
        <item x="81093"/>
        <item x="81094"/>
        <item x="81095"/>
        <item x="81096"/>
        <item x="81097"/>
        <item x="81098"/>
        <item x="81099"/>
        <item x="81100"/>
        <item x="81101"/>
        <item x="81102"/>
        <item x="81103"/>
        <item x="81104"/>
        <item x="81105"/>
        <item x="81106"/>
        <item x="81107"/>
        <item x="81108"/>
        <item x="81109"/>
        <item x="81110"/>
        <item x="81111"/>
        <item x="81112"/>
        <item x="81113"/>
        <item x="81114"/>
        <item x="81115"/>
        <item x="81116"/>
        <item x="81117"/>
        <item x="81118"/>
        <item x="81119"/>
        <item x="81120"/>
        <item x="81121"/>
        <item x="81122"/>
        <item x="81123"/>
        <item x="81124"/>
        <item x="81125"/>
        <item x="81126"/>
        <item x="81127"/>
        <item x="81128"/>
        <item x="81129"/>
        <item x="81130"/>
        <item x="81131"/>
        <item x="81132"/>
        <item x="81133"/>
        <item x="81134"/>
        <item x="81135"/>
        <item x="81136"/>
        <item x="81137"/>
        <item x="81138"/>
        <item x="81139"/>
        <item x="81140"/>
        <item x="81141"/>
        <item x="81142"/>
        <item x="81143"/>
        <item x="81144"/>
        <item x="81145"/>
        <item x="81146"/>
        <item x="81147"/>
        <item x="81148"/>
        <item x="81149"/>
        <item x="81150"/>
        <item x="81151"/>
        <item x="81152"/>
        <item x="81153"/>
        <item x="81154"/>
        <item x="81155"/>
        <item x="81156"/>
        <item x="81157"/>
        <item x="81158"/>
        <item x="81159"/>
        <item x="81160"/>
        <item x="81161"/>
        <item x="81162"/>
        <item x="81163"/>
        <item x="81164"/>
        <item x="81165"/>
        <item x="81166"/>
        <item x="81167"/>
        <item x="81168"/>
        <item x="81169"/>
        <item x="81170"/>
        <item x="81171"/>
        <item x="81172"/>
        <item x="81173"/>
        <item x="81174"/>
        <item x="81175"/>
        <item x="81176"/>
        <item x="81177"/>
        <item x="81178"/>
        <item x="81179"/>
        <item x="81180"/>
        <item x="81181"/>
        <item x="81182"/>
        <item x="81183"/>
        <item x="81184"/>
        <item x="81185"/>
        <item x="81186"/>
        <item x="81187"/>
        <item x="81188"/>
        <item x="81189"/>
        <item x="81190"/>
        <item x="81191"/>
        <item x="81192"/>
        <item x="81193"/>
        <item x="81194"/>
        <item x="81195"/>
        <item x="81196"/>
        <item x="81197"/>
        <item x="81198"/>
        <item x="81199"/>
        <item x="81200"/>
        <item x="81201"/>
        <item x="81202"/>
        <item x="81203"/>
        <item x="81204"/>
        <item x="81205"/>
        <item x="81206"/>
        <item x="81207"/>
        <item x="81208"/>
        <item x="81209"/>
        <item x="81210"/>
        <item x="81211"/>
        <item x="81212"/>
        <item x="81213"/>
        <item x="81214"/>
        <item x="81215"/>
        <item x="81216"/>
        <item x="81217"/>
        <item x="81218"/>
        <item x="81219"/>
        <item x="81220"/>
        <item x="81221"/>
        <item x="81222"/>
        <item x="81223"/>
        <item x="81224"/>
        <item x="81225"/>
        <item x="81226"/>
        <item x="81227"/>
        <item x="81228"/>
        <item x="81229"/>
        <item x="81230"/>
        <item x="81231"/>
        <item x="81232"/>
        <item x="81233"/>
        <item x="81234"/>
        <item x="81235"/>
        <item x="81236"/>
        <item x="81237"/>
        <item x="81238"/>
        <item x="81239"/>
        <item x="81240"/>
        <item x="81241"/>
        <item x="81242"/>
        <item x="81243"/>
        <item x="81244"/>
        <item x="81245"/>
        <item x="81246"/>
        <item x="81247"/>
        <item x="81248"/>
        <item x="81249"/>
        <item x="81250"/>
        <item x="81251"/>
        <item x="81252"/>
        <item x="81253"/>
        <item x="81254"/>
        <item x="81255"/>
        <item x="81256"/>
        <item x="81257"/>
        <item x="81258"/>
        <item x="81259"/>
        <item x="81260"/>
        <item x="81261"/>
        <item x="81262"/>
        <item x="81263"/>
        <item x="81264"/>
        <item x="81265"/>
        <item x="81266"/>
        <item x="81267"/>
        <item x="81268"/>
        <item x="81269"/>
        <item x="81270"/>
        <item x="81271"/>
        <item x="81272"/>
        <item x="81273"/>
        <item x="81274"/>
        <item x="81275"/>
        <item x="81276"/>
        <item x="81277"/>
        <item x="81278"/>
        <item x="81279"/>
        <item x="81280"/>
        <item x="81281"/>
        <item x="81282"/>
        <item x="81283"/>
        <item x="81284"/>
        <item x="81285"/>
        <item x="81286"/>
        <item x="81287"/>
        <item x="81288"/>
        <item x="81289"/>
        <item x="81290"/>
        <item x="81291"/>
        <item x="81292"/>
        <item x="81293"/>
        <item x="81294"/>
        <item x="81295"/>
        <item x="81296"/>
        <item x="81297"/>
        <item x="81298"/>
        <item x="81299"/>
        <item x="81300"/>
        <item x="81301"/>
        <item x="81302"/>
        <item x="81303"/>
        <item x="81304"/>
        <item x="81305"/>
        <item x="81306"/>
        <item x="81307"/>
        <item x="81308"/>
        <item x="81309"/>
        <item x="81310"/>
        <item x="81311"/>
        <item x="81312"/>
        <item x="81313"/>
        <item x="81314"/>
        <item x="81315"/>
        <item x="81316"/>
        <item x="81317"/>
        <item x="81318"/>
        <item x="81319"/>
        <item x="81320"/>
        <item x="81321"/>
        <item x="81322"/>
        <item x="81323"/>
        <item x="81324"/>
        <item x="81325"/>
        <item x="81326"/>
        <item x="81327"/>
        <item x="81328"/>
        <item x="81329"/>
        <item x="81330"/>
        <item x="81331"/>
        <item x="81332"/>
        <item x="81333"/>
        <item x="81334"/>
        <item x="81335"/>
        <item x="81336"/>
        <item x="81337"/>
        <item x="81338"/>
        <item x="81339"/>
        <item x="81340"/>
        <item x="81341"/>
        <item x="81342"/>
        <item x="81343"/>
        <item x="81344"/>
        <item x="81345"/>
        <item x="81346"/>
        <item x="81347"/>
        <item x="81348"/>
        <item x="81349"/>
        <item x="81350"/>
        <item x="81351"/>
        <item x="81352"/>
        <item x="81353"/>
        <item x="81354"/>
        <item x="81355"/>
        <item x="81356"/>
        <item x="81357"/>
        <item x="81358"/>
        <item x="81359"/>
        <item x="81360"/>
        <item x="81361"/>
        <item x="81362"/>
        <item x="81363"/>
        <item x="81364"/>
        <item x="81365"/>
        <item x="81366"/>
        <item x="81367"/>
        <item x="81368"/>
        <item x="81369"/>
        <item x="81370"/>
        <item x="81371"/>
        <item x="81372"/>
        <item x="81373"/>
        <item x="81374"/>
        <item x="81375"/>
        <item x="81376"/>
        <item x="81377"/>
        <item x="81378"/>
        <item x="81379"/>
        <item x="81380"/>
        <item x="81381"/>
        <item x="81382"/>
        <item x="81383"/>
        <item x="81384"/>
        <item x="81385"/>
        <item x="81386"/>
        <item x="81387"/>
        <item x="81388"/>
        <item x="81389"/>
        <item x="81390"/>
        <item x="81391"/>
        <item x="81392"/>
        <item x="81393"/>
        <item x="81394"/>
        <item x="81395"/>
        <item x="81396"/>
        <item x="81397"/>
        <item x="81398"/>
        <item x="81399"/>
        <item x="81400"/>
        <item x="81401"/>
        <item x="81402"/>
        <item x="81403"/>
        <item x="81404"/>
        <item x="81405"/>
        <item x="81406"/>
        <item x="81407"/>
        <item x="81408"/>
        <item x="81409"/>
        <item x="81410"/>
        <item x="81411"/>
        <item x="81412"/>
        <item x="81413"/>
        <item x="81414"/>
        <item x="81415"/>
        <item x="81416"/>
        <item x="81417"/>
        <item x="81418"/>
        <item x="81419"/>
        <item x="81420"/>
        <item x="81421"/>
        <item x="81422"/>
        <item x="81423"/>
        <item x="81424"/>
        <item x="81425"/>
        <item x="81426"/>
        <item x="81427"/>
        <item x="81428"/>
        <item x="81429"/>
        <item x="81430"/>
        <item x="81431"/>
        <item x="81432"/>
        <item x="81433"/>
        <item x="81434"/>
        <item x="81435"/>
        <item x="81436"/>
        <item x="81437"/>
        <item x="81438"/>
        <item x="81439"/>
        <item x="81440"/>
        <item x="81441"/>
        <item x="81442"/>
        <item x="81443"/>
        <item x="81444"/>
        <item x="81445"/>
        <item x="81446"/>
        <item x="81447"/>
        <item x="81448"/>
        <item x="81449"/>
        <item x="81450"/>
        <item x="81451"/>
        <item x="81452"/>
        <item x="81453"/>
        <item x="81454"/>
        <item x="81455"/>
        <item x="81456"/>
        <item x="81457"/>
        <item x="81458"/>
        <item x="81459"/>
        <item x="81460"/>
        <item x="81461"/>
        <item x="81462"/>
        <item x="81463"/>
        <item x="81464"/>
        <item x="81465"/>
        <item x="81466"/>
        <item x="81467"/>
        <item x="81468"/>
        <item x="81469"/>
        <item x="81470"/>
        <item x="81471"/>
        <item x="81472"/>
        <item x="81473"/>
        <item x="81474"/>
        <item x="81475"/>
        <item x="81476"/>
        <item x="81477"/>
        <item x="81478"/>
        <item x="81479"/>
        <item x="81480"/>
        <item x="81481"/>
        <item x="81482"/>
        <item x="81483"/>
        <item x="81484"/>
        <item x="81485"/>
        <item x="81486"/>
        <item x="81487"/>
        <item x="81488"/>
        <item x="81489"/>
        <item x="81490"/>
        <item x="81491"/>
        <item x="81492"/>
        <item x="81493"/>
        <item x="81494"/>
        <item x="81495"/>
        <item x="81496"/>
        <item x="81497"/>
        <item x="81498"/>
        <item x="81499"/>
        <item x="81500"/>
        <item x="81501"/>
        <item x="81502"/>
        <item x="81503"/>
        <item x="81504"/>
        <item x="81505"/>
        <item x="81506"/>
        <item x="81507"/>
        <item x="81508"/>
        <item x="81509"/>
        <item x="81510"/>
        <item x="81511"/>
        <item x="81512"/>
        <item x="81513"/>
        <item x="81514"/>
        <item x="81515"/>
        <item x="81516"/>
        <item x="81517"/>
        <item x="81518"/>
        <item x="81519"/>
        <item x="81520"/>
        <item x="81521"/>
        <item x="81522"/>
        <item x="81523"/>
        <item x="81524"/>
        <item x="81525"/>
        <item x="81526"/>
        <item x="81527"/>
        <item x="81528"/>
        <item x="81529"/>
        <item x="81530"/>
        <item x="81531"/>
        <item x="81532"/>
        <item x="81533"/>
        <item x="81534"/>
        <item x="81535"/>
        <item x="81536"/>
        <item x="81537"/>
        <item x="81538"/>
        <item x="81539"/>
        <item x="81540"/>
        <item x="81541"/>
        <item x="81542"/>
        <item x="81543"/>
        <item x="81544"/>
        <item x="81545"/>
        <item x="81546"/>
        <item x="81547"/>
        <item x="81548"/>
        <item x="81549"/>
        <item x="81550"/>
        <item x="81551"/>
        <item x="81552"/>
        <item x="81553"/>
        <item x="81554"/>
        <item x="81555"/>
        <item x="81556"/>
        <item x="81557"/>
        <item x="81558"/>
        <item x="81559"/>
        <item x="81560"/>
        <item x="81561"/>
        <item x="81562"/>
        <item x="81563"/>
        <item x="81564"/>
        <item x="81565"/>
        <item x="81566"/>
        <item x="81567"/>
        <item x="81568"/>
        <item x="81569"/>
        <item x="81570"/>
        <item x="81571"/>
        <item x="81572"/>
        <item x="81573"/>
        <item x="81574"/>
        <item x="81575"/>
        <item x="81576"/>
        <item x="81577"/>
        <item x="81578"/>
        <item x="81579"/>
        <item x="81580"/>
        <item x="81581"/>
        <item x="81582"/>
        <item x="81583"/>
        <item x="81584"/>
        <item x="81585"/>
        <item x="81586"/>
        <item x="81587"/>
        <item x="81588"/>
        <item x="81589"/>
        <item x="81590"/>
        <item x="81591"/>
        <item x="81592"/>
        <item x="81593"/>
        <item x="81594"/>
        <item x="81595"/>
        <item x="81596"/>
        <item x="81597"/>
        <item x="81598"/>
        <item x="81599"/>
        <item x="81600"/>
        <item x="81601"/>
        <item x="81602"/>
        <item x="81603"/>
        <item x="81604"/>
        <item x="81605"/>
        <item x="81606"/>
        <item x="81607"/>
        <item x="81608"/>
        <item x="81609"/>
        <item x="81610"/>
        <item x="81611"/>
        <item x="81612"/>
        <item x="81613"/>
        <item x="81614"/>
        <item x="81615"/>
        <item x="81616"/>
        <item x="81617"/>
        <item x="81618"/>
        <item x="81619"/>
        <item x="81620"/>
        <item x="81621"/>
        <item x="81622"/>
        <item x="81623"/>
        <item x="81624"/>
        <item x="81625"/>
        <item x="81626"/>
        <item x="81627"/>
        <item x="81628"/>
        <item x="81629"/>
        <item x="81630"/>
        <item x="81631"/>
        <item x="81632"/>
        <item x="81633"/>
        <item x="81634"/>
        <item x="81635"/>
        <item x="81636"/>
        <item x="81637"/>
        <item x="81638"/>
        <item x="81639"/>
        <item x="81640"/>
        <item x="81641"/>
        <item x="81642"/>
        <item x="81643"/>
        <item x="81644"/>
        <item x="81645"/>
        <item x="81646"/>
        <item x="81647"/>
        <item x="81648"/>
        <item x="81649"/>
        <item x="81650"/>
        <item x="81651"/>
        <item x="81652"/>
        <item x="81653"/>
        <item x="81654"/>
        <item x="81655"/>
        <item x="81656"/>
        <item x="81657"/>
        <item x="81658"/>
        <item x="81659"/>
        <item x="81660"/>
        <item x="81661"/>
        <item x="81662"/>
        <item x="81663"/>
        <item x="81664"/>
        <item x="81665"/>
        <item x="81666"/>
        <item x="81667"/>
        <item x="81668"/>
        <item x="81669"/>
        <item x="81670"/>
        <item x="81671"/>
        <item x="81672"/>
        <item x="81673"/>
        <item x="81674"/>
        <item x="81675"/>
        <item x="81676"/>
        <item x="81677"/>
        <item x="81678"/>
        <item x="81679"/>
        <item x="81680"/>
        <item x="81681"/>
        <item x="81682"/>
        <item x="81683"/>
        <item x="81684"/>
        <item x="81685"/>
        <item x="81686"/>
        <item x="81687"/>
        <item x="81688"/>
        <item x="81689"/>
        <item x="81690"/>
        <item x="81691"/>
        <item x="81692"/>
        <item x="81693"/>
        <item x="81694"/>
        <item x="81695"/>
        <item x="81696"/>
        <item x="81697"/>
        <item x="81698"/>
        <item x="81699"/>
        <item x="81700"/>
        <item x="81701"/>
        <item x="81702"/>
        <item x="81703"/>
        <item x="81704"/>
        <item x="81705"/>
        <item x="81706"/>
        <item x="81707"/>
        <item x="81708"/>
        <item x="81709"/>
        <item x="81710"/>
        <item x="81711"/>
        <item x="81712"/>
        <item x="81713"/>
        <item x="81714"/>
        <item x="81715"/>
        <item x="81716"/>
        <item x="81717"/>
        <item x="81718"/>
        <item x="81719"/>
        <item x="81720"/>
        <item x="81721"/>
        <item x="81722"/>
        <item x="81723"/>
        <item x="81724"/>
        <item x="81725"/>
        <item x="81726"/>
        <item x="81727"/>
        <item x="81728"/>
        <item x="81729"/>
        <item x="81730"/>
        <item x="81731"/>
        <item x="81732"/>
        <item x="81733"/>
        <item x="81734"/>
        <item x="81735"/>
        <item x="81736"/>
        <item x="81737"/>
        <item x="81738"/>
        <item x="81739"/>
        <item x="81740"/>
        <item x="81741"/>
        <item x="81742"/>
        <item x="81743"/>
        <item x="81744"/>
        <item x="81745"/>
        <item x="81746"/>
        <item x="81747"/>
        <item x="81748"/>
        <item x="81749"/>
        <item x="81750"/>
        <item x="81751"/>
        <item x="81752"/>
        <item x="81753"/>
        <item x="81754"/>
        <item x="81755"/>
        <item x="81756"/>
        <item x="81757"/>
        <item x="81758"/>
        <item x="81759"/>
        <item x="81760"/>
        <item x="81761"/>
        <item x="81762"/>
        <item x="81763"/>
        <item x="81764"/>
        <item x="81765"/>
        <item x="81766"/>
        <item x="81767"/>
        <item x="81768"/>
        <item x="81769"/>
        <item x="81770"/>
        <item x="81771"/>
        <item x="81772"/>
        <item x="81773"/>
        <item x="81774"/>
        <item x="81775"/>
        <item x="81776"/>
        <item x="81777"/>
        <item x="81778"/>
        <item x="81779"/>
        <item x="81780"/>
        <item x="81781"/>
        <item x="81782"/>
        <item x="81783"/>
        <item x="81784"/>
        <item x="81785"/>
        <item x="81786"/>
        <item x="81787"/>
        <item x="81788"/>
        <item x="81789"/>
        <item x="81790"/>
        <item x="81791"/>
        <item x="81792"/>
        <item x="81793"/>
        <item x="81794"/>
        <item x="81795"/>
        <item x="81796"/>
        <item x="81797"/>
        <item x="81798"/>
        <item x="81799"/>
        <item x="81800"/>
        <item x="81801"/>
        <item x="81802"/>
        <item x="81803"/>
        <item x="81804"/>
        <item x="81805"/>
        <item x="81806"/>
        <item x="81807"/>
        <item x="81808"/>
        <item x="81809"/>
        <item x="81810"/>
        <item x="81811"/>
        <item x="81812"/>
        <item x="81813"/>
        <item x="81814"/>
        <item x="81815"/>
        <item x="81816"/>
        <item x="81817"/>
        <item x="81818"/>
        <item x="81819"/>
        <item x="81820"/>
        <item x="81821"/>
        <item x="81822"/>
        <item x="81823"/>
        <item x="81824"/>
        <item x="81825"/>
        <item x="81826"/>
        <item x="81827"/>
        <item x="81828"/>
        <item x="81829"/>
        <item x="81830"/>
        <item x="81831"/>
        <item x="81832"/>
        <item x="81833"/>
        <item x="81834"/>
        <item x="81835"/>
        <item x="81836"/>
        <item x="81837"/>
        <item x="81838"/>
        <item x="81839"/>
        <item x="81840"/>
        <item x="81841"/>
        <item x="81842"/>
        <item x="81843"/>
        <item x="81844"/>
        <item x="81845"/>
        <item x="81846"/>
        <item x="81847"/>
        <item x="81848"/>
        <item x="81849"/>
        <item x="81850"/>
        <item x="81851"/>
        <item x="81852"/>
        <item x="81853"/>
        <item x="81854"/>
        <item x="81855"/>
        <item x="81856"/>
        <item x="81857"/>
        <item x="81858"/>
        <item x="81859"/>
        <item x="81860"/>
        <item x="81861"/>
        <item x="81862"/>
        <item x="81863"/>
        <item x="81864"/>
        <item x="81865"/>
        <item x="81866"/>
        <item x="81867"/>
        <item x="81868"/>
        <item x="81869"/>
        <item x="81870"/>
        <item x="81871"/>
        <item x="81872"/>
        <item x="81873"/>
        <item x="81874"/>
        <item x="81875"/>
        <item x="81876"/>
        <item x="81877"/>
        <item x="81878"/>
        <item x="81879"/>
        <item x="81880"/>
        <item x="81881"/>
        <item x="81882"/>
        <item x="81883"/>
        <item x="81884"/>
        <item x="81885"/>
        <item x="81886"/>
        <item x="81887"/>
        <item x="81888"/>
        <item x="81889"/>
        <item x="81890"/>
        <item x="81891"/>
        <item x="81892"/>
        <item x="81893"/>
        <item x="81894"/>
        <item x="81895"/>
        <item x="81896"/>
        <item x="81897"/>
        <item x="81898"/>
        <item x="81899"/>
        <item x="81900"/>
        <item x="81901"/>
        <item x="81902"/>
        <item x="81903"/>
        <item x="81904"/>
        <item x="81905"/>
        <item x="81906"/>
        <item x="81907"/>
        <item x="81908"/>
        <item x="81909"/>
        <item x="81910"/>
        <item x="81911"/>
        <item x="81912"/>
        <item x="81913"/>
        <item x="81914"/>
        <item x="81915"/>
        <item x="81916"/>
        <item x="81917"/>
        <item x="81918"/>
        <item x="81919"/>
        <item x="81920"/>
        <item x="81921"/>
        <item x="81922"/>
        <item x="81923"/>
        <item x="81924"/>
        <item x="81925"/>
        <item x="81926"/>
        <item x="81927"/>
        <item x="81928"/>
        <item x="81929"/>
        <item x="81930"/>
        <item x="81931"/>
        <item x="81932"/>
        <item x="81933"/>
        <item x="81934"/>
        <item x="81935"/>
        <item x="81936"/>
        <item x="81937"/>
        <item x="81938"/>
        <item x="81939"/>
        <item x="81940"/>
        <item x="81941"/>
        <item x="81942"/>
        <item x="81943"/>
        <item x="81944"/>
        <item x="81945"/>
        <item x="81946"/>
        <item x="81947"/>
        <item x="81948"/>
        <item x="81949"/>
        <item x="81950"/>
        <item x="81951"/>
        <item x="81952"/>
        <item x="81953"/>
        <item x="81954"/>
        <item x="81955"/>
        <item x="81956"/>
        <item x="81957"/>
        <item x="81958"/>
        <item x="81959"/>
        <item x="81960"/>
        <item x="81961"/>
        <item x="81962"/>
        <item x="81963"/>
        <item x="81964"/>
        <item x="81965"/>
        <item x="81966"/>
        <item x="81967"/>
        <item x="81968"/>
        <item x="81969"/>
        <item x="81970"/>
        <item x="81971"/>
        <item x="81972"/>
        <item x="81973"/>
        <item x="81974"/>
        <item x="81975"/>
        <item x="81976"/>
        <item x="81977"/>
        <item x="81978"/>
        <item x="81979"/>
        <item x="81980"/>
        <item x="81981"/>
        <item x="81982"/>
        <item x="81983"/>
        <item x="81984"/>
        <item x="81985"/>
        <item x="81986"/>
        <item x="81987"/>
        <item x="81988"/>
        <item x="81989"/>
        <item x="81990"/>
        <item x="81991"/>
        <item x="81992"/>
        <item x="81993"/>
        <item x="81994"/>
        <item x="81995"/>
        <item x="81996"/>
        <item x="81997"/>
        <item x="81998"/>
        <item x="81999"/>
        <item x="82000"/>
        <item x="82001"/>
        <item x="82002"/>
        <item x="82003"/>
        <item x="82004"/>
        <item x="82005"/>
        <item x="82006"/>
        <item x="82007"/>
        <item x="82008"/>
        <item x="82009"/>
        <item x="82010"/>
        <item x="82011"/>
        <item x="82012"/>
        <item x="82013"/>
        <item x="82014"/>
        <item x="82015"/>
        <item x="82016"/>
        <item x="82017"/>
        <item x="82018"/>
        <item x="82019"/>
        <item x="82020"/>
        <item x="82021"/>
        <item x="82022"/>
        <item x="82023"/>
        <item x="82024"/>
        <item x="82025"/>
        <item x="82026"/>
        <item x="82027"/>
        <item x="82028"/>
        <item x="82029"/>
        <item x="82030"/>
        <item x="82031"/>
        <item x="82032"/>
        <item x="82033"/>
        <item x="82034"/>
        <item x="82035"/>
        <item x="82036"/>
        <item x="82037"/>
        <item x="82038"/>
        <item x="82039"/>
        <item x="82040"/>
        <item x="82041"/>
        <item x="82042"/>
        <item x="82043"/>
        <item x="82044"/>
        <item x="82045"/>
        <item x="82046"/>
        <item x="82047"/>
        <item x="82048"/>
        <item x="82049"/>
        <item x="82050"/>
        <item x="82051"/>
        <item x="82052"/>
        <item x="82053"/>
        <item x="82054"/>
        <item x="82055"/>
        <item x="82056"/>
        <item x="82057"/>
        <item x="82058"/>
        <item x="82059"/>
        <item x="82060"/>
        <item x="82061"/>
        <item x="82062"/>
        <item x="82063"/>
        <item x="82064"/>
        <item x="82065"/>
        <item x="82066"/>
        <item x="82067"/>
        <item x="82068"/>
        <item x="82069"/>
        <item x="82070"/>
        <item x="82071"/>
        <item x="82072"/>
        <item x="82073"/>
        <item x="82074"/>
        <item x="82075"/>
        <item x="82076"/>
        <item x="82077"/>
        <item x="82078"/>
        <item x="82079"/>
        <item x="82080"/>
        <item x="82081"/>
        <item x="82082"/>
        <item x="82083"/>
        <item x="82084"/>
        <item x="82085"/>
        <item x="82086"/>
        <item x="82087"/>
        <item x="82088"/>
        <item x="82089"/>
        <item x="82090"/>
        <item x="82091"/>
        <item x="82092"/>
        <item x="82093"/>
        <item x="82094"/>
        <item x="82095"/>
        <item x="82096"/>
        <item x="82097"/>
        <item x="82098"/>
        <item x="82099"/>
        <item x="82100"/>
        <item x="82101"/>
        <item x="82102"/>
        <item x="82103"/>
        <item x="82104"/>
        <item x="82105"/>
        <item x="82106"/>
        <item x="82107"/>
        <item x="82108"/>
        <item x="82109"/>
        <item x="82110"/>
        <item x="82111"/>
        <item x="82112"/>
        <item x="82113"/>
        <item x="82114"/>
        <item x="82115"/>
        <item x="82116"/>
        <item x="82117"/>
        <item x="82118"/>
        <item x="82119"/>
        <item x="82120"/>
        <item x="82121"/>
        <item x="82122"/>
        <item x="82123"/>
        <item x="82124"/>
        <item x="82125"/>
        <item x="82126"/>
        <item x="82127"/>
        <item x="82128"/>
        <item x="82129"/>
        <item x="82130"/>
        <item x="82131"/>
        <item x="82132"/>
        <item x="82133"/>
        <item x="82134"/>
        <item x="82135"/>
        <item x="82136"/>
        <item x="82137"/>
        <item x="82138"/>
        <item x="82139"/>
        <item x="82140"/>
        <item x="82141"/>
        <item x="82142"/>
        <item x="82143"/>
        <item x="82144"/>
        <item x="82145"/>
        <item x="82146"/>
        <item x="82147"/>
        <item x="82148"/>
        <item x="82149"/>
        <item x="82150"/>
        <item x="82151"/>
        <item x="82152"/>
        <item x="82153"/>
        <item x="82154"/>
        <item x="82155"/>
        <item x="82156"/>
        <item x="82157"/>
        <item x="82158"/>
        <item x="82159"/>
        <item x="82160"/>
        <item x="82161"/>
        <item x="82162"/>
        <item x="82163"/>
        <item x="82164"/>
        <item x="82165"/>
        <item x="82166"/>
        <item x="82167"/>
        <item x="82168"/>
        <item x="82169"/>
        <item x="82170"/>
        <item x="82171"/>
        <item x="82172"/>
        <item x="82173"/>
        <item x="82174"/>
        <item x="82175"/>
        <item x="82176"/>
        <item x="82177"/>
        <item x="82178"/>
        <item x="82179"/>
        <item x="82180"/>
        <item x="82181"/>
        <item x="82182"/>
        <item x="82183"/>
        <item x="82184"/>
        <item x="82185"/>
        <item x="82186"/>
        <item x="82187"/>
        <item x="82188"/>
        <item x="82189"/>
        <item x="82190"/>
        <item x="82191"/>
        <item x="82192"/>
        <item x="82193"/>
        <item x="82194"/>
        <item x="82195"/>
        <item x="82196"/>
        <item x="82197"/>
        <item x="82198"/>
        <item x="82199"/>
        <item x="82200"/>
        <item x="82201"/>
        <item x="82202"/>
        <item x="82203"/>
        <item x="82204"/>
        <item x="82205"/>
        <item x="82206"/>
        <item x="82207"/>
        <item x="82208"/>
        <item x="82209"/>
        <item x="82210"/>
        <item x="82211"/>
        <item x="82212"/>
        <item x="82213"/>
        <item x="82214"/>
        <item x="82215"/>
        <item x="82216"/>
        <item x="82217"/>
        <item x="82218"/>
        <item x="82219"/>
        <item x="82220"/>
        <item x="82221"/>
        <item x="82222"/>
        <item x="82223"/>
        <item x="82224"/>
        <item x="82225"/>
        <item x="82226"/>
        <item x="82227"/>
        <item x="82228"/>
        <item x="82229"/>
        <item x="82230"/>
        <item x="82231"/>
        <item x="82232"/>
        <item x="82233"/>
        <item x="82234"/>
        <item x="82235"/>
        <item x="82236"/>
        <item x="82237"/>
        <item x="82238"/>
        <item x="82239"/>
        <item x="82240"/>
        <item x="82241"/>
        <item x="82242"/>
        <item x="82243"/>
        <item x="82244"/>
        <item x="82245"/>
        <item x="82246"/>
        <item x="82247"/>
        <item x="82248"/>
        <item x="82249"/>
        <item x="82250"/>
        <item x="82251"/>
        <item x="82252"/>
        <item x="82253"/>
        <item x="82254"/>
        <item x="82255"/>
        <item x="82256"/>
        <item x="82257"/>
        <item x="82258"/>
        <item x="82259"/>
        <item x="82260"/>
        <item x="82261"/>
        <item x="82262"/>
        <item x="82263"/>
        <item x="82264"/>
        <item x="82265"/>
        <item x="82266"/>
        <item x="82267"/>
        <item x="82268"/>
        <item x="82269"/>
        <item x="82270"/>
        <item x="82271"/>
        <item x="82272"/>
        <item x="82273"/>
        <item x="82274"/>
        <item x="82275"/>
        <item x="82276"/>
        <item x="82277"/>
        <item x="82278"/>
        <item x="82279"/>
        <item x="82280"/>
        <item x="82281"/>
        <item x="82282"/>
        <item x="82283"/>
        <item x="82284"/>
        <item x="82285"/>
        <item x="82286"/>
        <item x="82287"/>
        <item x="82288"/>
        <item x="82289"/>
        <item x="82290"/>
        <item x="82291"/>
        <item x="82292"/>
        <item x="82293"/>
        <item x="82294"/>
        <item x="82295"/>
        <item x="82296"/>
        <item x="82297"/>
        <item x="82298"/>
        <item x="82299"/>
        <item x="82300"/>
        <item x="82301"/>
        <item x="82302"/>
        <item x="82303"/>
        <item x="82304"/>
        <item x="82305"/>
        <item x="82306"/>
        <item x="82307"/>
        <item x="82308"/>
        <item x="82309"/>
        <item x="82310"/>
        <item x="82311"/>
        <item x="82312"/>
        <item x="82313"/>
        <item x="82314"/>
        <item x="82315"/>
        <item x="82316"/>
        <item x="82317"/>
        <item x="82318"/>
        <item x="82319"/>
        <item x="82320"/>
        <item x="82321"/>
        <item x="82322"/>
        <item x="82323"/>
        <item x="82324"/>
        <item x="82325"/>
        <item x="82326"/>
        <item x="82327"/>
        <item x="82328"/>
        <item x="82329"/>
        <item x="82330"/>
        <item x="82331"/>
        <item x="82332"/>
        <item x="82333"/>
        <item x="82334"/>
        <item x="82335"/>
        <item x="82336"/>
        <item x="82337"/>
        <item x="82338"/>
        <item x="82339"/>
        <item x="82340"/>
        <item x="82341"/>
        <item x="82342"/>
        <item x="82343"/>
        <item x="82344"/>
        <item x="82345"/>
        <item x="82346"/>
        <item x="82347"/>
        <item x="82348"/>
        <item x="82349"/>
        <item x="82350"/>
        <item x="82351"/>
        <item x="82352"/>
        <item x="82353"/>
        <item x="82354"/>
        <item x="82355"/>
        <item x="82356"/>
        <item x="82357"/>
        <item x="82358"/>
        <item x="82359"/>
        <item x="82360"/>
        <item x="82361"/>
        <item x="82362"/>
        <item x="82363"/>
        <item x="82364"/>
        <item x="82365"/>
        <item x="82366"/>
        <item x="82367"/>
        <item x="82368"/>
        <item x="82369"/>
        <item x="82370"/>
        <item x="82371"/>
        <item x="82372"/>
        <item x="82373"/>
        <item x="82374"/>
        <item x="82375"/>
        <item x="82376"/>
        <item x="82377"/>
        <item x="82378"/>
        <item x="82379"/>
        <item x="82380"/>
        <item x="82381"/>
        <item x="82382"/>
        <item x="82383"/>
        <item x="82384"/>
        <item x="82385"/>
        <item x="82386"/>
        <item x="82387"/>
        <item x="82388"/>
        <item x="82389"/>
        <item x="82390"/>
        <item x="82391"/>
        <item x="82392"/>
        <item x="82393"/>
        <item x="82394"/>
        <item x="82395"/>
        <item x="82396"/>
        <item x="82397"/>
        <item x="82398"/>
        <item x="82399"/>
        <item x="82400"/>
        <item x="82401"/>
        <item x="82402"/>
        <item x="82403"/>
        <item x="82404"/>
        <item x="82405"/>
        <item x="82406"/>
        <item x="82407"/>
        <item x="82408"/>
        <item x="82409"/>
        <item x="82410"/>
        <item x="82411"/>
        <item x="82412"/>
        <item x="82413"/>
        <item x="82414"/>
        <item x="82415"/>
        <item x="82416"/>
        <item x="82417"/>
        <item x="82418"/>
        <item x="82419"/>
        <item x="82420"/>
        <item x="82421"/>
        <item x="82422"/>
        <item x="82423"/>
        <item x="82424"/>
        <item x="82425"/>
        <item x="82426"/>
        <item x="82427"/>
        <item x="82428"/>
        <item x="82429"/>
        <item x="82430"/>
        <item x="82431"/>
        <item x="82432"/>
        <item x="82433"/>
        <item x="82434"/>
        <item x="82435"/>
        <item x="82436"/>
        <item x="82437"/>
        <item x="82438"/>
        <item x="82439"/>
        <item x="82440"/>
        <item x="82441"/>
        <item x="82442"/>
        <item x="82443"/>
        <item x="82444"/>
        <item x="82445"/>
        <item x="82446"/>
        <item x="82447"/>
        <item x="82448"/>
        <item x="82449"/>
        <item x="82450"/>
        <item x="82451"/>
        <item x="82452"/>
        <item x="82453"/>
        <item x="82454"/>
        <item x="82455"/>
        <item x="82456"/>
        <item x="82457"/>
        <item x="82458"/>
        <item x="82459"/>
        <item x="82460"/>
        <item x="82461"/>
        <item x="82462"/>
        <item x="82463"/>
        <item x="82464"/>
        <item x="82465"/>
        <item x="82466"/>
        <item x="82467"/>
        <item x="82468"/>
        <item x="82469"/>
        <item x="82470"/>
        <item x="82471"/>
        <item x="82472"/>
        <item x="82473"/>
        <item x="82474"/>
        <item x="82475"/>
        <item x="82476"/>
        <item x="82477"/>
        <item x="82478"/>
        <item x="82479"/>
        <item x="82480"/>
        <item x="82481"/>
        <item x="82482"/>
        <item x="82483"/>
        <item x="82484"/>
        <item x="82485"/>
        <item x="82486"/>
        <item x="82487"/>
        <item x="82488"/>
        <item x="82489"/>
        <item x="82490"/>
        <item x="82491"/>
        <item x="82492"/>
        <item x="82493"/>
        <item x="82494"/>
        <item x="82495"/>
        <item x="82496"/>
        <item x="82497"/>
        <item x="82498"/>
        <item x="82499"/>
        <item x="82500"/>
        <item x="82501"/>
        <item x="82502"/>
        <item x="82503"/>
        <item x="82504"/>
        <item x="82505"/>
        <item x="82506"/>
        <item x="82507"/>
        <item x="82508"/>
        <item x="82509"/>
        <item x="82510"/>
        <item x="82511"/>
        <item x="82512"/>
        <item x="82513"/>
        <item x="82514"/>
        <item x="82515"/>
        <item x="82516"/>
        <item x="82517"/>
        <item x="82518"/>
        <item x="82519"/>
        <item x="82520"/>
        <item x="82521"/>
        <item x="82522"/>
        <item x="82523"/>
        <item x="82524"/>
        <item x="82525"/>
        <item x="82526"/>
        <item x="82527"/>
        <item x="82528"/>
        <item x="82529"/>
        <item x="82530"/>
        <item x="82531"/>
        <item x="82532"/>
        <item x="82533"/>
        <item x="82534"/>
        <item x="82535"/>
        <item x="82536"/>
        <item x="82537"/>
        <item x="82538"/>
        <item x="82539"/>
        <item x="82540"/>
        <item x="82541"/>
        <item x="82542"/>
        <item x="82543"/>
        <item x="82544"/>
        <item x="82545"/>
        <item x="82546"/>
        <item x="82547"/>
        <item x="82548"/>
        <item x="82549"/>
        <item x="82550"/>
        <item x="82551"/>
        <item x="82552"/>
        <item x="82553"/>
        <item x="82554"/>
        <item x="82555"/>
        <item x="82556"/>
        <item x="82557"/>
        <item x="82558"/>
        <item x="82559"/>
        <item x="82560"/>
        <item x="82561"/>
        <item x="82562"/>
        <item x="82563"/>
        <item x="82564"/>
        <item x="82565"/>
        <item x="82566"/>
        <item x="82567"/>
        <item x="82568"/>
        <item x="82569"/>
        <item x="82570"/>
        <item x="82571"/>
        <item x="82572"/>
        <item x="82573"/>
        <item x="82574"/>
        <item x="82575"/>
        <item x="82576"/>
        <item x="82577"/>
        <item x="82578"/>
        <item x="82579"/>
        <item x="82580"/>
        <item x="82581"/>
        <item x="82582"/>
        <item x="82583"/>
        <item x="82584"/>
        <item x="82585"/>
        <item x="82586"/>
        <item x="82587"/>
        <item x="82588"/>
        <item x="82589"/>
        <item x="82590"/>
        <item x="82591"/>
        <item x="82592"/>
        <item x="82593"/>
        <item x="82594"/>
        <item x="82595"/>
        <item x="82596"/>
        <item x="82597"/>
        <item x="82598"/>
        <item x="82599"/>
        <item x="82600"/>
        <item x="82601"/>
        <item x="82602"/>
        <item x="82603"/>
        <item x="82604"/>
        <item x="82605"/>
        <item x="82606"/>
        <item x="82607"/>
        <item x="82608"/>
        <item x="82609"/>
        <item x="82610"/>
        <item x="82611"/>
        <item x="82612"/>
        <item x="82613"/>
        <item x="82614"/>
        <item x="82615"/>
        <item x="82616"/>
        <item x="82617"/>
        <item x="82618"/>
        <item x="82619"/>
        <item x="82620"/>
        <item x="82621"/>
        <item x="82622"/>
        <item x="82623"/>
        <item x="82624"/>
        <item x="82625"/>
        <item x="82626"/>
        <item x="82627"/>
        <item x="82628"/>
        <item x="82629"/>
        <item x="82630"/>
        <item x="82631"/>
        <item x="82632"/>
        <item x="82633"/>
        <item x="82634"/>
        <item x="82635"/>
        <item x="82636"/>
        <item x="82637"/>
        <item x="82638"/>
        <item x="82639"/>
        <item x="82640"/>
        <item x="82641"/>
        <item x="82642"/>
        <item x="82643"/>
        <item x="82644"/>
        <item x="82645"/>
        <item x="82646"/>
        <item x="82647"/>
        <item x="82648"/>
        <item x="82649"/>
        <item x="82650"/>
        <item x="82651"/>
        <item x="82652"/>
        <item x="82653"/>
        <item x="82654"/>
        <item x="82655"/>
        <item x="82656"/>
        <item x="82657"/>
        <item x="82658"/>
        <item x="82659"/>
        <item x="82660"/>
        <item x="82661"/>
        <item x="82662"/>
        <item x="82663"/>
        <item x="82664"/>
        <item x="82665"/>
        <item x="82666"/>
        <item x="82667"/>
        <item x="82668"/>
        <item x="82669"/>
        <item x="82670"/>
        <item x="82671"/>
        <item x="82672"/>
        <item x="82673"/>
        <item x="82674"/>
        <item x="82675"/>
        <item x="82676"/>
        <item x="82677"/>
        <item x="82678"/>
        <item x="82679"/>
        <item x="82680"/>
        <item x="82681"/>
        <item x="82682"/>
        <item x="82683"/>
        <item x="82684"/>
        <item x="82685"/>
        <item x="82686"/>
        <item x="82687"/>
        <item x="82688"/>
        <item x="82689"/>
        <item x="82690"/>
        <item x="82691"/>
        <item x="82692"/>
        <item x="82693"/>
        <item x="82694"/>
        <item x="82695"/>
        <item x="82696"/>
        <item x="82697"/>
        <item x="82698"/>
        <item x="82699"/>
        <item x="82700"/>
        <item x="82701"/>
        <item x="82702"/>
        <item x="82703"/>
        <item x="82704"/>
        <item x="82705"/>
        <item x="82706"/>
        <item x="82707"/>
        <item x="82708"/>
        <item x="82709"/>
        <item x="82710"/>
        <item x="82711"/>
        <item x="82712"/>
        <item x="82713"/>
        <item x="82714"/>
        <item x="82715"/>
        <item x="82716"/>
        <item x="82717"/>
        <item x="82718"/>
        <item x="82719"/>
        <item x="82720"/>
        <item x="82721"/>
        <item x="82722"/>
        <item x="82723"/>
        <item x="82724"/>
        <item x="82725"/>
        <item x="82726"/>
        <item x="82727"/>
        <item x="82728"/>
        <item x="82729"/>
        <item x="82730"/>
        <item x="82731"/>
        <item x="82732"/>
        <item x="82733"/>
        <item x="82734"/>
        <item x="82735"/>
        <item x="82736"/>
        <item x="82737"/>
        <item x="82738"/>
        <item x="82739"/>
        <item x="82740"/>
        <item x="82741"/>
        <item x="82742"/>
        <item x="82743"/>
        <item x="82744"/>
        <item x="82745"/>
        <item x="82746"/>
        <item x="82747"/>
        <item x="82748"/>
        <item x="82749"/>
        <item x="82750"/>
        <item x="82751"/>
        <item x="82752"/>
        <item x="82753"/>
        <item x="82754"/>
        <item x="82755"/>
        <item x="82756"/>
        <item x="82757"/>
        <item x="82758"/>
        <item x="82759"/>
        <item x="82760"/>
        <item x="82761"/>
        <item x="82762"/>
        <item x="82763"/>
        <item x="82764"/>
        <item x="82765"/>
        <item x="82766"/>
        <item x="82767"/>
        <item x="82768"/>
        <item x="82769"/>
        <item x="82770"/>
        <item x="82771"/>
        <item x="82772"/>
        <item x="82773"/>
        <item x="82774"/>
        <item x="82775"/>
        <item x="82776"/>
        <item x="82777"/>
        <item x="82778"/>
        <item x="82779"/>
        <item x="82780"/>
        <item x="82781"/>
        <item x="82782"/>
        <item x="82783"/>
        <item x="82784"/>
        <item x="82785"/>
        <item x="82786"/>
        <item x="82787"/>
        <item x="82788"/>
        <item x="82789"/>
        <item x="82790"/>
        <item x="82791"/>
        <item x="82792"/>
        <item x="82793"/>
        <item x="82794"/>
        <item x="82795"/>
        <item x="82796"/>
        <item x="82797"/>
        <item x="82798"/>
        <item x="82799"/>
        <item x="82800"/>
        <item x="82801"/>
        <item x="82802"/>
        <item x="82803"/>
        <item x="82804"/>
        <item x="82805"/>
        <item x="82806"/>
        <item x="82807"/>
        <item x="82808"/>
        <item x="82809"/>
        <item x="82810"/>
        <item x="82811"/>
        <item x="82812"/>
        <item x="82813"/>
        <item x="82814"/>
        <item x="82815"/>
        <item x="82816"/>
        <item x="82817"/>
        <item x="82818"/>
        <item x="82819"/>
        <item x="82820"/>
        <item x="82821"/>
        <item x="82822"/>
        <item x="82823"/>
        <item x="82824"/>
        <item x="82825"/>
        <item x="82826"/>
        <item x="82827"/>
        <item x="82828"/>
        <item x="82829"/>
        <item x="82830"/>
        <item x="82831"/>
        <item x="82832"/>
        <item x="82833"/>
        <item x="82834"/>
        <item x="82835"/>
        <item x="82836"/>
        <item x="82837"/>
        <item x="82838"/>
        <item x="82839"/>
        <item x="82840"/>
        <item x="82841"/>
        <item x="82842"/>
        <item x="82843"/>
        <item x="82844"/>
        <item x="82845"/>
        <item x="82846"/>
        <item x="82847"/>
        <item x="82848"/>
        <item x="82849"/>
        <item x="82850"/>
        <item x="82851"/>
        <item x="82852"/>
        <item x="82853"/>
        <item x="82854"/>
        <item x="82855"/>
        <item x="82856"/>
        <item x="82857"/>
        <item x="82858"/>
        <item x="82859"/>
        <item x="82860"/>
        <item x="82861"/>
        <item x="82862"/>
        <item x="82863"/>
        <item x="82864"/>
        <item x="82865"/>
        <item x="82866"/>
        <item x="82867"/>
        <item x="82868"/>
        <item x="82869"/>
        <item x="82870"/>
        <item x="82871"/>
        <item x="82872"/>
        <item x="82873"/>
        <item x="82874"/>
        <item x="82875"/>
        <item x="82876"/>
        <item x="82877"/>
        <item x="82878"/>
        <item x="82879"/>
        <item x="82880"/>
        <item x="82881"/>
        <item x="82882"/>
        <item x="82883"/>
        <item x="82884"/>
        <item x="82885"/>
        <item x="82886"/>
        <item x="82887"/>
        <item x="82888"/>
        <item x="82889"/>
        <item x="82890"/>
        <item x="82891"/>
        <item x="82892"/>
        <item x="82893"/>
        <item x="82894"/>
        <item x="82895"/>
        <item x="82896"/>
        <item x="82897"/>
        <item x="82898"/>
        <item x="82899"/>
        <item x="82900"/>
        <item x="82901"/>
        <item x="82902"/>
        <item x="82903"/>
        <item x="82904"/>
        <item x="82905"/>
        <item x="82906"/>
        <item x="82907"/>
        <item x="82908"/>
        <item x="82909"/>
        <item x="82910"/>
        <item x="82911"/>
        <item x="82912"/>
        <item x="82913"/>
        <item x="82914"/>
        <item x="82915"/>
        <item x="82916"/>
        <item x="82917"/>
        <item x="82918"/>
        <item x="82919"/>
        <item x="82920"/>
        <item x="82921"/>
        <item x="82922"/>
        <item x="82923"/>
        <item x="82924"/>
        <item x="82925"/>
        <item x="82926"/>
        <item x="82927"/>
        <item x="82928"/>
        <item x="82929"/>
        <item x="82930"/>
        <item x="82931"/>
        <item x="82932"/>
        <item x="82933"/>
        <item x="82934"/>
        <item x="82935"/>
        <item x="82936"/>
        <item x="82937"/>
        <item x="82938"/>
        <item x="82939"/>
        <item x="82940"/>
        <item x="82941"/>
        <item x="82942"/>
        <item x="82943"/>
        <item x="82944"/>
        <item x="82945"/>
        <item x="82946"/>
        <item x="82947"/>
        <item x="82948"/>
        <item x="82949"/>
        <item x="82950"/>
        <item x="82951"/>
        <item x="82952"/>
        <item x="82953"/>
        <item x="82954"/>
        <item x="82955"/>
        <item x="82956"/>
        <item x="82957"/>
        <item x="82958"/>
        <item x="82959"/>
        <item x="82960"/>
        <item x="82961"/>
        <item x="82962"/>
        <item x="82963"/>
        <item x="82964"/>
        <item x="82965"/>
        <item x="82966"/>
        <item x="82967"/>
        <item x="82968"/>
        <item x="82969"/>
        <item x="82970"/>
        <item x="82971"/>
        <item x="82972"/>
        <item x="82973"/>
        <item x="82974"/>
        <item x="82975"/>
        <item x="82976"/>
        <item x="82977"/>
        <item x="82978"/>
        <item x="82979"/>
        <item x="82980"/>
        <item x="82981"/>
        <item x="82982"/>
        <item x="82983"/>
        <item x="82984"/>
        <item x="82985"/>
        <item x="82986"/>
        <item x="82987"/>
        <item x="82988"/>
        <item x="82989"/>
        <item x="82990"/>
        <item x="82991"/>
        <item x="82992"/>
        <item x="82993"/>
        <item x="82994"/>
        <item x="82995"/>
        <item x="82996"/>
        <item x="82997"/>
        <item x="82998"/>
        <item x="82999"/>
        <item x="83000"/>
        <item x="83001"/>
        <item x="83002"/>
        <item x="83003"/>
        <item x="83004"/>
        <item x="83005"/>
        <item x="83006"/>
        <item x="83007"/>
        <item x="83008"/>
        <item x="83009"/>
        <item x="83010"/>
        <item x="83011"/>
        <item x="83012"/>
        <item x="83013"/>
        <item x="83014"/>
        <item x="83015"/>
        <item x="83016"/>
        <item x="83017"/>
        <item x="83018"/>
        <item x="83019"/>
        <item x="83020"/>
        <item x="83021"/>
        <item x="83022"/>
        <item x="83023"/>
        <item x="83024"/>
        <item x="83025"/>
        <item x="83026"/>
        <item x="83027"/>
        <item x="83028"/>
        <item x="83029"/>
        <item x="83030"/>
        <item x="83031"/>
        <item x="83032"/>
        <item x="83033"/>
        <item x="83034"/>
        <item x="83035"/>
        <item x="83036"/>
        <item x="83037"/>
        <item x="83038"/>
        <item x="83039"/>
        <item x="83040"/>
        <item x="83041"/>
        <item x="83042"/>
        <item x="83043"/>
        <item x="83044"/>
        <item x="83045"/>
        <item x="83046"/>
        <item x="83047"/>
        <item x="83048"/>
        <item x="83049"/>
        <item x="83050"/>
        <item x="83051"/>
        <item x="83052"/>
        <item x="83053"/>
        <item x="83054"/>
        <item x="83055"/>
        <item x="83056"/>
        <item x="83057"/>
        <item x="83058"/>
        <item x="83059"/>
        <item x="83060"/>
        <item x="83061"/>
        <item x="83062"/>
        <item x="83063"/>
        <item x="83064"/>
        <item x="83065"/>
        <item x="83066"/>
        <item x="83067"/>
        <item x="83068"/>
        <item x="83069"/>
        <item x="83070"/>
        <item x="83071"/>
        <item x="83072"/>
        <item x="83073"/>
        <item x="83074"/>
        <item x="83075"/>
        <item x="83076"/>
        <item x="83077"/>
        <item x="83078"/>
        <item x="83079"/>
        <item x="83080"/>
        <item x="83081"/>
        <item x="83082"/>
        <item x="83083"/>
        <item x="83084"/>
        <item x="83085"/>
        <item x="83086"/>
        <item x="83087"/>
        <item x="83088"/>
        <item x="83089"/>
        <item x="83090"/>
        <item x="83091"/>
        <item x="83092"/>
        <item x="83093"/>
        <item x="83094"/>
        <item x="83095"/>
        <item x="83096"/>
        <item x="83097"/>
        <item x="83098"/>
        <item x="83099"/>
        <item x="83100"/>
        <item x="83101"/>
        <item x="83102"/>
        <item x="83103"/>
        <item x="83104"/>
        <item x="83105"/>
        <item x="83106"/>
        <item x="83107"/>
        <item x="83108"/>
        <item x="83109"/>
        <item x="83110"/>
        <item x="83111"/>
        <item x="83112"/>
        <item x="83113"/>
        <item x="83114"/>
        <item x="83115"/>
        <item x="83116"/>
        <item x="83117"/>
        <item x="83118"/>
        <item x="83119"/>
        <item x="83120"/>
        <item x="83121"/>
        <item x="83122"/>
        <item x="83123"/>
        <item x="83124"/>
        <item x="83125"/>
        <item x="83126"/>
        <item x="83127"/>
        <item x="83128"/>
        <item x="83129"/>
        <item x="83130"/>
        <item x="83131"/>
        <item x="83132"/>
        <item x="83133"/>
        <item x="83134"/>
        <item x="83135"/>
        <item x="83136"/>
        <item x="83137"/>
        <item x="83138"/>
        <item x="83139"/>
        <item x="83140"/>
        <item x="83141"/>
        <item x="83142"/>
        <item x="83143"/>
        <item x="83144"/>
        <item x="83145"/>
        <item x="83146"/>
        <item x="83147"/>
        <item x="83148"/>
        <item x="83149"/>
        <item x="83150"/>
        <item x="83151"/>
        <item x="83152"/>
        <item x="83153"/>
        <item x="83154"/>
        <item x="83155"/>
        <item x="83156"/>
        <item x="83157"/>
        <item x="83158"/>
        <item x="83159"/>
        <item x="83160"/>
        <item x="83161"/>
        <item x="83162"/>
        <item x="83163"/>
        <item x="83164"/>
        <item x="83165"/>
        <item x="83166"/>
        <item x="83167"/>
        <item x="83168"/>
        <item x="83169"/>
        <item x="83170"/>
        <item x="83171"/>
        <item x="83172"/>
        <item x="83173"/>
        <item x="83174"/>
        <item x="83175"/>
        <item x="83176"/>
        <item x="83177"/>
        <item x="83178"/>
        <item x="83179"/>
        <item x="83180"/>
        <item x="83181"/>
        <item x="83182"/>
        <item x="83183"/>
        <item x="83184"/>
        <item x="83185"/>
        <item x="83186"/>
        <item x="83187"/>
        <item x="83188"/>
        <item x="83189"/>
        <item x="83190"/>
        <item x="83191"/>
        <item x="83192"/>
        <item x="83193"/>
        <item x="83194"/>
        <item x="83195"/>
        <item x="83196"/>
        <item x="83197"/>
        <item x="83198"/>
        <item x="83199"/>
        <item x="83200"/>
        <item x="83201"/>
        <item x="83202"/>
        <item x="83203"/>
        <item x="83204"/>
        <item x="83205"/>
        <item x="83206"/>
        <item x="83207"/>
        <item x="83208"/>
        <item x="83209"/>
        <item x="83210"/>
        <item x="83211"/>
        <item x="83212"/>
        <item x="83213"/>
        <item x="83214"/>
        <item x="83215"/>
        <item x="83216"/>
        <item x="83217"/>
        <item x="83218"/>
        <item x="83219"/>
        <item x="83220"/>
        <item x="83221"/>
        <item x="83222"/>
        <item x="83223"/>
        <item x="83224"/>
        <item x="83225"/>
        <item x="83226"/>
        <item x="83227"/>
        <item x="83228"/>
        <item x="83229"/>
        <item x="83230"/>
        <item x="83231"/>
        <item x="83232"/>
        <item x="83233"/>
        <item x="83234"/>
        <item x="83235"/>
        <item x="83236"/>
        <item x="83237"/>
        <item x="83238"/>
        <item x="83239"/>
        <item x="83240"/>
        <item x="83241"/>
        <item x="83242"/>
        <item x="83243"/>
        <item x="83244"/>
        <item x="83245"/>
        <item x="83246"/>
        <item x="83247"/>
        <item x="83248"/>
        <item x="83249"/>
        <item x="83250"/>
        <item x="83251"/>
        <item x="83252"/>
        <item x="83253"/>
        <item x="83254"/>
        <item x="83255"/>
        <item x="83256"/>
        <item x="83257"/>
        <item x="83258"/>
        <item x="83259"/>
        <item x="83260"/>
        <item x="83261"/>
        <item x="83262"/>
        <item x="83263"/>
        <item x="83264"/>
        <item x="83265"/>
        <item x="83266"/>
        <item x="83267"/>
        <item x="83268"/>
        <item x="83269"/>
        <item x="83270"/>
        <item x="83271"/>
        <item x="83272"/>
        <item x="83273"/>
        <item x="83274"/>
        <item x="83275"/>
        <item x="83276"/>
        <item x="83277"/>
        <item x="83278"/>
        <item x="83279"/>
        <item x="83280"/>
        <item x="83281"/>
        <item x="83282"/>
        <item x="83283"/>
        <item x="83284"/>
        <item x="83285"/>
        <item x="83286"/>
        <item x="83287"/>
        <item x="83288"/>
        <item x="83289"/>
        <item x="83290"/>
        <item x="83291"/>
        <item x="83292"/>
        <item x="83293"/>
        <item x="83294"/>
        <item x="83295"/>
        <item x="83296"/>
        <item x="83297"/>
        <item x="83298"/>
        <item x="83299"/>
        <item x="83300"/>
        <item x="83301"/>
        <item x="83302"/>
        <item x="83303"/>
        <item x="83304"/>
        <item x="83305"/>
        <item x="83306"/>
        <item x="83307"/>
        <item x="83308"/>
        <item x="83309"/>
        <item x="83310"/>
        <item x="83311"/>
        <item x="83312"/>
        <item x="83313"/>
        <item x="83314"/>
        <item x="83315"/>
        <item x="83316"/>
        <item x="83317"/>
        <item x="83318"/>
        <item x="83319"/>
        <item x="83320"/>
        <item x="83321"/>
        <item x="83322"/>
        <item x="83323"/>
        <item x="83324"/>
        <item x="83325"/>
        <item x="83326"/>
        <item x="83327"/>
        <item x="83328"/>
        <item x="83329"/>
        <item x="83330"/>
        <item x="83331"/>
        <item x="83332"/>
        <item x="83333"/>
        <item x="83334"/>
        <item x="83335"/>
        <item x="83336"/>
        <item x="83337"/>
        <item x="83338"/>
        <item x="83339"/>
        <item x="83340"/>
        <item x="83341"/>
        <item x="83342"/>
        <item x="83343"/>
        <item x="83344"/>
        <item x="83345"/>
        <item x="83346"/>
        <item x="83347"/>
        <item x="83348"/>
        <item x="83349"/>
        <item x="83350"/>
        <item x="83351"/>
        <item x="83352"/>
        <item x="83353"/>
        <item x="83354"/>
        <item x="83355"/>
        <item x="83356"/>
        <item x="83357"/>
        <item x="83358"/>
        <item x="83359"/>
        <item x="83360"/>
        <item x="83361"/>
        <item x="83362"/>
        <item x="83363"/>
        <item x="83364"/>
        <item x="83365"/>
        <item x="83366"/>
        <item x="83367"/>
        <item x="83368"/>
        <item x="83369"/>
        <item x="83370"/>
        <item x="83371"/>
        <item x="83372"/>
        <item x="83373"/>
        <item x="83374"/>
        <item x="83375"/>
        <item x="83376"/>
        <item x="83377"/>
        <item x="83378"/>
        <item x="83379"/>
        <item x="83380"/>
        <item x="83381"/>
        <item x="83382"/>
        <item x="83383"/>
        <item x="83384"/>
        <item x="83385"/>
        <item x="83386"/>
        <item x="83387"/>
        <item x="83388"/>
        <item x="83389"/>
        <item x="83390"/>
        <item x="83391"/>
        <item x="83392"/>
        <item x="83393"/>
        <item x="83394"/>
        <item x="83395"/>
        <item x="83396"/>
        <item x="83397"/>
        <item x="83398"/>
        <item x="83399"/>
        <item x="83400"/>
        <item x="83401"/>
        <item x="83402"/>
        <item x="83403"/>
        <item x="83404"/>
        <item x="83405"/>
        <item x="83406"/>
        <item x="83407"/>
        <item x="83408"/>
        <item x="83409"/>
        <item x="83410"/>
        <item x="83411"/>
        <item x="83412"/>
        <item x="83413"/>
        <item x="83414"/>
        <item x="83415"/>
        <item x="83416"/>
        <item x="83417"/>
        <item x="83418"/>
        <item x="83419"/>
        <item x="83420"/>
        <item x="83421"/>
        <item x="83422"/>
        <item x="83423"/>
        <item x="83424"/>
        <item x="83425"/>
        <item x="83426"/>
        <item x="83427"/>
        <item x="83428"/>
        <item x="83429"/>
        <item x="83430"/>
        <item x="83431"/>
        <item x="83432"/>
        <item x="83433"/>
        <item x="83434"/>
        <item x="83435"/>
        <item x="83436"/>
        <item x="83437"/>
        <item x="83438"/>
        <item x="83439"/>
        <item x="83440"/>
        <item x="83441"/>
        <item x="83442"/>
        <item x="83443"/>
        <item x="83444"/>
        <item x="83445"/>
        <item x="83446"/>
        <item x="83447"/>
        <item x="83448"/>
        <item x="83449"/>
        <item x="83450"/>
        <item x="83451"/>
        <item x="83452"/>
        <item x="83453"/>
        <item x="83454"/>
        <item x="83455"/>
        <item x="83456"/>
        <item x="83457"/>
        <item x="83458"/>
        <item x="83459"/>
        <item x="83460"/>
        <item x="83461"/>
        <item x="83462"/>
        <item x="83463"/>
        <item x="83464"/>
        <item x="83465"/>
        <item x="83466"/>
        <item x="83467"/>
        <item x="83468"/>
        <item x="83469"/>
        <item x="83470"/>
        <item x="83471"/>
        <item x="83472"/>
        <item x="83473"/>
        <item x="83474"/>
        <item x="83475"/>
        <item x="83476"/>
        <item x="83477"/>
        <item x="83478"/>
        <item x="83479"/>
        <item x="83480"/>
        <item x="83481"/>
        <item x="83482"/>
        <item x="83483"/>
        <item x="83484"/>
        <item x="83485"/>
        <item x="83486"/>
        <item x="83487"/>
        <item x="83488"/>
        <item x="83489"/>
        <item x="83490"/>
        <item x="83491"/>
        <item x="83492"/>
        <item x="83493"/>
        <item x="83494"/>
        <item x="83495"/>
        <item x="83496"/>
        <item x="83497"/>
        <item x="83498"/>
        <item x="83499"/>
        <item x="83500"/>
        <item x="83501"/>
        <item x="83502"/>
        <item x="83503"/>
        <item x="83504"/>
        <item x="83505"/>
        <item x="83506"/>
        <item x="83507"/>
        <item x="83508"/>
        <item x="83509"/>
        <item x="83510"/>
        <item x="83511"/>
        <item x="83512"/>
        <item x="83513"/>
        <item x="83514"/>
        <item x="83515"/>
        <item x="83516"/>
        <item x="83517"/>
        <item x="83518"/>
        <item x="83519"/>
        <item x="83520"/>
        <item x="83521"/>
        <item x="83522"/>
        <item x="83523"/>
        <item x="83524"/>
        <item x="83525"/>
        <item x="83526"/>
        <item x="83527"/>
        <item x="83528"/>
        <item x="83529"/>
        <item x="83530"/>
        <item x="83531"/>
        <item x="83532"/>
        <item x="83533"/>
        <item x="83534"/>
        <item x="83535"/>
        <item x="83536"/>
        <item x="83537"/>
        <item x="83538"/>
        <item x="83539"/>
        <item x="83540"/>
        <item x="83541"/>
        <item x="83542"/>
        <item x="83543"/>
        <item x="83544"/>
        <item x="83545"/>
        <item x="83546"/>
        <item x="83547"/>
        <item x="83548"/>
        <item x="83549"/>
        <item x="83550"/>
        <item x="83551"/>
        <item x="83552"/>
        <item x="83553"/>
        <item x="83554"/>
        <item x="83555"/>
        <item x="83556"/>
        <item x="83557"/>
        <item x="83558"/>
        <item x="83559"/>
        <item x="83560"/>
        <item x="83561"/>
        <item x="83562"/>
        <item x="83563"/>
        <item x="83564"/>
        <item x="83565"/>
        <item x="83566"/>
        <item x="83567"/>
        <item x="83568"/>
        <item x="83569"/>
        <item x="83570"/>
        <item x="83571"/>
        <item x="83572"/>
        <item x="83573"/>
        <item x="83574"/>
        <item x="83575"/>
        <item x="83576"/>
        <item x="83577"/>
        <item x="83578"/>
        <item x="83579"/>
        <item x="83580"/>
        <item x="83581"/>
        <item x="83582"/>
        <item x="83583"/>
        <item x="83584"/>
        <item x="83585"/>
        <item x="83586"/>
        <item x="83587"/>
        <item x="83588"/>
        <item x="83589"/>
        <item x="83590"/>
        <item x="83591"/>
        <item x="83592"/>
        <item x="83593"/>
        <item x="83594"/>
        <item x="83595"/>
        <item x="83596"/>
        <item x="83597"/>
        <item x="83598"/>
        <item x="83599"/>
        <item x="83600"/>
        <item x="83601"/>
        <item x="83602"/>
        <item x="83603"/>
        <item x="83604"/>
        <item x="83605"/>
        <item x="83606"/>
        <item x="83607"/>
        <item x="83608"/>
        <item x="83609"/>
        <item x="83610"/>
        <item x="83611"/>
        <item x="83612"/>
        <item x="83613"/>
        <item x="83614"/>
        <item x="83615"/>
        <item x="83616"/>
        <item x="83617"/>
        <item x="83618"/>
        <item x="83619"/>
        <item x="83620"/>
        <item x="83621"/>
        <item x="83622"/>
        <item x="83623"/>
        <item x="83624"/>
        <item x="83625"/>
        <item x="83626"/>
        <item x="83627"/>
        <item x="83628"/>
        <item x="83629"/>
        <item x="83630"/>
        <item x="83631"/>
        <item x="83632"/>
        <item x="83633"/>
        <item x="83634"/>
        <item x="83635"/>
        <item x="83636"/>
        <item x="83637"/>
        <item x="83638"/>
        <item x="83639"/>
        <item x="83640"/>
        <item x="83641"/>
        <item x="83642"/>
        <item x="83643"/>
        <item x="83644"/>
        <item x="83645"/>
        <item x="83646"/>
        <item x="83647"/>
        <item x="83648"/>
        <item x="83649"/>
        <item x="83650"/>
        <item x="83651"/>
        <item x="83652"/>
        <item x="83653"/>
        <item x="83654"/>
        <item x="83655"/>
        <item x="83656"/>
        <item x="83657"/>
        <item x="83658"/>
        <item x="83659"/>
        <item x="83660"/>
        <item x="83661"/>
        <item x="83662"/>
        <item x="83663"/>
        <item x="83664"/>
        <item x="83665"/>
        <item x="83666"/>
        <item x="83667"/>
        <item x="83668"/>
        <item x="83669"/>
        <item x="83670"/>
        <item x="83671"/>
        <item x="83672"/>
        <item x="83673"/>
        <item x="83674"/>
        <item x="83675"/>
        <item x="83676"/>
        <item x="83677"/>
        <item x="83678"/>
        <item x="83679"/>
        <item x="83680"/>
        <item x="83681"/>
        <item x="83682"/>
        <item x="83683"/>
        <item x="83684"/>
        <item x="83685"/>
        <item x="83686"/>
        <item x="83687"/>
        <item x="83688"/>
        <item x="83689"/>
        <item x="83690"/>
        <item x="83691"/>
        <item x="83692"/>
        <item x="83693"/>
        <item x="83694"/>
        <item x="83695"/>
        <item x="83696"/>
        <item x="83697"/>
        <item x="83698"/>
        <item x="83699"/>
        <item x="83700"/>
        <item x="83701"/>
        <item x="83702"/>
        <item x="83703"/>
        <item x="83704"/>
        <item x="83705"/>
        <item x="83706"/>
        <item x="83707"/>
        <item x="83708"/>
        <item x="83709"/>
        <item x="83710"/>
        <item x="83711"/>
        <item x="83712"/>
        <item x="83713"/>
        <item x="83714"/>
        <item x="83715"/>
        <item x="83716"/>
        <item x="83717"/>
        <item x="83718"/>
        <item x="83719"/>
        <item x="83720"/>
        <item x="83721"/>
        <item x="83722"/>
        <item x="83723"/>
        <item x="83724"/>
        <item x="83725"/>
        <item x="83726"/>
        <item x="83727"/>
        <item x="83728"/>
        <item x="83729"/>
        <item x="83730"/>
        <item x="83731"/>
        <item x="83732"/>
        <item x="83733"/>
        <item x="83734"/>
        <item x="83735"/>
        <item x="83736"/>
        <item x="83737"/>
        <item x="83738"/>
        <item x="83739"/>
        <item x="83740"/>
        <item x="83741"/>
        <item x="83742"/>
        <item x="83743"/>
        <item x="83744"/>
        <item x="83745"/>
        <item x="83746"/>
        <item x="83747"/>
        <item x="83748"/>
        <item x="83749"/>
        <item x="83750"/>
        <item x="83751"/>
        <item x="83752"/>
        <item x="83753"/>
        <item x="83754"/>
        <item x="83755"/>
        <item x="83756"/>
        <item x="83757"/>
        <item x="83758"/>
        <item x="83759"/>
        <item x="83760"/>
        <item x="83761"/>
        <item x="83762"/>
        <item x="83763"/>
        <item x="83764"/>
        <item x="83765"/>
        <item x="83766"/>
        <item x="83767"/>
        <item x="83768"/>
        <item x="83769"/>
        <item x="83770"/>
        <item x="83771"/>
        <item x="83772"/>
        <item x="83773"/>
        <item x="83774"/>
        <item x="83775"/>
        <item x="83776"/>
        <item x="83777"/>
        <item x="83778"/>
        <item x="83779"/>
        <item x="83780"/>
        <item x="83781"/>
        <item x="83782"/>
        <item x="83783"/>
        <item x="83784"/>
        <item x="83785"/>
        <item x="83786"/>
        <item x="83787"/>
        <item x="83788"/>
        <item x="83789"/>
        <item x="83790"/>
        <item x="83791"/>
        <item x="83792"/>
        <item x="83793"/>
        <item x="83794"/>
        <item x="83795"/>
        <item x="83796"/>
        <item x="83797"/>
        <item x="83798"/>
        <item x="83799"/>
        <item x="83800"/>
        <item x="83801"/>
        <item x="83802"/>
        <item x="83803"/>
        <item x="83804"/>
        <item x="83805"/>
        <item x="83806"/>
        <item x="83807"/>
        <item x="83808"/>
        <item x="83809"/>
        <item x="83810"/>
        <item x="83811"/>
        <item x="83812"/>
        <item x="83813"/>
        <item x="83814"/>
        <item x="83815"/>
        <item x="83816"/>
        <item x="83817"/>
        <item x="83818"/>
        <item x="83819"/>
        <item x="83820"/>
        <item x="83821"/>
        <item x="83822"/>
        <item x="83823"/>
        <item x="83824"/>
        <item x="83825"/>
        <item x="83826"/>
        <item x="83827"/>
        <item x="83828"/>
        <item x="83829"/>
        <item x="83830"/>
        <item x="83831"/>
        <item x="83832"/>
        <item x="83833"/>
        <item x="83834"/>
        <item x="83835"/>
        <item x="83836"/>
        <item x="83837"/>
        <item x="83838"/>
        <item x="83839"/>
        <item x="83840"/>
        <item x="83841"/>
        <item x="83842"/>
        <item x="83843"/>
        <item x="83844"/>
        <item x="83845"/>
        <item x="83846"/>
        <item x="83847"/>
        <item x="83848"/>
        <item x="83849"/>
        <item x="83850"/>
        <item x="83851"/>
        <item x="83852"/>
        <item x="83853"/>
        <item x="83854"/>
        <item x="83855"/>
        <item x="83856"/>
        <item x="83857"/>
        <item x="83858"/>
        <item x="83859"/>
        <item x="83860"/>
        <item x="83861"/>
        <item x="83862"/>
        <item x="83863"/>
        <item x="83864"/>
        <item x="83865"/>
        <item x="83866"/>
        <item x="83867"/>
        <item x="83868"/>
        <item x="83869"/>
        <item x="83870"/>
        <item x="83871"/>
        <item x="83872"/>
        <item x="83873"/>
        <item x="83874"/>
        <item x="83875"/>
        <item x="83876"/>
        <item x="83877"/>
        <item x="83878"/>
        <item x="83879"/>
        <item x="83880"/>
        <item x="83881"/>
        <item x="83882"/>
        <item x="83883"/>
        <item x="83884"/>
        <item x="83885"/>
        <item x="83886"/>
        <item x="83887"/>
        <item x="83888"/>
        <item x="83889"/>
        <item x="83890"/>
        <item x="83891"/>
        <item x="83892"/>
        <item x="83893"/>
        <item x="83894"/>
        <item x="83895"/>
        <item x="83896"/>
        <item x="83897"/>
        <item x="83898"/>
        <item x="83899"/>
        <item x="83900"/>
        <item x="83901"/>
        <item x="83902"/>
        <item x="83903"/>
        <item x="83904"/>
        <item x="83905"/>
        <item x="83906"/>
        <item x="83907"/>
        <item x="83908"/>
        <item x="83909"/>
        <item x="83910"/>
        <item x="83911"/>
        <item x="83912"/>
        <item x="83913"/>
        <item x="83914"/>
        <item x="83915"/>
        <item x="83916"/>
        <item x="83917"/>
        <item x="83918"/>
        <item x="83919"/>
        <item x="83920"/>
        <item x="83921"/>
        <item x="83922"/>
        <item x="83923"/>
        <item x="83924"/>
        <item x="83925"/>
        <item x="83926"/>
        <item x="83927"/>
        <item x="83928"/>
        <item x="83929"/>
        <item x="83930"/>
        <item x="83931"/>
        <item x="83932"/>
        <item x="83933"/>
        <item x="83934"/>
        <item x="83935"/>
        <item x="83936"/>
        <item x="83937"/>
        <item x="83938"/>
        <item x="83939"/>
        <item x="83940"/>
        <item x="83941"/>
        <item x="83942"/>
        <item x="83943"/>
        <item x="83944"/>
        <item x="83945"/>
        <item x="83946"/>
        <item x="83947"/>
        <item x="83948"/>
        <item x="83949"/>
        <item x="83950"/>
        <item x="83951"/>
        <item x="83952"/>
        <item x="83953"/>
        <item x="83954"/>
        <item x="83955"/>
        <item x="83956"/>
        <item x="83957"/>
        <item x="83958"/>
        <item x="83959"/>
        <item x="83960"/>
        <item x="83961"/>
        <item x="83962"/>
        <item x="83963"/>
        <item x="83964"/>
        <item x="83965"/>
        <item x="83966"/>
        <item x="83967"/>
        <item x="83968"/>
        <item x="83969"/>
        <item x="83970"/>
        <item x="83971"/>
        <item x="83972"/>
        <item x="83973"/>
        <item x="83974"/>
        <item x="83975"/>
        <item x="83976"/>
        <item x="83977"/>
        <item x="83978"/>
        <item x="83979"/>
        <item x="83980"/>
        <item x="83981"/>
        <item x="83982"/>
        <item x="83983"/>
        <item x="83984"/>
        <item x="83985"/>
        <item x="83986"/>
        <item x="83987"/>
        <item x="83988"/>
        <item x="83989"/>
        <item x="83990"/>
        <item x="83991"/>
        <item x="83992"/>
        <item x="83993"/>
        <item x="83994"/>
        <item x="83995"/>
        <item x="83996"/>
        <item x="83997"/>
        <item x="83998"/>
        <item x="83999"/>
        <item x="84000"/>
        <item x="84001"/>
        <item x="84002"/>
        <item x="84003"/>
        <item x="84004"/>
        <item x="84005"/>
        <item x="84006"/>
        <item x="84007"/>
        <item x="84008"/>
        <item x="84009"/>
        <item x="84010"/>
        <item x="84011"/>
        <item x="84012"/>
        <item x="84013"/>
        <item x="84014"/>
        <item x="84015"/>
        <item x="84016"/>
        <item x="84017"/>
        <item x="84018"/>
        <item x="84019"/>
        <item x="84020"/>
        <item x="84021"/>
        <item x="84022"/>
        <item x="84023"/>
        <item x="84024"/>
        <item x="84025"/>
        <item x="84026"/>
        <item x="84027"/>
        <item x="84028"/>
        <item x="84029"/>
        <item x="84030"/>
        <item x="84031"/>
        <item x="84032"/>
        <item x="84033"/>
        <item x="84034"/>
        <item x="84035"/>
        <item x="84036"/>
        <item x="84037"/>
        <item x="84038"/>
        <item x="84039"/>
        <item x="84040"/>
        <item x="84041"/>
        <item x="84042"/>
        <item x="84043"/>
        <item x="84044"/>
        <item x="84045"/>
        <item x="84046"/>
        <item x="84047"/>
        <item x="84048"/>
        <item x="84049"/>
        <item x="84050"/>
        <item x="84051"/>
        <item x="84052"/>
        <item x="84053"/>
        <item x="84054"/>
        <item x="84055"/>
        <item x="84056"/>
        <item x="84057"/>
        <item x="84058"/>
        <item x="84059"/>
        <item x="84060"/>
        <item x="84061"/>
        <item x="84062"/>
        <item x="84063"/>
        <item x="84064"/>
        <item x="84065"/>
        <item x="84066"/>
        <item x="84067"/>
        <item x="84068"/>
        <item x="84069"/>
        <item x="84070"/>
        <item x="84071"/>
        <item x="84072"/>
        <item x="84073"/>
        <item x="84074"/>
        <item x="84075"/>
        <item x="84076"/>
        <item x="84077"/>
        <item x="84078"/>
        <item x="84079"/>
        <item x="84080"/>
        <item x="84081"/>
        <item x="84082"/>
        <item x="84083"/>
        <item x="84084"/>
        <item x="84085"/>
        <item x="84086"/>
        <item x="84087"/>
        <item x="84088"/>
        <item x="84089"/>
        <item x="84090"/>
        <item x="84091"/>
        <item x="84092"/>
        <item x="84093"/>
        <item x="84094"/>
        <item x="84095"/>
        <item x="84096"/>
        <item x="84097"/>
        <item x="84098"/>
        <item x="84099"/>
        <item x="84100"/>
        <item x="84101"/>
        <item x="84102"/>
        <item x="84103"/>
        <item x="84104"/>
        <item x="84105"/>
        <item x="84106"/>
        <item x="84107"/>
        <item x="84108"/>
        <item x="84109"/>
        <item x="84110"/>
        <item x="84111"/>
        <item x="84112"/>
        <item x="84113"/>
        <item x="84114"/>
        <item x="84115"/>
        <item x="84116"/>
        <item x="84117"/>
        <item x="84118"/>
        <item x="84119"/>
        <item x="84120"/>
        <item x="84121"/>
        <item x="84122"/>
        <item x="84123"/>
        <item x="84124"/>
        <item x="84125"/>
        <item x="84126"/>
        <item x="84127"/>
        <item x="84128"/>
        <item x="84129"/>
        <item x="84130"/>
        <item x="84131"/>
        <item x="84132"/>
        <item x="84133"/>
        <item x="84134"/>
        <item x="84135"/>
        <item x="84136"/>
        <item x="84137"/>
        <item x="84138"/>
        <item x="84139"/>
        <item x="84140"/>
        <item x="84141"/>
        <item x="84142"/>
        <item x="84143"/>
        <item x="84144"/>
        <item x="84145"/>
        <item x="84146"/>
        <item x="84147"/>
        <item x="84148"/>
        <item x="84149"/>
        <item x="84150"/>
        <item x="84151"/>
        <item x="84152"/>
        <item x="84153"/>
        <item x="84154"/>
        <item x="84155"/>
        <item x="84156"/>
        <item x="84157"/>
        <item x="84158"/>
        <item x="84159"/>
        <item x="84160"/>
        <item x="84161"/>
        <item x="84162"/>
        <item x="84163"/>
        <item x="84164"/>
        <item x="84165"/>
        <item x="84166"/>
        <item x="84167"/>
        <item x="84168"/>
        <item x="84169"/>
        <item x="84170"/>
        <item x="84171"/>
        <item x="84172"/>
        <item x="84173"/>
        <item x="84174"/>
        <item x="84175"/>
        <item x="84176"/>
        <item x="84177"/>
        <item x="84178"/>
        <item x="84179"/>
        <item x="84180"/>
        <item x="84181"/>
        <item x="84182"/>
        <item x="84183"/>
        <item x="84184"/>
        <item x="84185"/>
        <item x="84186"/>
        <item x="84187"/>
        <item x="84188"/>
        <item x="84189"/>
        <item x="84190"/>
        <item x="84191"/>
        <item x="84192"/>
        <item x="84193"/>
        <item x="84194"/>
        <item x="84195"/>
        <item x="84196"/>
        <item x="84197"/>
        <item x="84198"/>
        <item x="84199"/>
        <item x="84200"/>
        <item x="84201"/>
        <item x="84202"/>
        <item x="84203"/>
        <item x="84204"/>
        <item x="84205"/>
        <item x="84206"/>
        <item x="84207"/>
        <item x="84208"/>
        <item x="84209"/>
        <item x="84210"/>
        <item x="84211"/>
        <item x="84212"/>
        <item x="84213"/>
        <item x="84214"/>
        <item x="84215"/>
        <item x="84216"/>
        <item x="84217"/>
        <item x="84218"/>
        <item x="84219"/>
        <item x="84220"/>
        <item x="84221"/>
        <item x="84222"/>
        <item x="84223"/>
        <item x="84224"/>
        <item x="84225"/>
        <item x="84226"/>
        <item x="84227"/>
        <item x="84228"/>
        <item x="84229"/>
        <item x="84230"/>
        <item x="84231"/>
        <item x="84232"/>
        <item x="84233"/>
        <item x="84234"/>
        <item x="84235"/>
        <item x="84236"/>
        <item x="84237"/>
        <item x="84238"/>
        <item x="84239"/>
        <item x="84240"/>
        <item x="84241"/>
        <item x="84242"/>
        <item x="84243"/>
        <item x="84244"/>
        <item x="84245"/>
        <item x="84246"/>
        <item x="84247"/>
        <item x="84248"/>
        <item x="84249"/>
        <item x="84250"/>
        <item x="84251"/>
        <item x="84252"/>
        <item x="84253"/>
        <item x="84254"/>
        <item x="84255"/>
        <item x="84256"/>
        <item x="84257"/>
        <item x="84258"/>
        <item x="84259"/>
        <item x="84260"/>
        <item x="84261"/>
        <item x="84262"/>
        <item x="84263"/>
        <item x="84264"/>
        <item x="84265"/>
        <item x="84266"/>
        <item x="84267"/>
        <item x="84268"/>
        <item x="84269"/>
        <item x="84270"/>
        <item x="84271"/>
        <item x="84272"/>
        <item x="84273"/>
        <item x="84274"/>
        <item x="84275"/>
        <item x="84276"/>
        <item x="84277"/>
        <item x="84278"/>
        <item x="84279"/>
        <item x="84280"/>
        <item x="84281"/>
        <item x="84282"/>
        <item x="84283"/>
        <item x="84284"/>
        <item x="84285"/>
        <item x="84286"/>
        <item x="84287"/>
        <item x="84288"/>
        <item x="84289"/>
        <item x="84290"/>
        <item x="84291"/>
        <item x="84292"/>
        <item x="84293"/>
        <item x="84294"/>
        <item x="84295"/>
        <item x="84296"/>
        <item x="84297"/>
        <item x="84298"/>
        <item x="84299"/>
        <item x="84300"/>
        <item x="84301"/>
        <item x="84302"/>
        <item x="84303"/>
        <item x="84304"/>
        <item x="84305"/>
        <item x="84306"/>
        <item x="84307"/>
        <item x="84308"/>
        <item x="84309"/>
        <item x="84310"/>
        <item x="84311"/>
        <item x="84312"/>
        <item x="84313"/>
        <item x="84314"/>
        <item x="84315"/>
        <item x="84316"/>
        <item x="84317"/>
        <item x="84318"/>
        <item x="84319"/>
        <item x="84320"/>
        <item x="84321"/>
        <item x="84322"/>
        <item x="84323"/>
        <item x="84324"/>
        <item x="84325"/>
        <item x="84326"/>
        <item x="84327"/>
        <item x="84328"/>
        <item x="84329"/>
        <item x="84330"/>
        <item x="84331"/>
        <item x="84332"/>
        <item x="84333"/>
        <item x="84334"/>
        <item x="84335"/>
        <item x="84336"/>
        <item x="84337"/>
        <item x="84338"/>
        <item x="84339"/>
        <item x="84340"/>
        <item x="84341"/>
        <item x="84342"/>
        <item x="84343"/>
        <item x="84344"/>
        <item x="84345"/>
        <item x="84346"/>
        <item x="84347"/>
        <item x="84348"/>
        <item x="84349"/>
        <item x="84350"/>
        <item x="84351"/>
        <item x="84352"/>
        <item x="84353"/>
        <item x="84354"/>
        <item x="84355"/>
        <item x="84356"/>
        <item x="84357"/>
        <item x="84358"/>
        <item x="84359"/>
        <item x="84360"/>
        <item x="84361"/>
        <item x="84362"/>
        <item x="84363"/>
        <item x="84364"/>
        <item x="84365"/>
        <item x="84366"/>
        <item x="84367"/>
        <item x="84368"/>
        <item x="84369"/>
        <item x="84370"/>
        <item x="84371"/>
        <item x="84372"/>
        <item x="84373"/>
        <item x="84374"/>
        <item x="84375"/>
        <item x="84376"/>
        <item x="84377"/>
        <item x="84378"/>
        <item x="84379"/>
        <item x="84380"/>
        <item x="84381"/>
        <item x="84382"/>
        <item x="84383"/>
        <item x="84384"/>
        <item x="84385"/>
        <item x="84386"/>
        <item x="84387"/>
        <item x="84388"/>
        <item x="84389"/>
        <item x="84390"/>
        <item x="84391"/>
        <item x="84392"/>
        <item x="84393"/>
        <item x="84394"/>
        <item x="84395"/>
        <item x="84396"/>
        <item x="84397"/>
        <item x="84398"/>
        <item x="84399"/>
        <item x="84400"/>
        <item x="84401"/>
        <item x="84402"/>
        <item x="84403"/>
        <item x="84404"/>
        <item x="84405"/>
        <item x="84406"/>
        <item x="84407"/>
        <item x="84408"/>
        <item x="84409"/>
        <item x="84410"/>
        <item x="84411"/>
        <item x="84412"/>
        <item x="84413"/>
        <item x="84414"/>
        <item x="84415"/>
        <item x="84416"/>
        <item x="84417"/>
        <item x="84418"/>
        <item x="84419"/>
        <item x="84420"/>
        <item x="84421"/>
        <item x="84422"/>
        <item x="84423"/>
        <item x="84424"/>
        <item x="84425"/>
        <item x="84426"/>
        <item x="84427"/>
        <item x="84428"/>
        <item x="84429"/>
        <item x="84430"/>
        <item x="84431"/>
        <item x="84432"/>
        <item x="84433"/>
        <item x="84434"/>
        <item x="84435"/>
        <item x="84436"/>
        <item x="84437"/>
        <item x="84438"/>
        <item x="84439"/>
        <item x="84440"/>
        <item x="84441"/>
        <item x="84442"/>
        <item x="84443"/>
        <item x="84444"/>
        <item x="84445"/>
        <item x="84446"/>
        <item x="84447"/>
        <item x="84448"/>
        <item x="84449"/>
        <item x="84450"/>
        <item x="84451"/>
        <item x="84452"/>
        <item x="84453"/>
        <item x="84454"/>
        <item x="84455"/>
        <item x="84456"/>
        <item x="84457"/>
        <item x="84458"/>
        <item x="84459"/>
        <item x="84460"/>
        <item x="84461"/>
        <item x="84462"/>
        <item x="84463"/>
        <item x="84464"/>
        <item x="84465"/>
        <item x="84466"/>
        <item x="84467"/>
        <item x="84468"/>
        <item x="84469"/>
        <item x="84470"/>
        <item x="84471"/>
        <item x="84472"/>
        <item x="84473"/>
        <item x="84474"/>
        <item x="84475"/>
        <item x="84476"/>
        <item x="84477"/>
        <item x="84478"/>
        <item x="84479"/>
        <item x="84480"/>
        <item x="84481"/>
        <item x="84482"/>
        <item x="84483"/>
        <item x="84484"/>
        <item x="84485"/>
        <item x="84486"/>
        <item x="84487"/>
        <item x="84488"/>
        <item x="84489"/>
        <item x="84490"/>
        <item x="84491"/>
        <item x="84492"/>
        <item x="84493"/>
        <item x="84494"/>
        <item x="84495"/>
        <item x="84496"/>
        <item x="84497"/>
        <item x="84498"/>
        <item x="84499"/>
        <item x="84500"/>
        <item x="84501"/>
        <item x="84502"/>
        <item x="84503"/>
        <item x="84504"/>
        <item x="84505"/>
        <item x="84506"/>
        <item x="84507"/>
        <item x="84508"/>
        <item x="84509"/>
        <item x="84510"/>
        <item x="84511"/>
        <item x="84512"/>
        <item x="84513"/>
        <item x="84514"/>
        <item x="84515"/>
        <item x="84516"/>
        <item x="84517"/>
        <item x="84518"/>
        <item x="84519"/>
        <item x="84520"/>
        <item x="84521"/>
        <item x="84522"/>
        <item x="84523"/>
        <item x="84524"/>
        <item x="84525"/>
        <item x="84526"/>
        <item x="84527"/>
        <item x="84528"/>
        <item x="84529"/>
        <item x="84530"/>
        <item x="84531"/>
        <item x="84532"/>
        <item x="84533"/>
        <item x="84534"/>
        <item x="84535"/>
        <item x="84536"/>
        <item x="84537"/>
        <item x="84538"/>
        <item x="84539"/>
        <item x="84540"/>
        <item x="84541"/>
        <item x="84542"/>
        <item x="84543"/>
        <item x="84544"/>
        <item x="84545"/>
        <item x="84546"/>
        <item x="84547"/>
        <item x="84548"/>
        <item x="84549"/>
        <item x="84550"/>
        <item x="84551"/>
        <item x="84552"/>
        <item x="84553"/>
        <item x="84554"/>
        <item x="84555"/>
        <item x="84556"/>
        <item x="84557"/>
        <item x="84558"/>
        <item x="84559"/>
        <item x="84560"/>
        <item x="84561"/>
        <item x="84562"/>
        <item x="84563"/>
        <item x="84564"/>
        <item x="84565"/>
        <item x="84566"/>
        <item x="84567"/>
        <item x="84568"/>
        <item x="84569"/>
        <item x="84570"/>
        <item x="84571"/>
        <item x="84572"/>
        <item x="84573"/>
        <item x="84574"/>
        <item x="84575"/>
        <item x="84576"/>
        <item x="84577"/>
        <item x="84578"/>
        <item x="84579"/>
        <item x="84580"/>
        <item x="84581"/>
        <item x="84582"/>
        <item x="84583"/>
        <item x="84584"/>
        <item x="84585"/>
        <item x="84586"/>
        <item x="84587"/>
        <item x="84588"/>
        <item x="84589"/>
        <item x="84590"/>
        <item x="84591"/>
        <item x="84592"/>
        <item x="84593"/>
        <item x="84594"/>
        <item x="84595"/>
        <item x="84596"/>
        <item x="84597"/>
        <item x="84598"/>
        <item x="84599"/>
        <item x="84600"/>
        <item x="84601"/>
        <item x="84602"/>
        <item x="84603"/>
        <item x="84604"/>
        <item x="84605"/>
        <item x="84606"/>
        <item x="84607"/>
        <item x="84608"/>
        <item x="84609"/>
        <item x="84610"/>
        <item x="84611"/>
        <item x="84612"/>
        <item x="84613"/>
        <item x="84614"/>
        <item x="84615"/>
        <item x="84616"/>
        <item x="84617"/>
        <item x="84618"/>
        <item x="84619"/>
        <item x="84620"/>
        <item x="84621"/>
        <item x="84622"/>
        <item x="84623"/>
        <item x="84624"/>
        <item x="84625"/>
        <item x="84626"/>
        <item x="84627"/>
        <item x="84628"/>
        <item x="84629"/>
        <item x="84630"/>
        <item x="84631"/>
        <item x="84632"/>
        <item x="84633"/>
        <item x="84634"/>
        <item x="84635"/>
        <item x="84636"/>
        <item x="84637"/>
        <item x="84638"/>
        <item x="84639"/>
        <item x="84640"/>
        <item x="84641"/>
        <item x="84642"/>
        <item x="84643"/>
        <item x="84644"/>
        <item x="84645"/>
        <item x="84646"/>
        <item x="84647"/>
        <item x="84648"/>
        <item x="84649"/>
        <item x="84650"/>
        <item x="84651"/>
        <item x="84652"/>
        <item x="84653"/>
        <item x="84654"/>
        <item x="84655"/>
        <item x="84656"/>
        <item x="84657"/>
        <item x="84658"/>
        <item x="84659"/>
        <item x="84660"/>
        <item x="84661"/>
        <item x="84662"/>
        <item x="84663"/>
        <item x="84664"/>
        <item x="84665"/>
        <item x="84666"/>
        <item x="84667"/>
        <item x="84668"/>
        <item x="84669"/>
        <item x="84670"/>
        <item x="84671"/>
        <item x="84672"/>
        <item x="84673"/>
        <item x="84674"/>
        <item x="84675"/>
        <item x="84676"/>
        <item x="84677"/>
        <item x="84678"/>
        <item x="84679"/>
        <item x="84680"/>
        <item x="84681"/>
        <item x="84682"/>
        <item x="84683"/>
        <item x="84684"/>
        <item x="84685"/>
        <item x="84686"/>
        <item x="84687"/>
        <item x="84688"/>
        <item x="84689"/>
        <item x="84690"/>
        <item x="84691"/>
        <item x="84692"/>
        <item x="84693"/>
        <item x="84694"/>
        <item x="84695"/>
        <item x="84696"/>
        <item x="84697"/>
        <item x="84698"/>
        <item x="84699"/>
        <item x="84700"/>
        <item x="84701"/>
        <item x="84702"/>
        <item x="84703"/>
        <item x="84704"/>
        <item x="84705"/>
        <item x="84706"/>
        <item x="84707"/>
        <item x="84708"/>
        <item x="84709"/>
        <item x="84710"/>
        <item x="84711"/>
        <item x="84712"/>
        <item x="84713"/>
        <item x="84714"/>
        <item x="84715"/>
        <item x="84716"/>
        <item x="84717"/>
        <item x="84718"/>
        <item x="84719"/>
        <item x="84720"/>
        <item x="84721"/>
        <item x="84722"/>
        <item x="84723"/>
        <item x="84724"/>
        <item x="84725"/>
        <item x="84726"/>
        <item x="84727"/>
        <item x="84728"/>
        <item x="84729"/>
        <item x="84730"/>
        <item x="84731"/>
        <item x="84732"/>
        <item x="84733"/>
        <item x="84734"/>
        <item x="84735"/>
        <item x="84736"/>
        <item x="84737"/>
        <item x="84738"/>
        <item x="84739"/>
        <item x="84740"/>
        <item x="84741"/>
        <item x="84742"/>
        <item x="84743"/>
        <item x="84744"/>
        <item x="84745"/>
        <item x="84746"/>
        <item x="84747"/>
        <item x="84748"/>
        <item x="84749"/>
        <item x="84750"/>
        <item x="84751"/>
        <item x="84752"/>
        <item x="84753"/>
        <item x="84754"/>
        <item x="84755"/>
        <item x="84756"/>
        <item x="84757"/>
        <item x="84758"/>
        <item x="84759"/>
        <item x="84760"/>
        <item x="84761"/>
        <item x="84762"/>
        <item x="84763"/>
        <item x="84764"/>
        <item x="84765"/>
        <item x="84766"/>
        <item x="84767"/>
        <item x="84768"/>
        <item x="84769"/>
        <item x="84770"/>
        <item x="84771"/>
        <item x="84772"/>
        <item x="84773"/>
        <item x="84774"/>
        <item x="84775"/>
        <item x="84776"/>
        <item x="84777"/>
        <item x="84778"/>
        <item x="84779"/>
        <item x="84780"/>
        <item x="84781"/>
        <item x="84782"/>
        <item x="84783"/>
        <item x="84784"/>
        <item x="84785"/>
        <item x="84786"/>
        <item x="84787"/>
        <item x="84788"/>
        <item x="84789"/>
        <item x="84790"/>
        <item x="84791"/>
        <item x="84792"/>
        <item x="84793"/>
        <item x="84794"/>
        <item x="84795"/>
        <item x="84796"/>
        <item x="84797"/>
        <item x="84798"/>
        <item x="84799"/>
        <item x="84800"/>
        <item x="84801"/>
        <item x="84802"/>
        <item x="84803"/>
        <item x="84804"/>
        <item x="84805"/>
        <item x="84806"/>
        <item x="84807"/>
        <item x="84808"/>
        <item x="84809"/>
        <item x="84810"/>
        <item x="84811"/>
        <item x="84812"/>
        <item x="84813"/>
        <item x="84814"/>
        <item x="84815"/>
        <item x="84816"/>
        <item x="84817"/>
        <item x="84818"/>
        <item x="84819"/>
        <item x="84820"/>
        <item x="84821"/>
        <item x="84822"/>
        <item x="84823"/>
        <item x="84824"/>
        <item x="84825"/>
        <item x="84826"/>
        <item x="84827"/>
        <item x="84828"/>
        <item x="84829"/>
        <item x="84830"/>
        <item x="84831"/>
        <item x="84832"/>
        <item x="84833"/>
        <item x="84834"/>
        <item x="84835"/>
        <item x="84836"/>
        <item x="84837"/>
        <item x="84838"/>
        <item x="84839"/>
        <item x="84840"/>
        <item x="84841"/>
        <item x="84842"/>
        <item x="84843"/>
        <item x="84844"/>
        <item x="84845"/>
        <item x="84846"/>
        <item x="84847"/>
        <item x="84848"/>
        <item x="84849"/>
        <item x="84850"/>
        <item x="84851"/>
        <item x="84852"/>
        <item x="84853"/>
        <item x="84854"/>
        <item x="84855"/>
        <item x="84856"/>
        <item x="84857"/>
        <item x="84858"/>
        <item x="84859"/>
        <item x="84860"/>
        <item x="84861"/>
        <item x="84862"/>
        <item x="84863"/>
        <item x="84864"/>
        <item x="84865"/>
        <item x="84866"/>
        <item x="84867"/>
        <item x="84868"/>
        <item x="84869"/>
        <item x="84870"/>
        <item x="84871"/>
        <item x="84872"/>
        <item x="84873"/>
        <item x="84874"/>
        <item x="84875"/>
        <item x="84876"/>
        <item x="84877"/>
        <item x="84878"/>
        <item x="84879"/>
        <item x="84880"/>
        <item x="84881"/>
        <item x="84882"/>
        <item x="84883"/>
        <item x="84884"/>
        <item x="84885"/>
        <item x="84886"/>
        <item x="84887"/>
        <item x="84888"/>
        <item x="84889"/>
        <item x="84890"/>
        <item x="84891"/>
        <item x="84892"/>
        <item x="84893"/>
        <item x="84894"/>
        <item x="84895"/>
        <item x="84896"/>
        <item x="84897"/>
        <item x="84898"/>
        <item x="84899"/>
        <item x="84900"/>
        <item x="84901"/>
        <item x="84902"/>
        <item x="84903"/>
        <item x="84904"/>
        <item x="84905"/>
        <item x="84906"/>
        <item x="84907"/>
        <item x="84908"/>
        <item x="84909"/>
        <item x="84910"/>
        <item x="84911"/>
        <item x="84912"/>
        <item x="84913"/>
        <item x="84914"/>
        <item x="84915"/>
        <item x="84916"/>
        <item x="84917"/>
        <item x="84918"/>
        <item x="84919"/>
        <item x="84920"/>
        <item x="84921"/>
        <item x="84922"/>
        <item x="84923"/>
        <item x="84924"/>
        <item x="84925"/>
        <item x="84926"/>
        <item x="84927"/>
        <item x="84928"/>
        <item x="84929"/>
        <item x="84930"/>
        <item x="84931"/>
        <item x="84932"/>
        <item x="84933"/>
        <item x="84934"/>
        <item x="84935"/>
        <item x="84936"/>
        <item x="84937"/>
        <item x="84938"/>
        <item x="84939"/>
        <item x="84940"/>
        <item x="84941"/>
        <item x="84942"/>
        <item x="84943"/>
        <item x="84944"/>
        <item x="84945"/>
        <item x="84946"/>
        <item x="84947"/>
        <item x="84948"/>
        <item x="84949"/>
        <item x="84950"/>
        <item x="84951"/>
        <item x="84952"/>
        <item x="84953"/>
        <item x="84954"/>
        <item x="84955"/>
        <item x="84956"/>
        <item x="84957"/>
        <item x="84958"/>
        <item x="84959"/>
        <item x="84960"/>
        <item x="84961"/>
        <item x="84962"/>
        <item x="84963"/>
        <item x="84964"/>
        <item x="84965"/>
        <item x="84966"/>
        <item x="84967"/>
        <item x="84968"/>
        <item x="84969"/>
        <item x="84970"/>
        <item x="84971"/>
        <item x="84972"/>
        <item x="84973"/>
        <item x="84974"/>
        <item x="84975"/>
        <item x="84976"/>
        <item x="84977"/>
        <item x="84978"/>
        <item x="84979"/>
        <item x="84980"/>
        <item x="84981"/>
        <item x="84982"/>
        <item x="84983"/>
        <item x="84984"/>
        <item x="84985"/>
        <item x="84986"/>
        <item x="84987"/>
        <item x="84988"/>
        <item x="84989"/>
        <item x="84990"/>
        <item x="84991"/>
        <item x="84992"/>
        <item x="84993"/>
        <item x="84994"/>
        <item x="84995"/>
        <item x="84996"/>
        <item x="84997"/>
        <item x="84998"/>
        <item x="84999"/>
        <item x="85000"/>
        <item x="85001"/>
        <item x="85002"/>
        <item x="85003"/>
        <item x="85004"/>
        <item x="85005"/>
        <item x="85006"/>
        <item x="85007"/>
        <item x="85008"/>
        <item x="85009"/>
        <item x="85010"/>
        <item x="85011"/>
        <item x="85012"/>
        <item x="85013"/>
        <item x="85014"/>
        <item x="85015"/>
        <item x="85016"/>
        <item x="85017"/>
        <item x="85018"/>
        <item x="85019"/>
        <item x="85020"/>
        <item x="85021"/>
        <item x="85022"/>
        <item x="85023"/>
        <item x="85024"/>
        <item x="85025"/>
        <item x="85026"/>
        <item x="85027"/>
        <item x="85028"/>
        <item x="85029"/>
        <item x="85030"/>
        <item x="85031"/>
        <item x="85032"/>
        <item x="85033"/>
        <item x="85034"/>
        <item x="85035"/>
        <item x="85036"/>
        <item x="85037"/>
        <item x="85038"/>
        <item x="85039"/>
        <item x="85040"/>
        <item x="85041"/>
        <item x="85042"/>
        <item x="85043"/>
        <item x="85044"/>
        <item x="85045"/>
        <item x="85046"/>
        <item x="85047"/>
        <item x="85048"/>
        <item x="85049"/>
        <item x="85050"/>
        <item x="85051"/>
        <item x="85052"/>
        <item x="85053"/>
        <item x="85054"/>
        <item x="85055"/>
        <item x="85056"/>
        <item x="85057"/>
        <item x="85058"/>
        <item x="85059"/>
        <item x="85060"/>
        <item x="85061"/>
        <item x="85062"/>
        <item x="85063"/>
        <item x="85064"/>
        <item x="85065"/>
        <item x="85066"/>
        <item x="85067"/>
        <item x="85068"/>
        <item x="85069"/>
        <item x="85070"/>
        <item x="85071"/>
        <item x="85072"/>
        <item x="85073"/>
        <item x="85074"/>
        <item x="85075"/>
        <item x="85076"/>
        <item x="85077"/>
        <item x="85078"/>
        <item x="85079"/>
        <item x="85080"/>
        <item x="85081"/>
        <item x="85082"/>
        <item x="85083"/>
        <item x="85084"/>
        <item x="85085"/>
        <item x="85086"/>
        <item x="85087"/>
        <item x="85088"/>
        <item x="85089"/>
        <item x="85090"/>
        <item x="85091"/>
        <item x="85092"/>
        <item x="85093"/>
        <item x="85094"/>
        <item x="85095"/>
        <item x="85096"/>
        <item x="85097"/>
        <item x="85098"/>
        <item x="85099"/>
        <item x="85100"/>
        <item x="85101"/>
        <item x="85102"/>
        <item x="85103"/>
        <item x="85104"/>
        <item x="85105"/>
        <item x="85106"/>
        <item x="85107"/>
        <item x="85108"/>
        <item x="85109"/>
        <item x="85110"/>
        <item x="85111"/>
        <item x="85112"/>
        <item x="85113"/>
        <item x="85114"/>
        <item x="85115"/>
        <item x="85116"/>
        <item x="85117"/>
        <item x="85118"/>
        <item x="85119"/>
        <item x="85120"/>
        <item x="85121"/>
        <item x="85122"/>
        <item x="85123"/>
        <item x="85124"/>
        <item x="85125"/>
        <item x="85126"/>
        <item x="85127"/>
        <item x="85128"/>
        <item x="85129"/>
        <item x="85130"/>
        <item x="85131"/>
        <item x="85132"/>
        <item x="85133"/>
        <item x="85134"/>
        <item x="85135"/>
        <item x="85136"/>
        <item x="85137"/>
        <item x="85138"/>
        <item x="85139"/>
        <item x="85140"/>
        <item x="85141"/>
        <item x="85142"/>
        <item x="85143"/>
        <item x="85144"/>
        <item x="85145"/>
        <item x="85146"/>
        <item x="85147"/>
        <item x="85148"/>
        <item x="85149"/>
        <item x="85150"/>
        <item x="85151"/>
        <item x="85152"/>
        <item x="85153"/>
        <item x="85154"/>
        <item x="85155"/>
        <item x="85156"/>
        <item x="85157"/>
        <item x="85158"/>
        <item x="85159"/>
        <item x="85160"/>
        <item x="85161"/>
        <item x="85162"/>
        <item x="85163"/>
        <item x="85164"/>
        <item x="85165"/>
        <item x="85166"/>
        <item x="85167"/>
        <item x="85168"/>
        <item x="85169"/>
        <item x="85170"/>
        <item x="85171"/>
        <item x="85172"/>
        <item x="85173"/>
        <item x="85174"/>
        <item x="85175"/>
        <item x="85176"/>
        <item x="85177"/>
        <item x="85178"/>
        <item x="85179"/>
        <item x="85180"/>
        <item x="85181"/>
        <item x="85182"/>
        <item x="85183"/>
        <item x="85184"/>
        <item x="85185"/>
        <item x="85186"/>
        <item x="85187"/>
        <item x="85188"/>
        <item x="85189"/>
        <item x="85190"/>
        <item x="85191"/>
        <item x="85192"/>
        <item x="85193"/>
        <item x="85194"/>
        <item x="85195"/>
        <item x="85196"/>
        <item x="85197"/>
        <item x="85198"/>
        <item x="85199"/>
        <item x="85200"/>
        <item x="85201"/>
        <item x="85202"/>
        <item x="85203"/>
        <item x="85204"/>
        <item x="85205"/>
        <item x="85206"/>
        <item x="85207"/>
        <item x="85208"/>
        <item x="85209"/>
        <item x="85210"/>
        <item x="85211"/>
        <item x="85212"/>
        <item x="85213"/>
        <item x="85214"/>
        <item x="85215"/>
        <item x="85216"/>
        <item x="85217"/>
        <item x="85218"/>
        <item x="85219"/>
        <item x="85220"/>
        <item x="85221"/>
        <item x="85222"/>
        <item x="85223"/>
        <item x="85224"/>
        <item x="85225"/>
        <item x="85226"/>
        <item x="85227"/>
        <item x="85228"/>
        <item x="85229"/>
        <item x="85230"/>
        <item x="85231"/>
        <item x="85232"/>
        <item x="85233"/>
        <item x="85234"/>
        <item x="85235"/>
        <item x="85236"/>
        <item x="85237"/>
        <item x="85238"/>
        <item x="85239"/>
        <item x="85240"/>
        <item x="85241"/>
        <item x="85242"/>
        <item x="85243"/>
        <item x="85244"/>
        <item x="85245"/>
        <item x="85246"/>
        <item x="85247"/>
        <item x="85248"/>
        <item x="85249"/>
        <item x="85250"/>
        <item x="85251"/>
        <item x="85252"/>
        <item x="85253"/>
        <item x="85254"/>
        <item x="85255"/>
        <item x="85256"/>
        <item x="85257"/>
        <item x="85258"/>
        <item x="85259"/>
        <item x="85260"/>
        <item x="85261"/>
        <item x="85262"/>
        <item x="85263"/>
        <item x="85264"/>
        <item x="85265"/>
        <item x="85266"/>
        <item x="85267"/>
        <item x="85268"/>
        <item x="85269"/>
        <item x="85270"/>
        <item x="85271"/>
        <item x="85272"/>
        <item x="85273"/>
        <item x="85274"/>
        <item x="85275"/>
        <item x="85276"/>
        <item x="85277"/>
        <item x="85278"/>
        <item x="85279"/>
        <item x="85280"/>
        <item x="85281"/>
        <item x="85282"/>
        <item x="85283"/>
        <item x="85284"/>
        <item x="85285"/>
        <item x="85286"/>
        <item x="85287"/>
        <item x="85288"/>
        <item x="85289"/>
        <item x="85290"/>
        <item x="85291"/>
        <item x="85292"/>
        <item x="85293"/>
        <item x="85294"/>
        <item x="85295"/>
        <item x="85296"/>
        <item x="85297"/>
        <item x="85298"/>
        <item x="85299"/>
        <item x="85300"/>
        <item x="85301"/>
        <item x="85302"/>
        <item x="85303"/>
        <item x="85304"/>
        <item x="85305"/>
        <item x="85306"/>
        <item x="85307"/>
        <item x="85308"/>
        <item x="85309"/>
        <item x="85310"/>
        <item x="85311"/>
        <item x="85312"/>
        <item x="85313"/>
        <item x="85314"/>
        <item x="85315"/>
        <item x="85316"/>
        <item x="85317"/>
        <item x="85318"/>
        <item x="85319"/>
        <item x="85320"/>
        <item x="85321"/>
        <item x="85322"/>
        <item x="85323"/>
        <item x="85324"/>
        <item x="85325"/>
        <item x="85326"/>
        <item x="85327"/>
        <item x="85328"/>
        <item x="85329"/>
        <item x="85330"/>
        <item x="85331"/>
        <item x="85332"/>
        <item x="85333"/>
        <item x="85334"/>
        <item x="85335"/>
        <item x="85336"/>
        <item x="85337"/>
        <item x="85338"/>
        <item x="85339"/>
        <item x="85340"/>
        <item x="85341"/>
        <item x="85342"/>
        <item x="85343"/>
        <item x="85344"/>
        <item x="85345"/>
        <item x="85346"/>
        <item x="85347"/>
        <item x="85348"/>
        <item x="85349"/>
        <item x="85350"/>
        <item x="85351"/>
        <item x="85352"/>
        <item x="85353"/>
        <item x="85354"/>
        <item x="85355"/>
        <item x="85356"/>
        <item x="85357"/>
        <item x="85358"/>
        <item x="85359"/>
        <item x="85360"/>
        <item x="85361"/>
        <item x="85362"/>
        <item x="85363"/>
        <item x="85364"/>
        <item x="85365"/>
        <item x="85366"/>
        <item x="85367"/>
        <item x="85368"/>
        <item x="85369"/>
        <item x="85370"/>
        <item x="85371"/>
        <item x="85372"/>
        <item x="85373"/>
        <item x="85374"/>
        <item x="85375"/>
        <item x="85376"/>
        <item x="85377"/>
        <item x="85378"/>
        <item x="85379"/>
        <item x="85380"/>
        <item x="85381"/>
        <item x="85382"/>
        <item x="85383"/>
        <item x="85384"/>
        <item x="85385"/>
        <item x="85386"/>
        <item x="85387"/>
        <item x="85388"/>
        <item x="85389"/>
        <item x="85390"/>
        <item x="85391"/>
        <item x="85392"/>
        <item x="85393"/>
        <item x="85394"/>
        <item x="85395"/>
        <item x="85396"/>
        <item x="85397"/>
        <item x="85398"/>
        <item x="85399"/>
        <item x="85400"/>
        <item x="85401"/>
        <item x="85402"/>
        <item x="85403"/>
        <item x="85404"/>
        <item x="85405"/>
        <item x="85406"/>
        <item x="85407"/>
        <item x="85408"/>
        <item x="85409"/>
        <item x="85410"/>
        <item x="85411"/>
        <item x="85412"/>
        <item x="85413"/>
        <item x="85414"/>
        <item x="85415"/>
        <item x="85416"/>
        <item x="85417"/>
        <item x="85418"/>
        <item x="85419"/>
        <item x="85420"/>
        <item x="85421"/>
        <item x="85422"/>
        <item x="85423"/>
        <item x="85424"/>
        <item x="85425"/>
        <item x="85426"/>
        <item x="85427"/>
        <item x="85428"/>
        <item x="85429"/>
        <item x="85430"/>
        <item x="85431"/>
        <item x="85432"/>
        <item x="85433"/>
        <item x="85434"/>
        <item x="85435"/>
        <item x="85436"/>
        <item x="85437"/>
        <item x="85438"/>
        <item x="85439"/>
        <item x="85440"/>
        <item x="85441"/>
        <item x="85442"/>
        <item x="85443"/>
        <item x="85444"/>
        <item x="85445"/>
        <item x="85446"/>
        <item x="85447"/>
        <item x="85448"/>
        <item x="85449"/>
        <item x="85450"/>
        <item x="85451"/>
        <item x="85452"/>
        <item x="85453"/>
        <item x="85454"/>
        <item x="85455"/>
        <item x="85456"/>
        <item x="85457"/>
        <item x="85458"/>
        <item x="85459"/>
        <item x="85460"/>
        <item x="85461"/>
        <item x="85462"/>
        <item x="85463"/>
        <item x="85464"/>
        <item x="85465"/>
        <item x="85466"/>
        <item x="85467"/>
        <item x="85468"/>
        <item x="85469"/>
        <item x="85470"/>
        <item x="85471"/>
        <item x="85472"/>
        <item x="85473"/>
        <item x="85474"/>
        <item x="85475"/>
        <item x="85476"/>
        <item x="85477"/>
        <item x="85478"/>
        <item x="85479"/>
        <item x="85480"/>
        <item x="85481"/>
        <item x="85482"/>
        <item x="85483"/>
        <item x="85484"/>
        <item x="85485"/>
        <item x="85486"/>
        <item x="85487"/>
        <item x="85488"/>
        <item x="85489"/>
        <item x="85490"/>
        <item x="85491"/>
        <item x="85492"/>
        <item x="85493"/>
        <item x="85494"/>
        <item x="85495"/>
        <item x="85496"/>
        <item x="85497"/>
        <item x="85498"/>
        <item x="85499"/>
        <item x="85500"/>
        <item x="85501"/>
        <item x="85502"/>
        <item x="85503"/>
        <item x="85504"/>
        <item x="85505"/>
        <item x="85506"/>
        <item x="85507"/>
        <item x="85508"/>
        <item x="85509"/>
        <item x="85510"/>
        <item x="85511"/>
        <item x="85512"/>
        <item x="85513"/>
        <item x="85514"/>
        <item x="85515"/>
        <item x="85516"/>
        <item x="85517"/>
        <item x="85518"/>
        <item x="85519"/>
        <item x="85520"/>
        <item x="85521"/>
        <item x="85522"/>
        <item x="85523"/>
        <item x="85524"/>
        <item x="85525"/>
        <item x="85526"/>
        <item x="85527"/>
        <item x="85528"/>
        <item x="85529"/>
        <item x="85530"/>
        <item x="85531"/>
        <item x="85532"/>
        <item x="85533"/>
        <item x="85534"/>
        <item x="85535"/>
        <item x="85536"/>
        <item x="85537"/>
        <item x="85538"/>
        <item x="85539"/>
        <item x="85540"/>
        <item x="85541"/>
        <item x="85542"/>
        <item x="85543"/>
        <item x="85544"/>
        <item x="85545"/>
        <item x="85546"/>
        <item x="85547"/>
        <item x="85548"/>
        <item x="85549"/>
        <item x="85550"/>
        <item x="85551"/>
        <item x="85552"/>
        <item x="85553"/>
        <item x="85554"/>
        <item x="85555"/>
        <item x="85556"/>
        <item x="85557"/>
        <item x="85558"/>
        <item x="85559"/>
        <item x="85560"/>
        <item x="85561"/>
        <item x="85562"/>
        <item x="85563"/>
        <item x="85564"/>
        <item x="85565"/>
        <item x="85566"/>
        <item x="85567"/>
        <item x="85568"/>
        <item x="85569"/>
        <item x="85570"/>
        <item x="85571"/>
        <item x="85572"/>
        <item x="85573"/>
        <item x="85574"/>
        <item x="85575"/>
        <item x="85576"/>
        <item x="85577"/>
        <item x="85578"/>
        <item x="85579"/>
        <item x="85580"/>
        <item x="85581"/>
        <item x="85582"/>
        <item x="85583"/>
        <item x="85584"/>
        <item x="85585"/>
        <item x="85586"/>
        <item x="85587"/>
        <item x="85588"/>
        <item x="85589"/>
        <item x="85590"/>
        <item x="85591"/>
        <item x="85592"/>
        <item x="85593"/>
        <item x="85594"/>
        <item x="85595"/>
        <item x="85596"/>
        <item x="85597"/>
        <item x="85598"/>
        <item x="85599"/>
        <item x="85600"/>
        <item x="85601"/>
        <item x="85602"/>
        <item x="85603"/>
        <item x="85604"/>
        <item x="85605"/>
        <item x="85606"/>
        <item x="85607"/>
        <item x="85608"/>
        <item x="85609"/>
        <item x="85610"/>
        <item x="85611"/>
        <item x="85612"/>
        <item x="85613"/>
        <item x="85614"/>
        <item x="85615"/>
        <item x="85616"/>
        <item x="85617"/>
        <item x="85618"/>
        <item x="85619"/>
        <item x="85620"/>
        <item x="85621"/>
        <item x="85622"/>
        <item x="85623"/>
        <item x="85624"/>
        <item x="85625"/>
        <item x="85626"/>
        <item x="85627"/>
        <item x="85628"/>
        <item x="85629"/>
        <item x="85630"/>
        <item x="85631"/>
        <item x="85632"/>
        <item x="85633"/>
        <item x="85634"/>
        <item x="85635"/>
        <item x="85636"/>
        <item x="85637"/>
        <item x="85638"/>
        <item x="85639"/>
        <item x="85640"/>
        <item x="85641"/>
        <item x="85642"/>
        <item x="85643"/>
        <item x="85644"/>
        <item x="85645"/>
        <item x="85646"/>
        <item x="85647"/>
        <item x="85648"/>
        <item x="85649"/>
        <item x="85650"/>
        <item x="85651"/>
        <item x="85652"/>
        <item x="85653"/>
        <item x="85654"/>
        <item x="85655"/>
        <item x="85656"/>
        <item x="85657"/>
        <item x="85658"/>
        <item x="85659"/>
        <item x="85660"/>
        <item x="85661"/>
        <item x="85662"/>
        <item x="85663"/>
        <item x="85664"/>
        <item x="85665"/>
        <item x="85666"/>
        <item x="85667"/>
        <item x="85668"/>
        <item x="85669"/>
        <item x="85670"/>
        <item x="85671"/>
        <item x="85672"/>
        <item x="85673"/>
        <item x="85674"/>
        <item x="85675"/>
        <item x="85676"/>
        <item x="85677"/>
        <item x="85678"/>
        <item x="85679"/>
        <item x="85680"/>
        <item x="85681"/>
        <item x="85682"/>
        <item x="85683"/>
        <item x="85684"/>
        <item x="85685"/>
        <item x="85686"/>
        <item x="85687"/>
        <item x="85688"/>
        <item x="85689"/>
        <item x="85690"/>
        <item x="85691"/>
        <item x="85692"/>
        <item x="85693"/>
        <item x="85694"/>
        <item x="85695"/>
        <item x="85696"/>
        <item x="85697"/>
        <item x="85698"/>
        <item x="85699"/>
        <item x="85700"/>
        <item x="85701"/>
        <item x="85702"/>
        <item x="85703"/>
        <item x="85704"/>
        <item x="85705"/>
        <item x="85706"/>
        <item x="85707"/>
        <item x="85708"/>
        <item x="85709"/>
        <item x="85710"/>
        <item x="85711"/>
        <item x="85712"/>
        <item x="85713"/>
        <item x="85714"/>
        <item x="85715"/>
        <item x="85716"/>
        <item x="85717"/>
        <item x="85718"/>
        <item x="85719"/>
        <item x="85720"/>
        <item x="85721"/>
        <item x="85722"/>
        <item x="85723"/>
        <item x="85724"/>
        <item x="85725"/>
        <item x="85726"/>
        <item x="85727"/>
        <item x="85728"/>
        <item x="85729"/>
        <item x="85730"/>
        <item x="85731"/>
        <item x="85732"/>
        <item x="85733"/>
        <item x="85734"/>
        <item x="85735"/>
        <item x="85736"/>
        <item x="85737"/>
        <item x="85738"/>
        <item x="85739"/>
        <item x="85740"/>
        <item x="85741"/>
        <item x="85742"/>
        <item x="85743"/>
        <item x="85744"/>
        <item x="85745"/>
        <item x="85746"/>
        <item x="85747"/>
        <item x="85748"/>
        <item x="85749"/>
        <item x="85750"/>
        <item x="85751"/>
        <item x="85752"/>
        <item x="85753"/>
        <item x="85754"/>
        <item x="85755"/>
        <item x="85756"/>
        <item x="85757"/>
        <item x="85758"/>
        <item x="85759"/>
        <item x="85760"/>
        <item x="85761"/>
        <item x="85762"/>
        <item x="85763"/>
        <item x="85764"/>
        <item x="85765"/>
        <item x="85766"/>
        <item x="85767"/>
        <item x="85768"/>
        <item x="85769"/>
        <item x="85770"/>
        <item x="85771"/>
        <item x="85772"/>
        <item x="85773"/>
        <item x="85774"/>
        <item x="85775"/>
        <item x="85776"/>
        <item x="85777"/>
        <item x="85778"/>
        <item x="85779"/>
        <item x="85780"/>
        <item x="85781"/>
        <item x="85782"/>
        <item x="85783"/>
        <item x="85784"/>
        <item x="85785"/>
        <item x="85786"/>
        <item x="85787"/>
        <item x="85788"/>
        <item x="85789"/>
        <item x="85790"/>
        <item x="85791"/>
        <item x="85792"/>
        <item x="85793"/>
        <item x="85794"/>
        <item x="85795"/>
        <item x="85796"/>
        <item x="85797"/>
        <item x="85798"/>
        <item x="85799"/>
        <item x="85800"/>
        <item x="85801"/>
        <item x="85802"/>
        <item x="85803"/>
        <item x="85804"/>
        <item x="85805"/>
        <item x="85806"/>
        <item x="85807"/>
        <item x="85808"/>
        <item x="85809"/>
        <item x="85810"/>
        <item x="85811"/>
        <item x="85812"/>
        <item x="85813"/>
        <item x="85814"/>
        <item x="85815"/>
        <item x="85816"/>
        <item x="85817"/>
        <item x="85818"/>
        <item x="85819"/>
        <item x="85820"/>
        <item x="85821"/>
        <item x="85822"/>
        <item x="85823"/>
        <item x="85824"/>
        <item x="85825"/>
        <item x="85826"/>
        <item x="85827"/>
        <item x="85828"/>
        <item x="85829"/>
        <item x="85830"/>
        <item x="85831"/>
        <item x="85832"/>
        <item x="85833"/>
        <item x="85834"/>
        <item x="85835"/>
        <item x="85836"/>
        <item x="85837"/>
        <item x="85838"/>
        <item x="85839"/>
        <item x="85840"/>
        <item x="85841"/>
        <item x="85842"/>
        <item x="85843"/>
        <item x="85844"/>
        <item x="85845"/>
        <item x="85846"/>
        <item x="85847"/>
        <item x="85848"/>
        <item x="85849"/>
        <item x="85850"/>
        <item x="85851"/>
        <item x="85852"/>
        <item x="85853"/>
        <item x="85854"/>
        <item x="85855"/>
        <item x="85856"/>
        <item x="85857"/>
        <item x="85858"/>
        <item x="85859"/>
        <item x="85860"/>
        <item x="85861"/>
        <item x="85862"/>
        <item x="85863"/>
        <item x="85864"/>
        <item x="85865"/>
        <item x="85866"/>
        <item x="85867"/>
        <item x="85868"/>
        <item x="85869"/>
        <item x="85870"/>
        <item x="85871"/>
        <item x="85872"/>
        <item x="85873"/>
        <item x="85874"/>
        <item x="85875"/>
        <item x="85876"/>
        <item x="85877"/>
        <item x="85878"/>
        <item x="85879"/>
        <item x="85880"/>
        <item x="85881"/>
        <item x="85882"/>
        <item x="85883"/>
        <item x="85884"/>
        <item x="85885"/>
        <item x="85886"/>
        <item x="85887"/>
        <item x="85888"/>
        <item x="85889"/>
        <item x="85890"/>
        <item x="85891"/>
        <item x="85892"/>
        <item x="85893"/>
        <item x="85894"/>
        <item x="85895"/>
        <item x="85896"/>
        <item x="85897"/>
        <item x="85898"/>
        <item x="85899"/>
        <item x="85900"/>
        <item x="85901"/>
        <item x="85902"/>
        <item x="85903"/>
        <item x="85904"/>
        <item x="85905"/>
        <item x="85906"/>
        <item x="85907"/>
        <item x="85908"/>
        <item x="85909"/>
        <item x="85910"/>
        <item x="85911"/>
        <item x="85912"/>
        <item x="85913"/>
        <item x="85914"/>
        <item x="85915"/>
        <item x="85916"/>
        <item x="85917"/>
        <item x="85918"/>
        <item x="85919"/>
        <item x="85920"/>
        <item x="85921"/>
        <item x="85922"/>
        <item x="85923"/>
        <item x="85924"/>
        <item x="85925"/>
        <item x="85926"/>
        <item x="85927"/>
        <item x="85928"/>
        <item x="85929"/>
        <item x="85930"/>
        <item x="85931"/>
        <item x="85932"/>
        <item x="85933"/>
        <item x="85934"/>
        <item x="85935"/>
        <item x="85936"/>
        <item x="85937"/>
        <item x="85938"/>
        <item x="85939"/>
        <item x="85940"/>
        <item x="85941"/>
        <item x="85942"/>
        <item x="85943"/>
        <item x="85944"/>
        <item x="85945"/>
        <item x="85946"/>
        <item x="85947"/>
        <item x="85948"/>
        <item x="85949"/>
        <item x="85950"/>
        <item x="85951"/>
        <item x="85952"/>
        <item x="85953"/>
        <item x="85954"/>
        <item x="85955"/>
        <item x="85956"/>
        <item x="85957"/>
        <item x="85958"/>
        <item x="85959"/>
        <item x="85960"/>
        <item x="85961"/>
        <item x="85962"/>
        <item x="85963"/>
        <item x="85964"/>
        <item x="85965"/>
        <item x="85966"/>
        <item x="85967"/>
        <item x="85968"/>
        <item x="85969"/>
        <item x="85970"/>
        <item x="85971"/>
        <item x="85972"/>
        <item x="85973"/>
        <item x="85974"/>
        <item x="85975"/>
        <item x="85976"/>
        <item x="85977"/>
        <item x="85978"/>
        <item x="85979"/>
        <item x="85980"/>
        <item x="85981"/>
        <item x="85982"/>
        <item x="85983"/>
        <item x="85984"/>
        <item x="85985"/>
        <item x="85986"/>
        <item x="85987"/>
        <item x="85988"/>
        <item x="85989"/>
        <item x="85990"/>
        <item x="85991"/>
        <item x="85992"/>
        <item x="85993"/>
        <item x="85994"/>
        <item x="85995"/>
        <item x="85996"/>
        <item x="85997"/>
        <item x="85998"/>
        <item x="85999"/>
        <item x="86000"/>
        <item x="86001"/>
        <item x="86002"/>
        <item x="86003"/>
        <item x="86004"/>
        <item x="86005"/>
        <item x="86006"/>
        <item x="86007"/>
        <item x="86008"/>
        <item x="86009"/>
        <item x="86010"/>
        <item x="86011"/>
        <item x="86012"/>
        <item x="86013"/>
        <item x="86014"/>
        <item x="86015"/>
        <item x="86016"/>
        <item x="86017"/>
        <item x="86018"/>
        <item x="86019"/>
        <item x="86020"/>
        <item x="86021"/>
        <item x="86022"/>
        <item x="86023"/>
        <item x="86024"/>
        <item x="86025"/>
        <item x="86026"/>
        <item x="86027"/>
        <item x="86028"/>
        <item x="86029"/>
        <item x="86030"/>
        <item x="86031"/>
        <item x="86032"/>
        <item x="86033"/>
        <item x="86034"/>
        <item x="86035"/>
        <item x="86036"/>
        <item x="86037"/>
        <item x="86038"/>
        <item x="86039"/>
        <item x="86040"/>
        <item x="86041"/>
        <item x="86042"/>
        <item x="86043"/>
        <item x="86044"/>
        <item x="86045"/>
        <item x="86046"/>
        <item x="86047"/>
        <item x="86048"/>
        <item x="86049"/>
        <item x="86050"/>
        <item x="86051"/>
        <item x="86052"/>
        <item x="86053"/>
        <item x="86054"/>
        <item x="86055"/>
        <item x="86056"/>
        <item x="86057"/>
        <item x="86058"/>
        <item x="86059"/>
        <item x="86060"/>
        <item x="86061"/>
        <item x="86062"/>
        <item x="86063"/>
        <item x="86064"/>
        <item x="86065"/>
        <item x="86066"/>
        <item x="86067"/>
        <item x="86068"/>
        <item x="86069"/>
        <item x="86070"/>
        <item x="86071"/>
        <item x="86072"/>
        <item x="86073"/>
        <item x="86074"/>
        <item x="86075"/>
        <item x="86076"/>
        <item x="86077"/>
        <item x="86078"/>
        <item x="86079"/>
        <item x="86080"/>
        <item x="86081"/>
        <item x="86082"/>
        <item x="86083"/>
        <item x="86084"/>
        <item x="86085"/>
        <item x="86086"/>
        <item x="86087"/>
        <item x="86088"/>
        <item x="86089"/>
        <item x="86090"/>
        <item x="86091"/>
        <item x="86092"/>
        <item x="86093"/>
        <item x="86094"/>
        <item x="86095"/>
        <item x="86096"/>
        <item x="86097"/>
        <item x="86098"/>
        <item x="86099"/>
        <item x="86100"/>
        <item x="86101"/>
        <item x="86102"/>
        <item x="86103"/>
        <item x="86104"/>
        <item x="86105"/>
        <item x="86106"/>
        <item x="86107"/>
        <item x="86108"/>
        <item x="86109"/>
        <item x="86110"/>
        <item x="86111"/>
        <item x="86112"/>
        <item x="86113"/>
        <item x="86114"/>
        <item x="86115"/>
        <item x="86116"/>
        <item x="86117"/>
        <item x="86118"/>
        <item x="86119"/>
        <item x="86120"/>
        <item x="86121"/>
        <item x="86122"/>
        <item x="86123"/>
        <item x="86124"/>
        <item x="86125"/>
        <item x="86126"/>
        <item x="86127"/>
        <item x="86128"/>
        <item x="86129"/>
        <item x="86130"/>
        <item x="86131"/>
        <item x="86132"/>
        <item x="86133"/>
        <item x="86134"/>
        <item x="86135"/>
        <item x="86136"/>
        <item x="86137"/>
        <item x="86138"/>
        <item x="86139"/>
        <item x="86140"/>
        <item x="86141"/>
        <item x="86142"/>
        <item x="86143"/>
        <item x="86144"/>
        <item x="86145"/>
        <item x="86146"/>
        <item x="86147"/>
        <item x="86148"/>
        <item x="86149"/>
        <item x="86150"/>
        <item x="86151"/>
        <item x="86152"/>
        <item x="86153"/>
        <item x="86154"/>
        <item x="86155"/>
        <item x="86156"/>
        <item x="86157"/>
        <item x="86158"/>
        <item x="86159"/>
        <item x="86160"/>
        <item x="86161"/>
        <item x="86162"/>
        <item x="86163"/>
        <item x="86164"/>
        <item x="86165"/>
        <item x="86166"/>
        <item x="86167"/>
        <item x="86168"/>
        <item x="86169"/>
        <item x="86170"/>
        <item x="86171"/>
        <item x="86172"/>
        <item x="86173"/>
        <item x="86174"/>
        <item x="86175"/>
        <item x="86176"/>
        <item x="86177"/>
        <item x="86178"/>
        <item x="86179"/>
        <item x="86180"/>
        <item x="86181"/>
        <item x="86182"/>
        <item x="86183"/>
        <item x="86184"/>
        <item x="86185"/>
        <item x="86186"/>
        <item x="86187"/>
        <item x="86188"/>
        <item x="86189"/>
        <item x="86190"/>
        <item x="86191"/>
        <item x="86192"/>
        <item x="86193"/>
        <item x="86194"/>
        <item x="86195"/>
        <item x="86196"/>
        <item x="86197"/>
        <item x="86198"/>
        <item x="86199"/>
        <item x="86200"/>
        <item x="86201"/>
        <item x="86202"/>
        <item x="86203"/>
        <item x="86204"/>
        <item x="86205"/>
        <item x="86206"/>
        <item x="86207"/>
        <item x="86208"/>
        <item x="86209"/>
        <item x="86210"/>
        <item x="86211"/>
        <item x="86212"/>
        <item x="86213"/>
        <item x="86214"/>
        <item x="86215"/>
        <item x="86216"/>
        <item x="86217"/>
        <item x="86218"/>
        <item x="86219"/>
        <item x="86220"/>
        <item x="86221"/>
        <item x="86222"/>
        <item x="86223"/>
        <item x="86224"/>
        <item x="86225"/>
        <item x="86226"/>
        <item x="86227"/>
        <item x="86228"/>
        <item x="86229"/>
        <item x="86230"/>
        <item x="86231"/>
        <item x="86232"/>
        <item x="86233"/>
        <item x="86234"/>
        <item x="86235"/>
        <item x="86236"/>
        <item x="86237"/>
        <item x="86238"/>
        <item x="86239"/>
        <item x="86240"/>
        <item x="86241"/>
        <item x="86242"/>
        <item x="86243"/>
        <item x="86244"/>
        <item x="86245"/>
        <item x="86246"/>
        <item x="86247"/>
        <item x="86248"/>
        <item x="86249"/>
        <item x="86250"/>
        <item x="86251"/>
        <item x="86252"/>
        <item x="86253"/>
        <item x="86254"/>
        <item x="86255"/>
        <item x="86256"/>
        <item x="86257"/>
        <item x="86258"/>
        <item x="86259"/>
        <item x="86260"/>
        <item x="86261"/>
        <item x="86262"/>
        <item x="86263"/>
        <item x="86264"/>
        <item x="86265"/>
        <item x="86266"/>
        <item x="86267"/>
        <item x="86268"/>
        <item x="86269"/>
        <item x="86270"/>
        <item x="86271"/>
        <item x="86272"/>
        <item x="86273"/>
        <item x="86274"/>
        <item x="86275"/>
        <item x="86276"/>
        <item x="86277"/>
        <item x="86278"/>
        <item x="86279"/>
        <item x="86280"/>
        <item x="86281"/>
        <item x="86282"/>
        <item x="86283"/>
        <item x="86284"/>
        <item x="86285"/>
        <item x="86286"/>
        <item x="86287"/>
        <item x="86288"/>
        <item x="86289"/>
        <item x="86290"/>
        <item x="86291"/>
        <item x="86292"/>
        <item x="86293"/>
        <item x="86294"/>
        <item x="86295"/>
        <item x="86296"/>
        <item x="86297"/>
        <item x="86298"/>
        <item x="86299"/>
        <item x="86300"/>
        <item x="86301"/>
        <item x="86302"/>
        <item x="86303"/>
        <item x="86304"/>
        <item x="86305"/>
        <item x="86306"/>
        <item x="86307"/>
        <item x="86308"/>
        <item x="86309"/>
        <item x="86310"/>
        <item x="86311"/>
        <item x="86312"/>
        <item x="86313"/>
        <item x="86314"/>
        <item x="86315"/>
        <item x="86316"/>
        <item x="86317"/>
        <item x="86318"/>
        <item x="86319"/>
        <item x="86320"/>
        <item x="86321"/>
        <item x="86322"/>
        <item x="86323"/>
        <item x="86324"/>
        <item x="86325"/>
        <item x="86326"/>
        <item x="86327"/>
        <item x="86328"/>
        <item x="86329"/>
        <item x="86330"/>
        <item x="86331"/>
        <item x="86332"/>
        <item x="86333"/>
        <item x="86334"/>
        <item x="86335"/>
        <item x="86336"/>
        <item x="86337"/>
        <item x="86338"/>
        <item x="86339"/>
        <item x="86340"/>
        <item x="86341"/>
        <item x="86342"/>
        <item x="86343"/>
        <item x="86344"/>
        <item x="86345"/>
        <item x="86346"/>
        <item x="86347"/>
        <item x="86348"/>
        <item x="86349"/>
        <item x="86350"/>
        <item x="86351"/>
        <item x="86352"/>
        <item x="86353"/>
        <item x="86354"/>
        <item x="86355"/>
        <item x="86356"/>
        <item x="86357"/>
        <item x="86358"/>
        <item x="86359"/>
        <item x="86360"/>
        <item x="86361"/>
        <item x="86362"/>
        <item x="86363"/>
        <item x="86364"/>
        <item x="86365"/>
        <item x="86366"/>
        <item x="86367"/>
        <item x="86368"/>
        <item x="86369"/>
        <item x="86370"/>
        <item x="86371"/>
        <item x="86372"/>
        <item x="86373"/>
        <item x="86374"/>
        <item x="86375"/>
        <item x="86376"/>
        <item x="86377"/>
        <item x="86378"/>
        <item x="86379"/>
        <item x="86380"/>
        <item x="86381"/>
        <item x="86382"/>
        <item x="86383"/>
        <item x="86384"/>
        <item x="86385"/>
        <item x="86386"/>
        <item x="86387"/>
        <item x="86388"/>
        <item x="86389"/>
        <item x="86390"/>
        <item x="86391"/>
        <item x="86392"/>
        <item x="86393"/>
        <item x="86394"/>
        <item x="86395"/>
        <item x="86396"/>
        <item x="86397"/>
        <item x="86398"/>
        <item x="86399"/>
        <item x="86400"/>
        <item x="86401"/>
        <item x="86402"/>
        <item x="86403"/>
        <item x="86404"/>
        <item x="86405"/>
        <item x="86406"/>
        <item x="86407"/>
        <item x="86408"/>
        <item x="86409"/>
        <item x="86410"/>
        <item x="86411"/>
        <item x="86412"/>
        <item x="86413"/>
        <item x="86414"/>
        <item x="86415"/>
        <item x="86416"/>
        <item x="86417"/>
        <item x="86418"/>
        <item x="86419"/>
        <item x="86420"/>
        <item x="86421"/>
        <item x="86422"/>
        <item x="86423"/>
        <item x="86424"/>
        <item x="86425"/>
        <item x="86426"/>
        <item x="86427"/>
        <item x="86428"/>
        <item x="86429"/>
        <item x="86430"/>
        <item x="86431"/>
        <item x="86432"/>
        <item x="86433"/>
        <item x="86434"/>
        <item x="86435"/>
        <item x="86436"/>
        <item x="86437"/>
        <item x="86438"/>
        <item x="86439"/>
        <item x="86440"/>
        <item x="86441"/>
        <item x="86442"/>
        <item x="86443"/>
        <item x="86444"/>
        <item x="86445"/>
        <item x="86446"/>
        <item x="86447"/>
        <item x="86448"/>
        <item x="86449"/>
        <item x="86450"/>
        <item x="86451"/>
        <item x="86452"/>
        <item x="86453"/>
        <item x="86454"/>
        <item x="86455"/>
        <item x="86456"/>
        <item x="86457"/>
        <item x="86458"/>
        <item x="86459"/>
        <item x="86460"/>
        <item x="86461"/>
        <item x="86462"/>
        <item x="86463"/>
        <item x="86464"/>
        <item x="86465"/>
        <item x="86466"/>
        <item x="86467"/>
        <item x="86468"/>
        <item x="86469"/>
        <item x="86470"/>
        <item x="86471"/>
        <item x="86472"/>
        <item x="86473"/>
        <item x="86474"/>
        <item x="86475"/>
        <item x="86476"/>
        <item x="86477"/>
        <item x="86478"/>
        <item x="86479"/>
        <item x="86480"/>
        <item x="86481"/>
        <item x="86482"/>
        <item x="86483"/>
        <item x="86484"/>
        <item x="86485"/>
        <item x="86486"/>
        <item x="86487"/>
        <item x="86488"/>
        <item x="86489"/>
        <item x="86490"/>
        <item x="86491"/>
        <item x="86492"/>
        <item x="86493"/>
        <item x="86494"/>
        <item x="86495"/>
        <item x="86496"/>
        <item x="86497"/>
        <item x="86498"/>
        <item x="86499"/>
        <item x="86500"/>
        <item x="86501"/>
        <item x="86502"/>
        <item x="86503"/>
        <item x="86504"/>
        <item x="86505"/>
        <item x="86506"/>
        <item x="86507"/>
        <item x="86508"/>
        <item x="86509"/>
        <item x="86510"/>
        <item x="86511"/>
        <item x="86512"/>
        <item x="86513"/>
        <item x="86514"/>
        <item x="86515"/>
        <item x="86516"/>
        <item x="86517"/>
        <item x="86518"/>
        <item x="86519"/>
        <item x="86520"/>
        <item x="86521"/>
        <item x="86522"/>
        <item x="86523"/>
        <item x="86524"/>
        <item x="86525"/>
        <item x="86526"/>
        <item x="86527"/>
        <item x="86528"/>
        <item x="86529"/>
        <item x="86530"/>
        <item x="86531"/>
        <item x="86532"/>
        <item x="86533"/>
        <item x="86534"/>
        <item x="86535"/>
        <item x="86536"/>
        <item x="86537"/>
        <item x="86538"/>
        <item x="86539"/>
        <item x="86540"/>
        <item x="86541"/>
        <item x="86542"/>
        <item x="86543"/>
        <item x="86544"/>
        <item x="86545"/>
        <item x="86546"/>
        <item x="86547"/>
        <item x="86548"/>
        <item x="86549"/>
        <item x="86550"/>
        <item x="86551"/>
        <item x="86552"/>
        <item x="86553"/>
        <item x="86554"/>
        <item x="86555"/>
        <item x="86556"/>
        <item x="86557"/>
        <item x="86558"/>
        <item x="86559"/>
        <item x="86560"/>
        <item x="86561"/>
        <item x="86562"/>
        <item x="86563"/>
        <item x="86564"/>
        <item x="86565"/>
        <item x="86566"/>
        <item x="86567"/>
        <item x="86568"/>
        <item x="86569"/>
        <item x="86570"/>
        <item x="86571"/>
        <item x="86572"/>
        <item x="86573"/>
        <item x="86574"/>
        <item x="86575"/>
        <item x="86576"/>
        <item x="86577"/>
        <item x="86578"/>
        <item x="86579"/>
        <item x="86580"/>
        <item x="86581"/>
        <item x="86582"/>
        <item x="86583"/>
        <item x="86584"/>
        <item x="86585"/>
        <item x="86586"/>
        <item x="86587"/>
        <item x="86588"/>
        <item x="86589"/>
        <item x="86590"/>
        <item x="86591"/>
        <item x="86592"/>
        <item x="86593"/>
        <item x="86594"/>
        <item x="86595"/>
        <item x="86596"/>
        <item x="86597"/>
        <item x="86598"/>
        <item x="86599"/>
        <item x="86600"/>
        <item x="86601"/>
        <item x="86602"/>
        <item x="86603"/>
        <item x="86604"/>
        <item x="86605"/>
        <item x="86606"/>
        <item x="86607"/>
        <item x="86608"/>
        <item x="86609"/>
        <item x="86610"/>
        <item x="86611"/>
        <item x="86612"/>
        <item x="86613"/>
        <item x="86614"/>
        <item x="86615"/>
        <item x="86616"/>
        <item x="86617"/>
        <item x="86618"/>
        <item x="86619"/>
        <item x="86620"/>
        <item x="86621"/>
        <item x="86622"/>
        <item x="86623"/>
        <item x="86624"/>
        <item x="86625"/>
        <item x="86626"/>
        <item x="86627"/>
        <item x="86628"/>
        <item x="86629"/>
        <item x="86630"/>
        <item x="86631"/>
        <item x="86632"/>
        <item x="86633"/>
        <item x="86634"/>
        <item x="86635"/>
        <item x="86636"/>
        <item x="86637"/>
        <item x="86638"/>
        <item x="86639"/>
        <item x="86640"/>
        <item x="86641"/>
        <item x="86642"/>
        <item x="86643"/>
        <item x="86644"/>
        <item x="86645"/>
        <item x="86646"/>
        <item x="86647"/>
        <item x="86648"/>
        <item x="86649"/>
        <item x="86650"/>
        <item x="86651"/>
        <item x="86652"/>
        <item x="86653"/>
        <item x="86654"/>
        <item x="86655"/>
        <item x="86656"/>
        <item x="86657"/>
        <item x="86658"/>
        <item x="86659"/>
        <item x="86660"/>
        <item x="86661"/>
        <item x="86662"/>
        <item x="86663"/>
        <item x="86664"/>
        <item x="86665"/>
        <item x="86666"/>
        <item x="86667"/>
        <item x="86668"/>
        <item x="86669"/>
        <item x="86670"/>
        <item x="86671"/>
        <item x="86672"/>
        <item x="86673"/>
        <item x="86674"/>
        <item x="86675"/>
        <item x="86676"/>
        <item x="86677"/>
        <item x="86678"/>
        <item x="86679"/>
        <item x="86680"/>
        <item x="86681"/>
        <item x="86682"/>
        <item x="86683"/>
        <item x="86684"/>
        <item x="86685"/>
        <item x="86686"/>
        <item x="86687"/>
        <item x="86688"/>
        <item x="86689"/>
        <item x="86690"/>
        <item x="86691"/>
        <item x="86692"/>
        <item x="86693"/>
        <item x="86694"/>
        <item x="86695"/>
        <item x="86696"/>
        <item x="86697"/>
        <item x="86698"/>
        <item x="86699"/>
        <item x="86700"/>
        <item x="86701"/>
        <item x="86702"/>
        <item x="86703"/>
        <item x="86704"/>
        <item x="86705"/>
        <item x="86706"/>
        <item x="86707"/>
        <item x="86708"/>
        <item x="86709"/>
        <item x="86710"/>
        <item x="86711"/>
        <item x="86712"/>
        <item x="86713"/>
        <item x="86714"/>
        <item x="86715"/>
        <item x="86716"/>
        <item x="86717"/>
        <item x="86718"/>
        <item x="86719"/>
        <item x="86720"/>
        <item x="86721"/>
        <item x="86722"/>
        <item x="86723"/>
        <item x="86724"/>
        <item x="86725"/>
        <item x="86726"/>
        <item x="86727"/>
        <item x="86728"/>
        <item x="86729"/>
        <item x="86730"/>
        <item x="86731"/>
        <item x="86732"/>
        <item x="86733"/>
        <item x="86734"/>
        <item x="86735"/>
        <item x="86736"/>
        <item x="86737"/>
        <item x="86738"/>
        <item x="86739"/>
        <item x="86740"/>
        <item x="86741"/>
        <item x="86742"/>
        <item x="86743"/>
        <item x="86744"/>
        <item x="86745"/>
        <item x="86746"/>
        <item x="86747"/>
        <item x="86748"/>
        <item x="86749"/>
        <item x="86750"/>
        <item x="86751"/>
        <item x="86752"/>
        <item x="86753"/>
        <item x="86754"/>
        <item x="86755"/>
        <item x="86756"/>
        <item x="86757"/>
        <item x="86758"/>
        <item x="86759"/>
        <item x="86760"/>
        <item x="86761"/>
        <item x="86762"/>
        <item x="86763"/>
        <item x="86764"/>
        <item x="86765"/>
        <item x="86766"/>
        <item x="86767"/>
        <item x="86768"/>
        <item x="86769"/>
        <item x="86770"/>
        <item x="86771"/>
        <item x="86772"/>
        <item x="86773"/>
        <item x="86774"/>
        <item x="86775"/>
        <item x="86776"/>
        <item x="86777"/>
        <item x="86778"/>
        <item x="86779"/>
        <item x="86780"/>
        <item x="86781"/>
        <item x="86782"/>
        <item x="86783"/>
        <item x="86784"/>
        <item x="86785"/>
        <item x="86786"/>
        <item x="86787"/>
        <item x="86788"/>
        <item x="86789"/>
        <item x="86790"/>
        <item x="86791"/>
        <item x="86792"/>
        <item x="86793"/>
        <item x="86794"/>
        <item x="86795"/>
        <item x="86796"/>
        <item x="86797"/>
        <item x="86798"/>
        <item x="86799"/>
        <item x="86800"/>
        <item x="86801"/>
        <item x="86802"/>
        <item x="86803"/>
        <item x="86804"/>
        <item x="86805"/>
        <item x="86806"/>
        <item x="86807"/>
        <item x="86808"/>
        <item x="86809"/>
        <item x="86810"/>
        <item x="86811"/>
        <item x="86812"/>
        <item x="86813"/>
        <item x="86814"/>
        <item x="86815"/>
        <item x="86816"/>
        <item x="86817"/>
        <item x="86818"/>
        <item x="86819"/>
        <item x="86820"/>
        <item x="86821"/>
        <item x="86822"/>
        <item x="86823"/>
        <item x="86824"/>
        <item x="86825"/>
        <item x="86826"/>
        <item x="86827"/>
        <item x="86828"/>
        <item x="86829"/>
        <item x="86830"/>
        <item x="86831"/>
        <item x="86832"/>
        <item x="86833"/>
        <item x="86834"/>
        <item x="86835"/>
        <item x="86836"/>
        <item x="86837"/>
        <item x="86838"/>
        <item x="86839"/>
        <item x="86840"/>
        <item x="86841"/>
        <item x="86842"/>
        <item x="86843"/>
        <item x="86844"/>
        <item x="86845"/>
        <item x="86846"/>
        <item x="86847"/>
        <item x="86848"/>
        <item x="86849"/>
        <item x="86850"/>
        <item x="86851"/>
        <item x="86852"/>
        <item x="86853"/>
        <item x="86854"/>
        <item x="86855"/>
        <item x="86856"/>
        <item x="86857"/>
        <item x="86858"/>
        <item x="86859"/>
        <item x="86860"/>
        <item x="86861"/>
        <item x="86862"/>
        <item x="86863"/>
        <item x="86864"/>
        <item x="86865"/>
        <item x="86866"/>
        <item x="86867"/>
        <item x="86868"/>
        <item x="86869"/>
        <item x="86870"/>
        <item x="86871"/>
        <item x="86872"/>
        <item x="86873"/>
        <item x="86874"/>
        <item x="86875"/>
        <item x="86876"/>
        <item x="86877"/>
        <item x="86878"/>
        <item x="86879"/>
        <item x="86880"/>
        <item x="86881"/>
        <item x="86882"/>
        <item x="86883"/>
        <item x="86884"/>
        <item x="86885"/>
        <item x="86886"/>
        <item x="86887"/>
        <item x="86888"/>
        <item x="86889"/>
        <item x="86890"/>
        <item x="86891"/>
        <item x="86892"/>
        <item x="86893"/>
        <item x="86894"/>
        <item x="86895"/>
        <item x="86896"/>
        <item x="86897"/>
        <item x="86898"/>
        <item x="86899"/>
        <item x="86900"/>
        <item x="86901"/>
        <item x="86902"/>
        <item x="86903"/>
        <item x="86904"/>
        <item x="86905"/>
        <item x="86906"/>
        <item x="86907"/>
        <item x="86908"/>
        <item x="86909"/>
        <item x="86910"/>
        <item x="86911"/>
        <item x="86912"/>
        <item x="86913"/>
        <item x="86914"/>
        <item x="86915"/>
        <item x="86916"/>
        <item x="86917"/>
        <item x="86918"/>
        <item x="86919"/>
        <item x="86920"/>
        <item x="86921"/>
        <item x="86922"/>
        <item x="86923"/>
        <item x="86924"/>
        <item x="86925"/>
        <item x="86926"/>
        <item x="86927"/>
        <item x="86928"/>
        <item x="86929"/>
        <item x="86930"/>
        <item x="86931"/>
        <item x="86932"/>
        <item x="86933"/>
        <item x="86934"/>
        <item x="86935"/>
        <item x="86936"/>
        <item x="86937"/>
        <item x="86938"/>
        <item x="86939"/>
        <item x="86940"/>
        <item x="86941"/>
        <item x="86942"/>
        <item x="86943"/>
        <item x="86944"/>
        <item x="86945"/>
        <item x="86946"/>
        <item x="86947"/>
        <item x="86948"/>
        <item x="86949"/>
        <item x="86950"/>
        <item x="86951"/>
        <item x="86952"/>
        <item x="86953"/>
        <item x="86954"/>
        <item x="86955"/>
        <item x="86956"/>
        <item x="86957"/>
        <item x="86958"/>
        <item x="86959"/>
        <item x="86960"/>
        <item x="86961"/>
        <item x="86962"/>
        <item x="86963"/>
        <item x="86964"/>
        <item x="86965"/>
        <item x="86966"/>
        <item x="86967"/>
        <item x="86968"/>
        <item x="86969"/>
        <item x="86970"/>
        <item x="86971"/>
        <item x="86972"/>
        <item x="86973"/>
        <item x="86974"/>
        <item x="86975"/>
        <item x="86976"/>
        <item x="86977"/>
        <item x="86978"/>
        <item x="86979"/>
        <item x="86980"/>
        <item x="86981"/>
        <item x="86982"/>
        <item x="86983"/>
        <item x="86984"/>
        <item x="86985"/>
        <item x="86986"/>
        <item x="86987"/>
        <item x="86988"/>
        <item x="86989"/>
        <item x="86990"/>
        <item x="86991"/>
        <item x="86992"/>
        <item x="86993"/>
        <item x="86994"/>
        <item x="86995"/>
        <item x="86996"/>
        <item x="86997"/>
        <item x="86998"/>
        <item x="86999"/>
        <item x="87000"/>
        <item x="87001"/>
        <item x="87002"/>
        <item x="87003"/>
        <item x="87004"/>
        <item x="87005"/>
        <item x="87006"/>
        <item x="87007"/>
        <item x="87008"/>
        <item x="87009"/>
        <item x="87010"/>
        <item x="87011"/>
        <item x="87012"/>
        <item x="87013"/>
        <item x="87014"/>
        <item x="87015"/>
        <item x="87016"/>
        <item x="87017"/>
        <item x="87018"/>
        <item x="87019"/>
        <item x="87020"/>
        <item x="87021"/>
        <item x="87022"/>
        <item x="87023"/>
        <item x="87024"/>
        <item x="87025"/>
        <item x="87026"/>
        <item x="87027"/>
        <item x="87028"/>
        <item x="87029"/>
        <item x="87030"/>
        <item x="87031"/>
        <item x="87032"/>
        <item x="87033"/>
        <item x="87034"/>
        <item x="87035"/>
        <item x="87036"/>
        <item x="87037"/>
        <item x="87038"/>
        <item x="87039"/>
        <item x="87040"/>
        <item x="87041"/>
        <item x="87042"/>
        <item x="87043"/>
        <item x="87044"/>
        <item x="87045"/>
        <item x="87046"/>
        <item x="87047"/>
        <item x="87048"/>
        <item x="87049"/>
        <item x="87050"/>
        <item x="87051"/>
        <item x="87052"/>
        <item x="87053"/>
        <item x="87054"/>
        <item x="87055"/>
        <item x="87056"/>
        <item x="87057"/>
        <item x="87058"/>
        <item x="87059"/>
        <item x="87060"/>
        <item x="87061"/>
        <item x="87062"/>
        <item x="87063"/>
        <item x="87064"/>
        <item x="87065"/>
        <item x="87066"/>
        <item x="87067"/>
        <item x="87068"/>
        <item x="87069"/>
        <item x="87070"/>
        <item x="87071"/>
        <item x="87072"/>
        <item x="87073"/>
        <item x="87074"/>
        <item x="87075"/>
        <item x="87076"/>
        <item x="87077"/>
        <item x="87078"/>
        <item x="87079"/>
        <item x="87080"/>
        <item x="87081"/>
        <item x="87082"/>
        <item x="87083"/>
        <item x="87084"/>
        <item x="87085"/>
        <item x="87086"/>
        <item x="87087"/>
        <item x="87088"/>
        <item x="87089"/>
        <item x="87090"/>
        <item x="87091"/>
        <item x="87092"/>
        <item x="87093"/>
        <item x="87094"/>
        <item x="87095"/>
        <item x="87096"/>
        <item x="87097"/>
        <item x="87098"/>
        <item x="87099"/>
        <item x="87100"/>
        <item x="87101"/>
        <item x="87102"/>
        <item x="87103"/>
        <item x="87104"/>
        <item x="87105"/>
        <item x="87106"/>
        <item x="87107"/>
        <item x="87108"/>
        <item x="87109"/>
        <item x="87110"/>
        <item x="87111"/>
        <item x="87112"/>
        <item x="87113"/>
        <item x="87114"/>
        <item x="87115"/>
        <item x="87116"/>
        <item x="87117"/>
        <item x="87118"/>
        <item x="87119"/>
        <item x="87120"/>
        <item x="87121"/>
        <item x="87122"/>
        <item x="87123"/>
        <item x="87124"/>
        <item x="87125"/>
        <item x="87126"/>
        <item x="87127"/>
        <item x="87128"/>
        <item x="87129"/>
        <item x="87130"/>
        <item x="87131"/>
        <item x="87132"/>
        <item x="87133"/>
        <item x="87134"/>
        <item x="87135"/>
        <item x="87136"/>
        <item x="87137"/>
        <item x="87138"/>
        <item x="87139"/>
        <item x="87140"/>
        <item x="87141"/>
        <item x="87142"/>
        <item x="87143"/>
        <item x="87144"/>
        <item x="87145"/>
        <item x="87146"/>
        <item x="87147"/>
        <item x="87148"/>
        <item x="87149"/>
        <item x="87150"/>
        <item x="87151"/>
        <item x="87152"/>
        <item x="87153"/>
        <item x="87154"/>
        <item x="87155"/>
        <item x="87156"/>
        <item x="87157"/>
        <item x="87158"/>
        <item x="87159"/>
        <item x="87160"/>
        <item x="87161"/>
        <item x="87162"/>
        <item x="87163"/>
        <item x="87164"/>
        <item x="87165"/>
        <item x="87166"/>
        <item x="87167"/>
        <item x="87168"/>
        <item x="87169"/>
        <item x="87170"/>
        <item x="87171"/>
        <item x="87172"/>
        <item x="87173"/>
        <item x="87174"/>
        <item x="87175"/>
        <item x="87176"/>
        <item x="87177"/>
        <item x="87178"/>
        <item x="87179"/>
        <item x="87180"/>
        <item x="87181"/>
        <item x="87182"/>
        <item x="87183"/>
        <item x="87184"/>
        <item x="87185"/>
        <item x="87186"/>
        <item x="87187"/>
        <item x="87188"/>
        <item x="87189"/>
        <item x="87190"/>
        <item x="87191"/>
        <item x="87192"/>
        <item x="87193"/>
        <item x="87194"/>
        <item x="87195"/>
        <item x="87196"/>
        <item x="87197"/>
        <item x="87198"/>
        <item x="87199"/>
        <item x="87200"/>
        <item x="87201"/>
        <item x="87202"/>
        <item x="87203"/>
        <item x="87204"/>
        <item x="87205"/>
        <item x="87206"/>
        <item x="87207"/>
        <item x="87208"/>
        <item x="87209"/>
        <item x="87210"/>
        <item x="87211"/>
        <item x="87212"/>
        <item x="87213"/>
        <item x="87214"/>
        <item x="87215"/>
        <item x="87216"/>
        <item x="87217"/>
        <item x="87218"/>
        <item x="87219"/>
        <item x="87220"/>
        <item x="87221"/>
        <item x="87222"/>
        <item x="87223"/>
        <item x="87224"/>
        <item x="87225"/>
        <item x="87226"/>
        <item x="87227"/>
        <item x="87228"/>
        <item x="87229"/>
        <item x="87230"/>
        <item x="87231"/>
        <item x="87232"/>
        <item x="87233"/>
        <item x="87234"/>
        <item x="87235"/>
        <item x="87236"/>
        <item x="87237"/>
        <item x="87238"/>
        <item x="87239"/>
        <item x="87240"/>
        <item x="87241"/>
        <item x="87242"/>
        <item x="87243"/>
        <item x="87244"/>
        <item x="87245"/>
        <item x="87246"/>
        <item x="87247"/>
        <item x="87248"/>
        <item x="87249"/>
        <item x="87250"/>
        <item x="87251"/>
        <item x="87252"/>
        <item x="87253"/>
        <item x="87254"/>
        <item x="87255"/>
        <item x="87256"/>
        <item x="87257"/>
        <item x="87258"/>
        <item x="87259"/>
        <item x="87260"/>
        <item x="87261"/>
        <item x="87262"/>
        <item x="87263"/>
        <item x="87264"/>
        <item x="87265"/>
        <item x="87266"/>
        <item x="87267"/>
        <item x="87268"/>
        <item x="87269"/>
        <item x="87270"/>
        <item x="87271"/>
        <item x="87272"/>
        <item x="87273"/>
        <item x="87274"/>
        <item x="87275"/>
        <item x="87276"/>
        <item x="87277"/>
        <item x="87278"/>
        <item x="87279"/>
        <item x="87280"/>
        <item x="87281"/>
        <item x="87282"/>
        <item x="87283"/>
        <item x="87284"/>
        <item x="87285"/>
        <item x="87286"/>
        <item x="87287"/>
        <item x="87288"/>
        <item x="87289"/>
        <item x="87290"/>
        <item x="87291"/>
        <item x="87292"/>
        <item x="87293"/>
        <item x="87294"/>
        <item x="87295"/>
        <item x="87296"/>
        <item x="87297"/>
        <item x="87298"/>
        <item x="87299"/>
        <item x="87300"/>
        <item x="87301"/>
        <item x="87302"/>
        <item x="87303"/>
        <item x="87304"/>
        <item x="87305"/>
        <item x="87306"/>
        <item x="87307"/>
        <item x="87308"/>
        <item x="87309"/>
        <item x="87310"/>
        <item x="87311"/>
        <item x="87312"/>
        <item x="87313"/>
        <item x="87314"/>
        <item x="87315"/>
        <item x="87316"/>
        <item x="87317"/>
        <item x="87318"/>
        <item x="87319"/>
        <item x="87320"/>
        <item x="87321"/>
        <item x="87322"/>
        <item x="87323"/>
        <item x="87324"/>
        <item x="87325"/>
        <item x="87326"/>
        <item x="87327"/>
        <item x="87328"/>
        <item x="87329"/>
        <item x="87330"/>
        <item x="87331"/>
        <item x="87332"/>
        <item x="87333"/>
        <item x="87334"/>
        <item x="87335"/>
        <item x="87336"/>
        <item x="87337"/>
        <item x="87338"/>
        <item x="87339"/>
        <item x="87340"/>
        <item x="87341"/>
        <item x="87342"/>
        <item x="87343"/>
        <item x="87344"/>
        <item x="87345"/>
        <item x="87346"/>
        <item x="87347"/>
        <item x="87348"/>
        <item x="87349"/>
        <item x="87350"/>
        <item x="87351"/>
        <item x="87352"/>
        <item x="87353"/>
        <item x="87354"/>
        <item x="87355"/>
        <item x="87356"/>
        <item x="87357"/>
        <item x="87358"/>
        <item x="87359"/>
        <item x="87360"/>
        <item x="87361"/>
        <item x="87362"/>
        <item x="87363"/>
        <item x="87364"/>
        <item x="87365"/>
        <item x="87366"/>
        <item x="87367"/>
        <item x="87368"/>
        <item x="87369"/>
        <item x="87370"/>
        <item x="87371"/>
        <item x="87372"/>
        <item x="87373"/>
        <item x="87374"/>
        <item x="87375"/>
        <item x="87376"/>
        <item x="87377"/>
        <item x="87378"/>
        <item x="87379"/>
        <item x="87380"/>
        <item x="87381"/>
        <item x="87382"/>
        <item x="87383"/>
        <item x="87384"/>
        <item x="87385"/>
        <item x="87386"/>
        <item x="87387"/>
        <item x="87388"/>
        <item x="87389"/>
        <item x="87390"/>
        <item x="87391"/>
        <item x="87392"/>
        <item x="87393"/>
        <item x="87394"/>
        <item x="87395"/>
        <item x="87396"/>
        <item x="87397"/>
        <item x="87398"/>
        <item x="87399"/>
        <item x="87400"/>
        <item x="87401"/>
        <item x="87402"/>
        <item x="87403"/>
        <item x="87404"/>
        <item x="87405"/>
        <item x="87406"/>
        <item x="87407"/>
        <item x="87408"/>
        <item x="87409"/>
        <item x="87410"/>
        <item x="87411"/>
        <item x="87412"/>
        <item x="87413"/>
        <item x="87414"/>
        <item x="87415"/>
        <item x="87416"/>
        <item x="87417"/>
        <item x="87418"/>
        <item x="87419"/>
        <item x="87420"/>
        <item x="87421"/>
        <item x="87422"/>
        <item x="87423"/>
        <item x="87424"/>
        <item x="87425"/>
        <item x="87426"/>
        <item x="87427"/>
        <item x="87428"/>
        <item x="87429"/>
        <item x="87430"/>
        <item x="87431"/>
        <item x="87432"/>
        <item x="87433"/>
        <item x="87434"/>
        <item x="87435"/>
        <item x="87436"/>
        <item x="87437"/>
        <item x="87438"/>
        <item x="87439"/>
        <item x="87440"/>
        <item x="87441"/>
        <item x="87442"/>
        <item x="87443"/>
        <item x="87444"/>
        <item x="87445"/>
        <item x="87446"/>
        <item x="87447"/>
        <item x="87448"/>
        <item x="87449"/>
        <item x="87450"/>
        <item x="87451"/>
        <item x="87452"/>
        <item x="87453"/>
        <item x="87454"/>
        <item x="87455"/>
        <item x="87456"/>
        <item x="87457"/>
        <item x="87458"/>
        <item x="87459"/>
        <item x="87460"/>
        <item x="87461"/>
        <item x="87462"/>
        <item x="87463"/>
        <item x="87464"/>
        <item x="87465"/>
        <item x="87466"/>
        <item x="87467"/>
        <item x="87468"/>
        <item x="87469"/>
        <item x="87470"/>
        <item x="87471"/>
        <item x="87472"/>
        <item x="87473"/>
        <item x="87474"/>
        <item x="87475"/>
        <item x="87476"/>
        <item x="87477"/>
        <item x="87478"/>
        <item x="87479"/>
        <item x="87480"/>
        <item x="87481"/>
        <item x="87482"/>
        <item x="87483"/>
        <item x="87484"/>
        <item x="87485"/>
        <item x="87486"/>
        <item x="87487"/>
        <item x="87488"/>
        <item x="87489"/>
        <item x="87490"/>
        <item x="87491"/>
        <item x="87492"/>
        <item x="87493"/>
        <item x="87494"/>
        <item x="87495"/>
        <item x="87496"/>
        <item x="87497"/>
        <item x="87498"/>
        <item x="87499"/>
        <item x="87500"/>
        <item x="87501"/>
        <item x="87502"/>
        <item x="87503"/>
        <item x="87504"/>
        <item x="87505"/>
        <item x="87506"/>
        <item x="87507"/>
        <item x="87508"/>
        <item x="87509"/>
        <item x="87510"/>
        <item x="87511"/>
        <item x="87512"/>
        <item x="87513"/>
        <item x="87514"/>
        <item x="87515"/>
        <item x="87516"/>
        <item x="87517"/>
        <item x="87518"/>
        <item x="87519"/>
        <item x="87520"/>
        <item x="87521"/>
        <item x="87522"/>
        <item x="87523"/>
        <item x="87524"/>
        <item x="87525"/>
        <item x="87526"/>
        <item x="87527"/>
        <item x="87528"/>
        <item x="87529"/>
        <item x="87530"/>
        <item x="87531"/>
        <item x="87532"/>
        <item x="87533"/>
        <item x="87534"/>
        <item x="87535"/>
        <item x="87536"/>
        <item x="87537"/>
        <item x="87538"/>
        <item x="87539"/>
        <item x="87540"/>
        <item x="87541"/>
        <item x="87542"/>
        <item x="87543"/>
        <item x="87544"/>
        <item x="87545"/>
        <item x="87546"/>
        <item x="87547"/>
        <item x="87548"/>
        <item x="87549"/>
        <item x="87550"/>
        <item x="87551"/>
        <item x="87552"/>
        <item x="87553"/>
        <item x="87554"/>
        <item x="87555"/>
        <item x="87556"/>
        <item x="87557"/>
        <item x="87558"/>
        <item x="87559"/>
        <item x="87560"/>
        <item x="87561"/>
        <item x="87562"/>
        <item x="87563"/>
        <item x="87564"/>
        <item x="87565"/>
        <item x="87566"/>
        <item x="87567"/>
        <item x="87568"/>
        <item x="87569"/>
        <item x="87570"/>
        <item x="87571"/>
        <item x="87572"/>
        <item x="87573"/>
        <item x="87574"/>
        <item x="87575"/>
        <item x="87576"/>
        <item x="87577"/>
        <item x="87578"/>
        <item x="87579"/>
        <item x="87580"/>
        <item x="87581"/>
        <item x="87582"/>
        <item x="87583"/>
        <item x="87584"/>
        <item x="87585"/>
        <item x="87586"/>
        <item x="87587"/>
        <item x="87588"/>
        <item x="87589"/>
        <item x="87590"/>
        <item x="87591"/>
        <item x="87592"/>
        <item x="87593"/>
        <item x="87594"/>
        <item x="87595"/>
        <item x="87596"/>
        <item x="87597"/>
        <item x="87598"/>
        <item x="87599"/>
        <item x="87600"/>
        <item x="87601"/>
        <item x="87602"/>
        <item x="87603"/>
        <item x="87604"/>
        <item x="87605"/>
        <item x="87606"/>
        <item x="87607"/>
        <item x="87608"/>
        <item x="87609"/>
        <item x="87610"/>
        <item x="87611"/>
        <item x="87612"/>
        <item x="87613"/>
        <item x="87614"/>
        <item x="87615"/>
        <item x="87616"/>
        <item x="87617"/>
        <item x="87618"/>
        <item x="87619"/>
        <item x="87620"/>
        <item x="87621"/>
        <item x="87622"/>
        <item x="87623"/>
        <item x="87624"/>
        <item x="87625"/>
        <item x="87626"/>
        <item x="87627"/>
        <item x="87628"/>
        <item x="87629"/>
        <item x="87630"/>
        <item x="87631"/>
        <item x="87632"/>
        <item x="87633"/>
        <item x="87634"/>
        <item x="87635"/>
        <item x="87636"/>
        <item x="87637"/>
        <item x="87638"/>
        <item x="87639"/>
        <item x="87640"/>
        <item x="87641"/>
        <item x="87642"/>
        <item x="87643"/>
        <item x="87644"/>
        <item x="87645"/>
        <item x="87646"/>
        <item x="87647"/>
        <item x="87648"/>
        <item x="87649"/>
        <item x="87650"/>
        <item x="87651"/>
        <item x="87652"/>
        <item x="87653"/>
        <item x="87654"/>
        <item x="87655"/>
        <item x="87656"/>
        <item x="87657"/>
        <item x="87658"/>
        <item x="87659"/>
        <item x="87660"/>
        <item x="87661"/>
        <item x="87662"/>
        <item x="87663"/>
        <item x="87664"/>
        <item x="87665"/>
        <item x="87666"/>
        <item x="87667"/>
        <item x="87668"/>
        <item x="87669"/>
        <item x="87670"/>
        <item x="87671"/>
        <item x="87672"/>
        <item x="87673"/>
        <item x="87674"/>
        <item x="87675"/>
        <item x="87676"/>
        <item x="87677"/>
        <item x="87678"/>
        <item x="87679"/>
        <item x="87680"/>
        <item x="87681"/>
        <item x="87682"/>
        <item x="87683"/>
        <item x="87684"/>
        <item x="87685"/>
        <item x="87686"/>
        <item x="87687"/>
        <item x="87688"/>
        <item x="87689"/>
        <item x="87690"/>
        <item x="87691"/>
        <item x="87692"/>
        <item x="87693"/>
        <item x="87694"/>
        <item x="87695"/>
        <item x="87696"/>
        <item x="87697"/>
        <item x="87698"/>
        <item x="87699"/>
        <item x="87700"/>
        <item x="87701"/>
        <item x="87702"/>
        <item x="87703"/>
        <item x="87704"/>
        <item x="87705"/>
        <item x="87706"/>
        <item x="87707"/>
        <item x="87708"/>
        <item x="87709"/>
        <item x="87710"/>
        <item x="87711"/>
        <item x="87712"/>
        <item x="87713"/>
        <item x="87714"/>
        <item x="87715"/>
        <item x="87716"/>
        <item x="87717"/>
        <item x="87718"/>
        <item x="87719"/>
        <item x="87720"/>
        <item x="87721"/>
        <item x="87722"/>
        <item x="87723"/>
        <item x="87724"/>
        <item x="87725"/>
        <item x="87726"/>
        <item x="87727"/>
        <item x="87728"/>
        <item x="87729"/>
        <item x="87730"/>
        <item x="87731"/>
        <item x="87732"/>
        <item x="87733"/>
        <item x="87734"/>
        <item x="87735"/>
        <item x="87736"/>
        <item x="87737"/>
        <item x="87738"/>
        <item x="87739"/>
        <item x="87740"/>
        <item x="87741"/>
        <item x="87742"/>
        <item x="87743"/>
        <item x="87744"/>
        <item x="87745"/>
        <item x="87746"/>
        <item x="87747"/>
        <item x="87748"/>
        <item x="87749"/>
        <item x="87750"/>
        <item x="87751"/>
        <item x="87752"/>
        <item x="87753"/>
        <item x="87754"/>
        <item x="87755"/>
        <item x="87756"/>
        <item x="87757"/>
        <item x="87758"/>
        <item x="87759"/>
        <item x="87760"/>
        <item x="87761"/>
        <item x="87762"/>
        <item x="87763"/>
        <item x="87764"/>
        <item x="87765"/>
        <item x="87766"/>
        <item x="87767"/>
        <item x="87768"/>
        <item x="87769"/>
        <item x="87770"/>
        <item x="87771"/>
        <item x="87772"/>
        <item x="87773"/>
        <item x="87774"/>
        <item x="87775"/>
        <item x="87776"/>
        <item x="87777"/>
        <item x="87778"/>
        <item x="87779"/>
        <item x="87780"/>
        <item x="87781"/>
        <item x="87782"/>
        <item x="87783"/>
        <item x="87784"/>
        <item x="87785"/>
        <item x="87786"/>
        <item x="87787"/>
        <item x="87788"/>
        <item x="87789"/>
        <item x="87790"/>
        <item x="87791"/>
        <item x="87792"/>
        <item x="87793"/>
        <item x="87794"/>
        <item x="87795"/>
        <item x="87796"/>
        <item x="87797"/>
        <item x="87798"/>
        <item x="87799"/>
        <item x="87800"/>
        <item x="87801"/>
        <item x="87802"/>
        <item x="87803"/>
        <item x="87804"/>
        <item x="87805"/>
        <item x="87806"/>
        <item x="87807"/>
        <item x="87808"/>
        <item x="87809"/>
        <item x="87810"/>
        <item x="87811"/>
        <item x="87812"/>
        <item x="87813"/>
        <item x="87814"/>
        <item x="87815"/>
        <item x="87816"/>
        <item x="87817"/>
        <item x="87818"/>
        <item x="87819"/>
        <item x="87820"/>
        <item x="87821"/>
        <item x="87822"/>
        <item x="87823"/>
        <item x="87824"/>
        <item x="87825"/>
        <item x="87826"/>
        <item x="87827"/>
        <item x="87828"/>
        <item x="87829"/>
        <item x="87830"/>
        <item x="87831"/>
        <item x="87832"/>
        <item x="87833"/>
        <item x="87834"/>
        <item x="87835"/>
        <item x="87836"/>
        <item x="87837"/>
        <item x="87838"/>
        <item x="87839"/>
        <item x="87840"/>
        <item x="87841"/>
        <item x="87842"/>
        <item x="87843"/>
        <item x="87844"/>
        <item x="87845"/>
        <item x="87846"/>
        <item x="87847"/>
        <item x="87848"/>
        <item x="87849"/>
        <item x="87850"/>
        <item x="87851"/>
        <item x="87852"/>
        <item x="87853"/>
        <item x="87854"/>
        <item x="87855"/>
        <item x="87856"/>
        <item x="87857"/>
        <item x="87858"/>
        <item x="87859"/>
        <item x="87860"/>
        <item x="87861"/>
        <item x="87862"/>
        <item x="87863"/>
        <item x="87864"/>
        <item x="87865"/>
        <item x="87866"/>
        <item x="87867"/>
        <item x="87868"/>
        <item x="87869"/>
        <item x="87870"/>
        <item x="87871"/>
        <item x="87872"/>
        <item x="87873"/>
        <item x="87874"/>
        <item x="87875"/>
        <item x="87876"/>
        <item x="87877"/>
        <item x="87878"/>
        <item x="87879"/>
        <item x="87880"/>
        <item x="87881"/>
        <item x="87882"/>
        <item x="87883"/>
        <item x="87884"/>
        <item x="87885"/>
        <item x="87886"/>
        <item x="87887"/>
        <item x="87888"/>
        <item x="87889"/>
        <item x="87890"/>
        <item x="87891"/>
        <item x="87892"/>
        <item x="87893"/>
        <item x="87894"/>
        <item x="87895"/>
        <item x="87896"/>
        <item x="87897"/>
        <item x="87898"/>
        <item x="87899"/>
        <item x="87900"/>
        <item x="87901"/>
        <item x="87902"/>
        <item x="87903"/>
        <item x="87904"/>
        <item x="87905"/>
        <item x="87906"/>
        <item x="87907"/>
        <item x="87908"/>
        <item x="87909"/>
        <item x="87910"/>
        <item x="87911"/>
        <item x="87912"/>
        <item x="87913"/>
        <item x="87914"/>
        <item x="87915"/>
        <item x="87916"/>
        <item x="87917"/>
        <item x="87918"/>
        <item x="87919"/>
        <item x="87920"/>
        <item x="87921"/>
        <item x="87922"/>
        <item x="87923"/>
        <item x="87924"/>
        <item x="87925"/>
        <item x="87926"/>
        <item x="87927"/>
        <item x="87928"/>
        <item x="87929"/>
        <item x="87930"/>
        <item x="87931"/>
        <item x="87932"/>
        <item x="87933"/>
        <item x="87934"/>
        <item x="87935"/>
        <item x="87936"/>
        <item x="87937"/>
        <item x="87938"/>
        <item x="87939"/>
        <item x="87940"/>
        <item x="87941"/>
        <item x="87942"/>
        <item x="87943"/>
        <item x="87944"/>
        <item x="87945"/>
        <item x="87946"/>
        <item x="87947"/>
        <item x="87948"/>
        <item x="87949"/>
        <item x="87950"/>
        <item x="87951"/>
        <item x="87952"/>
        <item x="87953"/>
        <item x="87954"/>
        <item x="87955"/>
        <item x="87956"/>
        <item x="87957"/>
        <item x="87958"/>
        <item x="87959"/>
        <item x="87960"/>
        <item x="87961"/>
        <item x="87962"/>
        <item x="87963"/>
        <item x="87964"/>
        <item x="87965"/>
        <item x="87966"/>
        <item x="87967"/>
        <item x="87968"/>
        <item x="87969"/>
        <item x="87970"/>
        <item x="87971"/>
        <item x="87972"/>
        <item x="87973"/>
        <item x="87974"/>
        <item x="87975"/>
        <item x="87976"/>
        <item x="87977"/>
        <item x="87978"/>
        <item x="87979"/>
        <item x="87980"/>
        <item x="87981"/>
        <item x="87982"/>
        <item x="87983"/>
        <item x="87984"/>
        <item x="87985"/>
        <item x="87986"/>
        <item x="87987"/>
        <item x="87988"/>
        <item x="87989"/>
        <item x="87990"/>
        <item x="87991"/>
        <item x="87992"/>
        <item x="87993"/>
        <item x="87994"/>
        <item x="87995"/>
        <item x="87996"/>
        <item x="87997"/>
        <item x="87998"/>
        <item x="87999"/>
        <item x="88000"/>
        <item x="88001"/>
        <item x="88002"/>
        <item x="88003"/>
        <item x="88004"/>
        <item x="88005"/>
        <item x="88006"/>
        <item x="88007"/>
        <item x="88008"/>
        <item x="88009"/>
        <item x="88010"/>
        <item x="88011"/>
        <item x="88012"/>
        <item x="88013"/>
        <item x="88014"/>
        <item x="88015"/>
        <item x="88016"/>
        <item x="88017"/>
        <item x="88018"/>
        <item x="88019"/>
        <item x="88020"/>
        <item x="88021"/>
        <item x="88022"/>
        <item x="88023"/>
        <item x="88024"/>
        <item x="88025"/>
        <item x="88026"/>
        <item x="88027"/>
        <item x="88028"/>
        <item x="88029"/>
        <item x="88030"/>
        <item x="88031"/>
        <item x="88032"/>
        <item x="88033"/>
        <item x="88034"/>
        <item x="88035"/>
        <item x="88036"/>
        <item x="88037"/>
        <item x="88038"/>
        <item x="88039"/>
        <item x="88040"/>
        <item x="88041"/>
        <item x="88042"/>
        <item x="88043"/>
        <item x="88044"/>
        <item x="88045"/>
        <item x="88046"/>
        <item x="88047"/>
        <item x="88048"/>
        <item x="88049"/>
        <item x="88050"/>
        <item x="88051"/>
        <item x="88052"/>
        <item x="88053"/>
        <item x="88054"/>
        <item x="88055"/>
        <item x="88056"/>
        <item x="88057"/>
        <item x="88058"/>
        <item x="88059"/>
        <item x="88060"/>
        <item x="88061"/>
        <item x="88062"/>
        <item x="88063"/>
        <item x="88064"/>
        <item x="88065"/>
        <item x="88066"/>
        <item x="88067"/>
        <item x="88068"/>
        <item x="88069"/>
        <item x="88070"/>
        <item x="88071"/>
        <item x="88072"/>
        <item x="88073"/>
        <item x="88074"/>
        <item x="88075"/>
        <item x="88076"/>
        <item x="88077"/>
        <item x="88078"/>
        <item x="88079"/>
        <item x="88080"/>
        <item x="88081"/>
        <item x="88082"/>
        <item x="88083"/>
        <item x="88084"/>
        <item x="88085"/>
        <item x="88086"/>
        <item x="88087"/>
        <item x="88088"/>
        <item x="88089"/>
        <item x="88090"/>
        <item x="88091"/>
        <item x="88092"/>
        <item x="88093"/>
        <item x="88094"/>
        <item x="88095"/>
        <item x="88096"/>
        <item x="88097"/>
        <item x="88098"/>
        <item x="88099"/>
        <item x="88100"/>
        <item x="88101"/>
        <item x="88102"/>
        <item x="88103"/>
        <item x="88104"/>
        <item x="88105"/>
        <item x="88106"/>
        <item x="88107"/>
        <item x="88108"/>
        <item x="88109"/>
        <item x="88110"/>
        <item x="88111"/>
        <item x="88112"/>
        <item x="88113"/>
        <item x="88114"/>
        <item x="88115"/>
        <item x="88116"/>
        <item x="88117"/>
        <item x="88118"/>
        <item x="88119"/>
        <item x="88120"/>
        <item x="88121"/>
        <item x="88122"/>
        <item x="88123"/>
        <item x="88124"/>
        <item x="88125"/>
        <item x="88126"/>
        <item x="88127"/>
        <item x="88128"/>
        <item x="88129"/>
        <item x="88130"/>
        <item x="88131"/>
        <item x="88132"/>
        <item x="88133"/>
        <item x="88134"/>
        <item x="88135"/>
        <item x="88136"/>
        <item x="88137"/>
        <item x="88138"/>
        <item x="88139"/>
        <item x="88140"/>
        <item x="88141"/>
        <item x="88142"/>
        <item x="88143"/>
        <item x="88144"/>
        <item x="88145"/>
        <item x="88146"/>
        <item x="88147"/>
        <item x="88148"/>
        <item x="88149"/>
        <item x="88150"/>
        <item x="88151"/>
        <item x="88152"/>
        <item x="88153"/>
        <item x="88154"/>
        <item x="88155"/>
        <item x="88156"/>
        <item x="88157"/>
        <item x="88158"/>
        <item x="88159"/>
        <item x="88160"/>
        <item x="88161"/>
        <item x="88162"/>
        <item x="88163"/>
        <item x="88164"/>
        <item x="88165"/>
        <item x="88166"/>
        <item x="88167"/>
        <item x="88168"/>
        <item x="88169"/>
        <item x="88170"/>
        <item x="88171"/>
        <item x="88172"/>
        <item x="88173"/>
        <item x="88174"/>
        <item x="88175"/>
        <item x="88176"/>
        <item x="88177"/>
        <item x="88178"/>
        <item x="88179"/>
        <item x="88180"/>
        <item x="88181"/>
        <item x="88182"/>
        <item x="88183"/>
        <item x="88184"/>
        <item x="88185"/>
        <item x="88186"/>
        <item x="88187"/>
        <item x="88188"/>
        <item x="88189"/>
        <item x="88190"/>
        <item x="88191"/>
        <item x="88192"/>
        <item x="88193"/>
        <item x="88194"/>
        <item x="88195"/>
        <item x="88196"/>
        <item x="88197"/>
        <item x="88198"/>
        <item x="88199"/>
        <item x="88200"/>
        <item x="88201"/>
        <item x="88202"/>
        <item x="88203"/>
        <item x="88204"/>
        <item x="88205"/>
        <item x="88206"/>
        <item x="88207"/>
        <item x="88208"/>
        <item x="88209"/>
        <item x="88210"/>
        <item x="88211"/>
        <item x="88212"/>
        <item x="88213"/>
        <item x="88214"/>
        <item x="88215"/>
        <item x="88216"/>
        <item x="88217"/>
        <item x="88218"/>
        <item x="88219"/>
        <item x="88220"/>
        <item x="88221"/>
        <item x="88222"/>
        <item x="88223"/>
        <item x="88224"/>
        <item x="88225"/>
        <item x="88226"/>
        <item x="88227"/>
        <item x="88228"/>
        <item x="88229"/>
        <item x="88230"/>
        <item x="88231"/>
        <item x="88232"/>
        <item x="88233"/>
        <item x="88234"/>
        <item x="88235"/>
        <item x="88236"/>
        <item x="88237"/>
        <item x="88238"/>
        <item x="88239"/>
        <item x="88240"/>
        <item x="88241"/>
        <item x="88242"/>
        <item x="88243"/>
        <item x="88244"/>
        <item x="88245"/>
        <item x="88246"/>
        <item x="88247"/>
        <item x="88248"/>
        <item x="88249"/>
        <item x="88250"/>
        <item x="88251"/>
        <item x="88252"/>
        <item x="88253"/>
        <item x="88254"/>
        <item x="88255"/>
        <item x="88256"/>
        <item x="88257"/>
        <item x="88258"/>
        <item x="88259"/>
        <item x="88260"/>
        <item x="88261"/>
        <item x="88262"/>
        <item x="88263"/>
        <item x="88264"/>
        <item x="88265"/>
        <item x="88266"/>
        <item x="88267"/>
        <item x="88268"/>
        <item x="88269"/>
        <item x="88270"/>
        <item x="88271"/>
        <item x="88272"/>
        <item x="88273"/>
        <item x="88274"/>
        <item x="88275"/>
        <item x="88276"/>
        <item x="88277"/>
        <item x="88278"/>
        <item x="88279"/>
        <item x="88280"/>
        <item x="88281"/>
        <item x="88282"/>
        <item x="88283"/>
        <item x="88284"/>
        <item x="88285"/>
        <item x="88286"/>
        <item x="88287"/>
        <item x="88288"/>
        <item x="88289"/>
        <item x="88290"/>
        <item x="88291"/>
        <item x="88292"/>
        <item x="88293"/>
        <item x="88294"/>
        <item x="88295"/>
        <item x="88296"/>
        <item x="88297"/>
        <item x="88298"/>
        <item x="88299"/>
        <item x="88300"/>
        <item x="88301"/>
        <item x="88302"/>
        <item x="88303"/>
        <item x="88304"/>
        <item x="88305"/>
        <item x="88306"/>
        <item x="88307"/>
        <item x="88308"/>
        <item x="88309"/>
        <item x="88310"/>
        <item x="88311"/>
        <item x="88312"/>
        <item x="88313"/>
        <item x="88314"/>
        <item x="88315"/>
        <item x="88316"/>
        <item x="88317"/>
        <item x="88318"/>
        <item x="88319"/>
        <item x="88320"/>
        <item x="88321"/>
        <item x="88322"/>
        <item x="88323"/>
        <item x="88324"/>
        <item x="88325"/>
        <item x="88326"/>
        <item x="88327"/>
        <item x="88328"/>
        <item x="88329"/>
        <item x="88330"/>
        <item x="88331"/>
        <item x="88332"/>
        <item x="88333"/>
        <item x="88334"/>
        <item x="88335"/>
        <item x="88336"/>
        <item x="88337"/>
        <item x="88338"/>
        <item x="88339"/>
        <item x="88340"/>
        <item x="88341"/>
        <item x="88342"/>
        <item x="88343"/>
        <item x="88344"/>
        <item x="88345"/>
        <item x="88346"/>
        <item x="88347"/>
        <item x="88348"/>
        <item x="88349"/>
        <item x="88350"/>
        <item x="88351"/>
        <item x="88352"/>
        <item x="88353"/>
        <item x="88354"/>
        <item x="88355"/>
        <item x="88356"/>
        <item x="88357"/>
        <item x="88358"/>
        <item x="88359"/>
        <item x="88360"/>
        <item x="88361"/>
        <item x="88362"/>
        <item x="88363"/>
        <item x="88364"/>
        <item x="88365"/>
        <item x="88366"/>
        <item x="88367"/>
        <item x="88368"/>
        <item x="88369"/>
        <item x="88370"/>
        <item x="88371"/>
        <item x="88372"/>
        <item x="88373"/>
        <item x="88374"/>
        <item x="88375"/>
        <item x="88376"/>
        <item x="88377"/>
        <item x="88378"/>
        <item x="88379"/>
        <item x="88380"/>
        <item x="88381"/>
        <item x="88382"/>
        <item x="88383"/>
        <item x="88384"/>
        <item x="88385"/>
        <item x="88386"/>
        <item x="88387"/>
        <item x="88388"/>
        <item x="88389"/>
        <item x="88390"/>
        <item x="88391"/>
        <item x="88392"/>
        <item x="88393"/>
        <item x="88394"/>
        <item x="88395"/>
        <item x="88396"/>
        <item x="88397"/>
        <item x="88398"/>
        <item x="88399"/>
        <item x="88400"/>
        <item x="88401"/>
        <item x="88402"/>
        <item x="88403"/>
        <item x="88404"/>
        <item x="88405"/>
        <item x="88406"/>
        <item x="88407"/>
        <item x="88408"/>
        <item x="88409"/>
        <item x="88410"/>
        <item x="88411"/>
        <item x="88412"/>
        <item x="88413"/>
        <item x="88414"/>
        <item x="88415"/>
        <item x="88416"/>
        <item x="88417"/>
        <item x="88418"/>
        <item x="88419"/>
        <item x="88420"/>
        <item x="88421"/>
        <item x="88422"/>
        <item x="88423"/>
        <item x="88424"/>
        <item x="88425"/>
        <item x="88426"/>
        <item x="88427"/>
        <item x="88428"/>
        <item x="88429"/>
        <item x="88430"/>
        <item x="88431"/>
        <item x="88432"/>
        <item x="88433"/>
        <item x="88434"/>
        <item x="88435"/>
        <item x="88436"/>
        <item x="88437"/>
        <item x="88438"/>
        <item x="88439"/>
        <item x="88440"/>
        <item x="88441"/>
        <item x="88442"/>
        <item x="88443"/>
        <item x="88444"/>
        <item x="88445"/>
        <item x="88446"/>
        <item x="88447"/>
        <item x="88448"/>
        <item x="88449"/>
        <item x="88450"/>
        <item x="88451"/>
        <item x="88452"/>
        <item x="88453"/>
        <item x="88454"/>
        <item x="88455"/>
        <item x="88456"/>
        <item x="88457"/>
        <item x="88458"/>
        <item x="88459"/>
        <item x="88460"/>
        <item x="88461"/>
        <item x="88462"/>
        <item x="88463"/>
        <item x="88464"/>
        <item x="88465"/>
        <item x="88466"/>
        <item x="88467"/>
        <item x="88468"/>
        <item x="88469"/>
        <item x="88470"/>
        <item x="88471"/>
        <item x="88472"/>
        <item x="88473"/>
        <item x="88474"/>
        <item x="88475"/>
        <item x="88476"/>
        <item x="88477"/>
        <item x="88478"/>
        <item x="88479"/>
        <item x="88480"/>
        <item x="88481"/>
        <item x="88482"/>
        <item x="88483"/>
        <item x="88484"/>
        <item x="88485"/>
        <item x="88486"/>
        <item x="88487"/>
        <item x="88488"/>
        <item x="88489"/>
        <item x="88490"/>
        <item x="88491"/>
        <item x="88492"/>
        <item x="88493"/>
        <item x="88494"/>
        <item x="88495"/>
        <item x="88496"/>
        <item x="88497"/>
        <item x="88498"/>
        <item x="88499"/>
        <item x="88500"/>
        <item x="88501"/>
        <item x="88502"/>
        <item x="88503"/>
        <item x="88504"/>
        <item x="88505"/>
        <item x="88506"/>
        <item x="88507"/>
        <item x="88508"/>
        <item x="88509"/>
        <item x="88510"/>
        <item x="88511"/>
        <item x="88512"/>
        <item x="88513"/>
        <item x="88514"/>
        <item x="88515"/>
        <item x="88516"/>
        <item x="88517"/>
        <item x="88518"/>
        <item x="88519"/>
        <item x="88520"/>
        <item x="88521"/>
        <item x="88522"/>
        <item x="88523"/>
        <item x="88524"/>
        <item x="88525"/>
        <item x="88526"/>
        <item x="88527"/>
        <item x="88528"/>
        <item x="88529"/>
        <item x="88530"/>
        <item x="88531"/>
        <item x="88532"/>
        <item x="88533"/>
        <item x="88534"/>
        <item x="88535"/>
        <item x="88536"/>
        <item x="88537"/>
        <item x="88538"/>
        <item x="88539"/>
        <item x="88540"/>
        <item x="88541"/>
        <item x="88542"/>
        <item x="88543"/>
        <item x="88544"/>
        <item x="88545"/>
        <item x="88546"/>
        <item x="88547"/>
        <item x="88548"/>
        <item x="88549"/>
        <item x="88550"/>
        <item x="88551"/>
        <item x="88552"/>
        <item x="88553"/>
        <item x="88554"/>
        <item x="88555"/>
        <item x="88556"/>
        <item x="88557"/>
        <item x="88558"/>
        <item x="88559"/>
        <item x="88560"/>
        <item x="88561"/>
        <item x="88562"/>
        <item x="88563"/>
        <item x="88564"/>
        <item x="88565"/>
        <item x="88566"/>
        <item x="88567"/>
        <item x="88568"/>
        <item x="88569"/>
        <item x="88570"/>
        <item x="88571"/>
        <item x="88572"/>
        <item x="88573"/>
        <item x="88574"/>
        <item x="88575"/>
        <item x="88576"/>
        <item x="88577"/>
        <item x="88578"/>
        <item x="88579"/>
        <item x="88580"/>
        <item x="88581"/>
        <item x="88582"/>
        <item x="88583"/>
        <item x="88584"/>
        <item x="88585"/>
        <item x="88586"/>
        <item x="88587"/>
        <item x="88588"/>
        <item x="88589"/>
        <item x="88590"/>
        <item x="88591"/>
        <item x="88592"/>
        <item x="88593"/>
        <item x="88594"/>
        <item x="88595"/>
        <item x="88596"/>
        <item x="88597"/>
        <item x="88598"/>
        <item x="88599"/>
        <item x="88600"/>
        <item x="88601"/>
        <item x="88602"/>
        <item x="88603"/>
        <item x="88604"/>
        <item x="88605"/>
        <item x="88606"/>
        <item x="88607"/>
        <item x="88608"/>
        <item x="88609"/>
        <item x="88610"/>
        <item x="88611"/>
        <item x="88612"/>
        <item x="88613"/>
        <item x="88614"/>
        <item x="88615"/>
        <item x="88616"/>
        <item x="88617"/>
        <item x="88618"/>
        <item x="88619"/>
        <item x="88620"/>
        <item x="88621"/>
        <item x="88622"/>
        <item x="88623"/>
        <item x="88624"/>
        <item x="88625"/>
        <item x="88626"/>
        <item x="88627"/>
        <item x="88628"/>
        <item x="88629"/>
        <item x="88630"/>
        <item x="88631"/>
        <item x="88632"/>
        <item x="88633"/>
        <item x="88634"/>
        <item x="88635"/>
        <item x="88636"/>
        <item x="88637"/>
        <item x="88638"/>
        <item x="88639"/>
        <item x="88640"/>
        <item x="88641"/>
        <item x="88642"/>
        <item x="88643"/>
        <item x="88644"/>
        <item x="88645"/>
        <item x="88646"/>
        <item x="88647"/>
        <item x="88648"/>
        <item x="88649"/>
        <item x="88650"/>
        <item x="88651"/>
        <item x="88652"/>
        <item x="88653"/>
        <item x="88654"/>
        <item x="88655"/>
        <item x="88656"/>
        <item x="88657"/>
        <item x="88658"/>
        <item x="88659"/>
        <item x="88660"/>
        <item x="88661"/>
        <item x="88662"/>
        <item x="88663"/>
        <item x="88664"/>
        <item x="88665"/>
        <item x="88666"/>
        <item x="88667"/>
        <item x="88668"/>
        <item x="88669"/>
        <item x="88670"/>
        <item x="88671"/>
        <item x="88672"/>
        <item x="88673"/>
        <item x="88674"/>
        <item x="88675"/>
        <item x="88676"/>
        <item x="88677"/>
        <item x="88678"/>
        <item x="88679"/>
        <item x="88680"/>
        <item x="88681"/>
        <item x="88682"/>
        <item x="88683"/>
        <item x="88684"/>
        <item x="88685"/>
        <item x="88686"/>
        <item x="88687"/>
        <item x="88688"/>
        <item x="88689"/>
        <item x="88690"/>
        <item x="88691"/>
        <item x="88692"/>
        <item x="88693"/>
        <item x="88694"/>
        <item x="88695"/>
        <item x="88696"/>
        <item x="88697"/>
        <item x="88698"/>
        <item x="88699"/>
        <item x="88700"/>
        <item x="88701"/>
        <item x="88702"/>
        <item x="88703"/>
        <item x="88704"/>
        <item x="88705"/>
        <item x="88706"/>
        <item x="88707"/>
        <item x="88708"/>
        <item x="88709"/>
        <item x="88710"/>
        <item x="88711"/>
        <item x="88712"/>
        <item x="88713"/>
        <item x="88714"/>
        <item x="88715"/>
        <item x="88716"/>
        <item x="88717"/>
        <item x="88718"/>
        <item x="88719"/>
        <item x="88720"/>
        <item x="88721"/>
        <item x="88722"/>
        <item x="88723"/>
        <item x="88724"/>
        <item x="88725"/>
        <item x="88726"/>
        <item x="88727"/>
        <item x="88728"/>
        <item x="88729"/>
        <item x="88730"/>
        <item x="88731"/>
        <item x="88732"/>
        <item x="88733"/>
        <item x="88734"/>
        <item x="88735"/>
        <item x="88736"/>
        <item x="88737"/>
        <item x="88738"/>
        <item x="88739"/>
        <item x="88740"/>
        <item x="88741"/>
        <item x="88742"/>
        <item x="88743"/>
        <item x="88744"/>
        <item x="88745"/>
        <item x="88746"/>
        <item x="88747"/>
        <item x="88748"/>
        <item x="88749"/>
        <item x="88750"/>
        <item x="88751"/>
        <item x="88752"/>
        <item x="88753"/>
        <item x="88754"/>
        <item x="88755"/>
        <item x="88756"/>
        <item x="88757"/>
        <item x="88758"/>
        <item x="88759"/>
        <item x="88760"/>
        <item x="88761"/>
        <item x="88762"/>
        <item x="88763"/>
        <item x="88764"/>
        <item x="88765"/>
        <item x="88766"/>
        <item x="88767"/>
        <item x="88768"/>
        <item x="88769"/>
        <item x="88770"/>
        <item x="88771"/>
        <item x="88772"/>
        <item x="88773"/>
        <item x="88774"/>
        <item x="88775"/>
        <item x="88776"/>
        <item x="88777"/>
        <item x="88778"/>
        <item x="88779"/>
        <item x="88780"/>
        <item x="88781"/>
        <item x="88782"/>
        <item x="88783"/>
        <item x="88784"/>
        <item x="88785"/>
        <item x="88786"/>
        <item x="88787"/>
        <item x="88788"/>
        <item x="88789"/>
        <item x="88790"/>
        <item x="88791"/>
        <item x="88792"/>
        <item x="88793"/>
        <item x="88794"/>
        <item x="88795"/>
        <item x="88796"/>
        <item x="88797"/>
        <item x="88798"/>
        <item x="88799"/>
        <item x="88800"/>
        <item x="88801"/>
        <item x="88802"/>
        <item x="88803"/>
        <item x="88804"/>
        <item x="88805"/>
        <item x="88806"/>
        <item x="88807"/>
        <item x="88808"/>
        <item x="88809"/>
        <item x="88810"/>
        <item x="88811"/>
        <item x="88812"/>
        <item x="88813"/>
        <item x="88814"/>
        <item x="88815"/>
        <item x="88816"/>
        <item x="88817"/>
        <item x="88818"/>
        <item x="88819"/>
        <item x="88820"/>
        <item x="88821"/>
        <item x="88822"/>
        <item x="88823"/>
        <item x="88824"/>
        <item x="88825"/>
        <item x="88826"/>
        <item x="88827"/>
        <item x="88828"/>
        <item x="88829"/>
        <item x="88830"/>
        <item x="88831"/>
        <item x="88832"/>
        <item x="88833"/>
        <item x="88834"/>
        <item x="88835"/>
        <item x="88836"/>
        <item x="88837"/>
        <item x="88838"/>
        <item x="88839"/>
        <item x="88840"/>
        <item x="88841"/>
        <item x="88842"/>
        <item x="88843"/>
        <item x="88844"/>
        <item x="88845"/>
        <item x="88846"/>
        <item x="88847"/>
        <item x="88848"/>
        <item x="88849"/>
        <item x="88850"/>
        <item x="88851"/>
        <item x="88852"/>
        <item x="88853"/>
        <item x="88854"/>
        <item x="88855"/>
        <item x="88856"/>
        <item x="88857"/>
        <item x="88858"/>
        <item x="88859"/>
        <item x="88860"/>
        <item x="88861"/>
        <item x="88862"/>
        <item x="88863"/>
        <item x="88864"/>
        <item x="88865"/>
        <item x="88866"/>
        <item x="88867"/>
        <item x="88868"/>
        <item x="88869"/>
        <item x="88870"/>
        <item x="88871"/>
        <item x="88872"/>
        <item x="88873"/>
        <item x="88874"/>
        <item x="88875"/>
        <item x="88876"/>
        <item x="88877"/>
        <item x="88878"/>
        <item x="88879"/>
        <item x="88880"/>
        <item x="88881"/>
        <item x="88882"/>
        <item x="88883"/>
        <item x="88884"/>
        <item x="88885"/>
        <item x="88886"/>
        <item x="88887"/>
        <item x="88888"/>
        <item x="88889"/>
        <item x="88890"/>
        <item x="88891"/>
        <item x="88892"/>
        <item x="88893"/>
        <item x="88894"/>
        <item x="88895"/>
        <item x="88896"/>
        <item x="88897"/>
        <item x="88898"/>
        <item x="88899"/>
        <item x="88900"/>
        <item x="88901"/>
        <item x="88902"/>
        <item x="88903"/>
        <item x="88904"/>
        <item x="88905"/>
        <item x="88906"/>
        <item x="88907"/>
        <item x="88908"/>
        <item x="88909"/>
        <item x="88910"/>
        <item x="88911"/>
        <item x="88912"/>
        <item x="88913"/>
        <item x="88914"/>
        <item x="88915"/>
        <item x="88916"/>
        <item x="88917"/>
        <item x="88918"/>
        <item x="88919"/>
        <item x="88920"/>
        <item x="88921"/>
        <item x="88922"/>
        <item x="88923"/>
        <item x="88924"/>
        <item x="88925"/>
        <item x="88926"/>
        <item x="88927"/>
        <item x="88928"/>
        <item x="88929"/>
        <item x="88930"/>
        <item x="88931"/>
        <item x="88932"/>
        <item x="88933"/>
        <item x="88934"/>
        <item x="88935"/>
        <item x="88936"/>
        <item x="88937"/>
        <item x="88938"/>
        <item x="88939"/>
        <item x="88940"/>
        <item x="88941"/>
        <item x="88942"/>
        <item x="88943"/>
        <item x="88944"/>
        <item x="88945"/>
        <item x="88946"/>
        <item x="88947"/>
        <item x="88948"/>
        <item x="88949"/>
        <item x="88950"/>
        <item x="88951"/>
        <item x="88952"/>
        <item x="88953"/>
        <item x="88954"/>
        <item x="88955"/>
        <item x="88956"/>
        <item x="88957"/>
        <item x="88958"/>
        <item x="88959"/>
        <item x="88960"/>
        <item x="88961"/>
        <item x="88962"/>
        <item x="88963"/>
        <item x="88964"/>
        <item x="88965"/>
        <item x="88966"/>
        <item x="88967"/>
        <item x="88968"/>
        <item x="88969"/>
        <item x="88970"/>
        <item x="88971"/>
        <item x="88972"/>
        <item x="88973"/>
        <item x="88974"/>
        <item x="88975"/>
        <item x="88976"/>
        <item x="88977"/>
        <item x="88978"/>
        <item x="88979"/>
        <item x="88980"/>
        <item x="88981"/>
        <item x="88982"/>
        <item x="88983"/>
        <item x="88984"/>
        <item x="88985"/>
        <item x="88986"/>
        <item x="88987"/>
        <item x="88988"/>
        <item x="88989"/>
        <item x="88990"/>
        <item x="88991"/>
        <item x="88992"/>
        <item x="88993"/>
        <item x="88994"/>
        <item x="88995"/>
        <item x="88996"/>
        <item x="88997"/>
        <item x="88998"/>
        <item x="88999"/>
        <item x="89000"/>
        <item x="89001"/>
        <item x="89002"/>
        <item x="89003"/>
        <item x="89004"/>
        <item x="89005"/>
        <item x="89006"/>
        <item x="89007"/>
        <item x="89008"/>
        <item x="89009"/>
        <item x="89010"/>
        <item x="89011"/>
        <item x="89012"/>
        <item x="89013"/>
        <item x="89014"/>
        <item x="89015"/>
        <item x="89016"/>
        <item x="89017"/>
        <item x="89018"/>
        <item x="89019"/>
        <item x="89020"/>
        <item x="89021"/>
        <item x="89022"/>
        <item x="89023"/>
        <item x="89024"/>
        <item x="89025"/>
        <item x="89026"/>
        <item x="89027"/>
        <item x="89028"/>
        <item x="89029"/>
        <item x="89030"/>
        <item x="89031"/>
        <item x="89032"/>
        <item x="89033"/>
        <item x="89034"/>
        <item x="89035"/>
        <item x="89036"/>
        <item x="89037"/>
        <item x="89038"/>
        <item x="89039"/>
        <item x="89040"/>
        <item x="89041"/>
        <item x="89042"/>
        <item x="89043"/>
        <item x="89044"/>
        <item x="89045"/>
        <item x="89046"/>
        <item x="89047"/>
        <item x="89048"/>
        <item x="89049"/>
        <item x="89050"/>
        <item x="89051"/>
        <item x="89052"/>
        <item x="89053"/>
        <item x="89054"/>
        <item x="89055"/>
        <item x="89056"/>
        <item x="89057"/>
        <item x="89058"/>
        <item x="89059"/>
        <item x="89060"/>
        <item x="89061"/>
        <item x="89062"/>
        <item x="89063"/>
        <item x="89064"/>
        <item x="89065"/>
        <item x="89066"/>
        <item x="89067"/>
        <item x="89068"/>
        <item x="89069"/>
        <item x="89070"/>
        <item x="89071"/>
        <item x="89072"/>
        <item x="89073"/>
        <item x="89074"/>
        <item x="89075"/>
        <item x="89076"/>
        <item x="89077"/>
        <item x="89078"/>
        <item x="89079"/>
        <item x="89080"/>
        <item x="89081"/>
        <item x="89082"/>
        <item x="89083"/>
        <item x="89084"/>
        <item x="89085"/>
        <item x="89086"/>
        <item x="89087"/>
        <item x="89088"/>
        <item x="89089"/>
        <item x="89090"/>
        <item x="89091"/>
        <item x="89092"/>
        <item x="89093"/>
        <item x="89094"/>
        <item x="89095"/>
        <item x="89096"/>
        <item x="89097"/>
        <item x="89098"/>
        <item x="89099"/>
        <item x="89100"/>
        <item x="89101"/>
        <item x="89102"/>
        <item x="89103"/>
        <item x="89104"/>
        <item x="89105"/>
        <item x="89106"/>
        <item x="89107"/>
        <item x="89108"/>
        <item x="89109"/>
        <item x="89110"/>
        <item x="89111"/>
        <item x="89112"/>
        <item x="89113"/>
        <item x="89114"/>
        <item x="89115"/>
        <item x="89116"/>
        <item x="89117"/>
        <item x="89118"/>
        <item x="89119"/>
        <item x="89120"/>
        <item x="89121"/>
        <item x="89122"/>
        <item x="89123"/>
        <item x="89124"/>
        <item x="89125"/>
        <item x="89126"/>
        <item x="89127"/>
        <item x="89128"/>
        <item x="89129"/>
        <item x="89130"/>
        <item x="89131"/>
        <item x="89132"/>
        <item x="89133"/>
        <item x="89134"/>
        <item x="89135"/>
        <item x="89136"/>
        <item x="89137"/>
        <item x="89138"/>
        <item x="89139"/>
        <item x="89140"/>
        <item x="89141"/>
        <item x="89142"/>
        <item x="89143"/>
        <item x="89144"/>
        <item x="89145"/>
        <item x="89146"/>
        <item x="89147"/>
        <item x="89148"/>
        <item x="89149"/>
        <item x="89150"/>
        <item x="89151"/>
        <item x="89152"/>
        <item x="89153"/>
        <item x="89154"/>
        <item x="89155"/>
        <item x="89156"/>
        <item x="89157"/>
        <item x="89158"/>
        <item x="89159"/>
        <item x="89160"/>
        <item x="89161"/>
        <item x="89162"/>
        <item x="89163"/>
        <item x="89164"/>
        <item x="89165"/>
        <item x="89166"/>
        <item x="89167"/>
        <item x="89168"/>
        <item x="89169"/>
        <item x="89170"/>
        <item x="89171"/>
        <item x="89172"/>
        <item x="89173"/>
        <item x="89174"/>
        <item x="89175"/>
        <item x="89176"/>
        <item x="89177"/>
        <item x="89178"/>
        <item x="89179"/>
        <item x="89180"/>
        <item x="89181"/>
        <item x="89182"/>
        <item x="89183"/>
        <item x="89184"/>
        <item x="89185"/>
        <item x="89186"/>
        <item x="89187"/>
        <item x="89188"/>
        <item x="89189"/>
        <item x="89190"/>
        <item x="89191"/>
        <item x="89192"/>
        <item x="89193"/>
        <item x="89194"/>
        <item x="89195"/>
        <item x="89196"/>
        <item x="89197"/>
        <item x="89198"/>
        <item x="89199"/>
        <item x="89200"/>
        <item x="89201"/>
        <item x="89202"/>
        <item x="89203"/>
        <item x="89204"/>
        <item x="89205"/>
        <item x="89206"/>
        <item x="89207"/>
        <item x="89208"/>
        <item x="89209"/>
        <item x="89210"/>
        <item x="89211"/>
        <item x="89212"/>
        <item x="89213"/>
        <item x="89214"/>
        <item x="89215"/>
        <item x="89216"/>
        <item x="89217"/>
        <item x="89218"/>
        <item x="89219"/>
        <item x="89220"/>
        <item x="89221"/>
        <item x="89222"/>
        <item x="89223"/>
        <item x="89224"/>
        <item x="89225"/>
        <item x="89226"/>
        <item x="89227"/>
        <item x="89228"/>
        <item x="89229"/>
        <item x="89230"/>
        <item x="89231"/>
        <item x="89232"/>
        <item x="89233"/>
        <item x="89234"/>
        <item x="89235"/>
        <item x="89236"/>
        <item x="89237"/>
        <item x="89238"/>
        <item x="89239"/>
        <item x="89240"/>
        <item x="89241"/>
        <item x="89242"/>
        <item x="89243"/>
        <item x="89244"/>
        <item x="89245"/>
        <item x="89246"/>
        <item x="89247"/>
        <item x="89248"/>
        <item x="89249"/>
        <item x="89250"/>
        <item x="89251"/>
        <item x="89252"/>
        <item x="89253"/>
        <item x="89254"/>
        <item x="89255"/>
        <item x="89256"/>
        <item x="89257"/>
        <item x="89258"/>
        <item x="89259"/>
        <item x="89260"/>
        <item x="89261"/>
        <item x="89262"/>
        <item x="89263"/>
        <item x="89264"/>
        <item x="89265"/>
        <item x="89266"/>
        <item x="89267"/>
        <item x="89268"/>
        <item x="89269"/>
        <item x="89270"/>
        <item x="89271"/>
        <item x="89272"/>
        <item x="89273"/>
        <item x="89274"/>
        <item x="89275"/>
        <item x="89276"/>
        <item x="89277"/>
        <item x="89278"/>
        <item x="89279"/>
        <item x="89280"/>
        <item x="89281"/>
        <item x="89282"/>
        <item x="89283"/>
        <item x="89284"/>
        <item x="89285"/>
        <item x="89286"/>
        <item x="89287"/>
        <item x="89288"/>
        <item x="89289"/>
        <item x="89290"/>
        <item x="89291"/>
        <item x="89292"/>
        <item x="89293"/>
        <item x="89294"/>
        <item x="89295"/>
        <item x="89296"/>
        <item x="89297"/>
        <item x="89298"/>
        <item x="89299"/>
        <item x="89300"/>
        <item x="89301"/>
        <item x="89302"/>
        <item x="89303"/>
        <item x="89304"/>
        <item x="89305"/>
        <item x="89306"/>
        <item x="89307"/>
        <item x="89308"/>
        <item x="89309"/>
        <item x="89310"/>
        <item x="89311"/>
        <item x="89312"/>
        <item x="89313"/>
        <item x="89314"/>
        <item x="89315"/>
        <item x="89316"/>
        <item x="89317"/>
        <item x="89318"/>
        <item x="89319"/>
        <item x="89320"/>
        <item x="89321"/>
        <item x="89322"/>
        <item x="89323"/>
        <item x="89324"/>
        <item x="89325"/>
        <item x="89326"/>
        <item x="89327"/>
        <item x="89328"/>
        <item x="89329"/>
        <item x="89330"/>
        <item x="89331"/>
        <item x="89332"/>
        <item x="89333"/>
        <item x="89334"/>
        <item x="89335"/>
        <item x="89336"/>
        <item x="89337"/>
        <item x="89338"/>
        <item x="89339"/>
        <item x="89340"/>
        <item x="89341"/>
        <item x="89342"/>
        <item x="89343"/>
        <item x="89344"/>
        <item x="89345"/>
        <item x="89346"/>
        <item x="89347"/>
        <item x="89348"/>
        <item x="89349"/>
        <item x="89350"/>
        <item x="89351"/>
        <item x="89352"/>
        <item x="89353"/>
        <item x="89354"/>
        <item x="89355"/>
        <item x="89356"/>
        <item x="89357"/>
        <item x="89358"/>
        <item x="89359"/>
        <item x="89360"/>
        <item x="89361"/>
        <item x="89362"/>
        <item x="89363"/>
        <item x="89364"/>
        <item x="89365"/>
        <item x="89366"/>
        <item x="89367"/>
        <item x="89368"/>
        <item x="89369"/>
        <item x="89370"/>
        <item x="89371"/>
        <item x="89372"/>
        <item x="89373"/>
        <item x="89374"/>
        <item x="89375"/>
        <item x="89376"/>
        <item x="89377"/>
        <item x="89378"/>
        <item x="89379"/>
        <item x="89380"/>
        <item x="89381"/>
        <item x="89382"/>
        <item x="89383"/>
        <item x="89384"/>
        <item x="89385"/>
        <item x="89386"/>
        <item x="89387"/>
        <item x="89388"/>
        <item x="89389"/>
        <item x="89390"/>
        <item x="89391"/>
        <item x="89392"/>
        <item x="89393"/>
        <item x="89394"/>
        <item x="89395"/>
        <item x="89396"/>
        <item x="89397"/>
        <item x="89398"/>
        <item x="89399"/>
        <item x="89400"/>
        <item x="89401"/>
        <item x="89402"/>
        <item x="89403"/>
        <item x="89404"/>
        <item x="89405"/>
        <item x="89406"/>
        <item x="89407"/>
        <item x="89408"/>
        <item x="89409"/>
        <item x="89410"/>
        <item x="89411"/>
        <item x="89412"/>
        <item x="89413"/>
        <item x="89414"/>
        <item x="89415"/>
        <item x="89416"/>
        <item x="89417"/>
        <item x="89418"/>
        <item x="89419"/>
        <item x="89420"/>
        <item x="89421"/>
        <item x="89422"/>
        <item x="89423"/>
        <item x="89424"/>
        <item x="89425"/>
        <item x="89426"/>
        <item x="89427"/>
        <item x="89428"/>
        <item x="89429"/>
        <item x="89430"/>
        <item x="89431"/>
        <item x="89432"/>
        <item x="89433"/>
        <item x="89434"/>
        <item x="89435"/>
        <item x="89436"/>
        <item x="89437"/>
        <item x="89438"/>
        <item x="89439"/>
        <item x="89440"/>
        <item x="89441"/>
        <item x="89442"/>
        <item x="89443"/>
        <item x="89444"/>
        <item x="89445"/>
        <item x="89446"/>
        <item x="89447"/>
        <item x="89448"/>
        <item x="89449"/>
        <item x="89450"/>
        <item x="89451"/>
        <item x="89452"/>
        <item x="89453"/>
        <item x="89454"/>
        <item x="89455"/>
        <item x="89456"/>
        <item x="89457"/>
        <item x="89458"/>
        <item x="89459"/>
        <item x="89460"/>
        <item x="89461"/>
        <item x="89462"/>
        <item x="89463"/>
        <item x="89464"/>
        <item x="89465"/>
        <item x="89466"/>
        <item x="89467"/>
        <item x="89468"/>
        <item x="89469"/>
        <item x="89470"/>
        <item x="89471"/>
        <item x="89472"/>
        <item x="89473"/>
        <item x="89474"/>
        <item x="89475"/>
        <item x="89476"/>
        <item x="89477"/>
        <item x="89478"/>
        <item x="89479"/>
        <item x="89480"/>
        <item x="89481"/>
        <item x="89482"/>
        <item x="89483"/>
        <item x="89484"/>
        <item x="89485"/>
        <item x="89486"/>
        <item x="89487"/>
        <item x="89488"/>
        <item x="89489"/>
        <item x="89490"/>
        <item x="89491"/>
        <item x="89492"/>
        <item x="89493"/>
        <item x="89494"/>
        <item x="89495"/>
        <item x="89496"/>
        <item x="89497"/>
        <item x="89498"/>
        <item x="89499"/>
        <item x="89500"/>
        <item x="89501"/>
        <item x="89502"/>
        <item x="89503"/>
        <item x="89504"/>
        <item x="89505"/>
        <item x="89506"/>
        <item x="89507"/>
        <item x="89508"/>
        <item x="89509"/>
        <item x="89510"/>
        <item x="89511"/>
        <item x="89512"/>
        <item x="89513"/>
        <item x="89514"/>
        <item x="89515"/>
        <item x="89516"/>
        <item x="89517"/>
        <item x="89518"/>
        <item x="89519"/>
        <item x="89520"/>
        <item x="89521"/>
        <item x="89522"/>
        <item x="89523"/>
        <item x="89524"/>
        <item x="89525"/>
        <item x="89526"/>
        <item x="89527"/>
        <item x="89528"/>
        <item x="89529"/>
        <item x="89530"/>
        <item x="89531"/>
        <item x="89532"/>
        <item x="89533"/>
        <item x="89534"/>
        <item x="89535"/>
        <item x="89536"/>
        <item x="89537"/>
        <item x="89538"/>
        <item x="89539"/>
        <item x="89540"/>
        <item x="89541"/>
        <item x="89542"/>
        <item x="89543"/>
        <item x="89544"/>
        <item x="89545"/>
        <item x="89546"/>
        <item x="89547"/>
        <item x="89548"/>
        <item x="89549"/>
        <item x="89550"/>
        <item x="89551"/>
        <item x="89552"/>
        <item x="89553"/>
        <item x="89554"/>
        <item x="89555"/>
        <item x="89556"/>
        <item x="89557"/>
        <item x="89558"/>
        <item x="89559"/>
        <item x="89560"/>
        <item x="89561"/>
        <item x="89562"/>
        <item x="89563"/>
        <item x="89564"/>
        <item x="89565"/>
        <item x="89566"/>
        <item x="89567"/>
        <item x="89568"/>
        <item x="89569"/>
        <item x="89570"/>
        <item x="89571"/>
        <item x="89572"/>
        <item x="89573"/>
        <item x="89574"/>
        <item x="89575"/>
        <item x="89576"/>
        <item x="89577"/>
        <item x="89578"/>
        <item x="89579"/>
        <item x="89580"/>
        <item x="89581"/>
        <item x="89582"/>
        <item x="89583"/>
        <item x="89584"/>
        <item x="89585"/>
        <item x="89586"/>
        <item x="89587"/>
        <item x="89588"/>
        <item x="89589"/>
        <item x="89590"/>
        <item x="89591"/>
        <item x="89592"/>
        <item x="89593"/>
        <item x="89594"/>
        <item x="89595"/>
        <item x="89596"/>
        <item x="89597"/>
        <item x="89598"/>
        <item x="89599"/>
        <item x="89600"/>
        <item x="89601"/>
        <item x="89602"/>
        <item x="89603"/>
        <item x="89604"/>
        <item x="89605"/>
        <item x="89606"/>
        <item x="89607"/>
        <item x="89608"/>
        <item x="89609"/>
        <item x="89610"/>
        <item x="89611"/>
        <item x="89612"/>
        <item x="89613"/>
        <item x="89614"/>
        <item x="89615"/>
        <item x="89616"/>
        <item x="89617"/>
        <item x="89618"/>
        <item x="89619"/>
        <item x="89620"/>
        <item x="89621"/>
        <item x="89622"/>
        <item x="89623"/>
        <item x="89624"/>
        <item x="89625"/>
        <item x="89626"/>
        <item x="89627"/>
        <item x="89628"/>
        <item x="89629"/>
        <item x="89630"/>
        <item x="89631"/>
        <item x="89632"/>
        <item x="89633"/>
        <item x="89634"/>
        <item x="89635"/>
        <item x="89636"/>
        <item x="89637"/>
        <item x="89638"/>
        <item x="89639"/>
        <item x="89640"/>
        <item x="89641"/>
        <item x="89642"/>
        <item x="89643"/>
        <item x="89644"/>
        <item x="89645"/>
        <item x="89646"/>
        <item x="89647"/>
        <item x="89648"/>
        <item x="89649"/>
        <item x="89650"/>
        <item x="89651"/>
        <item x="89652"/>
        <item x="89653"/>
        <item x="89654"/>
        <item x="89655"/>
        <item x="89656"/>
        <item x="89657"/>
        <item x="89658"/>
        <item x="89659"/>
        <item x="89660"/>
        <item x="89661"/>
        <item x="89662"/>
        <item x="89663"/>
        <item x="89664"/>
        <item x="89665"/>
        <item x="89666"/>
        <item x="89667"/>
        <item x="89668"/>
        <item x="89669"/>
        <item x="89670"/>
        <item x="89671"/>
        <item x="89672"/>
        <item x="89673"/>
        <item x="89674"/>
        <item x="89675"/>
        <item x="89676"/>
        <item x="89677"/>
        <item x="89678"/>
        <item x="89679"/>
        <item x="89680"/>
        <item x="89681"/>
        <item x="89682"/>
        <item x="89683"/>
        <item x="89684"/>
        <item x="89685"/>
        <item x="89686"/>
        <item x="89687"/>
        <item x="89688"/>
        <item x="89689"/>
        <item x="89690"/>
        <item x="89691"/>
        <item x="89692"/>
        <item x="89693"/>
        <item x="89694"/>
        <item x="89695"/>
        <item x="89696"/>
        <item x="89697"/>
        <item x="89698"/>
        <item x="89699"/>
        <item x="89700"/>
        <item x="89701"/>
        <item x="89702"/>
        <item x="89703"/>
        <item x="89704"/>
        <item x="89705"/>
        <item x="89706"/>
        <item x="89707"/>
        <item x="89708"/>
        <item x="89709"/>
        <item x="89710"/>
        <item x="89711"/>
        <item x="89712"/>
        <item x="89713"/>
        <item x="89714"/>
        <item x="89715"/>
        <item x="89716"/>
        <item x="89717"/>
        <item x="89718"/>
        <item x="89719"/>
        <item x="89720"/>
        <item x="89721"/>
        <item x="89722"/>
        <item x="89723"/>
        <item x="89724"/>
        <item x="89725"/>
        <item x="89726"/>
        <item x="89727"/>
        <item x="89728"/>
        <item x="89729"/>
        <item x="89730"/>
        <item x="89731"/>
        <item x="89732"/>
        <item x="89733"/>
        <item x="89734"/>
        <item x="89735"/>
        <item x="89736"/>
        <item x="89737"/>
        <item x="89738"/>
        <item x="89739"/>
        <item x="89740"/>
        <item x="89741"/>
        <item x="89742"/>
        <item x="89743"/>
        <item x="89744"/>
        <item x="89745"/>
        <item x="89746"/>
        <item x="89747"/>
        <item x="89748"/>
        <item x="89749"/>
        <item x="89750"/>
        <item x="89751"/>
        <item x="89752"/>
        <item x="89753"/>
        <item x="89754"/>
        <item x="89755"/>
        <item x="89756"/>
        <item x="89757"/>
        <item x="89758"/>
        <item x="89759"/>
        <item x="89760"/>
        <item x="89761"/>
        <item x="89762"/>
        <item x="89763"/>
        <item x="89764"/>
        <item x="89765"/>
        <item x="89766"/>
        <item x="89767"/>
        <item x="89768"/>
        <item x="89769"/>
        <item x="89770"/>
        <item x="89771"/>
        <item x="89772"/>
        <item x="89773"/>
        <item x="89774"/>
        <item x="89775"/>
        <item x="89776"/>
        <item x="89777"/>
        <item x="89778"/>
        <item x="89779"/>
        <item x="89780"/>
        <item x="89781"/>
        <item x="89782"/>
        <item x="89783"/>
        <item x="89784"/>
        <item x="89785"/>
        <item x="89786"/>
        <item x="89787"/>
        <item x="89788"/>
        <item x="89789"/>
        <item x="89790"/>
        <item x="89791"/>
        <item x="89792"/>
        <item x="89793"/>
        <item x="89794"/>
        <item x="89795"/>
        <item x="89796"/>
        <item x="89797"/>
        <item x="89798"/>
        <item x="89799"/>
        <item x="89800"/>
        <item x="89801"/>
        <item x="89802"/>
        <item x="89803"/>
        <item x="89804"/>
        <item x="89805"/>
        <item x="89806"/>
        <item x="89807"/>
        <item x="89808"/>
        <item x="89809"/>
        <item x="89810"/>
        <item x="89811"/>
        <item x="89812"/>
        <item x="89813"/>
        <item x="89814"/>
        <item x="89815"/>
        <item x="89816"/>
        <item x="89817"/>
        <item x="89818"/>
        <item x="89819"/>
        <item x="89820"/>
        <item x="89821"/>
        <item x="89822"/>
        <item x="89823"/>
        <item x="89824"/>
        <item x="89825"/>
        <item x="89826"/>
        <item x="89827"/>
        <item x="89828"/>
        <item x="89829"/>
        <item x="89830"/>
        <item x="89831"/>
        <item x="89832"/>
        <item x="89833"/>
        <item x="89834"/>
        <item x="89835"/>
        <item x="89836"/>
        <item x="89837"/>
        <item x="89838"/>
        <item x="89839"/>
        <item x="89840"/>
        <item x="89841"/>
        <item x="89842"/>
        <item x="89843"/>
        <item x="89844"/>
        <item x="89845"/>
        <item x="89846"/>
        <item x="89847"/>
        <item x="89848"/>
        <item x="89849"/>
        <item x="89850"/>
        <item x="89851"/>
        <item x="89852"/>
        <item x="89853"/>
        <item x="89854"/>
        <item x="89855"/>
        <item x="89856"/>
        <item x="89857"/>
        <item x="89858"/>
        <item x="89859"/>
        <item x="89860"/>
        <item x="89861"/>
        <item x="89862"/>
        <item x="89863"/>
        <item x="89864"/>
        <item x="89865"/>
        <item x="89866"/>
        <item x="89867"/>
        <item x="89868"/>
        <item x="89869"/>
        <item x="89870"/>
        <item x="89871"/>
        <item x="89872"/>
        <item x="89873"/>
        <item x="89874"/>
        <item x="89875"/>
        <item x="89876"/>
        <item x="89877"/>
        <item x="89878"/>
        <item x="89879"/>
        <item x="89880"/>
        <item x="89881"/>
        <item x="89882"/>
        <item x="89883"/>
        <item x="89884"/>
        <item x="89885"/>
        <item x="89886"/>
        <item x="89887"/>
        <item x="89888"/>
        <item x="89889"/>
        <item x="89890"/>
        <item x="89891"/>
        <item x="89892"/>
        <item x="89893"/>
        <item x="89894"/>
        <item x="89895"/>
        <item x="89896"/>
        <item x="89897"/>
        <item x="89898"/>
        <item x="89899"/>
        <item x="89900"/>
        <item x="89901"/>
        <item x="89902"/>
        <item x="89903"/>
        <item x="89904"/>
        <item x="89905"/>
        <item x="89906"/>
        <item x="89907"/>
        <item x="89908"/>
        <item x="89909"/>
        <item x="89910"/>
        <item x="89911"/>
        <item x="89912"/>
        <item x="89913"/>
        <item x="89914"/>
        <item x="89915"/>
        <item x="89916"/>
        <item x="89917"/>
        <item x="89918"/>
        <item x="89919"/>
        <item x="89920"/>
        <item x="89921"/>
        <item x="89922"/>
        <item x="89923"/>
        <item x="89924"/>
        <item x="89925"/>
        <item x="89926"/>
        <item x="89927"/>
        <item x="89928"/>
        <item x="89929"/>
        <item x="89930"/>
        <item x="89931"/>
        <item x="89932"/>
        <item x="89933"/>
        <item x="89934"/>
        <item x="89935"/>
        <item x="89936"/>
        <item x="89937"/>
        <item x="89938"/>
        <item x="89939"/>
        <item x="89940"/>
        <item x="89941"/>
        <item x="89942"/>
        <item x="89943"/>
        <item x="89944"/>
        <item x="89945"/>
        <item x="89946"/>
        <item x="89947"/>
        <item x="89948"/>
        <item x="89949"/>
        <item x="89950"/>
        <item x="89951"/>
        <item x="89952"/>
        <item x="89953"/>
        <item x="89954"/>
        <item x="89955"/>
        <item x="89956"/>
        <item x="89957"/>
        <item x="89958"/>
        <item x="89959"/>
        <item x="89960"/>
        <item x="89961"/>
        <item x="89962"/>
        <item x="89963"/>
        <item x="89964"/>
        <item x="89965"/>
        <item x="89966"/>
        <item x="89967"/>
        <item x="89968"/>
        <item x="89969"/>
        <item x="89970"/>
        <item x="89971"/>
        <item x="89972"/>
        <item x="89973"/>
        <item x="89974"/>
        <item x="89975"/>
        <item x="89976"/>
        <item x="89977"/>
        <item x="89978"/>
        <item x="89979"/>
        <item x="89980"/>
        <item x="89981"/>
        <item x="89982"/>
        <item x="89983"/>
        <item x="89984"/>
        <item x="89985"/>
        <item x="89986"/>
        <item x="89987"/>
        <item x="89988"/>
        <item x="89989"/>
        <item x="89990"/>
        <item x="89991"/>
        <item x="89992"/>
        <item x="89993"/>
        <item x="89994"/>
        <item x="89995"/>
        <item x="89996"/>
        <item x="89997"/>
        <item x="89998"/>
        <item x="89999"/>
        <item x="90000"/>
        <item x="90001"/>
        <item x="90002"/>
        <item x="90003"/>
        <item x="90004"/>
        <item x="90005"/>
        <item x="90006"/>
        <item x="90007"/>
        <item x="90008"/>
        <item x="90009"/>
        <item x="90010"/>
        <item x="90011"/>
        <item x="90012"/>
        <item x="90013"/>
        <item x="90014"/>
        <item x="90015"/>
        <item x="90016"/>
        <item x="90017"/>
        <item x="90018"/>
        <item x="90019"/>
        <item x="90020"/>
        <item x="90021"/>
        <item x="90022"/>
        <item x="90023"/>
        <item x="90024"/>
        <item x="90025"/>
        <item x="90026"/>
        <item x="90027"/>
        <item x="90028"/>
        <item x="90029"/>
        <item x="90030"/>
        <item x="90031"/>
        <item x="90032"/>
        <item x="90033"/>
        <item x="90034"/>
        <item x="90035"/>
        <item x="90036"/>
        <item x="90037"/>
        <item x="90038"/>
        <item x="90039"/>
        <item x="90040"/>
        <item x="90041"/>
        <item x="90042"/>
        <item x="90043"/>
        <item x="90044"/>
        <item x="90045"/>
        <item x="90046"/>
        <item x="90047"/>
        <item x="90048"/>
        <item x="90049"/>
        <item x="90050"/>
        <item x="90051"/>
        <item x="90052"/>
        <item x="90053"/>
        <item x="90054"/>
        <item x="90055"/>
        <item x="90056"/>
        <item x="90057"/>
        <item x="90058"/>
        <item x="90059"/>
        <item x="90060"/>
        <item x="90061"/>
        <item x="90062"/>
        <item x="90063"/>
        <item x="90064"/>
        <item x="90065"/>
        <item x="90066"/>
        <item x="90067"/>
        <item x="90068"/>
        <item x="90069"/>
        <item x="90070"/>
        <item x="90071"/>
        <item x="90072"/>
        <item x="90073"/>
        <item x="90074"/>
        <item x="90075"/>
        <item x="90076"/>
        <item x="90077"/>
        <item x="90078"/>
        <item x="90079"/>
        <item x="90080"/>
        <item x="90081"/>
        <item x="90082"/>
        <item x="90083"/>
        <item x="90084"/>
        <item x="90085"/>
        <item x="90086"/>
        <item x="90087"/>
        <item x="90088"/>
        <item x="90089"/>
        <item x="90090"/>
        <item x="90091"/>
        <item x="90092"/>
        <item x="90093"/>
        <item x="90094"/>
        <item x="90095"/>
        <item x="90096"/>
        <item x="90097"/>
        <item x="90098"/>
        <item x="90099"/>
        <item x="90100"/>
        <item x="90101"/>
        <item x="90102"/>
        <item x="90103"/>
        <item x="90104"/>
        <item x="90105"/>
        <item x="90106"/>
        <item x="90107"/>
        <item x="90108"/>
        <item x="90109"/>
        <item x="90110"/>
        <item x="90111"/>
        <item x="90112"/>
        <item x="90113"/>
        <item x="90114"/>
        <item x="90115"/>
        <item x="90116"/>
        <item x="90117"/>
        <item x="90118"/>
        <item x="90119"/>
        <item x="90120"/>
        <item x="90121"/>
        <item x="90122"/>
        <item x="90123"/>
        <item x="90124"/>
        <item x="90125"/>
        <item x="90126"/>
        <item x="90127"/>
        <item x="90128"/>
        <item x="90129"/>
        <item x="90130"/>
        <item x="90131"/>
        <item x="90132"/>
        <item x="90133"/>
        <item x="90134"/>
        <item x="90135"/>
        <item x="90136"/>
        <item x="90137"/>
        <item x="90138"/>
        <item x="90139"/>
        <item x="90140"/>
        <item x="90141"/>
        <item x="90142"/>
        <item x="90143"/>
        <item x="90144"/>
        <item x="90145"/>
        <item x="90146"/>
        <item x="90147"/>
        <item x="90148"/>
        <item x="90149"/>
        <item x="90150"/>
        <item x="90151"/>
        <item x="90152"/>
        <item x="90153"/>
        <item x="90154"/>
        <item x="90155"/>
        <item x="90156"/>
        <item x="90157"/>
        <item x="90158"/>
        <item x="90159"/>
        <item x="90160"/>
        <item x="90161"/>
        <item x="90162"/>
        <item x="90163"/>
        <item x="90164"/>
        <item x="90165"/>
        <item x="90166"/>
        <item x="90167"/>
        <item x="90168"/>
        <item x="90169"/>
        <item x="90170"/>
        <item x="90171"/>
        <item x="90172"/>
        <item x="90173"/>
        <item x="90174"/>
        <item x="90175"/>
        <item x="90176"/>
        <item x="90177"/>
        <item x="90178"/>
        <item x="90179"/>
        <item x="90180"/>
        <item x="90181"/>
        <item x="90182"/>
        <item x="90183"/>
        <item x="90184"/>
        <item x="90185"/>
        <item x="90186"/>
        <item x="90187"/>
        <item x="90188"/>
        <item x="90189"/>
        <item x="90190"/>
        <item x="90191"/>
        <item x="90192"/>
        <item x="90193"/>
        <item x="90194"/>
        <item x="90195"/>
        <item x="90196"/>
        <item x="90197"/>
        <item x="90198"/>
        <item x="90199"/>
        <item x="90200"/>
        <item x="90201"/>
        <item x="90202"/>
        <item x="90203"/>
        <item x="90204"/>
        <item x="90205"/>
        <item x="90206"/>
        <item x="90207"/>
        <item x="90208"/>
        <item x="90209"/>
        <item x="90210"/>
        <item x="90211"/>
        <item x="90212"/>
        <item x="90213"/>
        <item x="90214"/>
        <item x="90215"/>
        <item x="90216"/>
        <item x="90217"/>
        <item x="90218"/>
        <item x="90219"/>
        <item x="90220"/>
        <item x="90221"/>
        <item x="90222"/>
        <item x="90223"/>
        <item x="90224"/>
        <item x="90225"/>
        <item x="90226"/>
        <item x="90227"/>
        <item x="90228"/>
        <item x="90229"/>
        <item x="90230"/>
        <item x="90231"/>
        <item x="90232"/>
        <item x="90233"/>
        <item x="90234"/>
        <item x="90235"/>
        <item x="90236"/>
        <item x="90237"/>
        <item x="90238"/>
        <item x="90239"/>
        <item x="90240"/>
        <item x="90241"/>
        <item x="90242"/>
        <item x="90243"/>
        <item x="90244"/>
        <item x="90245"/>
        <item x="90246"/>
        <item x="90247"/>
        <item x="90248"/>
        <item x="90249"/>
        <item x="90250"/>
        <item x="90251"/>
        <item x="90252"/>
        <item x="90253"/>
        <item x="90254"/>
        <item x="90255"/>
        <item x="90256"/>
        <item x="90257"/>
        <item x="90258"/>
        <item x="90259"/>
        <item x="90260"/>
        <item x="90261"/>
        <item x="90262"/>
        <item x="90263"/>
        <item x="90264"/>
        <item x="90265"/>
        <item x="90266"/>
        <item x="90267"/>
        <item x="90268"/>
        <item x="90269"/>
        <item x="90270"/>
        <item x="90271"/>
        <item x="90272"/>
        <item x="90273"/>
        <item x="90274"/>
        <item x="90275"/>
        <item x="90276"/>
        <item x="90277"/>
        <item x="90278"/>
        <item x="90279"/>
        <item x="90280"/>
        <item x="90281"/>
        <item x="90282"/>
        <item x="90283"/>
        <item x="90284"/>
        <item x="90285"/>
        <item x="90286"/>
        <item x="90287"/>
        <item x="90288"/>
        <item x="90289"/>
        <item x="90290"/>
        <item x="90291"/>
        <item x="90292"/>
        <item x="90293"/>
        <item x="90294"/>
        <item x="90295"/>
        <item x="90296"/>
        <item x="90297"/>
        <item x="90298"/>
        <item x="90299"/>
        <item x="90300"/>
        <item x="90301"/>
        <item x="90302"/>
        <item x="90303"/>
        <item x="90304"/>
        <item x="90305"/>
        <item x="90306"/>
        <item x="90307"/>
        <item x="90308"/>
        <item x="90309"/>
        <item x="90310"/>
        <item x="90311"/>
        <item x="90312"/>
        <item x="90313"/>
        <item x="90314"/>
        <item x="90315"/>
        <item x="90316"/>
        <item x="90317"/>
        <item x="90318"/>
        <item x="90319"/>
        <item x="90320"/>
        <item x="90321"/>
        <item x="90322"/>
        <item x="90323"/>
        <item x="90324"/>
        <item x="90325"/>
        <item x="90326"/>
        <item x="90327"/>
        <item x="90328"/>
        <item x="90329"/>
        <item x="90330"/>
        <item x="90331"/>
        <item x="90332"/>
        <item x="90333"/>
        <item x="90334"/>
        <item x="90335"/>
        <item x="90336"/>
        <item x="90337"/>
        <item x="90338"/>
        <item x="90339"/>
        <item x="90340"/>
        <item x="90341"/>
        <item x="90342"/>
        <item x="90343"/>
        <item x="90344"/>
        <item x="90345"/>
        <item x="90346"/>
        <item x="90347"/>
        <item x="90348"/>
        <item x="90349"/>
        <item x="90350"/>
        <item x="90351"/>
        <item x="90352"/>
        <item x="90353"/>
        <item x="90354"/>
        <item x="90355"/>
        <item x="90356"/>
        <item x="90357"/>
        <item x="90358"/>
        <item x="90359"/>
        <item x="90360"/>
        <item x="90361"/>
        <item x="90362"/>
        <item x="90363"/>
        <item x="90364"/>
        <item x="90365"/>
        <item x="90366"/>
        <item x="90367"/>
        <item x="90368"/>
        <item x="90369"/>
        <item x="90370"/>
        <item x="90371"/>
        <item x="90372"/>
        <item x="90373"/>
        <item x="90374"/>
        <item x="90375"/>
        <item x="90376"/>
        <item x="90377"/>
        <item x="90378"/>
        <item x="90379"/>
        <item x="90380"/>
        <item x="90381"/>
        <item x="90382"/>
        <item x="90383"/>
        <item x="90384"/>
        <item x="90385"/>
        <item x="90386"/>
        <item x="90387"/>
        <item x="90388"/>
        <item x="90389"/>
        <item x="90390"/>
        <item x="90391"/>
        <item x="90392"/>
        <item x="90393"/>
        <item x="90394"/>
        <item x="90395"/>
        <item x="90396"/>
        <item x="90397"/>
        <item x="90398"/>
        <item x="90399"/>
        <item x="90400"/>
        <item x="90401"/>
        <item x="90402"/>
        <item x="90403"/>
        <item x="90404"/>
        <item x="90405"/>
        <item x="90406"/>
        <item x="90407"/>
        <item x="90408"/>
        <item x="90409"/>
        <item x="90410"/>
        <item x="90411"/>
        <item x="90412"/>
        <item x="90413"/>
        <item x="90414"/>
        <item x="90415"/>
        <item x="90416"/>
        <item x="90417"/>
        <item x="90418"/>
        <item x="90419"/>
        <item x="90420"/>
        <item x="90421"/>
        <item x="90422"/>
        <item x="90423"/>
        <item x="90424"/>
        <item x="90425"/>
        <item x="90426"/>
        <item x="90427"/>
        <item x="90428"/>
        <item x="90429"/>
        <item x="90430"/>
        <item x="90431"/>
        <item x="90432"/>
        <item x="90433"/>
        <item x="90434"/>
        <item x="90435"/>
        <item x="90436"/>
        <item x="90437"/>
        <item x="90438"/>
        <item x="90439"/>
        <item x="90440"/>
        <item x="90441"/>
        <item x="90442"/>
        <item x="90443"/>
        <item x="90444"/>
        <item x="90445"/>
        <item x="90446"/>
        <item x="90447"/>
        <item x="90448"/>
        <item x="90449"/>
        <item x="90450"/>
        <item x="90451"/>
        <item x="90452"/>
        <item x="90453"/>
        <item x="90454"/>
        <item x="90455"/>
        <item x="90456"/>
        <item x="90457"/>
        <item x="90458"/>
        <item x="90459"/>
        <item x="90460"/>
        <item x="90461"/>
        <item x="90462"/>
        <item x="90463"/>
        <item x="90464"/>
        <item x="90465"/>
        <item x="90466"/>
        <item x="90467"/>
        <item x="90468"/>
        <item x="90469"/>
        <item x="90470"/>
        <item x="90471"/>
        <item x="90472"/>
        <item x="90473"/>
        <item x="90474"/>
        <item x="90475"/>
        <item x="90476"/>
        <item x="90477"/>
        <item x="90478"/>
        <item x="90479"/>
        <item x="90480"/>
        <item x="90481"/>
        <item x="90482"/>
        <item x="90483"/>
        <item x="90484"/>
        <item x="90485"/>
        <item x="90486"/>
        <item x="90487"/>
        <item x="90488"/>
        <item x="90489"/>
        <item x="90490"/>
        <item x="90491"/>
        <item x="90492"/>
        <item x="90493"/>
        <item x="90494"/>
        <item x="90495"/>
        <item x="90496"/>
        <item x="90497"/>
        <item x="90498"/>
        <item x="90499"/>
        <item x="90500"/>
        <item x="90501"/>
        <item x="90502"/>
        <item x="90503"/>
        <item x="90504"/>
        <item x="90505"/>
        <item x="90506"/>
        <item x="90507"/>
        <item x="90508"/>
        <item x="90509"/>
        <item x="90510"/>
        <item x="90511"/>
        <item x="90512"/>
        <item x="90513"/>
        <item x="90514"/>
        <item x="90515"/>
        <item x="90516"/>
        <item x="90517"/>
        <item x="90518"/>
        <item x="90519"/>
        <item x="90520"/>
        <item x="90521"/>
        <item x="90522"/>
        <item x="90523"/>
        <item x="90524"/>
        <item x="90525"/>
        <item x="90526"/>
        <item x="90527"/>
        <item x="90528"/>
        <item x="90529"/>
        <item x="90530"/>
        <item x="90531"/>
        <item x="90532"/>
        <item x="90533"/>
        <item x="90534"/>
        <item x="90535"/>
        <item x="90536"/>
        <item x="90537"/>
        <item x="90538"/>
        <item x="90539"/>
        <item x="90540"/>
        <item x="90541"/>
        <item x="90542"/>
        <item x="90543"/>
        <item x="90544"/>
        <item x="90545"/>
        <item x="90546"/>
        <item x="90547"/>
        <item x="90548"/>
        <item x="90549"/>
        <item x="90550"/>
        <item x="90551"/>
        <item x="90552"/>
        <item x="90553"/>
        <item x="90554"/>
        <item x="90555"/>
        <item x="90556"/>
        <item x="90557"/>
        <item x="90558"/>
        <item x="90559"/>
        <item x="90560"/>
        <item x="90561"/>
        <item x="90562"/>
        <item x="90563"/>
        <item x="90564"/>
        <item x="90565"/>
        <item x="90566"/>
        <item x="90567"/>
        <item x="90568"/>
        <item x="90569"/>
        <item x="90570"/>
        <item x="90571"/>
        <item x="90572"/>
        <item x="90573"/>
        <item x="90574"/>
        <item x="90575"/>
        <item x="90576"/>
        <item x="90577"/>
        <item x="90578"/>
        <item x="90579"/>
        <item x="90580"/>
        <item x="90581"/>
        <item x="90582"/>
        <item x="90583"/>
        <item x="90584"/>
        <item x="90585"/>
        <item x="90586"/>
        <item x="90587"/>
        <item x="90588"/>
        <item x="90589"/>
        <item x="90590"/>
        <item x="90591"/>
        <item x="90592"/>
        <item x="90593"/>
        <item x="90594"/>
        <item x="90595"/>
        <item x="90596"/>
        <item x="90597"/>
        <item x="90598"/>
        <item x="90599"/>
        <item x="90600"/>
        <item x="90601"/>
        <item x="90602"/>
        <item x="90603"/>
        <item x="90604"/>
        <item x="90605"/>
        <item x="90606"/>
        <item x="90607"/>
        <item x="90608"/>
        <item x="90609"/>
        <item x="90610"/>
        <item x="90611"/>
        <item x="90612"/>
        <item x="90613"/>
        <item x="90614"/>
        <item x="90615"/>
        <item x="90616"/>
        <item x="90617"/>
        <item x="90618"/>
        <item x="90619"/>
        <item x="90620"/>
        <item x="90621"/>
        <item x="90622"/>
        <item x="90623"/>
        <item x="90624"/>
        <item x="90625"/>
        <item x="90626"/>
        <item x="90627"/>
        <item x="90628"/>
        <item x="90629"/>
        <item x="90630"/>
        <item x="90631"/>
        <item x="90632"/>
        <item x="90633"/>
        <item x="90634"/>
        <item x="90635"/>
        <item x="90636"/>
        <item x="90637"/>
        <item x="90638"/>
        <item x="90639"/>
        <item x="90640"/>
        <item x="90641"/>
        <item x="90642"/>
        <item x="90643"/>
        <item x="90644"/>
        <item x="90645"/>
        <item x="90646"/>
        <item x="90647"/>
        <item x="90648"/>
        <item x="90649"/>
        <item x="90650"/>
        <item x="90651"/>
        <item x="90652"/>
        <item x="90653"/>
        <item x="90654"/>
        <item x="90655"/>
        <item x="90656"/>
        <item x="90657"/>
        <item x="90658"/>
        <item x="90659"/>
        <item x="90660"/>
        <item x="90661"/>
        <item x="90662"/>
        <item x="90663"/>
        <item x="90664"/>
        <item x="90665"/>
        <item x="90666"/>
        <item x="90667"/>
        <item x="90668"/>
        <item x="90669"/>
        <item x="90670"/>
        <item x="90671"/>
        <item x="90672"/>
        <item x="90673"/>
        <item x="90674"/>
        <item x="90675"/>
        <item x="90676"/>
        <item x="90677"/>
        <item x="90678"/>
        <item x="90679"/>
        <item x="90680"/>
        <item x="90681"/>
        <item x="90682"/>
        <item x="90683"/>
        <item x="90684"/>
        <item x="90685"/>
        <item x="90686"/>
        <item x="90687"/>
        <item x="90688"/>
        <item x="90689"/>
        <item x="90690"/>
        <item x="90691"/>
        <item x="90692"/>
        <item x="90693"/>
        <item x="90694"/>
        <item x="90695"/>
        <item x="90696"/>
        <item x="90697"/>
        <item x="90698"/>
        <item x="90699"/>
        <item x="90700"/>
        <item x="90701"/>
        <item x="90702"/>
        <item x="90703"/>
        <item x="90704"/>
        <item x="90705"/>
        <item x="90706"/>
        <item x="90707"/>
        <item x="90708"/>
        <item x="90709"/>
        <item x="90710"/>
        <item x="90711"/>
        <item x="90712"/>
        <item x="90713"/>
        <item x="90714"/>
        <item x="90715"/>
        <item x="90716"/>
        <item x="90717"/>
        <item x="90718"/>
        <item x="90719"/>
        <item x="90720"/>
        <item x="90721"/>
        <item x="90722"/>
        <item x="90723"/>
        <item x="90724"/>
        <item x="90725"/>
        <item x="90726"/>
        <item x="90727"/>
        <item x="90728"/>
        <item x="90729"/>
        <item x="90730"/>
        <item x="90731"/>
        <item x="90732"/>
        <item x="90733"/>
        <item x="90734"/>
        <item x="90735"/>
        <item x="90736"/>
        <item x="90737"/>
        <item x="90738"/>
        <item x="90739"/>
        <item x="90740"/>
        <item x="90741"/>
        <item x="90742"/>
        <item x="90743"/>
        <item x="90744"/>
        <item x="90745"/>
        <item x="90746"/>
        <item x="90747"/>
        <item x="90748"/>
        <item x="90749"/>
        <item x="90750"/>
        <item x="90751"/>
        <item x="90752"/>
        <item x="90753"/>
        <item x="90754"/>
        <item x="90755"/>
        <item x="90756"/>
        <item x="90757"/>
        <item x="90758"/>
        <item x="90759"/>
        <item x="90760"/>
        <item x="90761"/>
        <item x="90762"/>
        <item x="90763"/>
        <item x="90764"/>
        <item x="90765"/>
        <item x="90766"/>
        <item x="90767"/>
        <item x="90768"/>
        <item x="90769"/>
        <item x="90770"/>
        <item x="90771"/>
        <item x="90772"/>
        <item x="90773"/>
        <item x="90774"/>
        <item x="90775"/>
        <item x="90776"/>
        <item x="90777"/>
        <item x="90778"/>
        <item x="90779"/>
        <item x="90780"/>
        <item x="90781"/>
        <item x="90782"/>
        <item x="90783"/>
        <item x="90784"/>
        <item x="90785"/>
        <item x="90786"/>
        <item x="90787"/>
        <item x="90788"/>
        <item x="90789"/>
        <item x="90790"/>
        <item x="90791"/>
        <item x="90792"/>
        <item x="90793"/>
        <item x="90794"/>
        <item x="90795"/>
        <item x="90796"/>
        <item x="90797"/>
        <item x="90798"/>
        <item x="90799"/>
        <item x="90800"/>
        <item x="90801"/>
        <item x="90802"/>
        <item x="90803"/>
        <item x="90804"/>
        <item x="90805"/>
        <item x="90806"/>
        <item x="90807"/>
        <item x="90808"/>
        <item x="90809"/>
        <item x="90810"/>
        <item x="90811"/>
        <item x="90812"/>
        <item x="90813"/>
        <item x="90814"/>
        <item x="90815"/>
        <item x="90816"/>
        <item x="90817"/>
        <item x="90818"/>
        <item x="90819"/>
        <item x="90820"/>
        <item x="90821"/>
        <item x="90822"/>
        <item x="90823"/>
        <item x="90824"/>
        <item x="90825"/>
        <item x="90826"/>
        <item x="90827"/>
        <item x="90828"/>
        <item x="90829"/>
        <item x="90830"/>
        <item x="90831"/>
        <item x="90832"/>
        <item x="90833"/>
        <item x="90834"/>
        <item x="90835"/>
        <item x="90836"/>
        <item x="90837"/>
        <item x="90838"/>
        <item x="90839"/>
        <item x="90840"/>
        <item x="90841"/>
        <item x="90842"/>
        <item x="90843"/>
        <item x="90844"/>
        <item x="90845"/>
        <item x="90846"/>
        <item x="90847"/>
        <item x="90848"/>
        <item x="90849"/>
        <item x="90850"/>
        <item x="90851"/>
        <item x="90852"/>
        <item x="90853"/>
        <item x="90854"/>
        <item x="90855"/>
        <item x="90856"/>
        <item x="90857"/>
        <item x="90858"/>
        <item x="90859"/>
        <item x="90860"/>
        <item x="90861"/>
        <item x="90862"/>
        <item x="90863"/>
        <item x="90864"/>
        <item x="90865"/>
        <item x="90866"/>
        <item x="90867"/>
        <item x="90868"/>
        <item x="90869"/>
        <item x="90870"/>
        <item x="90871"/>
        <item x="90872"/>
        <item x="90873"/>
        <item x="90874"/>
        <item x="90875"/>
        <item x="90876"/>
        <item x="90877"/>
        <item x="90878"/>
        <item x="90879"/>
        <item x="90880"/>
        <item x="90881"/>
        <item x="90882"/>
        <item x="90883"/>
        <item x="90884"/>
        <item x="90885"/>
        <item x="90886"/>
        <item x="90887"/>
        <item x="90888"/>
        <item x="90889"/>
        <item x="90890"/>
        <item x="90891"/>
        <item x="90892"/>
        <item x="90893"/>
        <item x="90894"/>
        <item x="90895"/>
        <item x="90896"/>
        <item x="90897"/>
        <item x="90898"/>
        <item x="90899"/>
        <item x="90900"/>
        <item x="90901"/>
        <item x="90902"/>
        <item x="90903"/>
        <item x="90904"/>
        <item x="90905"/>
        <item x="90906"/>
        <item x="90907"/>
        <item x="90908"/>
        <item x="90909"/>
        <item x="90910"/>
        <item x="90911"/>
        <item x="90912"/>
        <item x="90913"/>
        <item x="90914"/>
        <item x="90915"/>
        <item x="90916"/>
        <item x="90917"/>
        <item x="90918"/>
        <item x="90919"/>
        <item x="90920"/>
        <item x="90921"/>
        <item x="90922"/>
        <item x="90923"/>
        <item x="90924"/>
        <item x="90925"/>
        <item x="90926"/>
        <item x="90927"/>
        <item x="90928"/>
        <item x="90929"/>
        <item x="90930"/>
        <item x="90931"/>
        <item x="90932"/>
        <item x="90933"/>
        <item x="90934"/>
        <item x="90935"/>
        <item x="90936"/>
        <item x="90937"/>
        <item x="90938"/>
        <item x="90939"/>
        <item x="90940"/>
        <item x="90941"/>
        <item x="90942"/>
        <item x="90943"/>
        <item x="90944"/>
        <item x="90945"/>
        <item x="90946"/>
        <item x="90947"/>
        <item x="90948"/>
        <item x="90949"/>
        <item x="90950"/>
        <item x="90951"/>
        <item x="90952"/>
        <item x="90953"/>
        <item x="90954"/>
        <item x="90955"/>
        <item x="90956"/>
        <item x="90957"/>
        <item x="90958"/>
        <item x="90959"/>
        <item x="90960"/>
        <item x="90961"/>
        <item x="90962"/>
        <item x="90963"/>
        <item x="90964"/>
        <item x="90965"/>
        <item x="90966"/>
        <item x="90967"/>
        <item x="90968"/>
        <item x="90969"/>
        <item x="90970"/>
        <item x="90971"/>
        <item x="90972"/>
        <item x="90973"/>
        <item x="90974"/>
        <item x="90975"/>
        <item x="90976"/>
        <item x="90977"/>
        <item x="90978"/>
        <item x="90979"/>
        <item x="90980"/>
        <item x="90981"/>
        <item x="90982"/>
        <item x="90983"/>
        <item x="90984"/>
        <item x="90985"/>
        <item x="90986"/>
        <item x="90987"/>
        <item x="90988"/>
        <item x="90989"/>
        <item x="90990"/>
        <item x="90991"/>
        <item x="90992"/>
        <item x="90993"/>
        <item x="90994"/>
        <item x="90995"/>
        <item x="90996"/>
        <item x="90997"/>
        <item x="90998"/>
        <item x="90999"/>
        <item x="91000"/>
        <item x="91001"/>
        <item x="91002"/>
        <item x="91003"/>
        <item x="91004"/>
        <item x="91005"/>
        <item x="91006"/>
        <item x="91007"/>
        <item x="91008"/>
        <item x="91009"/>
        <item x="91010"/>
        <item x="91011"/>
        <item x="91012"/>
        <item x="91013"/>
        <item x="91014"/>
        <item x="91015"/>
        <item x="91016"/>
        <item x="91017"/>
        <item x="91018"/>
        <item x="91019"/>
        <item x="91020"/>
        <item x="91021"/>
        <item x="91022"/>
        <item x="91023"/>
        <item x="91024"/>
        <item x="91025"/>
        <item x="91026"/>
        <item x="91027"/>
        <item x="91028"/>
        <item x="91029"/>
        <item x="91030"/>
        <item x="91031"/>
        <item x="91032"/>
        <item x="91033"/>
        <item x="91034"/>
        <item x="91035"/>
        <item x="91036"/>
        <item x="91037"/>
        <item x="91038"/>
        <item x="91039"/>
        <item x="91040"/>
        <item x="91041"/>
        <item x="91042"/>
        <item x="91043"/>
        <item x="91044"/>
        <item x="91045"/>
        <item x="91046"/>
        <item x="91047"/>
        <item x="91048"/>
        <item x="91049"/>
        <item x="91050"/>
        <item x="91051"/>
        <item x="91052"/>
        <item x="91053"/>
        <item x="91054"/>
        <item x="91055"/>
        <item x="91056"/>
        <item x="91057"/>
        <item x="91058"/>
        <item x="91059"/>
        <item x="91060"/>
        <item x="91061"/>
        <item x="91062"/>
        <item x="91063"/>
        <item x="91064"/>
        <item x="91065"/>
        <item x="91066"/>
        <item x="91067"/>
        <item x="91068"/>
        <item x="91069"/>
        <item x="91070"/>
        <item x="91071"/>
        <item x="91072"/>
        <item x="91073"/>
        <item x="91074"/>
        <item x="91075"/>
        <item x="91076"/>
        <item x="91077"/>
        <item x="91078"/>
        <item x="91079"/>
        <item x="91080"/>
        <item x="91081"/>
        <item x="91082"/>
        <item x="91083"/>
        <item x="91084"/>
        <item x="91085"/>
        <item x="91086"/>
        <item x="91087"/>
        <item x="91088"/>
        <item x="91089"/>
        <item x="91090"/>
        <item x="91091"/>
        <item x="91092"/>
        <item x="91093"/>
        <item x="91094"/>
        <item x="91095"/>
        <item x="91096"/>
        <item x="91097"/>
        <item x="91098"/>
        <item x="91099"/>
        <item x="91100"/>
        <item x="91101"/>
        <item x="91102"/>
        <item x="91103"/>
        <item x="91104"/>
        <item x="91105"/>
        <item x="91106"/>
        <item x="91107"/>
        <item x="91108"/>
        <item x="91109"/>
        <item x="91110"/>
        <item x="91111"/>
        <item x="91112"/>
        <item x="91113"/>
        <item x="91114"/>
        <item x="91115"/>
        <item x="91116"/>
        <item x="91117"/>
        <item x="91118"/>
        <item x="91119"/>
        <item x="91120"/>
        <item x="91121"/>
        <item x="91122"/>
        <item x="91123"/>
        <item x="91124"/>
        <item x="91125"/>
        <item x="91126"/>
        <item x="91127"/>
        <item x="91128"/>
        <item x="91129"/>
        <item x="91130"/>
        <item x="91131"/>
        <item x="91132"/>
        <item x="91133"/>
        <item x="91134"/>
        <item x="91135"/>
        <item x="91136"/>
        <item x="91137"/>
        <item x="91138"/>
        <item x="91139"/>
        <item x="91140"/>
        <item x="91141"/>
        <item x="91142"/>
        <item x="91143"/>
        <item x="91144"/>
        <item x="91145"/>
        <item x="91146"/>
        <item x="91147"/>
        <item x="91148"/>
        <item x="91149"/>
        <item x="91150"/>
        <item x="91151"/>
        <item x="91152"/>
        <item x="91153"/>
        <item x="91154"/>
        <item x="91155"/>
        <item x="91156"/>
        <item x="91157"/>
        <item x="91158"/>
        <item x="91159"/>
        <item x="91160"/>
        <item x="91161"/>
        <item x="91162"/>
        <item x="91163"/>
        <item x="91164"/>
        <item x="91165"/>
        <item x="91166"/>
        <item x="91167"/>
        <item x="91168"/>
        <item x="91169"/>
        <item x="91170"/>
        <item x="91171"/>
        <item x="91172"/>
        <item x="91173"/>
        <item x="91174"/>
        <item x="91175"/>
        <item x="91176"/>
        <item x="91177"/>
        <item x="91178"/>
        <item x="91179"/>
        <item x="91180"/>
        <item x="91181"/>
        <item x="91182"/>
        <item x="91183"/>
        <item x="91184"/>
        <item x="91185"/>
        <item x="91186"/>
        <item x="91187"/>
        <item x="91188"/>
        <item x="91189"/>
        <item x="91190"/>
        <item x="91191"/>
        <item x="91192"/>
        <item x="91193"/>
        <item x="91194"/>
        <item x="91195"/>
        <item x="91196"/>
        <item x="91197"/>
        <item x="91198"/>
        <item x="91199"/>
        <item x="91200"/>
        <item x="91201"/>
        <item x="91202"/>
        <item x="91203"/>
        <item x="91204"/>
        <item x="91205"/>
        <item x="91206"/>
        <item x="91207"/>
        <item x="91208"/>
        <item x="91209"/>
        <item x="91210"/>
        <item x="91211"/>
        <item x="91212"/>
        <item x="91213"/>
        <item x="91214"/>
        <item x="91215"/>
        <item x="91216"/>
        <item x="91217"/>
        <item x="91218"/>
        <item x="91219"/>
        <item x="91220"/>
        <item x="91221"/>
        <item x="91222"/>
        <item x="91223"/>
        <item x="91224"/>
        <item x="91225"/>
        <item x="91226"/>
        <item x="91227"/>
        <item x="91228"/>
        <item x="91229"/>
        <item x="91230"/>
        <item x="91231"/>
        <item x="91232"/>
        <item x="91233"/>
        <item x="91234"/>
        <item x="91235"/>
        <item x="91236"/>
        <item x="91237"/>
        <item x="91238"/>
        <item x="91239"/>
        <item x="91240"/>
        <item x="91241"/>
        <item x="91242"/>
        <item x="91243"/>
        <item x="91244"/>
        <item x="91245"/>
        <item x="91246"/>
        <item x="91247"/>
        <item x="91248"/>
        <item x="91249"/>
        <item x="91250"/>
        <item x="91251"/>
        <item x="91252"/>
        <item x="91253"/>
        <item x="91254"/>
        <item x="91255"/>
        <item x="91256"/>
        <item x="91257"/>
        <item x="91258"/>
        <item x="91259"/>
        <item x="91260"/>
        <item x="91261"/>
        <item x="91262"/>
        <item x="91263"/>
        <item x="91264"/>
        <item x="91265"/>
        <item x="91266"/>
        <item x="91267"/>
        <item x="91268"/>
        <item x="91269"/>
        <item x="91270"/>
        <item x="91271"/>
        <item x="91272"/>
        <item x="91273"/>
        <item x="91274"/>
        <item x="91275"/>
        <item x="91276"/>
        <item x="91277"/>
        <item x="91278"/>
        <item x="91279"/>
        <item x="91280"/>
        <item x="91281"/>
        <item x="91282"/>
        <item x="91283"/>
        <item x="91284"/>
        <item x="91285"/>
        <item x="91286"/>
        <item x="91287"/>
        <item x="91288"/>
        <item x="91289"/>
        <item x="91290"/>
        <item x="91291"/>
        <item x="91292"/>
        <item x="91293"/>
        <item x="91294"/>
        <item x="91295"/>
        <item x="91296"/>
        <item x="91297"/>
        <item x="91298"/>
        <item x="91299"/>
        <item x="91300"/>
        <item x="91301"/>
        <item x="91302"/>
        <item x="91303"/>
        <item x="91304"/>
        <item x="91305"/>
        <item x="91306"/>
        <item x="91307"/>
        <item x="91308"/>
        <item x="91309"/>
        <item x="91310"/>
        <item x="91311"/>
        <item x="91312"/>
        <item x="91313"/>
        <item x="91314"/>
        <item x="91315"/>
        <item x="91316"/>
        <item x="91317"/>
        <item x="91318"/>
        <item x="91319"/>
        <item x="91320"/>
        <item x="91321"/>
        <item x="91322"/>
        <item x="91323"/>
        <item x="91324"/>
        <item x="91325"/>
        <item x="91326"/>
        <item x="91327"/>
        <item x="91328"/>
        <item x="91329"/>
        <item x="91330"/>
        <item x="91331"/>
        <item x="91332"/>
        <item x="91333"/>
        <item x="91334"/>
        <item x="91335"/>
        <item x="91336"/>
        <item x="91337"/>
        <item x="91338"/>
        <item x="91339"/>
        <item x="91340"/>
        <item x="91341"/>
        <item x="91342"/>
        <item x="91343"/>
        <item x="91344"/>
        <item x="91345"/>
        <item x="91346"/>
        <item x="91347"/>
        <item x="91348"/>
        <item x="91349"/>
        <item x="91350"/>
        <item x="91351"/>
        <item x="91352"/>
        <item x="91353"/>
        <item x="91354"/>
        <item x="91355"/>
        <item x="91356"/>
        <item x="91357"/>
        <item x="91358"/>
        <item x="91359"/>
        <item x="91360"/>
        <item x="91361"/>
        <item x="91362"/>
        <item x="91363"/>
        <item x="91364"/>
        <item x="91365"/>
        <item x="91366"/>
        <item x="91367"/>
        <item x="91368"/>
        <item x="91369"/>
        <item x="91370"/>
        <item x="91371"/>
        <item x="91372"/>
        <item x="91373"/>
        <item x="91374"/>
        <item x="91375"/>
        <item x="91376"/>
        <item x="91377"/>
        <item x="91378"/>
        <item x="91379"/>
        <item x="91380"/>
        <item x="91381"/>
        <item x="91382"/>
        <item x="91383"/>
        <item x="91384"/>
        <item x="91385"/>
        <item x="91386"/>
        <item x="91387"/>
        <item x="91388"/>
        <item x="91389"/>
        <item x="91390"/>
        <item x="91391"/>
        <item x="91392"/>
        <item x="91393"/>
        <item x="91394"/>
        <item x="91395"/>
        <item x="91396"/>
        <item x="91397"/>
        <item x="91398"/>
        <item x="91399"/>
        <item x="91400"/>
        <item x="91401"/>
        <item x="91402"/>
        <item x="91403"/>
        <item x="91404"/>
        <item x="91405"/>
        <item x="91406"/>
        <item x="91407"/>
        <item x="91408"/>
        <item x="91409"/>
        <item x="91410"/>
        <item x="91411"/>
        <item x="91412"/>
        <item x="91413"/>
        <item x="91414"/>
        <item x="91415"/>
        <item x="91416"/>
        <item x="91417"/>
        <item x="91418"/>
        <item x="91419"/>
        <item x="91420"/>
        <item x="91421"/>
        <item x="91422"/>
        <item x="91423"/>
        <item x="91424"/>
        <item x="91425"/>
        <item x="91426"/>
        <item x="91427"/>
        <item x="91428"/>
        <item x="91429"/>
        <item x="91430"/>
        <item x="91431"/>
        <item x="91432"/>
        <item x="91433"/>
        <item x="91434"/>
        <item x="91435"/>
        <item x="91436"/>
        <item x="91437"/>
        <item x="91438"/>
        <item x="91439"/>
        <item x="91440"/>
        <item x="91441"/>
        <item x="91442"/>
        <item x="91443"/>
        <item x="91444"/>
        <item x="91445"/>
        <item x="91446"/>
        <item x="91447"/>
        <item x="91448"/>
        <item x="91449"/>
        <item x="91450"/>
        <item x="91451"/>
        <item x="91452"/>
        <item x="91453"/>
        <item x="91454"/>
        <item x="91455"/>
        <item x="91456"/>
        <item x="91457"/>
        <item x="91458"/>
        <item x="91459"/>
        <item x="91460"/>
        <item x="91461"/>
        <item x="91462"/>
        <item x="91463"/>
        <item x="91464"/>
        <item x="91465"/>
        <item x="91466"/>
        <item x="91467"/>
        <item x="91468"/>
        <item x="91469"/>
        <item x="91470"/>
        <item x="91471"/>
        <item x="91472"/>
        <item x="91473"/>
        <item x="91474"/>
        <item x="91475"/>
        <item x="91476"/>
        <item x="91477"/>
        <item x="91478"/>
        <item x="91479"/>
        <item x="91480"/>
        <item x="91481"/>
        <item x="91482"/>
        <item x="91483"/>
        <item x="91484"/>
        <item x="91485"/>
        <item x="91486"/>
        <item x="91487"/>
        <item x="91488"/>
        <item x="91489"/>
        <item x="91490"/>
        <item x="91491"/>
        <item x="91492"/>
        <item x="91493"/>
        <item x="91494"/>
        <item x="91495"/>
        <item x="91496"/>
        <item x="91497"/>
        <item x="91498"/>
        <item x="91499"/>
        <item x="91500"/>
        <item x="91501"/>
        <item x="91502"/>
        <item x="91503"/>
        <item x="91504"/>
        <item x="91505"/>
        <item x="91506"/>
        <item x="91507"/>
        <item x="91508"/>
        <item x="91509"/>
        <item x="91510"/>
        <item x="91511"/>
        <item x="91512"/>
        <item x="91513"/>
        <item x="91514"/>
        <item x="91515"/>
        <item x="91516"/>
        <item x="91517"/>
        <item x="91518"/>
        <item x="91519"/>
        <item x="91520"/>
        <item x="91521"/>
        <item x="91522"/>
        <item x="91523"/>
        <item x="91524"/>
        <item x="91525"/>
        <item x="91526"/>
        <item x="91527"/>
        <item x="91528"/>
        <item x="91529"/>
        <item x="91530"/>
        <item x="91531"/>
        <item x="91532"/>
        <item x="91533"/>
        <item x="91534"/>
        <item x="91535"/>
        <item x="91536"/>
        <item x="91537"/>
        <item x="91538"/>
        <item x="91539"/>
        <item x="91540"/>
        <item x="91541"/>
        <item x="91542"/>
        <item x="91543"/>
        <item x="91544"/>
        <item x="91545"/>
        <item x="91546"/>
        <item x="91547"/>
        <item x="91548"/>
        <item x="91549"/>
        <item x="91550"/>
        <item x="91551"/>
        <item x="91552"/>
        <item x="91553"/>
        <item x="91554"/>
        <item x="91555"/>
        <item x="91556"/>
        <item x="91557"/>
        <item x="91558"/>
        <item x="91559"/>
        <item x="91560"/>
        <item x="91561"/>
        <item x="91562"/>
        <item x="91563"/>
        <item x="91564"/>
        <item x="91565"/>
        <item x="91566"/>
        <item x="91567"/>
        <item x="91568"/>
        <item x="91569"/>
        <item x="91570"/>
        <item x="91571"/>
        <item x="91572"/>
        <item x="91573"/>
        <item x="91574"/>
        <item x="91575"/>
        <item x="91576"/>
        <item x="91577"/>
        <item x="91578"/>
        <item x="91579"/>
        <item x="91580"/>
        <item x="91581"/>
        <item x="91582"/>
        <item x="91583"/>
        <item x="91584"/>
        <item x="91585"/>
        <item x="91586"/>
        <item x="91587"/>
        <item x="91588"/>
        <item x="91589"/>
        <item x="91590"/>
        <item x="91591"/>
        <item x="91592"/>
        <item x="91593"/>
        <item x="91594"/>
        <item x="91595"/>
        <item x="91596"/>
        <item x="91597"/>
        <item x="91598"/>
        <item x="91599"/>
        <item x="91600"/>
        <item x="91601"/>
        <item x="91602"/>
        <item x="91603"/>
        <item x="91604"/>
        <item x="91605"/>
        <item x="91606"/>
        <item x="91607"/>
        <item x="91608"/>
        <item x="91609"/>
        <item x="91610"/>
        <item x="91611"/>
        <item x="91612"/>
        <item x="91613"/>
        <item x="91614"/>
        <item x="91615"/>
        <item x="91616"/>
        <item x="91617"/>
        <item x="91618"/>
        <item x="91619"/>
        <item x="91620"/>
        <item x="91621"/>
        <item x="91622"/>
        <item x="91623"/>
        <item x="91624"/>
        <item x="91625"/>
        <item x="91626"/>
        <item x="91627"/>
        <item x="91628"/>
        <item x="91629"/>
        <item x="91630"/>
        <item x="91631"/>
        <item x="91632"/>
        <item x="91633"/>
        <item x="91634"/>
        <item x="91635"/>
        <item x="91636"/>
        <item x="91637"/>
        <item x="91638"/>
        <item x="91639"/>
        <item x="91640"/>
        <item x="91641"/>
        <item x="91642"/>
        <item x="91643"/>
        <item x="91644"/>
        <item x="91645"/>
        <item x="91646"/>
        <item x="91647"/>
        <item x="91648"/>
        <item x="91649"/>
        <item x="91650"/>
        <item x="91651"/>
        <item x="91652"/>
        <item x="91653"/>
        <item x="91654"/>
        <item x="91655"/>
        <item x="91656"/>
        <item x="91657"/>
        <item x="91658"/>
        <item x="91659"/>
        <item x="91660"/>
        <item x="91661"/>
        <item x="91662"/>
        <item x="91663"/>
        <item x="91664"/>
        <item x="91665"/>
        <item x="91666"/>
        <item x="91667"/>
        <item x="91668"/>
        <item x="91669"/>
        <item x="91670"/>
        <item x="91671"/>
        <item x="91672"/>
        <item x="91673"/>
        <item x="91674"/>
        <item x="91675"/>
        <item x="91676"/>
        <item x="91677"/>
        <item x="91678"/>
        <item x="91679"/>
        <item x="91680"/>
        <item x="91681"/>
        <item x="91682"/>
        <item x="91683"/>
        <item x="91684"/>
        <item x="91685"/>
        <item x="91686"/>
        <item x="91687"/>
        <item x="91688"/>
        <item x="91689"/>
        <item x="91690"/>
        <item x="91691"/>
        <item x="91692"/>
        <item x="91693"/>
        <item x="91694"/>
        <item x="91695"/>
        <item x="91696"/>
        <item x="91697"/>
        <item x="91698"/>
        <item x="91699"/>
        <item x="91700"/>
        <item x="91701"/>
        <item x="91702"/>
        <item x="91703"/>
        <item x="91704"/>
        <item x="91705"/>
        <item x="91706"/>
        <item x="91707"/>
        <item x="91708"/>
        <item x="91709"/>
        <item x="91710"/>
        <item x="91711"/>
        <item x="91712"/>
        <item x="91713"/>
        <item x="91714"/>
        <item x="91715"/>
        <item x="91716"/>
        <item x="91717"/>
        <item x="91718"/>
        <item x="91719"/>
        <item x="91720"/>
        <item x="91721"/>
        <item x="91722"/>
        <item x="91723"/>
        <item x="91724"/>
        <item x="91725"/>
        <item x="91726"/>
        <item x="91727"/>
        <item x="91728"/>
        <item x="91729"/>
        <item x="91730"/>
        <item x="91731"/>
        <item x="91732"/>
        <item x="91733"/>
        <item x="91734"/>
        <item x="91735"/>
        <item x="91736"/>
        <item x="91737"/>
        <item x="91738"/>
        <item x="91739"/>
        <item x="91740"/>
        <item x="91741"/>
        <item x="91742"/>
        <item x="91743"/>
        <item x="91744"/>
        <item x="91745"/>
        <item x="91746"/>
        <item x="91747"/>
        <item x="91748"/>
        <item x="91749"/>
        <item x="91750"/>
        <item x="91751"/>
        <item x="91752"/>
        <item x="91753"/>
        <item x="91754"/>
        <item x="91755"/>
        <item x="91756"/>
        <item x="91757"/>
        <item x="91758"/>
        <item x="91759"/>
        <item x="91760"/>
        <item x="91761"/>
        <item x="91762"/>
        <item x="91763"/>
        <item x="91764"/>
        <item x="91765"/>
        <item x="91766"/>
        <item x="91767"/>
        <item x="91768"/>
        <item x="91769"/>
        <item x="91770"/>
        <item x="91771"/>
        <item x="91772"/>
        <item x="91773"/>
        <item x="91774"/>
        <item x="91775"/>
        <item x="91776"/>
        <item x="91777"/>
        <item x="91778"/>
        <item x="91779"/>
        <item x="91780"/>
        <item x="91781"/>
        <item x="91782"/>
        <item x="91783"/>
        <item x="91784"/>
        <item x="91785"/>
        <item x="91786"/>
        <item x="91787"/>
        <item x="91788"/>
        <item x="91789"/>
        <item x="91790"/>
        <item x="91791"/>
        <item x="91792"/>
        <item x="91793"/>
        <item x="91794"/>
        <item x="91795"/>
        <item x="91796"/>
        <item x="91797"/>
        <item x="91798"/>
        <item x="91799"/>
        <item x="91800"/>
        <item x="91801"/>
        <item x="91802"/>
        <item x="91803"/>
        <item x="91804"/>
        <item x="91805"/>
        <item x="91806"/>
        <item x="91807"/>
        <item x="91808"/>
        <item x="91809"/>
        <item x="91810"/>
        <item x="91811"/>
        <item x="91812"/>
        <item x="91813"/>
        <item x="91814"/>
        <item x="91815"/>
        <item x="91816"/>
        <item x="91817"/>
        <item x="91818"/>
        <item x="91819"/>
        <item x="91820"/>
        <item x="91821"/>
        <item x="91822"/>
        <item x="91823"/>
        <item x="91824"/>
        <item x="91825"/>
        <item x="91826"/>
        <item x="91827"/>
        <item x="91828"/>
        <item x="91829"/>
        <item x="91830"/>
        <item x="91831"/>
        <item x="91832"/>
        <item x="91833"/>
        <item x="91834"/>
        <item x="91835"/>
        <item x="91836"/>
        <item x="91837"/>
        <item x="91838"/>
        <item x="91839"/>
        <item x="91840"/>
        <item x="91841"/>
        <item x="91842"/>
        <item x="91843"/>
        <item x="91844"/>
        <item x="91845"/>
        <item x="91846"/>
        <item x="91847"/>
        <item x="91848"/>
        <item x="91849"/>
        <item x="91850"/>
        <item x="91851"/>
        <item x="91852"/>
        <item x="91853"/>
        <item x="91854"/>
        <item x="91855"/>
        <item x="91856"/>
        <item x="91857"/>
        <item x="91858"/>
        <item x="91859"/>
        <item x="91860"/>
        <item x="91861"/>
        <item x="91862"/>
        <item x="91863"/>
        <item x="91864"/>
        <item x="91865"/>
        <item x="91866"/>
        <item x="91867"/>
        <item x="91868"/>
        <item x="91869"/>
        <item x="91870"/>
        <item x="91871"/>
        <item x="91872"/>
        <item x="91873"/>
        <item x="91874"/>
        <item x="91875"/>
        <item x="91876"/>
        <item x="91877"/>
        <item x="91878"/>
        <item x="91879"/>
        <item x="91880"/>
        <item x="91881"/>
        <item x="91882"/>
        <item x="91883"/>
        <item x="91884"/>
        <item x="91885"/>
        <item x="91886"/>
        <item x="91887"/>
        <item x="91888"/>
        <item x="91889"/>
        <item x="91890"/>
        <item x="91891"/>
        <item x="91892"/>
        <item x="91893"/>
        <item x="91894"/>
        <item x="91895"/>
        <item x="91896"/>
        <item x="91897"/>
        <item x="91898"/>
        <item x="91899"/>
        <item x="91900"/>
        <item x="91901"/>
        <item x="91902"/>
        <item x="91903"/>
        <item x="91904"/>
        <item x="91905"/>
        <item x="91906"/>
        <item x="91907"/>
        <item x="91908"/>
        <item x="91909"/>
        <item x="91910"/>
        <item x="91911"/>
        <item x="91912"/>
        <item x="91913"/>
        <item x="91914"/>
        <item x="91915"/>
        <item x="91916"/>
        <item x="91917"/>
        <item x="91918"/>
        <item x="91919"/>
        <item x="91920"/>
        <item x="91921"/>
        <item x="91922"/>
        <item x="91923"/>
        <item x="91924"/>
        <item x="91925"/>
        <item x="91926"/>
        <item x="91927"/>
        <item x="91928"/>
        <item x="91929"/>
        <item x="91930"/>
        <item x="91931"/>
        <item x="91932"/>
        <item x="91933"/>
        <item x="91934"/>
        <item x="91935"/>
        <item x="91936"/>
        <item x="91937"/>
        <item x="91938"/>
        <item x="91939"/>
        <item x="91940"/>
        <item x="91941"/>
        <item x="91942"/>
        <item x="91943"/>
        <item x="91944"/>
        <item x="91945"/>
        <item x="91946"/>
        <item x="91947"/>
        <item x="91948"/>
        <item x="91949"/>
        <item x="91950"/>
        <item x="91951"/>
        <item x="91952"/>
        <item x="91953"/>
        <item x="91954"/>
        <item x="91955"/>
        <item x="91956"/>
        <item x="91957"/>
        <item x="91958"/>
        <item x="91959"/>
        <item x="91960"/>
        <item x="91961"/>
        <item x="91962"/>
        <item x="91963"/>
        <item x="91964"/>
        <item x="91965"/>
        <item x="91966"/>
        <item x="91967"/>
        <item x="91968"/>
        <item x="91969"/>
        <item x="91970"/>
        <item x="91971"/>
        <item x="91972"/>
        <item x="91973"/>
        <item x="91974"/>
        <item x="91975"/>
        <item x="91976"/>
        <item x="91977"/>
        <item x="91978"/>
        <item x="91979"/>
        <item x="91980"/>
        <item x="91981"/>
        <item x="91982"/>
        <item x="91983"/>
        <item x="91984"/>
        <item x="91985"/>
        <item x="91986"/>
        <item x="91987"/>
        <item x="91988"/>
        <item x="91989"/>
        <item x="91990"/>
        <item x="91991"/>
        <item x="91992"/>
        <item x="91993"/>
        <item x="91994"/>
        <item x="91995"/>
        <item x="91996"/>
        <item x="91997"/>
        <item x="91998"/>
        <item x="91999"/>
        <item x="92000"/>
        <item x="92001"/>
        <item x="92002"/>
        <item x="92003"/>
        <item x="92004"/>
        <item x="92005"/>
        <item x="92006"/>
        <item x="92007"/>
        <item x="92008"/>
        <item x="92009"/>
        <item x="92010"/>
        <item x="92011"/>
        <item x="92012"/>
        <item x="92013"/>
        <item x="92014"/>
        <item x="92015"/>
        <item x="92016"/>
        <item x="92017"/>
        <item x="92018"/>
        <item x="92019"/>
        <item x="92020"/>
        <item x="92021"/>
        <item x="92022"/>
        <item x="92023"/>
        <item x="92024"/>
        <item x="92025"/>
        <item x="92026"/>
        <item x="92027"/>
        <item x="92028"/>
        <item x="92029"/>
        <item x="92030"/>
        <item x="92031"/>
        <item x="92032"/>
        <item x="92033"/>
        <item x="92034"/>
        <item x="92035"/>
        <item x="92036"/>
        <item x="92037"/>
        <item x="92038"/>
        <item x="92039"/>
        <item x="92040"/>
        <item x="92041"/>
        <item x="92042"/>
        <item x="92043"/>
        <item x="92044"/>
        <item x="92045"/>
        <item x="92046"/>
        <item x="92047"/>
        <item x="92048"/>
        <item x="92049"/>
        <item x="92050"/>
        <item x="92051"/>
        <item x="92052"/>
        <item x="92053"/>
        <item x="92054"/>
        <item x="92055"/>
        <item x="92056"/>
        <item x="92057"/>
        <item x="92058"/>
        <item x="92059"/>
        <item x="92060"/>
        <item x="92061"/>
        <item x="92062"/>
        <item x="92063"/>
        <item x="92064"/>
        <item x="92065"/>
        <item x="92066"/>
        <item x="92067"/>
        <item x="92068"/>
        <item x="92069"/>
        <item x="92070"/>
        <item x="92071"/>
        <item x="92072"/>
        <item x="92073"/>
        <item x="92074"/>
        <item x="92075"/>
        <item x="92076"/>
        <item x="92077"/>
        <item x="92078"/>
        <item x="92079"/>
        <item x="92080"/>
        <item x="92081"/>
        <item x="92082"/>
        <item x="92083"/>
        <item x="92084"/>
        <item x="92085"/>
        <item x="92086"/>
        <item x="92087"/>
        <item x="92088"/>
        <item x="92089"/>
        <item x="92090"/>
        <item x="92091"/>
        <item x="92092"/>
        <item x="92093"/>
        <item x="92094"/>
        <item x="92095"/>
        <item x="92096"/>
        <item x="92097"/>
        <item x="92098"/>
        <item x="92099"/>
        <item x="92100"/>
        <item x="92101"/>
        <item x="92102"/>
        <item x="92103"/>
        <item x="92104"/>
        <item x="92105"/>
        <item x="92106"/>
        <item x="92107"/>
        <item x="92108"/>
        <item x="92109"/>
        <item x="92110"/>
        <item x="92111"/>
        <item x="92112"/>
        <item x="92113"/>
        <item x="92114"/>
        <item x="92115"/>
        <item x="92116"/>
        <item x="92117"/>
        <item x="92118"/>
        <item x="92119"/>
        <item x="92120"/>
        <item x="92121"/>
        <item x="92122"/>
        <item x="92123"/>
        <item x="92124"/>
        <item x="92125"/>
        <item x="92126"/>
        <item x="92127"/>
        <item x="92128"/>
        <item x="92129"/>
        <item x="92130"/>
        <item x="92131"/>
        <item x="92132"/>
        <item x="92133"/>
        <item x="92134"/>
        <item x="92135"/>
        <item x="92136"/>
        <item x="92137"/>
        <item x="92138"/>
        <item x="92139"/>
        <item x="92140"/>
        <item x="92141"/>
        <item x="92142"/>
        <item x="92143"/>
        <item x="92144"/>
        <item x="92145"/>
        <item x="92146"/>
        <item x="92147"/>
        <item x="92148"/>
        <item x="92149"/>
        <item x="92150"/>
        <item x="92151"/>
        <item x="92152"/>
        <item x="92153"/>
        <item x="92154"/>
        <item x="92155"/>
        <item x="92156"/>
        <item x="92157"/>
        <item x="92158"/>
        <item x="92159"/>
        <item x="92160"/>
        <item x="92161"/>
        <item x="92162"/>
        <item x="92163"/>
        <item x="92164"/>
        <item x="92165"/>
        <item x="92166"/>
        <item x="92167"/>
        <item x="92168"/>
        <item x="92169"/>
        <item x="92170"/>
        <item x="92171"/>
        <item x="92172"/>
        <item x="92173"/>
        <item x="92174"/>
        <item x="92175"/>
        <item x="92176"/>
        <item x="92177"/>
        <item x="92178"/>
        <item x="92179"/>
        <item x="92180"/>
        <item x="92181"/>
        <item x="92182"/>
        <item x="92183"/>
        <item x="92184"/>
        <item x="92185"/>
        <item x="92186"/>
        <item x="92187"/>
        <item x="92188"/>
        <item x="92189"/>
        <item x="92190"/>
        <item x="92191"/>
        <item x="92192"/>
        <item x="92193"/>
        <item x="92194"/>
        <item x="92195"/>
        <item x="92196"/>
        <item x="92197"/>
        <item x="92198"/>
        <item x="92199"/>
        <item x="92200"/>
        <item x="92201"/>
        <item x="92202"/>
        <item x="92203"/>
        <item x="92204"/>
        <item x="92205"/>
        <item x="92206"/>
        <item x="92207"/>
        <item x="92208"/>
        <item x="92209"/>
        <item x="92210"/>
        <item x="92211"/>
        <item x="92212"/>
        <item x="92213"/>
        <item x="92214"/>
        <item x="92215"/>
        <item x="92216"/>
        <item x="92217"/>
        <item x="92218"/>
        <item x="92219"/>
        <item x="92220"/>
        <item x="92221"/>
        <item x="92222"/>
        <item x="92223"/>
        <item x="92224"/>
        <item x="92225"/>
        <item x="92226"/>
        <item x="92227"/>
        <item x="92228"/>
        <item x="92229"/>
        <item x="92230"/>
        <item x="92231"/>
        <item x="92232"/>
        <item x="92233"/>
        <item x="92234"/>
        <item x="92235"/>
        <item x="92236"/>
        <item x="92237"/>
        <item x="92238"/>
        <item x="92239"/>
        <item x="92240"/>
        <item x="92241"/>
        <item x="92242"/>
        <item x="92243"/>
        <item x="92244"/>
        <item x="92245"/>
        <item x="92246"/>
        <item x="92247"/>
        <item x="92248"/>
        <item x="92249"/>
        <item x="92250"/>
        <item x="92251"/>
        <item x="92252"/>
        <item x="92253"/>
        <item x="92254"/>
        <item x="92255"/>
        <item x="92256"/>
        <item x="92257"/>
        <item x="92258"/>
        <item x="92259"/>
        <item x="92260"/>
        <item x="92261"/>
        <item x="92262"/>
        <item x="92263"/>
        <item x="92264"/>
        <item x="92265"/>
        <item x="92266"/>
        <item x="92267"/>
        <item x="92268"/>
        <item x="92269"/>
        <item x="92270"/>
        <item x="92271"/>
        <item x="92272"/>
        <item x="92273"/>
        <item x="92274"/>
        <item x="92275"/>
        <item x="92276"/>
        <item x="92277"/>
        <item x="92278"/>
        <item x="92279"/>
        <item x="92280"/>
        <item x="92281"/>
        <item x="92282"/>
        <item x="92283"/>
        <item x="92284"/>
        <item x="92285"/>
        <item x="92286"/>
        <item x="92287"/>
        <item x="92288"/>
        <item x="92289"/>
        <item x="92290"/>
        <item x="92291"/>
        <item x="92292"/>
        <item x="92293"/>
        <item x="92294"/>
        <item x="92295"/>
        <item x="92296"/>
        <item x="92297"/>
        <item x="92298"/>
        <item x="92299"/>
        <item x="92300"/>
        <item x="92301"/>
        <item x="92302"/>
        <item x="92303"/>
        <item x="92304"/>
        <item x="92305"/>
        <item x="92306"/>
        <item x="92307"/>
        <item x="92308"/>
        <item x="92309"/>
        <item x="92310"/>
        <item x="92311"/>
        <item x="92312"/>
        <item x="92313"/>
        <item x="92314"/>
        <item x="92315"/>
        <item x="92316"/>
        <item x="92317"/>
        <item x="92318"/>
        <item x="92319"/>
        <item x="92320"/>
        <item x="92321"/>
        <item x="92322"/>
        <item x="92323"/>
        <item x="92324"/>
        <item x="92325"/>
        <item x="92326"/>
        <item x="92327"/>
        <item x="92328"/>
        <item x="92329"/>
        <item x="92330"/>
        <item x="92331"/>
        <item x="92332"/>
        <item x="92333"/>
        <item x="92334"/>
        <item x="92335"/>
        <item x="92336"/>
        <item x="92337"/>
        <item x="92338"/>
        <item x="92339"/>
        <item x="92340"/>
        <item x="92341"/>
        <item x="92342"/>
        <item x="92343"/>
        <item x="92344"/>
        <item x="92345"/>
        <item x="92346"/>
        <item x="92347"/>
        <item x="92348"/>
        <item x="92349"/>
        <item x="92350"/>
        <item x="92351"/>
        <item x="92352"/>
        <item x="92353"/>
        <item x="92354"/>
        <item x="92355"/>
        <item x="92356"/>
        <item x="92357"/>
        <item x="92358"/>
        <item x="92359"/>
        <item x="92360"/>
        <item x="92361"/>
        <item x="92362"/>
        <item x="92363"/>
        <item x="92364"/>
        <item x="92365"/>
        <item x="92366"/>
        <item x="92367"/>
        <item x="92368"/>
        <item x="92369"/>
        <item x="92370"/>
        <item x="92371"/>
        <item x="92372"/>
        <item x="92373"/>
        <item x="92374"/>
        <item x="92375"/>
        <item x="92376"/>
        <item x="92377"/>
        <item x="92378"/>
        <item x="92379"/>
        <item x="92380"/>
        <item x="92381"/>
        <item x="92382"/>
        <item x="92383"/>
        <item x="92384"/>
        <item x="92385"/>
        <item x="92386"/>
        <item x="92387"/>
        <item x="92388"/>
        <item x="92389"/>
        <item x="92390"/>
        <item x="92391"/>
        <item x="92392"/>
        <item x="92393"/>
        <item x="92394"/>
        <item x="92395"/>
        <item x="92396"/>
        <item x="92397"/>
        <item x="92398"/>
        <item x="92399"/>
        <item x="92400"/>
        <item x="92401"/>
        <item x="92402"/>
        <item x="92403"/>
        <item x="92404"/>
        <item x="92405"/>
        <item x="92406"/>
        <item x="92407"/>
        <item x="92408"/>
        <item x="92409"/>
        <item x="92410"/>
        <item x="92411"/>
        <item x="92412"/>
        <item x="92413"/>
        <item x="92414"/>
        <item x="92415"/>
        <item x="92416"/>
        <item x="92417"/>
        <item x="92418"/>
        <item x="92419"/>
        <item x="92420"/>
        <item x="92421"/>
        <item x="92422"/>
        <item x="92423"/>
        <item x="92424"/>
        <item x="92425"/>
        <item x="92426"/>
        <item x="92427"/>
        <item x="92428"/>
        <item x="92429"/>
        <item x="92430"/>
        <item x="92431"/>
        <item x="92432"/>
        <item x="92433"/>
        <item x="92434"/>
        <item x="92435"/>
        <item x="92436"/>
        <item x="92437"/>
        <item x="92438"/>
        <item x="92439"/>
        <item x="92440"/>
        <item x="92441"/>
        <item x="92442"/>
        <item x="92443"/>
        <item x="92444"/>
        <item x="92445"/>
        <item x="92446"/>
        <item x="92447"/>
        <item x="92448"/>
        <item x="92449"/>
        <item x="92450"/>
        <item x="92451"/>
        <item x="92452"/>
        <item x="92453"/>
        <item x="92454"/>
        <item x="92455"/>
        <item x="92456"/>
        <item x="92457"/>
        <item x="92458"/>
        <item x="92459"/>
        <item x="92460"/>
        <item x="92461"/>
        <item x="92462"/>
        <item x="92463"/>
        <item x="92464"/>
        <item x="92465"/>
        <item x="92466"/>
        <item x="92467"/>
        <item x="92468"/>
        <item x="92469"/>
        <item x="92470"/>
        <item x="92471"/>
        <item x="92472"/>
        <item x="92473"/>
        <item x="92474"/>
        <item x="92475"/>
        <item x="92476"/>
        <item x="92477"/>
        <item x="92478"/>
        <item x="92479"/>
        <item x="92480"/>
        <item x="92481"/>
        <item x="92482"/>
        <item x="92483"/>
        <item x="92484"/>
        <item x="92485"/>
        <item x="92486"/>
        <item x="92487"/>
        <item x="92488"/>
        <item x="92489"/>
        <item x="92490"/>
        <item x="92491"/>
        <item x="92492"/>
        <item x="92493"/>
        <item x="92494"/>
        <item x="92495"/>
        <item x="92496"/>
        <item x="92497"/>
        <item x="92498"/>
        <item x="92499"/>
        <item x="92500"/>
        <item x="92501"/>
        <item x="92502"/>
        <item x="92503"/>
        <item x="92504"/>
        <item x="92505"/>
        <item x="92506"/>
        <item x="92507"/>
        <item x="92508"/>
        <item x="92509"/>
        <item x="92510"/>
        <item x="92511"/>
        <item x="92512"/>
        <item x="92513"/>
        <item x="92514"/>
        <item x="92515"/>
        <item x="92516"/>
        <item x="92517"/>
        <item x="92518"/>
        <item x="92519"/>
        <item x="92520"/>
        <item x="92521"/>
        <item x="92522"/>
        <item x="92523"/>
        <item x="92524"/>
        <item x="92525"/>
        <item x="92526"/>
        <item x="92527"/>
        <item x="92528"/>
        <item x="92529"/>
        <item x="92530"/>
        <item x="92531"/>
        <item x="92532"/>
        <item x="92533"/>
        <item x="92534"/>
        <item x="92535"/>
        <item x="92536"/>
        <item x="92537"/>
        <item x="92538"/>
        <item x="92539"/>
        <item x="92540"/>
        <item x="92541"/>
        <item x="92542"/>
        <item x="92543"/>
        <item x="92544"/>
        <item x="92545"/>
        <item x="92546"/>
        <item x="92547"/>
        <item x="92548"/>
        <item x="92549"/>
        <item x="92550"/>
        <item x="92551"/>
        <item x="92552"/>
        <item x="92553"/>
        <item x="92554"/>
        <item x="92555"/>
        <item x="92556"/>
        <item x="92557"/>
        <item x="92558"/>
        <item x="92559"/>
        <item x="92560"/>
        <item x="92561"/>
        <item x="92562"/>
        <item x="92563"/>
        <item x="92564"/>
        <item x="92565"/>
        <item x="92566"/>
        <item x="92567"/>
        <item x="92568"/>
        <item x="92569"/>
        <item x="92570"/>
        <item x="92571"/>
        <item x="92572"/>
        <item x="92573"/>
        <item x="92574"/>
        <item x="92575"/>
        <item x="92576"/>
        <item x="92577"/>
        <item x="92578"/>
        <item x="92579"/>
        <item x="92580"/>
        <item x="92581"/>
        <item x="92582"/>
        <item x="92583"/>
        <item x="92584"/>
        <item x="92585"/>
        <item x="92586"/>
        <item x="92587"/>
        <item x="92588"/>
        <item x="92589"/>
        <item x="92590"/>
        <item x="92591"/>
        <item x="92592"/>
        <item x="92593"/>
        <item x="92594"/>
        <item x="92595"/>
        <item x="92596"/>
        <item x="92597"/>
        <item x="92598"/>
        <item x="92599"/>
        <item x="92600"/>
        <item x="92601"/>
        <item x="92602"/>
        <item x="92603"/>
        <item x="92604"/>
        <item x="92605"/>
        <item x="92606"/>
        <item x="92607"/>
        <item x="92608"/>
        <item x="92609"/>
        <item x="92610"/>
        <item x="92611"/>
        <item x="92612"/>
        <item x="92613"/>
        <item x="92614"/>
        <item x="92615"/>
        <item x="92616"/>
        <item x="92617"/>
        <item x="92618"/>
        <item x="92619"/>
        <item x="92620"/>
        <item x="92621"/>
        <item x="92622"/>
        <item x="92623"/>
        <item x="92624"/>
        <item x="92625"/>
        <item x="92626"/>
        <item x="92627"/>
        <item x="92628"/>
        <item x="92629"/>
        <item x="92630"/>
        <item x="92631"/>
        <item x="92632"/>
        <item x="92633"/>
        <item x="92634"/>
        <item x="92635"/>
        <item x="92636"/>
        <item x="92637"/>
        <item x="92638"/>
        <item x="92639"/>
        <item x="92640"/>
        <item x="92641"/>
        <item x="92642"/>
        <item x="92643"/>
        <item x="92644"/>
        <item x="92645"/>
        <item x="92646"/>
        <item x="92647"/>
        <item x="92648"/>
        <item x="92649"/>
        <item x="92650"/>
        <item x="92651"/>
        <item x="92652"/>
        <item x="92653"/>
        <item x="92654"/>
        <item x="92655"/>
        <item x="92656"/>
        <item x="92657"/>
        <item x="92658"/>
        <item x="92659"/>
        <item x="92660"/>
        <item x="92661"/>
        <item x="92662"/>
        <item x="92663"/>
        <item x="92664"/>
        <item x="92665"/>
        <item x="92666"/>
        <item x="92667"/>
        <item x="92668"/>
        <item x="92669"/>
        <item x="92670"/>
        <item x="92671"/>
        <item x="92672"/>
        <item x="92673"/>
        <item x="92674"/>
        <item x="92675"/>
        <item x="92676"/>
        <item x="92677"/>
        <item x="92678"/>
        <item x="92679"/>
        <item x="92680"/>
        <item x="92681"/>
        <item x="92682"/>
        <item x="92683"/>
        <item x="92684"/>
        <item x="92685"/>
        <item x="92686"/>
        <item x="92687"/>
        <item x="92688"/>
        <item x="92689"/>
        <item x="92690"/>
        <item x="92691"/>
        <item x="92692"/>
        <item x="92693"/>
        <item x="92694"/>
        <item x="92695"/>
        <item x="92696"/>
        <item x="92697"/>
        <item x="92698"/>
        <item x="92699"/>
        <item x="92700"/>
        <item x="92701"/>
        <item x="92702"/>
        <item x="92703"/>
        <item x="92704"/>
        <item x="92705"/>
        <item x="92706"/>
        <item x="92707"/>
        <item x="92708"/>
        <item x="92709"/>
        <item x="92710"/>
        <item x="92711"/>
        <item x="92712"/>
        <item x="92713"/>
        <item x="92714"/>
        <item x="92715"/>
        <item x="92716"/>
        <item x="92717"/>
        <item x="92718"/>
        <item x="92719"/>
        <item x="92720"/>
        <item x="92721"/>
        <item x="92722"/>
        <item x="92723"/>
        <item x="92724"/>
        <item x="92725"/>
        <item x="92726"/>
        <item x="92727"/>
        <item x="92728"/>
        <item x="92729"/>
        <item x="92730"/>
        <item x="92731"/>
        <item x="92732"/>
        <item x="92733"/>
        <item x="92734"/>
        <item x="92735"/>
        <item x="92736"/>
        <item x="92737"/>
        <item x="92738"/>
        <item x="92739"/>
        <item x="92740"/>
        <item x="92741"/>
        <item x="92742"/>
        <item x="92743"/>
        <item x="92744"/>
        <item x="92745"/>
        <item x="92746"/>
        <item x="92747"/>
        <item x="92748"/>
        <item x="92749"/>
        <item x="92750"/>
        <item x="92751"/>
        <item x="92752"/>
        <item x="92753"/>
        <item x="92754"/>
        <item x="92755"/>
        <item x="92756"/>
        <item x="92757"/>
        <item x="92758"/>
        <item x="92759"/>
        <item x="92760"/>
        <item x="92761"/>
        <item x="92762"/>
        <item x="92763"/>
        <item x="92764"/>
        <item x="92765"/>
        <item x="92766"/>
        <item x="92767"/>
        <item x="92768"/>
        <item x="92769"/>
        <item x="92770"/>
        <item x="92771"/>
        <item x="92772"/>
        <item x="92773"/>
        <item x="92774"/>
        <item x="92775"/>
        <item x="92776"/>
        <item x="92777"/>
        <item x="92778"/>
        <item x="92779"/>
        <item x="92780"/>
        <item x="92781"/>
        <item x="92782"/>
        <item x="92783"/>
        <item x="92784"/>
        <item x="92785"/>
        <item x="92786"/>
        <item x="92787"/>
        <item x="92788"/>
        <item x="92789"/>
        <item x="92790"/>
        <item x="92791"/>
        <item x="92792"/>
        <item x="92793"/>
        <item x="92794"/>
        <item x="92795"/>
        <item x="92796"/>
        <item x="92797"/>
        <item x="92798"/>
        <item x="92799"/>
        <item x="92800"/>
        <item x="92801"/>
        <item x="92802"/>
        <item x="92803"/>
        <item x="92804"/>
        <item x="92805"/>
        <item x="92806"/>
        <item x="92807"/>
        <item x="92808"/>
        <item x="92809"/>
        <item x="92810"/>
        <item x="92811"/>
        <item x="92812"/>
        <item x="92813"/>
        <item x="92814"/>
        <item x="92815"/>
        <item x="92816"/>
        <item x="92817"/>
        <item x="92818"/>
        <item x="92819"/>
        <item x="92820"/>
        <item x="92821"/>
        <item x="92822"/>
        <item x="92823"/>
        <item x="92824"/>
        <item x="92825"/>
        <item x="92826"/>
        <item x="92827"/>
        <item x="92828"/>
        <item x="92829"/>
        <item x="92830"/>
        <item x="92831"/>
        <item x="92832"/>
        <item x="92833"/>
        <item x="92834"/>
        <item x="92835"/>
        <item x="92836"/>
        <item x="92837"/>
        <item x="92838"/>
        <item x="92839"/>
        <item x="92840"/>
        <item x="92841"/>
        <item x="92842"/>
        <item x="92843"/>
        <item x="92844"/>
        <item x="92845"/>
        <item x="92846"/>
        <item x="92847"/>
        <item x="92848"/>
        <item x="92849"/>
        <item x="92850"/>
        <item x="92851"/>
        <item x="92852"/>
        <item x="92853"/>
        <item x="92854"/>
        <item x="92855"/>
        <item x="92856"/>
        <item x="92857"/>
        <item x="92858"/>
        <item x="92859"/>
        <item x="92860"/>
        <item x="92861"/>
        <item x="92862"/>
        <item x="92863"/>
        <item x="92864"/>
        <item x="92865"/>
        <item x="92866"/>
        <item x="92867"/>
        <item x="92868"/>
        <item x="92869"/>
        <item x="92870"/>
        <item x="92871"/>
        <item x="92872"/>
        <item x="92873"/>
        <item x="92874"/>
        <item x="92875"/>
        <item x="92876"/>
        <item x="92877"/>
        <item x="92878"/>
        <item x="92879"/>
        <item x="92880"/>
        <item x="92881"/>
        <item x="92882"/>
        <item x="92883"/>
        <item x="92884"/>
        <item x="92885"/>
        <item x="92886"/>
        <item x="92887"/>
        <item x="92888"/>
        <item x="92889"/>
        <item x="92890"/>
        <item x="92891"/>
        <item x="92892"/>
        <item x="92893"/>
        <item x="92894"/>
        <item x="92895"/>
        <item x="92896"/>
        <item x="92897"/>
        <item x="92898"/>
        <item x="92899"/>
        <item x="92900"/>
        <item x="92901"/>
        <item x="92902"/>
        <item x="92903"/>
        <item x="92904"/>
        <item x="92905"/>
        <item x="92906"/>
        <item x="92907"/>
        <item x="92908"/>
        <item x="92909"/>
        <item x="92910"/>
        <item x="92911"/>
        <item x="92912"/>
        <item x="92913"/>
        <item x="92914"/>
        <item x="92915"/>
        <item x="92916"/>
        <item x="92917"/>
        <item x="92918"/>
        <item x="92919"/>
        <item x="92920"/>
        <item x="92921"/>
        <item x="92922"/>
        <item x="92923"/>
        <item x="92924"/>
        <item x="92925"/>
        <item x="92926"/>
        <item x="92927"/>
        <item x="92928"/>
        <item x="92929"/>
        <item x="92930"/>
        <item x="92931"/>
        <item x="92932"/>
        <item x="92933"/>
        <item x="92934"/>
        <item x="92935"/>
        <item x="92936"/>
        <item x="92937"/>
        <item x="92938"/>
        <item x="92939"/>
        <item x="92940"/>
        <item x="92941"/>
        <item x="92942"/>
        <item x="92943"/>
        <item x="92944"/>
        <item x="92945"/>
        <item x="92946"/>
        <item x="92947"/>
        <item x="92948"/>
        <item x="92949"/>
        <item x="92950"/>
        <item x="92951"/>
        <item x="92952"/>
        <item x="92953"/>
        <item x="92954"/>
        <item x="92955"/>
        <item x="92956"/>
        <item x="92957"/>
        <item x="92958"/>
        <item x="92959"/>
        <item x="92960"/>
        <item x="92961"/>
        <item x="92962"/>
        <item x="92963"/>
        <item x="92964"/>
        <item x="92965"/>
        <item x="92966"/>
        <item x="92967"/>
        <item x="92968"/>
        <item x="92969"/>
        <item x="92970"/>
        <item x="92971"/>
        <item x="92972"/>
        <item x="92973"/>
        <item x="92974"/>
        <item x="92975"/>
        <item x="92976"/>
        <item x="92977"/>
        <item x="92978"/>
        <item x="92979"/>
        <item x="92980"/>
        <item x="92981"/>
        <item x="92982"/>
        <item x="92983"/>
        <item x="92984"/>
        <item x="92985"/>
        <item x="92986"/>
        <item x="92987"/>
        <item x="92988"/>
        <item x="92989"/>
        <item x="92990"/>
        <item x="92991"/>
        <item x="92992"/>
        <item x="92993"/>
        <item x="92994"/>
        <item x="92995"/>
        <item x="92996"/>
        <item x="92997"/>
        <item x="92998"/>
        <item x="92999"/>
        <item x="93000"/>
        <item x="93001"/>
        <item x="93002"/>
        <item x="93003"/>
        <item x="93004"/>
        <item x="93005"/>
        <item x="93006"/>
        <item x="93007"/>
        <item x="93008"/>
        <item x="93009"/>
        <item x="93010"/>
        <item x="93011"/>
        <item x="93012"/>
        <item x="93013"/>
        <item x="93014"/>
        <item x="93015"/>
        <item x="93016"/>
        <item x="93017"/>
        <item x="93018"/>
        <item x="93019"/>
        <item x="93020"/>
        <item x="93021"/>
        <item x="93022"/>
        <item x="93023"/>
        <item x="93024"/>
        <item x="93025"/>
        <item x="93026"/>
        <item x="93027"/>
        <item x="93028"/>
        <item x="93029"/>
        <item x="93030"/>
        <item x="93031"/>
        <item x="93032"/>
        <item x="93033"/>
        <item x="93034"/>
        <item x="93035"/>
        <item x="93036"/>
        <item x="93037"/>
        <item x="93038"/>
        <item x="93039"/>
        <item x="93040"/>
        <item x="93041"/>
        <item x="93042"/>
        <item x="93043"/>
        <item x="93044"/>
        <item x="93045"/>
        <item x="93046"/>
        <item x="93047"/>
        <item x="93048"/>
        <item x="93049"/>
        <item x="93050"/>
        <item x="93051"/>
        <item x="93052"/>
        <item x="93053"/>
        <item x="93054"/>
        <item x="93055"/>
        <item x="93056"/>
        <item x="93057"/>
        <item x="93058"/>
        <item x="93059"/>
        <item x="93060"/>
        <item x="93061"/>
        <item x="93062"/>
        <item x="93063"/>
        <item x="93064"/>
        <item x="93065"/>
        <item x="93066"/>
        <item x="93067"/>
        <item x="93068"/>
        <item x="93069"/>
        <item x="93070"/>
        <item x="93071"/>
        <item x="93072"/>
        <item x="93073"/>
        <item x="93074"/>
        <item x="93075"/>
        <item x="93076"/>
        <item x="93077"/>
        <item x="93078"/>
        <item x="93079"/>
        <item x="93080"/>
        <item x="93081"/>
        <item x="93082"/>
        <item x="93083"/>
        <item x="93084"/>
        <item x="93085"/>
        <item x="93086"/>
        <item x="93087"/>
        <item x="93088"/>
        <item x="93089"/>
        <item x="93090"/>
        <item x="93091"/>
        <item x="93092"/>
        <item x="93093"/>
        <item x="93094"/>
        <item x="93095"/>
        <item x="93096"/>
        <item x="93097"/>
        <item x="93098"/>
        <item x="93099"/>
        <item x="93100"/>
        <item x="93101"/>
        <item x="93102"/>
        <item x="93103"/>
        <item x="93104"/>
        <item x="93105"/>
        <item x="93106"/>
        <item x="93107"/>
        <item x="93108"/>
        <item x="93109"/>
        <item x="93110"/>
        <item x="93111"/>
        <item x="93112"/>
        <item x="93113"/>
        <item x="93114"/>
        <item x="93115"/>
        <item x="93116"/>
        <item x="93117"/>
        <item x="93118"/>
        <item x="93119"/>
        <item x="93120"/>
        <item x="93121"/>
        <item x="93122"/>
        <item x="93123"/>
        <item x="93124"/>
        <item x="93125"/>
        <item x="93126"/>
        <item x="93127"/>
        <item x="93128"/>
        <item x="93129"/>
        <item x="93130"/>
        <item x="93131"/>
        <item x="93132"/>
        <item x="93133"/>
        <item x="93134"/>
        <item x="93135"/>
        <item x="93136"/>
        <item x="93137"/>
        <item x="93138"/>
        <item x="93139"/>
        <item x="93140"/>
        <item x="93141"/>
        <item x="93142"/>
        <item x="93143"/>
        <item x="93144"/>
        <item x="93145"/>
        <item x="93146"/>
        <item x="93147"/>
        <item x="93148"/>
        <item x="93149"/>
        <item x="93150"/>
        <item x="93151"/>
        <item x="93152"/>
        <item x="93153"/>
        <item x="93154"/>
        <item x="93155"/>
        <item x="93156"/>
        <item x="93157"/>
        <item x="93158"/>
        <item x="93159"/>
        <item x="93160"/>
        <item x="93161"/>
        <item x="93162"/>
        <item x="93163"/>
        <item x="93164"/>
        <item x="93165"/>
        <item x="93166"/>
        <item x="93167"/>
        <item x="93168"/>
        <item x="93169"/>
        <item x="93170"/>
        <item x="93171"/>
        <item x="93172"/>
        <item x="93173"/>
        <item x="93174"/>
        <item x="93175"/>
        <item x="93176"/>
        <item x="93177"/>
        <item x="93178"/>
        <item x="93179"/>
        <item x="93180"/>
        <item x="93181"/>
        <item x="93182"/>
        <item x="93183"/>
        <item x="93184"/>
        <item x="93185"/>
        <item x="93186"/>
        <item x="93187"/>
        <item x="93188"/>
        <item x="93189"/>
        <item x="93190"/>
        <item x="93191"/>
        <item x="93192"/>
        <item x="93193"/>
        <item x="93194"/>
        <item x="93195"/>
        <item x="93196"/>
        <item x="93197"/>
        <item x="93198"/>
        <item x="93199"/>
        <item x="93200"/>
        <item x="93201"/>
        <item x="93202"/>
        <item x="93203"/>
        <item x="93204"/>
        <item x="93205"/>
        <item x="93206"/>
        <item x="93207"/>
        <item x="93208"/>
        <item x="93209"/>
        <item x="93210"/>
        <item x="93211"/>
        <item x="93212"/>
        <item x="93213"/>
        <item x="93214"/>
        <item x="93215"/>
        <item x="93216"/>
        <item x="93217"/>
        <item x="93218"/>
        <item x="93219"/>
        <item x="93220"/>
        <item x="93221"/>
        <item x="93222"/>
        <item x="93223"/>
        <item x="93224"/>
        <item x="93225"/>
        <item x="93226"/>
        <item x="93227"/>
        <item x="93228"/>
        <item x="93229"/>
        <item x="93230"/>
        <item x="93231"/>
        <item x="93232"/>
        <item x="93233"/>
        <item x="93234"/>
        <item x="93235"/>
        <item x="93236"/>
        <item x="93237"/>
        <item x="93238"/>
        <item x="93239"/>
        <item x="93240"/>
        <item x="93241"/>
        <item x="93242"/>
        <item x="93243"/>
        <item x="93244"/>
        <item x="93245"/>
        <item x="93246"/>
        <item x="93247"/>
        <item x="93248"/>
        <item x="93249"/>
        <item x="93250"/>
        <item x="93251"/>
        <item x="93252"/>
        <item x="93253"/>
        <item x="93254"/>
        <item x="93255"/>
        <item x="93256"/>
        <item x="93257"/>
        <item x="93258"/>
        <item x="93259"/>
        <item x="93260"/>
        <item x="93261"/>
        <item x="93262"/>
        <item x="93263"/>
        <item x="93264"/>
        <item x="93265"/>
        <item x="93266"/>
        <item x="93267"/>
        <item x="93268"/>
        <item x="93269"/>
        <item x="93270"/>
        <item x="93271"/>
        <item x="93272"/>
        <item x="93273"/>
        <item x="93274"/>
        <item x="93275"/>
        <item x="93276"/>
        <item x="93277"/>
        <item x="93278"/>
        <item x="93279"/>
        <item x="93280"/>
        <item x="93281"/>
        <item x="93282"/>
        <item x="93283"/>
        <item x="93284"/>
        <item x="93285"/>
        <item x="93286"/>
        <item x="93287"/>
        <item x="93288"/>
        <item x="93289"/>
        <item x="93290"/>
        <item x="93291"/>
        <item x="93292"/>
        <item x="93293"/>
        <item x="93294"/>
        <item x="93295"/>
        <item x="93296"/>
        <item x="93297"/>
        <item x="93298"/>
        <item x="93299"/>
        <item x="93300"/>
        <item x="93301"/>
        <item x="93302"/>
        <item x="93303"/>
        <item x="93304"/>
        <item x="93305"/>
        <item x="93306"/>
        <item x="93307"/>
        <item x="93308"/>
        <item x="93309"/>
        <item x="93310"/>
        <item x="93311"/>
        <item x="93312"/>
        <item x="93313"/>
        <item x="93314"/>
        <item x="93315"/>
        <item x="93316"/>
        <item x="93317"/>
        <item x="93318"/>
        <item x="93319"/>
        <item x="93320"/>
        <item x="93321"/>
        <item x="93322"/>
        <item x="93323"/>
        <item x="93324"/>
        <item x="93325"/>
        <item x="93326"/>
        <item x="93327"/>
        <item x="93328"/>
        <item x="93329"/>
        <item x="93330"/>
        <item x="93331"/>
        <item x="93332"/>
        <item x="93333"/>
        <item x="93334"/>
        <item x="93335"/>
        <item x="93336"/>
        <item x="93337"/>
        <item x="93338"/>
        <item x="93339"/>
        <item x="93340"/>
        <item x="93341"/>
        <item x="93342"/>
        <item x="93343"/>
        <item x="93344"/>
        <item x="93345"/>
        <item x="93346"/>
        <item x="93347"/>
        <item x="93348"/>
        <item x="93349"/>
        <item x="93350"/>
        <item x="93351"/>
        <item x="93352"/>
        <item x="93353"/>
        <item x="93354"/>
        <item x="93355"/>
        <item x="93356"/>
        <item x="93357"/>
        <item x="93358"/>
        <item x="93359"/>
        <item x="93360"/>
        <item x="93361"/>
        <item x="93362"/>
        <item x="93363"/>
        <item x="93364"/>
        <item x="93365"/>
        <item x="93366"/>
        <item x="93367"/>
        <item x="93368"/>
        <item x="93369"/>
        <item x="93370"/>
        <item x="93371"/>
        <item x="93372"/>
        <item x="93373"/>
        <item x="93374"/>
        <item x="93375"/>
        <item x="93376"/>
        <item x="93377"/>
        <item x="93378"/>
        <item x="93379"/>
        <item x="93380"/>
        <item x="93381"/>
        <item x="93382"/>
        <item x="93383"/>
        <item x="93384"/>
        <item x="93385"/>
        <item x="93386"/>
        <item x="93387"/>
        <item x="93388"/>
        <item x="93389"/>
        <item x="93390"/>
        <item x="93391"/>
        <item x="93392"/>
        <item x="93393"/>
        <item x="93394"/>
        <item x="93395"/>
        <item x="93396"/>
        <item x="93397"/>
        <item x="93398"/>
        <item x="93399"/>
        <item x="93400"/>
        <item x="93401"/>
        <item x="93402"/>
        <item x="93403"/>
        <item x="93404"/>
        <item x="93405"/>
        <item x="93406"/>
        <item x="93407"/>
        <item x="93408"/>
        <item x="93409"/>
        <item x="93410"/>
        <item x="93411"/>
        <item x="93412"/>
        <item x="93413"/>
        <item x="93414"/>
        <item x="93415"/>
        <item x="93416"/>
        <item x="93417"/>
        <item x="93418"/>
        <item x="93419"/>
        <item x="93420"/>
        <item x="93421"/>
        <item x="93422"/>
        <item x="93423"/>
        <item x="93424"/>
        <item x="93425"/>
        <item x="93426"/>
        <item x="93427"/>
        <item x="93428"/>
        <item x="93429"/>
        <item x="93430"/>
        <item x="93431"/>
        <item x="93432"/>
        <item x="93433"/>
        <item x="93434"/>
        <item x="93435"/>
        <item x="93436"/>
        <item x="93437"/>
        <item x="93438"/>
        <item x="93439"/>
        <item x="93440"/>
        <item x="93441"/>
        <item x="93442"/>
        <item x="93443"/>
        <item x="93444"/>
        <item x="93445"/>
        <item x="93446"/>
        <item x="93447"/>
        <item x="93448"/>
        <item x="93449"/>
        <item x="93450"/>
        <item x="93451"/>
        <item x="93452"/>
        <item x="93453"/>
        <item x="93454"/>
        <item x="93455"/>
        <item x="93456"/>
        <item x="93457"/>
        <item x="93458"/>
        <item x="93459"/>
        <item x="93460"/>
        <item x="93461"/>
        <item x="93462"/>
        <item x="93463"/>
        <item x="93464"/>
        <item x="93465"/>
        <item x="93466"/>
        <item x="93467"/>
        <item x="93468"/>
        <item x="93469"/>
        <item x="93470"/>
        <item x="93471"/>
        <item x="93472"/>
        <item x="93473"/>
        <item x="93474"/>
        <item x="93475"/>
        <item x="93476"/>
        <item x="93477"/>
        <item x="93478"/>
        <item x="93479"/>
        <item x="93480"/>
        <item x="93481"/>
        <item x="93482"/>
        <item x="93483"/>
        <item x="93484"/>
        <item x="93485"/>
        <item x="93486"/>
        <item x="93487"/>
        <item x="93488"/>
        <item x="93489"/>
        <item x="93490"/>
        <item x="93491"/>
        <item x="93492"/>
        <item x="93493"/>
        <item x="93494"/>
        <item x="93495"/>
        <item x="93496"/>
        <item x="93497"/>
        <item x="93498"/>
        <item x="93499"/>
        <item x="93500"/>
        <item x="93501"/>
        <item x="93502"/>
        <item x="93503"/>
        <item x="93504"/>
        <item x="93505"/>
        <item x="93506"/>
        <item x="93507"/>
        <item x="93508"/>
        <item x="93509"/>
        <item x="93510"/>
        <item x="93511"/>
        <item x="93512"/>
        <item x="93513"/>
        <item x="93514"/>
        <item x="93515"/>
        <item x="93516"/>
        <item x="93517"/>
        <item x="93518"/>
        <item x="93519"/>
        <item x="93520"/>
        <item x="93521"/>
        <item x="93522"/>
        <item x="93523"/>
        <item x="93524"/>
        <item x="93525"/>
        <item x="93526"/>
        <item x="93527"/>
        <item x="93528"/>
        <item x="93529"/>
        <item x="93530"/>
        <item x="93531"/>
        <item x="93532"/>
        <item x="93533"/>
        <item x="93534"/>
        <item x="93535"/>
        <item x="93536"/>
        <item x="93537"/>
        <item x="93538"/>
        <item x="93539"/>
        <item x="93540"/>
        <item x="93541"/>
        <item x="93542"/>
        <item x="93543"/>
        <item x="93544"/>
        <item x="93545"/>
        <item x="93546"/>
        <item x="93547"/>
        <item x="93548"/>
        <item x="93549"/>
        <item x="93550"/>
        <item x="93551"/>
        <item x="93552"/>
        <item x="93553"/>
        <item x="93554"/>
        <item x="93555"/>
        <item x="93556"/>
        <item x="93557"/>
        <item x="93558"/>
        <item x="93559"/>
        <item x="93560"/>
        <item x="93561"/>
        <item x="93562"/>
        <item x="93563"/>
        <item x="93564"/>
        <item x="93565"/>
        <item x="93566"/>
        <item x="93567"/>
        <item x="93568"/>
        <item x="93569"/>
        <item x="93570"/>
        <item x="93571"/>
        <item x="93572"/>
        <item x="93573"/>
        <item x="93574"/>
        <item x="93575"/>
        <item x="93576"/>
        <item x="93577"/>
        <item x="93578"/>
        <item x="93579"/>
        <item x="93580"/>
        <item x="93581"/>
        <item x="93582"/>
        <item x="93583"/>
        <item x="93584"/>
        <item x="93585"/>
        <item x="93586"/>
        <item x="93587"/>
        <item x="93588"/>
        <item x="93589"/>
        <item x="93590"/>
        <item x="93591"/>
        <item x="93592"/>
        <item x="93593"/>
        <item x="93594"/>
        <item x="93595"/>
        <item x="93596"/>
        <item x="93597"/>
        <item x="93598"/>
        <item x="93599"/>
        <item x="93600"/>
        <item x="93601"/>
        <item x="93602"/>
        <item x="93603"/>
        <item x="93604"/>
        <item x="93605"/>
        <item x="93606"/>
        <item x="93607"/>
        <item x="93608"/>
        <item x="93609"/>
        <item x="93610"/>
        <item x="93611"/>
        <item x="93612"/>
        <item x="93613"/>
        <item x="93614"/>
        <item x="93615"/>
        <item x="93616"/>
        <item x="93617"/>
        <item x="93618"/>
        <item x="93619"/>
        <item x="93620"/>
        <item x="93621"/>
        <item x="93622"/>
        <item x="93623"/>
        <item x="93624"/>
        <item x="93625"/>
        <item x="93626"/>
        <item x="93627"/>
        <item x="93628"/>
        <item x="93629"/>
        <item x="93630"/>
        <item x="93631"/>
        <item x="93632"/>
        <item x="93633"/>
        <item x="93634"/>
        <item x="93635"/>
        <item x="93636"/>
        <item x="93637"/>
        <item x="93638"/>
        <item x="93639"/>
        <item x="93640"/>
        <item x="93641"/>
        <item x="93642"/>
        <item x="93643"/>
        <item x="93644"/>
        <item x="93645"/>
        <item x="93646"/>
        <item x="93647"/>
        <item x="93648"/>
        <item x="93649"/>
        <item x="93650"/>
        <item x="93651"/>
        <item x="93652"/>
        <item x="93653"/>
        <item x="93654"/>
        <item x="93655"/>
        <item x="93656"/>
        <item x="93657"/>
        <item x="93658"/>
        <item x="93659"/>
        <item x="93660"/>
        <item x="93661"/>
        <item x="93662"/>
        <item x="93663"/>
        <item x="93664"/>
        <item x="93665"/>
        <item x="93666"/>
        <item x="93667"/>
        <item x="93668"/>
        <item x="93669"/>
        <item x="93670"/>
        <item x="93671"/>
        <item x="93672"/>
        <item x="93673"/>
        <item x="93674"/>
        <item x="93675"/>
        <item x="93676"/>
        <item x="93677"/>
        <item x="93678"/>
        <item x="93679"/>
        <item x="93680"/>
        <item x="93681"/>
        <item x="93682"/>
        <item x="93683"/>
        <item x="93684"/>
        <item x="93685"/>
        <item x="93686"/>
        <item x="93687"/>
        <item x="93688"/>
        <item x="93689"/>
        <item x="93690"/>
        <item x="93691"/>
        <item x="93692"/>
        <item x="93693"/>
        <item x="93694"/>
        <item x="93695"/>
        <item x="93696"/>
        <item x="93697"/>
        <item x="93698"/>
        <item x="93699"/>
        <item x="93700"/>
        <item x="93701"/>
        <item x="93702"/>
        <item x="93703"/>
        <item x="93704"/>
        <item x="93705"/>
        <item x="93706"/>
        <item x="93707"/>
        <item x="93708"/>
        <item x="93709"/>
        <item x="93710"/>
        <item x="93711"/>
        <item x="93712"/>
        <item x="93713"/>
        <item x="93714"/>
        <item x="93715"/>
        <item x="93716"/>
        <item x="93717"/>
        <item x="93718"/>
        <item x="93719"/>
        <item x="93720"/>
        <item x="93721"/>
        <item x="93722"/>
        <item x="93723"/>
        <item x="93724"/>
        <item x="93725"/>
        <item x="93726"/>
        <item x="93727"/>
        <item x="93728"/>
        <item x="93729"/>
        <item x="93730"/>
        <item x="93731"/>
        <item x="93732"/>
        <item x="93733"/>
        <item x="93734"/>
        <item x="93735"/>
        <item x="93736"/>
        <item x="93737"/>
        <item x="93738"/>
        <item x="93739"/>
        <item x="93740"/>
        <item x="93741"/>
        <item x="93742"/>
        <item x="93743"/>
        <item x="93744"/>
        <item x="93745"/>
        <item x="93746"/>
        <item x="93747"/>
        <item x="93748"/>
        <item x="93749"/>
        <item x="93750"/>
        <item x="93751"/>
        <item x="93752"/>
        <item x="93753"/>
        <item x="93754"/>
        <item x="93755"/>
        <item x="93756"/>
        <item x="93757"/>
        <item x="93758"/>
        <item x="93759"/>
        <item x="93760"/>
        <item x="93761"/>
        <item x="93762"/>
        <item x="93763"/>
        <item x="93764"/>
        <item x="93765"/>
        <item x="93766"/>
        <item x="93767"/>
        <item x="93768"/>
        <item x="93769"/>
        <item x="93770"/>
        <item x="93771"/>
        <item x="93772"/>
        <item x="93773"/>
        <item x="93774"/>
        <item x="93775"/>
        <item x="93776"/>
        <item x="93777"/>
        <item x="93778"/>
        <item x="93779"/>
        <item x="93780"/>
        <item x="93781"/>
        <item x="93782"/>
        <item x="93783"/>
        <item x="93784"/>
        <item x="93785"/>
        <item x="93786"/>
        <item x="93787"/>
        <item x="93788"/>
        <item x="93789"/>
        <item x="93790"/>
        <item x="93791"/>
        <item x="93792"/>
        <item x="93793"/>
        <item x="93794"/>
        <item x="93795"/>
        <item x="93796"/>
        <item x="93797"/>
        <item x="93798"/>
        <item x="93799"/>
        <item x="93800"/>
        <item x="93801"/>
        <item x="93802"/>
        <item x="93803"/>
        <item x="93804"/>
        <item x="93805"/>
        <item x="93806"/>
        <item x="93807"/>
        <item x="93808"/>
        <item x="93809"/>
        <item x="93810"/>
        <item x="93811"/>
        <item x="93812"/>
        <item x="93813"/>
        <item x="93814"/>
        <item x="93815"/>
        <item x="93816"/>
        <item x="93817"/>
        <item x="93818"/>
        <item x="93819"/>
        <item x="93820"/>
        <item x="93821"/>
        <item x="93822"/>
        <item x="93823"/>
        <item x="93824"/>
        <item x="93825"/>
        <item x="93826"/>
        <item x="93827"/>
        <item x="93828"/>
        <item x="93829"/>
        <item x="93830"/>
        <item x="93831"/>
        <item x="93832"/>
        <item x="93833"/>
        <item x="93834"/>
        <item x="93835"/>
        <item x="93836"/>
        <item x="93837"/>
        <item x="93838"/>
        <item x="93839"/>
        <item x="93840"/>
        <item x="93841"/>
        <item x="93842"/>
        <item x="93843"/>
        <item x="93844"/>
        <item x="93845"/>
        <item x="93846"/>
        <item x="93847"/>
        <item x="93848"/>
        <item x="93849"/>
        <item x="93850"/>
        <item x="93851"/>
        <item x="93852"/>
        <item x="93853"/>
        <item x="93854"/>
        <item x="93855"/>
        <item x="93856"/>
        <item x="93857"/>
        <item x="93858"/>
        <item x="93859"/>
        <item x="93860"/>
        <item x="93861"/>
        <item x="93862"/>
        <item x="93863"/>
        <item x="93864"/>
        <item x="93865"/>
        <item x="93866"/>
        <item x="93867"/>
        <item x="93868"/>
        <item x="93869"/>
        <item x="93870"/>
        <item x="93871"/>
        <item x="93872"/>
        <item x="93873"/>
        <item x="93874"/>
        <item x="93875"/>
        <item x="93876"/>
        <item x="93877"/>
        <item x="93878"/>
        <item x="93879"/>
        <item x="93880"/>
        <item x="93881"/>
        <item x="93882"/>
        <item x="93883"/>
        <item x="93884"/>
        <item x="93885"/>
        <item x="93886"/>
        <item x="93887"/>
        <item x="93888"/>
        <item x="93889"/>
        <item x="93890"/>
        <item x="93891"/>
        <item x="93892"/>
        <item x="93893"/>
        <item x="93894"/>
        <item x="93895"/>
        <item x="93896"/>
        <item x="93897"/>
        <item x="93898"/>
        <item x="93899"/>
        <item x="93900"/>
        <item x="93901"/>
        <item x="93902"/>
        <item x="93903"/>
        <item x="93904"/>
        <item x="93905"/>
        <item x="93906"/>
        <item x="93907"/>
        <item x="93908"/>
        <item x="93909"/>
        <item x="93910"/>
        <item x="93911"/>
        <item x="93912"/>
        <item x="93913"/>
        <item x="93914"/>
        <item x="93915"/>
        <item x="93916"/>
        <item x="93917"/>
        <item x="93918"/>
        <item x="93919"/>
        <item x="93920"/>
        <item x="93921"/>
        <item x="93922"/>
        <item x="93923"/>
        <item x="93924"/>
        <item x="93925"/>
        <item x="93926"/>
        <item x="93927"/>
        <item x="93928"/>
        <item x="93929"/>
        <item x="93930"/>
        <item x="93931"/>
        <item x="93932"/>
        <item x="93933"/>
        <item x="93934"/>
        <item x="93935"/>
        <item x="93936"/>
        <item x="93937"/>
        <item x="93938"/>
        <item x="93939"/>
        <item x="93940"/>
        <item x="93941"/>
        <item x="93942"/>
        <item x="93943"/>
        <item x="93944"/>
        <item x="93945"/>
        <item x="93946"/>
        <item x="93947"/>
        <item x="93948"/>
        <item x="93949"/>
        <item x="93950"/>
        <item x="93951"/>
        <item x="93952"/>
        <item x="93953"/>
        <item x="93954"/>
        <item x="93955"/>
        <item x="93956"/>
        <item x="93957"/>
        <item x="93958"/>
        <item x="93959"/>
        <item x="93960"/>
        <item x="93961"/>
        <item x="93962"/>
        <item x="93963"/>
        <item x="93964"/>
        <item x="93965"/>
        <item x="93966"/>
        <item x="93967"/>
        <item x="93968"/>
        <item x="93969"/>
        <item x="93970"/>
        <item x="93971"/>
        <item x="93972"/>
        <item x="93973"/>
        <item x="93974"/>
        <item x="93975"/>
        <item x="93976"/>
        <item x="93977"/>
        <item x="93978"/>
        <item x="93979"/>
        <item x="93980"/>
        <item x="93981"/>
        <item x="93982"/>
        <item x="93983"/>
        <item x="93984"/>
        <item x="93985"/>
        <item x="93986"/>
        <item x="93987"/>
        <item x="93988"/>
        <item x="93989"/>
        <item x="93990"/>
        <item x="93991"/>
        <item x="93992"/>
        <item x="93993"/>
        <item x="93994"/>
        <item x="93995"/>
        <item x="93996"/>
        <item x="93997"/>
        <item x="93998"/>
        <item x="93999"/>
        <item x="94000"/>
        <item x="94001"/>
        <item x="94002"/>
        <item x="94003"/>
        <item x="94004"/>
        <item x="94005"/>
        <item x="94006"/>
        <item x="94007"/>
        <item x="94008"/>
        <item x="94009"/>
        <item x="94010"/>
        <item x="94011"/>
        <item x="94012"/>
        <item x="94013"/>
        <item x="94014"/>
        <item x="94015"/>
        <item x="94016"/>
        <item x="94017"/>
        <item x="94018"/>
        <item x="94019"/>
        <item x="94020"/>
        <item x="94021"/>
        <item x="94022"/>
        <item x="94023"/>
        <item x="94024"/>
        <item x="94025"/>
        <item x="94026"/>
        <item x="94027"/>
        <item x="94028"/>
        <item x="94029"/>
        <item x="94030"/>
        <item x="94031"/>
        <item x="94032"/>
        <item x="94033"/>
        <item x="94034"/>
        <item x="94035"/>
        <item x="94036"/>
        <item x="94037"/>
        <item x="94038"/>
        <item x="94039"/>
        <item x="94040"/>
        <item x="94041"/>
        <item x="94042"/>
        <item x="94043"/>
        <item x="94044"/>
        <item x="94045"/>
        <item x="94046"/>
        <item x="94047"/>
        <item x="94048"/>
        <item x="94049"/>
        <item x="94050"/>
        <item x="94051"/>
        <item x="94052"/>
        <item x="94053"/>
        <item x="94054"/>
        <item x="94055"/>
        <item x="94056"/>
        <item x="94057"/>
        <item x="94058"/>
        <item x="94059"/>
        <item x="94060"/>
        <item x="94061"/>
        <item x="94062"/>
        <item x="94063"/>
        <item x="94064"/>
        <item x="94065"/>
        <item x="94066"/>
        <item x="94067"/>
        <item x="94068"/>
        <item x="94069"/>
        <item x="94070"/>
        <item x="94071"/>
        <item x="94072"/>
        <item x="94073"/>
        <item x="94074"/>
        <item x="94075"/>
        <item x="94076"/>
        <item x="94077"/>
        <item x="94078"/>
        <item x="94079"/>
        <item x="94080"/>
        <item x="94081"/>
        <item x="94082"/>
        <item x="94083"/>
        <item x="94084"/>
        <item x="94085"/>
        <item x="94086"/>
        <item x="94087"/>
        <item x="94088"/>
        <item x="94089"/>
        <item x="94090"/>
        <item x="94091"/>
        <item x="94092"/>
        <item x="94093"/>
        <item x="94094"/>
        <item x="94095"/>
        <item x="94096"/>
        <item x="94097"/>
        <item x="94098"/>
        <item x="94099"/>
        <item x="94100"/>
        <item x="94101"/>
        <item x="94102"/>
        <item x="94103"/>
        <item x="94104"/>
        <item x="94105"/>
        <item x="94106"/>
        <item x="94107"/>
        <item x="94108"/>
        <item x="94109"/>
        <item x="94110"/>
        <item x="94111"/>
        <item x="94112"/>
        <item x="94113"/>
        <item x="94114"/>
        <item x="94115"/>
        <item x="94116"/>
        <item x="94117"/>
        <item x="94118"/>
        <item x="94119"/>
        <item x="94120"/>
        <item x="94121"/>
        <item x="94122"/>
        <item x="94123"/>
        <item x="94124"/>
        <item x="94125"/>
        <item x="94126"/>
        <item x="94127"/>
        <item x="94128"/>
        <item x="94129"/>
        <item x="94130"/>
        <item x="94131"/>
        <item x="94132"/>
        <item x="94133"/>
        <item x="94134"/>
        <item x="94135"/>
        <item x="94136"/>
        <item x="94137"/>
        <item x="94138"/>
        <item x="94139"/>
        <item x="94140"/>
        <item x="94141"/>
        <item x="94142"/>
        <item x="94143"/>
        <item x="94144"/>
        <item x="94145"/>
        <item x="94146"/>
        <item x="94147"/>
        <item x="94148"/>
        <item x="94149"/>
        <item x="94150"/>
        <item x="94151"/>
        <item x="94152"/>
        <item x="94153"/>
        <item x="94154"/>
        <item x="94155"/>
        <item x="94156"/>
        <item x="94157"/>
        <item x="94158"/>
        <item x="94159"/>
        <item x="94160"/>
        <item x="94161"/>
        <item x="94162"/>
        <item x="94163"/>
        <item x="94164"/>
        <item x="94165"/>
        <item x="94166"/>
        <item x="94167"/>
        <item x="94168"/>
        <item x="94169"/>
        <item x="94170"/>
        <item x="94171"/>
        <item x="94172"/>
        <item x="94173"/>
        <item x="94174"/>
        <item x="94175"/>
        <item x="94176"/>
        <item x="94177"/>
        <item x="94178"/>
        <item x="94179"/>
        <item x="94180"/>
        <item x="94181"/>
        <item x="94182"/>
        <item x="94183"/>
        <item x="94184"/>
        <item x="94185"/>
        <item x="94186"/>
        <item x="94187"/>
        <item x="94188"/>
        <item x="94189"/>
        <item x="94190"/>
        <item x="94191"/>
        <item x="94192"/>
        <item x="94193"/>
        <item x="94194"/>
        <item x="94195"/>
        <item x="94196"/>
        <item x="94197"/>
        <item x="94198"/>
        <item x="94199"/>
        <item x="94200"/>
        <item x="94201"/>
        <item x="94202"/>
        <item x="94203"/>
        <item x="94204"/>
        <item x="94205"/>
        <item x="94206"/>
        <item x="94207"/>
        <item x="94208"/>
        <item x="94209"/>
        <item x="94210"/>
        <item x="94211"/>
        <item x="94212"/>
        <item x="94213"/>
        <item x="94214"/>
        <item x="94215"/>
        <item x="94216"/>
        <item x="94217"/>
        <item x="94218"/>
        <item x="94219"/>
        <item x="94220"/>
        <item x="94221"/>
        <item x="94222"/>
        <item x="94223"/>
        <item x="94224"/>
        <item x="94225"/>
        <item x="94226"/>
        <item x="94227"/>
        <item x="94228"/>
        <item x="94229"/>
        <item x="94230"/>
        <item x="94231"/>
        <item x="94232"/>
        <item x="94233"/>
        <item x="94234"/>
        <item x="94235"/>
        <item x="94236"/>
        <item x="94237"/>
        <item x="94238"/>
        <item x="94239"/>
        <item x="94240"/>
        <item x="94241"/>
        <item x="94242"/>
        <item x="94243"/>
        <item x="94244"/>
        <item x="94245"/>
        <item x="94246"/>
        <item x="94247"/>
        <item x="94248"/>
        <item x="94249"/>
        <item x="94250"/>
        <item x="94251"/>
        <item x="94252"/>
        <item x="94253"/>
        <item x="94254"/>
        <item x="94255"/>
        <item x="94256"/>
        <item x="94257"/>
        <item x="94258"/>
        <item x="94259"/>
        <item x="94260"/>
        <item x="94261"/>
        <item x="94262"/>
        <item x="94263"/>
        <item x="94264"/>
        <item x="94265"/>
        <item x="94266"/>
        <item x="94267"/>
        <item x="94268"/>
        <item x="94269"/>
        <item x="94270"/>
        <item x="94271"/>
        <item x="94272"/>
        <item x="94273"/>
        <item x="94274"/>
        <item x="94275"/>
        <item x="94276"/>
        <item x="94277"/>
        <item x="94278"/>
        <item x="94279"/>
        <item x="94280"/>
        <item x="94281"/>
        <item x="94282"/>
        <item x="94283"/>
        <item x="94284"/>
        <item x="94285"/>
        <item x="94286"/>
        <item x="94287"/>
        <item x="94288"/>
        <item x="94289"/>
        <item x="94290"/>
        <item x="94291"/>
        <item x="94292"/>
        <item x="94293"/>
        <item x="94294"/>
        <item x="94295"/>
        <item x="94296"/>
        <item x="94297"/>
        <item x="94298"/>
        <item x="94299"/>
        <item x="94300"/>
        <item x="94301"/>
        <item x="94302"/>
        <item x="94303"/>
        <item x="94304"/>
        <item x="94305"/>
        <item x="94306"/>
        <item x="94307"/>
        <item x="94308"/>
        <item x="94309"/>
        <item x="94310"/>
        <item x="94311"/>
        <item x="94312"/>
        <item x="94313"/>
        <item x="94314"/>
        <item x="94315"/>
        <item x="94316"/>
        <item x="94317"/>
        <item x="94318"/>
        <item x="94319"/>
        <item x="94320"/>
        <item x="94321"/>
        <item x="94322"/>
        <item x="94323"/>
        <item x="94324"/>
        <item x="94325"/>
        <item x="94326"/>
        <item x="94327"/>
        <item x="94328"/>
        <item x="94329"/>
        <item x="94330"/>
        <item x="94331"/>
        <item x="94332"/>
        <item x="94333"/>
        <item x="94334"/>
        <item x="94335"/>
        <item x="94336"/>
        <item x="94337"/>
        <item x="94338"/>
        <item x="94339"/>
        <item x="94340"/>
        <item x="94341"/>
        <item x="94342"/>
        <item x="94343"/>
        <item x="94344"/>
        <item x="94345"/>
        <item x="94346"/>
        <item x="94347"/>
        <item x="94348"/>
        <item x="94349"/>
        <item x="94350"/>
        <item x="94351"/>
        <item x="94352"/>
        <item x="94353"/>
        <item x="94354"/>
        <item x="94355"/>
        <item x="94356"/>
        <item x="94357"/>
        <item x="94358"/>
        <item x="94359"/>
        <item x="94360"/>
        <item x="94361"/>
        <item x="94362"/>
        <item x="94363"/>
        <item x="94364"/>
        <item x="94365"/>
        <item x="94366"/>
        <item x="94367"/>
        <item x="94368"/>
        <item x="94369"/>
        <item x="94370"/>
        <item x="94371"/>
        <item x="94372"/>
        <item x="94373"/>
        <item x="94374"/>
        <item x="94375"/>
        <item x="94376"/>
        <item x="94377"/>
        <item x="94378"/>
        <item x="94379"/>
        <item x="94380"/>
        <item x="94381"/>
        <item x="94382"/>
        <item x="94383"/>
        <item x="94384"/>
        <item x="94385"/>
        <item x="94386"/>
        <item x="94387"/>
        <item x="94388"/>
        <item x="94389"/>
        <item x="94390"/>
        <item x="94391"/>
        <item x="94392"/>
        <item x="94393"/>
        <item x="94394"/>
        <item x="94395"/>
        <item x="94396"/>
        <item x="94397"/>
        <item x="94398"/>
        <item x="94399"/>
        <item x="94400"/>
        <item x="94401"/>
        <item x="94402"/>
        <item x="94403"/>
        <item x="94404"/>
        <item x="94405"/>
        <item x="94406"/>
        <item x="94407"/>
        <item x="94408"/>
        <item x="94409"/>
        <item x="94410"/>
        <item x="94411"/>
        <item x="94412"/>
        <item x="94413"/>
        <item x="94414"/>
        <item x="94415"/>
        <item x="94416"/>
        <item x="94417"/>
        <item x="94418"/>
        <item x="94419"/>
        <item x="94420"/>
        <item x="94421"/>
        <item x="94422"/>
        <item x="94423"/>
        <item x="94424"/>
        <item x="94425"/>
        <item x="94426"/>
        <item x="94427"/>
        <item x="94428"/>
        <item x="94429"/>
        <item x="94430"/>
        <item x="94431"/>
        <item x="94432"/>
        <item x="94433"/>
        <item x="94434"/>
        <item x="94435"/>
        <item x="94436"/>
        <item x="94437"/>
        <item x="94438"/>
        <item x="94439"/>
        <item x="94440"/>
        <item x="94441"/>
        <item x="94442"/>
        <item x="94443"/>
        <item x="94444"/>
        <item x="94445"/>
        <item x="94446"/>
        <item x="94447"/>
        <item x="94448"/>
        <item x="94449"/>
        <item x="94450"/>
        <item x="94451"/>
        <item x="94452"/>
        <item x="94453"/>
        <item x="94454"/>
        <item x="94455"/>
        <item x="94456"/>
        <item x="94457"/>
        <item x="94458"/>
        <item x="94459"/>
        <item x="94460"/>
        <item x="94461"/>
        <item x="94462"/>
        <item x="94463"/>
        <item x="94464"/>
        <item x="94465"/>
        <item x="94466"/>
        <item x="94467"/>
        <item x="94468"/>
        <item x="94469"/>
        <item x="94470"/>
        <item x="94471"/>
        <item x="94472"/>
        <item x="94473"/>
        <item x="94474"/>
        <item x="94475"/>
        <item x="94476"/>
        <item x="94477"/>
        <item x="94478"/>
        <item x="94479"/>
        <item x="94480"/>
        <item x="94481"/>
        <item x="94482"/>
        <item x="94483"/>
        <item x="94484"/>
        <item x="94485"/>
        <item x="94486"/>
        <item x="94487"/>
        <item x="94488"/>
        <item x="94489"/>
        <item x="94490"/>
        <item x="94491"/>
        <item x="94492"/>
        <item x="94493"/>
        <item x="94494"/>
        <item x="94495"/>
        <item x="94496"/>
        <item x="94497"/>
        <item x="94498"/>
        <item x="94499"/>
        <item x="94500"/>
        <item x="94501"/>
        <item x="94502"/>
        <item x="94503"/>
        <item x="94504"/>
        <item x="94505"/>
        <item x="94506"/>
        <item x="94507"/>
        <item x="94508"/>
        <item x="94509"/>
        <item x="94510"/>
        <item x="94511"/>
        <item x="94512"/>
        <item x="94513"/>
        <item x="94514"/>
        <item x="94515"/>
        <item x="94516"/>
        <item x="94517"/>
        <item x="94518"/>
        <item x="94519"/>
        <item x="94520"/>
        <item x="94521"/>
        <item x="94522"/>
        <item x="94523"/>
        <item x="94524"/>
        <item x="94525"/>
        <item x="94526"/>
        <item x="94527"/>
        <item x="94528"/>
        <item x="94529"/>
        <item x="94530"/>
        <item x="94531"/>
        <item x="94532"/>
        <item x="94533"/>
        <item x="94534"/>
        <item x="94535"/>
        <item x="94536"/>
        <item x="94537"/>
        <item x="94538"/>
        <item x="94539"/>
        <item x="94540"/>
        <item x="94541"/>
        <item x="94542"/>
        <item x="94543"/>
        <item x="94544"/>
        <item x="94545"/>
        <item x="94546"/>
        <item x="94547"/>
        <item x="94548"/>
        <item x="94549"/>
        <item x="94550"/>
        <item x="94551"/>
        <item x="94552"/>
        <item x="94553"/>
        <item x="94554"/>
        <item x="94555"/>
        <item x="94556"/>
        <item x="94557"/>
        <item x="94558"/>
        <item x="94559"/>
        <item x="94560"/>
        <item x="94561"/>
        <item x="94562"/>
        <item x="94563"/>
        <item x="94564"/>
        <item x="94565"/>
        <item x="94566"/>
        <item x="94567"/>
        <item x="94568"/>
        <item x="94569"/>
        <item x="94570"/>
        <item x="94571"/>
        <item x="94572"/>
        <item x="94573"/>
        <item x="94574"/>
        <item x="94575"/>
        <item x="94576"/>
        <item x="94577"/>
        <item x="94578"/>
        <item x="94579"/>
        <item x="94580"/>
        <item x="94581"/>
        <item x="94582"/>
        <item x="94583"/>
        <item x="94584"/>
        <item x="94585"/>
        <item x="94586"/>
        <item x="94587"/>
        <item x="94588"/>
        <item x="94589"/>
        <item x="94590"/>
        <item x="94591"/>
        <item x="94592"/>
        <item x="94593"/>
        <item x="94594"/>
        <item x="94595"/>
        <item x="94596"/>
        <item x="94597"/>
        <item x="94598"/>
        <item x="94599"/>
        <item x="94600"/>
        <item x="94601"/>
        <item x="94602"/>
        <item x="94603"/>
        <item x="94604"/>
        <item x="94605"/>
        <item x="94606"/>
        <item x="94607"/>
        <item x="94608"/>
        <item x="94609"/>
        <item x="94610"/>
        <item x="94611"/>
        <item x="94612"/>
        <item x="94613"/>
        <item x="94614"/>
        <item x="94615"/>
        <item x="94616"/>
        <item x="94617"/>
        <item x="94618"/>
        <item x="94619"/>
        <item x="94620"/>
        <item x="94621"/>
        <item x="94622"/>
        <item x="94623"/>
        <item x="94624"/>
        <item x="94625"/>
        <item x="94626"/>
        <item x="94627"/>
        <item x="94628"/>
        <item x="94629"/>
        <item x="94630"/>
        <item x="94631"/>
        <item x="94632"/>
        <item x="94633"/>
        <item x="94634"/>
        <item x="94635"/>
        <item x="94636"/>
        <item x="94637"/>
        <item x="94638"/>
        <item x="94639"/>
        <item x="94640"/>
        <item x="94641"/>
        <item x="94642"/>
        <item x="94643"/>
        <item x="94644"/>
        <item x="94645"/>
        <item x="94646"/>
        <item x="94647"/>
        <item x="94648"/>
        <item x="94649"/>
        <item x="94650"/>
        <item x="94651"/>
        <item x="94652"/>
        <item x="94653"/>
        <item x="94654"/>
        <item x="94655"/>
        <item x="94656"/>
        <item x="94657"/>
        <item x="94658"/>
        <item x="94659"/>
        <item x="94660"/>
        <item x="94661"/>
        <item x="94662"/>
        <item x="94663"/>
        <item x="94664"/>
        <item x="94665"/>
        <item x="94666"/>
        <item x="94667"/>
        <item x="94668"/>
        <item x="94669"/>
        <item x="94670"/>
        <item x="94671"/>
        <item x="94672"/>
        <item x="94673"/>
        <item x="94674"/>
        <item x="94675"/>
        <item x="94676"/>
        <item x="94677"/>
        <item x="94678"/>
        <item x="94679"/>
        <item x="94680"/>
        <item x="94681"/>
        <item x="94682"/>
        <item x="94683"/>
        <item x="94684"/>
        <item x="94685"/>
        <item x="94686"/>
        <item x="94687"/>
        <item x="94688"/>
        <item x="94689"/>
        <item x="94690"/>
        <item x="94691"/>
        <item x="94692"/>
        <item x="94693"/>
        <item x="94694"/>
        <item x="94695"/>
        <item x="94696"/>
        <item x="94697"/>
        <item x="94698"/>
        <item x="94699"/>
        <item x="94700"/>
        <item x="94701"/>
        <item x="94702"/>
        <item x="94703"/>
        <item x="94704"/>
        <item x="94705"/>
        <item x="94706"/>
        <item x="94707"/>
        <item x="94708"/>
        <item x="94709"/>
        <item x="94710"/>
        <item x="94711"/>
        <item x="94712"/>
        <item x="94713"/>
        <item x="94714"/>
        <item x="94715"/>
        <item x="94716"/>
        <item x="94717"/>
        <item x="94718"/>
        <item x="94719"/>
        <item x="94720"/>
        <item x="94721"/>
        <item x="94722"/>
        <item x="94723"/>
        <item x="94724"/>
        <item x="94725"/>
        <item x="94726"/>
        <item x="94727"/>
        <item x="94728"/>
        <item x="94729"/>
        <item x="94730"/>
        <item x="94731"/>
        <item x="94732"/>
        <item x="94733"/>
        <item x="94734"/>
        <item x="94735"/>
        <item x="94736"/>
        <item x="94737"/>
        <item x="94738"/>
        <item x="94739"/>
        <item x="94740"/>
        <item x="94741"/>
        <item x="94742"/>
        <item x="94743"/>
        <item x="94744"/>
        <item x="94745"/>
        <item x="94746"/>
        <item x="94747"/>
        <item x="94748"/>
        <item x="94749"/>
        <item x="94750"/>
        <item x="94751"/>
        <item x="94752"/>
        <item x="94753"/>
        <item x="94754"/>
        <item x="94755"/>
        <item x="94756"/>
        <item x="94757"/>
        <item x="94758"/>
        <item x="94759"/>
        <item x="94760"/>
        <item x="94761"/>
        <item x="94762"/>
        <item x="94763"/>
        <item x="94764"/>
        <item x="94765"/>
        <item x="94766"/>
        <item x="94767"/>
        <item x="94768"/>
        <item x="94769"/>
        <item x="94770"/>
        <item x="94771"/>
        <item x="94772"/>
        <item x="94773"/>
        <item x="94774"/>
        <item x="94775"/>
        <item x="94776"/>
        <item x="94777"/>
        <item x="94778"/>
        <item x="94779"/>
        <item x="94780"/>
        <item x="94781"/>
        <item x="94782"/>
        <item x="94783"/>
        <item x="94784"/>
        <item x="94785"/>
        <item x="94786"/>
        <item x="94787"/>
        <item x="94788"/>
        <item x="94789"/>
        <item x="94790"/>
        <item x="94791"/>
        <item x="94792"/>
        <item x="94793"/>
        <item x="94794"/>
        <item x="94795"/>
        <item x="94796"/>
        <item x="94797"/>
        <item x="94798"/>
        <item x="94799"/>
        <item x="94800"/>
        <item x="94801"/>
        <item x="94802"/>
        <item x="94803"/>
        <item x="94804"/>
        <item x="94805"/>
        <item x="94806"/>
        <item x="94807"/>
        <item x="94808"/>
        <item x="94809"/>
        <item x="94810"/>
        <item x="94811"/>
        <item x="94812"/>
        <item x="94813"/>
        <item x="94814"/>
        <item x="94815"/>
        <item x="94816"/>
        <item x="94817"/>
        <item x="94818"/>
        <item x="94819"/>
        <item x="94820"/>
        <item x="94821"/>
        <item x="94822"/>
        <item x="94823"/>
        <item x="94824"/>
        <item x="94825"/>
        <item x="94826"/>
        <item x="94827"/>
        <item x="94828"/>
        <item x="94829"/>
        <item x="94830"/>
        <item x="94831"/>
        <item x="94832"/>
        <item x="94833"/>
        <item x="94834"/>
        <item x="94835"/>
        <item x="94836"/>
        <item x="94837"/>
        <item x="94838"/>
        <item x="94839"/>
        <item x="94840"/>
        <item x="94841"/>
        <item x="94842"/>
        <item x="94843"/>
        <item x="94844"/>
        <item x="94845"/>
        <item x="94846"/>
        <item x="94847"/>
        <item x="94848"/>
        <item x="94849"/>
        <item x="94850"/>
        <item x="94851"/>
        <item x="94852"/>
        <item x="94853"/>
        <item x="94854"/>
        <item x="94855"/>
        <item x="94856"/>
        <item x="94857"/>
        <item x="94858"/>
        <item x="94859"/>
        <item x="94860"/>
        <item x="94861"/>
        <item x="94862"/>
        <item x="94863"/>
        <item x="94864"/>
        <item x="94865"/>
        <item x="94866"/>
        <item x="94867"/>
        <item x="94868"/>
        <item x="94869"/>
        <item x="94870"/>
        <item x="94871"/>
        <item x="94872"/>
        <item x="94873"/>
        <item x="94874"/>
        <item x="94875"/>
        <item x="94876"/>
        <item x="94877"/>
        <item x="94878"/>
        <item x="94879"/>
        <item x="94880"/>
        <item x="94881"/>
        <item x="94882"/>
        <item x="94883"/>
        <item x="94884"/>
        <item x="94885"/>
        <item x="94886"/>
        <item x="94887"/>
        <item x="94888"/>
        <item x="94889"/>
        <item x="94890"/>
        <item x="94891"/>
        <item x="94892"/>
        <item x="94893"/>
        <item x="94894"/>
        <item x="94895"/>
        <item x="94896"/>
        <item x="94897"/>
        <item x="94898"/>
        <item x="94899"/>
        <item x="94900"/>
        <item x="94901"/>
        <item x="94902"/>
        <item x="94903"/>
        <item x="94904"/>
        <item x="94905"/>
        <item x="94906"/>
        <item x="94907"/>
        <item x="94908"/>
        <item x="94909"/>
        <item x="94910"/>
        <item x="94911"/>
        <item x="94912"/>
        <item x="94913"/>
        <item x="94914"/>
        <item x="94915"/>
        <item x="94916"/>
        <item x="94917"/>
        <item x="94918"/>
        <item x="94919"/>
        <item x="94920"/>
        <item x="94921"/>
        <item x="94922"/>
        <item x="94923"/>
        <item x="94924"/>
        <item x="94925"/>
        <item x="94926"/>
        <item x="94927"/>
        <item x="94928"/>
        <item x="94929"/>
        <item x="94930"/>
        <item x="94931"/>
        <item x="94932"/>
        <item x="94933"/>
        <item x="94934"/>
        <item x="94935"/>
        <item x="94936"/>
        <item x="94937"/>
        <item x="94938"/>
        <item x="94939"/>
        <item x="94940"/>
        <item x="94941"/>
        <item x="94942"/>
        <item x="94943"/>
        <item x="94944"/>
        <item x="94945"/>
        <item x="94946"/>
        <item x="94947"/>
        <item x="94948"/>
        <item x="94949"/>
        <item x="94950"/>
        <item x="94951"/>
        <item x="94952"/>
        <item x="94953"/>
        <item x="94954"/>
        <item x="94955"/>
        <item x="94956"/>
        <item x="94957"/>
        <item x="94958"/>
        <item x="94959"/>
        <item x="94960"/>
        <item x="94961"/>
        <item x="94962"/>
        <item x="94963"/>
        <item x="94964"/>
        <item x="94965"/>
        <item x="94966"/>
        <item x="94967"/>
        <item x="94968"/>
        <item x="94969"/>
        <item x="94970"/>
        <item x="94971"/>
        <item x="94972"/>
        <item x="94973"/>
        <item x="94974"/>
        <item x="94975"/>
        <item x="94976"/>
        <item x="94977"/>
        <item x="94978"/>
        <item x="94979"/>
        <item x="94980"/>
        <item x="94981"/>
        <item x="94982"/>
        <item x="94983"/>
        <item x="94984"/>
        <item x="94985"/>
        <item x="94986"/>
        <item x="94987"/>
        <item x="94988"/>
        <item x="94989"/>
        <item x="94990"/>
        <item x="94991"/>
        <item x="94992"/>
        <item x="94993"/>
        <item x="94994"/>
        <item x="94995"/>
        <item x="94996"/>
        <item x="94997"/>
        <item x="94998"/>
        <item x="94999"/>
        <item x="95000"/>
        <item x="95001"/>
        <item x="95002"/>
        <item x="95003"/>
        <item x="95004"/>
        <item x="95005"/>
        <item x="95006"/>
        <item x="95007"/>
        <item x="95008"/>
        <item x="95009"/>
        <item x="95010"/>
        <item x="95011"/>
        <item x="95012"/>
        <item x="95013"/>
        <item x="95014"/>
        <item x="95015"/>
        <item x="95016"/>
        <item x="95017"/>
        <item x="95018"/>
        <item x="95019"/>
        <item x="95020"/>
        <item x="95021"/>
        <item x="95022"/>
        <item x="95023"/>
        <item x="95024"/>
        <item x="95025"/>
        <item x="95026"/>
        <item x="95027"/>
        <item x="95028"/>
        <item x="95029"/>
        <item x="95030"/>
        <item x="95031"/>
        <item x="95032"/>
        <item x="95033"/>
        <item x="95034"/>
        <item x="95035"/>
        <item x="95036"/>
        <item x="95037"/>
        <item x="95038"/>
        <item x="95039"/>
        <item x="95040"/>
        <item x="95041"/>
        <item x="95042"/>
        <item x="95043"/>
        <item x="95044"/>
        <item x="95045"/>
        <item x="95046"/>
        <item x="95047"/>
        <item x="95048"/>
        <item x="95049"/>
        <item x="95050"/>
        <item x="95051"/>
        <item x="95052"/>
        <item x="95053"/>
        <item x="95054"/>
        <item x="95055"/>
        <item x="95056"/>
        <item x="95057"/>
        <item x="95058"/>
        <item x="95059"/>
        <item x="95060"/>
        <item x="95061"/>
        <item x="95062"/>
        <item x="95063"/>
        <item x="95064"/>
        <item x="95065"/>
        <item x="95066"/>
        <item x="95067"/>
        <item x="95068"/>
        <item x="95069"/>
        <item x="95070"/>
        <item x="95071"/>
        <item x="95072"/>
        <item x="95073"/>
        <item x="95074"/>
        <item x="95075"/>
        <item x="95076"/>
        <item x="95077"/>
        <item x="95078"/>
        <item x="95079"/>
        <item x="95080"/>
        <item x="95081"/>
        <item x="95082"/>
        <item x="95083"/>
        <item x="95084"/>
        <item x="95085"/>
        <item x="95086"/>
        <item x="95087"/>
        <item x="95088"/>
        <item x="95089"/>
        <item x="95090"/>
        <item x="95091"/>
        <item x="95092"/>
        <item x="95093"/>
        <item x="95094"/>
        <item x="95095"/>
        <item x="95096"/>
        <item x="95097"/>
        <item x="95098"/>
        <item x="95099"/>
        <item x="95100"/>
        <item x="95101"/>
        <item x="95102"/>
        <item x="95103"/>
        <item x="95104"/>
        <item x="95105"/>
        <item x="95106"/>
        <item x="95107"/>
        <item x="95108"/>
        <item x="95109"/>
        <item x="95110"/>
        <item x="95111"/>
        <item x="95112"/>
        <item x="95113"/>
        <item x="95114"/>
        <item x="95115"/>
        <item x="95116"/>
        <item x="95117"/>
        <item x="95118"/>
        <item x="95119"/>
        <item x="95120"/>
        <item x="95121"/>
        <item x="95122"/>
        <item x="95123"/>
        <item x="95124"/>
        <item x="95125"/>
        <item x="95126"/>
        <item x="95127"/>
        <item x="95128"/>
        <item x="95129"/>
        <item x="95130"/>
        <item x="95131"/>
        <item x="95132"/>
        <item x="95133"/>
        <item x="95134"/>
        <item x="95135"/>
        <item x="95136"/>
        <item x="95137"/>
        <item x="95138"/>
        <item x="95139"/>
        <item x="95140"/>
        <item x="95141"/>
        <item x="95142"/>
        <item x="95143"/>
        <item x="95144"/>
        <item x="95145"/>
        <item x="95146"/>
        <item x="95147"/>
        <item x="95148"/>
        <item x="95149"/>
        <item x="95150"/>
        <item x="95151"/>
        <item x="95152"/>
        <item x="95153"/>
        <item x="95154"/>
        <item x="95155"/>
        <item x="95156"/>
        <item x="95157"/>
        <item x="95158"/>
        <item x="95159"/>
        <item x="95160"/>
        <item x="95161"/>
        <item x="95162"/>
        <item x="95163"/>
        <item x="95164"/>
        <item x="95165"/>
        <item x="95166"/>
        <item x="95167"/>
        <item x="95168"/>
        <item x="95169"/>
        <item x="95170"/>
        <item x="95171"/>
        <item x="95172"/>
        <item x="95173"/>
        <item x="95174"/>
        <item x="95175"/>
        <item x="95176"/>
        <item x="95177"/>
        <item x="95178"/>
        <item x="95179"/>
        <item x="95180"/>
        <item x="95181"/>
        <item x="95182"/>
        <item x="95183"/>
        <item x="95184"/>
        <item x="95185"/>
        <item x="95186"/>
        <item x="95187"/>
        <item x="95188"/>
        <item x="95189"/>
        <item x="95190"/>
        <item x="95191"/>
        <item x="95192"/>
        <item x="95193"/>
        <item x="95194"/>
        <item x="95195"/>
        <item x="95196"/>
        <item x="95197"/>
        <item x="95198"/>
        <item x="95199"/>
        <item x="95200"/>
        <item x="95201"/>
        <item x="95202"/>
        <item x="95203"/>
        <item x="95204"/>
        <item x="95205"/>
        <item x="95206"/>
        <item x="95207"/>
        <item x="95208"/>
        <item x="95209"/>
        <item x="95210"/>
        <item x="95211"/>
        <item x="95212"/>
        <item x="95213"/>
        <item x="95214"/>
        <item x="95215"/>
        <item x="95216"/>
        <item x="95217"/>
        <item x="95218"/>
        <item x="95219"/>
        <item x="95220"/>
        <item x="95221"/>
        <item x="95222"/>
        <item x="95223"/>
        <item x="95224"/>
        <item x="95225"/>
        <item x="95226"/>
        <item x="95227"/>
        <item x="95228"/>
        <item x="95229"/>
        <item x="95230"/>
        <item x="95231"/>
        <item x="95232"/>
        <item x="95233"/>
        <item x="95234"/>
        <item x="95235"/>
        <item x="95236"/>
        <item x="95237"/>
        <item x="95238"/>
        <item x="95239"/>
        <item x="95240"/>
        <item x="95241"/>
        <item x="95242"/>
        <item x="95243"/>
        <item x="95244"/>
        <item x="95245"/>
        <item x="95246"/>
        <item x="95247"/>
        <item x="95248"/>
        <item x="95249"/>
        <item x="95250"/>
        <item x="95251"/>
        <item x="95252"/>
        <item x="95253"/>
        <item x="95254"/>
        <item x="95255"/>
        <item x="95256"/>
        <item x="95257"/>
        <item x="95258"/>
        <item x="95259"/>
        <item x="95260"/>
        <item x="95261"/>
        <item x="95262"/>
        <item x="95263"/>
        <item x="95264"/>
        <item x="95265"/>
        <item x="95266"/>
        <item x="95267"/>
        <item x="95268"/>
        <item x="95269"/>
        <item x="95270"/>
        <item x="95271"/>
        <item x="95272"/>
        <item x="95273"/>
        <item x="95274"/>
        <item x="95275"/>
        <item x="95276"/>
        <item x="95277"/>
        <item x="95278"/>
        <item x="95279"/>
        <item x="95280"/>
        <item x="95281"/>
        <item x="95282"/>
        <item x="95283"/>
        <item x="95284"/>
        <item x="95285"/>
        <item x="95286"/>
        <item x="95287"/>
        <item x="95288"/>
        <item x="95289"/>
        <item x="95290"/>
        <item x="95291"/>
        <item x="95292"/>
        <item x="95293"/>
        <item x="95294"/>
        <item x="95295"/>
        <item x="95296"/>
        <item x="95297"/>
        <item x="95298"/>
        <item x="95299"/>
        <item x="95300"/>
        <item x="95301"/>
        <item x="95302"/>
        <item x="95303"/>
        <item x="95304"/>
        <item x="95305"/>
        <item x="95306"/>
        <item x="95307"/>
        <item x="95308"/>
        <item x="95309"/>
        <item x="95310"/>
        <item x="95311"/>
        <item x="95312"/>
        <item x="95313"/>
        <item x="95314"/>
        <item x="95315"/>
        <item x="95316"/>
        <item x="95317"/>
        <item x="95318"/>
        <item x="95319"/>
        <item x="95320"/>
        <item x="95321"/>
        <item x="95322"/>
        <item x="95323"/>
        <item x="95324"/>
        <item x="95325"/>
        <item x="95326"/>
        <item x="95327"/>
        <item x="95328"/>
        <item x="95329"/>
        <item x="95330"/>
        <item x="95331"/>
        <item x="95332"/>
        <item x="95333"/>
        <item x="95334"/>
        <item x="95335"/>
        <item x="95336"/>
        <item x="95337"/>
        <item x="95338"/>
        <item x="95339"/>
        <item x="95340"/>
        <item x="95341"/>
        <item x="95342"/>
        <item x="95343"/>
        <item x="95344"/>
        <item x="95345"/>
        <item x="95346"/>
        <item x="95347"/>
        <item x="95348"/>
        <item x="95349"/>
        <item x="95350"/>
        <item x="95351"/>
        <item x="95352"/>
        <item x="95353"/>
        <item x="95354"/>
        <item x="95355"/>
        <item x="95356"/>
        <item x="95357"/>
        <item x="95358"/>
        <item x="95359"/>
        <item x="95360"/>
        <item x="95361"/>
        <item x="95362"/>
        <item x="95363"/>
        <item x="95364"/>
        <item x="95365"/>
        <item x="95366"/>
        <item x="95367"/>
        <item x="95368"/>
        <item x="95369"/>
        <item x="95370"/>
        <item x="95371"/>
        <item x="95372"/>
        <item x="95373"/>
        <item x="95374"/>
        <item x="95375"/>
        <item x="95376"/>
        <item x="95377"/>
        <item x="95378"/>
        <item x="95379"/>
        <item x="95380"/>
        <item x="95381"/>
        <item x="95382"/>
        <item x="95383"/>
        <item x="95384"/>
        <item x="95385"/>
        <item x="95386"/>
        <item x="95387"/>
        <item x="95388"/>
        <item x="95389"/>
        <item x="95390"/>
        <item x="95391"/>
        <item x="95392"/>
        <item x="95393"/>
        <item x="95394"/>
        <item x="95395"/>
        <item x="95396"/>
        <item x="95397"/>
        <item x="95398"/>
        <item x="95399"/>
        <item x="95400"/>
        <item x="95401"/>
        <item x="95402"/>
        <item x="95403"/>
        <item x="95404"/>
        <item x="95405"/>
        <item x="95406"/>
        <item x="95407"/>
        <item x="95408"/>
        <item x="95409"/>
        <item x="95410"/>
        <item x="95411"/>
        <item x="95412"/>
        <item x="95413"/>
        <item x="95414"/>
        <item x="95415"/>
        <item x="95416"/>
        <item x="95417"/>
        <item x="95418"/>
        <item x="95419"/>
        <item x="95420"/>
        <item x="95421"/>
        <item x="95422"/>
        <item x="95423"/>
        <item x="95424"/>
        <item x="95425"/>
        <item x="95426"/>
        <item x="95427"/>
        <item x="95428"/>
        <item x="95429"/>
        <item x="95430"/>
        <item x="95431"/>
        <item x="95432"/>
        <item x="95433"/>
        <item x="95434"/>
        <item x="95435"/>
        <item x="95436"/>
        <item x="95437"/>
        <item x="95438"/>
        <item x="95439"/>
        <item x="95440"/>
        <item x="95441"/>
        <item x="95442"/>
        <item x="95443"/>
        <item x="95444"/>
        <item x="95445"/>
        <item x="95446"/>
        <item x="95447"/>
        <item x="95448"/>
        <item x="95449"/>
        <item x="95450"/>
        <item x="95451"/>
        <item x="95452"/>
        <item x="95453"/>
        <item x="95454"/>
        <item x="95455"/>
        <item x="95456"/>
        <item x="95457"/>
        <item x="95458"/>
        <item x="95459"/>
        <item x="95460"/>
        <item x="95461"/>
        <item x="95462"/>
        <item x="95463"/>
        <item x="95464"/>
        <item x="95465"/>
        <item x="95466"/>
        <item x="95467"/>
        <item x="95468"/>
        <item x="95469"/>
        <item x="95470"/>
        <item x="95471"/>
        <item x="95472"/>
        <item x="95473"/>
        <item x="95474"/>
        <item x="95475"/>
        <item x="95476"/>
        <item x="95477"/>
        <item x="95478"/>
        <item x="95479"/>
        <item x="95480"/>
        <item x="95481"/>
        <item x="95482"/>
        <item x="95483"/>
        <item x="95484"/>
        <item x="95485"/>
        <item x="95486"/>
        <item x="95487"/>
        <item x="95488"/>
        <item x="95489"/>
        <item x="95490"/>
        <item x="95491"/>
        <item x="95492"/>
        <item x="95493"/>
        <item x="95494"/>
        <item x="95495"/>
        <item x="95496"/>
        <item x="95497"/>
        <item x="95498"/>
        <item x="95499"/>
        <item x="95500"/>
        <item x="95501"/>
        <item x="95502"/>
        <item x="95503"/>
        <item x="95504"/>
        <item x="95505"/>
        <item x="95506"/>
        <item x="95507"/>
        <item x="95508"/>
        <item x="95509"/>
        <item x="95510"/>
        <item x="95511"/>
        <item x="95512"/>
        <item x="95513"/>
        <item x="95514"/>
        <item x="95515"/>
        <item x="95516"/>
        <item x="95517"/>
        <item x="95518"/>
        <item x="95519"/>
        <item x="95520"/>
        <item x="95521"/>
        <item x="95522"/>
        <item x="95523"/>
        <item x="95524"/>
        <item x="95525"/>
        <item x="95526"/>
        <item x="95527"/>
        <item x="95528"/>
        <item x="95529"/>
        <item x="95530"/>
        <item x="95531"/>
        <item x="95532"/>
        <item x="95533"/>
        <item x="95534"/>
        <item x="95535"/>
        <item x="95536"/>
        <item x="95537"/>
        <item x="95538"/>
        <item x="95539"/>
        <item x="95540"/>
        <item x="95541"/>
        <item x="95542"/>
        <item x="95543"/>
        <item x="95544"/>
        <item x="95545"/>
        <item x="95546"/>
        <item x="95547"/>
        <item x="95548"/>
        <item x="95549"/>
        <item x="95550"/>
        <item x="95551"/>
        <item x="95552"/>
        <item x="95553"/>
        <item x="95554"/>
        <item x="95555"/>
        <item x="95556"/>
        <item x="95557"/>
        <item x="95558"/>
        <item x="95559"/>
        <item x="95560"/>
        <item x="95561"/>
        <item x="95562"/>
        <item x="95563"/>
        <item x="95564"/>
        <item x="95565"/>
        <item x="95566"/>
        <item x="95567"/>
        <item x="95568"/>
        <item x="95569"/>
        <item x="95570"/>
        <item x="95571"/>
        <item x="95572"/>
        <item x="95573"/>
        <item x="95574"/>
        <item x="95575"/>
        <item x="95576"/>
        <item x="95577"/>
        <item x="95578"/>
        <item x="95579"/>
        <item x="95580"/>
        <item x="95581"/>
        <item x="95582"/>
        <item x="95583"/>
        <item x="95584"/>
        <item x="95585"/>
        <item x="95586"/>
        <item x="95587"/>
        <item x="95588"/>
        <item x="95589"/>
        <item x="95590"/>
        <item x="95591"/>
        <item x="95592"/>
        <item x="95593"/>
        <item x="95594"/>
        <item x="95595"/>
        <item x="95596"/>
        <item x="95597"/>
        <item x="95598"/>
        <item x="95599"/>
        <item x="95600"/>
        <item x="95601"/>
        <item x="95602"/>
        <item x="95603"/>
        <item x="95604"/>
        <item x="95605"/>
        <item x="95606"/>
        <item x="95607"/>
        <item x="95608"/>
        <item x="95609"/>
        <item x="95610"/>
        <item x="95611"/>
        <item x="95612"/>
        <item x="95613"/>
        <item x="95614"/>
        <item x="95615"/>
        <item x="95616"/>
        <item x="95617"/>
        <item x="95618"/>
        <item x="95619"/>
        <item x="95620"/>
        <item x="95621"/>
        <item x="95622"/>
        <item x="95623"/>
        <item x="95624"/>
        <item x="95625"/>
        <item x="95626"/>
        <item x="95627"/>
        <item x="95628"/>
        <item x="95629"/>
        <item x="95630"/>
        <item x="95631"/>
        <item x="95632"/>
        <item x="95633"/>
        <item x="95634"/>
        <item x="95635"/>
        <item x="95636"/>
        <item x="95637"/>
        <item x="95638"/>
        <item x="95639"/>
        <item x="95640"/>
        <item x="95641"/>
        <item x="95642"/>
        <item x="95643"/>
        <item x="95644"/>
        <item x="95645"/>
        <item x="95646"/>
        <item x="95647"/>
        <item x="95648"/>
        <item x="95649"/>
        <item x="95650"/>
        <item x="95651"/>
        <item x="95652"/>
        <item x="95653"/>
        <item x="95654"/>
        <item x="95655"/>
        <item x="95656"/>
        <item x="95657"/>
        <item x="95658"/>
        <item x="95659"/>
        <item x="95660"/>
        <item x="95661"/>
        <item x="95662"/>
        <item x="95663"/>
        <item x="95664"/>
        <item x="95665"/>
        <item x="95666"/>
        <item x="95667"/>
        <item x="95668"/>
        <item x="95669"/>
        <item x="95670"/>
        <item x="95671"/>
        <item x="95672"/>
        <item x="95673"/>
        <item x="95674"/>
        <item x="95675"/>
        <item x="95676"/>
        <item x="95677"/>
        <item x="95678"/>
        <item x="95679"/>
        <item x="95680"/>
        <item x="95681"/>
        <item x="95682"/>
        <item x="95683"/>
        <item x="95684"/>
        <item x="95685"/>
        <item x="95686"/>
        <item x="95687"/>
        <item x="95688"/>
        <item x="95689"/>
        <item x="95690"/>
        <item x="95691"/>
        <item x="95692"/>
        <item x="95693"/>
        <item x="95694"/>
        <item x="95695"/>
        <item x="95696"/>
        <item x="95697"/>
        <item x="95698"/>
        <item x="95699"/>
        <item x="95700"/>
        <item x="95701"/>
        <item x="95702"/>
        <item x="95703"/>
        <item x="95704"/>
        <item x="95705"/>
        <item x="95706"/>
        <item x="95707"/>
        <item x="95708"/>
        <item x="95709"/>
        <item x="95710"/>
        <item x="95711"/>
        <item x="95712"/>
        <item x="95713"/>
        <item x="95714"/>
        <item x="95715"/>
        <item x="95716"/>
        <item x="95717"/>
        <item x="95718"/>
        <item x="95719"/>
        <item x="95720"/>
        <item x="95721"/>
        <item x="95722"/>
        <item x="95723"/>
        <item x="95724"/>
        <item x="95725"/>
        <item x="95726"/>
        <item x="95727"/>
        <item x="95728"/>
        <item x="95729"/>
        <item x="95730"/>
        <item x="95731"/>
        <item x="95732"/>
        <item x="95733"/>
        <item x="95734"/>
        <item x="95735"/>
        <item x="95736"/>
        <item x="95737"/>
        <item x="95738"/>
        <item x="95739"/>
        <item x="95740"/>
        <item x="95741"/>
        <item x="95742"/>
        <item x="95743"/>
        <item x="95744"/>
        <item x="95745"/>
        <item x="95746"/>
        <item x="95747"/>
        <item x="95748"/>
        <item x="95749"/>
        <item x="95750"/>
        <item x="95751"/>
        <item x="95752"/>
        <item x="95753"/>
        <item x="95754"/>
        <item x="95755"/>
        <item x="95756"/>
        <item x="95757"/>
        <item x="95758"/>
        <item x="95759"/>
        <item x="95760"/>
        <item x="95761"/>
        <item x="95762"/>
        <item x="95763"/>
        <item x="95764"/>
        <item x="95765"/>
        <item x="95766"/>
        <item x="95767"/>
        <item x="95768"/>
        <item x="95769"/>
        <item x="95770"/>
        <item x="95771"/>
        <item x="95772"/>
        <item x="95773"/>
        <item x="95774"/>
        <item x="95775"/>
        <item x="95776"/>
        <item x="95777"/>
        <item x="95778"/>
        <item x="95779"/>
        <item x="95780"/>
        <item x="95781"/>
        <item x="95782"/>
        <item x="95783"/>
        <item x="95784"/>
        <item x="95785"/>
        <item x="95786"/>
        <item x="95787"/>
        <item x="95788"/>
        <item x="95789"/>
        <item x="95790"/>
        <item x="95791"/>
        <item x="95792"/>
        <item x="95793"/>
        <item x="95794"/>
        <item x="95795"/>
        <item x="95796"/>
        <item x="95797"/>
        <item x="95798"/>
        <item x="95799"/>
        <item x="95800"/>
        <item x="95801"/>
        <item x="95802"/>
        <item x="95803"/>
        <item x="95804"/>
        <item x="95805"/>
        <item x="95806"/>
        <item x="95807"/>
        <item x="95808"/>
        <item x="95809"/>
        <item x="95810"/>
        <item x="95811"/>
        <item x="95812"/>
        <item x="95813"/>
        <item x="95814"/>
        <item x="95815"/>
        <item x="95816"/>
        <item x="95817"/>
        <item x="95818"/>
        <item x="95819"/>
        <item x="95820"/>
        <item x="95821"/>
        <item x="95822"/>
        <item x="95823"/>
        <item x="95824"/>
        <item x="95825"/>
        <item x="95826"/>
        <item x="95827"/>
        <item x="95828"/>
        <item x="95829"/>
        <item x="95830"/>
        <item x="95831"/>
        <item x="95832"/>
        <item x="95833"/>
        <item x="95834"/>
        <item x="95835"/>
        <item x="95836"/>
        <item x="95837"/>
        <item x="95838"/>
        <item x="95839"/>
        <item x="95840"/>
        <item x="95841"/>
        <item x="95842"/>
        <item x="95843"/>
        <item x="95844"/>
        <item x="95845"/>
        <item x="95846"/>
        <item x="95847"/>
        <item x="95848"/>
        <item x="95849"/>
        <item x="95850"/>
        <item x="95851"/>
        <item x="95852"/>
        <item x="95853"/>
        <item x="95854"/>
        <item x="95855"/>
        <item x="95856"/>
        <item x="95857"/>
        <item x="95858"/>
        <item x="95859"/>
        <item x="95860"/>
        <item x="95861"/>
        <item x="95862"/>
        <item x="95863"/>
        <item x="95864"/>
        <item x="95865"/>
        <item x="95866"/>
        <item x="95867"/>
        <item x="95868"/>
        <item x="95869"/>
        <item x="95870"/>
        <item x="95871"/>
        <item x="95872"/>
        <item x="95873"/>
        <item x="95874"/>
        <item x="95875"/>
        <item x="95876"/>
        <item x="95877"/>
        <item x="95878"/>
        <item x="95879"/>
        <item x="95880"/>
        <item x="95881"/>
        <item x="95882"/>
        <item x="95883"/>
        <item x="95884"/>
        <item x="95885"/>
        <item x="95886"/>
        <item x="95887"/>
        <item x="95888"/>
        <item x="95889"/>
        <item x="95890"/>
        <item x="95891"/>
        <item x="95892"/>
        <item x="95893"/>
        <item x="95894"/>
        <item x="95895"/>
        <item x="95896"/>
        <item x="95897"/>
        <item x="95898"/>
        <item x="95899"/>
        <item x="95900"/>
        <item x="95901"/>
        <item x="95902"/>
        <item x="95903"/>
        <item x="95904"/>
        <item x="95905"/>
        <item x="95906"/>
        <item x="95907"/>
        <item x="95908"/>
        <item x="95909"/>
        <item x="95910"/>
        <item x="95911"/>
        <item x="95912"/>
        <item x="95913"/>
        <item x="95914"/>
        <item x="95915"/>
        <item x="95916"/>
        <item x="95917"/>
        <item x="95918"/>
        <item x="95919"/>
        <item x="95920"/>
        <item x="95921"/>
        <item x="95922"/>
        <item x="95923"/>
        <item x="95924"/>
        <item x="95925"/>
        <item x="95926"/>
        <item x="95927"/>
        <item x="95928"/>
        <item x="95929"/>
        <item x="95930"/>
        <item x="95931"/>
        <item x="95932"/>
        <item x="95933"/>
        <item x="95934"/>
        <item x="95935"/>
        <item x="95936"/>
        <item x="95937"/>
        <item x="95938"/>
        <item x="95939"/>
        <item x="95940"/>
        <item x="95941"/>
        <item x="95942"/>
        <item x="95943"/>
        <item x="95944"/>
        <item x="95945"/>
        <item x="95946"/>
        <item x="95947"/>
        <item x="95948"/>
        <item x="95949"/>
        <item x="95950"/>
        <item x="95951"/>
        <item x="95952"/>
        <item x="95953"/>
        <item x="95954"/>
        <item x="95955"/>
        <item x="95956"/>
        <item x="95957"/>
        <item x="95958"/>
        <item x="95959"/>
        <item x="95960"/>
        <item x="95961"/>
        <item x="95962"/>
        <item x="95963"/>
        <item x="95964"/>
        <item x="95965"/>
        <item x="95966"/>
        <item x="95967"/>
        <item x="95968"/>
        <item x="95969"/>
        <item x="95970"/>
        <item x="95971"/>
        <item x="95972"/>
        <item x="95973"/>
        <item x="95974"/>
        <item x="95975"/>
        <item x="95976"/>
        <item x="95977"/>
        <item x="95978"/>
        <item x="95979"/>
        <item x="95980"/>
        <item x="95981"/>
        <item x="95982"/>
        <item x="95983"/>
        <item x="95984"/>
        <item x="95985"/>
        <item x="95986"/>
        <item x="95987"/>
        <item x="95988"/>
        <item x="95989"/>
        <item x="95990"/>
        <item x="95991"/>
        <item x="95992"/>
        <item x="95993"/>
        <item x="95994"/>
        <item x="95995"/>
        <item x="95996"/>
        <item x="95997"/>
        <item x="95998"/>
        <item x="95999"/>
        <item x="96000"/>
        <item x="96001"/>
        <item x="96002"/>
        <item x="96003"/>
        <item x="96004"/>
        <item x="96005"/>
        <item x="96006"/>
        <item x="96007"/>
        <item x="96008"/>
        <item x="96009"/>
        <item x="96010"/>
        <item x="96011"/>
        <item x="96012"/>
        <item x="96013"/>
        <item x="96014"/>
        <item x="96015"/>
        <item x="96016"/>
        <item x="96017"/>
        <item x="96018"/>
        <item x="96019"/>
        <item x="96020"/>
        <item x="96021"/>
        <item x="96022"/>
        <item x="96023"/>
        <item x="96024"/>
        <item x="96025"/>
        <item x="96026"/>
        <item x="96027"/>
        <item x="96028"/>
        <item x="96029"/>
        <item x="96030"/>
        <item x="96031"/>
        <item x="96032"/>
        <item x="96033"/>
        <item x="96034"/>
        <item x="96035"/>
        <item x="96036"/>
        <item x="96037"/>
        <item x="96038"/>
        <item x="96039"/>
        <item x="96040"/>
        <item x="96041"/>
        <item x="96042"/>
        <item x="96043"/>
        <item x="96044"/>
        <item x="96045"/>
        <item x="96046"/>
        <item x="96047"/>
        <item x="96048"/>
        <item x="96049"/>
        <item x="96050"/>
        <item x="96051"/>
        <item x="96052"/>
        <item x="96053"/>
        <item x="96054"/>
        <item x="96055"/>
        <item x="96056"/>
        <item x="96057"/>
        <item x="96058"/>
        <item x="96059"/>
        <item x="96060"/>
        <item x="96061"/>
        <item x="96062"/>
        <item x="96063"/>
        <item x="96064"/>
        <item x="96065"/>
        <item x="96066"/>
        <item x="96067"/>
        <item x="96068"/>
        <item x="96069"/>
        <item x="96070"/>
        <item x="96071"/>
        <item x="96072"/>
        <item x="96073"/>
        <item x="96074"/>
        <item x="96075"/>
        <item x="96076"/>
        <item x="96077"/>
        <item x="96078"/>
        <item x="96079"/>
        <item x="96080"/>
        <item x="96081"/>
        <item x="96082"/>
        <item x="96083"/>
        <item x="96084"/>
        <item x="96085"/>
        <item x="96086"/>
        <item x="96087"/>
        <item x="96088"/>
        <item x="96089"/>
        <item x="96090"/>
        <item x="96091"/>
        <item x="96092"/>
        <item x="96093"/>
        <item x="96094"/>
        <item x="96095"/>
        <item x="96096"/>
        <item x="96097"/>
        <item x="96098"/>
        <item x="96099"/>
        <item x="96100"/>
        <item x="96101"/>
        <item x="96102"/>
        <item x="96103"/>
        <item x="96104"/>
        <item x="96105"/>
        <item x="96106"/>
        <item x="96107"/>
        <item x="96108"/>
        <item x="96109"/>
        <item x="96110"/>
        <item x="96111"/>
        <item x="96112"/>
        <item x="96113"/>
        <item x="96114"/>
        <item x="96115"/>
        <item x="96116"/>
        <item x="96117"/>
        <item x="96118"/>
        <item x="96119"/>
        <item x="96120"/>
        <item x="96121"/>
        <item x="96122"/>
        <item x="96123"/>
        <item x="96124"/>
        <item x="96125"/>
        <item x="96126"/>
        <item x="96127"/>
        <item x="96128"/>
        <item x="96129"/>
        <item x="96130"/>
        <item x="96131"/>
        <item x="96132"/>
        <item x="96133"/>
        <item x="96134"/>
        <item x="96135"/>
        <item x="96136"/>
        <item x="96137"/>
        <item x="96138"/>
        <item x="96139"/>
        <item x="96140"/>
        <item x="96141"/>
        <item x="96142"/>
        <item x="96143"/>
        <item x="96144"/>
        <item x="96145"/>
        <item x="96146"/>
        <item x="96147"/>
        <item x="96148"/>
        <item x="96149"/>
        <item x="96150"/>
        <item x="96151"/>
        <item x="96152"/>
        <item x="96153"/>
        <item x="96154"/>
        <item x="96155"/>
        <item x="96156"/>
        <item x="96157"/>
        <item x="96158"/>
        <item x="96159"/>
        <item x="96160"/>
        <item x="96161"/>
        <item x="96162"/>
        <item x="96163"/>
        <item x="96164"/>
        <item x="96165"/>
        <item x="96166"/>
        <item x="96167"/>
        <item x="96168"/>
        <item x="96169"/>
        <item x="96170"/>
        <item x="96171"/>
        <item x="96172"/>
        <item x="96173"/>
        <item x="96174"/>
        <item x="96175"/>
        <item x="96176"/>
        <item x="96177"/>
        <item x="96178"/>
        <item x="96179"/>
        <item x="96180"/>
        <item x="96181"/>
        <item x="96182"/>
        <item x="96183"/>
        <item x="96184"/>
        <item x="96185"/>
        <item x="96186"/>
        <item x="96187"/>
        <item x="96188"/>
        <item x="96189"/>
        <item x="96190"/>
        <item x="96191"/>
        <item x="96192"/>
        <item x="96193"/>
        <item x="96194"/>
        <item x="96195"/>
        <item x="96196"/>
        <item x="96197"/>
        <item x="96198"/>
        <item x="96199"/>
        <item x="96200"/>
        <item x="96201"/>
        <item x="96202"/>
        <item x="96203"/>
        <item x="96204"/>
        <item x="96205"/>
        <item x="96206"/>
        <item x="96207"/>
        <item x="96208"/>
        <item x="96209"/>
        <item x="96210"/>
        <item x="96211"/>
        <item x="96212"/>
        <item x="96213"/>
        <item x="96214"/>
        <item x="96215"/>
        <item x="96216"/>
        <item x="96217"/>
        <item x="96218"/>
        <item x="96219"/>
        <item x="96220"/>
        <item x="96221"/>
        <item x="96222"/>
        <item x="96223"/>
        <item x="96224"/>
        <item x="96225"/>
        <item x="96226"/>
        <item x="96227"/>
        <item x="96228"/>
        <item x="96229"/>
        <item x="96230"/>
        <item x="96231"/>
        <item x="96232"/>
        <item x="96233"/>
        <item x="96234"/>
        <item x="96235"/>
        <item x="96236"/>
        <item x="96237"/>
        <item x="96238"/>
        <item x="96239"/>
        <item x="96240"/>
        <item x="96241"/>
        <item x="96242"/>
        <item x="96243"/>
        <item x="96244"/>
        <item x="96245"/>
        <item x="96246"/>
        <item x="96247"/>
        <item x="96248"/>
        <item x="96249"/>
        <item x="96250"/>
        <item x="96251"/>
        <item x="96252"/>
        <item x="96253"/>
        <item x="96254"/>
        <item x="96255"/>
        <item x="96256"/>
        <item x="96257"/>
        <item x="96258"/>
        <item x="96259"/>
        <item x="96260"/>
        <item x="96261"/>
        <item x="96262"/>
        <item x="96263"/>
        <item x="96264"/>
        <item x="96265"/>
        <item x="96266"/>
        <item x="96267"/>
        <item x="96268"/>
        <item x="96269"/>
        <item x="96270"/>
        <item x="96271"/>
        <item x="96272"/>
        <item x="96273"/>
        <item x="96274"/>
        <item x="96275"/>
        <item x="96276"/>
        <item x="96277"/>
        <item x="96278"/>
        <item x="96279"/>
        <item x="96280"/>
        <item x="96281"/>
        <item x="96282"/>
        <item x="96283"/>
        <item x="96284"/>
        <item x="96285"/>
        <item x="96286"/>
        <item x="96287"/>
        <item x="96288"/>
        <item x="96289"/>
        <item x="96290"/>
        <item x="96291"/>
        <item x="96292"/>
        <item x="96293"/>
        <item x="96294"/>
        <item x="96295"/>
        <item x="96296"/>
        <item x="96297"/>
        <item x="96298"/>
        <item x="96299"/>
        <item x="96300"/>
        <item x="96301"/>
        <item x="96302"/>
        <item x="96303"/>
        <item x="96304"/>
        <item x="96305"/>
        <item x="96306"/>
        <item x="96307"/>
        <item x="96308"/>
        <item x="96309"/>
        <item x="96310"/>
        <item x="96311"/>
        <item x="96312"/>
        <item x="96313"/>
        <item x="96314"/>
        <item x="96315"/>
        <item x="96316"/>
        <item x="96317"/>
        <item x="96318"/>
        <item x="96319"/>
        <item x="96320"/>
        <item x="96321"/>
        <item x="96322"/>
        <item x="96323"/>
        <item x="96324"/>
        <item x="96325"/>
        <item x="96326"/>
        <item x="96327"/>
        <item x="96328"/>
        <item x="96329"/>
        <item x="96330"/>
        <item x="96331"/>
        <item x="96332"/>
        <item x="96333"/>
        <item x="96334"/>
        <item x="96335"/>
        <item x="96336"/>
        <item x="96337"/>
        <item x="96338"/>
        <item x="96339"/>
        <item x="96340"/>
        <item x="96341"/>
        <item x="96342"/>
        <item x="96343"/>
        <item x="96344"/>
        <item x="96345"/>
        <item x="96346"/>
        <item x="96347"/>
        <item x="96348"/>
        <item x="96349"/>
        <item x="96350"/>
        <item x="96351"/>
        <item x="96352"/>
        <item x="96353"/>
        <item x="96354"/>
        <item x="96355"/>
        <item x="96356"/>
        <item x="96357"/>
        <item x="96358"/>
        <item x="96359"/>
        <item x="96360"/>
        <item x="96361"/>
        <item x="96362"/>
        <item x="96363"/>
        <item x="96364"/>
        <item x="96365"/>
        <item x="96366"/>
        <item x="96367"/>
        <item x="96368"/>
        <item x="96369"/>
        <item x="96370"/>
        <item x="96371"/>
        <item x="96372"/>
        <item x="96373"/>
        <item x="96374"/>
        <item x="96375"/>
        <item x="96376"/>
        <item x="96377"/>
        <item x="96378"/>
        <item x="96379"/>
        <item x="96380"/>
        <item x="96381"/>
        <item x="96382"/>
        <item x="96383"/>
        <item x="96384"/>
        <item x="96385"/>
        <item x="96386"/>
        <item x="96387"/>
        <item x="96388"/>
        <item x="96389"/>
        <item x="96390"/>
        <item x="96391"/>
        <item x="96392"/>
        <item x="96393"/>
        <item x="96394"/>
        <item x="96395"/>
        <item x="96396"/>
        <item x="96397"/>
        <item x="96398"/>
        <item x="96399"/>
        <item x="96400"/>
        <item x="96401"/>
        <item x="96402"/>
        <item x="96403"/>
        <item x="96404"/>
        <item x="96405"/>
        <item x="96406"/>
        <item x="96407"/>
        <item x="96408"/>
        <item x="96409"/>
        <item x="96410"/>
        <item x="96411"/>
        <item x="96412"/>
        <item x="96413"/>
        <item x="96414"/>
        <item x="96415"/>
        <item x="96416"/>
        <item x="96417"/>
        <item x="96418"/>
        <item x="96419"/>
        <item x="96420"/>
        <item x="96421"/>
        <item x="96422"/>
        <item x="96423"/>
        <item x="96424"/>
        <item x="96425"/>
        <item x="96426"/>
        <item x="96427"/>
        <item x="96428"/>
        <item x="96429"/>
        <item x="96430"/>
        <item x="96431"/>
        <item x="96432"/>
        <item x="96433"/>
        <item x="96434"/>
        <item x="96435"/>
        <item x="96436"/>
        <item x="96437"/>
        <item x="96438"/>
        <item x="96439"/>
        <item x="96440"/>
        <item x="96441"/>
        <item x="96442"/>
        <item x="96443"/>
        <item x="96444"/>
        <item x="96445"/>
        <item x="96446"/>
        <item x="96447"/>
        <item x="96448"/>
        <item x="96449"/>
        <item x="96450"/>
        <item x="96451"/>
        <item x="96452"/>
        <item x="96453"/>
        <item x="96454"/>
        <item x="96455"/>
        <item x="96456"/>
        <item x="96457"/>
        <item x="96458"/>
        <item x="96459"/>
        <item x="96460"/>
        <item x="96461"/>
        <item x="96462"/>
        <item x="96463"/>
        <item x="96464"/>
        <item x="96465"/>
        <item x="96466"/>
        <item x="96467"/>
        <item x="96468"/>
        <item x="96469"/>
        <item x="96470"/>
        <item x="96471"/>
        <item x="96472"/>
        <item x="96473"/>
        <item x="96474"/>
        <item x="96475"/>
        <item x="96476"/>
        <item x="96477"/>
        <item x="96478"/>
        <item x="96479"/>
        <item x="96480"/>
        <item x="96481"/>
        <item x="96482"/>
        <item x="96483"/>
        <item x="96484"/>
        <item x="96485"/>
        <item x="96486"/>
        <item x="96487"/>
        <item x="96488"/>
        <item x="96489"/>
        <item x="96490"/>
        <item x="96491"/>
        <item x="96492"/>
        <item x="96493"/>
        <item x="96494"/>
        <item x="96495"/>
        <item x="96496"/>
        <item x="96497"/>
        <item x="96498"/>
        <item x="96499"/>
        <item x="96500"/>
        <item x="96501"/>
        <item x="96502"/>
        <item x="96503"/>
        <item x="96504"/>
        <item x="96505"/>
        <item x="96506"/>
        <item x="96507"/>
        <item x="96508"/>
        <item x="96509"/>
        <item x="96510"/>
        <item x="96511"/>
        <item x="96512"/>
        <item x="96513"/>
        <item x="96514"/>
        <item x="96515"/>
        <item x="96516"/>
        <item x="96517"/>
        <item x="96518"/>
        <item x="96519"/>
        <item x="96520"/>
        <item x="96521"/>
        <item x="96522"/>
        <item x="96523"/>
        <item x="96524"/>
        <item x="96525"/>
        <item x="96526"/>
        <item x="96527"/>
        <item x="96528"/>
        <item x="96529"/>
        <item x="96530"/>
        <item x="96531"/>
        <item x="96532"/>
        <item x="96533"/>
        <item x="96534"/>
        <item x="96535"/>
        <item x="96536"/>
        <item x="96537"/>
        <item x="96538"/>
        <item x="96539"/>
        <item x="96540"/>
        <item x="96541"/>
        <item x="96542"/>
        <item x="96543"/>
        <item x="96544"/>
        <item x="96545"/>
        <item x="96546"/>
        <item x="96547"/>
        <item x="96548"/>
        <item x="96549"/>
        <item x="96550"/>
        <item x="96551"/>
        <item x="96552"/>
        <item x="96553"/>
        <item x="96554"/>
        <item x="96555"/>
        <item x="96556"/>
        <item x="96557"/>
        <item x="96558"/>
        <item x="96559"/>
        <item x="96560"/>
        <item x="96561"/>
        <item x="96562"/>
        <item x="96563"/>
        <item x="96564"/>
        <item x="96565"/>
        <item x="96566"/>
        <item x="96567"/>
        <item x="96568"/>
        <item x="96569"/>
        <item x="96570"/>
        <item x="96571"/>
        <item x="96572"/>
        <item x="96573"/>
        <item x="96574"/>
        <item x="96575"/>
        <item x="96576"/>
        <item x="96577"/>
        <item x="96578"/>
        <item x="96579"/>
        <item x="96580"/>
        <item x="96581"/>
        <item x="96582"/>
        <item x="96583"/>
        <item x="96584"/>
        <item x="96585"/>
        <item x="96586"/>
        <item x="96587"/>
        <item x="96588"/>
        <item x="96589"/>
        <item x="96590"/>
        <item x="96591"/>
        <item x="96592"/>
        <item x="96593"/>
        <item x="96594"/>
        <item x="96595"/>
        <item x="96596"/>
        <item x="96597"/>
        <item x="96598"/>
        <item x="96599"/>
        <item x="96600"/>
        <item x="96601"/>
        <item x="96602"/>
        <item x="96603"/>
        <item x="96604"/>
        <item x="96605"/>
        <item x="96606"/>
        <item x="96607"/>
        <item x="96608"/>
        <item x="96609"/>
        <item x="96610"/>
        <item x="96611"/>
        <item x="96612"/>
        <item x="96613"/>
        <item x="96614"/>
        <item x="96615"/>
        <item x="96616"/>
        <item x="96617"/>
        <item x="96618"/>
        <item x="96619"/>
        <item x="96620"/>
        <item x="96621"/>
        <item x="96622"/>
        <item x="96623"/>
        <item x="96624"/>
        <item x="96625"/>
        <item x="96626"/>
        <item x="96627"/>
        <item x="96628"/>
        <item x="96629"/>
        <item x="96630"/>
        <item x="96631"/>
        <item x="96632"/>
        <item x="96633"/>
        <item x="96634"/>
        <item x="96635"/>
        <item x="96636"/>
        <item x="96637"/>
        <item x="96638"/>
        <item x="96639"/>
        <item x="96640"/>
        <item x="96641"/>
        <item x="96642"/>
        <item x="96643"/>
        <item x="96644"/>
        <item x="96645"/>
        <item x="96646"/>
        <item x="96647"/>
        <item x="96648"/>
        <item x="96649"/>
        <item x="96650"/>
        <item x="96651"/>
        <item x="96652"/>
        <item x="96653"/>
        <item x="96654"/>
        <item x="96655"/>
        <item x="96656"/>
        <item x="96657"/>
        <item x="96658"/>
        <item x="96659"/>
        <item x="96660"/>
        <item x="96661"/>
        <item x="96662"/>
        <item x="96663"/>
        <item x="96664"/>
        <item x="96665"/>
        <item x="96666"/>
        <item x="96667"/>
        <item x="96668"/>
        <item x="96669"/>
        <item x="96670"/>
        <item x="96671"/>
        <item x="96672"/>
        <item x="96673"/>
        <item x="96674"/>
        <item x="96675"/>
        <item x="96676"/>
        <item x="96677"/>
        <item x="96678"/>
        <item x="96679"/>
        <item x="96680"/>
        <item x="96681"/>
        <item x="96682"/>
        <item x="96683"/>
        <item x="96684"/>
        <item x="96685"/>
        <item x="96686"/>
        <item x="96687"/>
        <item x="96688"/>
        <item x="96689"/>
        <item x="96690"/>
        <item x="96691"/>
        <item x="96692"/>
        <item x="96693"/>
        <item x="96694"/>
        <item x="96695"/>
        <item x="96696"/>
        <item x="96697"/>
        <item x="96698"/>
        <item x="96699"/>
        <item x="96700"/>
        <item x="96701"/>
        <item x="96702"/>
        <item x="96703"/>
        <item x="96704"/>
        <item x="96705"/>
        <item x="96706"/>
        <item x="96707"/>
        <item x="96708"/>
        <item x="96709"/>
        <item x="96710"/>
        <item x="96711"/>
        <item x="96712"/>
        <item x="96713"/>
        <item x="96714"/>
        <item x="96715"/>
        <item x="96716"/>
        <item x="96717"/>
        <item x="96718"/>
        <item x="96719"/>
        <item x="96720"/>
        <item x="96721"/>
        <item x="96722"/>
        <item x="96723"/>
        <item x="96724"/>
        <item x="96725"/>
        <item x="96726"/>
        <item x="96727"/>
        <item x="96728"/>
        <item x="96729"/>
        <item x="96730"/>
        <item x="96731"/>
        <item x="96732"/>
        <item x="96733"/>
        <item x="96734"/>
        <item x="96735"/>
        <item x="96736"/>
        <item x="96737"/>
        <item x="96738"/>
        <item x="96739"/>
        <item x="96740"/>
        <item x="96741"/>
        <item x="96742"/>
        <item x="96743"/>
        <item x="96744"/>
        <item x="96745"/>
        <item x="96746"/>
        <item x="96747"/>
        <item x="96748"/>
        <item x="96749"/>
        <item x="96750"/>
        <item x="96751"/>
        <item x="96752"/>
        <item x="96753"/>
        <item x="96754"/>
        <item x="96755"/>
        <item x="96756"/>
        <item x="96757"/>
        <item x="96758"/>
        <item x="96759"/>
        <item x="96760"/>
        <item x="96761"/>
        <item x="96762"/>
        <item x="96763"/>
        <item x="96764"/>
        <item x="96765"/>
        <item x="96766"/>
        <item x="96767"/>
        <item x="96768"/>
        <item x="96769"/>
        <item x="96770"/>
        <item x="96771"/>
        <item x="96772"/>
        <item x="96773"/>
        <item x="96774"/>
        <item x="96775"/>
        <item x="96776"/>
        <item x="96777"/>
        <item x="96778"/>
        <item x="96779"/>
        <item x="96780"/>
        <item x="96781"/>
        <item x="96782"/>
        <item x="96783"/>
        <item x="96784"/>
        <item x="96785"/>
        <item x="96786"/>
        <item x="96787"/>
        <item x="96788"/>
        <item x="96789"/>
        <item x="96790"/>
        <item x="96791"/>
        <item x="96792"/>
        <item x="96793"/>
        <item x="96794"/>
        <item x="96795"/>
        <item x="96796"/>
        <item x="96797"/>
        <item x="96798"/>
        <item x="96799"/>
        <item x="96800"/>
        <item x="96801"/>
        <item x="96802"/>
        <item x="96803"/>
        <item x="96804"/>
        <item x="96805"/>
        <item x="96806"/>
        <item x="96807"/>
        <item x="96808"/>
        <item x="96809"/>
        <item x="96810"/>
        <item x="96811"/>
        <item x="96812"/>
        <item x="96813"/>
        <item x="96814"/>
        <item x="96815"/>
        <item x="96816"/>
        <item x="96817"/>
        <item x="96818"/>
        <item x="96819"/>
        <item x="96820"/>
        <item x="96821"/>
        <item x="96822"/>
        <item x="96823"/>
        <item x="96824"/>
        <item x="96825"/>
        <item x="96826"/>
        <item x="96827"/>
        <item x="96828"/>
        <item x="96829"/>
        <item x="96830"/>
        <item x="96831"/>
        <item x="96832"/>
        <item x="96833"/>
        <item x="96834"/>
        <item x="96835"/>
        <item x="96836"/>
        <item x="96837"/>
        <item x="96838"/>
        <item x="96839"/>
        <item x="96840"/>
        <item x="96841"/>
        <item x="96842"/>
        <item x="96843"/>
        <item x="96844"/>
        <item x="96845"/>
        <item x="96846"/>
        <item x="96847"/>
        <item x="96848"/>
        <item x="96849"/>
        <item x="96850"/>
        <item x="96851"/>
        <item x="96852"/>
        <item x="96853"/>
        <item x="96854"/>
        <item x="96855"/>
        <item x="96856"/>
        <item x="96857"/>
        <item x="96858"/>
        <item x="96859"/>
        <item x="96860"/>
        <item x="96861"/>
        <item x="96862"/>
        <item x="96863"/>
        <item x="96864"/>
        <item x="96865"/>
        <item x="96866"/>
        <item x="96867"/>
        <item x="96868"/>
        <item x="96869"/>
        <item x="96870"/>
        <item x="96871"/>
        <item x="96872"/>
        <item x="96873"/>
        <item x="96874"/>
        <item x="96875"/>
        <item x="96876"/>
        <item x="96877"/>
        <item x="96878"/>
        <item x="96879"/>
        <item x="96880"/>
        <item x="96881"/>
        <item x="96882"/>
        <item x="96883"/>
        <item x="96884"/>
        <item x="96885"/>
        <item x="96886"/>
        <item x="96887"/>
        <item x="96888"/>
        <item x="96889"/>
        <item x="96890"/>
        <item x="96891"/>
        <item x="96892"/>
        <item x="96893"/>
        <item x="96894"/>
        <item x="96895"/>
        <item x="96896"/>
        <item x="96897"/>
        <item x="96898"/>
        <item x="96899"/>
        <item x="96900"/>
        <item x="96901"/>
        <item x="96902"/>
        <item x="96903"/>
        <item x="96904"/>
        <item x="96905"/>
        <item x="96906"/>
        <item x="96907"/>
        <item x="96908"/>
        <item x="96909"/>
        <item x="96910"/>
        <item x="96911"/>
        <item x="96912"/>
        <item x="96913"/>
        <item x="96914"/>
        <item x="96915"/>
        <item x="96916"/>
        <item x="96917"/>
        <item x="96918"/>
        <item x="96919"/>
        <item x="96920"/>
        <item x="96921"/>
        <item x="96922"/>
        <item x="96923"/>
        <item x="96924"/>
        <item x="96925"/>
        <item x="96926"/>
        <item x="96927"/>
        <item x="96928"/>
        <item x="96929"/>
        <item x="96930"/>
        <item x="96931"/>
        <item x="96932"/>
        <item x="96933"/>
        <item x="96934"/>
        <item x="96935"/>
        <item x="96936"/>
        <item x="96937"/>
        <item x="96938"/>
        <item x="96939"/>
        <item x="96940"/>
        <item x="96941"/>
        <item x="96942"/>
        <item x="96943"/>
        <item x="96944"/>
        <item x="96945"/>
        <item x="96946"/>
        <item x="96947"/>
        <item x="96948"/>
        <item x="96949"/>
        <item x="96950"/>
        <item x="96951"/>
        <item x="96952"/>
        <item x="96953"/>
        <item x="96954"/>
        <item x="96955"/>
        <item x="96956"/>
        <item x="96957"/>
        <item x="96958"/>
        <item x="96959"/>
        <item x="96960"/>
        <item x="96961"/>
        <item x="96962"/>
        <item x="96963"/>
        <item x="96964"/>
        <item x="96965"/>
        <item x="96966"/>
        <item x="96967"/>
        <item x="96968"/>
        <item x="96969"/>
        <item x="96970"/>
        <item x="96971"/>
        <item x="96972"/>
        <item x="96973"/>
        <item x="96974"/>
        <item x="96975"/>
        <item x="96976"/>
        <item x="96977"/>
        <item x="96978"/>
        <item x="96979"/>
        <item x="96980"/>
        <item x="96981"/>
        <item x="96982"/>
        <item x="96983"/>
        <item x="96984"/>
        <item x="96985"/>
        <item x="96986"/>
        <item x="96987"/>
        <item x="96988"/>
        <item x="96989"/>
        <item x="96990"/>
        <item x="96991"/>
        <item x="96992"/>
        <item x="96993"/>
        <item x="96994"/>
        <item x="96995"/>
        <item x="96996"/>
        <item x="96997"/>
        <item x="96998"/>
        <item x="96999"/>
        <item x="97000"/>
        <item x="97001"/>
        <item x="97002"/>
        <item x="97003"/>
        <item x="97004"/>
        <item x="97005"/>
        <item x="97006"/>
        <item x="97007"/>
        <item x="97008"/>
        <item x="97009"/>
        <item x="97010"/>
        <item x="97011"/>
        <item x="97012"/>
        <item x="97013"/>
        <item x="97014"/>
        <item x="97015"/>
        <item x="97016"/>
        <item x="97017"/>
        <item x="97018"/>
        <item x="97019"/>
        <item x="97020"/>
        <item x="97021"/>
        <item x="97022"/>
        <item x="97023"/>
        <item x="97024"/>
        <item x="97025"/>
        <item x="97026"/>
        <item x="97027"/>
        <item x="97028"/>
        <item x="97029"/>
        <item x="97030"/>
        <item x="97031"/>
        <item x="97032"/>
        <item x="97033"/>
        <item x="97034"/>
        <item x="97035"/>
        <item x="97036"/>
        <item x="97037"/>
        <item x="97038"/>
        <item x="97039"/>
        <item x="97040"/>
        <item x="97041"/>
        <item x="97042"/>
        <item x="97043"/>
        <item x="97044"/>
        <item x="97045"/>
        <item x="97046"/>
        <item x="97047"/>
        <item x="97048"/>
        <item x="97049"/>
        <item x="97050"/>
        <item x="97051"/>
        <item x="97052"/>
        <item x="97053"/>
        <item x="97054"/>
        <item x="97055"/>
        <item x="97056"/>
        <item x="97057"/>
        <item x="97058"/>
        <item x="97059"/>
        <item x="97060"/>
        <item x="97061"/>
        <item x="97062"/>
        <item x="97063"/>
        <item x="97064"/>
        <item x="97065"/>
        <item x="97066"/>
        <item x="97067"/>
        <item x="97068"/>
        <item x="97069"/>
        <item x="97070"/>
        <item x="97071"/>
        <item x="97072"/>
        <item x="97073"/>
        <item x="97074"/>
        <item x="97075"/>
        <item x="97076"/>
        <item x="97077"/>
        <item x="97078"/>
        <item x="97079"/>
        <item x="97080"/>
        <item x="97081"/>
        <item x="97082"/>
        <item x="97083"/>
        <item x="97084"/>
        <item x="97085"/>
        <item x="97086"/>
        <item x="97087"/>
        <item x="97088"/>
        <item x="97089"/>
        <item x="97090"/>
        <item x="97091"/>
        <item x="97092"/>
        <item x="97093"/>
        <item x="97094"/>
        <item x="97095"/>
        <item x="97096"/>
        <item x="97097"/>
        <item x="97098"/>
        <item x="97099"/>
        <item x="97100"/>
        <item x="97101"/>
        <item x="97102"/>
        <item x="97103"/>
        <item x="97104"/>
        <item x="97105"/>
        <item x="97106"/>
        <item x="97107"/>
        <item x="97108"/>
        <item x="97109"/>
        <item x="97110"/>
        <item x="97111"/>
        <item x="97112"/>
        <item x="97113"/>
        <item x="97114"/>
        <item x="97115"/>
        <item x="97116"/>
        <item x="97117"/>
        <item x="97118"/>
        <item x="97119"/>
        <item x="97120"/>
        <item x="97121"/>
        <item x="97122"/>
        <item x="97123"/>
        <item x="97124"/>
        <item x="97125"/>
        <item x="97126"/>
        <item x="97127"/>
        <item x="97128"/>
        <item x="97129"/>
        <item x="97130"/>
        <item x="97131"/>
        <item x="97132"/>
        <item x="97133"/>
        <item x="97134"/>
        <item x="97135"/>
        <item x="97136"/>
        <item x="97137"/>
        <item x="97138"/>
        <item x="97139"/>
        <item x="97140"/>
        <item x="97141"/>
        <item x="97142"/>
        <item x="97143"/>
        <item x="97144"/>
        <item x="97145"/>
        <item x="97146"/>
        <item x="97147"/>
        <item x="97148"/>
        <item x="97149"/>
        <item x="97150"/>
        <item x="97151"/>
        <item x="97152"/>
        <item x="97153"/>
        <item x="97154"/>
        <item x="97155"/>
        <item x="97156"/>
        <item x="97157"/>
        <item x="97158"/>
        <item x="97159"/>
        <item x="97160"/>
        <item x="97161"/>
        <item x="97162"/>
        <item x="97163"/>
        <item x="97164"/>
        <item x="97165"/>
        <item x="97166"/>
        <item x="97167"/>
        <item x="97168"/>
        <item x="97169"/>
        <item x="97170"/>
        <item x="97171"/>
        <item x="97172"/>
        <item x="97173"/>
        <item x="97174"/>
        <item x="97175"/>
        <item x="97176"/>
        <item x="97177"/>
        <item x="97178"/>
        <item x="97179"/>
        <item x="97180"/>
        <item x="97181"/>
        <item x="97182"/>
        <item x="97183"/>
        <item x="97184"/>
        <item x="97185"/>
        <item x="97186"/>
        <item x="97187"/>
        <item x="97188"/>
        <item x="97189"/>
        <item x="97190"/>
        <item x="97191"/>
        <item x="97192"/>
        <item x="97193"/>
        <item x="97194"/>
        <item x="97195"/>
        <item x="97196"/>
        <item x="97197"/>
        <item x="97198"/>
        <item x="97199"/>
        <item x="97200"/>
        <item x="97201"/>
        <item x="97202"/>
        <item x="97203"/>
        <item x="97204"/>
        <item x="97205"/>
        <item x="97206"/>
        <item x="97207"/>
        <item x="97208"/>
        <item x="97209"/>
        <item x="97210"/>
        <item x="97211"/>
        <item x="97212"/>
        <item x="97213"/>
        <item x="97214"/>
        <item x="97215"/>
        <item x="97216"/>
        <item x="97217"/>
        <item x="97218"/>
        <item x="97219"/>
        <item x="97220"/>
        <item x="97221"/>
        <item x="97222"/>
        <item x="97223"/>
        <item x="97224"/>
        <item x="97225"/>
        <item x="97226"/>
        <item x="97227"/>
        <item x="97228"/>
        <item x="97229"/>
        <item x="97230"/>
        <item x="97231"/>
        <item x="97232"/>
        <item x="97233"/>
        <item x="97234"/>
        <item x="97235"/>
        <item x="97236"/>
        <item x="97237"/>
        <item x="97238"/>
        <item x="97239"/>
        <item x="97240"/>
        <item x="97241"/>
        <item x="97242"/>
        <item x="97243"/>
        <item x="97244"/>
        <item x="97245"/>
        <item x="97246"/>
        <item x="97247"/>
        <item x="97248"/>
        <item x="97249"/>
        <item x="97250"/>
        <item x="97251"/>
        <item x="97252"/>
        <item x="97253"/>
        <item x="97254"/>
        <item x="97255"/>
        <item x="97256"/>
        <item x="97257"/>
        <item x="97258"/>
        <item x="97259"/>
        <item x="97260"/>
        <item x="97261"/>
        <item x="97262"/>
        <item x="97263"/>
        <item x="97264"/>
        <item x="97265"/>
        <item x="97266"/>
        <item x="97267"/>
        <item x="97268"/>
        <item x="97269"/>
        <item x="97270"/>
        <item x="97271"/>
        <item x="97272"/>
        <item x="97273"/>
        <item x="97274"/>
        <item x="97275"/>
        <item x="97276"/>
        <item x="97277"/>
        <item x="97278"/>
        <item x="97279"/>
        <item x="97280"/>
        <item x="97281"/>
        <item x="97282"/>
        <item x="97283"/>
        <item x="97284"/>
        <item x="97285"/>
        <item x="97286"/>
        <item x="97287"/>
        <item x="97288"/>
        <item x="97289"/>
        <item x="97290"/>
        <item x="97291"/>
        <item x="97292"/>
        <item x="97293"/>
        <item x="97294"/>
        <item x="97295"/>
        <item x="97296"/>
        <item x="97297"/>
        <item x="97298"/>
        <item x="97299"/>
        <item x="97300"/>
        <item x="97301"/>
        <item x="97302"/>
        <item x="97303"/>
        <item x="97304"/>
        <item x="97305"/>
        <item x="97306"/>
        <item x="97307"/>
        <item x="97308"/>
        <item x="97309"/>
        <item x="97310"/>
        <item x="97311"/>
        <item x="97312"/>
        <item x="97313"/>
        <item x="97314"/>
        <item x="97315"/>
        <item x="97316"/>
        <item x="97317"/>
        <item x="97318"/>
        <item x="97319"/>
        <item x="97320"/>
        <item x="97321"/>
        <item x="97322"/>
        <item x="97323"/>
        <item x="97324"/>
        <item x="97325"/>
        <item x="97326"/>
        <item x="97327"/>
        <item x="97328"/>
        <item x="97329"/>
        <item x="97330"/>
        <item x="97331"/>
        <item x="97332"/>
        <item x="97333"/>
        <item x="97334"/>
        <item x="97335"/>
        <item x="97336"/>
        <item x="97337"/>
        <item x="97338"/>
        <item x="97339"/>
        <item x="97340"/>
        <item x="97341"/>
        <item x="97342"/>
        <item x="97343"/>
        <item x="97344"/>
        <item x="97345"/>
        <item x="97346"/>
        <item x="97347"/>
        <item x="97348"/>
        <item x="97349"/>
        <item x="97350"/>
        <item x="97351"/>
        <item x="97352"/>
        <item x="97353"/>
        <item x="97354"/>
        <item x="97355"/>
        <item x="97356"/>
        <item x="97357"/>
        <item x="97358"/>
        <item x="97359"/>
        <item x="97360"/>
        <item x="97361"/>
        <item x="97362"/>
        <item x="97363"/>
        <item x="97364"/>
        <item x="97365"/>
        <item x="97366"/>
        <item x="97367"/>
        <item x="97368"/>
        <item x="97369"/>
        <item x="97370"/>
        <item x="97371"/>
        <item x="97372"/>
        <item x="97373"/>
        <item x="97374"/>
        <item x="97375"/>
        <item x="97376"/>
        <item x="97377"/>
        <item x="97378"/>
        <item x="97379"/>
        <item x="97380"/>
        <item x="97381"/>
        <item x="97382"/>
        <item x="97383"/>
        <item x="97384"/>
        <item x="97385"/>
        <item x="97386"/>
        <item x="97387"/>
        <item x="97388"/>
        <item x="97389"/>
        <item x="97390"/>
        <item x="97391"/>
        <item x="97392"/>
        <item x="97393"/>
        <item x="97394"/>
        <item x="97395"/>
        <item x="97396"/>
        <item x="97397"/>
        <item x="97398"/>
        <item x="97399"/>
        <item x="97400"/>
        <item x="97401"/>
        <item x="97402"/>
        <item x="97403"/>
        <item x="97404"/>
        <item x="97405"/>
        <item x="97406"/>
        <item x="97407"/>
        <item x="97408"/>
        <item x="97409"/>
        <item x="97410"/>
        <item x="97411"/>
        <item x="97412"/>
        <item x="97413"/>
        <item x="97414"/>
        <item x="97415"/>
        <item x="97416"/>
        <item x="97417"/>
        <item x="97418"/>
        <item x="97419"/>
        <item x="97420"/>
        <item x="97421"/>
        <item x="97422"/>
        <item x="97423"/>
        <item x="97424"/>
        <item x="97425"/>
        <item x="97426"/>
        <item x="97427"/>
        <item x="97428"/>
        <item x="97429"/>
        <item x="97430"/>
        <item x="97431"/>
        <item x="97432"/>
        <item x="97433"/>
        <item x="97434"/>
        <item x="97435"/>
        <item x="97436"/>
        <item x="97437"/>
        <item x="97438"/>
        <item x="97439"/>
        <item x="97440"/>
        <item x="97441"/>
        <item x="97442"/>
        <item x="97443"/>
        <item x="97444"/>
        <item x="97445"/>
        <item x="97446"/>
        <item x="97447"/>
        <item x="97448"/>
        <item x="97449"/>
        <item x="97450"/>
        <item x="97451"/>
        <item x="97452"/>
        <item x="97453"/>
        <item x="97454"/>
        <item x="97455"/>
        <item x="97456"/>
        <item x="97457"/>
        <item x="97458"/>
        <item x="97459"/>
        <item x="97460"/>
        <item x="97461"/>
        <item x="97462"/>
        <item x="97463"/>
        <item x="97464"/>
        <item x="97465"/>
        <item x="97466"/>
        <item x="97467"/>
        <item x="97468"/>
        <item x="97469"/>
        <item x="97470"/>
        <item x="97471"/>
        <item x="97472"/>
        <item x="97473"/>
        <item x="97474"/>
        <item x="97475"/>
        <item x="97476"/>
        <item x="97477"/>
        <item x="97478"/>
        <item x="97479"/>
        <item x="97480"/>
        <item x="97481"/>
        <item x="97482"/>
        <item x="97483"/>
        <item x="97484"/>
        <item x="97485"/>
        <item x="97486"/>
        <item x="97487"/>
        <item x="97488"/>
        <item x="97489"/>
        <item x="97490"/>
        <item x="97491"/>
        <item x="97492"/>
        <item x="97493"/>
        <item x="97494"/>
        <item x="97495"/>
        <item x="97496"/>
        <item x="97497"/>
        <item x="97498"/>
        <item x="97499"/>
        <item x="97500"/>
        <item x="97501"/>
        <item x="97502"/>
        <item x="97503"/>
        <item x="97504"/>
        <item x="97505"/>
        <item x="97506"/>
        <item x="97507"/>
        <item x="97508"/>
        <item x="97509"/>
        <item x="97510"/>
        <item x="97511"/>
        <item x="97512"/>
        <item x="97513"/>
        <item x="97514"/>
        <item x="97515"/>
        <item x="97516"/>
        <item x="97517"/>
        <item x="97518"/>
        <item x="97519"/>
        <item x="97520"/>
        <item x="97521"/>
        <item x="97522"/>
        <item x="97523"/>
        <item x="97524"/>
        <item x="97525"/>
        <item x="97526"/>
        <item x="97527"/>
        <item x="97528"/>
        <item x="97529"/>
        <item x="97530"/>
        <item x="97531"/>
        <item x="97532"/>
        <item x="97533"/>
        <item x="97534"/>
        <item x="97535"/>
        <item x="97536"/>
        <item x="97537"/>
        <item x="97538"/>
        <item x="97539"/>
        <item x="97540"/>
        <item x="97541"/>
        <item x="97542"/>
        <item x="97543"/>
        <item x="97544"/>
        <item x="97545"/>
        <item x="97546"/>
        <item x="97547"/>
        <item x="97548"/>
        <item x="97549"/>
        <item x="97550"/>
        <item x="97551"/>
        <item x="97552"/>
        <item x="97553"/>
        <item x="97554"/>
        <item x="97555"/>
        <item x="97556"/>
        <item x="97557"/>
        <item x="97558"/>
        <item x="97559"/>
        <item x="97560"/>
        <item x="97561"/>
        <item x="97562"/>
        <item x="97563"/>
        <item x="97564"/>
        <item x="97565"/>
        <item x="97566"/>
        <item x="97567"/>
        <item x="97568"/>
        <item x="97569"/>
        <item x="97570"/>
        <item x="97571"/>
        <item x="97572"/>
        <item x="97573"/>
        <item x="97574"/>
        <item x="97575"/>
        <item x="97576"/>
        <item x="97577"/>
        <item x="97578"/>
        <item x="97579"/>
        <item x="97580"/>
        <item x="97581"/>
        <item x="97582"/>
        <item x="97583"/>
        <item x="97584"/>
        <item x="97585"/>
        <item x="97586"/>
        <item x="97587"/>
        <item x="97588"/>
        <item x="97589"/>
        <item x="97590"/>
        <item x="97591"/>
        <item x="97592"/>
        <item x="97593"/>
        <item x="97594"/>
        <item x="97595"/>
        <item x="97596"/>
        <item x="97597"/>
        <item x="97598"/>
        <item x="97599"/>
        <item x="97600"/>
        <item x="97601"/>
        <item x="97602"/>
        <item x="97603"/>
        <item x="97604"/>
        <item x="97605"/>
        <item x="97606"/>
        <item x="97607"/>
        <item x="97608"/>
        <item x="97609"/>
        <item x="97610"/>
        <item x="97611"/>
        <item x="97612"/>
        <item x="97613"/>
        <item x="97614"/>
        <item x="97615"/>
        <item x="97616"/>
        <item x="97617"/>
        <item x="97618"/>
        <item x="97619"/>
        <item x="97620"/>
        <item x="97621"/>
        <item x="97622"/>
        <item x="97623"/>
        <item x="97624"/>
        <item x="97625"/>
        <item x="97626"/>
        <item x="97627"/>
        <item x="97628"/>
        <item x="97629"/>
        <item x="97630"/>
        <item x="97631"/>
        <item x="97632"/>
        <item x="97633"/>
        <item x="97634"/>
        <item x="97635"/>
        <item x="97636"/>
        <item x="97637"/>
        <item x="97638"/>
        <item x="97639"/>
        <item x="97640"/>
        <item x="97641"/>
        <item x="97642"/>
        <item x="97643"/>
        <item x="97644"/>
        <item x="97645"/>
        <item x="97646"/>
        <item x="97647"/>
        <item x="97648"/>
        <item x="97649"/>
        <item x="97650"/>
        <item x="97651"/>
        <item x="97652"/>
        <item x="97653"/>
        <item x="97654"/>
        <item x="97655"/>
        <item x="97656"/>
        <item x="97657"/>
        <item x="97658"/>
        <item x="97659"/>
        <item x="97660"/>
        <item x="97661"/>
        <item x="97662"/>
        <item x="97663"/>
        <item x="97664"/>
        <item x="97665"/>
        <item x="97666"/>
        <item x="97667"/>
        <item x="97668"/>
        <item x="97669"/>
        <item x="97670"/>
        <item x="97671"/>
        <item x="97672"/>
        <item x="97673"/>
        <item x="97674"/>
        <item x="97675"/>
        <item x="97676"/>
        <item x="97677"/>
        <item x="97678"/>
        <item x="97679"/>
        <item x="97680"/>
        <item x="97681"/>
        <item x="97682"/>
        <item x="97683"/>
        <item x="97684"/>
        <item x="97685"/>
        <item x="97686"/>
        <item x="97687"/>
        <item x="97688"/>
        <item x="97689"/>
        <item x="97690"/>
        <item x="97691"/>
        <item x="97692"/>
        <item x="97693"/>
        <item x="97694"/>
        <item x="97695"/>
        <item x="97696"/>
        <item x="97697"/>
        <item x="97698"/>
        <item x="97699"/>
        <item x="97700"/>
        <item x="97701"/>
        <item x="97702"/>
        <item x="97703"/>
        <item x="97704"/>
        <item x="97705"/>
        <item x="97706"/>
        <item x="97707"/>
        <item x="97708"/>
        <item x="97709"/>
        <item x="97710"/>
        <item x="97711"/>
        <item x="97712"/>
        <item x="97713"/>
        <item x="97714"/>
        <item x="97715"/>
        <item x="97716"/>
        <item x="97717"/>
        <item x="97718"/>
        <item x="97719"/>
        <item x="97720"/>
        <item x="97721"/>
        <item x="97722"/>
        <item x="97723"/>
        <item x="97724"/>
        <item x="97725"/>
        <item x="97726"/>
        <item x="97727"/>
        <item x="97728"/>
        <item x="97729"/>
        <item x="97730"/>
        <item x="97731"/>
        <item x="97732"/>
        <item x="97733"/>
        <item x="97734"/>
        <item x="97735"/>
        <item x="97736"/>
        <item x="97737"/>
        <item x="97738"/>
        <item x="97739"/>
        <item x="97740"/>
        <item x="97741"/>
        <item x="97742"/>
        <item x="97743"/>
        <item x="97744"/>
        <item x="97745"/>
        <item x="97746"/>
        <item x="97747"/>
        <item x="97748"/>
        <item x="97749"/>
        <item x="97750"/>
        <item x="97751"/>
        <item x="97752"/>
        <item x="97753"/>
        <item x="97754"/>
        <item x="97755"/>
        <item x="97756"/>
        <item x="97757"/>
        <item x="97758"/>
        <item x="97759"/>
        <item x="97760"/>
        <item x="97761"/>
        <item x="97762"/>
        <item x="97763"/>
        <item x="97764"/>
        <item x="97765"/>
        <item x="97766"/>
        <item x="97767"/>
        <item x="97768"/>
        <item x="97769"/>
        <item x="97770"/>
        <item x="97771"/>
        <item x="97772"/>
        <item x="97773"/>
        <item x="97774"/>
        <item x="97775"/>
        <item x="97776"/>
        <item x="97777"/>
        <item x="97778"/>
        <item x="97779"/>
        <item x="97780"/>
        <item x="97781"/>
        <item x="97782"/>
        <item x="97783"/>
        <item x="97784"/>
        <item x="97785"/>
        <item x="97786"/>
        <item x="97787"/>
        <item x="97788"/>
        <item x="97789"/>
        <item x="97790"/>
        <item x="97791"/>
        <item x="97792"/>
        <item x="97793"/>
        <item x="97794"/>
        <item x="97795"/>
        <item x="97796"/>
        <item x="97797"/>
        <item x="97798"/>
        <item x="97799"/>
        <item x="97800"/>
        <item x="97801"/>
        <item x="97802"/>
        <item x="97803"/>
        <item x="97804"/>
        <item x="97805"/>
        <item x="97806"/>
        <item x="97807"/>
        <item x="97808"/>
        <item x="97809"/>
        <item x="97810"/>
        <item x="97811"/>
        <item x="97812"/>
        <item x="97813"/>
        <item x="97814"/>
        <item x="97815"/>
        <item x="97816"/>
        <item x="97817"/>
        <item x="97818"/>
        <item x="97819"/>
        <item x="97820"/>
        <item x="97821"/>
        <item x="97822"/>
        <item x="97823"/>
        <item x="97824"/>
        <item x="97825"/>
        <item x="97826"/>
        <item x="97827"/>
        <item x="97828"/>
        <item x="97829"/>
        <item x="97830"/>
        <item x="97831"/>
        <item x="97832"/>
        <item x="97833"/>
        <item x="97834"/>
        <item x="97835"/>
        <item x="97836"/>
        <item x="97837"/>
        <item x="97838"/>
        <item x="97839"/>
        <item x="97840"/>
        <item x="97841"/>
        <item x="97842"/>
        <item x="97843"/>
        <item x="97844"/>
        <item x="97845"/>
        <item x="97846"/>
        <item x="97847"/>
        <item x="97848"/>
        <item x="97849"/>
        <item x="97850"/>
        <item x="97851"/>
        <item x="97852"/>
        <item x="97853"/>
        <item x="97854"/>
        <item x="97855"/>
        <item x="97856"/>
        <item x="97857"/>
        <item x="97858"/>
        <item x="97859"/>
        <item x="97860"/>
        <item x="97861"/>
        <item x="97862"/>
        <item x="97863"/>
        <item x="97864"/>
        <item x="97865"/>
        <item x="97866"/>
        <item x="97867"/>
        <item x="97868"/>
        <item x="97869"/>
        <item x="97870"/>
        <item x="97871"/>
        <item x="97872"/>
        <item x="97873"/>
        <item x="97874"/>
        <item x="97875"/>
        <item x="97876"/>
        <item x="97877"/>
        <item x="97878"/>
        <item x="97879"/>
        <item x="97880"/>
        <item x="97881"/>
        <item x="97882"/>
        <item x="97883"/>
        <item x="97884"/>
        <item x="97885"/>
        <item x="97886"/>
        <item x="97887"/>
        <item x="97888"/>
        <item x="97889"/>
        <item x="97890"/>
        <item x="97891"/>
        <item x="97892"/>
        <item x="97893"/>
        <item x="97894"/>
        <item x="97895"/>
        <item x="97896"/>
        <item x="97897"/>
        <item x="97898"/>
        <item x="97899"/>
        <item x="97900"/>
        <item x="97901"/>
        <item x="97902"/>
        <item x="97903"/>
        <item x="97904"/>
        <item x="97905"/>
        <item x="97906"/>
        <item x="97907"/>
        <item x="97908"/>
        <item x="97909"/>
        <item x="97910"/>
        <item x="97911"/>
        <item x="97912"/>
        <item x="97913"/>
        <item x="97914"/>
        <item x="97915"/>
        <item x="97916"/>
        <item x="97917"/>
        <item x="97918"/>
        <item x="97919"/>
        <item x="97920"/>
        <item x="97921"/>
        <item x="97922"/>
        <item x="97923"/>
        <item x="97924"/>
        <item x="97925"/>
        <item x="97926"/>
        <item x="97927"/>
        <item x="97928"/>
        <item x="97929"/>
        <item x="97930"/>
        <item x="97931"/>
        <item x="97932"/>
        <item x="97933"/>
        <item x="97934"/>
        <item x="97935"/>
        <item x="97936"/>
        <item x="97937"/>
        <item x="97938"/>
        <item x="97939"/>
        <item x="97940"/>
        <item x="97941"/>
        <item x="97942"/>
        <item x="97943"/>
        <item x="97944"/>
        <item x="97945"/>
        <item x="97946"/>
        <item x="97947"/>
        <item x="97948"/>
        <item x="97949"/>
        <item x="97950"/>
        <item x="97951"/>
        <item x="97952"/>
        <item x="97953"/>
        <item x="97954"/>
        <item x="97955"/>
        <item x="97956"/>
        <item x="97957"/>
        <item x="97958"/>
        <item x="97959"/>
        <item x="97960"/>
        <item x="97961"/>
        <item x="97962"/>
        <item x="97963"/>
        <item x="97964"/>
        <item x="97965"/>
        <item x="97966"/>
        <item x="97967"/>
        <item x="97968"/>
        <item x="97969"/>
        <item x="97970"/>
        <item x="97971"/>
        <item x="97972"/>
        <item x="97973"/>
        <item x="97974"/>
        <item x="97975"/>
        <item x="97976"/>
        <item x="97977"/>
        <item x="97978"/>
        <item x="97979"/>
        <item x="97980"/>
        <item x="97981"/>
        <item x="97982"/>
        <item x="97983"/>
        <item x="97984"/>
        <item x="97985"/>
        <item x="97986"/>
        <item x="97987"/>
        <item x="97988"/>
        <item x="97989"/>
        <item x="97990"/>
        <item x="97991"/>
        <item x="97992"/>
        <item x="97993"/>
        <item x="97994"/>
        <item x="97995"/>
        <item x="97996"/>
        <item x="97997"/>
        <item x="97998"/>
        <item x="97999"/>
        <item x="98000"/>
        <item x="98001"/>
        <item x="98002"/>
        <item x="98003"/>
        <item x="98004"/>
        <item x="98005"/>
        <item x="98006"/>
        <item x="98007"/>
        <item x="98008"/>
        <item x="98009"/>
        <item x="98010"/>
        <item x="98011"/>
        <item x="98012"/>
        <item x="98013"/>
        <item x="98014"/>
        <item x="98015"/>
        <item x="98016"/>
        <item x="98017"/>
        <item x="98018"/>
        <item x="98019"/>
        <item x="98020"/>
        <item x="98021"/>
        <item x="98022"/>
        <item x="98023"/>
        <item x="98024"/>
        <item x="98025"/>
        <item x="98026"/>
        <item x="98027"/>
        <item x="98028"/>
        <item x="98029"/>
        <item x="98030"/>
        <item x="98031"/>
        <item x="98032"/>
        <item x="98033"/>
        <item x="98034"/>
        <item x="98035"/>
        <item x="98036"/>
        <item x="98037"/>
        <item x="98038"/>
        <item x="98039"/>
        <item x="98040"/>
        <item x="98041"/>
        <item x="98042"/>
        <item x="98043"/>
        <item x="98044"/>
        <item x="98045"/>
        <item x="98046"/>
        <item x="98047"/>
        <item x="98048"/>
        <item x="98049"/>
        <item x="98050"/>
        <item x="98051"/>
        <item x="98052"/>
        <item x="98053"/>
        <item x="98054"/>
        <item x="98055"/>
        <item x="98056"/>
        <item x="98057"/>
        <item x="98058"/>
        <item x="98059"/>
        <item x="98060"/>
        <item x="98061"/>
        <item x="98062"/>
        <item x="98063"/>
        <item x="98064"/>
        <item x="98065"/>
        <item x="98066"/>
        <item x="98067"/>
        <item x="98068"/>
        <item x="98069"/>
        <item x="98070"/>
        <item x="98071"/>
        <item x="98072"/>
        <item x="98073"/>
        <item x="98074"/>
        <item x="98075"/>
        <item x="98076"/>
        <item x="98077"/>
        <item x="98078"/>
        <item x="98079"/>
        <item x="98080"/>
        <item x="98081"/>
        <item x="98082"/>
        <item x="98083"/>
        <item x="98084"/>
        <item x="98085"/>
        <item x="98086"/>
        <item x="98087"/>
        <item x="98088"/>
        <item x="98089"/>
        <item x="98090"/>
        <item x="98091"/>
        <item x="98092"/>
        <item x="98093"/>
        <item x="98094"/>
        <item x="98095"/>
        <item x="98096"/>
        <item x="98097"/>
        <item x="98098"/>
        <item x="98099"/>
        <item x="98100"/>
        <item x="98101"/>
        <item x="98102"/>
        <item x="98103"/>
        <item x="98104"/>
        <item x="98105"/>
        <item x="98106"/>
        <item x="98107"/>
        <item x="98108"/>
        <item x="98109"/>
        <item x="98110"/>
        <item x="98111"/>
        <item x="98112"/>
        <item x="98113"/>
        <item x="98114"/>
        <item x="98115"/>
        <item x="98116"/>
        <item x="98117"/>
        <item x="98118"/>
        <item x="98119"/>
        <item x="98120"/>
        <item x="98121"/>
        <item x="98122"/>
        <item x="98123"/>
        <item x="98124"/>
        <item x="98125"/>
        <item x="98126"/>
        <item x="98127"/>
        <item x="98128"/>
        <item x="98129"/>
        <item x="98130"/>
        <item x="98131"/>
        <item x="98132"/>
        <item x="98133"/>
        <item x="98134"/>
        <item x="98135"/>
        <item x="98136"/>
        <item x="98137"/>
        <item x="98138"/>
        <item x="98139"/>
        <item x="98140"/>
        <item x="98141"/>
        <item x="98142"/>
        <item x="98143"/>
        <item x="98144"/>
        <item x="98145"/>
        <item x="98146"/>
        <item x="98147"/>
        <item x="98148"/>
        <item x="98149"/>
        <item x="98150"/>
        <item x="98151"/>
        <item x="98152"/>
        <item x="98153"/>
        <item x="98154"/>
        <item x="98155"/>
        <item x="98156"/>
        <item x="98157"/>
        <item x="98158"/>
        <item x="98159"/>
        <item x="98160"/>
        <item x="98161"/>
        <item x="98162"/>
        <item x="98163"/>
        <item x="98164"/>
        <item x="98165"/>
        <item x="98166"/>
        <item x="98167"/>
        <item x="98168"/>
        <item x="98169"/>
        <item x="98170"/>
        <item x="98171"/>
        <item x="98172"/>
        <item x="98173"/>
        <item x="98174"/>
        <item x="98175"/>
        <item x="98176"/>
        <item x="98177"/>
        <item x="98178"/>
        <item x="98179"/>
        <item x="98180"/>
        <item x="98181"/>
        <item x="98182"/>
        <item x="98183"/>
        <item x="98184"/>
        <item x="98185"/>
        <item x="98186"/>
        <item x="98187"/>
        <item x="98188"/>
        <item x="98189"/>
        <item x="98190"/>
        <item x="98191"/>
        <item x="98192"/>
        <item x="98193"/>
        <item x="98194"/>
        <item x="98195"/>
        <item x="98196"/>
        <item x="98197"/>
        <item x="98198"/>
        <item x="98199"/>
        <item x="98200"/>
        <item x="98201"/>
        <item x="98202"/>
        <item x="98203"/>
        <item x="98204"/>
        <item x="98205"/>
        <item x="98206"/>
        <item x="98207"/>
        <item x="98208"/>
        <item x="98209"/>
        <item x="98210"/>
        <item x="98211"/>
        <item x="98212"/>
        <item x="98213"/>
        <item x="98214"/>
        <item x="98215"/>
        <item x="98216"/>
        <item x="98217"/>
        <item x="98218"/>
        <item x="98219"/>
        <item x="98220"/>
        <item x="98221"/>
        <item x="98222"/>
        <item x="98223"/>
        <item x="98224"/>
        <item x="98225"/>
        <item x="98226"/>
        <item x="98227"/>
        <item x="98228"/>
        <item x="98229"/>
        <item x="98230"/>
        <item x="98231"/>
        <item x="98232"/>
        <item x="98233"/>
        <item x="98234"/>
        <item x="98235"/>
        <item x="98236"/>
        <item x="98237"/>
        <item x="98238"/>
        <item x="98239"/>
        <item x="98240"/>
        <item x="98241"/>
        <item x="98242"/>
        <item x="98243"/>
        <item x="98244"/>
        <item x="98245"/>
        <item x="98246"/>
        <item x="98247"/>
        <item x="98248"/>
        <item x="98249"/>
        <item x="98250"/>
        <item x="98251"/>
        <item x="98252"/>
        <item x="98253"/>
        <item x="98254"/>
        <item x="98255"/>
        <item x="98256"/>
        <item x="98257"/>
        <item x="98258"/>
        <item x="98259"/>
        <item x="98260"/>
        <item x="98261"/>
        <item x="98262"/>
        <item x="98263"/>
        <item x="98264"/>
        <item x="98265"/>
        <item x="98266"/>
        <item x="98267"/>
        <item x="98268"/>
        <item x="98269"/>
        <item x="98270"/>
        <item x="98271"/>
        <item x="98272"/>
        <item x="98273"/>
        <item x="98274"/>
        <item x="98275"/>
        <item x="98276"/>
        <item x="98277"/>
        <item x="98278"/>
        <item x="98279"/>
        <item x="98280"/>
        <item x="98281"/>
        <item x="98282"/>
        <item x="98283"/>
        <item x="98284"/>
        <item x="98285"/>
        <item x="98286"/>
        <item x="98287"/>
        <item x="98288"/>
        <item x="98289"/>
        <item x="98290"/>
        <item x="98291"/>
        <item x="98292"/>
        <item x="98293"/>
        <item x="98294"/>
        <item x="98295"/>
        <item x="98296"/>
        <item x="98297"/>
        <item x="98298"/>
        <item x="98299"/>
        <item x="98300"/>
        <item x="98301"/>
        <item x="98302"/>
        <item x="98303"/>
        <item x="98304"/>
        <item x="98305"/>
        <item x="98306"/>
        <item x="98307"/>
        <item x="98308"/>
        <item x="98309"/>
        <item x="98310"/>
        <item x="98311"/>
        <item x="98312"/>
        <item x="98313"/>
        <item x="98314"/>
        <item x="98315"/>
        <item x="98316"/>
        <item x="98317"/>
        <item x="98318"/>
        <item x="98319"/>
        <item x="98320"/>
        <item x="98321"/>
        <item x="98322"/>
        <item x="98323"/>
        <item x="98324"/>
        <item x="98325"/>
        <item x="98326"/>
        <item x="98327"/>
        <item x="98328"/>
        <item x="98329"/>
        <item x="98330"/>
        <item x="98331"/>
        <item x="98332"/>
        <item x="98333"/>
        <item x="98334"/>
        <item x="98335"/>
        <item x="98336"/>
        <item x="98337"/>
        <item x="98338"/>
        <item x="98339"/>
        <item x="98340"/>
        <item x="98341"/>
        <item x="98342"/>
        <item x="98343"/>
        <item x="98344"/>
        <item x="98345"/>
        <item x="98346"/>
        <item x="98347"/>
        <item x="98348"/>
        <item x="98349"/>
        <item x="98350"/>
        <item x="98351"/>
        <item x="98352"/>
        <item x="98353"/>
        <item x="98354"/>
        <item x="98355"/>
        <item x="98356"/>
        <item x="98357"/>
        <item x="98358"/>
        <item x="98359"/>
        <item x="98360"/>
        <item x="98361"/>
        <item x="98362"/>
        <item x="98363"/>
        <item x="98364"/>
        <item x="98365"/>
        <item x="98366"/>
        <item x="98367"/>
        <item x="98368"/>
        <item x="98369"/>
        <item x="98370"/>
        <item x="98371"/>
        <item x="98372"/>
        <item x="98373"/>
        <item x="98374"/>
        <item x="98375"/>
        <item x="98376"/>
        <item x="98377"/>
        <item x="98378"/>
        <item x="98379"/>
        <item x="98380"/>
        <item x="98381"/>
        <item x="98382"/>
        <item x="98383"/>
        <item x="98384"/>
        <item x="98385"/>
        <item x="98386"/>
        <item x="98387"/>
        <item x="98388"/>
        <item x="98389"/>
        <item x="98390"/>
        <item x="98391"/>
        <item x="98392"/>
        <item x="98393"/>
        <item x="98394"/>
        <item x="98395"/>
        <item x="98396"/>
        <item x="98397"/>
        <item x="98398"/>
        <item x="98399"/>
        <item x="98400"/>
        <item x="98401"/>
        <item x="98402"/>
        <item x="98403"/>
        <item x="98404"/>
        <item x="98405"/>
        <item x="98406"/>
        <item x="98407"/>
        <item x="98408"/>
        <item x="98409"/>
        <item x="98410"/>
        <item x="98411"/>
        <item x="98412"/>
        <item x="98413"/>
        <item x="98414"/>
        <item x="98415"/>
        <item x="98416"/>
        <item x="98417"/>
        <item x="98418"/>
        <item x="98419"/>
        <item x="98420"/>
        <item x="98421"/>
        <item x="98422"/>
        <item x="98423"/>
        <item x="98424"/>
        <item x="98425"/>
        <item x="98426"/>
        <item x="98427"/>
        <item x="98428"/>
        <item x="98429"/>
        <item x="98430"/>
        <item x="98431"/>
        <item x="98432"/>
        <item x="98433"/>
        <item x="98434"/>
        <item x="98435"/>
        <item x="98436"/>
        <item x="98437"/>
        <item x="98438"/>
        <item x="98439"/>
        <item x="98440"/>
        <item x="98441"/>
        <item x="98442"/>
        <item x="98443"/>
        <item x="98444"/>
        <item x="98445"/>
        <item x="98446"/>
        <item x="98447"/>
        <item x="98448"/>
        <item x="98449"/>
        <item x="98450"/>
        <item x="98451"/>
        <item x="98452"/>
        <item x="98453"/>
        <item x="98454"/>
        <item x="98455"/>
        <item x="98456"/>
        <item x="98457"/>
        <item x="98458"/>
        <item x="98459"/>
        <item x="98460"/>
        <item x="98461"/>
        <item x="98462"/>
        <item x="98463"/>
        <item x="98464"/>
        <item x="98465"/>
        <item x="98466"/>
        <item x="98467"/>
        <item x="98468"/>
        <item x="98469"/>
        <item x="98470"/>
        <item x="98471"/>
        <item x="98472"/>
        <item x="98473"/>
        <item x="98474"/>
        <item x="98475"/>
        <item x="98476"/>
        <item x="98477"/>
        <item x="98478"/>
        <item x="98479"/>
        <item x="98480"/>
        <item x="98481"/>
        <item x="98482"/>
        <item x="98483"/>
        <item x="98484"/>
        <item x="98485"/>
        <item x="98486"/>
        <item x="98487"/>
        <item x="98488"/>
        <item x="98489"/>
        <item x="98490"/>
        <item x="98491"/>
        <item x="98492"/>
        <item x="98493"/>
        <item x="98494"/>
        <item x="98495"/>
        <item x="98496"/>
        <item x="98497"/>
        <item x="98498"/>
        <item x="98499"/>
        <item x="98500"/>
        <item x="98501"/>
        <item x="98502"/>
        <item x="98503"/>
        <item x="98504"/>
        <item x="98505"/>
        <item x="98506"/>
        <item x="98507"/>
        <item x="98508"/>
        <item x="98509"/>
        <item x="98510"/>
        <item x="98511"/>
        <item x="98512"/>
        <item x="98513"/>
        <item x="98514"/>
        <item x="98515"/>
        <item x="98516"/>
        <item x="98517"/>
        <item x="98518"/>
        <item x="98519"/>
        <item x="98520"/>
        <item x="98521"/>
        <item x="98522"/>
        <item x="98523"/>
        <item x="98524"/>
        <item x="98525"/>
        <item x="98526"/>
        <item x="98527"/>
        <item x="98528"/>
        <item x="98529"/>
        <item x="98530"/>
        <item x="98531"/>
        <item x="98532"/>
        <item x="98533"/>
        <item x="98534"/>
        <item x="98535"/>
        <item x="98536"/>
        <item x="98537"/>
        <item x="98538"/>
        <item x="98539"/>
        <item x="98540"/>
        <item x="98541"/>
        <item x="98542"/>
        <item x="98543"/>
        <item x="98544"/>
        <item x="98545"/>
        <item x="98546"/>
        <item x="98547"/>
        <item x="98548"/>
        <item x="98549"/>
        <item x="98550"/>
        <item x="98551"/>
        <item x="98552"/>
        <item x="98553"/>
        <item x="98554"/>
        <item x="98555"/>
        <item x="98556"/>
        <item x="98557"/>
        <item x="98558"/>
        <item x="98559"/>
        <item x="98560"/>
        <item x="98561"/>
        <item x="98562"/>
        <item x="98563"/>
        <item x="98564"/>
        <item x="98565"/>
        <item x="98566"/>
        <item x="98567"/>
        <item x="98568"/>
        <item x="98569"/>
        <item x="98570"/>
        <item x="98571"/>
        <item x="98572"/>
        <item x="98573"/>
        <item x="98574"/>
        <item x="98575"/>
        <item x="98576"/>
        <item x="98577"/>
        <item x="98578"/>
        <item x="98579"/>
        <item x="98580"/>
        <item x="98581"/>
        <item x="98582"/>
        <item x="98583"/>
        <item x="98584"/>
        <item x="98585"/>
        <item x="98586"/>
        <item x="98587"/>
        <item x="98588"/>
        <item x="98589"/>
        <item x="98590"/>
        <item x="98591"/>
        <item x="98592"/>
        <item x="98593"/>
        <item x="98594"/>
        <item x="98595"/>
        <item x="98596"/>
        <item x="98597"/>
        <item x="98598"/>
        <item x="98599"/>
        <item x="98600"/>
        <item x="98601"/>
        <item x="98602"/>
        <item x="98603"/>
        <item x="98604"/>
        <item x="98605"/>
        <item x="98606"/>
        <item x="98607"/>
        <item x="98608"/>
        <item x="98609"/>
        <item x="98610"/>
        <item x="98611"/>
        <item x="98612"/>
        <item x="98613"/>
        <item x="98614"/>
        <item x="98615"/>
        <item x="98616"/>
        <item x="98617"/>
        <item x="98618"/>
        <item x="98619"/>
        <item x="98620"/>
        <item x="98621"/>
        <item x="98622"/>
        <item x="98623"/>
        <item x="98624"/>
        <item x="98625"/>
        <item x="98626"/>
        <item x="98627"/>
        <item x="98628"/>
        <item x="98629"/>
        <item x="98630"/>
        <item x="98631"/>
        <item x="98632"/>
        <item x="98633"/>
        <item x="98634"/>
        <item x="98635"/>
        <item x="98636"/>
        <item x="98637"/>
        <item x="98638"/>
        <item x="98639"/>
        <item x="98640"/>
        <item x="98641"/>
        <item x="98642"/>
        <item x="98643"/>
        <item x="98644"/>
        <item x="98645"/>
        <item x="98646"/>
        <item x="98647"/>
        <item x="98648"/>
        <item x="98649"/>
        <item x="98650"/>
        <item x="98651"/>
        <item x="98652"/>
        <item x="98653"/>
        <item x="98654"/>
        <item x="98655"/>
        <item x="98656"/>
        <item x="98657"/>
        <item x="98658"/>
        <item x="98659"/>
        <item x="98660"/>
        <item x="98661"/>
        <item x="98662"/>
        <item x="98663"/>
        <item x="98664"/>
        <item x="98665"/>
        <item x="98666"/>
        <item x="98667"/>
        <item x="98668"/>
        <item x="98669"/>
        <item x="98670"/>
        <item x="98671"/>
        <item x="98672"/>
        <item x="98673"/>
        <item x="98674"/>
        <item x="98675"/>
        <item x="98676"/>
        <item x="98677"/>
        <item x="98678"/>
        <item x="98679"/>
        <item x="98680"/>
        <item x="98681"/>
        <item x="98682"/>
        <item x="98683"/>
        <item x="98684"/>
        <item x="98685"/>
        <item x="98686"/>
        <item x="98687"/>
        <item x="98688"/>
        <item x="98689"/>
        <item x="98690"/>
        <item x="98691"/>
        <item x="98692"/>
        <item x="98693"/>
        <item x="98694"/>
        <item x="98695"/>
        <item x="98696"/>
        <item x="98697"/>
        <item x="98698"/>
        <item x="98699"/>
        <item x="98700"/>
        <item x="98701"/>
        <item x="98702"/>
        <item x="98703"/>
        <item x="98704"/>
        <item x="98705"/>
        <item x="98706"/>
        <item x="98707"/>
        <item x="98708"/>
        <item x="98709"/>
        <item x="98710"/>
        <item x="98711"/>
        <item x="98712"/>
        <item x="98713"/>
        <item x="98714"/>
        <item x="98715"/>
        <item x="98716"/>
        <item x="98717"/>
        <item x="98718"/>
        <item x="98719"/>
        <item x="98720"/>
        <item x="98721"/>
        <item x="98722"/>
        <item x="98723"/>
        <item x="98724"/>
        <item x="98725"/>
        <item x="98726"/>
        <item x="98727"/>
        <item x="98728"/>
        <item x="98729"/>
        <item x="98730"/>
        <item x="98731"/>
        <item x="98732"/>
        <item x="98733"/>
        <item x="98734"/>
        <item x="98735"/>
        <item x="98736"/>
        <item x="98737"/>
        <item x="98738"/>
        <item x="98739"/>
        <item x="98740"/>
        <item x="98741"/>
        <item x="98742"/>
        <item x="98743"/>
        <item x="98744"/>
        <item x="98745"/>
        <item x="98746"/>
        <item x="98747"/>
        <item x="98748"/>
        <item x="98749"/>
        <item x="98750"/>
        <item x="98751"/>
        <item x="98752"/>
        <item x="98753"/>
        <item x="98754"/>
        <item x="98755"/>
        <item x="98756"/>
        <item x="98757"/>
        <item x="98758"/>
        <item x="98759"/>
        <item x="98760"/>
        <item x="98761"/>
        <item x="98762"/>
        <item x="98763"/>
        <item x="98764"/>
        <item x="98765"/>
        <item x="98766"/>
        <item x="98767"/>
        <item x="98768"/>
        <item x="98769"/>
        <item x="98770"/>
        <item x="98771"/>
        <item x="98772"/>
        <item x="98773"/>
        <item x="98774"/>
        <item x="98775"/>
        <item x="98776"/>
        <item x="98777"/>
        <item x="98778"/>
        <item x="98779"/>
        <item x="98780"/>
        <item x="98781"/>
        <item x="98782"/>
        <item x="98783"/>
        <item x="98784"/>
        <item x="98785"/>
        <item x="98786"/>
        <item x="98787"/>
        <item x="98788"/>
        <item x="98789"/>
        <item x="98790"/>
        <item x="98791"/>
        <item x="98792"/>
        <item x="98793"/>
        <item x="98794"/>
        <item x="98795"/>
        <item x="98796"/>
        <item x="98797"/>
        <item x="98798"/>
        <item x="98799"/>
        <item x="98800"/>
        <item x="98801"/>
        <item x="98802"/>
        <item x="98803"/>
        <item x="98804"/>
        <item x="98805"/>
        <item x="98806"/>
        <item x="98807"/>
        <item x="98808"/>
        <item x="98809"/>
        <item x="98810"/>
        <item x="98811"/>
        <item x="98812"/>
        <item x="98813"/>
        <item x="98814"/>
        <item x="98815"/>
        <item x="98816"/>
        <item x="98817"/>
        <item x="98818"/>
        <item x="98819"/>
        <item x="98820"/>
        <item x="98821"/>
        <item x="98822"/>
        <item x="98823"/>
        <item x="98824"/>
        <item x="98825"/>
        <item x="98826"/>
        <item x="98827"/>
        <item x="98828"/>
        <item x="98829"/>
        <item x="98830"/>
        <item x="98831"/>
        <item x="98832"/>
        <item x="98833"/>
        <item x="98834"/>
        <item x="98835"/>
        <item x="98836"/>
        <item x="98837"/>
        <item x="98838"/>
        <item x="98839"/>
        <item x="98840"/>
        <item x="98841"/>
        <item x="98842"/>
        <item x="98843"/>
        <item x="98844"/>
        <item x="98845"/>
        <item x="98846"/>
        <item x="98847"/>
        <item x="98848"/>
        <item x="98849"/>
        <item x="98850"/>
        <item x="98851"/>
        <item x="98852"/>
        <item x="98853"/>
        <item x="98854"/>
        <item x="98855"/>
        <item x="98856"/>
        <item x="98857"/>
        <item x="98858"/>
        <item x="98859"/>
        <item x="98860"/>
        <item x="98861"/>
        <item x="98862"/>
        <item x="98863"/>
        <item x="98864"/>
        <item x="98865"/>
        <item x="98866"/>
        <item x="98867"/>
        <item x="98868"/>
        <item x="98869"/>
        <item x="98870"/>
        <item x="98871"/>
        <item x="98872"/>
        <item x="98873"/>
        <item x="98874"/>
        <item x="98875"/>
        <item x="98876"/>
        <item x="98877"/>
        <item x="98878"/>
        <item x="98879"/>
        <item x="98880"/>
        <item x="98881"/>
        <item x="98882"/>
        <item x="98883"/>
        <item x="98884"/>
        <item x="98885"/>
        <item x="98886"/>
        <item x="98887"/>
        <item x="98888"/>
        <item x="98889"/>
        <item x="98890"/>
        <item x="98891"/>
        <item x="98892"/>
        <item x="98893"/>
        <item x="98894"/>
        <item x="98895"/>
        <item x="98896"/>
        <item x="98897"/>
        <item x="98898"/>
        <item x="98899"/>
        <item x="98900"/>
        <item x="98901"/>
        <item x="98902"/>
        <item x="98903"/>
        <item x="98904"/>
        <item x="98905"/>
        <item x="98906"/>
        <item x="98907"/>
        <item x="98908"/>
        <item x="98909"/>
        <item x="98910"/>
        <item x="98911"/>
        <item x="98912"/>
        <item x="98913"/>
        <item x="98914"/>
        <item x="98915"/>
        <item x="98916"/>
        <item x="98917"/>
        <item x="98918"/>
        <item x="98919"/>
        <item x="98920"/>
        <item x="98921"/>
        <item x="98922"/>
        <item x="98923"/>
        <item x="98924"/>
        <item x="98925"/>
        <item x="98926"/>
        <item x="98927"/>
        <item x="98928"/>
        <item x="98929"/>
        <item x="98930"/>
        <item x="98931"/>
        <item x="98932"/>
        <item x="98933"/>
        <item x="98934"/>
        <item x="98935"/>
        <item x="98936"/>
        <item x="98937"/>
        <item x="98938"/>
        <item x="98939"/>
        <item x="98940"/>
        <item x="98941"/>
        <item x="98942"/>
        <item x="98943"/>
        <item x="98944"/>
        <item x="98945"/>
        <item x="98946"/>
        <item x="98947"/>
        <item x="98948"/>
        <item x="98949"/>
        <item x="98950"/>
        <item x="98951"/>
        <item x="98952"/>
        <item x="98953"/>
        <item x="98954"/>
        <item x="98955"/>
        <item x="98956"/>
        <item x="98957"/>
        <item x="98958"/>
        <item x="98959"/>
        <item x="98960"/>
        <item x="98961"/>
        <item x="98962"/>
        <item x="98963"/>
        <item x="98964"/>
        <item x="98965"/>
        <item x="98966"/>
        <item x="98967"/>
        <item x="98968"/>
        <item x="98969"/>
        <item x="98970"/>
        <item x="98971"/>
        <item x="98972"/>
        <item x="98973"/>
        <item x="98974"/>
        <item x="98975"/>
        <item x="98976"/>
        <item x="98977"/>
        <item x="98978"/>
        <item x="98979"/>
        <item x="98980"/>
        <item x="98981"/>
        <item x="98982"/>
        <item x="98983"/>
        <item x="98984"/>
        <item x="98985"/>
        <item x="98986"/>
        <item x="98987"/>
        <item x="98988"/>
        <item x="98989"/>
        <item x="98990"/>
        <item x="98991"/>
        <item x="98992"/>
        <item x="98993"/>
        <item x="98994"/>
        <item x="98995"/>
        <item x="98996"/>
        <item x="98997"/>
        <item x="98998"/>
        <item x="98999"/>
        <item x="99000"/>
        <item x="99001"/>
        <item x="99002"/>
        <item x="99003"/>
        <item x="99004"/>
        <item x="99005"/>
        <item x="99006"/>
        <item x="99007"/>
        <item x="99008"/>
        <item x="99009"/>
        <item x="99010"/>
        <item x="99011"/>
        <item x="99012"/>
        <item x="99013"/>
        <item x="99014"/>
        <item x="99015"/>
        <item x="99016"/>
        <item x="99017"/>
        <item x="99018"/>
        <item x="99019"/>
        <item x="99020"/>
        <item x="99021"/>
        <item x="99022"/>
        <item x="99023"/>
        <item x="99024"/>
        <item x="99025"/>
        <item x="99026"/>
        <item x="99027"/>
        <item x="99028"/>
        <item x="99029"/>
        <item x="99030"/>
        <item x="99031"/>
        <item x="99032"/>
        <item x="99033"/>
        <item x="99034"/>
        <item x="99035"/>
        <item x="99036"/>
        <item x="99037"/>
        <item x="99038"/>
        <item x="99039"/>
        <item x="99040"/>
        <item x="99041"/>
        <item x="99042"/>
        <item x="99043"/>
        <item x="99044"/>
        <item x="99045"/>
        <item x="99046"/>
        <item x="99047"/>
        <item x="99048"/>
        <item x="99049"/>
        <item x="99050"/>
        <item x="99051"/>
        <item x="99052"/>
        <item x="99053"/>
        <item x="99054"/>
        <item x="99055"/>
        <item x="99056"/>
        <item x="99057"/>
        <item x="99058"/>
        <item x="99059"/>
        <item x="99060"/>
        <item x="99061"/>
        <item x="99062"/>
        <item x="99063"/>
        <item x="99064"/>
        <item x="99065"/>
        <item x="99066"/>
        <item x="99067"/>
        <item x="99068"/>
        <item x="99069"/>
        <item x="99070"/>
        <item x="99071"/>
        <item x="99072"/>
        <item x="99073"/>
        <item x="99074"/>
        <item x="99075"/>
        <item x="99076"/>
        <item x="99077"/>
        <item x="99078"/>
        <item x="99079"/>
        <item x="99080"/>
        <item x="99081"/>
        <item x="99082"/>
        <item x="99083"/>
        <item x="99084"/>
        <item x="99085"/>
        <item x="99086"/>
        <item x="99087"/>
        <item x="99088"/>
        <item x="99089"/>
        <item x="99090"/>
        <item x="99091"/>
        <item x="99092"/>
        <item x="99093"/>
        <item x="99094"/>
        <item x="99095"/>
        <item x="99096"/>
        <item x="99097"/>
        <item x="99098"/>
        <item x="99099"/>
        <item x="99100"/>
        <item x="99101"/>
        <item x="99102"/>
        <item x="99103"/>
        <item x="99104"/>
        <item x="99105"/>
        <item x="99106"/>
        <item x="99107"/>
        <item x="99108"/>
        <item x="99109"/>
        <item x="99110"/>
        <item x="99111"/>
        <item x="99112"/>
        <item x="99113"/>
        <item x="99114"/>
        <item x="99115"/>
        <item x="99116"/>
        <item x="99117"/>
        <item x="99118"/>
        <item x="99119"/>
        <item x="99120"/>
        <item x="99121"/>
        <item x="99122"/>
        <item x="99123"/>
        <item x="99124"/>
        <item x="99125"/>
        <item x="99126"/>
        <item x="99127"/>
        <item x="99128"/>
        <item x="99129"/>
        <item x="99130"/>
        <item x="99131"/>
        <item x="99132"/>
        <item x="99133"/>
        <item x="99134"/>
        <item x="99135"/>
        <item x="99136"/>
        <item x="99137"/>
        <item x="99138"/>
        <item x="99139"/>
        <item x="99140"/>
        <item x="99141"/>
        <item x="99142"/>
        <item x="99143"/>
        <item x="99144"/>
        <item x="99145"/>
        <item x="99146"/>
        <item x="99147"/>
        <item x="99148"/>
        <item x="99149"/>
        <item x="99150"/>
        <item x="99151"/>
        <item x="99152"/>
        <item x="99153"/>
        <item x="99154"/>
        <item x="99155"/>
        <item x="99156"/>
        <item x="99157"/>
        <item x="99158"/>
        <item x="99159"/>
        <item x="99160"/>
        <item x="99161"/>
        <item x="99162"/>
        <item x="99163"/>
        <item x="99164"/>
        <item x="99165"/>
        <item x="99166"/>
        <item x="99167"/>
        <item x="99168"/>
        <item x="99169"/>
        <item x="99170"/>
        <item x="99171"/>
        <item x="99172"/>
        <item x="99173"/>
        <item x="99174"/>
        <item x="99175"/>
        <item x="99176"/>
        <item x="99177"/>
        <item x="99178"/>
        <item x="99179"/>
        <item x="99180"/>
        <item x="99181"/>
        <item x="99182"/>
        <item x="99183"/>
        <item x="99184"/>
        <item x="99185"/>
        <item x="99186"/>
        <item x="99187"/>
        <item x="99188"/>
        <item x="99189"/>
        <item x="99190"/>
        <item x="99191"/>
        <item x="99192"/>
        <item x="99193"/>
        <item x="99194"/>
        <item x="99195"/>
        <item x="99196"/>
        <item x="99197"/>
        <item x="99198"/>
        <item x="99199"/>
        <item x="99200"/>
        <item x="99201"/>
        <item x="99202"/>
        <item x="99203"/>
        <item x="99204"/>
        <item x="99205"/>
        <item x="99206"/>
        <item x="99207"/>
        <item x="99208"/>
        <item x="99209"/>
        <item x="99210"/>
        <item x="99211"/>
        <item x="99212"/>
        <item x="99213"/>
        <item x="99214"/>
        <item x="99215"/>
        <item x="99216"/>
        <item x="99217"/>
        <item x="99218"/>
        <item x="99219"/>
        <item x="99220"/>
        <item x="99221"/>
        <item x="99222"/>
        <item x="99223"/>
        <item x="99224"/>
        <item x="99225"/>
        <item x="99226"/>
        <item x="99227"/>
        <item x="99228"/>
        <item x="99229"/>
        <item x="99230"/>
        <item x="99231"/>
        <item x="99232"/>
        <item x="99233"/>
        <item x="99234"/>
        <item x="99235"/>
        <item x="99236"/>
        <item x="99237"/>
        <item x="99238"/>
        <item x="99239"/>
        <item x="99240"/>
        <item x="99241"/>
        <item x="99242"/>
        <item x="99243"/>
        <item x="99244"/>
        <item x="99245"/>
        <item x="99246"/>
        <item x="99247"/>
        <item x="99248"/>
        <item x="99249"/>
        <item x="99250"/>
        <item x="99251"/>
        <item x="99252"/>
        <item x="99253"/>
        <item x="99254"/>
        <item x="99255"/>
        <item x="99256"/>
        <item x="99257"/>
        <item x="99258"/>
        <item x="99259"/>
        <item x="99260"/>
        <item x="99261"/>
        <item x="99262"/>
        <item x="99263"/>
        <item x="99264"/>
        <item x="99265"/>
        <item x="99266"/>
        <item x="99267"/>
        <item x="99268"/>
        <item x="99269"/>
        <item x="99270"/>
        <item x="99271"/>
        <item x="99272"/>
        <item x="99273"/>
        <item x="99274"/>
        <item x="99275"/>
        <item x="99276"/>
        <item x="99277"/>
        <item x="99278"/>
        <item x="99279"/>
        <item x="99280"/>
        <item x="99281"/>
        <item x="99282"/>
        <item x="99283"/>
        <item x="99284"/>
        <item x="99285"/>
        <item x="99286"/>
        <item x="99287"/>
        <item x="99288"/>
        <item x="99289"/>
        <item x="99290"/>
        <item x="99291"/>
        <item x="99292"/>
        <item x="99293"/>
        <item x="99294"/>
        <item x="99295"/>
        <item x="99296"/>
        <item x="99297"/>
        <item x="99298"/>
        <item x="99299"/>
        <item x="99300"/>
        <item x="99301"/>
        <item x="99302"/>
        <item x="99303"/>
        <item x="99304"/>
        <item x="99305"/>
        <item x="99306"/>
        <item x="99307"/>
        <item x="99308"/>
        <item x="99309"/>
        <item x="99310"/>
        <item x="99311"/>
        <item x="99312"/>
        <item x="99313"/>
        <item x="99314"/>
        <item x="99315"/>
        <item x="99316"/>
        <item x="99317"/>
        <item x="99318"/>
        <item x="99319"/>
        <item x="99320"/>
        <item x="99321"/>
        <item x="99322"/>
        <item x="99323"/>
        <item x="99324"/>
        <item x="99325"/>
        <item x="99326"/>
        <item x="99327"/>
        <item x="99328"/>
        <item x="99329"/>
        <item x="99330"/>
        <item x="99331"/>
        <item x="99332"/>
        <item x="99333"/>
        <item x="99334"/>
        <item x="99335"/>
        <item x="99336"/>
        <item x="99337"/>
        <item x="99338"/>
        <item x="99339"/>
        <item x="99340"/>
        <item x="99341"/>
        <item x="99342"/>
        <item x="99343"/>
        <item x="99344"/>
        <item x="99345"/>
        <item x="99346"/>
        <item x="99347"/>
        <item x="99348"/>
        <item x="99349"/>
        <item x="99350"/>
        <item x="99351"/>
        <item x="99352"/>
        <item x="99353"/>
        <item x="99354"/>
        <item x="99355"/>
        <item x="99356"/>
        <item x="99357"/>
        <item x="99358"/>
        <item x="99359"/>
        <item x="99360"/>
        <item x="99361"/>
        <item x="99362"/>
        <item x="99363"/>
        <item x="99364"/>
        <item x="99365"/>
        <item x="99366"/>
        <item x="99367"/>
        <item x="99368"/>
        <item x="99369"/>
        <item x="99370"/>
        <item x="99371"/>
        <item x="99372"/>
        <item x="99373"/>
        <item x="99374"/>
        <item x="99375"/>
        <item x="99376"/>
        <item x="99377"/>
        <item x="99378"/>
        <item x="99379"/>
        <item x="99380"/>
        <item x="99381"/>
        <item x="99382"/>
        <item x="99383"/>
        <item x="99384"/>
        <item x="99385"/>
        <item x="99386"/>
        <item x="99387"/>
        <item x="99388"/>
        <item x="99389"/>
        <item x="99390"/>
        <item x="99391"/>
        <item x="99392"/>
        <item x="99393"/>
        <item x="99394"/>
        <item x="99395"/>
        <item x="99396"/>
        <item x="99397"/>
        <item x="99398"/>
        <item x="99399"/>
        <item x="99400"/>
        <item x="99401"/>
        <item x="99402"/>
        <item x="99403"/>
        <item x="99404"/>
        <item x="99405"/>
        <item x="99406"/>
        <item x="99407"/>
        <item x="99408"/>
        <item x="99409"/>
        <item x="99410"/>
        <item x="99411"/>
        <item x="99412"/>
        <item x="99413"/>
        <item x="99414"/>
        <item x="99415"/>
        <item x="99416"/>
        <item x="99417"/>
        <item x="99418"/>
        <item x="99419"/>
        <item x="99420"/>
        <item x="99421"/>
        <item x="99422"/>
        <item x="99423"/>
        <item x="99424"/>
        <item x="99425"/>
        <item x="99426"/>
        <item x="99427"/>
        <item x="99428"/>
        <item x="99429"/>
        <item x="99430"/>
        <item x="99431"/>
        <item x="99432"/>
        <item x="99433"/>
        <item x="99434"/>
        <item x="99435"/>
        <item x="99436"/>
        <item x="99437"/>
        <item x="99438"/>
        <item x="99439"/>
        <item x="99440"/>
        <item x="99441"/>
        <item x="99442"/>
        <item x="99443"/>
        <item x="99444"/>
        <item x="99445"/>
        <item x="99446"/>
        <item x="99447"/>
        <item x="99448"/>
        <item x="99449"/>
        <item x="99450"/>
        <item x="99451"/>
        <item x="99452"/>
        <item x="99453"/>
        <item x="99454"/>
        <item x="99455"/>
        <item x="99456"/>
        <item x="99457"/>
        <item x="99458"/>
        <item x="99459"/>
        <item x="99460"/>
        <item x="99461"/>
        <item x="99462"/>
        <item x="99463"/>
        <item x="99464"/>
        <item x="99465"/>
        <item x="99466"/>
        <item x="99467"/>
        <item x="99468"/>
        <item x="99469"/>
        <item x="99470"/>
        <item x="99471"/>
        <item x="99472"/>
        <item x="99473"/>
        <item x="99474"/>
        <item x="99475"/>
        <item x="99476"/>
        <item x="99477"/>
        <item x="99478"/>
        <item x="99479"/>
        <item x="99480"/>
        <item x="99481"/>
        <item x="99482"/>
        <item x="99483"/>
        <item x="99484"/>
        <item x="99485"/>
        <item x="99486"/>
        <item x="99487"/>
        <item x="99488"/>
        <item x="99489"/>
        <item x="99490"/>
        <item x="99491"/>
        <item x="99492"/>
        <item x="99493"/>
        <item x="99494"/>
        <item x="99495"/>
        <item x="99496"/>
        <item x="99497"/>
        <item x="99498"/>
        <item x="99499"/>
        <item x="99500"/>
        <item x="99501"/>
        <item x="99502"/>
        <item x="99503"/>
        <item x="99504"/>
        <item x="99505"/>
        <item x="99506"/>
        <item x="99507"/>
        <item x="99508"/>
        <item x="99509"/>
        <item x="99510"/>
        <item x="99511"/>
        <item x="99512"/>
        <item x="99513"/>
        <item x="99514"/>
        <item x="99515"/>
        <item x="99516"/>
        <item x="99517"/>
        <item x="99518"/>
        <item x="99519"/>
        <item x="99520"/>
        <item x="99521"/>
        <item x="99522"/>
        <item x="99523"/>
        <item x="99524"/>
        <item x="99525"/>
        <item x="99526"/>
        <item x="99527"/>
        <item x="99528"/>
        <item x="99529"/>
        <item x="99530"/>
        <item x="99531"/>
        <item x="99532"/>
        <item x="99533"/>
        <item x="99534"/>
        <item x="99535"/>
        <item x="99536"/>
        <item x="99537"/>
        <item x="99538"/>
        <item x="99539"/>
        <item x="99540"/>
        <item x="99541"/>
        <item x="99542"/>
        <item x="99543"/>
        <item x="99544"/>
        <item x="99545"/>
        <item x="99546"/>
        <item x="99547"/>
        <item x="99548"/>
        <item x="99549"/>
        <item x="99550"/>
        <item x="99551"/>
        <item x="99552"/>
        <item x="99553"/>
        <item x="99554"/>
        <item x="99555"/>
        <item x="99556"/>
        <item x="99557"/>
        <item x="99558"/>
        <item x="99559"/>
        <item x="99560"/>
        <item x="99561"/>
        <item x="99562"/>
        <item x="99563"/>
        <item x="99564"/>
        <item x="99565"/>
        <item x="99566"/>
        <item x="99567"/>
        <item x="99568"/>
        <item x="99569"/>
        <item x="99570"/>
        <item x="99571"/>
        <item x="99572"/>
        <item x="99573"/>
        <item x="99574"/>
        <item x="99575"/>
        <item x="99576"/>
        <item x="99577"/>
        <item x="99578"/>
        <item x="99579"/>
        <item x="99580"/>
        <item x="99581"/>
        <item x="99582"/>
        <item x="99583"/>
        <item x="99584"/>
        <item x="99585"/>
        <item x="99586"/>
        <item x="99587"/>
        <item x="99588"/>
        <item x="99589"/>
        <item x="99590"/>
        <item x="99591"/>
        <item x="99592"/>
        <item x="99593"/>
        <item x="99594"/>
        <item x="99595"/>
        <item x="99596"/>
        <item x="99597"/>
        <item x="99598"/>
        <item x="99599"/>
        <item x="99600"/>
        <item x="99601"/>
        <item x="99602"/>
        <item x="99603"/>
        <item x="99604"/>
        <item x="99605"/>
        <item x="99606"/>
        <item x="99607"/>
        <item x="99608"/>
        <item x="99609"/>
        <item x="99610"/>
        <item x="99611"/>
        <item x="99612"/>
        <item x="99613"/>
        <item x="99614"/>
        <item x="99615"/>
        <item x="99616"/>
        <item x="99617"/>
        <item x="99618"/>
        <item x="99619"/>
        <item x="99620"/>
        <item x="99621"/>
        <item x="99622"/>
        <item x="99623"/>
        <item x="99624"/>
        <item x="99625"/>
        <item x="99626"/>
        <item x="99627"/>
        <item x="99628"/>
        <item x="99629"/>
        <item x="99630"/>
        <item x="99631"/>
        <item x="99632"/>
        <item x="99633"/>
        <item x="99634"/>
        <item x="99635"/>
        <item x="99636"/>
        <item x="99637"/>
        <item x="99638"/>
        <item x="99639"/>
        <item x="99640"/>
        <item x="99641"/>
        <item x="99642"/>
        <item x="99643"/>
        <item x="99644"/>
        <item x="99645"/>
        <item x="99646"/>
        <item x="99647"/>
        <item x="99648"/>
        <item x="99649"/>
        <item x="99650"/>
        <item x="99651"/>
        <item x="99652"/>
        <item x="99653"/>
        <item x="99654"/>
        <item x="99655"/>
        <item x="99656"/>
        <item x="99657"/>
        <item x="99658"/>
        <item x="99659"/>
        <item x="99660"/>
        <item x="99661"/>
        <item x="99662"/>
        <item x="99663"/>
        <item x="99664"/>
        <item x="99665"/>
        <item x="99666"/>
        <item x="99667"/>
        <item x="99668"/>
        <item x="99669"/>
        <item x="99670"/>
        <item x="99671"/>
        <item x="99672"/>
        <item x="99673"/>
        <item x="99674"/>
        <item x="99675"/>
        <item x="99676"/>
        <item x="99677"/>
        <item x="99678"/>
        <item x="99679"/>
        <item x="99680"/>
        <item x="99681"/>
        <item x="99682"/>
        <item x="99683"/>
        <item x="99684"/>
        <item x="99685"/>
        <item x="99686"/>
        <item x="99687"/>
        <item x="99688"/>
        <item x="99689"/>
        <item x="99690"/>
        <item x="99691"/>
        <item x="99692"/>
        <item x="99693"/>
        <item x="99694"/>
        <item x="99695"/>
        <item x="99696"/>
        <item x="99697"/>
        <item x="99698"/>
        <item x="99699"/>
        <item x="99700"/>
        <item x="99701"/>
        <item x="99702"/>
        <item x="99703"/>
        <item x="99704"/>
        <item x="99705"/>
        <item x="99706"/>
        <item x="99707"/>
        <item x="99708"/>
        <item x="99709"/>
        <item x="99710"/>
        <item x="99711"/>
        <item x="99712"/>
        <item x="99713"/>
        <item x="99714"/>
        <item x="99715"/>
        <item x="99716"/>
        <item x="99717"/>
        <item x="99718"/>
        <item x="99719"/>
        <item x="99720"/>
        <item x="99721"/>
        <item x="99722"/>
        <item x="99723"/>
        <item x="99724"/>
        <item x="99725"/>
        <item x="99726"/>
        <item x="99727"/>
        <item x="99728"/>
        <item x="99729"/>
        <item x="99730"/>
        <item x="99731"/>
        <item x="99732"/>
        <item x="99733"/>
        <item x="99734"/>
        <item x="99735"/>
        <item x="99736"/>
        <item x="99737"/>
        <item x="99738"/>
        <item x="99739"/>
        <item x="99740"/>
        <item x="99741"/>
        <item x="99742"/>
        <item x="99743"/>
        <item x="99744"/>
        <item x="99745"/>
        <item x="99746"/>
        <item x="99747"/>
        <item x="99748"/>
        <item x="99749"/>
        <item x="99750"/>
        <item x="99751"/>
        <item x="99752"/>
        <item x="99753"/>
        <item x="99754"/>
        <item x="99755"/>
        <item x="99756"/>
        <item x="99757"/>
        <item x="99758"/>
        <item x="99759"/>
        <item x="99760"/>
        <item x="99761"/>
        <item x="99762"/>
        <item x="99763"/>
        <item x="99764"/>
        <item x="99765"/>
        <item x="99766"/>
        <item x="99767"/>
        <item x="99768"/>
        <item x="99769"/>
        <item x="99770"/>
        <item x="99771"/>
        <item x="99772"/>
        <item x="99773"/>
        <item x="99774"/>
        <item x="99775"/>
        <item x="99776"/>
        <item x="99777"/>
        <item x="99778"/>
        <item x="99779"/>
        <item x="99780"/>
        <item x="99781"/>
        <item x="99782"/>
        <item x="99783"/>
        <item x="99784"/>
        <item x="99785"/>
        <item x="99786"/>
        <item x="99787"/>
        <item x="99788"/>
        <item x="99789"/>
        <item x="99790"/>
        <item x="99791"/>
        <item x="99792"/>
        <item x="99793"/>
        <item x="99794"/>
        <item x="99795"/>
        <item x="99796"/>
        <item x="99797"/>
        <item x="99798"/>
        <item x="99799"/>
        <item x="99800"/>
        <item x="99801"/>
        <item x="99802"/>
        <item x="99803"/>
        <item x="99804"/>
        <item x="99805"/>
        <item x="99806"/>
        <item x="99807"/>
        <item x="99808"/>
        <item x="99809"/>
        <item x="99810"/>
        <item x="99811"/>
        <item x="99812"/>
        <item x="99813"/>
        <item x="99814"/>
        <item x="99815"/>
        <item x="99816"/>
        <item x="99817"/>
        <item x="99818"/>
        <item x="99819"/>
        <item x="99820"/>
        <item x="99821"/>
        <item x="99822"/>
        <item x="99823"/>
        <item x="99824"/>
        <item x="99825"/>
        <item x="99826"/>
        <item x="99827"/>
        <item x="99828"/>
        <item x="99829"/>
        <item x="99830"/>
        <item x="99831"/>
        <item x="99832"/>
        <item x="99833"/>
        <item x="99834"/>
        <item x="99835"/>
        <item x="99836"/>
        <item x="99837"/>
        <item x="99838"/>
        <item x="99839"/>
        <item x="99840"/>
        <item x="99841"/>
        <item x="99842"/>
        <item x="99843"/>
        <item x="99844"/>
        <item x="99845"/>
        <item x="99846"/>
        <item x="99847"/>
        <item x="99848"/>
        <item x="99849"/>
        <item x="99850"/>
        <item x="99851"/>
        <item x="99852"/>
        <item x="99853"/>
        <item x="99854"/>
        <item x="99855"/>
        <item x="99856"/>
        <item x="99857"/>
        <item x="99858"/>
        <item x="99859"/>
        <item x="99860"/>
        <item x="99861"/>
        <item x="99862"/>
        <item x="99863"/>
        <item x="99864"/>
        <item x="99865"/>
        <item x="99866"/>
        <item x="99867"/>
        <item x="99868"/>
        <item x="99869"/>
        <item x="99870"/>
        <item x="99871"/>
        <item x="99872"/>
        <item x="99873"/>
        <item x="99874"/>
        <item x="99875"/>
        <item x="99876"/>
        <item x="99877"/>
        <item x="99878"/>
        <item x="99879"/>
        <item x="99880"/>
        <item x="99881"/>
        <item x="99882"/>
        <item x="99883"/>
        <item x="99884"/>
        <item x="99885"/>
        <item x="99886"/>
        <item x="99887"/>
        <item x="99888"/>
        <item x="99889"/>
        <item x="99890"/>
        <item x="99891"/>
        <item x="99892"/>
        <item x="99893"/>
        <item x="99894"/>
        <item x="99895"/>
        <item x="99896"/>
        <item x="99897"/>
        <item x="99898"/>
        <item x="99899"/>
        <item x="99900"/>
        <item x="99901"/>
        <item x="99902"/>
        <item x="99903"/>
        <item x="99904"/>
        <item x="99905"/>
        <item x="99906"/>
        <item x="99907"/>
        <item x="99908"/>
        <item x="99909"/>
        <item x="99910"/>
        <item x="99911"/>
        <item x="99912"/>
        <item x="99913"/>
        <item x="99914"/>
        <item x="99915"/>
        <item x="99916"/>
        <item x="99917"/>
        <item x="99918"/>
        <item x="99919"/>
        <item x="99920"/>
        <item x="99921"/>
        <item x="99922"/>
        <item x="99923"/>
        <item x="99924"/>
        <item x="99925"/>
        <item x="99926"/>
        <item x="99927"/>
        <item x="99928"/>
        <item x="99929"/>
        <item x="99930"/>
        <item x="99931"/>
        <item x="99932"/>
        <item x="99933"/>
        <item x="99934"/>
        <item x="99935"/>
        <item x="99936"/>
        <item x="99937"/>
        <item x="99938"/>
        <item x="99939"/>
        <item x="99940"/>
        <item x="99941"/>
        <item x="99942"/>
        <item x="99943"/>
        <item x="99944"/>
        <item x="99945"/>
        <item x="99946"/>
        <item x="99947"/>
        <item x="99948"/>
        <item x="99949"/>
        <item x="99950"/>
        <item x="99951"/>
        <item x="99952"/>
        <item x="99953"/>
        <item x="99954"/>
        <item x="99955"/>
        <item x="99956"/>
        <item x="99957"/>
        <item x="99958"/>
        <item x="99959"/>
        <item x="99960"/>
        <item x="99961"/>
        <item x="99962"/>
        <item x="99963"/>
        <item x="99964"/>
        <item x="99965"/>
        <item x="99966"/>
        <item x="99967"/>
        <item x="99968"/>
        <item x="99969"/>
        <item x="99970"/>
        <item x="99971"/>
        <item x="99972"/>
        <item x="99973"/>
        <item x="99974"/>
        <item x="99975"/>
        <item x="99976"/>
        <item x="99977"/>
        <item x="99978"/>
        <item x="99979"/>
        <item x="99980"/>
        <item x="99981"/>
        <item x="99982"/>
        <item x="99983"/>
        <item x="99984"/>
        <item x="99985"/>
        <item x="99986"/>
        <item x="99987"/>
        <item x="99988"/>
        <item x="99989"/>
        <item x="99990"/>
        <item x="99991"/>
        <item x="99992"/>
        <item x="99993"/>
        <item x="99994"/>
        <item x="99995"/>
        <item x="99996"/>
        <item x="99997"/>
        <item x="99998"/>
        <item x="99999"/>
        <item x="100000"/>
        <item x="100001"/>
        <item t="default"/>
      </items>
    </pivotField>
    <pivotField showAll="0"/>
    <pivotField axis="axisCol" dataField="1" showAll="0">
      <items count="5">
        <item x="1"/>
        <item x="2"/>
        <item x="3"/>
        <item x="0"/>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showAll="0"/>
    <pivotField axis="axisRow" showAll="0">
      <items count="7">
        <item x="0"/>
        <item x="1"/>
        <item x="2"/>
        <item x="3"/>
        <item x="4"/>
        <item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20"/>
    <field x="9"/>
  </rowFields>
  <rowItems count="17">
    <i>
      <x v="1"/>
    </i>
    <i r="1">
      <x v="1"/>
    </i>
    <i r="1">
      <x v="2"/>
    </i>
    <i r="1">
      <x v="3"/>
    </i>
    <i>
      <x v="2"/>
    </i>
    <i r="1">
      <x v="4"/>
    </i>
    <i r="1">
      <x v="5"/>
    </i>
    <i r="1">
      <x v="6"/>
    </i>
    <i>
      <x v="3"/>
    </i>
    <i r="1">
      <x v="7"/>
    </i>
    <i r="1">
      <x v="8"/>
    </i>
    <i r="1">
      <x v="9"/>
    </i>
    <i>
      <x v="4"/>
    </i>
    <i r="1">
      <x v="10"/>
    </i>
    <i r="1">
      <x v="11"/>
    </i>
    <i r="1">
      <x v="12"/>
    </i>
    <i t="grand">
      <x/>
    </i>
  </rowItems>
  <colFields count="1">
    <field x="5"/>
  </colFields>
  <colItems count="5">
    <i>
      <x/>
    </i>
    <i>
      <x v="1"/>
    </i>
    <i>
      <x v="2"/>
    </i>
    <i>
      <x v="3"/>
    </i>
    <i t="grand">
      <x/>
    </i>
  </colItems>
  <pageFields count="2">
    <pageField fld="18" item="1" hier="-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F210F5-A81F-443C-8003-D22E91492593}" name="PivotTable5" cacheId="3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4:B2186" firstHeaderRow="1" firstDataRow="1" firstDataCol="1" rowPageCount="2" colPageCount="1"/>
  <pivotFields count="22">
    <pivotField showAll="0"/>
    <pivotField axis="axisRow" showAll="0" sortType="descending">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5">
        <item x="1"/>
        <item x="2"/>
        <item x="3"/>
        <item x="0"/>
        <item t="default"/>
      </items>
    </pivotField>
    <pivotField showAll="0"/>
    <pivotField showAll="0"/>
    <pivotField showAll="0"/>
    <pivotField numFmtId="14" showAll="0"/>
    <pivotField showAll="0"/>
    <pivotField numFmtId="14" showAll="0"/>
    <pivotField showAll="0"/>
    <pivotField dataField="1" showAll="0"/>
    <pivotField showAll="0"/>
    <pivotField showAll="0"/>
    <pivotField numFmtId="164" showAll="0"/>
    <pivotField showAll="0"/>
    <pivotField showAll="0">
      <items count="10">
        <item x="0"/>
        <item x="7"/>
        <item x="6"/>
        <item x="5"/>
        <item x="4"/>
        <item x="8"/>
        <item x="3"/>
        <item x="2"/>
        <item x="1"/>
        <item t="default"/>
      </items>
    </pivotField>
    <pivotField showAll="0"/>
    <pivotField showAll="0" defaultSubtotal="0"/>
    <pivotField axis="axisPage" showAll="0" defaultSubtotal="0">
      <items count="11">
        <item x="0"/>
        <item x="1"/>
        <item x="2"/>
        <item x="3"/>
        <item x="4"/>
        <item x="5"/>
        <item x="6"/>
        <item x="7"/>
        <item x="8"/>
        <item x="9"/>
        <item x="10"/>
      </items>
    </pivotField>
  </pivotFields>
  <rowFields count="1">
    <field x="1"/>
  </rowFields>
  <rowItems count="2182">
    <i>
      <x v="157"/>
    </i>
    <i>
      <x v="2527"/>
    </i>
    <i>
      <x v="1027"/>
    </i>
    <i>
      <x v="3563"/>
    </i>
    <i>
      <x v="1938"/>
    </i>
    <i>
      <x v="1358"/>
    </i>
    <i>
      <x v="2549"/>
    </i>
    <i>
      <x v="3802"/>
    </i>
    <i>
      <x v="3839"/>
    </i>
    <i>
      <x v="705"/>
    </i>
    <i>
      <x v="3656"/>
    </i>
    <i>
      <x v="3226"/>
    </i>
    <i>
      <x v="3048"/>
    </i>
    <i>
      <x v="1850"/>
    </i>
    <i>
      <x v="1894"/>
    </i>
    <i>
      <x v="1608"/>
    </i>
    <i>
      <x v="3566"/>
    </i>
    <i>
      <x v="2804"/>
    </i>
    <i>
      <x v="975"/>
    </i>
    <i>
      <x v="1265"/>
    </i>
    <i>
      <x v="3034"/>
    </i>
    <i>
      <x v="1849"/>
    </i>
    <i>
      <x v="1937"/>
    </i>
    <i>
      <x v="1653"/>
    </i>
    <i>
      <x v="3758"/>
    </i>
    <i>
      <x v="4088"/>
    </i>
    <i>
      <x v="2639"/>
    </i>
    <i>
      <x v="3797"/>
    </i>
    <i>
      <x v="3279"/>
    </i>
    <i>
      <x v="2730"/>
    </i>
    <i>
      <x v="3517"/>
    </i>
    <i>
      <x v="3984"/>
    </i>
    <i>
      <x v="2098"/>
    </i>
    <i>
      <x v="2334"/>
    </i>
    <i>
      <x v="2634"/>
    </i>
    <i>
      <x v="1684"/>
    </i>
    <i>
      <x v="2998"/>
    </i>
    <i>
      <x v="896"/>
    </i>
    <i>
      <x v="1652"/>
    </i>
    <i>
      <x v="3385"/>
    </i>
    <i>
      <x v="3244"/>
    </i>
    <i>
      <x v="1742"/>
    </i>
    <i>
      <x v="3623"/>
    </i>
    <i>
      <x v="2989"/>
    </i>
    <i>
      <x v="2181"/>
    </i>
    <i>
      <x v="2066"/>
    </i>
    <i>
      <x v="780"/>
    </i>
    <i>
      <x v="2828"/>
    </i>
    <i>
      <x v="115"/>
    </i>
    <i>
      <x v="1755"/>
    </i>
    <i>
      <x v="468"/>
    </i>
    <i>
      <x v="1990"/>
    </i>
    <i>
      <x v="1840"/>
    </i>
    <i>
      <x v="3977"/>
    </i>
    <i>
      <x v="668"/>
    </i>
    <i>
      <x v="645"/>
    </i>
    <i>
      <x v="1562"/>
    </i>
    <i>
      <x v="120"/>
    </i>
    <i>
      <x v="3847"/>
    </i>
    <i>
      <x v="368"/>
    </i>
    <i>
      <x v="3010"/>
    </i>
    <i>
      <x v="2687"/>
    </i>
    <i>
      <x v="3791"/>
    </i>
    <i>
      <x v="451"/>
    </i>
    <i>
      <x v="2189"/>
    </i>
    <i>
      <x v="1186"/>
    </i>
    <i>
      <x v="4079"/>
    </i>
    <i>
      <x v="340"/>
    </i>
    <i>
      <x v="2575"/>
    </i>
    <i>
      <x v="2498"/>
    </i>
    <i>
      <x v="2893"/>
    </i>
    <i>
      <x v="3322"/>
    </i>
    <i>
      <x v="3910"/>
    </i>
    <i>
      <x v="3323"/>
    </i>
    <i>
      <x v="3796"/>
    </i>
    <i>
      <x v="417"/>
    </i>
    <i>
      <x v="3722"/>
    </i>
    <i>
      <x v="2188"/>
    </i>
    <i>
      <x v="170"/>
    </i>
    <i>
      <x v="3466"/>
    </i>
    <i>
      <x v="1855"/>
    </i>
    <i>
      <x v="816"/>
    </i>
    <i>
      <x v="3071"/>
    </i>
    <i>
      <x v="398"/>
    </i>
    <i>
      <x v="2968"/>
    </i>
    <i>
      <x v="4033"/>
    </i>
    <i>
      <x v="1972"/>
    </i>
    <i>
      <x v="3303"/>
    </i>
    <i>
      <x v="2277"/>
    </i>
    <i>
      <x v="634"/>
    </i>
    <i>
      <x v="4098"/>
    </i>
    <i>
      <x v="421"/>
    </i>
    <i>
      <x v="3143"/>
    </i>
    <i>
      <x v="2505"/>
    </i>
    <i>
      <x v="387"/>
    </i>
    <i>
      <x v="1567"/>
    </i>
    <i>
      <x v="4072"/>
    </i>
    <i>
      <x v="2309"/>
    </i>
    <i>
      <x v="2416"/>
    </i>
    <i>
      <x v="311"/>
    </i>
    <i>
      <x v="394"/>
    </i>
    <i>
      <x v="2237"/>
    </i>
    <i>
      <x v="667"/>
    </i>
    <i>
      <x v="2767"/>
    </i>
    <i>
      <x v="1222"/>
    </i>
    <i>
      <x v="2758"/>
    </i>
    <i>
      <x v="2389"/>
    </i>
    <i>
      <x v="3633"/>
    </i>
    <i>
      <x v="2496"/>
    </i>
    <i>
      <x v="1063"/>
    </i>
    <i>
      <x v="2957"/>
    </i>
    <i>
      <x v="3670"/>
    </i>
    <i>
      <x v="3358"/>
    </i>
    <i>
      <x v="3596"/>
    </i>
    <i>
      <x v="2493"/>
    </i>
    <i>
      <x v="2670"/>
    </i>
    <i>
      <x v="2732"/>
    </i>
    <i>
      <x v="1357"/>
    </i>
    <i>
      <x v="613"/>
    </i>
    <i>
      <x v="3395"/>
    </i>
    <i>
      <x v="3554"/>
    </i>
    <i>
      <x v="2363"/>
    </i>
    <i>
      <x v="2207"/>
    </i>
    <i>
      <x v="1337"/>
    </i>
    <i>
      <x v="3530"/>
    </i>
    <i>
      <x v="1102"/>
    </i>
    <i>
      <x v="729"/>
    </i>
    <i>
      <x v="3833"/>
    </i>
    <i>
      <x v="1339"/>
    </i>
    <i>
      <x v="2925"/>
    </i>
    <i>
      <x v="3689"/>
    </i>
    <i>
      <x v="3228"/>
    </i>
    <i>
      <x v="789"/>
    </i>
    <i>
      <x v="2420"/>
    </i>
    <i>
      <x v="591"/>
    </i>
    <i>
      <x v="2534"/>
    </i>
    <i>
      <x v="2788"/>
    </i>
    <i>
      <x v="2484"/>
    </i>
    <i>
      <x v="2257"/>
    </i>
    <i>
      <x v="4069"/>
    </i>
    <i>
      <x v="4030"/>
    </i>
    <i>
      <x v="1947"/>
    </i>
    <i>
      <x v="1623"/>
    </i>
    <i>
      <x v="3994"/>
    </i>
    <i>
      <x v="1954"/>
    </i>
    <i>
      <x v="1035"/>
    </i>
    <i>
      <x v="3655"/>
    </i>
    <i>
      <x v="722"/>
    </i>
    <i>
      <x v="1531"/>
    </i>
    <i>
      <x v="3991"/>
    </i>
    <i>
      <x v="3027"/>
    </i>
    <i>
      <x v="1584"/>
    </i>
    <i>
      <x v="2746"/>
    </i>
    <i>
      <x v="2492"/>
    </i>
    <i>
      <x v="257"/>
    </i>
    <i>
      <x v="414"/>
    </i>
    <i>
      <x v="3942"/>
    </i>
    <i>
      <x v="3562"/>
    </i>
    <i>
      <x v="3964"/>
    </i>
    <i>
      <x v="2140"/>
    </i>
    <i>
      <x v="1656"/>
    </i>
    <i>
      <x v="2853"/>
    </i>
    <i>
      <x v="2425"/>
    </i>
    <i>
      <x v="3743"/>
    </i>
    <i>
      <x v="1847"/>
    </i>
    <i>
      <x v="152"/>
    </i>
    <i>
      <x v="1966"/>
    </i>
    <i>
      <x v="574"/>
    </i>
    <i>
      <x v="173"/>
    </i>
    <i>
      <x v="2463"/>
    </i>
    <i>
      <x v="2593"/>
    </i>
    <i>
      <x v="3053"/>
    </i>
    <i>
      <x v="1428"/>
    </i>
    <i>
      <x v="3266"/>
    </i>
    <i>
      <x v="2398"/>
    </i>
    <i>
      <x v="1482"/>
    </i>
    <i>
      <x v="2686"/>
    </i>
    <i>
      <x v="1145"/>
    </i>
    <i>
      <x v="2411"/>
    </i>
    <i>
      <x v="1676"/>
    </i>
    <i>
      <x v="3118"/>
    </i>
    <i>
      <x v="1851"/>
    </i>
    <i>
      <x v="995"/>
    </i>
    <i>
      <x v="2685"/>
    </i>
    <i>
      <x v="1814"/>
    </i>
    <i>
      <x v="1532"/>
    </i>
    <i>
      <x v="3559"/>
    </i>
    <i>
      <x v="2856"/>
    </i>
    <i>
      <x v="2230"/>
    </i>
    <i>
      <x v="1872"/>
    </i>
    <i>
      <x v="669"/>
    </i>
    <i>
      <x v="558"/>
    </i>
    <i>
      <x v="444"/>
    </i>
    <i>
      <x v="136"/>
    </i>
    <i>
      <x v="2335"/>
    </i>
    <i>
      <x v="1204"/>
    </i>
    <i>
      <x v="2346"/>
    </i>
    <i>
      <x v="22"/>
    </i>
    <i>
      <x v="44"/>
    </i>
    <i>
      <x v="2752"/>
    </i>
    <i>
      <x v="142"/>
    </i>
    <i>
      <x v="4089"/>
    </i>
    <i>
      <x v="3256"/>
    </i>
    <i>
      <x v="1801"/>
    </i>
    <i>
      <x v="3055"/>
    </i>
    <i>
      <x v="1914"/>
    </i>
    <i>
      <x v="1024"/>
    </i>
    <i>
      <x v="625"/>
    </i>
    <i>
      <x v="2587"/>
    </i>
    <i>
      <x v="550"/>
    </i>
    <i>
      <x v="422"/>
    </i>
    <i>
      <x v="2396"/>
    </i>
    <i>
      <x v="3550"/>
    </i>
    <i>
      <x v="1511"/>
    </i>
    <i>
      <x v="1373"/>
    </i>
    <i>
      <x v="786"/>
    </i>
    <i>
      <x v="167"/>
    </i>
    <i>
      <x v="1647"/>
    </i>
    <i>
      <x v="3561"/>
    </i>
    <i>
      <x v="2717"/>
    </i>
    <i>
      <x v="2522"/>
    </i>
    <i>
      <x v="2494"/>
    </i>
    <i>
      <x v="3681"/>
    </i>
    <i>
      <x v="350"/>
    </i>
    <i>
      <x v="3774"/>
    </i>
    <i>
      <x v="3476"/>
    </i>
    <i>
      <x v="3869"/>
    </i>
    <i>
      <x v="1166"/>
    </i>
    <i>
      <x v="2835"/>
    </i>
    <i>
      <x v="837"/>
    </i>
    <i>
      <x v="1193"/>
    </i>
    <i>
      <x v="592"/>
    </i>
    <i>
      <x v="205"/>
    </i>
    <i>
      <x v="261"/>
    </i>
    <i>
      <x v="3765"/>
    </i>
    <i>
      <x v="3129"/>
    </i>
    <i>
      <x v="3473"/>
    </i>
    <i>
      <x v="1514"/>
    </i>
    <i>
      <x v="1484"/>
    </i>
    <i>
      <x v="1342"/>
    </i>
    <i>
      <x v="1460"/>
    </i>
    <i>
      <x v="597"/>
    </i>
    <i>
      <x v="32"/>
    </i>
    <i>
      <x v="3902"/>
    </i>
    <i>
      <x v="770"/>
    </i>
    <i>
      <x v="3318"/>
    </i>
    <i>
      <x v="425"/>
    </i>
    <i>
      <x v="3332"/>
    </i>
    <i>
      <x v="1660"/>
    </i>
    <i>
      <x v="1299"/>
    </i>
    <i>
      <x v="2045"/>
    </i>
    <i>
      <x v="1771"/>
    </i>
    <i>
      <x v="3890"/>
    </i>
    <i>
      <x v="3084"/>
    </i>
    <i>
      <x v="2106"/>
    </i>
    <i>
      <x v="3015"/>
    </i>
    <i>
      <x v="3299"/>
    </i>
    <i>
      <x v="3351"/>
    </i>
    <i>
      <x v="3097"/>
    </i>
    <i>
      <x v="1273"/>
    </i>
    <i>
      <x v="221"/>
    </i>
    <i>
      <x v="3954"/>
    </i>
    <i>
      <x v="1628"/>
    </i>
    <i>
      <x v="651"/>
    </i>
    <i>
      <x v="2390"/>
    </i>
    <i>
      <x v="1770"/>
    </i>
    <i>
      <x v="3498"/>
    </i>
    <i>
      <x v="3098"/>
    </i>
    <i>
      <x v="2399"/>
    </i>
    <i>
      <x v="404"/>
    </i>
    <i>
      <x v="341"/>
    </i>
    <i>
      <x v="3520"/>
    </i>
    <i>
      <x v="2446"/>
    </i>
    <i>
      <x v="1227"/>
    </i>
    <i>
      <x v="2102"/>
    </i>
    <i>
      <x v="344"/>
    </i>
    <i>
      <x v="567"/>
    </i>
    <i>
      <x v="890"/>
    </i>
    <i>
      <x v="1030"/>
    </i>
    <i>
      <x v="2829"/>
    </i>
    <i>
      <x v="2275"/>
    </i>
    <i>
      <x v="2557"/>
    </i>
    <i>
      <x v="3052"/>
    </i>
    <i>
      <x v="2265"/>
    </i>
    <i>
      <x v="2205"/>
    </i>
    <i>
      <x v="1795"/>
    </i>
    <i>
      <x v="3464"/>
    </i>
    <i>
      <x v="2600"/>
    </i>
    <i>
      <x v="1779"/>
    </i>
    <i>
      <x v="6"/>
    </i>
    <i>
      <x v="2784"/>
    </i>
    <i>
      <x v="2808"/>
    </i>
    <i>
      <x v="2491"/>
    </i>
    <i>
      <x v="717"/>
    </i>
    <i>
      <x v="2315"/>
    </i>
    <i>
      <x v="1939"/>
    </i>
    <i>
      <x v="867"/>
    </i>
    <i>
      <x v="1067"/>
    </i>
    <i>
      <x v="877"/>
    </i>
    <i>
      <x v="2099"/>
    </i>
    <i>
      <x v="2668"/>
    </i>
    <i>
      <x v="2385"/>
    </i>
    <i>
      <x v="2320"/>
    </i>
    <i>
      <x v="813"/>
    </i>
    <i>
      <x v="372"/>
    </i>
    <i>
      <x v="1915"/>
    </i>
    <i>
      <x v="588"/>
    </i>
    <i>
      <x v="3448"/>
    </i>
    <i>
      <x v="3294"/>
    </i>
    <i>
      <x v="636"/>
    </i>
    <i>
      <x v="4049"/>
    </i>
    <i>
      <x v="927"/>
    </i>
    <i>
      <x v="787"/>
    </i>
    <i>
      <x v="2644"/>
    </i>
    <i>
      <x v="1443"/>
    </i>
    <i>
      <x v="3962"/>
    </i>
    <i>
      <x v="3749"/>
    </i>
    <i>
      <x v="3632"/>
    </i>
    <i>
      <x v="2722"/>
    </i>
    <i>
      <x v="2344"/>
    </i>
    <i>
      <x v="4093"/>
    </i>
    <i>
      <x v="2023"/>
    </i>
    <i>
      <x v="3221"/>
    </i>
    <i>
      <x v="1324"/>
    </i>
    <i>
      <x v="820"/>
    </i>
    <i>
      <x v="2134"/>
    </i>
    <i>
      <x v="3536"/>
    </i>
    <i>
      <x v="3013"/>
    </i>
    <i>
      <x v="1751"/>
    </i>
    <i>
      <x v="1716"/>
    </i>
    <i>
      <x v="2324"/>
    </i>
    <i>
      <x v="2004"/>
    </i>
    <i>
      <x v="691"/>
    </i>
    <i>
      <x v="2917"/>
    </i>
    <i>
      <x v="2658"/>
    </i>
    <i>
      <x v="332"/>
    </i>
    <i>
      <x v="3131"/>
    </i>
    <i>
      <x v="493"/>
    </i>
    <i>
      <x v="2844"/>
    </i>
    <i>
      <x v="1860"/>
    </i>
    <i>
      <x v="429"/>
    </i>
    <i>
      <x v="3776"/>
    </i>
    <i>
      <x v="2259"/>
    </i>
    <i>
      <x v="4029"/>
    </i>
    <i>
      <x v="2984"/>
    </i>
    <i>
      <x v="1836"/>
    </i>
    <i>
      <x v="1506"/>
    </i>
    <i>
      <x v="1111"/>
    </i>
    <i>
      <x v="1886"/>
    </i>
    <i>
      <x v="1642"/>
    </i>
    <i>
      <x v="948"/>
    </i>
    <i>
      <x v="3340"/>
    </i>
    <i>
      <x v="2221"/>
    </i>
    <i>
      <x v="217"/>
    </i>
    <i>
      <x v="1064"/>
    </i>
    <i>
      <x v="954"/>
    </i>
    <i>
      <x v="445"/>
    </i>
    <i>
      <x v="931"/>
    </i>
    <i>
      <x v="790"/>
    </i>
    <i>
      <x v="271"/>
    </i>
    <i>
      <x v="2802"/>
    </i>
    <i>
      <x v="3364"/>
    </i>
    <i>
      <x v="610"/>
    </i>
    <i>
      <x v="3753"/>
    </i>
    <i>
      <x v="943"/>
    </i>
    <i>
      <x v="609"/>
    </i>
    <i>
      <x v="1515"/>
    </i>
    <i>
      <x v="2132"/>
    </i>
    <i>
      <x v="3724"/>
    </i>
    <i>
      <x v="2541"/>
    </i>
    <i>
      <x v="683"/>
    </i>
    <i>
      <x v="3606"/>
    </i>
    <i>
      <x v="3102"/>
    </i>
    <i>
      <x v="2200"/>
    </i>
    <i>
      <x v="1522"/>
    </i>
    <i>
      <x v="1518"/>
    </i>
    <i>
      <x v="2297"/>
    </i>
    <i>
      <x v="1456"/>
    </i>
    <i>
      <x v="297"/>
    </i>
    <i>
      <x v="240"/>
    </i>
    <i>
      <x v="2302"/>
    </i>
    <i>
      <x v="2424"/>
    </i>
    <i>
      <x v="2741"/>
    </i>
    <i>
      <x v="3605"/>
    </i>
    <i>
      <x v="3012"/>
    </i>
    <i>
      <x v="1409"/>
    </i>
    <i>
      <x v="499"/>
    </i>
    <i>
      <x v="1545"/>
    </i>
    <i>
      <x v="97"/>
    </i>
    <i>
      <x v="1689"/>
    </i>
    <i>
      <x v="1335"/>
    </i>
    <i>
      <x v="604"/>
    </i>
    <i>
      <x v="3442"/>
    </i>
    <i>
      <x v="1363"/>
    </i>
    <i>
      <x v="2641"/>
    </i>
    <i>
      <x v="2310"/>
    </i>
    <i>
      <x v="784"/>
    </i>
    <i>
      <x v="1328"/>
    </i>
    <i>
      <x v="732"/>
    </i>
    <i>
      <x v="3409"/>
    </i>
    <i>
      <x v="2627"/>
    </i>
    <i>
      <x v="2845"/>
    </i>
    <i>
      <x v="4082"/>
    </i>
    <i>
      <x v="3597"/>
    </i>
    <i>
      <x v="2209"/>
    </i>
    <i>
      <x v="2000"/>
    </i>
    <i>
      <x v="467"/>
    </i>
    <i>
      <x v="1723"/>
    </i>
    <i>
      <x v="696"/>
    </i>
    <i>
      <x v="2243"/>
    </i>
    <i>
      <x v="2056"/>
    </i>
    <i>
      <x v="4068"/>
    </i>
    <i>
      <x v="3242"/>
    </i>
    <i>
      <x v="160"/>
    </i>
    <i>
      <x v="513"/>
    </i>
    <i>
      <x v="2880"/>
    </i>
    <i>
      <x v="1868"/>
    </i>
    <i>
      <x v="579"/>
    </i>
    <i>
      <x v="2683"/>
    </i>
    <i>
      <x v="2100"/>
    </i>
    <i>
      <x v="3546"/>
    </i>
    <i>
      <x v="2766"/>
    </i>
    <i>
      <x v="1979"/>
    </i>
    <i>
      <x v="1743"/>
    </i>
    <i>
      <x v="3895"/>
    </i>
    <i>
      <x v="1042"/>
    </i>
    <i>
      <x v="1174"/>
    </i>
    <i>
      <x v="1179"/>
    </i>
    <i>
      <x v="1240"/>
    </i>
    <i>
      <x v="1306"/>
    </i>
    <i>
      <x v="640"/>
    </i>
    <i>
      <x v="2748"/>
    </i>
    <i>
      <x v="3004"/>
    </i>
    <i>
      <x v="708"/>
    </i>
    <i>
      <x v="2517"/>
    </i>
    <i>
      <x v="726"/>
    </i>
    <i>
      <x v="4026"/>
    </i>
    <i>
      <x v="3433"/>
    </i>
    <i>
      <x v="2709"/>
    </i>
    <i>
      <x v="1366"/>
    </i>
    <i>
      <x v="2199"/>
    </i>
    <i>
      <x v="2889"/>
    </i>
    <i>
      <x v="3732"/>
    </i>
    <i>
      <x v="2669"/>
    </i>
    <i>
      <x v="2114"/>
    </i>
    <i>
      <x v="2440"/>
    </i>
    <i>
      <x v="2287"/>
    </i>
    <i>
      <x v="1591"/>
    </i>
    <i>
      <x v="3938"/>
    </i>
    <i>
      <x v="1059"/>
    </i>
    <i>
      <x v="536"/>
    </i>
    <i>
      <x v="3952"/>
    </i>
    <i>
      <x v="3325"/>
    </i>
    <i>
      <x v="2322"/>
    </i>
    <i>
      <x v="3740"/>
    </i>
    <i>
      <x v="2806"/>
    </i>
    <i>
      <x v="1573"/>
    </i>
    <i>
      <x v="673"/>
    </i>
    <i>
      <x v="2729"/>
    </i>
    <i>
      <x v="2949"/>
    </i>
    <i>
      <x v="1633"/>
    </i>
    <i>
      <x v="628"/>
    </i>
    <i>
      <x v="83"/>
    </i>
    <i>
      <x v="3676"/>
    </i>
    <i>
      <x v="3522"/>
    </i>
    <i>
      <x v="1667"/>
    </i>
    <i>
      <x v="918"/>
    </i>
    <i>
      <x v="3628"/>
    </i>
    <i>
      <x v="3674"/>
    </i>
    <i>
      <x v="3818"/>
    </i>
    <i>
      <x v="3126"/>
    </i>
    <i>
      <x v="3136"/>
    </i>
    <i>
      <x v="1400"/>
    </i>
    <i>
      <x v="326"/>
    </i>
    <i>
      <x v="336"/>
    </i>
    <i>
      <x v="3849"/>
    </i>
    <i>
      <x v="2740"/>
    </i>
    <i>
      <x v="1923"/>
    </i>
    <i>
      <x v="3504"/>
    </i>
    <i>
      <x v="3030"/>
    </i>
    <i>
      <x v="2826"/>
    </i>
    <i>
      <x v="1913"/>
    </i>
    <i>
      <x v="2375"/>
    </i>
    <i>
      <x v="1101"/>
    </i>
    <i>
      <x v="1655"/>
    </i>
    <i>
      <x v="992"/>
    </i>
    <i>
      <x v="3817"/>
    </i>
    <i>
      <x v="3408"/>
    </i>
    <i>
      <x v="3180"/>
    </i>
    <i>
      <x v="1237"/>
    </i>
    <i>
      <x v="1215"/>
    </i>
    <i>
      <x v="1074"/>
    </i>
    <i>
      <x v="270"/>
    </i>
    <i>
      <x v="3609"/>
    </i>
    <i>
      <x v="3319"/>
    </i>
    <i>
      <x v="2360"/>
    </i>
    <i>
      <x v="1209"/>
    </i>
    <i>
      <x v="1393"/>
    </i>
    <i>
      <x v="596"/>
    </i>
    <i>
      <x v="241"/>
    </i>
    <i>
      <x v="328"/>
    </i>
    <i>
      <x v="2157"/>
    </i>
    <i>
      <x v="150"/>
    </i>
    <i>
      <x v="2361"/>
    </i>
    <i>
      <x v="3269"/>
    </i>
    <i>
      <x v="1376"/>
    </i>
    <i>
      <x v="2486"/>
    </i>
    <i>
      <x v="1706"/>
    </i>
    <i>
      <x v="1875"/>
    </i>
    <i>
      <x v="244"/>
    </i>
    <i>
      <x v="3634"/>
    </i>
    <i>
      <x v="3870"/>
    </i>
    <i>
      <x v="3846"/>
    </i>
    <i>
      <x v="2731"/>
    </i>
    <i>
      <x v="583"/>
    </i>
    <i>
      <x v="3658"/>
    </i>
    <i>
      <x v="759"/>
    </i>
    <i>
      <x v="878"/>
    </i>
    <i>
      <x v="381"/>
    </i>
    <i>
      <x v="3380"/>
    </i>
    <i>
      <x v="462"/>
    </i>
    <i>
      <x v="3711"/>
    </i>
    <i>
      <x v="3576"/>
    </i>
    <i>
      <x v="2154"/>
    </i>
    <i>
      <x v="2332"/>
    </i>
    <i>
      <x v="1815"/>
    </i>
    <i>
      <x v="1282"/>
    </i>
    <i>
      <x v="3054"/>
    </i>
    <i>
      <x v="1126"/>
    </i>
    <i>
      <x v="601"/>
    </i>
    <i>
      <x v="3540"/>
    </i>
    <i>
      <x v="3456"/>
    </i>
    <i>
      <x v="1740"/>
    </i>
    <i>
      <x v="1359"/>
    </i>
    <i>
      <x v="1394"/>
    </i>
    <i>
      <x v="54"/>
    </i>
    <i>
      <x v="3783"/>
    </i>
    <i>
      <x v="91"/>
    </i>
    <i>
      <x v="3667"/>
    </i>
    <i>
      <x v="3246"/>
    </i>
    <i>
      <x v="4013"/>
    </i>
    <i>
      <x v="1510"/>
    </i>
    <i>
      <x v="3134"/>
    </i>
    <i>
      <x v="2584"/>
    </i>
    <i>
      <x v="2723"/>
    </i>
    <i>
      <x v="1692"/>
    </i>
    <i>
      <x v="2"/>
    </i>
    <i>
      <x v="303"/>
    </i>
    <i>
      <x v="3692"/>
    </i>
    <i>
      <x v="3040"/>
    </i>
    <i>
      <x v="2943"/>
    </i>
    <i>
      <x v="320"/>
    </i>
    <i>
      <x v="1403"/>
    </i>
    <i>
      <x v="631"/>
    </i>
    <i>
      <x v="213"/>
    </i>
    <i>
      <x v="2609"/>
    </i>
    <i>
      <x v="1385"/>
    </i>
    <i>
      <x v="26"/>
    </i>
    <i>
      <x v="2564"/>
    </i>
    <i>
      <x v="1540"/>
    </i>
    <i>
      <x v="830"/>
    </i>
    <i>
      <x v="1278"/>
    </i>
    <i>
      <x v="2590"/>
    </i>
    <i>
      <x v="1734"/>
    </i>
    <i>
      <x v="800"/>
    </i>
    <i>
      <x v="782"/>
    </i>
    <i>
      <x v="744"/>
    </i>
    <i>
      <x v="181"/>
    </i>
    <i>
      <x v="3639"/>
    </i>
    <i>
      <x v="4078"/>
    </i>
    <i>
      <x v="3367"/>
    </i>
    <i>
      <x v="2958"/>
    </i>
    <i>
      <x v="2513"/>
    </i>
    <i>
      <x v="2840"/>
    </i>
    <i>
      <x v="1157"/>
    </i>
    <i>
      <x v="2671"/>
    </i>
    <i>
      <x v="2456"/>
    </i>
    <i>
      <x v="2273"/>
    </i>
    <i>
      <x v="1025"/>
    </i>
    <i>
      <x v="4095"/>
    </i>
    <i>
      <x v="4097"/>
    </i>
    <i>
      <x v="3251"/>
    </i>
    <i>
      <x v="2327"/>
    </i>
    <i>
      <x v="533"/>
    </i>
    <i>
      <x v="505"/>
    </i>
    <i>
      <x v="4100"/>
    </i>
    <i>
      <x v="3592"/>
    </i>
    <i>
      <x v="2190"/>
    </i>
    <i>
      <x v="1811"/>
    </i>
    <i>
      <x v="1942"/>
    </i>
    <i>
      <x v="1134"/>
    </i>
    <i>
      <x v="584"/>
    </i>
    <i>
      <x v="3525"/>
    </i>
    <i>
      <x v="3830"/>
    </i>
    <i>
      <x v="1334"/>
    </i>
    <i>
      <x v="397"/>
    </i>
    <i>
      <x v="1995"/>
    </i>
    <i>
      <x v="1994"/>
    </i>
    <i>
      <x v="1390"/>
    </i>
    <i>
      <x v="2271"/>
    </i>
    <i>
      <x v="2213"/>
    </i>
    <i>
      <x v="1002"/>
    </i>
    <i>
      <x v="747"/>
    </i>
    <i>
      <x v="9"/>
    </i>
    <i>
      <x v="3369"/>
    </i>
    <i>
      <x v="1998"/>
    </i>
    <i>
      <x v="730"/>
    </i>
    <i>
      <x v="3116"/>
    </i>
    <i>
      <x v="1665"/>
    </i>
    <i>
      <x v="4059"/>
    </i>
    <i>
      <x v="3261"/>
    </i>
    <i>
      <x v="3488"/>
    </i>
    <i>
      <x v="2648"/>
    </i>
    <i>
      <x v="1826"/>
    </i>
    <i>
      <x v="1945"/>
    </i>
    <i>
      <x v="2053"/>
    </i>
    <i>
      <x v="577"/>
    </i>
    <i>
      <x v="144"/>
    </i>
    <i>
      <x v="2581"/>
    </i>
    <i>
      <x v="2967"/>
    </i>
    <i>
      <x v="2376"/>
    </i>
    <i>
      <x v="1259"/>
    </i>
    <i>
      <x v="1103"/>
    </i>
    <i>
      <x v="719"/>
    </i>
    <i>
      <x v="3491"/>
    </i>
    <i>
      <x v="2438"/>
    </i>
    <i>
      <x v="794"/>
    </i>
    <i>
      <x v="3370"/>
    </i>
    <i>
      <x v="3445"/>
    </i>
    <i>
      <x v="2770"/>
    </i>
    <i>
      <x v="1882"/>
    </i>
    <i>
      <x v="3986"/>
    </i>
    <i>
      <x v="1769"/>
    </i>
    <i>
      <x v="4053"/>
    </i>
    <i>
      <x v="3529"/>
    </i>
    <i>
      <x v="2645"/>
    </i>
    <i>
      <x v="3032"/>
    </i>
    <i>
      <x v="2727"/>
    </i>
    <i>
      <x v="2093"/>
    </i>
    <i>
      <x v="1749"/>
    </i>
    <i>
      <x v="1062"/>
    </i>
    <i>
      <x v="1451"/>
    </i>
    <i>
      <x v="86"/>
    </i>
    <i>
      <x v="3848"/>
    </i>
    <i>
      <x v="1766"/>
    </i>
    <i>
      <x v="745"/>
    </i>
    <i>
      <x v="4021"/>
    </i>
    <i>
      <x v="3427"/>
    </i>
    <i>
      <x v="3300"/>
    </i>
    <i>
      <x v="2307"/>
    </i>
    <i>
      <x v="1634"/>
    </i>
    <i>
      <x v="963"/>
    </i>
    <i>
      <x v="684"/>
    </i>
    <i>
      <x v="376"/>
    </i>
    <i>
      <x v="3457"/>
    </i>
    <i>
      <x v="3005"/>
    </i>
    <i>
      <x v="2562"/>
    </i>
    <i>
      <x v="2193"/>
    </i>
    <i>
      <x v="1298"/>
    </i>
    <i>
      <x v="3612"/>
    </i>
    <i>
      <x v="2691"/>
    </i>
    <i>
      <x v="1672"/>
    </i>
    <i>
      <x v="1798"/>
    </i>
    <i>
      <x v="1858"/>
    </i>
    <i>
      <x v="1233"/>
    </i>
    <i>
      <x v="626"/>
    </i>
    <i>
      <x v="3139"/>
    </i>
    <i>
      <x v="2983"/>
    </i>
    <i>
      <x v="2038"/>
    </i>
    <i>
      <x v="737"/>
    </i>
    <i>
      <x v="3631"/>
    </i>
    <i>
      <x v="2436"/>
    </i>
    <i>
      <x v="606"/>
    </i>
    <i>
      <x v="4000"/>
    </i>
    <i>
      <x v="3569"/>
    </i>
    <i>
      <x v="2689"/>
    </i>
    <i>
      <x v="2898"/>
    </i>
    <i>
      <x v="1602"/>
    </i>
    <i>
      <x v="1212"/>
    </i>
    <i>
      <x v="1090"/>
    </i>
    <i>
      <x v="1032"/>
    </i>
    <i>
      <x v="1340"/>
    </i>
    <i>
      <x v="93"/>
    </i>
    <i>
      <x v="117"/>
    </i>
    <i>
      <x v="3153"/>
    </i>
    <i>
      <x v="2286"/>
    </i>
    <i>
      <x v="1670"/>
    </i>
    <i>
      <x v="1036"/>
    </i>
    <i>
      <x v="497"/>
    </i>
    <i>
      <x v="464"/>
    </i>
    <i>
      <x v="118"/>
    </i>
    <i>
      <x v="861"/>
    </i>
    <i>
      <x v="4060"/>
    </i>
    <i>
      <x v="2665"/>
    </i>
    <i>
      <x v="2429"/>
    </i>
    <i>
      <x v="1796"/>
    </i>
    <i>
      <x v="1051"/>
    </i>
    <i>
      <x v="3951"/>
    </i>
    <i>
      <x v="3213"/>
    </i>
    <i>
      <x v="3293"/>
    </i>
    <i>
      <x v="3173"/>
    </i>
    <i>
      <x v="3179"/>
    </i>
    <i>
      <x v="3361"/>
    </i>
    <i>
      <x v="2712"/>
    </i>
    <i>
      <x v="2084"/>
    </i>
    <i>
      <x v="2051"/>
    </i>
    <i>
      <x v="1697"/>
    </i>
    <i>
      <x v="1464"/>
    </i>
    <i>
      <x v="1444"/>
    </i>
    <i>
      <x v="1387"/>
    </i>
    <i>
      <x v="805"/>
    </i>
    <i>
      <x v="2180"/>
    </i>
    <i>
      <x v="2351"/>
    </i>
    <i>
      <x v="945"/>
    </i>
    <i>
      <x v="565"/>
    </i>
    <i>
      <x v="496"/>
    </i>
    <i>
      <x v="256"/>
    </i>
    <i>
      <x v="2552"/>
    </i>
    <i>
      <x v="2355"/>
    </i>
    <i>
      <x v="1748"/>
    </i>
    <i>
      <x v="1083"/>
    </i>
    <i>
      <x v="358"/>
    </i>
    <i>
      <x v="3435"/>
    </i>
    <i>
      <x v="2700"/>
    </i>
    <i>
      <x v="1929"/>
    </i>
    <i>
      <x v="1852"/>
    </i>
    <i>
      <x v="3974"/>
    </i>
    <i>
      <x v="3240"/>
    </i>
    <i>
      <x v="2604"/>
    </i>
    <i>
      <x v="2020"/>
    </i>
    <i>
      <x v="1792"/>
    </i>
    <i>
      <x v="1325"/>
    </i>
    <i>
      <x v="555"/>
    </i>
    <i>
      <x v="76"/>
    </i>
    <i>
      <x v="4023"/>
    </i>
    <i>
      <x v="2809"/>
    </i>
    <i>
      <x v="2921"/>
    </i>
    <i>
      <x v="1833"/>
    </i>
    <i>
      <x v="1950"/>
    </i>
    <i>
      <x v="1878"/>
    </i>
    <i>
      <x v="207"/>
    </i>
    <i>
      <x v="3909"/>
    </i>
    <i>
      <x v="2754"/>
    </i>
    <i>
      <x v="2369"/>
    </i>
    <i>
      <x v="2299"/>
    </i>
    <i>
      <x v="2395"/>
    </i>
    <i>
      <x v="767"/>
    </i>
    <i>
      <x v="2380"/>
    </i>
    <i>
      <x v="2462"/>
    </i>
    <i>
      <x v="1874"/>
    </i>
    <i>
      <x v="1098"/>
    </i>
    <i>
      <x v="854"/>
    </i>
    <i>
      <x v="423"/>
    </i>
    <i>
      <x v="159"/>
    </i>
    <i>
      <x v="3668"/>
    </i>
    <i>
      <x v="3970"/>
    </i>
    <i>
      <x v="2792"/>
    </i>
    <i>
      <x v="2480"/>
    </i>
    <i>
      <x v="1433"/>
    </i>
    <i>
      <x v="1454"/>
    </i>
    <i>
      <x v="1521"/>
    </i>
    <i>
      <x v="1467"/>
    </i>
    <i>
      <x v="953"/>
    </i>
    <i>
      <x v="29"/>
    </i>
    <i>
      <x v="3315"/>
    </i>
    <i>
      <x v="2865"/>
    </i>
    <i>
      <x v="1898"/>
    </i>
    <i>
      <x v="2017"/>
    </i>
    <i>
      <x v="1365"/>
    </i>
    <i>
      <x v="1182"/>
    </i>
    <i>
      <x v="649"/>
    </i>
    <i>
      <x v="3829"/>
    </i>
    <i>
      <x v="3702"/>
    </i>
    <i>
      <x v="2739"/>
    </i>
    <i>
      <x v="2476"/>
    </i>
    <i>
      <x v="2465"/>
    </i>
    <i>
      <x v="2367"/>
    </i>
    <i>
      <x v="2008"/>
    </i>
    <i>
      <x v="681"/>
    </i>
    <i>
      <x v="3326"/>
    </i>
    <i>
      <x v="2914"/>
    </i>
    <i>
      <x v="2947"/>
    </i>
    <i>
      <x v="1864"/>
    </i>
    <i>
      <x v="1304"/>
    </i>
    <i>
      <x v="1481"/>
    </i>
    <i>
      <x v="3602"/>
    </i>
    <i>
      <x v="2253"/>
    </i>
    <i>
      <x v="1876"/>
    </i>
    <i>
      <x v="3935"/>
    </i>
    <i>
      <x v="3737"/>
    </i>
    <i>
      <x v="3028"/>
    </i>
    <i>
      <x v="1884"/>
    </i>
    <i>
      <x v="218"/>
    </i>
    <i>
      <x v="3206"/>
    </i>
    <i>
      <x v="3365"/>
    </i>
    <i>
      <x v="2350"/>
    </i>
    <i>
      <x v="2033"/>
    </i>
    <i>
      <x v="1561"/>
    </i>
    <i>
      <x v="1822"/>
    </i>
    <i>
      <x v="629"/>
    </i>
    <i>
      <x v="275"/>
    </i>
    <i>
      <x v="391"/>
    </i>
    <i>
      <x v="3716"/>
    </i>
    <i>
      <x v="3253"/>
    </i>
    <i>
      <x v="3289"/>
    </i>
    <i>
      <x v="3083"/>
    </i>
    <i>
      <x v="2877"/>
    </i>
    <i>
      <x v="2705"/>
    </i>
    <i>
      <x v="2417"/>
    </i>
    <i>
      <x v="2342"/>
    </i>
    <i>
      <x v="1355"/>
    </i>
    <i>
      <x v="616"/>
    </i>
    <i>
      <x v="212"/>
    </i>
    <i>
      <x v="4077"/>
    </i>
    <i>
      <x v="2442"/>
    </i>
    <i>
      <x v="2095"/>
    </i>
    <i>
      <x v="2347"/>
    </i>
    <i>
      <x v="1080"/>
    </i>
    <i>
      <x v="70"/>
    </i>
    <i>
      <x v="3683"/>
    </i>
    <i>
      <x v="2825"/>
    </i>
    <i>
      <x v="2208"/>
    </i>
    <i>
      <x v="1539"/>
    </i>
    <i>
      <x v="1819"/>
    </i>
    <i>
      <x v="1077"/>
    </i>
    <i>
      <x v="1118"/>
    </i>
    <i>
      <x v="1011"/>
    </i>
    <i>
      <x v="662"/>
    </i>
    <i>
      <x v="3587"/>
    </i>
    <i>
      <x v="2760"/>
    </i>
    <i>
      <x v="1593"/>
    </i>
    <i>
      <x v="756"/>
    </i>
    <i>
      <x v="905"/>
    </i>
    <i>
      <x v="951"/>
    </i>
    <i>
      <x v="4087"/>
    </i>
    <i>
      <x v="4024"/>
    </i>
    <i>
      <x v="1300"/>
    </i>
    <i>
      <x v="486"/>
    </i>
    <i>
      <x v="4106"/>
    </i>
    <i>
      <x v="4104"/>
    </i>
    <i>
      <x v="2894"/>
    </i>
    <i>
      <x v="1505"/>
    </i>
    <i>
      <x v="862"/>
    </i>
    <i>
      <x v="95"/>
    </i>
    <i>
      <x v="4006"/>
    </i>
    <i>
      <x v="2781"/>
    </i>
    <i>
      <x v="2198"/>
    </i>
    <i>
      <x v="2028"/>
    </i>
    <i>
      <x v="1113"/>
    </i>
    <i>
      <x v="1041"/>
    </i>
    <i>
      <x v="652"/>
    </i>
    <i>
      <x v="834"/>
    </i>
    <i>
      <x v="3677"/>
    </i>
    <i>
      <x v="3931"/>
    </i>
    <i>
      <x v="3386"/>
    </i>
    <i>
      <x v="3285"/>
    </i>
    <i>
      <x v="2661"/>
    </i>
    <i>
      <x v="2348"/>
    </i>
    <i>
      <x v="1802"/>
    </i>
    <i>
      <x v="721"/>
    </i>
    <i>
      <x v="3736"/>
    </i>
    <i>
      <x v="3307"/>
    </i>
    <i>
      <x v="2817"/>
    </i>
    <i>
      <x v="3002"/>
    </i>
    <i>
      <x v="2092"/>
    </i>
    <i>
      <x v="2171"/>
    </i>
    <i>
      <x v="664"/>
    </i>
    <i>
      <x v="589"/>
    </i>
    <i>
      <x v="416"/>
    </i>
    <i>
      <x v="335"/>
    </i>
    <i>
      <x v="3509"/>
    </i>
    <i>
      <x v="2992"/>
    </i>
    <i>
      <x v="2295"/>
    </i>
    <i>
      <x v="2357"/>
    </i>
    <i>
      <x v="1733"/>
    </i>
    <i>
      <x v="1890"/>
    </i>
    <i>
      <x v="2042"/>
    </i>
    <i>
      <x v="1079"/>
    </i>
    <i>
      <x v="3649"/>
    </i>
    <i>
      <x v="2821"/>
    </i>
    <i>
      <x v="1123"/>
    </i>
    <i>
      <x v="967"/>
    </i>
    <i>
      <x v="647"/>
    </i>
    <i>
      <x v="561"/>
    </i>
    <i>
      <x v="981"/>
    </i>
    <i>
      <x v="316"/>
    </i>
    <i>
      <x v="59"/>
    </i>
    <i>
      <x v="146"/>
    </i>
    <i>
      <x v="3881"/>
    </i>
    <i>
      <x v="3920"/>
    </i>
    <i>
      <x v="2733"/>
    </i>
    <i>
      <x v="2077"/>
    </i>
    <i>
      <x v="1926"/>
    </i>
    <i>
      <x v="1560"/>
    </i>
    <i>
      <x v="1216"/>
    </i>
    <i>
      <x v="1122"/>
    </i>
    <i>
      <x v="883"/>
    </i>
    <i>
      <x v="24"/>
    </i>
    <i>
      <x v="82"/>
    </i>
    <i>
      <x v="45"/>
    </i>
    <i>
      <x v="415"/>
    </i>
    <i>
      <x v="3768"/>
    </i>
    <i>
      <x v="3671"/>
    </i>
    <i>
      <x v="3316"/>
    </i>
    <i>
      <x v="3047"/>
    </i>
    <i>
      <x v="2279"/>
    </i>
    <i>
      <x v="2005"/>
    </i>
    <i>
      <x v="731"/>
    </i>
    <i>
      <x v="121"/>
    </i>
    <i>
      <x v="3886"/>
    </i>
    <i>
      <x v="2911"/>
    </i>
    <i>
      <x v="2278"/>
    </i>
    <i>
      <x v="2231"/>
    </i>
    <i>
      <x v="2036"/>
    </i>
    <i>
      <x v="1606"/>
    </i>
    <i>
      <x v="1272"/>
    </i>
    <i>
      <x v="1280"/>
    </i>
    <i>
      <x v="615"/>
    </i>
    <i>
      <x v="361"/>
    </i>
    <i>
      <x v="3897"/>
    </i>
    <i>
      <x v="3900"/>
    </i>
    <i>
      <x v="3170"/>
    </i>
    <i>
      <x v="1666"/>
    </i>
    <i>
      <x v="1060"/>
    </i>
    <i>
      <x v="1301"/>
    </i>
    <i>
      <x v="1320"/>
    </i>
    <i>
      <x v="568"/>
    </i>
    <i>
      <x v="564"/>
    </i>
    <i>
      <x v="755"/>
    </i>
    <i>
      <x v="16"/>
    </i>
    <i>
      <x v="141"/>
    </i>
    <i>
      <x v="3878"/>
    </i>
    <i>
      <x v="3177"/>
    </i>
    <i>
      <x v="2819"/>
    </i>
    <i>
      <x v="2116"/>
    </i>
    <i>
      <x v="1709"/>
    </i>
    <i>
      <x v="1139"/>
    </i>
    <i>
      <x v="1346"/>
    </i>
    <i>
      <x v="1474"/>
    </i>
    <i>
      <x v="1153"/>
    </i>
    <i>
      <x v="521"/>
    </i>
    <i>
      <x v="866"/>
    </i>
    <i>
      <x v="570"/>
    </i>
    <i>
      <x v="925"/>
    </i>
    <i>
      <x v="43"/>
    </i>
    <i>
      <x v="3407"/>
    </i>
    <i>
      <x v="3580"/>
    </i>
    <i>
      <x v="3404"/>
    </i>
    <i>
      <x v="2990"/>
    </i>
    <i>
      <x v="2206"/>
    </i>
    <i>
      <x v="2571"/>
    </i>
    <i>
      <x v="2574"/>
    </i>
    <i>
      <x v="1803"/>
    </i>
    <i>
      <x v="594"/>
    </i>
    <i>
      <x v="522"/>
    </i>
    <i>
      <x v="824"/>
    </i>
    <i>
      <x v="48"/>
    </i>
    <i>
      <x v="3664"/>
    </i>
    <i>
      <x v="3613"/>
    </i>
    <i>
      <x v="3311"/>
    </i>
    <i>
      <x v="2870"/>
    </i>
    <i>
      <x v="2860"/>
    </i>
    <i>
      <x v="2577"/>
    </i>
    <i>
      <x v="1293"/>
    </i>
    <i>
      <x v="1286"/>
    </i>
    <i>
      <x v="682"/>
    </i>
    <i>
      <x v="605"/>
    </i>
    <i>
      <x v="55"/>
    </i>
    <i>
      <x v="503"/>
    </i>
    <i>
      <x v="267"/>
    </i>
    <i>
      <x v="3439"/>
    </i>
    <i>
      <x v="3355"/>
    </i>
    <i>
      <x v="2632"/>
    </i>
    <i>
      <x v="2846"/>
    </i>
    <i>
      <x v="2146"/>
    </i>
    <i>
      <x v="2550"/>
    </i>
    <i>
      <x v="1753"/>
    </i>
    <i>
      <x v="2011"/>
    </i>
    <i>
      <x v="1918"/>
    </i>
    <i>
      <x v="1333"/>
    </i>
    <i>
      <x v="517"/>
    </i>
    <i>
      <x v="618"/>
    </i>
    <i>
      <x v="296"/>
    </i>
    <i>
      <x v="35"/>
    </i>
    <i>
      <x v="379"/>
    </i>
    <i>
      <x v="3957"/>
    </i>
    <i>
      <x v="3781"/>
    </i>
    <i>
      <x v="3121"/>
    </i>
    <i>
      <x v="3341"/>
    </i>
    <i>
      <x v="2749"/>
    </i>
    <i>
      <x v="2184"/>
    </i>
    <i>
      <x v="2018"/>
    </i>
    <i>
      <x v="1544"/>
    </i>
    <i>
      <x v="1685"/>
    </i>
    <i>
      <x v="1717"/>
    </i>
    <i>
      <x v="1091"/>
    </i>
    <i>
      <x v="1057"/>
    </i>
    <i>
      <x v="600"/>
    </i>
    <i>
      <x v="765"/>
    </i>
    <i>
      <x v="435"/>
    </i>
    <i>
      <x v="74"/>
    </i>
    <i>
      <x v="406"/>
    </i>
    <i>
      <x v="3755"/>
    </i>
    <i>
      <x v="3763"/>
    </i>
    <i>
      <x v="3470"/>
    </i>
    <i>
      <x v="3146"/>
    </i>
    <i>
      <x v="2579"/>
    </i>
    <i>
      <x v="2830"/>
    </i>
    <i>
      <x v="3035"/>
    </i>
    <i>
      <x v="2503"/>
    </i>
    <i>
      <x v="2336"/>
    </i>
    <i>
      <x v="2406"/>
    </i>
    <i>
      <x v="1427"/>
    </i>
    <i>
      <x v="104"/>
    </i>
    <i>
      <x v="476"/>
    </i>
    <i>
      <x v="293"/>
    </i>
    <i>
      <x v="3918"/>
    </i>
    <i>
      <x v="3604"/>
    </i>
    <i>
      <x v="3766"/>
    </i>
    <i>
      <x v="2793"/>
    </i>
    <i>
      <x v="2222"/>
    </i>
    <i>
      <x v="1360"/>
    </i>
    <i>
      <x v="112"/>
    </i>
    <i>
      <x v="3391"/>
    </i>
    <i>
      <x v="2500"/>
    </i>
    <i>
      <x v="2502"/>
    </i>
    <i>
      <x v="2451"/>
    </i>
    <i>
      <x v="1302"/>
    </i>
    <i>
      <x v="580"/>
    </i>
    <i>
      <x v="753"/>
    </i>
    <i>
      <x v="103"/>
    </i>
    <i>
      <x v="494"/>
    </i>
    <i>
      <x v="3723"/>
    </i>
    <i>
      <x v="3377"/>
    </i>
    <i>
      <x v="2955"/>
    </i>
    <i>
      <x v="1736"/>
    </i>
    <i>
      <x v="1369"/>
    </i>
    <i>
      <x v="1498"/>
    </i>
    <i>
      <x v="598"/>
    </i>
    <i>
      <x v="210"/>
    </i>
    <i>
      <x v="3968"/>
    </i>
    <i>
      <x v="2642"/>
    </i>
    <i>
      <x v="2586"/>
    </i>
    <i>
      <x v="2531"/>
    </i>
    <i>
      <x v="1982"/>
    </i>
    <i>
      <x v="1262"/>
    </i>
    <i>
      <x v="921"/>
    </i>
    <i>
      <x v="623"/>
    </i>
    <i>
      <x v="980"/>
    </i>
    <i>
      <x v="827"/>
    </i>
    <i>
      <x v="489"/>
    </i>
    <i>
      <x v="226"/>
    </i>
    <i>
      <x v="3963"/>
    </i>
    <i>
      <x v="3746"/>
    </i>
    <i>
      <x v="3422"/>
    </i>
    <i>
      <x v="3263"/>
    </i>
    <i>
      <x v="3115"/>
    </i>
    <i>
      <x v="2742"/>
    </i>
    <i>
      <x v="2196"/>
    </i>
    <i>
      <x v="2165"/>
    </i>
    <i>
      <x v="1999"/>
    </i>
    <i>
      <x v="1618"/>
    </i>
    <i>
      <x v="799"/>
    </i>
    <i>
      <x v="857"/>
    </i>
    <i>
      <x v="3969"/>
    </i>
    <i>
      <x v="4091"/>
    </i>
    <i>
      <x v="3859"/>
    </i>
    <i>
      <x v="3487"/>
    </i>
    <i>
      <x v="2780"/>
    </i>
    <i>
      <x v="2070"/>
    </i>
    <i>
      <x v="1345"/>
    </i>
    <i>
      <x v="811"/>
    </i>
    <i>
      <x v="752"/>
    </i>
    <i>
      <x v="108"/>
    </i>
    <i>
      <x v="485"/>
    </i>
    <i>
      <x v="346"/>
    </i>
    <i>
      <x v="3383"/>
    </i>
    <i>
      <x v="3171"/>
    </i>
    <i>
      <x v="3189"/>
    </i>
    <i>
      <x v="2680"/>
    </i>
    <i>
      <x v="2131"/>
    </i>
    <i>
      <x v="1956"/>
    </i>
    <i>
      <x v="1594"/>
    </i>
    <i>
      <x v="1236"/>
    </i>
    <i>
      <x v="1330"/>
    </i>
    <i>
      <x v="1205"/>
    </i>
    <i>
      <x v="846"/>
    </i>
    <i>
      <x v="935"/>
    </i>
    <i>
      <x v="750"/>
    </i>
    <i>
      <x v="222"/>
    </i>
    <i>
      <x v="229"/>
    </i>
    <i>
      <x v="283"/>
    </i>
    <i>
      <x v="384"/>
    </i>
    <i>
      <x v="255"/>
    </i>
    <i>
      <x v="3806"/>
    </i>
    <i>
      <x v="3455"/>
    </i>
    <i>
      <x v="3258"/>
    </i>
    <i>
      <x v="3075"/>
    </i>
    <i>
      <x v="2765"/>
    </i>
    <i>
      <x v="2174"/>
    </i>
    <i>
      <x v="1867"/>
    </i>
    <i>
      <x v="1869"/>
    </i>
    <i>
      <x v="895"/>
    </i>
    <i>
      <x v="838"/>
    </i>
    <i>
      <x v="474"/>
    </i>
    <i>
      <x v="412"/>
    </i>
    <i>
      <x v="165"/>
    </i>
    <i>
      <x v="92"/>
    </i>
    <i>
      <x v="3729"/>
    </i>
    <i>
      <x v="3578"/>
    </i>
    <i>
      <x v="3541"/>
    </i>
    <i>
      <x v="3452"/>
    </i>
    <i>
      <x v="3150"/>
    </i>
    <i>
      <x v="2901"/>
    </i>
    <i>
      <x v="2953"/>
    </i>
    <i>
      <x v="1463"/>
    </i>
    <i>
      <x v="881"/>
    </i>
    <i>
      <x v="835"/>
    </i>
    <i>
      <x v="90"/>
    </i>
    <i>
      <x v="8"/>
    </i>
    <i>
      <x v="3662"/>
    </i>
    <i>
      <x v="3521"/>
    </i>
    <i>
      <x v="3384"/>
    </i>
    <i>
      <x v="2673"/>
    </i>
    <i>
      <x v="3080"/>
    </i>
    <i>
      <x v="2089"/>
    </i>
    <i>
      <x v="2050"/>
    </i>
    <i>
      <x v="657"/>
    </i>
    <i>
      <x v="177"/>
    </i>
    <i>
      <x v="472"/>
    </i>
    <i>
      <x v="418"/>
    </i>
    <i>
      <x v="3673"/>
    </i>
    <i>
      <x v="3858"/>
    </i>
    <i>
      <x v="4011"/>
    </i>
    <i>
      <x v="3635"/>
    </i>
    <i>
      <x v="3398"/>
    </i>
    <i>
      <x v="2386"/>
    </i>
    <i>
      <x v="2537"/>
    </i>
    <i>
      <x v="2282"/>
    </i>
    <i>
      <x v="1625"/>
    </i>
    <i>
      <x v="1055"/>
    </i>
    <i>
      <x v="98"/>
    </i>
    <i>
      <x v="263"/>
    </i>
    <i>
      <x v="3985"/>
    </i>
    <i>
      <x v="3972"/>
    </i>
    <i>
      <x v="3921"/>
    </i>
    <i>
      <x v="3265"/>
    </i>
    <i>
      <x v="3290"/>
    </i>
    <i>
      <x v="3236"/>
    </i>
    <i>
      <x v="3276"/>
    </i>
    <i>
      <x v="2965"/>
    </i>
    <i>
      <x v="2952"/>
    </i>
    <i>
      <x v="2933"/>
    </i>
    <i>
      <x v="2930"/>
    </i>
    <i>
      <x v="2101"/>
    </i>
    <i>
      <x v="2103"/>
    </i>
    <i>
      <x v="2148"/>
    </i>
    <i>
      <x v="2384"/>
    </i>
    <i>
      <x v="1313"/>
    </i>
    <i>
      <x v="1019"/>
    </i>
    <i>
      <x v="1438"/>
    </i>
    <i>
      <x v="607"/>
    </i>
    <i>
      <x v="518"/>
    </i>
    <i>
      <x v="201"/>
    </i>
    <i>
      <x v="3630"/>
    </i>
    <i>
      <x v="3835"/>
    </i>
    <i>
      <x v="2719"/>
    </i>
    <i>
      <x v="2657"/>
    </i>
    <i>
      <x v="2143"/>
    </i>
    <i>
      <x v="2292"/>
    </i>
    <i>
      <x v="2219"/>
    </i>
    <i>
      <x v="1922"/>
    </i>
    <i>
      <x v="1526"/>
    </i>
    <i>
      <x v="777"/>
    </i>
    <i>
      <x v="982"/>
    </i>
    <i>
      <x v="740"/>
    </i>
    <i>
      <x v="220"/>
    </i>
    <i>
      <x v="262"/>
    </i>
    <i>
      <x v="51"/>
    </i>
    <i>
      <x v="3917"/>
    </i>
    <i>
      <x v="3879"/>
    </i>
    <i>
      <x v="3792"/>
    </i>
    <i>
      <x v="3838"/>
    </i>
    <i>
      <x v="3438"/>
    </i>
    <i>
      <x v="3125"/>
    </i>
    <i>
      <x v="3423"/>
    </i>
    <i>
      <x v="3044"/>
    </i>
    <i>
      <x v="2775"/>
    </i>
    <i>
      <x v="2410"/>
    </i>
    <i>
      <x v="1824"/>
    </i>
    <i>
      <x v="944"/>
    </i>
    <i>
      <x v="407"/>
    </i>
    <i>
      <x v="343"/>
    </i>
    <i>
      <x v="3734"/>
    </i>
    <i>
      <x v="3925"/>
    </i>
    <i>
      <x v="3321"/>
    </i>
    <i>
      <x v="3328"/>
    </i>
    <i>
      <x v="2796"/>
    </i>
    <i>
      <x v="2501"/>
    </i>
    <i>
      <x v="2499"/>
    </i>
    <i>
      <x v="1568"/>
    </i>
    <i>
      <x v="1520"/>
    </i>
    <i>
      <x v="269"/>
    </i>
    <i>
      <x v="162"/>
    </i>
    <i>
      <x v="268"/>
    </i>
    <i>
      <x v="2516"/>
    </i>
    <i>
      <x v="2081"/>
    </i>
    <i>
      <x v="2087"/>
    </i>
    <i>
      <x v="1668"/>
    </i>
    <i>
      <x v="1776"/>
    </i>
    <i>
      <x v="624"/>
    </i>
    <i>
      <x v="502"/>
    </i>
    <i>
      <x v="4039"/>
    </i>
    <i>
      <x v="3961"/>
    </i>
    <i>
      <x v="3186"/>
    </i>
    <i>
      <x v="3572"/>
    </i>
    <i>
      <x v="3152"/>
    </i>
    <i>
      <x v="3388"/>
    </i>
    <i>
      <x v="2862"/>
    </i>
    <i>
      <x v="2311"/>
    </i>
    <i>
      <x v="2477"/>
    </i>
    <i>
      <x v="1738"/>
    </i>
    <i>
      <x v="1595"/>
    </i>
    <i>
      <x v="1848"/>
    </i>
    <i>
      <x v="1446"/>
    </i>
    <i>
      <x v="714"/>
    </i>
    <i>
      <x v="886"/>
    </i>
    <i>
      <x v="621"/>
    </i>
    <i>
      <x v="713"/>
    </i>
    <i>
      <x v="670"/>
    </i>
    <i>
      <x v="72"/>
    </i>
    <i>
      <x v="4065"/>
    </i>
    <i>
      <x v="3929"/>
    </i>
    <i>
      <x v="3750"/>
    </i>
    <i>
      <x v="3527"/>
    </i>
    <i>
      <x v="2981"/>
    </i>
    <i>
      <x v="2837"/>
    </i>
    <i>
      <x v="2370"/>
    </i>
    <i>
      <x v="1037"/>
    </i>
    <i>
      <x v="688"/>
    </i>
    <i>
      <x v="856"/>
    </i>
    <i>
      <x v="3760"/>
    </i>
    <i>
      <x v="3458"/>
    </i>
    <i>
      <x v="3095"/>
    </i>
    <i>
      <x v="2813"/>
    </i>
    <i>
      <x v="3061"/>
    </i>
    <i>
      <x v="2882"/>
    </i>
    <i>
      <x v="2162"/>
    </i>
    <i>
      <x v="2293"/>
    </i>
    <i>
      <x v="2179"/>
    </i>
    <i>
      <x v="2069"/>
    </i>
    <i>
      <x v="1936"/>
    </i>
    <i>
      <x v="1047"/>
    </i>
    <i>
      <x v="1445"/>
    </i>
    <i>
      <x v="1054"/>
    </i>
    <i>
      <x v="1087"/>
    </i>
    <i>
      <x v="540"/>
    </i>
    <i>
      <x v="586"/>
    </i>
    <i>
      <x v="366"/>
    </i>
    <i>
      <x v="383"/>
    </i>
    <i>
      <x v="3877"/>
    </i>
    <i>
      <x v="3103"/>
    </i>
    <i>
      <x v="3495"/>
    </i>
    <i>
      <x v="2624"/>
    </i>
    <i>
      <x v="2706"/>
    </i>
    <i>
      <x v="2879"/>
    </i>
    <i>
      <x v="2699"/>
    </i>
    <i>
      <x v="2850"/>
    </i>
    <i>
      <x v="2167"/>
    </i>
    <i>
      <x v="2144"/>
    </i>
    <i>
      <x v="1793"/>
    </i>
    <i>
      <x v="1635"/>
    </i>
    <i>
      <x v="1616"/>
    </i>
    <i>
      <x v="1525"/>
    </i>
    <i>
      <x v="1470"/>
    </i>
    <i>
      <x v="703"/>
    </i>
    <i>
      <x v="923"/>
    </i>
    <i>
      <x v="3778"/>
    </i>
    <i>
      <x v="3712"/>
    </i>
    <i>
      <x v="3701"/>
    </i>
    <i>
      <x v="3468"/>
    </i>
    <i>
      <x v="3183"/>
    </i>
    <i>
      <x v="3060"/>
    </i>
    <i>
      <x v="2662"/>
    </i>
    <i>
      <x v="2353"/>
    </i>
    <i>
      <x v="2113"/>
    </i>
    <i>
      <x v="1804"/>
    </i>
    <i>
      <x v="1721"/>
    </i>
    <i>
      <x v="1559"/>
    </i>
    <i>
      <x v="1712"/>
    </i>
    <i>
      <x v="1494"/>
    </i>
    <i>
      <x v="3908"/>
    </i>
    <i>
      <x v="3336"/>
    </i>
    <i>
      <x v="3181"/>
    </i>
    <i>
      <x v="3223"/>
    </i>
    <i>
      <x v="3017"/>
    </i>
    <i>
      <x v="2217"/>
    </i>
    <i>
      <x v="2371"/>
    </i>
    <i>
      <x v="2147"/>
    </i>
    <i>
      <x v="1816"/>
    </i>
    <i>
      <x v="1370"/>
    </i>
    <i>
      <x v="1513"/>
    </i>
    <i>
      <x v="1225"/>
    </i>
    <i>
      <x v="1316"/>
    </i>
    <i>
      <x v="587"/>
    </i>
    <i>
      <x v="900"/>
    </i>
    <i>
      <x v="880"/>
    </i>
    <i>
      <x v="872"/>
    </i>
    <i>
      <x v="928"/>
    </i>
    <i>
      <x v="14"/>
    </i>
    <i>
      <x v="314"/>
    </i>
    <i>
      <x v="424"/>
    </i>
    <i>
      <x v="3599"/>
    </i>
    <i>
      <x v="3889"/>
    </i>
    <i>
      <x v="3822"/>
    </i>
    <i>
      <x v="3824"/>
    </i>
    <i>
      <x v="3608"/>
    </i>
    <i>
      <x v="3070"/>
    </i>
    <i>
      <x v="2643"/>
    </i>
    <i>
      <x v="2618"/>
    </i>
    <i>
      <x v="2422"/>
    </i>
    <i>
      <x v="1570"/>
    </i>
    <i>
      <x v="1688"/>
    </i>
    <i>
      <x v="1725"/>
    </i>
    <i>
      <x v="1075"/>
    </i>
    <i>
      <x v="1303"/>
    </i>
    <i>
      <x v="1397"/>
    </i>
    <i>
      <x v="627"/>
    </i>
    <i>
      <x v="940"/>
    </i>
    <i>
      <x v="836"/>
    </i>
    <i>
      <x v="473"/>
    </i>
    <i>
      <x v="288"/>
    </i>
    <i>
      <x v="403"/>
    </i>
    <i>
      <x v="3707"/>
    </i>
    <i>
      <x v="3552"/>
    </i>
    <i>
      <x v="3518"/>
    </i>
    <i>
      <x v="3138"/>
    </i>
    <i>
      <x v="3198"/>
    </i>
    <i>
      <x v="2693"/>
    </i>
    <i>
      <x v="2289"/>
    </i>
    <i>
      <x v="1603"/>
    </i>
    <i>
      <x v="1493"/>
    </i>
    <i>
      <x v="1284"/>
    </i>
    <i>
      <x v="1258"/>
    </i>
    <i>
      <x v="1252"/>
    </i>
    <i>
      <x v="1315"/>
    </i>
    <i>
      <x v="390"/>
    </i>
    <i>
      <x v="27"/>
    </i>
    <i>
      <x v="3685"/>
    </i>
    <i>
      <x v="3489"/>
    </i>
    <i>
      <x v="3469"/>
    </i>
    <i>
      <x v="2881"/>
    </i>
    <i>
      <x v="2111"/>
    </i>
    <i>
      <x v="2460"/>
    </i>
    <i>
      <x v="2241"/>
    </i>
    <i>
      <x v="2333"/>
    </i>
    <i>
      <x v="2285"/>
    </i>
    <i>
      <x v="2060"/>
    </i>
    <i>
      <x v="2025"/>
    </i>
    <i>
      <x v="1961"/>
    </i>
    <i>
      <x v="1480"/>
    </i>
    <i>
      <x v="172"/>
    </i>
    <i>
      <x v="254"/>
    </i>
    <i>
      <x v="4051"/>
    </i>
    <i>
      <x v="3505"/>
    </i>
    <i>
      <x v="3360"/>
    </i>
    <i>
      <x v="3019"/>
    </i>
    <i>
      <x v="2652"/>
    </i>
    <i>
      <x v="2269"/>
    </i>
    <i>
      <x v="1901"/>
    </i>
    <i>
      <x v="1536"/>
    </i>
    <i>
      <x v="1085"/>
    </i>
    <i>
      <x v="1023"/>
    </i>
    <i>
      <x v="1535"/>
    </i>
    <i>
      <x v="850"/>
    </i>
    <i>
      <x v="47"/>
    </i>
    <i>
      <x v="3924"/>
    </i>
    <i>
      <x v="3841"/>
    </i>
    <i>
      <x v="3866"/>
    </i>
    <i>
      <x v="3519"/>
    </i>
    <i>
      <x v="3403"/>
    </i>
    <i>
      <x v="2062"/>
    </i>
    <i>
      <x v="2510"/>
    </i>
    <i>
      <x v="1989"/>
    </i>
    <i>
      <x v="1724"/>
    </i>
    <i>
      <x v="1168"/>
    </i>
    <i>
      <x v="1039"/>
    </i>
    <i>
      <x v="1071"/>
    </i>
    <i>
      <x v="599"/>
    </i>
    <i>
      <x v="364"/>
    </i>
    <i>
      <x v="4037"/>
    </i>
    <i>
      <x v="4016"/>
    </i>
    <i>
      <x v="3853"/>
    </i>
    <i>
      <x v="3803"/>
    </i>
    <i>
      <x v="3151"/>
    </i>
    <i>
      <x v="2988"/>
    </i>
    <i>
      <x v="2672"/>
    </i>
    <i>
      <x v="2743"/>
    </i>
    <i>
      <x v="2298"/>
    </i>
    <i>
      <x v="1720"/>
    </i>
    <i>
      <x v="1380"/>
    </i>
    <i>
      <x v="1364"/>
    </i>
    <i>
      <x v="1331"/>
    </i>
    <i>
      <x v="1144"/>
    </i>
    <i>
      <x v="1436"/>
    </i>
    <i>
      <x v="676"/>
    </i>
    <i>
      <x v="151"/>
    </i>
    <i>
      <x v="448"/>
    </i>
    <i>
      <x v="3629"/>
    </i>
    <i>
      <x v="3759"/>
    </i>
    <i>
      <x v="3214"/>
    </i>
    <i>
      <x v="3539"/>
    </i>
    <i>
      <x v="2820"/>
    </i>
    <i>
      <x v="2859"/>
    </i>
    <i>
      <x v="2969"/>
    </i>
    <i>
      <x v="1862"/>
    </i>
    <i>
      <x v="1854"/>
    </i>
    <i>
      <x v="1583"/>
    </i>
    <i>
      <x v="233"/>
    </i>
    <i>
      <x v="3827"/>
    </i>
    <i>
      <x v="3648"/>
    </i>
    <i>
      <x v="3273"/>
    </i>
    <i>
      <x v="2863"/>
    </i>
    <i>
      <x v="2228"/>
    </i>
    <i>
      <x v="2461"/>
    </i>
    <i>
      <x v="2210"/>
    </i>
    <i>
      <x v="2227"/>
    </i>
    <i>
      <x v="1619"/>
    </i>
    <i>
      <x v="1762"/>
    </i>
    <i>
      <x v="1223"/>
    </i>
    <i>
      <x v="988"/>
    </i>
    <i>
      <x v="939"/>
    </i>
    <i>
      <x v="477"/>
    </i>
    <i>
      <x v="21"/>
    </i>
    <i>
      <x v="483"/>
    </i>
    <i>
      <x v="88"/>
    </i>
    <i>
      <x v="3896"/>
    </i>
    <i>
      <x v="4064"/>
    </i>
    <i>
      <x v="3372"/>
    </i>
    <i>
      <x v="3568"/>
    </i>
    <i>
      <x v="3148"/>
    </i>
    <i>
      <x v="3420"/>
    </i>
    <i>
      <x v="3274"/>
    </i>
    <i>
      <x v="3203"/>
    </i>
    <i>
      <x v="2759"/>
    </i>
    <i>
      <x v="2738"/>
    </i>
    <i>
      <x v="2316"/>
    </i>
    <i>
      <x v="2391"/>
    </i>
    <i>
      <x v="2318"/>
    </i>
    <i>
      <x v="2160"/>
    </i>
    <i>
      <x v="2059"/>
    </i>
    <i>
      <x v="2304"/>
    </i>
    <i>
      <x v="2043"/>
    </i>
    <i>
      <x v="1699"/>
    </i>
    <i>
      <x v="1837"/>
    </i>
    <i>
      <x v="1879"/>
    </i>
    <i>
      <x v="1687"/>
    </i>
    <i>
      <x v="1246"/>
    </i>
    <i>
      <x v="801"/>
    </i>
    <i>
      <x v="715"/>
    </i>
    <i>
      <x v="826"/>
    </i>
    <i>
      <x v="924"/>
    </i>
    <i>
      <x v="479"/>
    </i>
    <i>
      <x v="131"/>
    </i>
    <i>
      <x v="105"/>
    </i>
    <i>
      <x v="3719"/>
    </i>
    <i>
      <x v="3682"/>
    </i>
    <i>
      <x v="4052"/>
    </i>
    <i>
      <x v="3507"/>
    </i>
    <i>
      <x v="3374"/>
    </i>
    <i>
      <x v="3029"/>
    </i>
    <i>
      <x v="2365"/>
    </i>
    <i>
      <x v="1639"/>
    </i>
    <i>
      <x v="1542"/>
    </i>
    <i>
      <x v="1703"/>
    </i>
    <i>
      <x v="1657"/>
    </i>
    <i>
      <x v="1550"/>
    </i>
    <i>
      <x v="1425"/>
    </i>
    <i>
      <x v="884"/>
    </i>
    <i>
      <x v="284"/>
    </i>
    <i>
      <x v="111"/>
    </i>
    <i>
      <x v="253"/>
    </i>
    <i>
      <x v="3665"/>
    </i>
    <i>
      <x v="3366"/>
    </i>
    <i>
      <x v="2755"/>
    </i>
    <i>
      <x v="1835"/>
    </i>
    <i>
      <x v="1578"/>
    </i>
    <i>
      <x v="1907"/>
    </i>
    <i>
      <x v="1088"/>
    </i>
    <i>
      <x v="1146"/>
    </i>
    <i>
      <x v="1431"/>
    </i>
    <i>
      <x v="1277"/>
    </i>
    <i>
      <x v="1308"/>
    </i>
    <i>
      <x v="889"/>
    </i>
    <i>
      <x v="858"/>
    </i>
    <i>
      <x v="279"/>
    </i>
    <i>
      <x v="329"/>
    </i>
    <i>
      <x v="3928"/>
    </i>
    <i>
      <x v="4085"/>
    </i>
    <i>
      <x v="3425"/>
    </i>
    <i>
      <x v="3593"/>
    </i>
    <i>
      <x v="3342"/>
    </i>
    <i>
      <x v="3490"/>
    </i>
    <i>
      <x v="3091"/>
    </i>
    <i>
      <x v="2631"/>
    </i>
    <i>
      <x v="2878"/>
    </i>
    <i>
      <x v="2234"/>
    </i>
    <i>
      <x v="2467"/>
    </i>
    <i>
      <x v="1903"/>
    </i>
    <i>
      <x v="1641"/>
    </i>
    <i>
      <x v="1924"/>
    </i>
    <i>
      <x v="1241"/>
    </i>
    <i>
      <x v="1147"/>
    </i>
    <i>
      <x v="734"/>
    </i>
    <i>
      <x v="525"/>
    </i>
    <i>
      <x v="894"/>
    </i>
    <i>
      <x v="633"/>
    </i>
    <i>
      <x v="573"/>
    </i>
    <i>
      <x v="272"/>
    </i>
    <i>
      <x v="164"/>
    </i>
    <i>
      <x v="3873"/>
    </i>
    <i>
      <x v="3735"/>
    </i>
    <i>
      <x v="3415"/>
    </i>
    <i>
      <x v="3117"/>
    </i>
    <i>
      <x v="2950"/>
    </i>
    <i>
      <x v="2785"/>
    </i>
    <i>
      <x v="2585"/>
    </i>
    <i>
      <x v="2890"/>
    </i>
    <i>
      <x v="2650"/>
    </i>
    <i>
      <x v="2822"/>
    </i>
    <i>
      <x v="2568"/>
    </i>
    <i>
      <x v="2419"/>
    </i>
    <i>
      <x v="1764"/>
    </i>
    <i>
      <x v="1600"/>
    </i>
    <i>
      <x v="1577"/>
    </i>
    <i>
      <x v="1968"/>
    </i>
    <i>
      <x v="1104"/>
    </i>
    <i>
      <x v="1497"/>
    </i>
    <i>
      <x v="1163"/>
    </i>
    <i>
      <x v="1371"/>
    </i>
    <i>
      <x v="781"/>
    </i>
    <i>
      <x v="903"/>
    </i>
    <i>
      <x v="907"/>
    </i>
    <i>
      <x v="389"/>
    </i>
    <i>
      <x v="480"/>
    </i>
    <i>
      <x v="84"/>
    </i>
    <i>
      <x v="3799"/>
    </i>
    <i>
      <x v="3627"/>
    </i>
    <i>
      <x v="3426"/>
    </i>
    <i>
      <x v="3099"/>
    </i>
    <i>
      <x v="2524"/>
    </i>
    <i>
      <x v="2404"/>
    </i>
    <i>
      <x v="2048"/>
    </i>
    <i>
      <x v="1696"/>
    </i>
    <i>
      <x v="1839"/>
    </i>
    <i>
      <x v="1693"/>
    </i>
    <i>
      <x v="1694"/>
    </i>
    <i>
      <x v="1343"/>
    </i>
    <i>
      <x v="1468"/>
    </i>
    <i>
      <x v="989"/>
    </i>
    <i>
      <x v="864"/>
    </i>
    <i>
      <x v="966"/>
    </i>
    <i>
      <x v="69"/>
    </i>
    <i>
      <x v="50"/>
    </i>
    <i>
      <x v="482"/>
    </i>
    <i>
      <x v="301"/>
    </i>
    <i>
      <x v="125"/>
    </i>
    <i>
      <x v="286"/>
    </i>
    <i>
      <x v="324"/>
    </i>
    <i>
      <x v="4101"/>
    </i>
    <i>
      <x v="3871"/>
    </i>
    <i>
      <x v="3823"/>
    </i>
    <i>
      <x v="3314"/>
    </i>
    <i>
      <x v="3571"/>
    </i>
    <i>
      <x v="3497"/>
    </i>
    <i>
      <x v="3238"/>
    </i>
    <i>
      <x v="2789"/>
    </i>
    <i>
      <x v="2779"/>
    </i>
    <i>
      <x v="2750"/>
    </i>
    <i>
      <x v="1756"/>
    </i>
    <i>
      <x v="1800"/>
    </i>
    <i>
      <x v="1296"/>
    </i>
    <i>
      <x v="1488"/>
    </i>
    <i>
      <x v="1045"/>
    </i>
    <i>
      <x v="901"/>
    </i>
    <i>
      <x v="919"/>
    </i>
    <i>
      <x v="962"/>
    </i>
    <i>
      <x v="281"/>
    </i>
    <i>
      <x v="3973"/>
    </i>
    <i>
      <x v="3738"/>
    </i>
    <i>
      <x v="3381"/>
    </i>
    <i>
      <x v="3443"/>
    </i>
    <i>
      <x v="2912"/>
    </i>
    <i>
      <x v="3016"/>
    </i>
    <i>
      <x v="2978"/>
    </i>
    <i>
      <x v="2349"/>
    </i>
    <i>
      <x v="1089"/>
    </i>
    <i>
      <x v="1533"/>
    </i>
    <i>
      <x v="1218"/>
    </i>
    <i>
      <x v="1183"/>
    </i>
    <i>
      <x v="1138"/>
    </i>
    <i>
      <x v="957"/>
    </i>
    <i>
      <x v="797"/>
    </i>
    <i>
      <x v="809"/>
    </i>
    <i>
      <x v="808"/>
    </i>
    <i>
      <x v="685"/>
    </i>
    <i>
      <x v="77"/>
    </i>
    <i>
      <x v="442"/>
    </i>
    <i>
      <x v="3946"/>
    </i>
    <i>
      <x v="3594"/>
    </i>
    <i>
      <x v="2583"/>
    </i>
    <i>
      <x v="2701"/>
    </i>
    <i>
      <x v="2876"/>
    </i>
    <i>
      <x v="2891"/>
    </i>
    <i>
      <x v="2932"/>
    </i>
    <i>
      <x v="2975"/>
    </i>
    <i>
      <x v="2447"/>
    </i>
    <i>
      <x v="2117"/>
    </i>
    <i>
      <x v="2096"/>
    </i>
    <i>
      <x v="2379"/>
    </i>
    <i>
      <x v="1590"/>
    </i>
    <i>
      <x v="1367"/>
    </i>
    <i>
      <x v="1478"/>
    </i>
    <i>
      <x v="1349"/>
    </i>
    <i>
      <x v="960"/>
    </i>
    <i>
      <x v="832"/>
    </i>
    <i>
      <x v="987"/>
    </i>
    <i>
      <x v="590"/>
    </i>
    <i>
      <x v="946"/>
    </i>
    <i>
      <x v="349"/>
    </i>
    <i>
      <x v="490"/>
    </i>
    <i>
      <x v="182"/>
    </i>
    <i>
      <x v="3975"/>
    </i>
    <i>
      <x v="3798"/>
    </i>
    <i>
      <x v="3306"/>
    </i>
    <i>
      <x v="3352"/>
    </i>
    <i>
      <x v="2325"/>
    </i>
    <i>
      <x v="2115"/>
    </i>
    <i>
      <x v="2414"/>
    </i>
    <i>
      <x v="2373"/>
    </i>
    <i>
      <x v="1671"/>
    </i>
    <i>
      <x v="1973"/>
    </i>
    <i>
      <x v="1350"/>
    </i>
    <i>
      <x v="1268"/>
    </i>
    <i>
      <x v="833"/>
    </i>
    <i>
      <x v="810"/>
    </i>
    <i>
      <x v="563"/>
    </i>
    <i>
      <x v="13"/>
    </i>
    <i>
      <x v="339"/>
    </i>
    <i>
      <x v="94"/>
    </i>
    <i>
      <x v="3865"/>
    </i>
    <i>
      <x v="4015"/>
    </i>
    <i>
      <x v="3659"/>
    </i>
    <i>
      <x v="3696"/>
    </i>
    <i>
      <x v="3771"/>
    </i>
    <i>
      <x v="3875"/>
    </i>
    <i>
      <x v="3096"/>
    </i>
    <i>
      <x v="3164"/>
    </i>
    <i>
      <x v="3135"/>
    </i>
    <i>
      <x v="2805"/>
    </i>
    <i>
      <x v="2734"/>
    </i>
    <i>
      <x v="2676"/>
    </i>
    <i>
      <x v="2544"/>
    </i>
    <i>
      <x v="2514"/>
    </i>
    <i>
      <x v="2560"/>
    </i>
    <i>
      <x v="2255"/>
    </i>
    <i>
      <x v="1896"/>
    </i>
    <i>
      <x v="1675"/>
    </i>
    <i>
      <x v="1029"/>
    </i>
    <i>
      <x v="1429"/>
    </i>
    <i>
      <x v="1483"/>
    </i>
    <i>
      <x v="572"/>
    </i>
    <i>
      <x v="788"/>
    </i>
    <i>
      <x v="562"/>
    </i>
    <i>
      <x v="879"/>
    </i>
    <i>
      <x v="699"/>
    </i>
    <i>
      <x v="192"/>
    </i>
    <i>
      <x v="223"/>
    </i>
    <i>
      <x v="203"/>
    </i>
    <i>
      <x v="4075"/>
    </i>
    <i>
      <x v="3992"/>
    </i>
    <i>
      <x v="3932"/>
    </i>
    <i>
      <x v="3161"/>
    </i>
    <i>
      <x v="3348"/>
    </i>
    <i>
      <x v="3440"/>
    </i>
    <i>
      <x v="3145"/>
    </i>
    <i>
      <x v="3453"/>
    </i>
    <i>
      <x v="3405"/>
    </i>
    <i>
      <x v="2961"/>
    </i>
    <i>
      <x v="2478"/>
    </i>
    <i>
      <x v="2421"/>
    </i>
    <i>
      <x v="2314"/>
    </i>
    <i>
      <x v="1719"/>
    </i>
    <i>
      <x v="1904"/>
    </i>
    <i>
      <x v="1987"/>
    </i>
    <i>
      <x v="1705"/>
    </i>
    <i>
      <x v="1960"/>
    </i>
    <i>
      <x v="1119"/>
    </i>
    <i>
      <x v="1247"/>
    </i>
    <i>
      <x v="1270"/>
    </i>
    <i>
      <x v="1499"/>
    </i>
    <i>
      <x v="768"/>
    </i>
    <i>
      <x v="566"/>
    </i>
    <i>
      <x v="817"/>
    </i>
    <i>
      <x v="635"/>
    </i>
    <i>
      <x v="537"/>
    </i>
    <i>
      <x v="910"/>
    </i>
    <i>
      <x v="31"/>
    </i>
    <i>
      <x v="34"/>
    </i>
    <i>
      <x v="438"/>
    </i>
    <i>
      <x v="430"/>
    </i>
    <i>
      <x v="377"/>
    </i>
    <i>
      <x v="46"/>
    </i>
    <i>
      <x v="289"/>
    </i>
    <i>
      <x v="140"/>
    </i>
    <i>
      <x v="319"/>
    </i>
    <i>
      <x v="3831"/>
    </i>
    <i>
      <x v="3581"/>
    </i>
    <i>
      <x v="3199"/>
    </i>
    <i>
      <x v="3484"/>
    </i>
    <i>
      <x v="2774"/>
    </i>
    <i>
      <x v="2728"/>
    </i>
    <i>
      <x v="3064"/>
    </i>
    <i>
      <x v="2274"/>
    </i>
    <i>
      <x v="2281"/>
    </i>
    <i>
      <x v="2454"/>
    </i>
    <i>
      <x v="2055"/>
    </i>
    <i>
      <x v="1549"/>
    </i>
    <i>
      <x v="2041"/>
    </i>
    <i>
      <x v="1747"/>
    </i>
    <i>
      <x v="1768"/>
    </i>
    <i>
      <x v="1739"/>
    </i>
    <i>
      <x v="2003"/>
    </i>
    <i>
      <x v="1028"/>
    </i>
    <i>
      <x v="1312"/>
    </i>
    <i>
      <x v="1231"/>
    </i>
    <i>
      <x v="968"/>
    </i>
    <i>
      <x v="814"/>
    </i>
    <i>
      <x v="913"/>
    </i>
    <i>
      <x v="65"/>
    </i>
    <i>
      <x v="38"/>
    </i>
    <i>
      <x v="208"/>
    </i>
    <i>
      <x v="447"/>
    </i>
    <i>
      <x v="237"/>
    </i>
    <i>
      <x v="3782"/>
    </i>
    <i>
      <x v="3919"/>
    </i>
    <i>
      <x v="3714"/>
    </i>
    <i>
      <x v="3590"/>
    </i>
    <i>
      <x v="3175"/>
    </i>
    <i>
      <x v="3288"/>
    </i>
    <i>
      <x v="3058"/>
    </i>
    <i>
      <x v="2940"/>
    </i>
    <i>
      <x v="2614"/>
    </i>
    <i>
      <x v="2546"/>
    </i>
    <i>
      <x v="2573"/>
    </i>
    <i>
      <x v="1790"/>
    </i>
    <i>
      <x v="1817"/>
    </i>
    <i>
      <x v="1750"/>
    </i>
    <i>
      <x v="1772"/>
    </i>
    <i>
      <x v="1646"/>
    </i>
    <i>
      <x v="2021"/>
    </i>
    <i>
      <x v="1797"/>
    </i>
    <i>
      <x v="1388"/>
    </i>
    <i>
      <x v="1492"/>
    </i>
    <i>
      <x v="1164"/>
    </i>
    <i>
      <x v="1217"/>
    </i>
    <i>
      <x v="1285"/>
    </i>
    <i>
      <x v="1171"/>
    </i>
    <i>
      <x v="1007"/>
    </i>
    <i>
      <x v="922"/>
    </i>
    <i>
      <x v="552"/>
    </i>
    <i>
      <x v="687"/>
    </i>
    <i>
      <x v="204"/>
    </i>
    <i>
      <x v="137"/>
    </i>
    <i>
      <x v="190"/>
    </i>
    <i>
      <x v="87"/>
    </i>
    <i>
      <x v="3949"/>
    </i>
    <i>
      <x v="3647"/>
    </i>
    <i>
      <x v="3752"/>
    </i>
    <i>
      <x v="3237"/>
    </i>
    <i>
      <x v="3182"/>
    </i>
    <i>
      <x v="3247"/>
    </i>
    <i>
      <x v="3066"/>
    </i>
    <i>
      <x v="2356"/>
    </i>
    <i>
      <x v="2235"/>
    </i>
    <i>
      <x v="2149"/>
    </i>
    <i>
      <x v="1551"/>
    </i>
    <i>
      <x v="1644"/>
    </i>
    <i>
      <x v="1912"/>
    </i>
    <i>
      <x v="1453"/>
    </i>
    <i>
      <x v="1377"/>
    </i>
    <i>
      <x v="1034"/>
    </i>
    <i>
      <x v="1462"/>
    </i>
    <i>
      <x v="228"/>
    </i>
    <i>
      <x v="498"/>
    </i>
    <i>
      <x v="3915"/>
    </i>
    <i>
      <x v="3090"/>
    </i>
    <i>
      <x v="3557"/>
    </i>
    <i>
      <x v="3478"/>
    </i>
    <i>
      <x v="3551"/>
    </i>
    <i>
      <x v="3343"/>
    </i>
    <i>
      <x v="3401"/>
    </i>
    <i>
      <x v="3073"/>
    </i>
    <i>
      <x v="2663"/>
    </i>
    <i>
      <x v="2097"/>
    </i>
    <i>
      <x v="2475"/>
    </i>
    <i>
      <x v="1934"/>
    </i>
    <i>
      <x v="1253"/>
    </i>
    <i>
      <x v="1120"/>
    </i>
    <i>
      <x v="1471"/>
    </i>
    <i>
      <x v="898"/>
    </i>
    <i>
      <x v="917"/>
    </i>
    <i>
      <x v="704"/>
    </i>
    <i>
      <x v="707"/>
    </i>
    <i>
      <x v="453"/>
    </i>
    <i>
      <x v="52"/>
    </i>
    <i>
      <x v="504"/>
    </i>
    <i>
      <x v="209"/>
    </i>
    <i>
      <x v="227"/>
    </i>
    <i>
      <x v="3811"/>
    </i>
    <i>
      <x v="3688"/>
    </i>
    <i>
      <x v="3234"/>
    </i>
    <i>
      <x v="3481"/>
    </i>
    <i>
      <x v="3165"/>
    </i>
    <i>
      <x v="2962"/>
    </i>
    <i>
      <x v="2855"/>
    </i>
    <i>
      <x v="3067"/>
    </i>
    <i>
      <x v="2918"/>
    </i>
    <i>
      <x v="1541"/>
    </i>
    <i>
      <x v="1599"/>
    </i>
    <i>
      <x v="1440"/>
    </i>
    <i>
      <x v="1125"/>
    </i>
    <i>
      <x v="1418"/>
    </i>
    <i>
      <x v="632"/>
    </i>
    <i>
      <x v="529"/>
    </i>
    <i>
      <x/>
    </i>
    <i>
      <x v="168"/>
    </i>
    <i>
      <x v="4044"/>
    </i>
    <i>
      <x v="3780"/>
    </i>
    <i>
      <x v="3694"/>
    </i>
    <i>
      <x v="4014"/>
    </i>
    <i>
      <x v="3245"/>
    </i>
    <i>
      <x v="3531"/>
    </i>
    <i>
      <x v="3235"/>
    </i>
    <i>
      <x v="3109"/>
    </i>
    <i>
      <x v="3147"/>
    </i>
    <i>
      <x v="3513"/>
    </i>
    <i>
      <x v="3119"/>
    </i>
    <i>
      <x v="2625"/>
    </i>
    <i>
      <x v="2782"/>
    </i>
    <i>
      <x v="2906"/>
    </i>
    <i>
      <x v="2823"/>
    </i>
    <i>
      <x v="2539"/>
    </i>
    <i>
      <x v="2506"/>
    </i>
    <i>
      <x v="1970"/>
    </i>
    <i>
      <x v="1813"/>
    </i>
    <i>
      <x v="1630"/>
    </i>
    <i>
      <x v="2006"/>
    </i>
    <i>
      <x v="1897"/>
    </i>
    <i>
      <x v="1352"/>
    </i>
    <i>
      <x v="1180"/>
    </i>
    <i>
      <x v="1290"/>
    </i>
    <i>
      <x v="844"/>
    </i>
    <i>
      <x v="934"/>
    </i>
    <i>
      <x v="508"/>
    </i>
    <i>
      <x v="3786"/>
    </i>
    <i>
      <x v="3820"/>
    </i>
    <i>
      <x v="3825"/>
    </i>
    <i>
      <x v="3675"/>
    </i>
    <i>
      <x v="4083"/>
    </i>
    <i>
      <x v="3209"/>
    </i>
    <i>
      <x v="3449"/>
    </i>
    <i>
      <x v="3344"/>
    </i>
    <i>
      <x v="3305"/>
    </i>
    <i>
      <x v="3582"/>
    </i>
    <i>
      <x v="3503"/>
    </i>
    <i>
      <x v="3243"/>
    </i>
    <i>
      <x v="2688"/>
    </i>
    <i>
      <x v="2900"/>
    </i>
    <i>
      <x v="2667"/>
    </i>
    <i>
      <x v="2223"/>
    </i>
    <i>
      <x v="2226"/>
    </i>
    <i>
      <x v="2236"/>
    </i>
    <i>
      <x v="1991"/>
    </i>
    <i>
      <x v="1905"/>
    </i>
    <i>
      <x v="1971"/>
    </i>
    <i>
      <x v="1622"/>
    </i>
    <i>
      <x v="1530"/>
    </i>
    <i>
      <x v="1383"/>
    </i>
    <i>
      <x v="1026"/>
    </i>
    <i>
      <x v="1477"/>
    </i>
    <i>
      <x v="1341"/>
    </i>
    <i>
      <x v="1195"/>
    </i>
    <i>
      <x v="1361"/>
    </i>
    <i>
      <x v="1289"/>
    </i>
    <i>
      <x v="514"/>
    </i>
    <i>
      <x v="543"/>
    </i>
    <i>
      <x v="265"/>
    </i>
    <i>
      <x v="266"/>
    </i>
    <i>
      <x v="96"/>
    </i>
    <i>
      <x v="4086"/>
    </i>
    <i>
      <x v="3650"/>
    </i>
    <i>
      <x v="3876"/>
    </i>
    <i>
      <x v="3748"/>
    </i>
    <i>
      <x v="3852"/>
    </i>
    <i>
      <x v="3537"/>
    </i>
    <i>
      <x v="3500"/>
    </i>
    <i>
      <x v="3368"/>
    </i>
    <i>
      <x v="3111"/>
    </i>
    <i>
      <x v="2939"/>
    </i>
    <i>
      <x v="2636"/>
    </i>
    <i>
      <x v="2649"/>
    </i>
    <i>
      <x v="2726"/>
    </i>
    <i>
      <x v="2182"/>
    </i>
    <i>
      <x v="2136"/>
    </i>
    <i>
      <x v="2296"/>
    </i>
    <i>
      <x v="1661"/>
    </i>
    <i>
      <x v="1322"/>
    </i>
    <i>
      <x v="1309"/>
    </i>
    <i>
      <x v="807"/>
    </i>
    <i>
      <x v="611"/>
    </i>
    <i>
      <x v="868"/>
    </i>
    <i>
      <x v="528"/>
    </i>
    <i>
      <x v="234"/>
    </i>
    <i>
      <x v="138"/>
    </i>
    <i>
      <x v="3981"/>
    </i>
    <i>
      <x v="3794"/>
    </i>
    <i>
      <x v="3291"/>
    </i>
    <i>
      <x v="3295"/>
    </i>
    <i>
      <x v="2616"/>
    </i>
    <i>
      <x v="2886"/>
    </i>
    <i>
      <x v="3000"/>
    </i>
    <i>
      <x v="2905"/>
    </i>
    <i>
      <x v="2191"/>
    </i>
    <i>
      <x v="1552"/>
    </i>
    <i>
      <x v="1276"/>
    </i>
    <i>
      <x v="1110"/>
    </i>
    <i>
      <x v="1509"/>
    </i>
    <i>
      <x v="720"/>
    </i>
    <i>
      <x v="775"/>
    </i>
    <i>
      <x v="771"/>
    </i>
    <i>
      <x v="516"/>
    </i>
    <i>
      <x v="912"/>
    </i>
    <i>
      <x v="67"/>
    </i>
    <i>
      <x v="264"/>
    </i>
    <i>
      <x v="63"/>
    </i>
    <i>
      <x v="3941"/>
    </i>
    <i>
      <x v="3904"/>
    </i>
    <i>
      <x v="3976"/>
    </i>
    <i>
      <x v="3882"/>
    </i>
    <i>
      <x v="3913"/>
    </i>
    <i>
      <x v="4035"/>
    </i>
    <i>
      <x v="3558"/>
    </i>
    <i>
      <x v="3390"/>
    </i>
    <i>
      <x v="3573"/>
    </i>
    <i>
      <x v="2635"/>
    </i>
    <i>
      <x v="2626"/>
    </i>
    <i>
      <x v="2857"/>
    </i>
    <i>
      <x v="2622"/>
    </i>
    <i>
      <x v="2942"/>
    </i>
    <i>
      <x v="2847"/>
    </i>
    <i>
      <x v="2864"/>
    </i>
    <i>
      <x v="2851"/>
    </i>
    <i>
      <x v="2443"/>
    </i>
    <i>
      <x v="2548"/>
    </i>
    <i>
      <x v="2415"/>
    </i>
    <i>
      <x v="1823"/>
    </i>
    <i>
      <x v="1997"/>
    </i>
    <i>
      <x v="2044"/>
    </i>
    <i>
      <x v="1207"/>
    </i>
    <i>
      <x v="1489"/>
    </i>
    <i>
      <x v="1137"/>
    </i>
    <i>
      <x v="1128"/>
    </i>
    <i>
      <x v="551"/>
    </i>
    <i>
      <x v="985"/>
    </i>
    <i>
      <x v="815"/>
    </i>
    <i>
      <x v="41"/>
    </i>
    <i>
      <x v="171"/>
    </i>
    <i>
      <x v="348"/>
    </i>
    <i>
      <x v="214"/>
    </i>
    <i>
      <x v="3715"/>
    </i>
    <i>
      <x v="4080"/>
    </i>
    <i>
      <x v="3651"/>
    </i>
    <i>
      <x v="3534"/>
    </i>
    <i>
      <x v="3371"/>
    </i>
    <i>
      <x v="3281"/>
    </i>
    <i>
      <x v="3211"/>
    </i>
    <i>
      <x v="2715"/>
    </i>
    <i>
      <x v="2185"/>
    </i>
    <i>
      <x v="1239"/>
    </i>
    <i>
      <x v="1466"/>
    </i>
    <i>
      <x v="1329"/>
    </i>
    <i>
      <x v="997"/>
    </i>
    <i>
      <x v="3967"/>
    </i>
    <i>
      <x v="3460"/>
    </i>
    <i>
      <x v="3335"/>
    </i>
    <i>
      <x v="3591"/>
    </i>
    <i>
      <x v="3479"/>
    </i>
    <i>
      <x v="3094"/>
    </i>
    <i>
      <x v="2769"/>
    </i>
    <i>
      <x v="2651"/>
    </i>
    <i>
      <x v="2888"/>
    </i>
    <i>
      <x v="2899"/>
    </i>
    <i>
      <x v="2545"/>
    </i>
    <i>
      <x v="2401"/>
    </i>
    <i>
      <x v="2337"/>
    </i>
    <i>
      <x v="2151"/>
    </i>
    <i>
      <x v="1678"/>
    </i>
    <i>
      <x v="1731"/>
    </i>
    <i>
      <x v="1651"/>
    </i>
    <i>
      <x v="1821"/>
    </i>
    <i>
      <x v="1458"/>
    </i>
    <i>
      <x v="1069"/>
    </i>
    <i>
      <x v="956"/>
    </i>
    <i>
      <x v="530"/>
    </i>
    <i>
      <x v="130"/>
    </i>
    <i>
      <x v="331"/>
    </i>
    <i>
      <x v="68"/>
    </i>
    <i>
      <x v="242"/>
    </i>
    <i>
      <x v="4018"/>
    </i>
    <i>
      <x v="4031"/>
    </i>
    <i>
      <x v="3660"/>
    </i>
    <i>
      <x v="3795"/>
    </i>
    <i>
      <x v="3584"/>
    </i>
    <i>
      <x v="3354"/>
    </i>
    <i>
      <x v="2610"/>
    </i>
    <i>
      <x v="2873"/>
    </i>
    <i>
      <x v="2721"/>
    </i>
    <i>
      <x v="2745"/>
    </i>
    <i>
      <x v="2678"/>
    </i>
    <i>
      <x v="2263"/>
    </i>
    <i>
      <x v="2057"/>
    </i>
    <i>
      <x v="2450"/>
    </i>
    <i>
      <x v="2507"/>
    </i>
    <i>
      <x v="2469"/>
    </i>
    <i>
      <x v="2104"/>
    </i>
    <i>
      <x v="2523"/>
    </i>
    <i>
      <x v="1722"/>
    </i>
    <i>
      <x v="1543"/>
    </i>
    <i>
      <x v="1844"/>
    </i>
    <i>
      <x v="1038"/>
    </i>
    <i>
      <x v="1142"/>
    </i>
    <i>
      <x v="1269"/>
    </i>
    <i>
      <x v="1150"/>
    </i>
    <i>
      <x v="1220"/>
    </i>
    <i>
      <x v="1455"/>
    </i>
    <i>
      <x v="524"/>
    </i>
    <i>
      <x v="650"/>
    </i>
    <i>
      <x v="904"/>
    </i>
    <i>
      <x v="402"/>
    </i>
    <i>
      <x v="3653"/>
    </i>
    <i>
      <x v="3773"/>
    </i>
    <i>
      <x v="3844"/>
    </i>
    <i>
      <x v="3296"/>
    </i>
    <i>
      <x v="3140"/>
    </i>
    <i>
      <x v="3350"/>
    </i>
    <i>
      <x v="3577"/>
    </i>
    <i>
      <x v="3059"/>
    </i>
    <i>
      <x v="2972"/>
    </i>
    <i>
      <x v="2791"/>
    </i>
    <i>
      <x v="2697"/>
    </i>
    <i>
      <x v="1537"/>
    </i>
    <i>
      <x v="1475"/>
    </i>
    <i>
      <x v="1279"/>
    </i>
    <i>
      <x v="783"/>
    </i>
    <i>
      <x v="677"/>
    </i>
    <i>
      <x v="776"/>
    </i>
    <i>
      <x v="743"/>
    </i>
    <i>
      <x v="754"/>
    </i>
    <i>
      <x v="330"/>
    </i>
    <i>
      <x v="179"/>
    </i>
    <i>
      <x v="410"/>
    </i>
    <i>
      <x v="188"/>
    </i>
    <i>
      <x v="3926"/>
    </i>
    <i>
      <x v="3434"/>
    </i>
    <i>
      <x v="3429"/>
    </i>
    <i>
      <x v="2814"/>
    </i>
    <i>
      <x v="2787"/>
    </i>
    <i>
      <x v="2960"/>
    </i>
    <i>
      <x v="1993"/>
    </i>
    <i>
      <x v="1200"/>
    </i>
    <i>
      <x v="1086"/>
    </i>
    <i>
      <x v="122"/>
    </i>
    <i>
      <x v="56"/>
    </i>
    <i>
      <x v="4043"/>
    </i>
    <i>
      <x v="3555"/>
    </i>
    <i>
      <x v="3493"/>
    </i>
    <i>
      <x v="2827"/>
    </i>
    <i>
      <x v="2343"/>
    </i>
    <i>
      <x v="2258"/>
    </i>
    <i>
      <x v="2122"/>
    </i>
    <i>
      <x v="1760"/>
    </i>
    <i>
      <x v="1921"/>
    </i>
    <i>
      <x v="1985"/>
    </i>
    <i>
      <x v="1295"/>
    </i>
    <i>
      <x v="1267"/>
    </i>
    <i>
      <x v="969"/>
    </i>
    <i>
      <x v="471"/>
    </i>
    <i>
      <x v="78"/>
    </i>
    <i>
      <x v="4028"/>
    </i>
    <i>
      <x v="4012"/>
    </i>
    <i>
      <x v="3105"/>
    </i>
    <i>
      <x v="3255"/>
    </i>
    <i>
      <x v="2979"/>
    </i>
    <i>
      <x v="2266"/>
    </i>
    <i>
      <x v="2009"/>
    </i>
    <i>
      <x v="2014"/>
    </i>
    <i>
      <x v="1752"/>
    </i>
    <i>
      <x v="1799"/>
    </i>
    <i>
      <x v="1637"/>
    </i>
    <i>
      <x v="1344"/>
    </i>
    <i>
      <x v="1402"/>
    </i>
    <i>
      <x v="419"/>
    </i>
    <i>
      <x v="362"/>
    </i>
    <i>
      <x v="4020"/>
    </i>
    <i>
      <x v="4025"/>
    </i>
    <i>
      <x v="3560"/>
    </i>
    <i>
      <x v="3282"/>
    </i>
    <i>
      <x v="2913"/>
    </i>
    <i>
      <x v="2838"/>
    </i>
    <i>
      <x v="3088"/>
    </i>
    <i>
      <x v="2708"/>
    </i>
    <i>
      <x v="2308"/>
    </i>
    <i>
      <x v="2187"/>
    </i>
    <i>
      <x v="1579"/>
    </i>
    <i>
      <x v="1610"/>
    </i>
    <i>
      <x v="148"/>
    </i>
    <i>
      <x v="276"/>
    </i>
    <i>
      <x v="360"/>
    </i>
    <i>
      <x v="459"/>
    </i>
    <i>
      <x v="3988"/>
    </i>
    <i>
      <x v="4090"/>
    </i>
    <i>
      <x v="3619"/>
    </i>
    <i>
      <x v="3934"/>
    </i>
    <i>
      <x v="3169"/>
    </i>
    <i>
      <x v="3110"/>
    </i>
    <i>
      <x v="2720"/>
    </i>
    <i>
      <x v="2737"/>
    </i>
    <i>
      <x v="2904"/>
    </i>
    <i>
      <x v="2525"/>
    </i>
    <i>
      <x v="1546"/>
    </i>
    <i>
      <x v="1654"/>
    </i>
    <i>
      <x v="1043"/>
    </i>
    <i>
      <x v="855"/>
    </i>
    <i>
      <x v="347"/>
    </i>
    <i>
      <x v="3215"/>
    </i>
    <i>
      <x v="3197"/>
    </i>
    <i>
      <x v="2711"/>
    </i>
    <i>
      <x v="2464"/>
    </i>
    <i>
      <x v="2508"/>
    </i>
    <i>
      <x v="1718"/>
    </i>
    <i>
      <x v="1899"/>
    </i>
    <i>
      <x v="1805"/>
    </i>
    <i>
      <x v="899"/>
    </i>
    <i>
      <x v="840"/>
    </i>
    <i>
      <x v="3528"/>
    </i>
    <i>
      <x v="2702"/>
    </i>
    <i>
      <x v="1902"/>
    </i>
    <i>
      <x v="986"/>
    </i>
    <i>
      <x v="163"/>
    </i>
    <i>
      <x v="3936"/>
    </i>
    <i>
      <x v="175"/>
    </i>
    <i>
      <x v="466"/>
    </i>
    <i>
      <x v="2444"/>
    </i>
    <i>
      <x v="1784"/>
    </i>
    <i>
      <x v="1288"/>
    </i>
    <i>
      <x v="831"/>
    </i>
    <i>
      <x v="487"/>
    </i>
    <i>
      <x v="3775"/>
    </i>
    <i>
      <x v="2795"/>
    </i>
    <i>
      <x v="2119"/>
    </i>
    <i>
      <x v="2192"/>
    </i>
    <i>
      <x v="2082"/>
    </i>
    <i>
      <x v="1598"/>
    </i>
    <i>
      <x v="1021"/>
    </i>
    <i>
      <x v="1235"/>
    </i>
    <i>
      <x v="1201"/>
    </i>
    <i>
      <x v="277"/>
    </i>
    <i>
      <x v="692"/>
    </i>
    <i>
      <x v="4032"/>
    </i>
    <i>
      <x v="3252"/>
    </i>
    <i>
      <x v="725"/>
    </i>
  </rowItems>
  <colItems count="1">
    <i/>
  </colItems>
  <pageFields count="2">
    <pageField fld="21" hier="-1"/>
    <pageField fld="5" item="3" hier="-1"/>
  </pageFields>
  <dataFields count="1">
    <dataField name="Sum of backers_count" fld="13" baseField="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5FC418-892F-4339-A5D0-30E32522DAAC}" name="PivotTable5" cacheId="3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4:B1533" firstHeaderRow="1" firstDataRow="1" firstDataCol="1" rowPageCount="2" colPageCount="1"/>
  <pivotFields count="22">
    <pivotField showAll="0"/>
    <pivotField axis="axisRow" showAll="0" sortType="descending">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5">
        <item x="1"/>
        <item x="2"/>
        <item x="3"/>
        <item x="0"/>
        <item t="default"/>
      </items>
    </pivotField>
    <pivotField showAll="0"/>
    <pivotField showAll="0"/>
    <pivotField showAll="0"/>
    <pivotField numFmtId="14" showAll="0"/>
    <pivotField showAll="0"/>
    <pivotField numFmtId="14" showAll="0"/>
    <pivotField showAll="0"/>
    <pivotField dataField="1" showAll="0"/>
    <pivotField showAll="0"/>
    <pivotField showAll="0"/>
    <pivotField numFmtId="164" showAll="0"/>
    <pivotField showAll="0"/>
    <pivotField showAll="0">
      <items count="10">
        <item x="0"/>
        <item x="7"/>
        <item x="6"/>
        <item x="5"/>
        <item x="4"/>
        <item x="8"/>
        <item x="3"/>
        <item x="2"/>
        <item x="1"/>
        <item t="default"/>
      </items>
    </pivotField>
    <pivotField showAll="0"/>
    <pivotField showAll="0" defaultSubtotal="0"/>
    <pivotField axis="axisPage" showAll="0" defaultSubtotal="0">
      <items count="11">
        <item x="0"/>
        <item x="1"/>
        <item x="2"/>
        <item x="3"/>
        <item x="4"/>
        <item x="5"/>
        <item x="6"/>
        <item x="7"/>
        <item x="8"/>
        <item x="9"/>
        <item x="10"/>
      </items>
    </pivotField>
  </pivotFields>
  <rowFields count="1">
    <field x="1"/>
  </rowFields>
  <rowItems count="1529">
    <i>
      <x v="4005"/>
    </i>
    <i>
      <x v="1794"/>
    </i>
    <i>
      <x v="3202"/>
    </i>
    <i>
      <x v="1870"/>
    </i>
    <i>
      <x v="1582"/>
    </i>
    <i>
      <x v="1323"/>
    </i>
    <i>
      <x v="382"/>
    </i>
    <i>
      <x v="1932"/>
    </i>
    <i>
      <x v="1758"/>
    </i>
    <i>
      <x v="2468"/>
    </i>
    <i>
      <x v="1162"/>
    </i>
    <i>
      <x v="2563"/>
    </i>
    <i>
      <x v="3718"/>
    </i>
    <i>
      <x v="3733"/>
    </i>
    <i>
      <x v="2359"/>
    </i>
    <i>
      <x v="4092"/>
    </i>
    <i>
      <x v="2466"/>
    </i>
    <i>
      <x v="2936"/>
    </i>
    <i>
      <x v="3501"/>
    </i>
    <i>
      <x v="1613"/>
    </i>
    <i>
      <x v="431"/>
    </i>
    <i>
      <x v="1791"/>
    </i>
    <i>
      <x v="1574"/>
    </i>
    <i>
      <x v="3990"/>
    </i>
    <i>
      <x v="3556"/>
    </i>
    <i>
      <x v="648"/>
    </i>
    <i>
      <x v="2707"/>
    </i>
    <i>
      <x v="1893"/>
    </i>
    <i>
      <x v="2268"/>
    </i>
    <i>
      <x v="3003"/>
    </i>
    <i>
      <x v="3112"/>
    </i>
    <i>
      <x v="2166"/>
    </i>
    <i>
      <x v="3302"/>
    </i>
    <i>
      <x v="2725"/>
    </i>
    <i>
      <x v="2242"/>
    </i>
    <i>
      <x v="512"/>
    </i>
    <i>
      <x v="393"/>
    </i>
    <i>
      <x v="2555"/>
    </i>
    <i>
      <x v="3467"/>
    </i>
    <i>
      <x v="2935"/>
    </i>
    <i>
      <x v="2229"/>
    </i>
    <i>
      <x v="3923"/>
    </i>
    <i>
      <x v="1524"/>
    </i>
    <i>
      <x v="569"/>
    </i>
    <i>
      <x v="2986"/>
    </i>
    <i>
      <x v="1441"/>
    </i>
    <i>
      <x v="3356"/>
    </i>
    <i>
      <x v="3940"/>
    </i>
    <i>
      <x v="2836"/>
    </i>
    <i>
      <x v="3618"/>
    </i>
    <i>
      <x v="3376"/>
    </i>
    <i>
      <x v="1401"/>
    </i>
    <i>
      <x v="602"/>
    </i>
    <i>
      <x v="2354"/>
    </i>
    <i>
      <x v="3741"/>
    </i>
    <i>
      <x v="3864"/>
    </i>
    <i>
      <x v="2026"/>
    </i>
    <i>
      <x v="2966"/>
    </i>
    <i>
      <x v="4057"/>
    </i>
    <i>
      <x v="3800"/>
    </i>
    <i>
      <x v="2762"/>
    </i>
    <i>
      <x v="352"/>
    </i>
    <i>
      <x v="3248"/>
    </i>
    <i>
      <x v="2612"/>
    </i>
    <i>
      <x v="2186"/>
    </i>
    <i>
      <x v="143"/>
    </i>
    <i>
      <x v="2459"/>
    </i>
    <i>
      <x v="2518"/>
    </i>
    <i>
      <x v="1680"/>
    </i>
    <i>
      <x v="3063"/>
    </i>
    <i>
      <x v="3699"/>
    </i>
    <i>
      <x v="3710"/>
    </i>
    <i>
      <x v="1809"/>
    </i>
    <i>
      <x v="1534"/>
    </i>
    <i>
      <x v="3819"/>
    </i>
    <i>
      <x v="2248"/>
    </i>
    <i>
      <x v="378"/>
    </i>
    <i>
      <x v="520"/>
    </i>
    <i>
      <x v="3250"/>
    </i>
    <i>
      <x v="515"/>
    </i>
    <i>
      <x v="1457"/>
    </i>
    <i>
      <x v="3809"/>
    </i>
    <i>
      <x v="1806"/>
    </i>
    <i>
      <x v="318"/>
    </i>
    <i>
      <x v="2366"/>
    </i>
    <i>
      <x v="250"/>
    </i>
    <i>
      <x v="1825"/>
    </i>
    <i>
      <x v="1407"/>
    </i>
    <i>
      <x v="2016"/>
    </i>
    <i>
      <x v="763"/>
    </i>
    <i>
      <x v="2441"/>
    </i>
    <i>
      <x v="3324"/>
    </i>
    <i>
      <x v="1504"/>
    </i>
    <i>
      <x v="1354"/>
    </i>
    <i>
      <x v="491"/>
    </i>
    <i>
      <x v="1094"/>
    </i>
    <i>
      <x v="2797"/>
    </i>
    <i>
      <x v="2305"/>
    </i>
    <i>
      <x v="2071"/>
    </i>
    <i>
      <x v="1757"/>
    </i>
    <i>
      <x v="1413"/>
    </i>
    <i>
      <x v="2815"/>
    </i>
    <i>
      <x v="1479"/>
    </i>
    <i>
      <x v="3033"/>
    </i>
    <i>
      <x v="2312"/>
    </i>
    <i>
      <x v="994"/>
    </i>
    <i>
      <x v="1281"/>
    </i>
    <i>
      <x v="126"/>
    </i>
    <i>
      <x v="2884"/>
    </i>
    <i>
      <x v="1127"/>
    </i>
    <i>
      <x v="916"/>
    </i>
    <i>
      <x v="1727"/>
    </i>
    <i>
      <x v="1132"/>
    </i>
    <i>
      <x v="2638"/>
    </i>
    <i>
      <x v="2388"/>
    </i>
    <i>
      <x v="231"/>
    </i>
    <i>
      <x v="3317"/>
    </i>
    <i>
      <x v="3038"/>
    </i>
    <i>
      <x v="365"/>
    </i>
    <i>
      <x v="970"/>
    </i>
    <i>
      <x v="1919"/>
    </i>
    <i>
      <x v="3014"/>
    </i>
    <i>
      <x v="1473"/>
    </i>
    <i>
      <x v="2920"/>
    </i>
    <i>
      <x v="2159"/>
    </i>
    <i>
      <x v="1832"/>
    </i>
    <i>
      <x v="3486"/>
    </i>
    <i>
      <x v="510"/>
    </i>
    <i>
      <x v="440"/>
    </i>
    <i>
      <x v="2393"/>
    </i>
    <i>
      <x v="2317"/>
    </i>
    <i>
      <x v="1058"/>
    </i>
    <i>
      <x v="1384"/>
    </i>
    <i>
      <x v="557"/>
    </i>
    <i>
      <x v="85"/>
    </i>
    <i>
      <x v="3329"/>
    </i>
    <i>
      <x v="3506"/>
    </i>
    <i>
      <x v="2426"/>
    </i>
    <i>
      <x v="1958"/>
    </i>
    <i>
      <x v="539"/>
    </i>
    <i>
      <x v="3615"/>
    </i>
    <i>
      <x v="3089"/>
    </i>
    <i>
      <x v="3128"/>
    </i>
    <i>
      <x v="2428"/>
    </i>
    <i>
      <x v="1604"/>
    </i>
    <i>
      <x v="1115"/>
    </i>
    <i>
      <x v="802"/>
    </i>
    <i>
      <x v="342"/>
    </i>
    <i>
      <x v="3461"/>
    </i>
    <i>
      <x v="3515"/>
    </i>
    <i>
      <x v="3163"/>
    </i>
    <i>
      <x v="2155"/>
    </i>
    <i>
      <x v="2437"/>
    </i>
    <i>
      <x v="1767"/>
    </i>
    <i>
      <x v="3065"/>
    </i>
    <i>
      <x v="1700"/>
    </i>
    <i>
      <x v="36"/>
    </i>
    <i>
      <x v="243"/>
    </i>
    <i>
      <x v="559"/>
    </i>
    <i>
      <x v="3898"/>
    </i>
    <i>
      <x v="3516"/>
    </i>
    <i>
      <x v="3304"/>
    </i>
    <i>
      <x v="3636"/>
    </i>
    <i>
      <x v="1941"/>
    </i>
    <i>
      <x v="911"/>
    </i>
    <i>
      <x v="57"/>
    </i>
    <i>
      <x v="3899"/>
    </i>
    <i>
      <x v="2807"/>
    </i>
    <i>
      <x v="2559"/>
    </i>
    <i>
      <x v="2993"/>
    </i>
    <i>
      <x v="2999"/>
    </i>
    <i>
      <x v="2418"/>
    </i>
    <i>
      <x v="2430"/>
    </i>
    <i>
      <x v="1726"/>
    </i>
    <i>
      <x v="294"/>
    </i>
    <i>
      <x v="463"/>
    </i>
    <i>
      <x v="3446"/>
    </i>
    <i>
      <x v="1853"/>
    </i>
    <i>
      <x v="2067"/>
    </i>
    <i>
      <x v="1841"/>
    </i>
    <i>
      <x v="1601"/>
    </i>
    <i>
      <x v="1448"/>
    </i>
    <i>
      <x v="608"/>
    </i>
    <i>
      <x v="2094"/>
    </i>
    <i>
      <x v="2392"/>
    </i>
    <i>
      <x v="2341"/>
    </i>
    <i>
      <x v="1336"/>
    </i>
    <i>
      <x v="156"/>
    </i>
    <i>
      <x v="506"/>
    </i>
    <i>
      <x v="230"/>
    </i>
    <i>
      <x v="637"/>
    </i>
    <i>
      <x v="853"/>
    </i>
    <i>
      <x v="3837"/>
    </i>
    <i>
      <x v="2569"/>
    </i>
    <i>
      <x v="1626"/>
    </i>
    <i>
      <x v="1084"/>
    </i>
    <i>
      <x v="757"/>
    </i>
    <i>
      <x v="432"/>
    </i>
    <i>
      <x v="308"/>
    </i>
    <i>
      <x v="11"/>
    </i>
    <i>
      <x v="3313"/>
    </i>
    <i>
      <x v="3761"/>
    </i>
    <i>
      <x v="3359"/>
    </i>
    <i>
      <x v="3166"/>
    </i>
    <i>
      <x v="3078"/>
    </i>
    <i>
      <x v="1761"/>
    </i>
    <i>
      <x v="488"/>
    </i>
    <i>
      <x v="3747"/>
    </i>
    <i>
      <x v="3693"/>
    </i>
    <i>
      <x v="1566"/>
    </i>
    <i>
      <x v="1116"/>
    </i>
    <i>
      <x v="1348"/>
    </i>
    <i>
      <x v="620"/>
    </i>
    <i>
      <x v="3477"/>
    </i>
    <i>
      <x v="1711"/>
    </i>
    <i>
      <x v="1679"/>
    </i>
    <i>
      <x v="1827"/>
    </i>
    <i>
      <x v="875"/>
    </i>
    <i>
      <x v="17"/>
    </i>
    <i>
      <x v="760"/>
    </i>
    <i>
      <x v="3960"/>
    </i>
    <i>
      <x v="2542"/>
    </i>
    <i>
      <x v="2613"/>
    </i>
    <i>
      <x v="2945"/>
    </i>
    <i>
      <x v="2924"/>
    </i>
    <i>
      <x v="2799"/>
    </i>
    <i>
      <x v="2264"/>
    </i>
    <i>
      <x v="1264"/>
    </i>
    <i>
      <x v="897"/>
    </i>
    <i>
      <x v="1106"/>
    </i>
    <i>
      <x v="697"/>
    </i>
    <i>
      <x v="127"/>
    </i>
    <i>
      <x v="325"/>
    </i>
    <i>
      <x v="3057"/>
    </i>
    <i>
      <x v="2798"/>
    </i>
    <i>
      <x v="2908"/>
    </i>
    <i>
      <x v="2220"/>
    </i>
    <i>
      <x v="1056"/>
    </i>
    <i>
      <x v="258"/>
    </i>
    <i>
      <x v="694"/>
    </i>
    <i>
      <x v="3227"/>
    </i>
    <i>
      <x v="3267"/>
    </i>
    <i>
      <x v="1818"/>
    </i>
    <i>
      <x v="2270"/>
    </i>
    <i>
      <x v="1375"/>
    </i>
    <i>
      <x v="1547"/>
    </i>
    <i>
      <x v="367"/>
    </i>
    <i>
      <x v="3389"/>
    </i>
    <i>
      <x v="3887"/>
    </i>
    <i>
      <x v="3872"/>
    </i>
    <i>
      <x v="3641"/>
    </i>
    <i>
      <x v="2291"/>
    </i>
    <i>
      <x v="2397"/>
    </i>
    <i>
      <x v="1076"/>
    </i>
    <i>
      <x v="1558"/>
    </i>
    <i>
      <x v="206"/>
    </i>
    <i>
      <x v="3471"/>
    </i>
    <i>
      <x v="4004"/>
    </i>
    <i>
      <x v="3769"/>
    </i>
    <i>
      <x v="3308"/>
    </i>
    <i>
      <x v="1775"/>
    </i>
    <i>
      <x v="1663"/>
    </i>
    <i>
      <x v="2303"/>
    </i>
    <i>
      <x v="58"/>
    </i>
    <i>
      <x v="3905"/>
    </i>
    <i>
      <x v="4010"/>
    </i>
    <i>
      <x v="3744"/>
    </i>
    <i>
      <x v="3810"/>
    </i>
    <i>
      <x v="2637"/>
    </i>
    <i>
      <x v="1564"/>
    </i>
    <i>
      <x v="1432"/>
    </i>
    <i>
      <x v="1196"/>
    </i>
    <i>
      <x v="1414"/>
    </i>
    <i>
      <x v="1311"/>
    </i>
    <i>
      <x v="189"/>
    </i>
    <i>
      <x v="3996"/>
    </i>
    <i>
      <x v="3907"/>
    </i>
    <i>
      <x v="3334"/>
    </i>
    <i>
      <x v="2599"/>
    </i>
    <i>
      <x v="2954"/>
    </i>
    <i>
      <x v="2413"/>
    </i>
    <i>
      <x v="769"/>
    </i>
    <i>
      <x v="309"/>
    </i>
    <i>
      <x v="3704"/>
    </i>
    <i>
      <x v="3544"/>
    </i>
    <i>
      <x v="4058"/>
    </i>
    <i>
      <x v="2554"/>
    </i>
    <i>
      <x v="3021"/>
    </i>
    <i>
      <x v="3277"/>
    </i>
    <i>
      <x v="2875"/>
    </i>
    <i>
      <x v="1842"/>
    </i>
    <i>
      <x v="2224"/>
    </i>
    <i>
      <x v="1487"/>
    </i>
    <i>
      <x v="952"/>
    </i>
    <i>
      <x v="1447"/>
    </i>
    <i>
      <x v="359"/>
    </i>
    <i>
      <x v="273"/>
    </i>
    <i>
      <x v="531"/>
    </i>
    <i>
      <x v="147"/>
    </i>
    <i>
      <x v="3585"/>
    </i>
    <i>
      <x v="3903"/>
    </i>
    <i>
      <x v="3883"/>
    </i>
    <i>
      <x v="2903"/>
    </i>
    <i>
      <x v="2646"/>
    </i>
    <i>
      <x v="2647"/>
    </i>
    <i>
      <x v="2457"/>
    </i>
    <i>
      <x v="1061"/>
    </i>
    <i>
      <x v="972"/>
    </i>
    <i>
      <x v="1420"/>
    </i>
    <i>
      <x v="1175"/>
    </i>
    <i>
      <x v="400"/>
    </i>
    <i>
      <x v="865"/>
    </i>
    <i>
      <x v="478"/>
    </i>
    <i>
      <x v="18"/>
    </i>
    <i>
      <x v="401"/>
    </i>
    <i>
      <x v="3514"/>
    </i>
    <i>
      <x v="3178"/>
    </i>
    <i>
      <x v="2735"/>
    </i>
    <i>
      <x v="3204"/>
    </i>
    <i>
      <x v="2473"/>
    </i>
    <i>
      <x v="2995"/>
    </i>
    <i>
      <x v="2551"/>
    </i>
    <i>
      <x v="1984"/>
    </i>
    <i>
      <x v="2074"/>
    </i>
    <i>
      <x v="1332"/>
    </i>
    <i>
      <x v="1424"/>
    </i>
    <i>
      <x v="282"/>
    </i>
    <i>
      <x v="748"/>
    </i>
    <i>
      <x v="3690"/>
    </i>
    <i>
      <x v="3485"/>
    </i>
    <i>
      <x v="3622"/>
    </i>
    <i>
      <x v="3601"/>
    </i>
    <i>
      <x v="3842"/>
    </i>
    <i>
      <x v="3349"/>
    </i>
    <i>
      <x v="2786"/>
    </i>
    <i>
      <x v="3268"/>
    </i>
    <i>
      <x v="3144"/>
    </i>
    <i>
      <x v="2474"/>
    </i>
    <i>
      <x v="2656"/>
    </i>
    <i>
      <x v="2547"/>
    </i>
    <i>
      <x v="2022"/>
    </i>
    <i>
      <x v="2251"/>
    </i>
    <i>
      <x v="1866"/>
    </i>
    <i>
      <x v="1148"/>
    </i>
    <i>
      <x v="908"/>
    </i>
    <i>
      <x v="1391"/>
    </i>
    <i>
      <x v="1472"/>
    </i>
    <i>
      <x v="355"/>
    </i>
    <i>
      <x v="803"/>
    </i>
    <i>
      <x v="3379"/>
    </i>
    <i>
      <x v="3742"/>
    </i>
    <i>
      <x v="3548"/>
    </i>
    <i>
      <x v="3338"/>
    </i>
    <i>
      <x v="3987"/>
    </i>
    <i>
      <x v="3583"/>
    </i>
    <i>
      <x v="3684"/>
    </i>
    <i>
      <x v="4062"/>
    </i>
    <i>
      <x v="4102"/>
    </i>
    <i>
      <x v="3218"/>
    </i>
    <i>
      <x v="2777"/>
    </i>
    <i>
      <x v="2834"/>
    </i>
    <i>
      <x v="3280"/>
    </i>
    <i>
      <x v="2368"/>
    </i>
    <i>
      <x v="1953"/>
    </i>
    <i>
      <x v="2019"/>
    </i>
    <i>
      <x v="1778"/>
    </i>
    <i>
      <x v="1529"/>
    </i>
    <i>
      <x v="1442"/>
    </i>
    <i>
      <x v="1203"/>
    </i>
    <i>
      <x v="643"/>
    </i>
    <i>
      <x v="306"/>
    </i>
    <i>
      <x v="3575"/>
    </i>
    <i>
      <x v="3993"/>
    </i>
    <i>
      <x v="3731"/>
    </i>
    <i>
      <x v="3730"/>
    </i>
    <i>
      <x v="3717"/>
    </i>
    <i>
      <x v="2976"/>
    </i>
    <i>
      <x v="2570"/>
    </i>
    <i>
      <x v="2927"/>
    </i>
    <i>
      <x v="3271"/>
    </i>
    <i>
      <x v="2578"/>
    </i>
    <i>
      <x v="3196"/>
    </i>
    <i>
      <x v="2810"/>
    </i>
    <i>
      <x v="2974"/>
    </i>
    <i>
      <x v="2076"/>
    </i>
    <i>
      <x v="2108"/>
    </i>
    <i>
      <x v="1986"/>
    </i>
    <i>
      <x v="2212"/>
    </i>
    <i>
      <x v="1962"/>
    </i>
    <i>
      <x v="2214"/>
    </i>
    <i>
      <x v="1211"/>
    </i>
    <i>
      <x v="1317"/>
    </i>
    <i>
      <x v="1256"/>
    </i>
    <i>
      <x v="1189"/>
    </i>
    <i>
      <x v="723"/>
    </i>
    <i>
      <x v="427"/>
    </i>
    <i>
      <x v="4"/>
    </i>
    <i>
      <x v="746"/>
    </i>
    <i>
      <x v="710"/>
    </i>
    <i>
      <x v="49"/>
    </i>
    <i>
      <x v="870"/>
    </i>
    <i>
      <x v="413"/>
    </i>
    <i>
      <x v="3462"/>
    </i>
    <i>
      <x v="3640"/>
    </i>
    <i>
      <x v="3821"/>
    </i>
    <i>
      <x v="3345"/>
    </i>
    <i>
      <x v="3789"/>
    </i>
    <i>
      <x v="2629"/>
    </i>
    <i>
      <x v="2841"/>
    </i>
    <i>
      <x v="2959"/>
    </i>
    <i>
      <x v="2049"/>
    </i>
    <i>
      <x v="2135"/>
    </i>
    <i>
      <x v="2031"/>
    </i>
    <i>
      <x v="1662"/>
    </i>
    <i>
      <x v="1906"/>
    </i>
    <i>
      <x v="1737"/>
    </i>
    <i>
      <x v="1575"/>
    </i>
    <i>
      <x v="1508"/>
    </i>
    <i>
      <x v="1629"/>
    </i>
    <i>
      <x v="674"/>
    </i>
    <i>
      <x v="666"/>
    </i>
    <i>
      <x v="194"/>
    </i>
    <i>
      <x v="3399"/>
    </i>
    <i>
      <x v="2659"/>
    </i>
    <i>
      <x v="3141"/>
    </i>
    <i>
      <x v="2664"/>
    </i>
    <i>
      <x v="2842"/>
    </i>
    <i>
      <x v="3225"/>
    </i>
    <i>
      <x v="2871"/>
    </i>
    <i>
      <x v="2910"/>
    </i>
    <i>
      <x v="2319"/>
    </i>
    <i>
      <x v="1920"/>
    </i>
    <i>
      <x v="1951"/>
    </i>
    <i>
      <x v="2085"/>
    </i>
    <i>
      <x v="1891"/>
    </i>
    <i>
      <x v="1124"/>
    </i>
    <i>
      <x v="1136"/>
    </i>
    <i>
      <x v="1121"/>
    </i>
    <i>
      <x v="1151"/>
    </i>
    <i>
      <x v="1398"/>
    </i>
    <i>
      <x v="315"/>
    </i>
    <i>
      <x v="449"/>
    </i>
    <i>
      <x v="193"/>
    </i>
    <i>
      <x v="571"/>
    </i>
    <i>
      <x v="278"/>
    </i>
    <i>
      <x v="792"/>
    </i>
    <i>
      <x v="829"/>
    </i>
    <i>
      <x v="546"/>
    </i>
    <i>
      <x v="214"/>
    </i>
    <i>
      <x v="4009"/>
    </i>
    <i>
      <x v="3337"/>
    </i>
    <i>
      <x v="3874"/>
    </i>
    <i>
      <x v="3652"/>
    </i>
    <i>
      <x v="3989"/>
    </i>
    <i>
      <x v="3327"/>
    </i>
    <i>
      <x v="3436"/>
    </i>
    <i>
      <x v="4067"/>
    </i>
    <i>
      <x v="3779"/>
    </i>
    <i>
      <x v="3155"/>
    </i>
    <i>
      <x v="2833"/>
    </i>
    <i>
      <x v="3208"/>
    </i>
    <i>
      <x v="2919"/>
    </i>
    <i>
      <x v="2800"/>
    </i>
    <i>
      <x v="1831"/>
    </i>
    <i>
      <x v="1744"/>
    </i>
    <i>
      <x v="2439"/>
    </i>
    <i>
      <x v="1943"/>
    </i>
    <i>
      <x v="2394"/>
    </i>
    <i>
      <x v="2024"/>
    </i>
    <i>
      <x v="2029"/>
    </i>
    <i>
      <x v="1395"/>
    </i>
    <i>
      <x v="938"/>
    </i>
    <i>
      <x v="1053"/>
    </i>
    <i>
      <x v="914"/>
    </i>
    <i>
      <x v="1581"/>
    </i>
    <i>
      <x v="334"/>
    </i>
    <i>
      <x v="178"/>
    </i>
    <i>
      <x v="455"/>
    </i>
    <i>
      <x v="388"/>
    </i>
    <i>
      <x v="40"/>
    </i>
    <i>
      <x v="638"/>
    </i>
    <i>
      <x v="300"/>
    </i>
    <i>
      <x v="641"/>
    </i>
    <i>
      <x v="661"/>
    </i>
    <i>
      <x v="338"/>
    </i>
    <i>
      <x v="3894"/>
    </i>
    <i>
      <x v="3642"/>
    </i>
    <i>
      <x v="3911"/>
    </i>
    <i>
      <x v="3626"/>
    </i>
    <i>
      <x v="3709"/>
    </i>
    <i>
      <x v="3686"/>
    </i>
    <i>
      <x v="3695"/>
    </i>
    <i>
      <x v="3023"/>
    </i>
    <i>
      <x v="2483"/>
    </i>
    <i>
      <x v="3082"/>
    </i>
    <i>
      <x v="1911"/>
    </i>
    <i>
      <x v="2409"/>
    </i>
    <i>
      <x v="1786"/>
    </i>
    <i>
      <x v="2172"/>
    </i>
    <i>
      <x v="2252"/>
    </i>
    <i>
      <x v="1887"/>
    </i>
    <i>
      <x v="1677"/>
    </i>
    <i>
      <x v="1888"/>
    </i>
    <i>
      <x v="2110"/>
    </i>
    <i>
      <x v="2244"/>
    </i>
    <i>
      <x v="1963"/>
    </i>
    <i>
      <x v="1812"/>
    </i>
    <i>
      <x v="1933"/>
    </i>
    <i>
      <x v="1149"/>
    </i>
    <i>
      <x v="1202"/>
    </i>
    <i>
      <x v="1022"/>
    </i>
    <i>
      <x v="950"/>
    </i>
    <i>
      <x v="1172"/>
    </i>
    <i>
      <x v="1152"/>
    </i>
    <i>
      <x v="1230"/>
    </i>
    <i>
      <x v="337"/>
    </i>
    <i>
      <x v="795"/>
    </i>
    <i>
      <x v="20"/>
    </i>
    <i>
      <x v="408"/>
    </i>
    <i>
      <x v="653"/>
    </i>
    <i>
      <x v="5"/>
    </i>
    <i>
      <x v="386"/>
    </i>
    <i>
      <x v="821"/>
    </i>
    <i>
      <x v="3511"/>
    </i>
    <i>
      <x v="4034"/>
    </i>
    <i>
      <x v="3772"/>
    </i>
    <i>
      <x v="3950"/>
    </i>
    <i>
      <x v="3406"/>
    </i>
    <i>
      <x v="3983"/>
    </i>
    <i>
      <x v="3413"/>
    </i>
    <i>
      <x v="3508"/>
    </i>
    <i>
      <x v="2824"/>
    </i>
    <i>
      <x v="2895"/>
    </i>
    <i>
      <x v="2790"/>
    </i>
    <i>
      <x v="2666"/>
    </i>
    <i>
      <x v="3275"/>
    </i>
    <i>
      <x v="2778"/>
    </i>
    <i>
      <x v="2471"/>
    </i>
    <i>
      <x v="3107"/>
    </i>
    <i>
      <x v="2801"/>
    </i>
    <i>
      <x v="2530"/>
    </i>
    <i>
      <x v="2412"/>
    </i>
    <i>
      <x v="1944"/>
    </i>
    <i>
      <x v="1930"/>
    </i>
    <i>
      <x v="1992"/>
    </i>
    <i>
      <x v="2121"/>
    </i>
    <i>
      <x v="2215"/>
    </i>
    <i>
      <x v="2153"/>
    </i>
    <i>
      <x v="1698"/>
    </i>
    <i>
      <x v="2313"/>
    </i>
    <i>
      <x v="1176"/>
    </i>
    <i>
      <x v="1006"/>
    </i>
    <i>
      <x v="1643"/>
    </i>
    <i>
      <x v="1321"/>
    </i>
    <i>
      <x v="1015"/>
    </i>
    <i>
      <x v="1327"/>
    </i>
    <i>
      <x v="971"/>
    </i>
    <i>
      <x v="1048"/>
    </i>
    <i>
      <x v="370"/>
    </i>
    <i>
      <x v="385"/>
    </i>
    <i>
      <x v="735"/>
    </i>
    <i>
      <x v="671"/>
    </i>
    <i>
      <x v="778"/>
    </i>
    <i>
      <x v="452"/>
    </i>
    <i>
      <x v="504"/>
    </i>
    <i>
      <x v="298"/>
    </i>
    <i>
      <x v="612"/>
    </i>
    <i>
      <x v="351"/>
    </i>
    <i>
      <x v="114"/>
    </i>
    <i>
      <x v="61"/>
    </i>
    <i>
      <x v="4008"/>
    </i>
    <i>
      <x v="3447"/>
    </i>
    <i>
      <x v="3512"/>
    </i>
    <i>
      <x v="3958"/>
    </i>
    <i>
      <x v="3542"/>
    </i>
    <i>
      <x v="3978"/>
    </i>
    <i>
      <x v="3654"/>
    </i>
    <i>
      <x v="3611"/>
    </i>
    <i>
      <x v="3494"/>
    </i>
    <i>
      <x v="3888"/>
    </i>
    <i>
      <x v="4094"/>
    </i>
    <i>
      <x v="3995"/>
    </i>
    <i>
      <x v="3816"/>
    </i>
    <i>
      <x v="3194"/>
    </i>
    <i>
      <x v="2588"/>
    </i>
    <i>
      <x v="2703"/>
    </i>
    <i>
      <x v="2874"/>
    </i>
    <i>
      <x v="3190"/>
    </i>
    <i>
      <x v="3045"/>
    </i>
    <i>
      <x v="2941"/>
    </i>
    <i>
      <x v="2832"/>
    </i>
    <i>
      <x v="2558"/>
    </i>
    <i>
      <x v="3124"/>
    </i>
    <i>
      <x v="2262"/>
    </i>
    <i>
      <x v="1729"/>
    </i>
    <i>
      <x v="2183"/>
    </i>
    <i>
      <x v="2435"/>
    </i>
    <i>
      <x v="2407"/>
    </i>
    <i>
      <x v="1759"/>
    </i>
    <i>
      <x v="2306"/>
    </i>
    <i>
      <x v="2374"/>
    </i>
    <i>
      <x v="1969"/>
    </i>
    <i>
      <x v="1569"/>
    </i>
    <i>
      <x v="1177"/>
    </i>
    <i>
      <x v="1297"/>
    </i>
    <i>
      <x v="1078"/>
    </i>
    <i>
      <x v="1502"/>
    </i>
    <i>
      <x v="1275"/>
    </i>
    <i>
      <x v="1381"/>
    </i>
    <i>
      <x v="1399"/>
    </i>
    <i>
      <x v="1221"/>
    </i>
    <i>
      <x v="991"/>
    </i>
    <i>
      <x v="932"/>
    </i>
    <i>
      <x v="999"/>
    </i>
    <i>
      <x v="252"/>
    </i>
    <i>
      <x v="139"/>
    </i>
    <i>
      <x v="796"/>
    </i>
    <i>
      <x v="741"/>
    </i>
    <i>
      <x v="161"/>
    </i>
    <i>
      <x v="772"/>
    </i>
    <i>
      <x v="3524"/>
    </i>
    <i>
      <x v="3465"/>
    </i>
    <i>
      <x v="3526"/>
    </i>
    <i>
      <x v="3441"/>
    </i>
    <i>
      <x v="3437"/>
    </i>
    <i>
      <x v="3666"/>
    </i>
    <i>
      <x v="3706"/>
    </i>
    <i>
      <x v="3672"/>
    </i>
    <i>
      <x v="3353"/>
    </i>
    <i>
      <x v="3687"/>
    </i>
    <i>
      <x v="4045"/>
    </i>
    <i>
      <x v="3700"/>
    </i>
    <i>
      <x v="3937"/>
    </i>
    <i>
      <x v="2803"/>
    </i>
    <i>
      <x v="2653"/>
    </i>
    <i>
      <x v="3278"/>
    </i>
    <i>
      <x v="3137"/>
    </i>
    <i>
      <x v="3087"/>
    </i>
    <i>
      <x v="2848"/>
    </i>
    <i>
      <x v="2529"/>
    </i>
    <i>
      <x v="2497"/>
    </i>
    <i>
      <x v="2916"/>
    </i>
    <i>
      <x v="3159"/>
    </i>
    <i>
      <x v="3007"/>
    </i>
    <i>
      <x v="2852"/>
    </i>
    <i>
      <x v="3025"/>
    </i>
    <i>
      <x v="2290"/>
    </i>
    <i>
      <x v="2129"/>
    </i>
    <i>
      <x v="1682"/>
    </i>
    <i>
      <x v="2362"/>
    </i>
    <i>
      <x v="933"/>
    </i>
    <i>
      <x v="1572"/>
    </i>
    <i>
      <x v="873"/>
    </i>
    <i>
      <x v="961"/>
    </i>
    <i>
      <x v="1158"/>
    </i>
    <i>
      <x v="1066"/>
    </i>
    <i>
      <x v="1044"/>
    </i>
    <i>
      <x v="1416"/>
    </i>
    <i>
      <x v="1338"/>
    </i>
    <i>
      <x v="1419"/>
    </i>
    <i>
      <x v="1081"/>
    </i>
    <i>
      <x v="1507"/>
    </i>
    <i>
      <x v="1013"/>
    </i>
    <i>
      <x v="1184"/>
    </i>
    <i>
      <x v="1001"/>
    </i>
    <i>
      <x v="1459"/>
    </i>
    <i>
      <x v="197"/>
    </i>
    <i>
      <x v="843"/>
    </i>
    <i>
      <x v="99"/>
    </i>
    <i>
      <x v="53"/>
    </i>
    <i>
      <x v="849"/>
    </i>
    <i>
      <x v="622"/>
    </i>
    <i>
      <x v="155"/>
    </i>
    <i>
      <x v="37"/>
    </i>
    <i>
      <x v="698"/>
    </i>
    <i>
      <x v="443"/>
    </i>
    <i>
      <x v="848"/>
    </i>
    <i>
      <x v="149"/>
    </i>
    <i>
      <x v="19"/>
    </i>
    <i>
      <x v="154"/>
    </i>
    <i>
      <x v="66"/>
    </i>
    <i>
      <x v="3661"/>
    </i>
    <i>
      <x v="3474"/>
    </i>
    <i>
      <x v="4040"/>
    </i>
    <i>
      <x v="3333"/>
    </i>
    <i>
      <x v="3834"/>
    </i>
    <i>
      <x v="3574"/>
    </i>
    <i>
      <x v="4022"/>
    </i>
    <i>
      <x v="3891"/>
    </i>
    <i>
      <x v="3851"/>
    </i>
    <i>
      <x v="3417"/>
    </i>
    <i>
      <x v="3482"/>
    </i>
    <i>
      <x v="3310"/>
    </i>
    <i>
      <x v="3463"/>
    </i>
    <i>
      <x v="3444"/>
    </i>
    <i>
      <x v="3997"/>
    </i>
    <i>
      <x v="3756"/>
    </i>
    <i>
      <x v="3472"/>
    </i>
    <i>
      <x v="3947"/>
    </i>
    <i>
      <x v="4042"/>
    </i>
    <i>
      <x v="4099"/>
    </i>
    <i>
      <x v="4048"/>
    </i>
    <i>
      <x v="3863"/>
    </i>
    <i>
      <x v="4081"/>
    </i>
    <i>
      <x v="3966"/>
    </i>
    <i>
      <x v="3657"/>
    </i>
    <i>
      <x v="3108"/>
    </i>
    <i>
      <x v="2628"/>
    </i>
    <i>
      <x v="3191"/>
    </i>
    <i>
      <x v="2812"/>
    </i>
    <i>
      <x v="2866"/>
    </i>
    <i>
      <x v="3297"/>
    </i>
    <i>
      <x v="3184"/>
    </i>
    <i>
      <x v="2971"/>
    </i>
    <i>
      <x v="3224"/>
    </i>
    <i>
      <x v="2747"/>
    </i>
    <i>
      <x v="3050"/>
    </i>
    <i>
      <x v="3127"/>
    </i>
    <i>
      <x v="2431"/>
    </i>
    <i>
      <x v="1714"/>
    </i>
    <i>
      <x v="2103"/>
    </i>
    <i>
      <x v="1996"/>
    </i>
    <i>
      <x v="1808"/>
    </i>
    <i>
      <x v="2105"/>
    </i>
    <i>
      <x v="1952"/>
    </i>
    <i>
      <x v="2010"/>
    </i>
    <i>
      <x v="1704"/>
    </i>
    <i>
      <x v="2012"/>
    </i>
    <i>
      <x v="2088"/>
    </i>
    <i>
      <x v="1782"/>
    </i>
    <i>
      <x v="2267"/>
    </i>
    <i>
      <x v="2128"/>
    </i>
    <i>
      <x v="2434"/>
    </i>
    <i>
      <x v="2225"/>
    </i>
    <i>
      <x v="2163"/>
    </i>
    <i>
      <x v="1885"/>
    </i>
    <i>
      <x v="1702"/>
    </i>
    <i>
      <x v="2039"/>
    </i>
    <i>
      <x v="1305"/>
    </i>
    <i>
      <x v="1617"/>
    </i>
    <i>
      <x v="1229"/>
    </i>
    <i>
      <x v="929"/>
    </i>
    <i>
      <x v="1017"/>
    </i>
    <i>
      <x v="1161"/>
    </i>
    <i>
      <x v="1052"/>
    </i>
    <i>
      <x v="892"/>
    </i>
    <i>
      <x v="1640"/>
    </i>
    <i>
      <x v="1461"/>
    </i>
    <i>
      <x v="1294"/>
    </i>
    <i>
      <x v="1465"/>
    </i>
    <i>
      <x v="1191"/>
    </i>
    <i>
      <x v="1167"/>
    </i>
    <i>
      <x v="958"/>
    </i>
    <i>
      <x v="930"/>
    </i>
    <i>
      <x v="1421"/>
    </i>
    <i>
      <x v="1016"/>
    </i>
    <i>
      <x v="1596"/>
    </i>
    <i>
      <x v="973"/>
    </i>
    <i>
      <x v="1611"/>
    </i>
    <i>
      <x v="902"/>
    </i>
    <i>
      <x v="1621"/>
    </i>
    <i>
      <x v="1065"/>
    </i>
    <i>
      <x v="1538"/>
    </i>
    <i>
      <x v="825"/>
    </i>
    <i>
      <x v="779"/>
    </i>
    <i>
      <x v="239"/>
    </i>
    <i>
      <x v="295"/>
    </i>
    <i>
      <x v="658"/>
    </i>
    <i>
      <x v="310"/>
    </i>
    <i>
      <x v="535"/>
    </i>
    <i>
      <x v="200"/>
    </i>
    <i>
      <x v="519"/>
    </i>
    <i>
      <x v="500"/>
    </i>
    <i>
      <x v="523"/>
    </i>
    <i>
      <x v="434"/>
    </i>
    <i>
      <x v="660"/>
    </i>
    <i>
      <x v="116"/>
    </i>
    <i>
      <x v="216"/>
    </i>
    <i>
      <x v="766"/>
    </i>
    <i>
      <x v="3646"/>
    </i>
    <i>
      <x v="3680"/>
    </i>
    <i>
      <x v="3790"/>
    </i>
    <i>
      <x v="3416"/>
    </i>
    <i>
      <x v="3645"/>
    </i>
    <i>
      <x v="3620"/>
    </i>
    <i>
      <x v="3956"/>
    </i>
    <i>
      <x v="3784"/>
    </i>
    <i>
      <x v="3347"/>
    </i>
    <i>
      <x v="3726"/>
    </i>
    <i>
      <x v="3638"/>
    </i>
    <i>
      <x v="3402"/>
    </i>
    <i>
      <x v="3600"/>
    </i>
    <i>
      <x v="3419"/>
    </i>
    <i>
      <x v="3400"/>
    </i>
    <i>
      <x v="3955"/>
    </i>
    <i>
      <x v="3945"/>
    </i>
    <i>
      <x v="3804"/>
    </i>
    <i>
      <x v="2896"/>
    </i>
    <i>
      <x v="2926"/>
    </i>
    <i>
      <x v="2946"/>
    </i>
    <i>
      <x v="2985"/>
    </i>
    <i>
      <x v="2566"/>
    </i>
    <i>
      <x v="2608"/>
    </i>
    <i>
      <x v="3220"/>
    </i>
    <i>
      <x v="2839"/>
    </i>
    <i>
      <x v="3232"/>
    </i>
    <i>
      <x v="2751"/>
    </i>
    <i>
      <x v="2504"/>
    </i>
    <i>
      <x v="2843"/>
    </i>
    <i>
      <x v="2937"/>
    </i>
    <i>
      <x v="2934"/>
    </i>
    <i>
      <x v="3212"/>
    </i>
    <i>
      <x v="2553"/>
    </i>
    <i>
      <x v="3222"/>
    </i>
    <i>
      <x v="3076"/>
    </i>
    <i>
      <x v="3231"/>
    </i>
    <i>
      <x v="2849"/>
    </i>
    <i>
      <x v="2490"/>
    </i>
    <i>
      <x v="2526"/>
    </i>
    <i>
      <x v="3123"/>
    </i>
    <i>
      <x v="1845"/>
    </i>
    <i>
      <x v="1977"/>
    </i>
    <i>
      <x v="2169"/>
    </i>
    <i>
      <x v="1964"/>
    </i>
    <i>
      <x v="1883"/>
    </i>
    <i>
      <x v="2387"/>
    </i>
    <i>
      <x v="2002"/>
    </i>
    <i>
      <x v="1649"/>
    </i>
    <i>
      <x v="2372"/>
    </i>
    <i>
      <x v="2063"/>
    </i>
    <i>
      <x v="1777"/>
    </i>
    <i>
      <x v="2211"/>
    </i>
    <i>
      <x v="2240"/>
    </i>
    <i>
      <x v="2065"/>
    </i>
    <i>
      <x v="1783"/>
    </i>
    <i>
      <x v="2126"/>
    </i>
    <i>
      <x v="1859"/>
    </i>
    <i>
      <x v="2127"/>
    </i>
    <i>
      <x v="2170"/>
    </i>
    <i>
      <x v="2218"/>
    </i>
    <i>
      <x v="1781"/>
    </i>
    <i>
      <x v="2052"/>
    </i>
    <i>
      <x v="1257"/>
    </i>
    <i>
      <x v="1133"/>
    </i>
    <i>
      <x v="1476"/>
    </i>
    <i>
      <x v="1417"/>
    </i>
    <i>
      <x v="1292"/>
    </i>
    <i>
      <x v="1516"/>
    </i>
    <i>
      <x v="1548"/>
    </i>
    <i>
      <x v="1356"/>
    </i>
    <i>
      <x v="1592"/>
    </i>
    <i>
      <x v="998"/>
    </i>
    <i>
      <x v="941"/>
    </i>
    <i>
      <x v="1219"/>
    </i>
    <i>
      <x v="1485"/>
    </i>
    <i>
      <x v="942"/>
    </i>
    <i>
      <x v="1615"/>
    </i>
    <i>
      <x v="1580"/>
    </i>
    <i>
      <x v="1553"/>
    </i>
    <i>
      <x v="1372"/>
    </i>
    <i>
      <x v="978"/>
    </i>
    <i>
      <x v="1012"/>
    </i>
    <i>
      <x v="1197"/>
    </i>
    <i>
      <x v="1226"/>
    </i>
    <i>
      <x v="663"/>
    </i>
    <i>
      <x v="806"/>
    </i>
    <i>
      <x v="101"/>
    </i>
    <i>
      <x v="79"/>
    </i>
    <i>
      <x v="199"/>
    </i>
    <i>
      <x v="689"/>
    </i>
    <i>
      <x v="532"/>
    </i>
    <i>
      <x v="64"/>
    </i>
    <i>
      <x v="716"/>
    </i>
    <i>
      <x v="313"/>
    </i>
    <i>
      <x v="134"/>
    </i>
    <i>
      <x v="785"/>
    </i>
    <i>
      <x v="62"/>
    </i>
    <i>
      <x v="469"/>
    </i>
    <i>
      <x v="845"/>
    </i>
    <i>
      <x v="285"/>
    </i>
    <i>
      <x v="693"/>
    </i>
    <i>
      <x v="749"/>
    </i>
    <i>
      <x v="863"/>
    </i>
    <i>
      <x v="307"/>
    </i>
    <i>
      <x v="224"/>
    </i>
    <i>
      <x v="1"/>
    </i>
    <i>
      <x v="3751"/>
    </i>
    <i>
      <x v="3392"/>
    </i>
    <i>
      <x v="3589"/>
    </i>
    <i>
      <x v="3757"/>
    </i>
    <i>
      <x v="3459"/>
    </i>
    <i>
      <x v="3959"/>
    </i>
    <i>
      <x v="3805"/>
    </i>
    <i>
      <x v="3764"/>
    </i>
    <i>
      <x v="3418"/>
    </i>
    <i>
      <x v="3698"/>
    </i>
    <i>
      <x v="3424"/>
    </i>
    <i>
      <x v="3868"/>
    </i>
    <i>
      <x v="3828"/>
    </i>
    <i>
      <x v="4103"/>
    </i>
    <i>
      <x v="3567"/>
    </i>
    <i>
      <x v="3679"/>
    </i>
    <i>
      <x v="3375"/>
    </i>
    <i>
      <x v="3431"/>
    </i>
    <i>
      <x v="4041"/>
    </i>
    <i>
      <x v="3538"/>
    </i>
    <i>
      <x v="3813"/>
    </i>
    <i>
      <x v="3788"/>
    </i>
    <i>
      <x v="3547"/>
    </i>
    <i>
      <x v="3579"/>
    </i>
    <i>
      <x v="3595"/>
    </i>
    <i>
      <x v="3309"/>
    </i>
    <i>
      <x v="3948"/>
    </i>
    <i>
      <x v="3543"/>
    </i>
    <i>
      <x v="4096"/>
    </i>
    <i>
      <x v="3801"/>
    </i>
    <i>
      <x v="3598"/>
    </i>
    <i>
      <x v="3382"/>
    </i>
    <i>
      <x v="4105"/>
    </i>
    <i>
      <x v="2854"/>
    </i>
    <i>
      <x v="2453"/>
    </i>
    <i>
      <x v="2606"/>
    </i>
    <i>
      <x v="2452"/>
    </i>
    <i>
      <x v="2611"/>
    </i>
    <i>
      <x v="2455"/>
    </i>
    <i>
      <x v="2692"/>
    </i>
    <i>
      <x v="2811"/>
    </i>
    <i>
      <x v="2931"/>
    </i>
    <i>
      <x v="3022"/>
    </i>
    <i>
      <x v="2540"/>
    </i>
    <i>
      <x v="2763"/>
    </i>
    <i>
      <x v="2710"/>
    </i>
    <i>
      <x v="3292"/>
    </i>
    <i>
      <x v="2684"/>
    </i>
    <i>
      <x v="2617"/>
    </i>
    <i>
      <x v="3210"/>
    </i>
    <i>
      <x v="2597"/>
    </i>
    <i>
      <x v="3216"/>
    </i>
    <i>
      <x v="3160"/>
    </i>
    <i>
      <x v="2996"/>
    </i>
    <i>
      <x v="3031"/>
    </i>
    <i>
      <x v="3072"/>
    </i>
    <i>
      <x v="3172"/>
    </i>
    <i>
      <x v="2929"/>
    </i>
    <i>
      <x v="2580"/>
    </i>
    <i>
      <x v="3259"/>
    </i>
    <i>
      <x v="2771"/>
    </i>
    <i>
      <x v="2713"/>
    </i>
    <i>
      <x v="3192"/>
    </i>
    <i>
      <x v="2982"/>
    </i>
    <i>
      <x v="2674"/>
    </i>
    <i>
      <x v="2007"/>
    </i>
    <i>
      <x v="2046"/>
    </i>
    <i>
      <x v="1715"/>
    </i>
    <i>
      <x v="1935"/>
    </i>
    <i>
      <x v="1900"/>
    </i>
    <i>
      <x v="1701"/>
    </i>
    <i>
      <x v="2448"/>
    </i>
    <i>
      <x v="1828"/>
    </i>
    <i>
      <x v="2326"/>
    </i>
    <i>
      <x v="1830"/>
    </i>
    <i>
      <x v="2058"/>
    </i>
    <i>
      <x v="1957"/>
    </i>
    <i>
      <x v="2402"/>
    </i>
    <i>
      <x v="1765"/>
    </i>
    <i>
      <x v="1863"/>
    </i>
    <i>
      <x v="2202"/>
    </i>
    <i>
      <x v="2288"/>
    </i>
    <i>
      <x v="1965"/>
    </i>
    <i>
      <x v="2035"/>
    </i>
    <i>
      <x v="1976"/>
    </i>
    <i>
      <x v="2352"/>
    </i>
    <i>
      <x v="1773"/>
    </i>
    <i>
      <x v="1695"/>
    </i>
    <i>
      <x v="2233"/>
    </i>
    <i>
      <x v="1787"/>
    </i>
    <i>
      <x v="1774"/>
    </i>
    <i>
      <x v="2400"/>
    </i>
    <i>
      <x v="2245"/>
    </i>
    <i>
      <x v="2247"/>
    </i>
    <i>
      <x v="2091"/>
    </i>
    <i>
      <x v="1244"/>
    </i>
    <i>
      <x v="920"/>
    </i>
    <i>
      <x v="1261"/>
    </i>
    <i>
      <x v="1018"/>
    </i>
    <i>
      <x v="936"/>
    </i>
    <i>
      <x v="1156"/>
    </i>
    <i>
      <x v="906"/>
    </i>
    <i>
      <x v="1020"/>
    </i>
    <i>
      <x v="1632"/>
    </i>
    <i>
      <x v="885"/>
    </i>
    <i>
      <x v="965"/>
    </i>
    <i>
      <x v="1070"/>
    </i>
    <i>
      <x v="1140"/>
    </i>
    <i>
      <x v="1213"/>
    </i>
    <i>
      <x v="1245"/>
    </i>
    <i>
      <x v="964"/>
    </i>
    <i>
      <x v="1097"/>
    </i>
    <i>
      <x v="1411"/>
    </i>
    <i>
      <x v="1263"/>
    </i>
    <i>
      <x v="983"/>
    </i>
    <i>
      <x v="1638"/>
    </i>
    <i>
      <x v="1319"/>
    </i>
    <i>
      <x v="1271"/>
    </i>
    <i>
      <x v="1224"/>
    </i>
    <i>
      <x v="1242"/>
    </i>
    <i>
      <x v="859"/>
    </i>
    <i>
      <x v="823"/>
    </i>
    <i>
      <x v="576"/>
    </i>
    <i>
      <x v="655"/>
    </i>
    <i>
      <x v="630"/>
    </i>
    <i>
      <x v="454"/>
    </i>
    <i>
      <x v="548"/>
    </i>
    <i>
      <x v="345"/>
    </i>
    <i>
      <x v="28"/>
    </i>
    <i>
      <x v="456"/>
    </i>
    <i>
      <x v="246"/>
    </i>
    <i>
      <x v="665"/>
    </i>
    <i>
      <x v="436"/>
    </i>
    <i>
      <x v="353"/>
    </i>
    <i>
      <x v="764"/>
    </i>
    <i>
      <x v="7"/>
    </i>
    <i>
      <x v="39"/>
    </i>
    <i>
      <x v="690"/>
    </i>
    <i>
      <x v="581"/>
    </i>
    <i>
      <x v="371"/>
    </i>
    <i>
      <x v="426"/>
    </i>
    <i>
      <x v="373"/>
    </i>
    <i>
      <x v="617"/>
    </i>
    <i>
      <x v="374"/>
    </i>
    <i>
      <x v="323"/>
    </i>
    <i>
      <x v="739"/>
    </i>
    <i>
      <x v="30"/>
    </i>
    <i>
      <x v="12"/>
    </i>
    <i>
      <x v="851"/>
    </i>
    <i>
      <x v="71"/>
    </i>
    <i>
      <x v="191"/>
    </i>
    <i>
      <x v="541"/>
    </i>
    <i>
      <x v="305"/>
    </i>
    <i>
      <x v="3812"/>
    </i>
    <i>
      <x v="3357"/>
    </i>
    <i>
      <x v="3607"/>
    </i>
    <i>
      <x v="3708"/>
    </i>
    <i>
      <x v="3617"/>
    </i>
    <i>
      <x v="3814"/>
    </i>
    <i>
      <x v="3953"/>
    </i>
    <i>
      <x v="3586"/>
    </i>
    <i>
      <x v="3330"/>
    </i>
    <i>
      <x v="3320"/>
    </i>
    <i>
      <x v="3492"/>
    </i>
    <i>
      <x v="3998"/>
    </i>
    <i>
      <x v="3499"/>
    </i>
    <i>
      <x v="4001"/>
    </i>
    <i>
      <x v="3535"/>
    </i>
    <i>
      <x v="3421"/>
    </i>
    <i>
      <x v="4050"/>
    </i>
    <i>
      <x v="3914"/>
    </i>
    <i>
      <x v="4061"/>
    </i>
    <i>
      <x v="3916"/>
    </i>
    <i>
      <x v="4066"/>
    </i>
    <i>
      <x v="3432"/>
    </i>
    <i>
      <x v="4073"/>
    </i>
    <i>
      <x v="3832"/>
    </i>
    <i>
      <x v="3616"/>
    </i>
    <i>
      <x v="3770"/>
    </i>
    <i>
      <x v="3430"/>
    </i>
    <i>
      <x v="3378"/>
    </i>
    <i>
      <x v="3892"/>
    </i>
    <i>
      <x v="3339"/>
    </i>
    <i>
      <x v="3411"/>
    </i>
    <i>
      <x v="3721"/>
    </i>
    <i>
      <x v="3362"/>
    </i>
    <i>
      <x v="3233"/>
    </i>
    <i>
      <x v="3219"/>
    </i>
    <i>
      <x v="2601"/>
    </i>
    <i>
      <x v="2536"/>
    </i>
    <i>
      <x v="2596"/>
    </i>
    <i>
      <x v="2556"/>
    </i>
    <i>
      <x v="2538"/>
    </i>
    <i>
      <x v="3176"/>
    </i>
    <i>
      <x v="3283"/>
    </i>
    <i>
      <x v="2675"/>
    </i>
    <i>
      <x v="3130"/>
    </i>
    <i>
      <x v="2994"/>
    </i>
    <i>
      <x v="2482"/>
    </i>
    <i>
      <x v="3185"/>
    </i>
    <i>
      <x v="2928"/>
    </i>
    <i>
      <x v="3085"/>
    </i>
    <i>
      <x v="3158"/>
    </i>
    <i>
      <x v="2776"/>
    </i>
    <i>
      <x v="2515"/>
    </i>
    <i>
      <x v="2761"/>
    </i>
    <i>
      <x v="3074"/>
    </i>
    <i>
      <x v="3193"/>
    </i>
    <i>
      <x v="2576"/>
    </i>
    <i>
      <x v="3037"/>
    </i>
    <i>
      <x v="3133"/>
    </i>
    <i>
      <x v="3195"/>
    </i>
    <i>
      <x v="2695"/>
    </i>
    <i>
      <x v="2594"/>
    </i>
    <i>
      <x v="2598"/>
    </i>
    <i>
      <x v="3200"/>
    </i>
    <i>
      <x v="2794"/>
    </i>
    <i>
      <x v="3201"/>
    </i>
    <i>
      <x v="3257"/>
    </i>
    <i>
      <x v="2567"/>
    </i>
    <i>
      <x v="3157"/>
    </i>
    <i>
      <x v="2472"/>
    </i>
    <i>
      <x v="2714"/>
    </i>
    <i>
      <x v="2897"/>
    </i>
    <i>
      <x v="2716"/>
    </i>
    <i>
      <x v="3041"/>
    </i>
    <i>
      <x v="2718"/>
    </i>
    <i>
      <x v="3018"/>
    </i>
    <i>
      <x v="3286"/>
    </i>
    <i>
      <x v="2868"/>
    </i>
    <i>
      <x v="2694"/>
    </i>
    <i>
      <x v="3154"/>
    </i>
    <i>
      <x v="2572"/>
    </i>
    <i>
      <x v="2254"/>
    </i>
    <i>
      <x v="2047"/>
    </i>
    <i>
      <x v="2340"/>
    </i>
    <i>
      <x v="1865"/>
    </i>
    <i>
      <x v="2158"/>
    </i>
    <i>
      <x v="1735"/>
    </i>
    <i>
      <x v="2261"/>
    </i>
    <i>
      <x v="1658"/>
    </i>
    <i>
      <x v="1857"/>
    </i>
    <i>
      <x v="1686"/>
    </i>
    <i>
      <x v="1763"/>
    </i>
    <i>
      <x v="1681"/>
    </i>
    <i>
      <x v="2161"/>
    </i>
    <i>
      <x v="2280"/>
    </i>
    <i>
      <x v="2408"/>
    </i>
    <i>
      <x v="2284"/>
    </i>
    <i>
      <x v="2331"/>
    </i>
    <i>
      <x v="2216"/>
    </i>
    <i>
      <x v="2345"/>
    </i>
    <i>
      <x v="1881"/>
    </i>
    <i>
      <x v="1708"/>
    </i>
    <i>
      <x v="2294"/>
    </i>
    <i>
      <x v="1728"/>
    </i>
    <i>
      <x v="1981"/>
    </i>
    <i>
      <x v="2054"/>
    </i>
    <i>
      <x v="2030"/>
    </i>
    <i>
      <x v="2141"/>
    </i>
    <i>
      <x v="1955"/>
    </i>
    <i>
      <x v="1789"/>
    </i>
    <i>
      <x v="2321"/>
    </i>
    <i>
      <x v="2260"/>
    </i>
    <i>
      <x v="1669"/>
    </i>
    <i>
      <x v="2078"/>
    </i>
    <i>
      <x v="2328"/>
    </i>
    <i>
      <x v="2329"/>
    </i>
    <i>
      <x v="2013"/>
    </i>
    <i>
      <x v="1674"/>
    </i>
    <i>
      <x v="2118"/>
    </i>
    <i>
      <x v="977"/>
    </i>
    <i>
      <x v="947"/>
    </i>
    <i>
      <x v="915"/>
    </i>
    <i>
      <x v="1095"/>
    </i>
    <i>
      <x v="974"/>
    </i>
    <i>
      <x v="1386"/>
    </i>
    <i>
      <x v="1073"/>
    </i>
    <i>
      <x v="1192"/>
    </i>
    <i>
      <x v="1624"/>
    </i>
    <i>
      <x v="1194"/>
    </i>
    <i>
      <x v="1528"/>
    </i>
    <i>
      <x v="1396"/>
    </i>
    <i>
      <x v="1554"/>
    </i>
    <i>
      <x v="874"/>
    </i>
    <i>
      <x v="1307"/>
    </i>
    <i>
      <x v="1198"/>
    </i>
    <i>
      <x v="1014"/>
    </i>
    <i>
      <x v="1404"/>
    </i>
    <i>
      <x v="1092"/>
    </i>
    <i>
      <x v="1406"/>
    </i>
    <i>
      <x v="1188"/>
    </i>
    <i>
      <x v="1412"/>
    </i>
    <i>
      <x v="1648"/>
    </i>
    <i>
      <x v="1109"/>
    </i>
    <i>
      <x v="1141"/>
    </i>
    <i>
      <x v="1422"/>
    </i>
    <i>
      <x v="1287"/>
    </i>
    <i>
      <x v="909"/>
    </i>
    <i>
      <x v="1555"/>
    </i>
    <i>
      <x v="1046"/>
    </i>
    <i>
      <x v="1565"/>
    </i>
    <i>
      <x v="1234"/>
    </i>
    <i>
      <x v="893"/>
    </i>
    <i>
      <x v="1469"/>
    </i>
    <i>
      <x v="1326"/>
    </i>
    <i>
      <x v="1248"/>
    </i>
    <i>
      <x v="1609"/>
    </i>
    <i>
      <x v="1249"/>
    </i>
    <i>
      <x v="990"/>
    </i>
    <i>
      <x v="1490"/>
    </i>
    <i>
      <x v="1093"/>
    </i>
    <i>
      <x v="1500"/>
    </i>
    <i>
      <x v="1631"/>
    </i>
    <i>
      <x v="1135"/>
    </i>
    <i>
      <x v="1374"/>
    </i>
    <i>
      <x v="1512"/>
    </i>
    <i>
      <x v="1378"/>
    </i>
    <i>
      <x v="1005"/>
    </i>
    <i>
      <x v="1527"/>
    </i>
    <i>
      <x v="1000"/>
    </i>
    <i>
      <x v="299"/>
    </i>
    <i>
      <x v="841"/>
    </i>
    <i>
      <x v="822"/>
    </i>
    <i>
      <x v="198"/>
    </i>
    <i>
      <x v="679"/>
    </i>
    <i>
      <x v="762"/>
    </i>
    <i>
      <x v="818"/>
    </i>
    <i>
      <x v="542"/>
    </i>
    <i>
      <x v="728"/>
    </i>
    <i>
      <x v="290"/>
    </i>
    <i>
      <x v="736"/>
    </i>
    <i>
      <x v="100"/>
    </i>
    <i>
      <x v="89"/>
    </i>
    <i>
      <x v="291"/>
    </i>
    <i>
      <x v="60"/>
    </i>
    <i>
      <x v="80"/>
    </i>
    <i>
      <x v="614"/>
    </i>
    <i>
      <x v="102"/>
    </i>
    <i>
      <x v="195"/>
    </i>
    <i>
      <x v="10"/>
    </i>
    <i>
      <x v="733"/>
    </i>
    <i>
      <x v="236"/>
    </i>
    <i>
      <x v="375"/>
    </i>
    <i>
      <x v="700"/>
    </i>
    <i>
      <x v="847"/>
    </i>
    <i>
      <x v="280"/>
    </i>
    <i>
      <x v="356"/>
    </i>
    <i>
      <x v="585"/>
    </i>
    <i>
      <x v="251"/>
    </i>
    <i>
      <x v="654"/>
    </i>
    <i>
      <x v="642"/>
    </i>
    <i>
      <x v="718"/>
    </i>
    <i>
      <x v="128"/>
    </i>
    <i>
      <x v="184"/>
    </i>
    <i>
      <x v="405"/>
    </i>
    <i>
      <x v="3808"/>
    </i>
    <i>
      <x v="3826"/>
    </i>
    <i>
      <x v="3603"/>
    </i>
    <i>
      <x v="3850"/>
    </i>
    <i>
      <x v="4036"/>
    </i>
    <i>
      <x v="3663"/>
    </i>
    <i>
      <x v="3570"/>
    </i>
    <i>
      <x v="3971"/>
    </i>
    <i>
      <x v="3480"/>
    </i>
    <i>
      <x v="3855"/>
    </i>
    <i>
      <x v="3483"/>
    </i>
    <i>
      <x v="3982"/>
    </i>
    <i>
      <x v="3807"/>
    </i>
    <i>
      <x v="3857"/>
    </i>
    <i>
      <x v="4046"/>
    </i>
    <i>
      <x v="3860"/>
    </i>
    <i>
      <x v="3397"/>
    </i>
    <i>
      <x v="3428"/>
    </i>
    <i>
      <x v="3930"/>
    </i>
    <i>
      <x v="3393"/>
    </i>
    <i>
      <x v="3451"/>
    </i>
    <i>
      <x v="3785"/>
    </i>
    <i>
      <x v="3703"/>
    </i>
    <i>
      <x v="3787"/>
    </i>
    <i>
      <x v="3843"/>
    </i>
    <i>
      <x v="3669"/>
    </i>
    <i>
      <x v="4038"/>
    </i>
    <i>
      <x v="3621"/>
    </i>
    <i>
      <x v="3387"/>
    </i>
    <i>
      <x v="3678"/>
    </i>
    <i>
      <x v="3565"/>
    </i>
    <i>
      <x v="3999"/>
    </i>
    <i>
      <x v="3475"/>
    </i>
    <i>
      <x v="3884"/>
    </i>
    <i>
      <x v="4054"/>
    </i>
    <i>
      <x v="4003"/>
    </i>
    <i>
      <x v="3301"/>
    </i>
    <i>
      <x v="3793"/>
    </i>
    <i>
      <x v="3815"/>
    </i>
    <i>
      <x v="3396"/>
    </i>
    <i>
      <x v="3312"/>
    </i>
    <i>
      <x v="4007"/>
    </i>
    <i>
      <x v="4074"/>
    </i>
    <i>
      <x v="3373"/>
    </i>
    <i>
      <x v="4084"/>
    </i>
    <i>
      <x v="3588"/>
    </i>
    <i>
      <x v="3363"/>
    </i>
    <i>
      <x v="3553"/>
    </i>
    <i>
      <x v="3545"/>
    </i>
    <i>
      <x v="4017"/>
    </i>
    <i>
      <x v="3346"/>
    </i>
    <i>
      <x v="3893"/>
    </i>
    <i>
      <x v="3845"/>
    </i>
    <i>
      <x v="3414"/>
    </i>
    <i>
      <x v="2654"/>
    </i>
    <i>
      <x v="2938"/>
    </i>
    <i>
      <x v="2816"/>
    </i>
    <i>
      <x v="2470"/>
    </i>
    <i>
      <x v="2619"/>
    </i>
    <i>
      <x v="3039"/>
    </i>
    <i>
      <x v="3122"/>
    </i>
    <i>
      <x v="2948"/>
    </i>
    <i>
      <x v="2682"/>
    </i>
    <i>
      <x v="3042"/>
    </i>
    <i>
      <x v="3284"/>
    </i>
    <i>
      <x v="2660"/>
    </i>
    <i>
      <x v="3104"/>
    </i>
    <i>
      <x v="3046"/>
    </i>
    <i>
      <x v="2679"/>
    </i>
    <i>
      <x v="2488"/>
    </i>
    <i>
      <x v="3249"/>
    </i>
    <i>
      <x v="3187"/>
    </i>
    <i>
      <x v="3264"/>
    </i>
    <i>
      <x v="3188"/>
    </i>
    <i>
      <x v="2595"/>
    </i>
    <i>
      <x v="3056"/>
    </i>
    <i>
      <x v="3026"/>
    </i>
    <i>
      <x v="3298"/>
    </i>
    <i>
      <x v="3036"/>
    </i>
    <i>
      <x v="2902"/>
    </i>
    <i>
      <x v="3101"/>
    </i>
    <i>
      <x v="2489"/>
    </i>
    <i>
      <x v="2633"/>
    </i>
    <i>
      <x v="3068"/>
    </i>
    <i>
      <x v="3230"/>
    </i>
    <i>
      <x v="3069"/>
    </i>
    <i>
      <x v="3113"/>
    </i>
    <i>
      <x v="2907"/>
    </i>
    <i>
      <x v="2867"/>
    </i>
    <i>
      <x v="2449"/>
    </i>
    <i>
      <x v="2495"/>
    </i>
    <i>
      <x v="2607"/>
    </i>
    <i>
      <x v="2561"/>
    </i>
    <i>
      <x v="3077"/>
    </i>
    <i>
      <x v="3020"/>
    </i>
    <i>
      <x v="2605"/>
    </i>
    <i>
      <x v="3270"/>
    </i>
    <i>
      <x v="3079"/>
    </i>
    <i>
      <x v="2481"/>
    </i>
    <i>
      <x v="3081"/>
    </i>
    <i>
      <x v="3149"/>
    </i>
    <i>
      <x v="2704"/>
    </i>
    <i>
      <x v="2892"/>
    </i>
    <i>
      <x v="2512"/>
    </i>
    <i>
      <x v="2944"/>
    </i>
    <i>
      <x v="3086"/>
    </i>
    <i>
      <x v="2528"/>
    </i>
    <i>
      <x v="2923"/>
    </i>
    <i>
      <x v="2479"/>
    </i>
    <i>
      <x v="2963"/>
    </i>
    <i>
      <x v="2381"/>
    </i>
    <i>
      <x v="2086"/>
    </i>
    <i>
      <x v="2075"/>
    </i>
    <i>
      <x v="1880"/>
    </i>
    <i>
      <x v="1927"/>
    </i>
    <i>
      <x v="1846"/>
    </i>
    <i>
      <x v="2120"/>
    </i>
    <i>
      <x v="1978"/>
    </i>
    <i>
      <x v="1746"/>
    </i>
    <i>
      <x v="2301"/>
    </i>
    <i>
      <x v="1664"/>
    </i>
    <i>
      <x v="2027"/>
    </i>
    <i>
      <x v="2112"/>
    </i>
    <i>
      <x v="2124"/>
    </i>
    <i>
      <x v="2383"/>
    </i>
    <i>
      <x v="1745"/>
    </i>
    <i>
      <x v="2201"/>
    </i>
    <i>
      <x v="1690"/>
    </i>
    <i>
      <x v="2203"/>
    </i>
    <i>
      <x v="1856"/>
    </i>
    <i>
      <x v="2079"/>
    </i>
    <i>
      <x v="2037"/>
    </i>
    <i>
      <x v="2427"/>
    </i>
    <i>
      <x v="1691"/>
    </i>
    <i>
      <x v="2432"/>
    </i>
    <i>
      <x v="2232"/>
    </i>
    <i>
      <x v="2109"/>
    </i>
    <i>
      <x v="2323"/>
    </i>
    <i>
      <x v="2130"/>
    </i>
    <i>
      <x v="2168"/>
    </i>
    <i>
      <x v="2382"/>
    </i>
    <i>
      <x v="2238"/>
    </i>
    <i>
      <x v="1892"/>
    </i>
    <i>
      <x v="2239"/>
    </i>
    <i>
      <x v="2194"/>
    </i>
    <i>
      <x v="1988"/>
    </i>
    <i>
      <x v="1908"/>
    </i>
    <i>
      <x v="2338"/>
    </i>
    <i>
      <x v="2156"/>
    </i>
    <i>
      <x v="2142"/>
    </i>
    <i>
      <x v="1730"/>
    </i>
    <i>
      <x v="2040"/>
    </i>
    <i>
      <x v="1710"/>
    </i>
    <i>
      <x v="2145"/>
    </i>
    <i>
      <x v="1917"/>
    </i>
    <i>
      <x v="1838"/>
    </i>
    <i>
      <x v="2276"/>
    </i>
    <i>
      <x v="2246"/>
    </i>
    <i>
      <x v="1975"/>
    </i>
    <i>
      <x v="2358"/>
    </i>
    <i>
      <x v="1925"/>
    </i>
    <i>
      <x v="2175"/>
    </i>
    <i>
      <x v="2433"/>
    </i>
    <i>
      <x v="1861"/>
    </i>
    <i>
      <x v="1741"/>
    </i>
    <i>
      <x v="2176"/>
    </i>
    <i>
      <x v="1931"/>
    </i>
    <i>
      <x v="2178"/>
    </i>
    <i>
      <x v="2445"/>
    </i>
    <i>
      <x v="1946"/>
    </i>
    <i>
      <x v="2061"/>
    </i>
    <i>
      <x v="1873"/>
    </i>
    <i>
      <x v="1318"/>
    </i>
    <i>
      <x v="1190"/>
    </i>
    <i>
      <x v="871"/>
    </i>
    <i>
      <x v="1415"/>
    </i>
    <i>
      <x v="1210"/>
    </i>
    <i>
      <x v="1049"/>
    </i>
    <i>
      <x v="1589"/>
    </i>
    <i>
      <x v="1379"/>
    </i>
    <i>
      <x v="979"/>
    </i>
    <i>
      <x v="1108"/>
    </i>
    <i>
      <x v="1250"/>
    </i>
    <i>
      <x v="959"/>
    </i>
    <i>
      <x v="1068"/>
    </i>
    <i>
      <x v="1096"/>
    </i>
    <i>
      <x v="1072"/>
    </i>
    <i>
      <x v="1214"/>
    </i>
    <i>
      <x v="1410"/>
    </i>
    <i>
      <x v="1523"/>
    </i>
    <i>
      <x v="1607"/>
    </i>
    <i>
      <x v="1266"/>
    </i>
    <i>
      <x v="1100"/>
    </i>
    <i>
      <x v="1114"/>
    </i>
    <i>
      <x v="1362"/>
    </i>
    <i>
      <x v="1031"/>
    </i>
    <i>
      <x v="1486"/>
    </i>
    <i>
      <x v="1405"/>
    </i>
    <i>
      <x v="1495"/>
    </i>
    <i>
      <x v="1274"/>
    </i>
    <i>
      <x v="1232"/>
    </i>
    <i>
      <x v="1143"/>
    </i>
    <i>
      <x v="1160"/>
    </i>
    <i>
      <x v="1040"/>
    </i>
    <i>
      <x v="1587"/>
    </i>
    <i>
      <x v="1117"/>
    </i>
    <i>
      <x v="1449"/>
    </i>
    <i>
      <x v="1008"/>
    </i>
    <i>
      <x v="1597"/>
    </i>
    <i>
      <x v="1437"/>
    </i>
    <i>
      <x v="1170"/>
    </i>
    <i>
      <x v="1439"/>
    </i>
    <i>
      <x v="1243"/>
    </i>
    <i>
      <x v="1556"/>
    </i>
    <i>
      <x v="876"/>
    </i>
    <i>
      <x v="1557"/>
    </i>
    <i>
      <x v="1129"/>
    </i>
    <i>
      <x v="1010"/>
    </i>
    <i>
      <x v="996"/>
    </i>
    <i>
      <x v="1563"/>
    </i>
    <i>
      <x v="1368"/>
    </i>
    <i>
      <x v="1228"/>
    </i>
    <i>
      <x v="1251"/>
    </i>
    <i>
      <x v="1389"/>
    </i>
    <i>
      <x v="1255"/>
    </i>
    <i>
      <x v="1155"/>
    </i>
    <i>
      <x v="1645"/>
    </i>
    <i>
      <x v="1199"/>
    </i>
    <i>
      <x v="1496"/>
    </i>
    <i>
      <x v="1310"/>
    </i>
    <i>
      <x v="470"/>
    </i>
    <i>
      <x v="675"/>
    </i>
    <i>
      <x v="392"/>
    </i>
    <i>
      <x v="547"/>
    </i>
    <i>
      <x v="544"/>
    </i>
    <i>
      <x v="176"/>
    </i>
    <i>
      <x v="124"/>
    </i>
    <i>
      <x v="549"/>
    </i>
    <i>
      <x v="333"/>
    </i>
    <i>
      <x v="553"/>
    </i>
    <i>
      <x v="211"/>
    </i>
    <i>
      <x v="556"/>
    </i>
    <i>
      <x v="123"/>
    </i>
    <i>
      <x v="107"/>
    </i>
    <i>
      <x v="798"/>
    </i>
    <i>
      <x v="433"/>
    </i>
    <i>
      <x v="812"/>
    </i>
    <i>
      <x v="225"/>
    </i>
    <i>
      <x v="395"/>
    </i>
    <i>
      <x v="15"/>
    </i>
    <i>
      <x v="25"/>
    </i>
    <i>
      <x v="437"/>
    </i>
    <i>
      <x v="409"/>
    </i>
    <i>
      <x v="578"/>
    </i>
    <i>
      <x v="695"/>
    </i>
    <i>
      <x v="439"/>
    </i>
    <i>
      <x v="706"/>
    </i>
    <i>
      <x v="186"/>
    </i>
    <i>
      <x v="793"/>
    </i>
    <i>
      <x v="751"/>
    </i>
    <i>
      <x v="153"/>
    </i>
    <i>
      <x v="363"/>
    </i>
    <i>
      <x v="196"/>
    </i>
    <i>
      <x v="758"/>
    </i>
    <i>
      <x v="23"/>
    </i>
    <i>
      <x v="446"/>
    </i>
    <i>
      <x v="260"/>
    </i>
    <i>
      <x v="232"/>
    </i>
    <i>
      <x v="327"/>
    </i>
    <i>
      <x v="450"/>
    </i>
    <i>
      <x v="396"/>
    </i>
    <i>
      <x v="42"/>
    </i>
    <i>
      <x v="839"/>
    </i>
    <i>
      <x v="238"/>
    </i>
    <i>
      <x v="158"/>
    </i>
    <i>
      <x v="145"/>
    </i>
    <i>
      <x v="3"/>
    </i>
    <i>
      <x v="119"/>
    </i>
    <i>
      <x v="411"/>
    </i>
    <i>
      <x v="773"/>
    </i>
    <i>
      <x v="420"/>
    </i>
    <i>
      <x v="774"/>
    </i>
    <i>
      <x v="166"/>
    </i>
    <i>
      <x v="457"/>
    </i>
    <i>
      <x v="215"/>
    </i>
    <i>
      <x v="461"/>
    </i>
    <i>
      <x v="245"/>
    </i>
  </rowItems>
  <colItems count="1">
    <i/>
  </colItems>
  <pageFields count="2">
    <pageField fld="21" hier="-1"/>
    <pageField fld="5" item="1" hier="-1"/>
  </pageFields>
  <dataFields count="1">
    <dataField name="Sum of backers_count" fld="13" baseField="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0B6A308-6B48-4D0A-AEF3-BF58E35A59C0}" sourceName="country">
  <pivotTables>
    <pivotTable tabId="2" name="PivotTable1"/>
  </pivotTables>
  <data>
    <tabular pivotCacheId="1070359705">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4DEBB31-E7A6-4FA8-B5CB-F55F3E50AD4C}" sourceName="Category">
  <pivotTables>
    <pivotTable tabId="2" name="PivotTable1"/>
  </pivotTables>
  <data>
    <tabular pivotCacheId="1070359705">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6AE5FB7-BDC8-4E9C-8274-694F53929A7C}" cache="Slicer_country" caption="country" rowHeight="234950"/>
  <slicer name="Category" xr10:uid="{14536A45-D54B-4BDA-A9AF-19B8B9B107CE}"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12E23-B822-4037-BA8B-92176B2DC19A}">
  <sheetPr codeName="Sheet2"/>
  <dimension ref="A4:F47"/>
  <sheetViews>
    <sheetView workbookViewId="0">
      <selection activeCell="I27" sqref="I27"/>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4" spans="1:6" x14ac:dyDescent="0.3">
      <c r="A4" s="7" t="s">
        <v>8362</v>
      </c>
      <c r="B4" s="7" t="s">
        <v>8363</v>
      </c>
    </row>
    <row r="5" spans="1:6" x14ac:dyDescent="0.3">
      <c r="A5" s="7" t="s">
        <v>8360</v>
      </c>
      <c r="B5" t="s">
        <v>8220</v>
      </c>
      <c r="C5" t="s">
        <v>8221</v>
      </c>
      <c r="D5" t="s">
        <v>8222</v>
      </c>
      <c r="E5" t="s">
        <v>8219</v>
      </c>
      <c r="F5" t="s">
        <v>8361</v>
      </c>
    </row>
    <row r="6" spans="1:6" x14ac:dyDescent="0.3">
      <c r="A6" s="8" t="s">
        <v>8318</v>
      </c>
      <c r="B6" s="9"/>
      <c r="C6" s="9">
        <v>353</v>
      </c>
      <c r="D6" s="9">
        <v>19</v>
      </c>
      <c r="E6" s="9">
        <v>694</v>
      </c>
      <c r="F6" s="9">
        <v>1066</v>
      </c>
    </row>
    <row r="7" spans="1:6" x14ac:dyDescent="0.3">
      <c r="A7" s="8" t="s">
        <v>8326</v>
      </c>
      <c r="B7" s="9"/>
      <c r="C7" s="9"/>
      <c r="D7" s="9"/>
      <c r="E7" s="9">
        <v>260</v>
      </c>
      <c r="F7" s="9">
        <v>260</v>
      </c>
    </row>
    <row r="8" spans="1:6" x14ac:dyDescent="0.3">
      <c r="A8" s="8" t="s">
        <v>8321</v>
      </c>
      <c r="B8" s="9">
        <v>60</v>
      </c>
      <c r="C8" s="9">
        <v>120</v>
      </c>
      <c r="D8" s="9"/>
      <c r="E8" s="9">
        <v>20</v>
      </c>
      <c r="F8" s="9">
        <v>200</v>
      </c>
    </row>
    <row r="9" spans="1:6" x14ac:dyDescent="0.3">
      <c r="A9" s="8" t="s">
        <v>8357</v>
      </c>
      <c r="B9" s="9">
        <v>17</v>
      </c>
      <c r="C9" s="9">
        <v>80</v>
      </c>
      <c r="D9" s="9">
        <v>5</v>
      </c>
      <c r="E9" s="9">
        <v>85</v>
      </c>
      <c r="F9" s="9">
        <v>187</v>
      </c>
    </row>
    <row r="10" spans="1:6" x14ac:dyDescent="0.3">
      <c r="A10" s="8" t="s">
        <v>8315</v>
      </c>
      <c r="B10" s="9"/>
      <c r="C10" s="9"/>
      <c r="D10" s="9"/>
      <c r="E10" s="9">
        <v>180</v>
      </c>
      <c r="F10" s="9">
        <v>180</v>
      </c>
    </row>
    <row r="11" spans="1:6" x14ac:dyDescent="0.3">
      <c r="A11" s="8" t="s">
        <v>8339</v>
      </c>
      <c r="B11" s="9"/>
      <c r="C11" s="9">
        <v>57</v>
      </c>
      <c r="D11" s="9"/>
      <c r="E11" s="9">
        <v>103</v>
      </c>
      <c r="F11" s="9">
        <v>160</v>
      </c>
    </row>
    <row r="12" spans="1:6" x14ac:dyDescent="0.3">
      <c r="A12" s="8" t="s">
        <v>8320</v>
      </c>
      <c r="B12" s="9">
        <v>100</v>
      </c>
      <c r="C12" s="9">
        <v>60</v>
      </c>
      <c r="D12" s="9"/>
      <c r="E12" s="9"/>
      <c r="F12" s="9">
        <v>160</v>
      </c>
    </row>
    <row r="13" spans="1:6" x14ac:dyDescent="0.3">
      <c r="A13" s="8" t="s">
        <v>8329</v>
      </c>
      <c r="B13" s="9"/>
      <c r="C13" s="9">
        <v>20</v>
      </c>
      <c r="D13" s="9"/>
      <c r="E13" s="9">
        <v>140</v>
      </c>
      <c r="F13" s="9">
        <v>160</v>
      </c>
    </row>
    <row r="14" spans="1:6" x14ac:dyDescent="0.3">
      <c r="A14" s="8" t="s">
        <v>8349</v>
      </c>
      <c r="B14" s="9"/>
      <c r="C14" s="9"/>
      <c r="D14" s="9"/>
      <c r="E14" s="9">
        <v>140</v>
      </c>
      <c r="F14" s="9">
        <v>140</v>
      </c>
    </row>
    <row r="15" spans="1:6" x14ac:dyDescent="0.3">
      <c r="A15" s="8" t="s">
        <v>8337</v>
      </c>
      <c r="B15" s="9">
        <v>20</v>
      </c>
      <c r="C15" s="9">
        <v>120</v>
      </c>
      <c r="D15" s="9"/>
      <c r="E15" s="9"/>
      <c r="F15" s="9">
        <v>140</v>
      </c>
    </row>
    <row r="16" spans="1:6" x14ac:dyDescent="0.3">
      <c r="A16" s="8" t="s">
        <v>8359</v>
      </c>
      <c r="B16" s="9">
        <v>20</v>
      </c>
      <c r="C16" s="9">
        <v>60</v>
      </c>
      <c r="D16" s="9"/>
      <c r="E16" s="9">
        <v>60</v>
      </c>
      <c r="F16" s="9">
        <v>140</v>
      </c>
    </row>
    <row r="17" spans="1:6" x14ac:dyDescent="0.3">
      <c r="A17" s="8" t="s">
        <v>8334</v>
      </c>
      <c r="B17" s="9"/>
      <c r="C17" s="9">
        <v>100</v>
      </c>
      <c r="D17" s="9"/>
      <c r="E17" s="9"/>
      <c r="F17" s="9">
        <v>100</v>
      </c>
    </row>
    <row r="18" spans="1:6" x14ac:dyDescent="0.3">
      <c r="A18" s="8" t="s">
        <v>8316</v>
      </c>
      <c r="B18" s="9"/>
      <c r="C18" s="9">
        <v>100</v>
      </c>
      <c r="D18" s="9"/>
      <c r="E18" s="9"/>
      <c r="F18" s="9">
        <v>100</v>
      </c>
    </row>
    <row r="19" spans="1:6" x14ac:dyDescent="0.3">
      <c r="A19" s="8" t="s">
        <v>8314</v>
      </c>
      <c r="B19" s="9"/>
      <c r="C19" s="9">
        <v>80</v>
      </c>
      <c r="D19" s="9"/>
      <c r="E19" s="9"/>
      <c r="F19" s="9">
        <v>80</v>
      </c>
    </row>
    <row r="20" spans="1:6" x14ac:dyDescent="0.3">
      <c r="A20" s="8" t="s">
        <v>8351</v>
      </c>
      <c r="B20" s="9"/>
      <c r="C20" s="9"/>
      <c r="D20" s="9"/>
      <c r="E20" s="9">
        <v>80</v>
      </c>
      <c r="F20" s="9">
        <v>80</v>
      </c>
    </row>
    <row r="21" spans="1:6" x14ac:dyDescent="0.3">
      <c r="A21" s="8" t="s">
        <v>8347</v>
      </c>
      <c r="B21" s="9"/>
      <c r="C21" s="9">
        <v>40</v>
      </c>
      <c r="D21" s="9">
        <v>20</v>
      </c>
      <c r="E21" s="9"/>
      <c r="F21" s="9">
        <v>60</v>
      </c>
    </row>
    <row r="22" spans="1:6" x14ac:dyDescent="0.3">
      <c r="A22" s="8" t="s">
        <v>8328</v>
      </c>
      <c r="B22" s="9"/>
      <c r="C22" s="9">
        <v>60</v>
      </c>
      <c r="D22" s="9"/>
      <c r="E22" s="9"/>
      <c r="F22" s="9">
        <v>60</v>
      </c>
    </row>
    <row r="23" spans="1:6" x14ac:dyDescent="0.3">
      <c r="A23" s="8" t="s">
        <v>8355</v>
      </c>
      <c r="B23" s="9">
        <v>18</v>
      </c>
      <c r="C23" s="9">
        <v>2</v>
      </c>
      <c r="D23" s="9"/>
      <c r="E23" s="9">
        <v>40</v>
      </c>
      <c r="F23" s="9">
        <v>60</v>
      </c>
    </row>
    <row r="24" spans="1:6" x14ac:dyDescent="0.3">
      <c r="A24" s="8" t="s">
        <v>8312</v>
      </c>
      <c r="B24" s="9"/>
      <c r="C24" s="9"/>
      <c r="D24" s="9"/>
      <c r="E24" s="9">
        <v>60</v>
      </c>
      <c r="F24" s="9">
        <v>60</v>
      </c>
    </row>
    <row r="25" spans="1:6" x14ac:dyDescent="0.3">
      <c r="A25" s="8" t="s">
        <v>8311</v>
      </c>
      <c r="B25" s="9"/>
      <c r="C25" s="9"/>
      <c r="D25" s="9"/>
      <c r="E25" s="9">
        <v>60</v>
      </c>
      <c r="F25" s="9">
        <v>60</v>
      </c>
    </row>
    <row r="26" spans="1:6" x14ac:dyDescent="0.3">
      <c r="A26" s="8" t="s">
        <v>8323</v>
      </c>
      <c r="B26" s="9"/>
      <c r="C26" s="9"/>
      <c r="D26" s="9"/>
      <c r="E26" s="9">
        <v>60</v>
      </c>
      <c r="F26" s="9">
        <v>60</v>
      </c>
    </row>
    <row r="27" spans="1:6" x14ac:dyDescent="0.3">
      <c r="A27" s="8" t="s">
        <v>8341</v>
      </c>
      <c r="B27" s="9">
        <v>10</v>
      </c>
      <c r="C27" s="9">
        <v>47</v>
      </c>
      <c r="D27" s="9"/>
      <c r="E27" s="9"/>
      <c r="F27" s="9">
        <v>57</v>
      </c>
    </row>
    <row r="28" spans="1:6" x14ac:dyDescent="0.3">
      <c r="A28" s="8" t="s">
        <v>8330</v>
      </c>
      <c r="B28" s="9"/>
      <c r="C28" s="9"/>
      <c r="D28" s="9"/>
      <c r="E28" s="9">
        <v>40</v>
      </c>
      <c r="F28" s="9">
        <v>40</v>
      </c>
    </row>
    <row r="29" spans="1:6" x14ac:dyDescent="0.3">
      <c r="A29" s="8" t="s">
        <v>8324</v>
      </c>
      <c r="B29" s="9"/>
      <c r="C29" s="9">
        <v>40</v>
      </c>
      <c r="D29" s="9"/>
      <c r="E29" s="9"/>
      <c r="F29" s="9">
        <v>40</v>
      </c>
    </row>
    <row r="30" spans="1:6" x14ac:dyDescent="0.3">
      <c r="A30" s="8" t="s">
        <v>8354</v>
      </c>
      <c r="B30" s="9"/>
      <c r="C30" s="9"/>
      <c r="D30" s="9"/>
      <c r="E30" s="9">
        <v>40</v>
      </c>
      <c r="F30" s="9">
        <v>40</v>
      </c>
    </row>
    <row r="31" spans="1:6" x14ac:dyDescent="0.3">
      <c r="A31" s="8" t="s">
        <v>8335</v>
      </c>
      <c r="B31" s="9"/>
      <c r="C31" s="9">
        <v>40</v>
      </c>
      <c r="D31" s="9"/>
      <c r="E31" s="9"/>
      <c r="F31" s="9">
        <v>40</v>
      </c>
    </row>
    <row r="32" spans="1:6" x14ac:dyDescent="0.3">
      <c r="A32" s="8" t="s">
        <v>8346</v>
      </c>
      <c r="B32" s="9"/>
      <c r="C32" s="9"/>
      <c r="D32" s="9"/>
      <c r="E32" s="9">
        <v>40</v>
      </c>
      <c r="F32" s="9">
        <v>40</v>
      </c>
    </row>
    <row r="33" spans="1:6" x14ac:dyDescent="0.3">
      <c r="A33" s="8" t="s">
        <v>8358</v>
      </c>
      <c r="B33" s="9"/>
      <c r="C33" s="9">
        <v>40</v>
      </c>
      <c r="D33" s="9"/>
      <c r="E33" s="9"/>
      <c r="F33" s="9">
        <v>40</v>
      </c>
    </row>
    <row r="34" spans="1:6" x14ac:dyDescent="0.3">
      <c r="A34" s="8" t="s">
        <v>8313</v>
      </c>
      <c r="B34" s="9">
        <v>40</v>
      </c>
      <c r="C34" s="9"/>
      <c r="D34" s="9"/>
      <c r="E34" s="9"/>
      <c r="F34" s="9">
        <v>40</v>
      </c>
    </row>
    <row r="35" spans="1:6" x14ac:dyDescent="0.3">
      <c r="A35" s="8" t="s">
        <v>8352</v>
      </c>
      <c r="B35" s="9"/>
      <c r="C35" s="9"/>
      <c r="D35" s="9">
        <v>6</v>
      </c>
      <c r="E35" s="9">
        <v>34</v>
      </c>
      <c r="F35" s="9">
        <v>40</v>
      </c>
    </row>
    <row r="36" spans="1:6" x14ac:dyDescent="0.3">
      <c r="A36" s="8" t="s">
        <v>8332</v>
      </c>
      <c r="B36" s="9">
        <v>24</v>
      </c>
      <c r="C36" s="9"/>
      <c r="D36" s="9"/>
      <c r="E36" s="9"/>
      <c r="F36" s="9">
        <v>24</v>
      </c>
    </row>
    <row r="37" spans="1:6" x14ac:dyDescent="0.3">
      <c r="A37" s="8" t="s">
        <v>8343</v>
      </c>
      <c r="B37" s="9"/>
      <c r="C37" s="9">
        <v>20</v>
      </c>
      <c r="D37" s="9"/>
      <c r="E37" s="9"/>
      <c r="F37" s="9">
        <v>20</v>
      </c>
    </row>
    <row r="38" spans="1:6" x14ac:dyDescent="0.3">
      <c r="A38" s="8" t="s">
        <v>8344</v>
      </c>
      <c r="B38" s="9">
        <v>20</v>
      </c>
      <c r="C38" s="9"/>
      <c r="D38" s="9"/>
      <c r="E38" s="9"/>
      <c r="F38" s="9">
        <v>20</v>
      </c>
    </row>
    <row r="39" spans="1:6" x14ac:dyDescent="0.3">
      <c r="A39" s="8" t="s">
        <v>8340</v>
      </c>
      <c r="B39" s="9">
        <v>20</v>
      </c>
      <c r="C39" s="9"/>
      <c r="D39" s="9"/>
      <c r="E39" s="9"/>
      <c r="F39" s="9">
        <v>20</v>
      </c>
    </row>
    <row r="40" spans="1:6" x14ac:dyDescent="0.3">
      <c r="A40" s="8" t="s">
        <v>8342</v>
      </c>
      <c r="B40" s="9"/>
      <c r="C40" s="9"/>
      <c r="D40" s="9"/>
      <c r="E40" s="9">
        <v>20</v>
      </c>
      <c r="F40" s="9">
        <v>20</v>
      </c>
    </row>
    <row r="41" spans="1:6" x14ac:dyDescent="0.3">
      <c r="A41" s="8" t="s">
        <v>8348</v>
      </c>
      <c r="B41" s="9"/>
      <c r="C41" s="9">
        <v>20</v>
      </c>
      <c r="D41" s="9"/>
      <c r="E41" s="9"/>
      <c r="F41" s="9">
        <v>20</v>
      </c>
    </row>
    <row r="42" spans="1:6" x14ac:dyDescent="0.3">
      <c r="A42" s="8" t="s">
        <v>8356</v>
      </c>
      <c r="B42" s="9"/>
      <c r="C42" s="9">
        <v>11</v>
      </c>
      <c r="D42" s="9"/>
      <c r="E42" s="9">
        <v>9</v>
      </c>
      <c r="F42" s="9">
        <v>20</v>
      </c>
    </row>
    <row r="43" spans="1:6" x14ac:dyDescent="0.3">
      <c r="A43" s="8" t="s">
        <v>8350</v>
      </c>
      <c r="B43" s="9"/>
      <c r="C43" s="9">
        <v>20</v>
      </c>
      <c r="D43" s="9"/>
      <c r="E43" s="9"/>
      <c r="F43" s="9">
        <v>20</v>
      </c>
    </row>
    <row r="44" spans="1:6" x14ac:dyDescent="0.3">
      <c r="A44" s="8" t="s">
        <v>8327</v>
      </c>
      <c r="B44" s="9"/>
      <c r="C44" s="9"/>
      <c r="D44" s="9"/>
      <c r="E44" s="9">
        <v>20</v>
      </c>
      <c r="F44" s="9">
        <v>20</v>
      </c>
    </row>
    <row r="45" spans="1:6" x14ac:dyDescent="0.3">
      <c r="A45" s="8" t="s">
        <v>8345</v>
      </c>
      <c r="B45" s="9"/>
      <c r="C45" s="9">
        <v>20</v>
      </c>
      <c r="D45" s="9"/>
      <c r="E45" s="9"/>
      <c r="F45" s="9">
        <v>20</v>
      </c>
    </row>
    <row r="46" spans="1:6" x14ac:dyDescent="0.3">
      <c r="A46" s="8" t="s">
        <v>8353</v>
      </c>
      <c r="B46" s="9"/>
      <c r="C46" s="9">
        <v>20</v>
      </c>
      <c r="D46" s="9"/>
      <c r="E46" s="9"/>
      <c r="F46" s="9">
        <v>20</v>
      </c>
    </row>
    <row r="47" spans="1:6" x14ac:dyDescent="0.3">
      <c r="A47" s="8" t="s">
        <v>8361</v>
      </c>
      <c r="B47" s="9">
        <v>349</v>
      </c>
      <c r="C47" s="9">
        <v>1530</v>
      </c>
      <c r="D47" s="9">
        <v>50</v>
      </c>
      <c r="E47" s="9">
        <v>2185</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60BB4-3124-4E48-B920-0897D0EF1F78}">
  <sheetPr codeName="Sheet3"/>
  <dimension ref="A1:F22"/>
  <sheetViews>
    <sheetView tabSelected="1" workbookViewId="0">
      <selection activeCell="Q18" sqref="Q18"/>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8308</v>
      </c>
      <c r="B1" t="s">
        <v>8336</v>
      </c>
    </row>
    <row r="2" spans="1:6" x14ac:dyDescent="0.3">
      <c r="A2" s="7" t="s">
        <v>8383</v>
      </c>
      <c r="B2" t="s">
        <v>8364</v>
      </c>
    </row>
    <row r="4" spans="1:6" x14ac:dyDescent="0.3">
      <c r="A4" s="7" t="s">
        <v>8362</v>
      </c>
      <c r="B4" s="7" t="s">
        <v>8363</v>
      </c>
    </row>
    <row r="5" spans="1:6" x14ac:dyDescent="0.3">
      <c r="A5" s="7" t="s">
        <v>8360</v>
      </c>
      <c r="B5" t="s">
        <v>8220</v>
      </c>
      <c r="C5" t="s">
        <v>8221</v>
      </c>
      <c r="D5" t="s">
        <v>8222</v>
      </c>
      <c r="E5" t="s">
        <v>8219</v>
      </c>
      <c r="F5" t="s">
        <v>8361</v>
      </c>
    </row>
    <row r="6" spans="1:6" x14ac:dyDescent="0.3">
      <c r="A6" s="8" t="s">
        <v>8374</v>
      </c>
      <c r="B6" s="9">
        <v>2</v>
      </c>
      <c r="C6" s="9">
        <v>40</v>
      </c>
      <c r="D6" s="9">
        <v>3</v>
      </c>
      <c r="E6" s="9">
        <v>10</v>
      </c>
      <c r="F6" s="9">
        <v>55</v>
      </c>
    </row>
    <row r="7" spans="1:6" x14ac:dyDescent="0.3">
      <c r="A7" s="12" t="s">
        <v>8375</v>
      </c>
      <c r="B7" s="9">
        <v>1</v>
      </c>
      <c r="C7" s="9">
        <v>6</v>
      </c>
      <c r="D7" s="9"/>
      <c r="E7" s="9">
        <v>1</v>
      </c>
      <c r="F7" s="9">
        <v>8</v>
      </c>
    </row>
    <row r="8" spans="1:6" x14ac:dyDescent="0.3">
      <c r="A8" s="12" t="s">
        <v>8376</v>
      </c>
      <c r="B8" s="9">
        <v>1</v>
      </c>
      <c r="C8" s="9">
        <v>13</v>
      </c>
      <c r="D8" s="9"/>
      <c r="E8" s="9">
        <v>3</v>
      </c>
      <c r="F8" s="9">
        <v>17</v>
      </c>
    </row>
    <row r="9" spans="1:6" x14ac:dyDescent="0.3">
      <c r="A9" s="12" t="s">
        <v>8377</v>
      </c>
      <c r="B9" s="9"/>
      <c r="C9" s="9">
        <v>21</v>
      </c>
      <c r="D9" s="9">
        <v>3</v>
      </c>
      <c r="E9" s="9">
        <v>6</v>
      </c>
      <c r="F9" s="9">
        <v>30</v>
      </c>
    </row>
    <row r="10" spans="1:6" x14ac:dyDescent="0.3">
      <c r="A10" s="8" t="s">
        <v>8378</v>
      </c>
      <c r="B10" s="9">
        <v>7</v>
      </c>
      <c r="C10" s="9">
        <v>30</v>
      </c>
      <c r="D10" s="9">
        <v>3</v>
      </c>
      <c r="E10" s="9">
        <v>8</v>
      </c>
      <c r="F10" s="9">
        <v>48</v>
      </c>
    </row>
    <row r="11" spans="1:6" x14ac:dyDescent="0.3">
      <c r="A11" s="12" t="s">
        <v>8379</v>
      </c>
      <c r="B11" s="9">
        <v>3</v>
      </c>
      <c r="C11" s="9">
        <v>6</v>
      </c>
      <c r="D11" s="9">
        <v>3</v>
      </c>
      <c r="E11" s="9">
        <v>1</v>
      </c>
      <c r="F11" s="9">
        <v>13</v>
      </c>
    </row>
    <row r="12" spans="1:6" x14ac:dyDescent="0.3">
      <c r="A12" s="12" t="s">
        <v>8380</v>
      </c>
      <c r="B12" s="9">
        <v>4</v>
      </c>
      <c r="C12" s="9">
        <v>11</v>
      </c>
      <c r="D12" s="9"/>
      <c r="E12" s="9">
        <v>2</v>
      </c>
      <c r="F12" s="9">
        <v>17</v>
      </c>
    </row>
    <row r="13" spans="1:6" x14ac:dyDescent="0.3">
      <c r="A13" s="12" t="s">
        <v>8381</v>
      </c>
      <c r="B13" s="9"/>
      <c r="C13" s="9">
        <v>13</v>
      </c>
      <c r="D13" s="9"/>
      <c r="E13" s="9">
        <v>5</v>
      </c>
      <c r="F13" s="9">
        <v>18</v>
      </c>
    </row>
    <row r="14" spans="1:6" x14ac:dyDescent="0.3">
      <c r="A14" s="8" t="s">
        <v>8367</v>
      </c>
      <c r="B14" s="9">
        <v>8</v>
      </c>
      <c r="C14" s="9">
        <v>40</v>
      </c>
      <c r="D14" s="9"/>
      <c r="E14" s="9">
        <v>7</v>
      </c>
      <c r="F14" s="9">
        <v>55</v>
      </c>
    </row>
    <row r="15" spans="1:6" x14ac:dyDescent="0.3">
      <c r="A15" s="12" t="s">
        <v>8382</v>
      </c>
      <c r="B15" s="9">
        <v>1</v>
      </c>
      <c r="C15" s="9">
        <v>7</v>
      </c>
      <c r="D15" s="9"/>
      <c r="E15" s="9">
        <v>2</v>
      </c>
      <c r="F15" s="9">
        <v>10</v>
      </c>
    </row>
    <row r="16" spans="1:6" x14ac:dyDescent="0.3">
      <c r="A16" s="12" t="s">
        <v>8368</v>
      </c>
      <c r="B16" s="9">
        <v>4</v>
      </c>
      <c r="C16" s="9">
        <v>20</v>
      </c>
      <c r="D16" s="9"/>
      <c r="E16" s="9">
        <v>4</v>
      </c>
      <c r="F16" s="9">
        <v>28</v>
      </c>
    </row>
    <row r="17" spans="1:6" x14ac:dyDescent="0.3">
      <c r="A17" s="12" t="s">
        <v>8369</v>
      </c>
      <c r="B17" s="9">
        <v>3</v>
      </c>
      <c r="C17" s="9">
        <v>13</v>
      </c>
      <c r="D17" s="9"/>
      <c r="E17" s="9">
        <v>1</v>
      </c>
      <c r="F17" s="9">
        <v>17</v>
      </c>
    </row>
    <row r="18" spans="1:6" x14ac:dyDescent="0.3">
      <c r="A18" s="8" t="s">
        <v>8370</v>
      </c>
      <c r="B18" s="9">
        <v>3</v>
      </c>
      <c r="C18" s="9">
        <v>30</v>
      </c>
      <c r="D18" s="9"/>
      <c r="E18" s="9">
        <v>9</v>
      </c>
      <c r="F18" s="9">
        <v>42</v>
      </c>
    </row>
    <row r="19" spans="1:6" x14ac:dyDescent="0.3">
      <c r="A19" s="12" t="s">
        <v>8371</v>
      </c>
      <c r="B19" s="9">
        <v>3</v>
      </c>
      <c r="C19" s="9">
        <v>11</v>
      </c>
      <c r="D19" s="9"/>
      <c r="E19" s="9">
        <v>2</v>
      </c>
      <c r="F19" s="9">
        <v>16</v>
      </c>
    </row>
    <row r="20" spans="1:6" x14ac:dyDescent="0.3">
      <c r="A20" s="12" t="s">
        <v>8372</v>
      </c>
      <c r="B20" s="9"/>
      <c r="C20" s="9">
        <v>10</v>
      </c>
      <c r="D20" s="9"/>
      <c r="E20" s="9">
        <v>4</v>
      </c>
      <c r="F20" s="9">
        <v>14</v>
      </c>
    </row>
    <row r="21" spans="1:6" x14ac:dyDescent="0.3">
      <c r="A21" s="12" t="s">
        <v>8373</v>
      </c>
      <c r="B21" s="9"/>
      <c r="C21" s="9">
        <v>9</v>
      </c>
      <c r="D21" s="9"/>
      <c r="E21" s="9">
        <v>3</v>
      </c>
      <c r="F21" s="9">
        <v>12</v>
      </c>
    </row>
    <row r="22" spans="1:6" x14ac:dyDescent="0.3">
      <c r="A22" s="8" t="s">
        <v>8361</v>
      </c>
      <c r="B22" s="9">
        <v>20</v>
      </c>
      <c r="C22" s="9">
        <v>140</v>
      </c>
      <c r="D22" s="9">
        <v>6</v>
      </c>
      <c r="E22" s="9">
        <v>34</v>
      </c>
      <c r="F22" s="9">
        <v>200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D52C0-892D-4BE1-B5E7-4CA0394D4913}">
  <sheetPr codeName="Sheet4"/>
  <dimension ref="A1:H13"/>
  <sheetViews>
    <sheetView workbookViewId="0">
      <selection activeCell="C25" sqref="C25"/>
    </sheetView>
  </sheetViews>
  <sheetFormatPr defaultRowHeight="14.4" x14ac:dyDescent="0.3"/>
  <cols>
    <col min="1" max="1" width="24.44140625" bestFit="1" customWidth="1"/>
    <col min="2" max="2" width="14.109375" bestFit="1" customWidth="1"/>
    <col min="3" max="3" width="10.88671875" bestFit="1" customWidth="1"/>
    <col min="4" max="4" width="12.44140625" bestFit="1" customWidth="1"/>
    <col min="5" max="5" width="11.6640625" bestFit="1" customWidth="1"/>
    <col min="6" max="6" width="17.33203125" bestFit="1" customWidth="1"/>
    <col min="7" max="7" width="14.109375" bestFit="1" customWidth="1"/>
    <col min="8" max="8" width="15.6640625" bestFit="1" customWidth="1"/>
  </cols>
  <sheetData>
    <row r="1" spans="1:8" x14ac:dyDescent="0.3">
      <c r="B1" s="14" t="s">
        <v>8384</v>
      </c>
      <c r="C1" s="14" t="s">
        <v>8385</v>
      </c>
      <c r="D1" s="14" t="s">
        <v>8386</v>
      </c>
      <c r="E1" s="14" t="s">
        <v>8387</v>
      </c>
      <c r="F1" s="14" t="s">
        <v>8388</v>
      </c>
      <c r="G1" s="14" t="s">
        <v>8389</v>
      </c>
      <c r="H1" s="14" t="s">
        <v>8390</v>
      </c>
    </row>
    <row r="2" spans="1:8" x14ac:dyDescent="0.3">
      <c r="A2" s="14" t="s">
        <v>8391</v>
      </c>
      <c r="B2" s="15">
        <f>COUNTIFS(Data!$F:$F,"Successful",Data!D:D,"&lt; 1000")</f>
        <v>322</v>
      </c>
      <c r="C2" s="15">
        <f>COUNTIFS(Data!$F:$F,"Failed",Data!$D:$D,"&lt; 1000")</f>
        <v>113</v>
      </c>
      <c r="D2" s="15">
        <f>COUNTIFS(Data!$F:$F,"Canceled",Data!$D:$D,"&lt; 1000")</f>
        <v>18</v>
      </c>
      <c r="E2" s="15">
        <f>SUM(B2:D2)</f>
        <v>453</v>
      </c>
      <c r="F2" s="16">
        <f>B2/E2</f>
        <v>0.71081677704194257</v>
      </c>
      <c r="G2" s="16">
        <f>C2/E2</f>
        <v>0.24944812362030905</v>
      </c>
      <c r="H2" s="16">
        <f>D2/E2</f>
        <v>3.9735099337748346E-2</v>
      </c>
    </row>
    <row r="3" spans="1:8" x14ac:dyDescent="0.3">
      <c r="A3" s="13" t="s">
        <v>8392</v>
      </c>
      <c r="B3" s="15">
        <f>COUNTIFS(Data!$F:$F,"Successful",Data!$D:$D,"&gt;=1000",Data!$D:$D,"&lt;=4999")</f>
        <v>932</v>
      </c>
      <c r="C3" s="15">
        <f>COUNTIFS(Data!$F:$F,"Failed",Data!$D:$D,"&gt;=1000",Data!$D:$D,"&lt;=4999")</f>
        <v>420</v>
      </c>
      <c r="D3" s="15">
        <f>COUNTIFS(Data!$F:$F,"Canceled",Data!$D:$D,"&gt;=1000",Data!$D:$D,"&lt;=4999")</f>
        <v>60</v>
      </c>
      <c r="E3" s="15">
        <f t="shared" ref="E3:E13" si="0">SUM(B3:D3)</f>
        <v>1412</v>
      </c>
      <c r="F3" s="16">
        <f t="shared" ref="F3:F13" si="1">B3/E3</f>
        <v>0.66005665722379603</v>
      </c>
      <c r="G3" s="16">
        <f t="shared" ref="G3:G13" si="2">C3/E3</f>
        <v>0.29745042492917845</v>
      </c>
      <c r="H3" s="16">
        <f t="shared" ref="H3:H13" si="3">D3/E3</f>
        <v>4.2492917847025496E-2</v>
      </c>
    </row>
    <row r="4" spans="1:8" x14ac:dyDescent="0.3">
      <c r="A4" s="13" t="s">
        <v>8393</v>
      </c>
      <c r="B4" s="15">
        <f>COUNTIFS(Data!$F:$F,"Successful",Data!$D:$D,"&gt;=5000",Data!$D:$D,"&lt;=9999")</f>
        <v>381</v>
      </c>
      <c r="C4" s="15">
        <f>COUNTIFS(Data!$F:$F,"Failed",Data!$D:$D,"&gt;=5000",Data!$D:$D,"&lt;=9999")</f>
        <v>283</v>
      </c>
      <c r="D4" s="15">
        <f>COUNTIFS(Data!$F:$F,"Canceled",Data!$D:$D,"&gt;=5000",Data!$D:$D,"&lt;=9999")</f>
        <v>52</v>
      </c>
      <c r="E4" s="15">
        <f t="shared" si="0"/>
        <v>716</v>
      </c>
      <c r="F4" s="16">
        <f t="shared" si="1"/>
        <v>0.53212290502793291</v>
      </c>
      <c r="G4" s="16">
        <f t="shared" si="2"/>
        <v>0.39525139664804471</v>
      </c>
      <c r="H4" s="16">
        <f t="shared" si="3"/>
        <v>7.2625698324022353E-2</v>
      </c>
    </row>
    <row r="5" spans="1:8" x14ac:dyDescent="0.3">
      <c r="A5" s="13" t="s">
        <v>8394</v>
      </c>
      <c r="B5" s="15">
        <f>COUNTIFS(Data!$F:$F,"Successful",Data!$D:$D,"&gt;=10000",Data!$D:$D,"&lt;=14999")</f>
        <v>168</v>
      </c>
      <c r="C5" s="15">
        <f>COUNTIFS(Data!$F:$F,"Failed",Data!$D:$D,"&gt;=10000",Data!$D:$D,"&lt;=14999")</f>
        <v>144</v>
      </c>
      <c r="D5" s="15">
        <f>COUNTIFS(Data!$F:$F,"Canceled",Data!$D:$D,"&gt;=10000",Data!$D:$D,"&lt;=14999")</f>
        <v>40</v>
      </c>
      <c r="E5" s="15">
        <f t="shared" si="0"/>
        <v>352</v>
      </c>
      <c r="F5" s="16">
        <f t="shared" si="1"/>
        <v>0.47727272727272729</v>
      </c>
      <c r="G5" s="16">
        <f t="shared" si="2"/>
        <v>0.40909090909090912</v>
      </c>
      <c r="H5" s="16">
        <f t="shared" si="3"/>
        <v>0.11363636363636363</v>
      </c>
    </row>
    <row r="6" spans="1:8" x14ac:dyDescent="0.3">
      <c r="A6" s="13" t="s">
        <v>8395</v>
      </c>
      <c r="B6" s="15">
        <f>COUNTIFS(Data!$F:$F,"Successful",Data!$D:$D,"&gt;=15000",Data!$D:$D,"&lt;=19999")</f>
        <v>94</v>
      </c>
      <c r="C6" s="15">
        <f>COUNTIFS(Data!$F:$F,"Failed",Data!$D:$D,"&gt;=15000",Data!$D:$D,"&lt;=19999")</f>
        <v>90</v>
      </c>
      <c r="D6" s="15">
        <f>COUNTIFS(Data!$F:$F,"Canceled",Data!$D:$D,"&gt;=15000",Data!$D:$D,"&lt;=19999")</f>
        <v>17</v>
      </c>
      <c r="E6" s="15">
        <f t="shared" si="0"/>
        <v>201</v>
      </c>
      <c r="F6" s="16">
        <f t="shared" si="1"/>
        <v>0.46766169154228854</v>
      </c>
      <c r="G6" s="16">
        <f t="shared" si="2"/>
        <v>0.44776119402985076</v>
      </c>
      <c r="H6" s="16">
        <f t="shared" si="3"/>
        <v>8.45771144278607E-2</v>
      </c>
    </row>
    <row r="7" spans="1:8" x14ac:dyDescent="0.3">
      <c r="A7" s="13" t="s">
        <v>8396</v>
      </c>
      <c r="B7" s="15">
        <f>COUNTIFS(Data!$F:$F,"Successful",Data!$D:$D,"&gt;=20000",Data!$D:$D,"&lt;=24999")</f>
        <v>62</v>
      </c>
      <c r="C7" s="15">
        <f>COUNTIFS(Data!$F:$F,"Failed",Data!$D:$D,"&gt;=20000",Data!$D:$D,"&lt;=24999")</f>
        <v>72</v>
      </c>
      <c r="D7" s="15">
        <f>COUNTIFS(Data!$F:$F,"Canceled",Data!$D:$D,"&gt;=20000",Data!$D:$D,"&lt;=24999")</f>
        <v>14</v>
      </c>
      <c r="E7" s="15">
        <f t="shared" si="0"/>
        <v>148</v>
      </c>
      <c r="F7" s="16">
        <f t="shared" si="1"/>
        <v>0.41891891891891891</v>
      </c>
      <c r="G7" s="16">
        <f t="shared" si="2"/>
        <v>0.48648648648648651</v>
      </c>
      <c r="H7" s="16">
        <f t="shared" si="3"/>
        <v>9.45945945945946E-2</v>
      </c>
    </row>
    <row r="8" spans="1:8" x14ac:dyDescent="0.3">
      <c r="A8" s="13" t="s">
        <v>8397</v>
      </c>
      <c r="B8" s="15">
        <f>COUNTIFS(Data!$F:$F,"Successful",Data!$D:$D,"&gt;=25000",Data!$D:$D,"&lt;=29999")</f>
        <v>55</v>
      </c>
      <c r="C8" s="15">
        <f>COUNTIFS(Data!$F:$F,"Failed",Data!$D:$D,"&gt;=25000",Data!$D:$D,"&lt;=29999")</f>
        <v>64</v>
      </c>
      <c r="D8" s="15">
        <f>COUNTIFS(Data!$F:$F,"Canceled",Data!$D:$D,"&gt;=25000",Data!$D:$D,"&lt;=29999")</f>
        <v>18</v>
      </c>
      <c r="E8" s="15">
        <f t="shared" si="0"/>
        <v>137</v>
      </c>
      <c r="F8" s="16">
        <f t="shared" si="1"/>
        <v>0.40145985401459855</v>
      </c>
      <c r="G8" s="16">
        <f t="shared" si="2"/>
        <v>0.46715328467153283</v>
      </c>
      <c r="H8" s="16">
        <f t="shared" si="3"/>
        <v>0.13138686131386862</v>
      </c>
    </row>
    <row r="9" spans="1:8" x14ac:dyDescent="0.3">
      <c r="A9" s="13" t="s">
        <v>8398</v>
      </c>
      <c r="B9" s="15">
        <f>COUNTIFS(Data!$F:$F,"Successful",Data!$D:$D,"&gt;=30000",Data!$D:$D,"&lt;=34999")</f>
        <v>32</v>
      </c>
      <c r="C9" s="15">
        <f>COUNTIFS(Data!$F:$F,"Failed",Data!$D:$D,"&gt;=30000",Data!$D:$D,"&lt;=34999")</f>
        <v>37</v>
      </c>
      <c r="D9" s="15">
        <f>COUNTIFS(Data!$F:$F,"Canceled",Data!$D:$D,"&gt;=30000",Data!$D:$D,"&lt;=34999")</f>
        <v>13</v>
      </c>
      <c r="E9" s="15">
        <f t="shared" si="0"/>
        <v>82</v>
      </c>
      <c r="F9" s="16">
        <f t="shared" si="1"/>
        <v>0.3902439024390244</v>
      </c>
      <c r="G9" s="16">
        <f t="shared" si="2"/>
        <v>0.45121951219512196</v>
      </c>
      <c r="H9" s="16">
        <f t="shared" si="3"/>
        <v>0.15853658536585366</v>
      </c>
    </row>
    <row r="10" spans="1:8" x14ac:dyDescent="0.3">
      <c r="A10" s="13" t="s">
        <v>8399</v>
      </c>
      <c r="B10" s="15">
        <f>COUNTIFS(Data!$F:$F,"Successful",Data!$D:$D,"&gt;=35000",Data!$D:$D,"&lt;=39999")</f>
        <v>26</v>
      </c>
      <c r="C10" s="15">
        <f>COUNTIFS(Data!$F:$F,"Failed",Data!$D:$D,"&gt;=35000",Data!$D:$D,"&lt;=39999")</f>
        <v>22</v>
      </c>
      <c r="D10" s="15">
        <f>COUNTIFS(Data!$F:$F,"Canceled",Data!$D:$D,"&gt;=35000",Data!$D:$D,"&lt;=39999")</f>
        <v>7</v>
      </c>
      <c r="E10" s="15">
        <f t="shared" si="0"/>
        <v>55</v>
      </c>
      <c r="F10" s="16">
        <f t="shared" si="1"/>
        <v>0.47272727272727272</v>
      </c>
      <c r="G10" s="16">
        <f t="shared" si="2"/>
        <v>0.4</v>
      </c>
      <c r="H10" s="16">
        <f t="shared" si="3"/>
        <v>0.12727272727272726</v>
      </c>
    </row>
    <row r="11" spans="1:8" x14ac:dyDescent="0.3">
      <c r="A11" s="13" t="s">
        <v>8400</v>
      </c>
      <c r="B11" s="15">
        <f>COUNTIFS(Data!$F:$F,"Successful",Data!$D:$D,"&gt;=40000",Data!$D:$D,"&lt;=44999")</f>
        <v>21</v>
      </c>
      <c r="C11" s="15">
        <f>COUNTIFS(Data!$F:$F,"Failed",Data!$D:$D,"&gt;=40000",Data!$D:$D,"&lt;=44999")</f>
        <v>16</v>
      </c>
      <c r="D11" s="15">
        <f>COUNTIFS(Data!$F:$F,"Canceled",Data!$D:$D,"&gt;=40000",Data!$D:$D,"&lt;=44999")</f>
        <v>6</v>
      </c>
      <c r="E11" s="15">
        <f t="shared" si="0"/>
        <v>43</v>
      </c>
      <c r="F11" s="16">
        <f t="shared" si="1"/>
        <v>0.48837209302325579</v>
      </c>
      <c r="G11" s="16">
        <f t="shared" si="2"/>
        <v>0.37209302325581395</v>
      </c>
      <c r="H11" s="16">
        <f t="shared" si="3"/>
        <v>0.13953488372093023</v>
      </c>
    </row>
    <row r="12" spans="1:8" x14ac:dyDescent="0.3">
      <c r="A12" s="13" t="s">
        <v>8401</v>
      </c>
      <c r="B12" s="15">
        <f>COUNTIFS(Data!$F:$F,"Successful",Data!$D:$D,"&gt;=45000",Data!$D:$D,"&lt;=49999")</f>
        <v>6</v>
      </c>
      <c r="C12" s="15">
        <f>COUNTIFS(Data!$F:$F,"Failed",Data!$D:$D,"&gt;=45000",Data!$D:$D,"&lt;=49999")</f>
        <v>11</v>
      </c>
      <c r="D12" s="15">
        <f>COUNTIFS(Data!$F:$F,"Canceled",Data!$D:$D,"&gt;=45000",Data!$D:$D,"&lt;=49999")</f>
        <v>4</v>
      </c>
      <c r="E12" s="15">
        <f t="shared" si="0"/>
        <v>21</v>
      </c>
      <c r="F12" s="16">
        <f t="shared" si="1"/>
        <v>0.2857142857142857</v>
      </c>
      <c r="G12" s="16">
        <f t="shared" si="2"/>
        <v>0.52380952380952384</v>
      </c>
      <c r="H12" s="16">
        <f t="shared" si="3"/>
        <v>0.19047619047619047</v>
      </c>
    </row>
    <row r="13" spans="1:8" x14ac:dyDescent="0.3">
      <c r="A13" s="13" t="s">
        <v>8402</v>
      </c>
      <c r="B13" s="15">
        <f>COUNTIFS(Data!$F:$F,"Successful",Data!$D:$D,"&gt;=50000")</f>
        <v>86</v>
      </c>
      <c r="C13" s="15">
        <f>COUNTIFS(Data!$F:$F,"Failed",Data!$D:$D,"&gt;=50000")</f>
        <v>258</v>
      </c>
      <c r="D13" s="15">
        <f>COUNTIFS(Data!$F:$F,"Canceled",Data!$D:$D,"&gt;=50000")</f>
        <v>100</v>
      </c>
      <c r="E13" s="15">
        <f t="shared" si="0"/>
        <v>444</v>
      </c>
      <c r="F13" s="16">
        <f t="shared" si="1"/>
        <v>0.19369369369369369</v>
      </c>
      <c r="G13" s="16">
        <f t="shared" si="2"/>
        <v>0.58108108108108103</v>
      </c>
      <c r="H13" s="16">
        <f t="shared" si="3"/>
        <v>0.22522522522522523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64F0E-E714-4D08-A95C-BA7BAEF08CB1}">
  <sheetPr codeName="Sheet5"/>
  <dimension ref="A1:F2192"/>
  <sheetViews>
    <sheetView topLeftCell="A2177" workbookViewId="0">
      <selection activeCell="A2199" sqref="A2199"/>
    </sheetView>
  </sheetViews>
  <sheetFormatPr defaultRowHeight="14.4" x14ac:dyDescent="0.3"/>
  <cols>
    <col min="1" max="1" width="79.33203125" bestFit="1" customWidth="1"/>
    <col min="2" max="2" width="20" bestFit="1" customWidth="1"/>
    <col min="3" max="3" width="6.5546875" bestFit="1" customWidth="1"/>
    <col min="4" max="4" width="5.5546875" bestFit="1" customWidth="1"/>
    <col min="5" max="5" width="9.44140625" bestFit="1" customWidth="1"/>
    <col min="6" max="6" width="10.77734375" bestFit="1" customWidth="1"/>
    <col min="7" max="7" width="12" bestFit="1" customWidth="1"/>
    <col min="8" max="8" width="9.6640625" bestFit="1" customWidth="1"/>
    <col min="9" max="9" width="10.44140625" bestFit="1" customWidth="1"/>
    <col min="10" max="10" width="7.109375" bestFit="1" customWidth="1"/>
    <col min="11" max="11" width="10.77734375" bestFit="1" customWidth="1"/>
  </cols>
  <sheetData>
    <row r="1" spans="1:6" x14ac:dyDescent="0.3">
      <c r="A1" s="7" t="s">
        <v>8383</v>
      </c>
      <c r="B1" t="s">
        <v>8364</v>
      </c>
    </row>
    <row r="2" spans="1:6" x14ac:dyDescent="0.3">
      <c r="A2" s="7" t="s">
        <v>8218</v>
      </c>
      <c r="B2" t="s">
        <v>8219</v>
      </c>
    </row>
    <row r="4" spans="1:6" x14ac:dyDescent="0.3">
      <c r="A4" s="7" t="s">
        <v>8360</v>
      </c>
      <c r="B4" t="s">
        <v>8403</v>
      </c>
    </row>
    <row r="5" spans="1:6" x14ac:dyDescent="0.3">
      <c r="A5" s="8" t="s">
        <v>2015</v>
      </c>
      <c r="B5" s="17">
        <v>26457</v>
      </c>
      <c r="F5" s="17">
        <f>B5</f>
        <v>26457</v>
      </c>
    </row>
    <row r="6" spans="1:6" x14ac:dyDescent="0.3">
      <c r="A6" s="8" t="s">
        <v>1479</v>
      </c>
      <c r="B6" s="17">
        <v>20242</v>
      </c>
      <c r="F6" s="17">
        <f t="shared" ref="F6:F69" si="0">B6</f>
        <v>20242</v>
      </c>
    </row>
    <row r="7" spans="1:6" x14ac:dyDescent="0.3">
      <c r="A7" s="8" t="s">
        <v>2077</v>
      </c>
      <c r="B7" s="17">
        <v>8359</v>
      </c>
      <c r="F7" s="17">
        <f t="shared" si="0"/>
        <v>8359</v>
      </c>
    </row>
    <row r="8" spans="1:6" x14ac:dyDescent="0.3">
      <c r="A8" s="8" t="s">
        <v>2076</v>
      </c>
      <c r="B8" s="17">
        <v>8200</v>
      </c>
      <c r="F8" s="17">
        <f t="shared" si="0"/>
        <v>8200</v>
      </c>
    </row>
    <row r="9" spans="1:6" x14ac:dyDescent="0.3">
      <c r="A9" s="8" t="s">
        <v>2065</v>
      </c>
      <c r="B9" s="17">
        <v>5812</v>
      </c>
      <c r="F9" s="17">
        <f t="shared" si="0"/>
        <v>5812</v>
      </c>
    </row>
    <row r="10" spans="1:6" x14ac:dyDescent="0.3">
      <c r="A10" s="8" t="s">
        <v>1942</v>
      </c>
      <c r="B10" s="17">
        <v>4883</v>
      </c>
      <c r="F10" s="17">
        <f t="shared" si="0"/>
        <v>4883</v>
      </c>
    </row>
    <row r="11" spans="1:6" x14ac:dyDescent="0.3">
      <c r="A11" s="8" t="s">
        <v>2014</v>
      </c>
      <c r="B11" s="17">
        <v>4562</v>
      </c>
      <c r="F11" s="17">
        <f t="shared" si="0"/>
        <v>4562</v>
      </c>
    </row>
    <row r="12" spans="1:6" x14ac:dyDescent="0.3">
      <c r="A12" s="8" t="s">
        <v>2198</v>
      </c>
      <c r="B12" s="17">
        <v>4330</v>
      </c>
      <c r="F12" s="17">
        <f t="shared" si="0"/>
        <v>4330</v>
      </c>
    </row>
    <row r="13" spans="1:6" x14ac:dyDescent="0.3">
      <c r="A13" s="8" t="s">
        <v>1949</v>
      </c>
      <c r="B13" s="17">
        <v>4245</v>
      </c>
      <c r="F13" s="17">
        <f t="shared" si="0"/>
        <v>4245</v>
      </c>
    </row>
    <row r="14" spans="1:6" x14ac:dyDescent="0.3">
      <c r="A14" s="8" t="s">
        <v>1972</v>
      </c>
      <c r="B14" s="17">
        <v>3863</v>
      </c>
      <c r="F14" s="17">
        <f t="shared" si="0"/>
        <v>3863</v>
      </c>
    </row>
    <row r="15" spans="1:6" x14ac:dyDescent="0.3">
      <c r="A15" s="8" t="s">
        <v>2611</v>
      </c>
      <c r="B15" s="17">
        <v>3663</v>
      </c>
      <c r="F15" s="17">
        <f t="shared" si="0"/>
        <v>3663</v>
      </c>
    </row>
    <row r="16" spans="1:6" x14ac:dyDescent="0.3">
      <c r="A16" s="8" t="s">
        <v>2188</v>
      </c>
      <c r="B16" s="17">
        <v>3562</v>
      </c>
      <c r="F16" s="17">
        <f t="shared" si="0"/>
        <v>3562</v>
      </c>
    </row>
    <row r="17" spans="1:6" x14ac:dyDescent="0.3">
      <c r="A17" s="8" t="s">
        <v>2624</v>
      </c>
      <c r="B17" s="17">
        <v>3468</v>
      </c>
      <c r="F17" s="17">
        <f t="shared" si="0"/>
        <v>3468</v>
      </c>
    </row>
    <row r="18" spans="1:6" x14ac:dyDescent="0.3">
      <c r="A18" s="8" t="s">
        <v>2328</v>
      </c>
      <c r="B18" s="17">
        <v>3355</v>
      </c>
      <c r="F18" s="17">
        <f t="shared" si="0"/>
        <v>3355</v>
      </c>
    </row>
    <row r="19" spans="1:6" x14ac:dyDescent="0.3">
      <c r="A19" s="8" t="s">
        <v>2193</v>
      </c>
      <c r="B19" s="17">
        <v>3238</v>
      </c>
      <c r="F19" s="17">
        <f t="shared" si="0"/>
        <v>3238</v>
      </c>
    </row>
    <row r="20" spans="1:6" x14ac:dyDescent="0.3">
      <c r="A20" s="8" t="s">
        <v>1466</v>
      </c>
      <c r="B20" s="17">
        <v>2602</v>
      </c>
      <c r="F20" s="17">
        <f t="shared" si="0"/>
        <v>2602</v>
      </c>
    </row>
    <row r="21" spans="1:6" x14ac:dyDescent="0.3">
      <c r="A21" s="8" t="s">
        <v>2243</v>
      </c>
      <c r="B21" s="17">
        <v>2525</v>
      </c>
      <c r="F21" s="17">
        <f t="shared" si="0"/>
        <v>2525</v>
      </c>
    </row>
    <row r="22" spans="1:6" x14ac:dyDescent="0.3">
      <c r="A22" s="8" t="s">
        <v>1944</v>
      </c>
      <c r="B22" s="17">
        <v>2478</v>
      </c>
      <c r="F22" s="17">
        <f t="shared" si="0"/>
        <v>2478</v>
      </c>
    </row>
    <row r="23" spans="1:6" x14ac:dyDescent="0.3">
      <c r="A23" s="8" t="s">
        <v>299</v>
      </c>
      <c r="B23" s="17">
        <v>2436</v>
      </c>
      <c r="F23" s="17">
        <f t="shared" si="0"/>
        <v>2436</v>
      </c>
    </row>
    <row r="24" spans="1:6" x14ac:dyDescent="0.3">
      <c r="A24" s="8" t="s">
        <v>643</v>
      </c>
      <c r="B24" s="17">
        <v>2174</v>
      </c>
      <c r="F24" s="17">
        <f t="shared" si="0"/>
        <v>2174</v>
      </c>
    </row>
    <row r="25" spans="1:6" x14ac:dyDescent="0.3">
      <c r="A25" s="8" t="s">
        <v>2337</v>
      </c>
      <c r="B25" s="17">
        <v>2165</v>
      </c>
      <c r="F25" s="17">
        <f t="shared" si="0"/>
        <v>2165</v>
      </c>
    </row>
    <row r="26" spans="1:6" x14ac:dyDescent="0.3">
      <c r="A26" s="8" t="s">
        <v>281</v>
      </c>
      <c r="B26" s="17">
        <v>2139</v>
      </c>
      <c r="F26" s="17">
        <f t="shared" si="0"/>
        <v>2139</v>
      </c>
    </row>
    <row r="27" spans="1:6" x14ac:dyDescent="0.3">
      <c r="A27" s="8" t="s">
        <v>1974</v>
      </c>
      <c r="B27" s="17">
        <v>2051</v>
      </c>
      <c r="F27" s="17">
        <f t="shared" si="0"/>
        <v>2051</v>
      </c>
    </row>
    <row r="28" spans="1:6" x14ac:dyDescent="0.3">
      <c r="A28" s="8" t="s">
        <v>2244</v>
      </c>
      <c r="B28" s="17">
        <v>2035</v>
      </c>
      <c r="F28" s="17">
        <f t="shared" si="0"/>
        <v>2035</v>
      </c>
    </row>
    <row r="29" spans="1:6" x14ac:dyDescent="0.3">
      <c r="A29" s="8" t="s">
        <v>2246</v>
      </c>
      <c r="B29" s="17">
        <v>1980</v>
      </c>
      <c r="F29" s="17">
        <f t="shared" si="0"/>
        <v>1980</v>
      </c>
    </row>
    <row r="30" spans="1:6" x14ac:dyDescent="0.3">
      <c r="A30" s="8" t="s">
        <v>1981</v>
      </c>
      <c r="B30" s="17">
        <v>1945</v>
      </c>
      <c r="F30" s="17">
        <f t="shared" si="0"/>
        <v>1945</v>
      </c>
    </row>
    <row r="31" spans="1:6" x14ac:dyDescent="0.3">
      <c r="A31" s="8" t="s">
        <v>1970</v>
      </c>
      <c r="B31" s="17">
        <v>1887</v>
      </c>
      <c r="F31" s="17">
        <f t="shared" si="0"/>
        <v>1887</v>
      </c>
    </row>
    <row r="32" spans="1:6" x14ac:dyDescent="0.3">
      <c r="A32" s="8" t="s">
        <v>1951</v>
      </c>
      <c r="B32" s="17">
        <v>1876</v>
      </c>
      <c r="F32" s="17">
        <f t="shared" si="0"/>
        <v>1876</v>
      </c>
    </row>
    <row r="33" spans="1:6" x14ac:dyDescent="0.3">
      <c r="A33" s="8" t="s">
        <v>1945</v>
      </c>
      <c r="B33" s="17">
        <v>1789</v>
      </c>
      <c r="F33" s="17">
        <f t="shared" si="0"/>
        <v>1789</v>
      </c>
    </row>
    <row r="34" spans="1:6" x14ac:dyDescent="0.3">
      <c r="A34" s="8" t="s">
        <v>2020</v>
      </c>
      <c r="B34" s="17">
        <v>1780</v>
      </c>
      <c r="F34" s="17">
        <f t="shared" si="0"/>
        <v>1780</v>
      </c>
    </row>
    <row r="35" spans="1:6" x14ac:dyDescent="0.3">
      <c r="A35" s="8" t="s">
        <v>2605</v>
      </c>
      <c r="B35" s="17">
        <v>1762</v>
      </c>
      <c r="F35" s="17">
        <f t="shared" si="0"/>
        <v>1762</v>
      </c>
    </row>
    <row r="36" spans="1:6" x14ac:dyDescent="0.3">
      <c r="A36" s="8" t="s">
        <v>2011</v>
      </c>
      <c r="B36" s="17">
        <v>1737</v>
      </c>
      <c r="F36" s="17">
        <f t="shared" si="0"/>
        <v>1737</v>
      </c>
    </row>
    <row r="37" spans="1:6" x14ac:dyDescent="0.3">
      <c r="A37" s="8" t="s">
        <v>2271</v>
      </c>
      <c r="B37" s="17">
        <v>1670</v>
      </c>
      <c r="F37" s="17">
        <f t="shared" si="0"/>
        <v>1670</v>
      </c>
    </row>
    <row r="38" spans="1:6" x14ac:dyDescent="0.3">
      <c r="A38" s="8" t="s">
        <v>2002</v>
      </c>
      <c r="B38" s="17">
        <v>1637</v>
      </c>
      <c r="F38" s="17">
        <f t="shared" si="0"/>
        <v>1637</v>
      </c>
    </row>
    <row r="39" spans="1:6" x14ac:dyDescent="0.3">
      <c r="A39" s="8" t="s">
        <v>1962</v>
      </c>
      <c r="B39" s="17">
        <v>1633</v>
      </c>
      <c r="F39" s="17">
        <f t="shared" si="0"/>
        <v>1633</v>
      </c>
    </row>
    <row r="40" spans="1:6" x14ac:dyDescent="0.3">
      <c r="A40" s="8" t="s">
        <v>270</v>
      </c>
      <c r="B40" s="17">
        <v>1596</v>
      </c>
      <c r="F40" s="17">
        <f t="shared" si="0"/>
        <v>1596</v>
      </c>
    </row>
    <row r="41" spans="1:6" x14ac:dyDescent="0.3">
      <c r="A41" s="8" t="s">
        <v>2066</v>
      </c>
      <c r="B41" s="17">
        <v>1556</v>
      </c>
      <c r="F41" s="17">
        <f t="shared" si="0"/>
        <v>1556</v>
      </c>
    </row>
    <row r="42" spans="1:6" x14ac:dyDescent="0.3">
      <c r="A42" s="8" t="s">
        <v>2071</v>
      </c>
      <c r="B42" s="17">
        <v>1530</v>
      </c>
      <c r="F42" s="17">
        <f t="shared" si="0"/>
        <v>1530</v>
      </c>
    </row>
    <row r="43" spans="1:6" x14ac:dyDescent="0.3">
      <c r="A43" s="8" t="s">
        <v>1967</v>
      </c>
      <c r="B43" s="17">
        <v>1513</v>
      </c>
      <c r="F43" s="17">
        <f t="shared" si="0"/>
        <v>1513</v>
      </c>
    </row>
    <row r="44" spans="1:6" x14ac:dyDescent="0.3">
      <c r="A44" s="8" t="s">
        <v>390</v>
      </c>
      <c r="B44" s="17">
        <v>1510</v>
      </c>
      <c r="F44" s="17">
        <f t="shared" si="0"/>
        <v>1510</v>
      </c>
    </row>
    <row r="45" spans="1:6" x14ac:dyDescent="0.3">
      <c r="A45" s="8" t="s">
        <v>2713</v>
      </c>
      <c r="B45" s="17">
        <v>1420</v>
      </c>
      <c r="F45" s="17">
        <f t="shared" si="0"/>
        <v>1420</v>
      </c>
    </row>
    <row r="46" spans="1:6" x14ac:dyDescent="0.3">
      <c r="A46" s="8" t="s">
        <v>2003</v>
      </c>
      <c r="B46" s="17">
        <v>1375</v>
      </c>
      <c r="F46" s="17">
        <f t="shared" si="0"/>
        <v>1375</v>
      </c>
    </row>
    <row r="47" spans="1:6" x14ac:dyDescent="0.3">
      <c r="A47" s="8" t="s">
        <v>2049</v>
      </c>
      <c r="B47" s="17">
        <v>1373</v>
      </c>
      <c r="F47" s="17">
        <f t="shared" si="0"/>
        <v>1373</v>
      </c>
    </row>
    <row r="48" spans="1:6" x14ac:dyDescent="0.3">
      <c r="A48" s="8" t="s">
        <v>2061</v>
      </c>
      <c r="B48" s="17">
        <v>1364</v>
      </c>
      <c r="F48" s="17">
        <f t="shared" si="0"/>
        <v>1364</v>
      </c>
    </row>
    <row r="49" spans="1:6" x14ac:dyDescent="0.3">
      <c r="A49" s="8" t="s">
        <v>1959</v>
      </c>
      <c r="B49" s="17">
        <v>1356</v>
      </c>
      <c r="F49" s="17">
        <f t="shared" si="0"/>
        <v>1356</v>
      </c>
    </row>
    <row r="50" spans="1:6" x14ac:dyDescent="0.3">
      <c r="A50" s="8" t="s">
        <v>2272</v>
      </c>
      <c r="B50" s="17">
        <v>1328</v>
      </c>
      <c r="F50" s="17">
        <f t="shared" si="0"/>
        <v>1328</v>
      </c>
    </row>
    <row r="51" spans="1:6" x14ac:dyDescent="0.3">
      <c r="A51" s="8" t="s">
        <v>1965</v>
      </c>
      <c r="B51" s="17">
        <v>1281</v>
      </c>
      <c r="F51" s="17">
        <f t="shared" si="0"/>
        <v>1281</v>
      </c>
    </row>
    <row r="52" spans="1:6" x14ac:dyDescent="0.3">
      <c r="A52" s="8" t="s">
        <v>3034</v>
      </c>
      <c r="B52" s="17">
        <v>1260</v>
      </c>
      <c r="F52" s="17">
        <f t="shared" si="0"/>
        <v>1260</v>
      </c>
    </row>
    <row r="53" spans="1:6" x14ac:dyDescent="0.3">
      <c r="A53" s="8" t="s">
        <v>2620</v>
      </c>
      <c r="B53" s="17">
        <v>1251</v>
      </c>
      <c r="F53" s="17">
        <f t="shared" si="0"/>
        <v>1251</v>
      </c>
    </row>
    <row r="54" spans="1:6" x14ac:dyDescent="0.3">
      <c r="A54" s="8" t="s">
        <v>2311</v>
      </c>
      <c r="B54" s="17">
        <v>1224</v>
      </c>
      <c r="F54" s="17">
        <f t="shared" si="0"/>
        <v>1224</v>
      </c>
    </row>
    <row r="55" spans="1:6" x14ac:dyDescent="0.3">
      <c r="A55" s="8" t="s">
        <v>2226</v>
      </c>
      <c r="B55" s="17">
        <v>1204</v>
      </c>
      <c r="F55" s="17">
        <f t="shared" si="0"/>
        <v>1204</v>
      </c>
    </row>
    <row r="56" spans="1:6" x14ac:dyDescent="0.3">
      <c r="A56" s="8" t="s">
        <v>327</v>
      </c>
      <c r="B56" s="17">
        <v>1151</v>
      </c>
      <c r="F56" s="17">
        <f t="shared" si="0"/>
        <v>1151</v>
      </c>
    </row>
    <row r="57" spans="1:6" x14ac:dyDescent="0.3">
      <c r="A57" s="8" t="s">
        <v>2232</v>
      </c>
      <c r="B57" s="17">
        <v>1113</v>
      </c>
      <c r="F57" s="17">
        <f t="shared" si="0"/>
        <v>1113</v>
      </c>
    </row>
    <row r="58" spans="1:6" x14ac:dyDescent="0.3">
      <c r="A58" s="8" t="s">
        <v>654</v>
      </c>
      <c r="B58" s="17">
        <v>1107</v>
      </c>
      <c r="F58" s="17">
        <f t="shared" si="0"/>
        <v>1107</v>
      </c>
    </row>
    <row r="59" spans="1:6" x14ac:dyDescent="0.3">
      <c r="A59" s="8" t="s">
        <v>2340</v>
      </c>
      <c r="B59" s="17">
        <v>1104</v>
      </c>
      <c r="F59" s="17">
        <f t="shared" si="0"/>
        <v>1104</v>
      </c>
    </row>
    <row r="60" spans="1:6" x14ac:dyDescent="0.3">
      <c r="A60" s="8" t="s">
        <v>2983</v>
      </c>
      <c r="B60" s="17">
        <v>1095</v>
      </c>
      <c r="F60" s="17">
        <f t="shared" si="0"/>
        <v>1095</v>
      </c>
    </row>
    <row r="61" spans="1:6" x14ac:dyDescent="0.3">
      <c r="A61" s="8" t="s">
        <v>2710</v>
      </c>
      <c r="B61" s="17">
        <v>1088</v>
      </c>
      <c r="F61" s="17">
        <f t="shared" si="0"/>
        <v>1088</v>
      </c>
    </row>
    <row r="62" spans="1:6" x14ac:dyDescent="0.3">
      <c r="A62" s="8" t="s">
        <v>1026</v>
      </c>
      <c r="B62" s="17">
        <v>1071</v>
      </c>
      <c r="F62" s="17">
        <f t="shared" si="0"/>
        <v>1071</v>
      </c>
    </row>
    <row r="63" spans="1:6" x14ac:dyDescent="0.3">
      <c r="A63" s="8" t="s">
        <v>372</v>
      </c>
      <c r="B63" s="17">
        <v>1062</v>
      </c>
      <c r="F63" s="17">
        <f t="shared" si="0"/>
        <v>1062</v>
      </c>
    </row>
    <row r="64" spans="1:6" x14ac:dyDescent="0.3">
      <c r="A64" s="8" t="s">
        <v>2708</v>
      </c>
      <c r="B64" s="17">
        <v>1049</v>
      </c>
      <c r="F64" s="17">
        <f t="shared" si="0"/>
        <v>1049</v>
      </c>
    </row>
    <row r="65" spans="1:6" x14ac:dyDescent="0.3">
      <c r="A65" s="8" t="s">
        <v>645</v>
      </c>
      <c r="B65" s="17">
        <v>1021</v>
      </c>
      <c r="F65" s="17">
        <f t="shared" si="0"/>
        <v>1021</v>
      </c>
    </row>
    <row r="66" spans="1:6" x14ac:dyDescent="0.3">
      <c r="A66" s="8" t="s">
        <v>2724</v>
      </c>
      <c r="B66" s="17">
        <v>1019</v>
      </c>
      <c r="F66" s="17">
        <f t="shared" si="0"/>
        <v>1019</v>
      </c>
    </row>
    <row r="67" spans="1:6" x14ac:dyDescent="0.3">
      <c r="A67" s="8" t="s">
        <v>655</v>
      </c>
      <c r="B67" s="17">
        <v>1013</v>
      </c>
      <c r="F67" s="17">
        <f t="shared" si="0"/>
        <v>1013</v>
      </c>
    </row>
    <row r="68" spans="1:6" x14ac:dyDescent="0.3">
      <c r="A68" s="8" t="s">
        <v>2233</v>
      </c>
      <c r="B68" s="17">
        <v>988</v>
      </c>
      <c r="F68" s="17">
        <f t="shared" si="0"/>
        <v>988</v>
      </c>
    </row>
    <row r="69" spans="1:6" x14ac:dyDescent="0.3">
      <c r="A69" s="8" t="s">
        <v>2238</v>
      </c>
      <c r="B69" s="17">
        <v>983</v>
      </c>
      <c r="F69" s="17">
        <f t="shared" si="0"/>
        <v>983</v>
      </c>
    </row>
    <row r="70" spans="1:6" x14ac:dyDescent="0.3">
      <c r="A70" s="8" t="s">
        <v>2012</v>
      </c>
      <c r="B70" s="17">
        <v>971</v>
      </c>
      <c r="F70" s="17">
        <f t="shared" ref="F70:F133" si="1">B70</f>
        <v>971</v>
      </c>
    </row>
    <row r="71" spans="1:6" x14ac:dyDescent="0.3">
      <c r="A71" s="8" t="s">
        <v>352</v>
      </c>
      <c r="B71" s="17">
        <v>964</v>
      </c>
      <c r="F71" s="17">
        <f t="shared" si="1"/>
        <v>964</v>
      </c>
    </row>
    <row r="72" spans="1:6" x14ac:dyDescent="0.3">
      <c r="A72" s="8" t="s">
        <v>264</v>
      </c>
      <c r="B72" s="17">
        <v>963</v>
      </c>
      <c r="F72" s="17">
        <f t="shared" si="1"/>
        <v>963</v>
      </c>
    </row>
    <row r="73" spans="1:6" x14ac:dyDescent="0.3">
      <c r="A73" s="8" t="s">
        <v>278</v>
      </c>
      <c r="B73" s="17">
        <v>951</v>
      </c>
      <c r="F73" s="17">
        <f t="shared" si="1"/>
        <v>951</v>
      </c>
    </row>
    <row r="74" spans="1:6" x14ac:dyDescent="0.3">
      <c r="A74" s="8" t="s">
        <v>2273</v>
      </c>
      <c r="B74" s="17">
        <v>944</v>
      </c>
      <c r="F74" s="17">
        <f t="shared" si="1"/>
        <v>944</v>
      </c>
    </row>
    <row r="75" spans="1:6" x14ac:dyDescent="0.3">
      <c r="A75" s="8" t="s">
        <v>1950</v>
      </c>
      <c r="B75" s="17">
        <v>943</v>
      </c>
      <c r="F75" s="17">
        <f t="shared" si="1"/>
        <v>943</v>
      </c>
    </row>
    <row r="76" spans="1:6" x14ac:dyDescent="0.3">
      <c r="A76" s="8" t="s">
        <v>260</v>
      </c>
      <c r="B76" s="17">
        <v>942</v>
      </c>
      <c r="F76" s="17">
        <f t="shared" si="1"/>
        <v>942</v>
      </c>
    </row>
    <row r="77" spans="1:6" x14ac:dyDescent="0.3">
      <c r="A77" s="8" t="s">
        <v>3166</v>
      </c>
      <c r="B77" s="17">
        <v>930</v>
      </c>
      <c r="F77" s="17">
        <f t="shared" si="1"/>
        <v>930</v>
      </c>
    </row>
    <row r="78" spans="1:6" x14ac:dyDescent="0.3">
      <c r="A78" s="8" t="s">
        <v>1477</v>
      </c>
      <c r="B78" s="17">
        <v>916</v>
      </c>
      <c r="F78" s="17">
        <f t="shared" si="1"/>
        <v>916</v>
      </c>
    </row>
    <row r="79" spans="1:6" x14ac:dyDescent="0.3">
      <c r="A79" s="8" t="s">
        <v>2270</v>
      </c>
      <c r="B79" s="17">
        <v>902</v>
      </c>
      <c r="F79" s="17">
        <f t="shared" si="1"/>
        <v>902</v>
      </c>
    </row>
    <row r="80" spans="1:6" x14ac:dyDescent="0.3">
      <c r="A80" s="8" t="s">
        <v>2194</v>
      </c>
      <c r="B80" s="17">
        <v>897</v>
      </c>
      <c r="F80" s="17">
        <f t="shared" si="1"/>
        <v>897</v>
      </c>
    </row>
    <row r="81" spans="1:6" x14ac:dyDescent="0.3">
      <c r="A81" s="8" t="s">
        <v>1502</v>
      </c>
      <c r="B81" s="17">
        <v>885</v>
      </c>
      <c r="F81" s="17">
        <f t="shared" si="1"/>
        <v>885</v>
      </c>
    </row>
    <row r="82" spans="1:6" x14ac:dyDescent="0.3">
      <c r="A82" s="8" t="s">
        <v>2195</v>
      </c>
      <c r="B82" s="17">
        <v>878</v>
      </c>
      <c r="F82" s="17">
        <f t="shared" si="1"/>
        <v>878</v>
      </c>
    </row>
    <row r="83" spans="1:6" x14ac:dyDescent="0.3">
      <c r="A83" s="8" t="s">
        <v>1531</v>
      </c>
      <c r="B83" s="17">
        <v>874</v>
      </c>
      <c r="F83" s="17">
        <f t="shared" si="1"/>
        <v>874</v>
      </c>
    </row>
    <row r="84" spans="1:6" x14ac:dyDescent="0.3">
      <c r="A84" s="8" t="s">
        <v>2179</v>
      </c>
      <c r="B84" s="17">
        <v>859</v>
      </c>
      <c r="F84" s="17">
        <f t="shared" si="1"/>
        <v>859</v>
      </c>
    </row>
    <row r="85" spans="1:6" x14ac:dyDescent="0.3">
      <c r="A85" s="8" t="s">
        <v>2037</v>
      </c>
      <c r="B85" s="17">
        <v>848</v>
      </c>
      <c r="F85" s="17">
        <f t="shared" si="1"/>
        <v>848</v>
      </c>
    </row>
    <row r="86" spans="1:6" x14ac:dyDescent="0.3">
      <c r="A86" s="8" t="s">
        <v>1952</v>
      </c>
      <c r="B86" s="17">
        <v>834</v>
      </c>
      <c r="F86" s="17">
        <f t="shared" si="1"/>
        <v>834</v>
      </c>
    </row>
    <row r="87" spans="1:6" x14ac:dyDescent="0.3">
      <c r="A87" s="8" t="s">
        <v>14</v>
      </c>
      <c r="B87" s="17">
        <v>827</v>
      </c>
      <c r="F87" s="17">
        <f t="shared" si="1"/>
        <v>827</v>
      </c>
    </row>
    <row r="88" spans="1:6" x14ac:dyDescent="0.3">
      <c r="A88" s="8" t="s">
        <v>1978</v>
      </c>
      <c r="B88" s="17">
        <v>821</v>
      </c>
      <c r="F88" s="17">
        <f t="shared" si="1"/>
        <v>821</v>
      </c>
    </row>
    <row r="89" spans="1:6" x14ac:dyDescent="0.3">
      <c r="A89" s="8" t="s">
        <v>1980</v>
      </c>
      <c r="B89" s="17">
        <v>813</v>
      </c>
      <c r="F89" s="17">
        <f t="shared" si="1"/>
        <v>813</v>
      </c>
    </row>
    <row r="90" spans="1:6" x14ac:dyDescent="0.3">
      <c r="A90" s="8" t="s">
        <v>285</v>
      </c>
      <c r="B90" s="17">
        <v>760</v>
      </c>
      <c r="F90" s="17">
        <f t="shared" si="1"/>
        <v>760</v>
      </c>
    </row>
    <row r="91" spans="1:6" x14ac:dyDescent="0.3">
      <c r="A91" s="8" t="s">
        <v>2050</v>
      </c>
      <c r="B91" s="17">
        <v>742</v>
      </c>
      <c r="F91" s="17">
        <f t="shared" si="1"/>
        <v>742</v>
      </c>
    </row>
    <row r="92" spans="1:6" x14ac:dyDescent="0.3">
      <c r="A92" s="8" t="s">
        <v>1534</v>
      </c>
      <c r="B92" s="17">
        <v>740</v>
      </c>
      <c r="F92" s="17">
        <f t="shared" si="1"/>
        <v>740</v>
      </c>
    </row>
    <row r="93" spans="1:6" x14ac:dyDescent="0.3">
      <c r="A93" s="8" t="s">
        <v>326</v>
      </c>
      <c r="B93" s="17">
        <v>736</v>
      </c>
      <c r="F93" s="17">
        <f t="shared" si="1"/>
        <v>736</v>
      </c>
    </row>
    <row r="94" spans="1:6" x14ac:dyDescent="0.3">
      <c r="A94" s="8" t="s">
        <v>2026</v>
      </c>
      <c r="B94" s="17">
        <v>729</v>
      </c>
      <c r="F94" s="17">
        <f t="shared" si="1"/>
        <v>729</v>
      </c>
    </row>
    <row r="95" spans="1:6" x14ac:dyDescent="0.3">
      <c r="A95" s="8" t="s">
        <v>2203</v>
      </c>
      <c r="B95" s="17">
        <v>721</v>
      </c>
      <c r="F95" s="17">
        <f t="shared" si="1"/>
        <v>721</v>
      </c>
    </row>
    <row r="96" spans="1:6" x14ac:dyDescent="0.3">
      <c r="A96" s="8" t="s">
        <v>1195</v>
      </c>
      <c r="B96" s="17">
        <v>714</v>
      </c>
      <c r="F96" s="17">
        <f t="shared" si="1"/>
        <v>714</v>
      </c>
    </row>
    <row r="97" spans="1:6" x14ac:dyDescent="0.3">
      <c r="A97" s="8" t="s">
        <v>1254</v>
      </c>
      <c r="B97" s="17">
        <v>711</v>
      </c>
      <c r="F97" s="17">
        <f t="shared" si="1"/>
        <v>711</v>
      </c>
    </row>
    <row r="98" spans="1:6" x14ac:dyDescent="0.3">
      <c r="A98" s="8" t="s">
        <v>2727</v>
      </c>
      <c r="B98" s="17">
        <v>707</v>
      </c>
      <c r="F98" s="17">
        <f t="shared" si="1"/>
        <v>707</v>
      </c>
    </row>
    <row r="99" spans="1:6" x14ac:dyDescent="0.3">
      <c r="A99" s="8" t="s">
        <v>1971</v>
      </c>
      <c r="B99" s="17">
        <v>701</v>
      </c>
      <c r="F99" s="17">
        <f t="shared" si="1"/>
        <v>701</v>
      </c>
    </row>
    <row r="100" spans="1:6" x14ac:dyDescent="0.3">
      <c r="A100" s="8" t="s">
        <v>259</v>
      </c>
      <c r="B100" s="17">
        <v>688</v>
      </c>
      <c r="F100" s="17">
        <f t="shared" si="1"/>
        <v>688</v>
      </c>
    </row>
    <row r="101" spans="1:6" x14ac:dyDescent="0.3">
      <c r="A101" s="8" t="s">
        <v>2730</v>
      </c>
      <c r="B101" s="17">
        <v>682</v>
      </c>
      <c r="F101" s="17">
        <f t="shared" si="1"/>
        <v>682</v>
      </c>
    </row>
    <row r="102" spans="1:6" x14ac:dyDescent="0.3">
      <c r="A102" s="8" t="s">
        <v>1953</v>
      </c>
      <c r="B102" s="17">
        <v>682</v>
      </c>
      <c r="F102" s="17">
        <f t="shared" si="1"/>
        <v>682</v>
      </c>
    </row>
    <row r="103" spans="1:6" x14ac:dyDescent="0.3">
      <c r="A103" s="8" t="s">
        <v>1946</v>
      </c>
      <c r="B103" s="17">
        <v>680</v>
      </c>
      <c r="F103" s="17">
        <f t="shared" si="1"/>
        <v>680</v>
      </c>
    </row>
    <row r="104" spans="1:6" x14ac:dyDescent="0.3">
      <c r="A104" s="8" t="s">
        <v>2237</v>
      </c>
      <c r="B104" s="17">
        <v>680</v>
      </c>
      <c r="F104" s="17">
        <f t="shared" si="1"/>
        <v>680</v>
      </c>
    </row>
    <row r="105" spans="1:6" x14ac:dyDescent="0.3">
      <c r="A105" s="8" t="s">
        <v>2609</v>
      </c>
      <c r="B105" s="17">
        <v>676</v>
      </c>
      <c r="F105" s="17">
        <f t="shared" si="1"/>
        <v>676</v>
      </c>
    </row>
    <row r="106" spans="1:6" x14ac:dyDescent="0.3">
      <c r="A106" s="8" t="s">
        <v>1259</v>
      </c>
      <c r="B106" s="17">
        <v>670</v>
      </c>
      <c r="F106" s="17">
        <f t="shared" si="1"/>
        <v>670</v>
      </c>
    </row>
    <row r="107" spans="1:6" x14ac:dyDescent="0.3">
      <c r="A107" s="8" t="s">
        <v>2058</v>
      </c>
      <c r="B107" s="17">
        <v>666</v>
      </c>
      <c r="F107" s="17">
        <f t="shared" si="1"/>
        <v>666</v>
      </c>
    </row>
    <row r="108" spans="1:6" x14ac:dyDescent="0.3">
      <c r="A108" s="8" t="s">
        <v>296</v>
      </c>
      <c r="B108" s="17">
        <v>665</v>
      </c>
      <c r="F108" s="17">
        <f t="shared" si="1"/>
        <v>665</v>
      </c>
    </row>
    <row r="109" spans="1:6" x14ac:dyDescent="0.3">
      <c r="A109" s="8" t="s">
        <v>1958</v>
      </c>
      <c r="B109" s="17">
        <v>660</v>
      </c>
      <c r="F109" s="17">
        <f t="shared" si="1"/>
        <v>660</v>
      </c>
    </row>
    <row r="110" spans="1:6" x14ac:dyDescent="0.3">
      <c r="A110" s="8" t="s">
        <v>2199</v>
      </c>
      <c r="B110" s="17">
        <v>651</v>
      </c>
      <c r="F110" s="17">
        <f t="shared" si="1"/>
        <v>651</v>
      </c>
    </row>
    <row r="111" spans="1:6" x14ac:dyDescent="0.3">
      <c r="A111" s="8" t="s">
        <v>2036</v>
      </c>
      <c r="B111" s="17">
        <v>644</v>
      </c>
      <c r="F111" s="17">
        <f t="shared" si="1"/>
        <v>644</v>
      </c>
    </row>
    <row r="112" spans="1:6" x14ac:dyDescent="0.3">
      <c r="A112" s="8" t="s">
        <v>1481</v>
      </c>
      <c r="B112" s="17">
        <v>635</v>
      </c>
      <c r="F112" s="17">
        <f t="shared" si="1"/>
        <v>635</v>
      </c>
    </row>
    <row r="113" spans="1:6" x14ac:dyDescent="0.3">
      <c r="A113" s="8" t="s">
        <v>2031</v>
      </c>
      <c r="B113" s="17">
        <v>625</v>
      </c>
      <c r="F113" s="17">
        <f t="shared" si="1"/>
        <v>625</v>
      </c>
    </row>
    <row r="114" spans="1:6" x14ac:dyDescent="0.3">
      <c r="A114" s="8" t="s">
        <v>2186</v>
      </c>
      <c r="B114" s="17">
        <v>623</v>
      </c>
      <c r="F114" s="17">
        <f t="shared" si="1"/>
        <v>623</v>
      </c>
    </row>
    <row r="115" spans="1:6" x14ac:dyDescent="0.3">
      <c r="A115" s="8" t="s">
        <v>2055</v>
      </c>
      <c r="B115" s="17">
        <v>621</v>
      </c>
      <c r="F115" s="17">
        <f t="shared" si="1"/>
        <v>621</v>
      </c>
    </row>
    <row r="116" spans="1:6" x14ac:dyDescent="0.3">
      <c r="A116" s="8" t="s">
        <v>1518</v>
      </c>
      <c r="B116" s="17">
        <v>615</v>
      </c>
      <c r="F116" s="17">
        <f t="shared" si="1"/>
        <v>615</v>
      </c>
    </row>
    <row r="117" spans="1:6" x14ac:dyDescent="0.3">
      <c r="A117" s="8" t="s">
        <v>2309</v>
      </c>
      <c r="B117" s="17">
        <v>614</v>
      </c>
      <c r="F117" s="17">
        <f t="shared" si="1"/>
        <v>614</v>
      </c>
    </row>
    <row r="118" spans="1:6" x14ac:dyDescent="0.3">
      <c r="A118" s="8" t="s">
        <v>354</v>
      </c>
      <c r="B118" s="17">
        <v>613</v>
      </c>
      <c r="F118" s="17">
        <f t="shared" si="1"/>
        <v>613</v>
      </c>
    </row>
    <row r="119" spans="1:6" x14ac:dyDescent="0.3">
      <c r="A119" s="8" t="s">
        <v>2080</v>
      </c>
      <c r="B119" s="17">
        <v>607</v>
      </c>
      <c r="F119" s="17">
        <f t="shared" si="1"/>
        <v>607</v>
      </c>
    </row>
    <row r="120" spans="1:6" x14ac:dyDescent="0.3">
      <c r="A120" s="8" t="s">
        <v>1468</v>
      </c>
      <c r="B120" s="17">
        <v>600</v>
      </c>
      <c r="F120" s="17">
        <f t="shared" si="1"/>
        <v>600</v>
      </c>
    </row>
    <row r="121" spans="1:6" x14ac:dyDescent="0.3">
      <c r="A121" s="8" t="s">
        <v>2610</v>
      </c>
      <c r="B121" s="17">
        <v>577</v>
      </c>
      <c r="F121" s="17">
        <f t="shared" si="1"/>
        <v>577</v>
      </c>
    </row>
    <row r="122" spans="1:6" x14ac:dyDescent="0.3">
      <c r="A122" s="8" t="s">
        <v>308</v>
      </c>
      <c r="B122" s="17">
        <v>576</v>
      </c>
      <c r="F122" s="17">
        <f t="shared" si="1"/>
        <v>576</v>
      </c>
    </row>
    <row r="123" spans="1:6" x14ac:dyDescent="0.3">
      <c r="A123" s="8" t="s">
        <v>26</v>
      </c>
      <c r="B123" s="17">
        <v>574</v>
      </c>
      <c r="F123" s="17">
        <f t="shared" si="1"/>
        <v>574</v>
      </c>
    </row>
    <row r="124" spans="1:6" x14ac:dyDescent="0.3">
      <c r="A124" s="8" t="s">
        <v>2251</v>
      </c>
      <c r="B124" s="17">
        <v>571</v>
      </c>
      <c r="F124" s="17">
        <f t="shared" si="1"/>
        <v>571</v>
      </c>
    </row>
    <row r="125" spans="1:6" x14ac:dyDescent="0.3">
      <c r="A125" s="8" t="s">
        <v>286</v>
      </c>
      <c r="B125" s="17">
        <v>563</v>
      </c>
      <c r="F125" s="17">
        <f t="shared" si="1"/>
        <v>563</v>
      </c>
    </row>
    <row r="126" spans="1:6" x14ac:dyDescent="0.3">
      <c r="A126" s="8" t="s">
        <v>388</v>
      </c>
      <c r="B126" s="17">
        <v>562</v>
      </c>
      <c r="F126" s="17">
        <f t="shared" si="1"/>
        <v>562</v>
      </c>
    </row>
    <row r="127" spans="1:6" x14ac:dyDescent="0.3">
      <c r="A127" s="8" t="s">
        <v>258</v>
      </c>
      <c r="B127" s="17">
        <v>560</v>
      </c>
      <c r="F127" s="17">
        <f t="shared" si="1"/>
        <v>560</v>
      </c>
    </row>
    <row r="128" spans="1:6" x14ac:dyDescent="0.3">
      <c r="A128" s="8" t="s">
        <v>3556</v>
      </c>
      <c r="B128" s="17">
        <v>558</v>
      </c>
      <c r="F128" s="17">
        <f t="shared" si="1"/>
        <v>558</v>
      </c>
    </row>
    <row r="129" spans="1:6" x14ac:dyDescent="0.3">
      <c r="A129" s="8" t="s">
        <v>3014</v>
      </c>
      <c r="B129" s="17">
        <v>557</v>
      </c>
      <c r="F129" s="17">
        <f t="shared" si="1"/>
        <v>557</v>
      </c>
    </row>
    <row r="130" spans="1:6" x14ac:dyDescent="0.3">
      <c r="A130" s="8" t="s">
        <v>1516</v>
      </c>
      <c r="B130" s="17">
        <v>555</v>
      </c>
      <c r="F130" s="17">
        <f t="shared" si="1"/>
        <v>555</v>
      </c>
    </row>
    <row r="131" spans="1:6" x14ac:dyDescent="0.3">
      <c r="A131" s="8" t="s">
        <v>333</v>
      </c>
      <c r="B131" s="17">
        <v>555</v>
      </c>
      <c r="F131" s="17">
        <f t="shared" si="1"/>
        <v>555</v>
      </c>
    </row>
    <row r="132" spans="1:6" x14ac:dyDescent="0.3">
      <c r="A132" s="8" t="s">
        <v>2057</v>
      </c>
      <c r="B132" s="17">
        <v>554</v>
      </c>
      <c r="F132" s="17">
        <f t="shared" si="1"/>
        <v>554</v>
      </c>
    </row>
    <row r="133" spans="1:6" x14ac:dyDescent="0.3">
      <c r="A133" s="8" t="s">
        <v>2715</v>
      </c>
      <c r="B133" s="17">
        <v>551</v>
      </c>
      <c r="F133" s="17">
        <f t="shared" si="1"/>
        <v>551</v>
      </c>
    </row>
    <row r="134" spans="1:6" x14ac:dyDescent="0.3">
      <c r="A134" s="8" t="s">
        <v>1216</v>
      </c>
      <c r="B134" s="17">
        <v>549</v>
      </c>
      <c r="F134" s="17">
        <f t="shared" ref="F134:F197" si="2">B134</f>
        <v>549</v>
      </c>
    </row>
    <row r="135" spans="1:6" x14ac:dyDescent="0.3">
      <c r="A135" s="8" t="s">
        <v>2053</v>
      </c>
      <c r="B135" s="17">
        <v>541</v>
      </c>
      <c r="F135" s="17">
        <f t="shared" si="2"/>
        <v>541</v>
      </c>
    </row>
    <row r="136" spans="1:6" x14ac:dyDescent="0.3">
      <c r="A136" s="8" t="s">
        <v>2230</v>
      </c>
      <c r="B136" s="17">
        <v>539</v>
      </c>
      <c r="F136" s="17">
        <f t="shared" si="2"/>
        <v>539</v>
      </c>
    </row>
    <row r="137" spans="1:6" x14ac:dyDescent="0.3">
      <c r="A137" s="8" t="s">
        <v>2028</v>
      </c>
      <c r="B137" s="17">
        <v>539</v>
      </c>
      <c r="F137" s="17">
        <f t="shared" si="2"/>
        <v>539</v>
      </c>
    </row>
    <row r="138" spans="1:6" x14ac:dyDescent="0.3">
      <c r="A138" s="8" t="s">
        <v>2191</v>
      </c>
      <c r="B138" s="17">
        <v>537</v>
      </c>
      <c r="F138" s="17">
        <f t="shared" si="2"/>
        <v>537</v>
      </c>
    </row>
    <row r="139" spans="1:6" x14ac:dyDescent="0.3">
      <c r="A139" s="8" t="s">
        <v>2329</v>
      </c>
      <c r="B139" s="17">
        <v>537</v>
      </c>
      <c r="F139" s="17">
        <f t="shared" si="2"/>
        <v>537</v>
      </c>
    </row>
    <row r="140" spans="1:6" x14ac:dyDescent="0.3">
      <c r="A140" s="8" t="s">
        <v>2033</v>
      </c>
      <c r="B140" s="17">
        <v>531</v>
      </c>
      <c r="F140" s="17">
        <f t="shared" si="2"/>
        <v>531</v>
      </c>
    </row>
    <row r="141" spans="1:6" x14ac:dyDescent="0.3">
      <c r="A141" s="8" t="s">
        <v>344</v>
      </c>
      <c r="B141" s="17">
        <v>524</v>
      </c>
      <c r="F141" s="17">
        <f t="shared" si="2"/>
        <v>524</v>
      </c>
    </row>
    <row r="142" spans="1:6" x14ac:dyDescent="0.3">
      <c r="A142" s="8" t="s">
        <v>2189</v>
      </c>
      <c r="B142" s="17">
        <v>514</v>
      </c>
      <c r="F142" s="17">
        <f t="shared" si="2"/>
        <v>514</v>
      </c>
    </row>
    <row r="143" spans="1:6" x14ac:dyDescent="0.3">
      <c r="A143" s="8" t="s">
        <v>1197</v>
      </c>
      <c r="B143" s="17">
        <v>512</v>
      </c>
      <c r="F143" s="17">
        <f t="shared" si="2"/>
        <v>512</v>
      </c>
    </row>
    <row r="144" spans="1:6" x14ac:dyDescent="0.3">
      <c r="A144" s="8" t="s">
        <v>1969</v>
      </c>
      <c r="B144" s="17">
        <v>510</v>
      </c>
      <c r="F144" s="17">
        <f t="shared" si="2"/>
        <v>510</v>
      </c>
    </row>
    <row r="145" spans="1:6" x14ac:dyDescent="0.3">
      <c r="A145" s="8" t="s">
        <v>1251</v>
      </c>
      <c r="B145" s="17">
        <v>508</v>
      </c>
      <c r="F145" s="17">
        <f t="shared" si="2"/>
        <v>508</v>
      </c>
    </row>
    <row r="146" spans="1:6" x14ac:dyDescent="0.3">
      <c r="A146" s="8" t="s">
        <v>2032</v>
      </c>
      <c r="B146" s="17">
        <v>508</v>
      </c>
      <c r="F146" s="17">
        <f t="shared" si="2"/>
        <v>508</v>
      </c>
    </row>
    <row r="147" spans="1:6" x14ac:dyDescent="0.3">
      <c r="A147" s="8" t="s">
        <v>2035</v>
      </c>
      <c r="B147" s="17">
        <v>508</v>
      </c>
      <c r="F147" s="17">
        <f t="shared" si="2"/>
        <v>508</v>
      </c>
    </row>
    <row r="148" spans="1:6" x14ac:dyDescent="0.3">
      <c r="A148" s="8" t="s">
        <v>855</v>
      </c>
      <c r="B148" s="17">
        <v>499</v>
      </c>
      <c r="F148" s="17">
        <f t="shared" si="2"/>
        <v>499</v>
      </c>
    </row>
    <row r="149" spans="1:6" x14ac:dyDescent="0.3">
      <c r="A149" s="8" t="s">
        <v>2231</v>
      </c>
      <c r="B149" s="17">
        <v>498</v>
      </c>
      <c r="F149" s="17">
        <f t="shared" si="2"/>
        <v>498</v>
      </c>
    </row>
    <row r="150" spans="1:6" x14ac:dyDescent="0.3">
      <c r="A150" s="8" t="s">
        <v>329</v>
      </c>
      <c r="B150" s="17">
        <v>498</v>
      </c>
      <c r="F150" s="17">
        <f t="shared" si="2"/>
        <v>498</v>
      </c>
    </row>
    <row r="151" spans="1:6" x14ac:dyDescent="0.3">
      <c r="A151" s="8" t="s">
        <v>293</v>
      </c>
      <c r="B151" s="17">
        <v>493</v>
      </c>
      <c r="F151" s="17">
        <f t="shared" si="2"/>
        <v>493</v>
      </c>
    </row>
    <row r="152" spans="1:6" x14ac:dyDescent="0.3">
      <c r="A152" s="8" t="s">
        <v>337</v>
      </c>
      <c r="B152" s="17">
        <v>493</v>
      </c>
      <c r="F152" s="17">
        <f t="shared" si="2"/>
        <v>493</v>
      </c>
    </row>
    <row r="153" spans="1:6" x14ac:dyDescent="0.3">
      <c r="A153" s="8" t="s">
        <v>2602</v>
      </c>
      <c r="B153" s="17">
        <v>489</v>
      </c>
      <c r="F153" s="17">
        <f t="shared" si="2"/>
        <v>489</v>
      </c>
    </row>
    <row r="154" spans="1:6" x14ac:dyDescent="0.3">
      <c r="A154" s="8" t="s">
        <v>2252</v>
      </c>
      <c r="B154" s="17">
        <v>480</v>
      </c>
      <c r="F154" s="17">
        <f t="shared" si="2"/>
        <v>480</v>
      </c>
    </row>
    <row r="155" spans="1:6" x14ac:dyDescent="0.3">
      <c r="A155" s="8" t="s">
        <v>2281</v>
      </c>
      <c r="B155" s="17">
        <v>480</v>
      </c>
      <c r="F155" s="17">
        <f t="shared" si="2"/>
        <v>480</v>
      </c>
    </row>
    <row r="156" spans="1:6" x14ac:dyDescent="0.3">
      <c r="A156" s="8" t="s">
        <v>2017</v>
      </c>
      <c r="B156" s="17">
        <v>479</v>
      </c>
      <c r="F156" s="17">
        <f t="shared" si="2"/>
        <v>479</v>
      </c>
    </row>
    <row r="157" spans="1:6" x14ac:dyDescent="0.3">
      <c r="A157" s="8" t="s">
        <v>1022</v>
      </c>
      <c r="B157" s="17">
        <v>478</v>
      </c>
      <c r="F157" s="17">
        <f t="shared" si="2"/>
        <v>478</v>
      </c>
    </row>
    <row r="158" spans="1:6" x14ac:dyDescent="0.3">
      <c r="A158" s="8" t="s">
        <v>1977</v>
      </c>
      <c r="B158" s="17">
        <v>473</v>
      </c>
      <c r="F158" s="17">
        <f t="shared" si="2"/>
        <v>473</v>
      </c>
    </row>
    <row r="159" spans="1:6" x14ac:dyDescent="0.3">
      <c r="A159" s="8" t="s">
        <v>2074</v>
      </c>
      <c r="B159" s="17">
        <v>470</v>
      </c>
      <c r="F159" s="17">
        <f t="shared" si="2"/>
        <v>470</v>
      </c>
    </row>
    <row r="160" spans="1:6" x14ac:dyDescent="0.3">
      <c r="A160" s="8" t="s">
        <v>1275</v>
      </c>
      <c r="B160" s="17">
        <v>467</v>
      </c>
      <c r="F160" s="17">
        <f t="shared" si="2"/>
        <v>467</v>
      </c>
    </row>
    <row r="161" spans="1:6" x14ac:dyDescent="0.3">
      <c r="A161" s="8" t="s">
        <v>2621</v>
      </c>
      <c r="B161" s="17">
        <v>465</v>
      </c>
      <c r="F161" s="17">
        <f t="shared" si="2"/>
        <v>465</v>
      </c>
    </row>
    <row r="162" spans="1:6" x14ac:dyDescent="0.3">
      <c r="A162" s="8" t="s">
        <v>2737</v>
      </c>
      <c r="B162" s="17">
        <v>456</v>
      </c>
      <c r="F162" s="17">
        <f t="shared" si="2"/>
        <v>456</v>
      </c>
    </row>
    <row r="163" spans="1:6" x14ac:dyDescent="0.3">
      <c r="A163" s="8" t="s">
        <v>1537</v>
      </c>
      <c r="B163" s="17">
        <v>455</v>
      </c>
      <c r="F163" s="17">
        <f t="shared" si="2"/>
        <v>455</v>
      </c>
    </row>
    <row r="164" spans="1:6" x14ac:dyDescent="0.3">
      <c r="A164" s="8" t="s">
        <v>2027</v>
      </c>
      <c r="B164" s="17">
        <v>454</v>
      </c>
      <c r="F164" s="17">
        <f t="shared" si="2"/>
        <v>454</v>
      </c>
    </row>
    <row r="165" spans="1:6" x14ac:dyDescent="0.3">
      <c r="A165" s="8" t="s">
        <v>1523</v>
      </c>
      <c r="B165" s="17">
        <v>452</v>
      </c>
      <c r="F165" s="17">
        <f t="shared" si="2"/>
        <v>452</v>
      </c>
    </row>
    <row r="166" spans="1:6" x14ac:dyDescent="0.3">
      <c r="A166" s="8" t="s">
        <v>2019</v>
      </c>
      <c r="B166" s="17">
        <v>450</v>
      </c>
      <c r="F166" s="17">
        <f t="shared" si="2"/>
        <v>450</v>
      </c>
    </row>
    <row r="167" spans="1:6" x14ac:dyDescent="0.3">
      <c r="A167" s="8" t="s">
        <v>289</v>
      </c>
      <c r="B167" s="17">
        <v>447</v>
      </c>
      <c r="F167" s="17">
        <f t="shared" si="2"/>
        <v>447</v>
      </c>
    </row>
    <row r="168" spans="1:6" x14ac:dyDescent="0.3">
      <c r="A168" s="8" t="s">
        <v>2265</v>
      </c>
      <c r="B168" s="17">
        <v>445</v>
      </c>
      <c r="F168" s="17">
        <f t="shared" si="2"/>
        <v>445</v>
      </c>
    </row>
    <row r="169" spans="1:6" x14ac:dyDescent="0.3">
      <c r="A169" s="8" t="s">
        <v>2048</v>
      </c>
      <c r="B169" s="17">
        <v>443</v>
      </c>
      <c r="F169" s="17">
        <f t="shared" si="2"/>
        <v>443</v>
      </c>
    </row>
    <row r="170" spans="1:6" x14ac:dyDescent="0.3">
      <c r="A170" s="8" t="s">
        <v>1476</v>
      </c>
      <c r="B170" s="17">
        <v>441</v>
      </c>
      <c r="F170" s="17">
        <f t="shared" si="2"/>
        <v>441</v>
      </c>
    </row>
    <row r="171" spans="1:6" x14ac:dyDescent="0.3">
      <c r="A171" s="8" t="s">
        <v>332</v>
      </c>
      <c r="B171" s="17">
        <v>438</v>
      </c>
      <c r="F171" s="17">
        <f t="shared" si="2"/>
        <v>438</v>
      </c>
    </row>
    <row r="172" spans="1:6" x14ac:dyDescent="0.3">
      <c r="A172" s="8" t="s">
        <v>251</v>
      </c>
      <c r="B172" s="17">
        <v>437</v>
      </c>
      <c r="F172" s="17">
        <f t="shared" si="2"/>
        <v>437</v>
      </c>
    </row>
    <row r="173" spans="1:6" x14ac:dyDescent="0.3">
      <c r="A173" s="8" t="s">
        <v>2998</v>
      </c>
      <c r="B173" s="17">
        <v>433</v>
      </c>
      <c r="F173" s="17">
        <f t="shared" si="2"/>
        <v>433</v>
      </c>
    </row>
    <row r="174" spans="1:6" x14ac:dyDescent="0.3">
      <c r="A174" s="8" t="s">
        <v>2038</v>
      </c>
      <c r="B174" s="17">
        <v>429</v>
      </c>
      <c r="F174" s="17">
        <f t="shared" si="2"/>
        <v>429</v>
      </c>
    </row>
    <row r="175" spans="1:6" x14ac:dyDescent="0.3">
      <c r="A175" s="8" t="s">
        <v>2240</v>
      </c>
      <c r="B175" s="17">
        <v>426</v>
      </c>
      <c r="F175" s="17">
        <f t="shared" si="2"/>
        <v>426</v>
      </c>
    </row>
    <row r="176" spans="1:6" x14ac:dyDescent="0.3">
      <c r="A176" s="8" t="s">
        <v>2018</v>
      </c>
      <c r="B176" s="17">
        <v>426</v>
      </c>
      <c r="F176" s="17">
        <f t="shared" si="2"/>
        <v>426</v>
      </c>
    </row>
    <row r="177" spans="1:6" x14ac:dyDescent="0.3">
      <c r="A177" s="8" t="s">
        <v>1960</v>
      </c>
      <c r="B177" s="17">
        <v>424</v>
      </c>
      <c r="F177" s="17">
        <f t="shared" si="2"/>
        <v>424</v>
      </c>
    </row>
    <row r="178" spans="1:6" x14ac:dyDescent="0.3">
      <c r="A178" s="8" t="s">
        <v>279</v>
      </c>
      <c r="B178" s="17">
        <v>415</v>
      </c>
      <c r="F178" s="17">
        <f t="shared" si="2"/>
        <v>415</v>
      </c>
    </row>
    <row r="179" spans="1:6" x14ac:dyDescent="0.3">
      <c r="A179" s="8" t="s">
        <v>1955</v>
      </c>
      <c r="B179" s="17">
        <v>415</v>
      </c>
      <c r="F179" s="17">
        <f t="shared" si="2"/>
        <v>415</v>
      </c>
    </row>
    <row r="180" spans="1:6" x14ac:dyDescent="0.3">
      <c r="A180" s="8" t="s">
        <v>1278</v>
      </c>
      <c r="B180" s="17">
        <v>413</v>
      </c>
      <c r="F180" s="17">
        <f t="shared" si="2"/>
        <v>413</v>
      </c>
    </row>
    <row r="181" spans="1:6" x14ac:dyDescent="0.3">
      <c r="A181" s="8" t="s">
        <v>2059</v>
      </c>
      <c r="B181" s="17">
        <v>410</v>
      </c>
      <c r="F181" s="17">
        <f t="shared" si="2"/>
        <v>410</v>
      </c>
    </row>
    <row r="182" spans="1:6" x14ac:dyDescent="0.3">
      <c r="A182" s="8" t="s">
        <v>1370</v>
      </c>
      <c r="B182" s="17">
        <v>406</v>
      </c>
      <c r="F182" s="17">
        <f t="shared" si="2"/>
        <v>406</v>
      </c>
    </row>
    <row r="183" spans="1:6" x14ac:dyDescent="0.3">
      <c r="A183" s="8" t="s">
        <v>1511</v>
      </c>
      <c r="B183" s="17">
        <v>405</v>
      </c>
      <c r="F183" s="17">
        <f t="shared" si="2"/>
        <v>405</v>
      </c>
    </row>
    <row r="184" spans="1:6" x14ac:dyDescent="0.3">
      <c r="A184" s="8" t="s">
        <v>1968</v>
      </c>
      <c r="B184" s="17">
        <v>405</v>
      </c>
      <c r="F184" s="17">
        <f t="shared" si="2"/>
        <v>405</v>
      </c>
    </row>
    <row r="185" spans="1:6" x14ac:dyDescent="0.3">
      <c r="A185" s="8" t="s">
        <v>2268</v>
      </c>
      <c r="B185" s="17">
        <v>404</v>
      </c>
      <c r="F185" s="17">
        <f t="shared" si="2"/>
        <v>404</v>
      </c>
    </row>
    <row r="186" spans="1:6" x14ac:dyDescent="0.3">
      <c r="A186" s="8" t="s">
        <v>2726</v>
      </c>
      <c r="B186" s="17">
        <v>404</v>
      </c>
      <c r="F186" s="17">
        <f t="shared" si="2"/>
        <v>404</v>
      </c>
    </row>
    <row r="187" spans="1:6" x14ac:dyDescent="0.3">
      <c r="A187" s="8" t="s">
        <v>2341</v>
      </c>
      <c r="B187" s="17">
        <v>403</v>
      </c>
      <c r="F187" s="17">
        <f t="shared" si="2"/>
        <v>403</v>
      </c>
    </row>
    <row r="188" spans="1:6" x14ac:dyDescent="0.3">
      <c r="A188" s="8" t="s">
        <v>1975</v>
      </c>
      <c r="B188" s="17">
        <v>402</v>
      </c>
      <c r="F188" s="17">
        <f t="shared" si="2"/>
        <v>402</v>
      </c>
    </row>
    <row r="189" spans="1:6" x14ac:dyDescent="0.3">
      <c r="A189" s="8" t="s">
        <v>2010</v>
      </c>
      <c r="B189" s="17">
        <v>398</v>
      </c>
      <c r="F189" s="17">
        <f t="shared" si="2"/>
        <v>398</v>
      </c>
    </row>
    <row r="190" spans="1:6" x14ac:dyDescent="0.3">
      <c r="A190" s="8" t="s">
        <v>2607</v>
      </c>
      <c r="B190" s="17">
        <v>398</v>
      </c>
      <c r="F190" s="17">
        <f t="shared" si="2"/>
        <v>398</v>
      </c>
    </row>
    <row r="191" spans="1:6" x14ac:dyDescent="0.3">
      <c r="A191" s="8" t="s">
        <v>2707</v>
      </c>
      <c r="B191" s="17">
        <v>394</v>
      </c>
      <c r="F191" s="17">
        <f t="shared" si="2"/>
        <v>394</v>
      </c>
    </row>
    <row r="192" spans="1:6" x14ac:dyDescent="0.3">
      <c r="A192" s="8" t="s">
        <v>2996</v>
      </c>
      <c r="B192" s="17">
        <v>392</v>
      </c>
      <c r="F192" s="17">
        <f t="shared" si="2"/>
        <v>392</v>
      </c>
    </row>
    <row r="193" spans="1:6" x14ac:dyDescent="0.3">
      <c r="A193" s="8" t="s">
        <v>2728</v>
      </c>
      <c r="B193" s="17">
        <v>392</v>
      </c>
      <c r="F193" s="17">
        <f t="shared" si="2"/>
        <v>392</v>
      </c>
    </row>
    <row r="194" spans="1:6" x14ac:dyDescent="0.3">
      <c r="A194" s="8" t="s">
        <v>2187</v>
      </c>
      <c r="B194" s="17">
        <v>392</v>
      </c>
      <c r="F194" s="17">
        <f t="shared" si="2"/>
        <v>392</v>
      </c>
    </row>
    <row r="195" spans="1:6" x14ac:dyDescent="0.3">
      <c r="A195" s="8" t="s">
        <v>2234</v>
      </c>
      <c r="B195" s="17">
        <v>391</v>
      </c>
      <c r="F195" s="17">
        <f t="shared" si="2"/>
        <v>391</v>
      </c>
    </row>
    <row r="196" spans="1:6" x14ac:dyDescent="0.3">
      <c r="A196" s="8" t="s">
        <v>1276</v>
      </c>
      <c r="B196" s="17">
        <v>389</v>
      </c>
      <c r="F196" s="17">
        <f t="shared" si="2"/>
        <v>389</v>
      </c>
    </row>
    <row r="197" spans="1:6" x14ac:dyDescent="0.3">
      <c r="A197" s="8" t="s">
        <v>1979</v>
      </c>
      <c r="B197" s="17">
        <v>388</v>
      </c>
      <c r="F197" s="17">
        <f t="shared" si="2"/>
        <v>388</v>
      </c>
    </row>
    <row r="198" spans="1:6" x14ac:dyDescent="0.3">
      <c r="A198" s="8" t="s">
        <v>2606</v>
      </c>
      <c r="B198" s="17">
        <v>385</v>
      </c>
      <c r="F198" s="17">
        <f t="shared" ref="F198:F261" si="3">B198</f>
        <v>385</v>
      </c>
    </row>
    <row r="199" spans="1:6" x14ac:dyDescent="0.3">
      <c r="A199" s="8" t="s">
        <v>385</v>
      </c>
      <c r="B199" s="17">
        <v>383</v>
      </c>
      <c r="F199" s="17">
        <f t="shared" si="3"/>
        <v>383</v>
      </c>
    </row>
    <row r="200" spans="1:6" x14ac:dyDescent="0.3">
      <c r="A200" s="8" t="s">
        <v>2248</v>
      </c>
      <c r="B200" s="17">
        <v>380</v>
      </c>
      <c r="F200" s="17">
        <f t="shared" si="3"/>
        <v>380</v>
      </c>
    </row>
    <row r="201" spans="1:6" x14ac:dyDescent="0.3">
      <c r="A201" s="8" t="s">
        <v>2040</v>
      </c>
      <c r="B201" s="17">
        <v>379</v>
      </c>
      <c r="F201" s="17">
        <f t="shared" si="3"/>
        <v>379</v>
      </c>
    </row>
    <row r="202" spans="1:6" x14ac:dyDescent="0.3">
      <c r="A202" s="8" t="s">
        <v>348</v>
      </c>
      <c r="B202" s="17">
        <v>379</v>
      </c>
      <c r="F202" s="17">
        <f t="shared" si="3"/>
        <v>379</v>
      </c>
    </row>
    <row r="203" spans="1:6" x14ac:dyDescent="0.3">
      <c r="A203" s="8" t="s">
        <v>243</v>
      </c>
      <c r="B203" s="17">
        <v>376</v>
      </c>
      <c r="F203" s="17">
        <f t="shared" si="3"/>
        <v>376</v>
      </c>
    </row>
    <row r="204" spans="1:6" x14ac:dyDescent="0.3">
      <c r="A204" s="8" t="s">
        <v>2060</v>
      </c>
      <c r="B204" s="17">
        <v>375</v>
      </c>
      <c r="F204" s="17">
        <f t="shared" si="3"/>
        <v>375</v>
      </c>
    </row>
    <row r="205" spans="1:6" x14ac:dyDescent="0.3">
      <c r="A205" s="8" t="s">
        <v>1185</v>
      </c>
      <c r="B205" s="17">
        <v>375</v>
      </c>
      <c r="F205" s="17">
        <f t="shared" si="3"/>
        <v>375</v>
      </c>
    </row>
    <row r="206" spans="1:6" x14ac:dyDescent="0.3">
      <c r="A206" s="8" t="s">
        <v>2443</v>
      </c>
      <c r="B206" s="17">
        <v>372</v>
      </c>
      <c r="F206" s="17">
        <f t="shared" si="3"/>
        <v>372</v>
      </c>
    </row>
    <row r="207" spans="1:6" x14ac:dyDescent="0.3">
      <c r="A207" s="8" t="s">
        <v>1535</v>
      </c>
      <c r="B207" s="17">
        <v>369</v>
      </c>
      <c r="F207" s="17">
        <f t="shared" si="3"/>
        <v>369</v>
      </c>
    </row>
    <row r="208" spans="1:6" x14ac:dyDescent="0.3">
      <c r="A208" s="8" t="s">
        <v>1478</v>
      </c>
      <c r="B208" s="17">
        <v>369</v>
      </c>
      <c r="F208" s="17">
        <f t="shared" si="3"/>
        <v>369</v>
      </c>
    </row>
    <row r="209" spans="1:6" x14ac:dyDescent="0.3">
      <c r="A209" s="8" t="s">
        <v>1957</v>
      </c>
      <c r="B209" s="17">
        <v>365</v>
      </c>
      <c r="F209" s="17">
        <f t="shared" si="3"/>
        <v>365</v>
      </c>
    </row>
    <row r="210" spans="1:6" x14ac:dyDescent="0.3">
      <c r="A210" s="8" t="s">
        <v>2989</v>
      </c>
      <c r="B210" s="17">
        <v>364</v>
      </c>
      <c r="F210" s="17">
        <f t="shared" si="3"/>
        <v>364</v>
      </c>
    </row>
    <row r="211" spans="1:6" x14ac:dyDescent="0.3">
      <c r="A211" s="8" t="s">
        <v>1257</v>
      </c>
      <c r="B211" s="17">
        <v>361</v>
      </c>
      <c r="F211" s="17">
        <f t="shared" si="3"/>
        <v>361</v>
      </c>
    </row>
    <row r="212" spans="1:6" x14ac:dyDescent="0.3">
      <c r="A212" s="8" t="s">
        <v>2183</v>
      </c>
      <c r="B212" s="17">
        <v>356</v>
      </c>
      <c r="F212" s="17">
        <f t="shared" si="3"/>
        <v>356</v>
      </c>
    </row>
    <row r="213" spans="1:6" x14ac:dyDescent="0.3">
      <c r="A213" s="8" t="s">
        <v>2005</v>
      </c>
      <c r="B213" s="17">
        <v>354</v>
      </c>
      <c r="F213" s="17">
        <f t="shared" si="3"/>
        <v>354</v>
      </c>
    </row>
    <row r="214" spans="1:6" x14ac:dyDescent="0.3">
      <c r="A214" s="8" t="s">
        <v>362</v>
      </c>
      <c r="B214" s="17">
        <v>354</v>
      </c>
      <c r="F214" s="17">
        <f t="shared" si="3"/>
        <v>354</v>
      </c>
    </row>
    <row r="215" spans="1:6" x14ac:dyDescent="0.3">
      <c r="A215" s="8" t="s">
        <v>2024</v>
      </c>
      <c r="B215" s="17">
        <v>353</v>
      </c>
      <c r="F215" s="17">
        <f t="shared" si="3"/>
        <v>353</v>
      </c>
    </row>
    <row r="216" spans="1:6" x14ac:dyDescent="0.3">
      <c r="A216" s="8" t="s">
        <v>2333</v>
      </c>
      <c r="B216" s="17">
        <v>352</v>
      </c>
      <c r="F216" s="17">
        <f t="shared" si="3"/>
        <v>352</v>
      </c>
    </row>
    <row r="217" spans="1:6" x14ac:dyDescent="0.3">
      <c r="A217" s="8" t="s">
        <v>394</v>
      </c>
      <c r="B217" s="17">
        <v>351</v>
      </c>
      <c r="F217" s="17">
        <f t="shared" si="3"/>
        <v>351</v>
      </c>
    </row>
    <row r="218" spans="1:6" x14ac:dyDescent="0.3">
      <c r="A218" s="8" t="s">
        <v>2073</v>
      </c>
      <c r="B218" s="17">
        <v>350</v>
      </c>
      <c r="F218" s="17">
        <f t="shared" si="3"/>
        <v>350</v>
      </c>
    </row>
    <row r="219" spans="1:6" x14ac:dyDescent="0.3">
      <c r="A219" s="8" t="s">
        <v>3029</v>
      </c>
      <c r="B219" s="17">
        <v>348</v>
      </c>
      <c r="F219" s="17">
        <f t="shared" si="3"/>
        <v>348</v>
      </c>
    </row>
    <row r="220" spans="1:6" x14ac:dyDescent="0.3">
      <c r="A220" s="8" t="s">
        <v>1506</v>
      </c>
      <c r="B220" s="17">
        <v>345</v>
      </c>
      <c r="F220" s="17">
        <f t="shared" si="3"/>
        <v>345</v>
      </c>
    </row>
    <row r="221" spans="1:6" x14ac:dyDescent="0.3">
      <c r="A221" s="8" t="s">
        <v>1472</v>
      </c>
      <c r="B221" s="17">
        <v>343</v>
      </c>
      <c r="F221" s="17">
        <f t="shared" si="3"/>
        <v>343</v>
      </c>
    </row>
    <row r="222" spans="1:6" x14ac:dyDescent="0.3">
      <c r="A222" s="8" t="s">
        <v>20</v>
      </c>
      <c r="B222" s="17">
        <v>342</v>
      </c>
      <c r="F222" s="17">
        <f t="shared" si="3"/>
        <v>342</v>
      </c>
    </row>
    <row r="223" spans="1:6" x14ac:dyDescent="0.3">
      <c r="A223" s="8" t="s">
        <v>331</v>
      </c>
      <c r="B223" s="17">
        <v>340</v>
      </c>
      <c r="F223" s="17">
        <f t="shared" si="3"/>
        <v>340</v>
      </c>
    </row>
    <row r="224" spans="1:6" x14ac:dyDescent="0.3">
      <c r="A224" s="8" t="s">
        <v>1462</v>
      </c>
      <c r="B224" s="17">
        <v>340</v>
      </c>
      <c r="F224" s="17">
        <f t="shared" si="3"/>
        <v>340</v>
      </c>
    </row>
    <row r="225" spans="1:6" x14ac:dyDescent="0.3">
      <c r="A225" s="8" t="s">
        <v>2169</v>
      </c>
      <c r="B225" s="17">
        <v>340</v>
      </c>
      <c r="F225" s="17">
        <f t="shared" si="3"/>
        <v>340</v>
      </c>
    </row>
    <row r="226" spans="1:6" x14ac:dyDescent="0.3">
      <c r="A226" s="8" t="s">
        <v>2735</v>
      </c>
      <c r="B226" s="17">
        <v>339</v>
      </c>
      <c r="F226" s="17">
        <f t="shared" si="3"/>
        <v>339</v>
      </c>
    </row>
    <row r="227" spans="1:6" x14ac:dyDescent="0.3">
      <c r="A227" s="8" t="s">
        <v>2448</v>
      </c>
      <c r="B227" s="17">
        <v>337</v>
      </c>
      <c r="F227" s="17">
        <f t="shared" si="3"/>
        <v>337</v>
      </c>
    </row>
    <row r="228" spans="1:6" x14ac:dyDescent="0.3">
      <c r="A228" s="8" t="s">
        <v>322</v>
      </c>
      <c r="B228" s="17">
        <v>337</v>
      </c>
      <c r="F228" s="17">
        <f t="shared" si="3"/>
        <v>337</v>
      </c>
    </row>
    <row r="229" spans="1:6" x14ac:dyDescent="0.3">
      <c r="A229" s="8" t="s">
        <v>3546</v>
      </c>
      <c r="B229" s="17">
        <v>336</v>
      </c>
      <c r="F229" s="17">
        <f t="shared" si="3"/>
        <v>336</v>
      </c>
    </row>
    <row r="230" spans="1:6" x14ac:dyDescent="0.3">
      <c r="A230" s="8" t="s">
        <v>1473</v>
      </c>
      <c r="B230" s="17">
        <v>336</v>
      </c>
      <c r="F230" s="17">
        <f t="shared" si="3"/>
        <v>336</v>
      </c>
    </row>
    <row r="231" spans="1:6" x14ac:dyDescent="0.3">
      <c r="A231" s="8" t="s">
        <v>1513</v>
      </c>
      <c r="B231" s="17">
        <v>335</v>
      </c>
      <c r="F231" s="17">
        <f t="shared" si="3"/>
        <v>335</v>
      </c>
    </row>
    <row r="232" spans="1:6" x14ac:dyDescent="0.3">
      <c r="A232" s="8" t="s">
        <v>276</v>
      </c>
      <c r="B232" s="17">
        <v>332</v>
      </c>
      <c r="F232" s="17">
        <f t="shared" si="3"/>
        <v>332</v>
      </c>
    </row>
    <row r="233" spans="1:6" x14ac:dyDescent="0.3">
      <c r="A233" s="8" t="s">
        <v>3036</v>
      </c>
      <c r="B233" s="17">
        <v>329</v>
      </c>
      <c r="F233" s="17">
        <f t="shared" si="3"/>
        <v>329</v>
      </c>
    </row>
    <row r="234" spans="1:6" x14ac:dyDescent="0.3">
      <c r="A234" s="8" t="s">
        <v>1503</v>
      </c>
      <c r="B234" s="17">
        <v>329</v>
      </c>
      <c r="F234" s="17">
        <f t="shared" si="3"/>
        <v>329</v>
      </c>
    </row>
    <row r="235" spans="1:6" x14ac:dyDescent="0.3">
      <c r="A235" s="8" t="s">
        <v>245</v>
      </c>
      <c r="B235" s="17">
        <v>328</v>
      </c>
      <c r="F235" s="17">
        <f t="shared" si="3"/>
        <v>328</v>
      </c>
    </row>
    <row r="236" spans="1:6" x14ac:dyDescent="0.3">
      <c r="A236" s="8" t="s">
        <v>343</v>
      </c>
      <c r="B236" s="17">
        <v>325</v>
      </c>
      <c r="F236" s="17">
        <f t="shared" si="3"/>
        <v>325</v>
      </c>
    </row>
    <row r="237" spans="1:6" x14ac:dyDescent="0.3">
      <c r="A237" s="8" t="s">
        <v>2717</v>
      </c>
      <c r="B237" s="17">
        <v>325</v>
      </c>
      <c r="F237" s="17">
        <f t="shared" si="3"/>
        <v>325</v>
      </c>
    </row>
    <row r="238" spans="1:6" x14ac:dyDescent="0.3">
      <c r="A238" s="8" t="s">
        <v>2023</v>
      </c>
      <c r="B238" s="17">
        <v>325</v>
      </c>
      <c r="F238" s="17">
        <f t="shared" si="3"/>
        <v>325</v>
      </c>
    </row>
    <row r="239" spans="1:6" x14ac:dyDescent="0.3">
      <c r="A239" s="8" t="s">
        <v>3211</v>
      </c>
      <c r="B239" s="17">
        <v>322</v>
      </c>
      <c r="F239" s="17">
        <f t="shared" si="3"/>
        <v>322</v>
      </c>
    </row>
    <row r="240" spans="1:6" x14ac:dyDescent="0.3">
      <c r="A240" s="8" t="s">
        <v>2227</v>
      </c>
      <c r="B240" s="17">
        <v>321</v>
      </c>
      <c r="F240" s="17">
        <f t="shared" si="3"/>
        <v>321</v>
      </c>
    </row>
    <row r="241" spans="1:6" x14ac:dyDescent="0.3">
      <c r="A241" s="8" t="s">
        <v>1470</v>
      </c>
      <c r="B241" s="17">
        <v>321</v>
      </c>
      <c r="F241" s="17">
        <f t="shared" si="3"/>
        <v>321</v>
      </c>
    </row>
    <row r="242" spans="1:6" x14ac:dyDescent="0.3">
      <c r="A242" s="8" t="s">
        <v>2604</v>
      </c>
      <c r="B242" s="17">
        <v>321</v>
      </c>
      <c r="F242" s="17">
        <f t="shared" si="3"/>
        <v>321</v>
      </c>
    </row>
    <row r="243" spans="1:6" x14ac:dyDescent="0.3">
      <c r="A243" s="8" t="s">
        <v>3027</v>
      </c>
      <c r="B243" s="17">
        <v>320</v>
      </c>
      <c r="F243" s="17">
        <f t="shared" si="3"/>
        <v>320</v>
      </c>
    </row>
    <row r="244" spans="1:6" x14ac:dyDescent="0.3">
      <c r="A244" s="8" t="s">
        <v>318</v>
      </c>
      <c r="B244" s="17">
        <v>316</v>
      </c>
      <c r="F244" s="17">
        <f t="shared" si="3"/>
        <v>316</v>
      </c>
    </row>
    <row r="245" spans="1:6" x14ac:dyDescent="0.3">
      <c r="A245" s="8" t="s">
        <v>642</v>
      </c>
      <c r="B245" s="17">
        <v>315</v>
      </c>
      <c r="F245" s="17">
        <f t="shared" si="3"/>
        <v>315</v>
      </c>
    </row>
    <row r="246" spans="1:6" x14ac:dyDescent="0.3">
      <c r="A246" s="8" t="s">
        <v>1198</v>
      </c>
      <c r="B246" s="17">
        <v>314</v>
      </c>
      <c r="F246" s="17">
        <f t="shared" si="3"/>
        <v>314</v>
      </c>
    </row>
    <row r="247" spans="1:6" x14ac:dyDescent="0.3">
      <c r="A247" s="8" t="s">
        <v>255</v>
      </c>
      <c r="B247" s="17">
        <v>314</v>
      </c>
      <c r="F247" s="17">
        <f t="shared" si="3"/>
        <v>314</v>
      </c>
    </row>
    <row r="248" spans="1:6" x14ac:dyDescent="0.3">
      <c r="A248" s="8" t="s">
        <v>2444</v>
      </c>
      <c r="B248" s="17">
        <v>311</v>
      </c>
      <c r="F248" s="17">
        <f t="shared" si="3"/>
        <v>311</v>
      </c>
    </row>
    <row r="249" spans="1:6" x14ac:dyDescent="0.3">
      <c r="A249" s="8" t="s">
        <v>2709</v>
      </c>
      <c r="B249" s="17">
        <v>308</v>
      </c>
      <c r="F249" s="17">
        <f t="shared" si="3"/>
        <v>308</v>
      </c>
    </row>
    <row r="250" spans="1:6" x14ac:dyDescent="0.3">
      <c r="A250" s="8" t="s">
        <v>3035</v>
      </c>
      <c r="B250" s="17">
        <v>307</v>
      </c>
      <c r="F250" s="17">
        <f t="shared" si="3"/>
        <v>307</v>
      </c>
    </row>
    <row r="251" spans="1:6" x14ac:dyDescent="0.3">
      <c r="A251" s="8" t="s">
        <v>1963</v>
      </c>
      <c r="B251" s="17">
        <v>306</v>
      </c>
      <c r="F251" s="17">
        <f t="shared" si="3"/>
        <v>306</v>
      </c>
    </row>
    <row r="252" spans="1:6" x14ac:dyDescent="0.3">
      <c r="A252" s="8" t="s">
        <v>2714</v>
      </c>
      <c r="B252" s="17">
        <v>305</v>
      </c>
      <c r="F252" s="17">
        <f t="shared" si="3"/>
        <v>305</v>
      </c>
    </row>
    <row r="253" spans="1:6" x14ac:dyDescent="0.3">
      <c r="A253" s="8" t="s">
        <v>280</v>
      </c>
      <c r="B253" s="17">
        <v>305</v>
      </c>
      <c r="F253" s="17">
        <f t="shared" si="3"/>
        <v>305</v>
      </c>
    </row>
    <row r="254" spans="1:6" x14ac:dyDescent="0.3">
      <c r="A254" s="8" t="s">
        <v>2608</v>
      </c>
      <c r="B254" s="17">
        <v>304</v>
      </c>
      <c r="F254" s="17">
        <f t="shared" si="3"/>
        <v>304</v>
      </c>
    </row>
    <row r="255" spans="1:6" x14ac:dyDescent="0.3">
      <c r="A255" s="8" t="s">
        <v>2007</v>
      </c>
      <c r="B255" s="17">
        <v>303</v>
      </c>
      <c r="F255" s="17">
        <f t="shared" si="3"/>
        <v>303</v>
      </c>
    </row>
    <row r="256" spans="1:6" x14ac:dyDescent="0.3">
      <c r="A256" s="8" t="s">
        <v>358</v>
      </c>
      <c r="B256" s="17">
        <v>303</v>
      </c>
      <c r="F256" s="17">
        <f t="shared" si="3"/>
        <v>303</v>
      </c>
    </row>
    <row r="257" spans="1:6" x14ac:dyDescent="0.3">
      <c r="A257" s="8" t="s">
        <v>360</v>
      </c>
      <c r="B257" s="17">
        <v>302</v>
      </c>
      <c r="F257" s="17">
        <f t="shared" si="3"/>
        <v>302</v>
      </c>
    </row>
    <row r="258" spans="1:6" x14ac:dyDescent="0.3">
      <c r="A258" s="8" t="s">
        <v>3155</v>
      </c>
      <c r="B258" s="17">
        <v>302</v>
      </c>
      <c r="F258" s="17">
        <f t="shared" si="3"/>
        <v>302</v>
      </c>
    </row>
    <row r="259" spans="1:6" x14ac:dyDescent="0.3">
      <c r="A259" s="8" t="s">
        <v>2228</v>
      </c>
      <c r="B259" s="17">
        <v>301</v>
      </c>
      <c r="F259" s="17">
        <f t="shared" si="3"/>
        <v>301</v>
      </c>
    </row>
    <row r="260" spans="1:6" x14ac:dyDescent="0.3">
      <c r="A260" s="8" t="s">
        <v>341</v>
      </c>
      <c r="B260" s="17">
        <v>299</v>
      </c>
      <c r="F260" s="17">
        <f t="shared" si="3"/>
        <v>299</v>
      </c>
    </row>
    <row r="261" spans="1:6" x14ac:dyDescent="0.3">
      <c r="A261" s="8" t="s">
        <v>301</v>
      </c>
      <c r="B261" s="17">
        <v>298</v>
      </c>
      <c r="F261" s="17">
        <f t="shared" si="3"/>
        <v>298</v>
      </c>
    </row>
    <row r="262" spans="1:6" x14ac:dyDescent="0.3">
      <c r="A262" s="8" t="s">
        <v>2225</v>
      </c>
      <c r="B262" s="17">
        <v>296</v>
      </c>
      <c r="F262" s="17">
        <f t="shared" ref="F262:F325" si="4">B262</f>
        <v>296</v>
      </c>
    </row>
    <row r="263" spans="1:6" x14ac:dyDescent="0.3">
      <c r="A263" s="8" t="s">
        <v>2612</v>
      </c>
      <c r="B263" s="17">
        <v>294</v>
      </c>
      <c r="F263" s="17">
        <f t="shared" si="4"/>
        <v>294</v>
      </c>
    </row>
    <row r="264" spans="1:6" x14ac:dyDescent="0.3">
      <c r="A264" s="8" t="s">
        <v>1533</v>
      </c>
      <c r="B264" s="17">
        <v>294</v>
      </c>
      <c r="F264" s="17">
        <f t="shared" si="4"/>
        <v>294</v>
      </c>
    </row>
    <row r="265" spans="1:6" x14ac:dyDescent="0.3">
      <c r="A265" s="8" t="s">
        <v>1469</v>
      </c>
      <c r="B265" s="17">
        <v>293</v>
      </c>
      <c r="F265" s="17">
        <f t="shared" si="4"/>
        <v>293</v>
      </c>
    </row>
    <row r="266" spans="1:6" x14ac:dyDescent="0.3">
      <c r="A266" s="8" t="s">
        <v>2245</v>
      </c>
      <c r="B266" s="17">
        <v>290</v>
      </c>
      <c r="F266" s="17">
        <f t="shared" si="4"/>
        <v>290</v>
      </c>
    </row>
    <row r="267" spans="1:6" x14ac:dyDescent="0.3">
      <c r="A267" s="8" t="s">
        <v>288</v>
      </c>
      <c r="B267" s="17">
        <v>290</v>
      </c>
      <c r="F267" s="17">
        <f t="shared" si="4"/>
        <v>290</v>
      </c>
    </row>
    <row r="268" spans="1:6" x14ac:dyDescent="0.3">
      <c r="A268" s="8" t="s">
        <v>1956</v>
      </c>
      <c r="B268" s="17">
        <v>290</v>
      </c>
      <c r="F268" s="17">
        <f t="shared" si="4"/>
        <v>290</v>
      </c>
    </row>
    <row r="269" spans="1:6" x14ac:dyDescent="0.3">
      <c r="A269" s="8" t="s">
        <v>3267</v>
      </c>
      <c r="B269" s="17">
        <v>288</v>
      </c>
      <c r="F269" s="17">
        <f t="shared" si="4"/>
        <v>288</v>
      </c>
    </row>
    <row r="270" spans="1:6" x14ac:dyDescent="0.3">
      <c r="A270" s="8" t="s">
        <v>2299</v>
      </c>
      <c r="B270" s="17">
        <v>288</v>
      </c>
      <c r="F270" s="17">
        <f t="shared" si="4"/>
        <v>288</v>
      </c>
    </row>
    <row r="271" spans="1:6" x14ac:dyDescent="0.3">
      <c r="A271" s="8" t="s">
        <v>272</v>
      </c>
      <c r="B271" s="17">
        <v>287</v>
      </c>
      <c r="F271" s="17">
        <f t="shared" si="4"/>
        <v>287</v>
      </c>
    </row>
    <row r="272" spans="1:6" x14ac:dyDescent="0.3">
      <c r="A272" s="8" t="s">
        <v>2631</v>
      </c>
      <c r="B272" s="17">
        <v>286</v>
      </c>
      <c r="F272" s="17">
        <f t="shared" si="4"/>
        <v>286</v>
      </c>
    </row>
    <row r="273" spans="1:6" x14ac:dyDescent="0.3">
      <c r="A273" s="8" t="s">
        <v>3274</v>
      </c>
      <c r="B273" s="17">
        <v>286</v>
      </c>
      <c r="F273" s="17">
        <f t="shared" si="4"/>
        <v>286</v>
      </c>
    </row>
    <row r="274" spans="1:6" x14ac:dyDescent="0.3">
      <c r="A274" s="8" t="s">
        <v>353</v>
      </c>
      <c r="B274" s="17">
        <v>286</v>
      </c>
      <c r="F274" s="17">
        <f t="shared" si="4"/>
        <v>286</v>
      </c>
    </row>
    <row r="275" spans="1:6" x14ac:dyDescent="0.3">
      <c r="A275" s="8" t="s">
        <v>345</v>
      </c>
      <c r="B275" s="17">
        <v>285</v>
      </c>
      <c r="F275" s="17">
        <f t="shared" si="4"/>
        <v>285</v>
      </c>
    </row>
    <row r="276" spans="1:6" x14ac:dyDescent="0.3">
      <c r="A276" s="8" t="s">
        <v>1540</v>
      </c>
      <c r="B276" s="17">
        <v>284</v>
      </c>
      <c r="F276" s="17">
        <f t="shared" si="4"/>
        <v>284</v>
      </c>
    </row>
    <row r="277" spans="1:6" x14ac:dyDescent="0.3">
      <c r="A277" s="8" t="s">
        <v>6</v>
      </c>
      <c r="B277" s="17">
        <v>284</v>
      </c>
      <c r="F277" s="17">
        <f t="shared" si="4"/>
        <v>284</v>
      </c>
    </row>
    <row r="278" spans="1:6" x14ac:dyDescent="0.3">
      <c r="A278" s="8" t="s">
        <v>319</v>
      </c>
      <c r="B278" s="17">
        <v>284</v>
      </c>
      <c r="F278" s="17">
        <f t="shared" si="4"/>
        <v>284</v>
      </c>
    </row>
    <row r="279" spans="1:6" x14ac:dyDescent="0.3">
      <c r="A279" s="8" t="s">
        <v>2332</v>
      </c>
      <c r="B279" s="17">
        <v>283</v>
      </c>
      <c r="F279" s="17">
        <f t="shared" si="4"/>
        <v>283</v>
      </c>
    </row>
    <row r="280" spans="1:6" x14ac:dyDescent="0.3">
      <c r="A280" s="8" t="s">
        <v>2460</v>
      </c>
      <c r="B280" s="17">
        <v>282</v>
      </c>
      <c r="F280" s="17">
        <f t="shared" si="4"/>
        <v>282</v>
      </c>
    </row>
    <row r="281" spans="1:6" x14ac:dyDescent="0.3">
      <c r="A281" s="8" t="s">
        <v>1527</v>
      </c>
      <c r="B281" s="17">
        <v>280</v>
      </c>
      <c r="F281" s="17">
        <f t="shared" si="4"/>
        <v>280</v>
      </c>
    </row>
    <row r="282" spans="1:6" x14ac:dyDescent="0.3">
      <c r="A282" s="8" t="s">
        <v>2184</v>
      </c>
      <c r="B282" s="17">
        <v>279</v>
      </c>
      <c r="F282" s="17">
        <f t="shared" si="4"/>
        <v>279</v>
      </c>
    </row>
    <row r="283" spans="1:6" x14ac:dyDescent="0.3">
      <c r="A283" s="8" t="s">
        <v>2072</v>
      </c>
      <c r="B283" s="17">
        <v>278</v>
      </c>
      <c r="F283" s="17">
        <f t="shared" si="4"/>
        <v>278</v>
      </c>
    </row>
    <row r="284" spans="1:6" x14ac:dyDescent="0.3">
      <c r="A284" s="8" t="s">
        <v>3004</v>
      </c>
      <c r="B284" s="17">
        <v>277</v>
      </c>
      <c r="F284" s="17">
        <f t="shared" si="4"/>
        <v>277</v>
      </c>
    </row>
    <row r="285" spans="1:6" x14ac:dyDescent="0.3">
      <c r="A285" s="8" t="s">
        <v>659</v>
      </c>
      <c r="B285" s="17">
        <v>276</v>
      </c>
      <c r="F285" s="17">
        <f t="shared" si="4"/>
        <v>276</v>
      </c>
    </row>
    <row r="286" spans="1:6" x14ac:dyDescent="0.3">
      <c r="A286" s="8" t="s">
        <v>257</v>
      </c>
      <c r="B286" s="17">
        <v>275</v>
      </c>
      <c r="F286" s="17">
        <f t="shared" si="4"/>
        <v>275</v>
      </c>
    </row>
    <row r="287" spans="1:6" x14ac:dyDescent="0.3">
      <c r="A287" s="8" t="s">
        <v>656</v>
      </c>
      <c r="B287" s="17">
        <v>274</v>
      </c>
      <c r="F287" s="17">
        <f t="shared" si="4"/>
        <v>274</v>
      </c>
    </row>
    <row r="288" spans="1:6" x14ac:dyDescent="0.3">
      <c r="A288" s="8" t="s">
        <v>1283</v>
      </c>
      <c r="B288" s="17">
        <v>274</v>
      </c>
      <c r="F288" s="17">
        <f t="shared" si="4"/>
        <v>274</v>
      </c>
    </row>
    <row r="289" spans="1:6" x14ac:dyDescent="0.3">
      <c r="A289" s="8" t="s">
        <v>3688</v>
      </c>
      <c r="B289" s="17">
        <v>274</v>
      </c>
      <c r="F289" s="17">
        <f t="shared" si="4"/>
        <v>274</v>
      </c>
    </row>
    <row r="290" spans="1:6" x14ac:dyDescent="0.3">
      <c r="A290" s="8" t="s">
        <v>1194</v>
      </c>
      <c r="B290" s="17">
        <v>273</v>
      </c>
      <c r="F290" s="17">
        <f t="shared" si="4"/>
        <v>273</v>
      </c>
    </row>
    <row r="291" spans="1:6" x14ac:dyDescent="0.3">
      <c r="A291" s="8" t="s">
        <v>405</v>
      </c>
      <c r="B291" s="17">
        <v>271</v>
      </c>
      <c r="F291" s="17">
        <f t="shared" si="4"/>
        <v>271</v>
      </c>
    </row>
    <row r="292" spans="1:6" x14ac:dyDescent="0.3">
      <c r="A292" s="8" t="s">
        <v>2041</v>
      </c>
      <c r="B292" s="17">
        <v>271</v>
      </c>
      <c r="F292" s="17">
        <f t="shared" si="4"/>
        <v>271</v>
      </c>
    </row>
    <row r="293" spans="1:6" x14ac:dyDescent="0.3">
      <c r="A293" s="8" t="s">
        <v>2256</v>
      </c>
      <c r="B293" s="17">
        <v>271</v>
      </c>
      <c r="F293" s="17">
        <f t="shared" si="4"/>
        <v>271</v>
      </c>
    </row>
    <row r="294" spans="1:6" x14ac:dyDescent="0.3">
      <c r="A294" s="8" t="s">
        <v>1203</v>
      </c>
      <c r="B294" s="17">
        <v>271</v>
      </c>
      <c r="F294" s="17">
        <f t="shared" si="4"/>
        <v>271</v>
      </c>
    </row>
    <row r="295" spans="1:6" x14ac:dyDescent="0.3">
      <c r="A295" s="8" t="s">
        <v>3245</v>
      </c>
      <c r="B295" s="17">
        <v>270</v>
      </c>
      <c r="F295" s="17">
        <f t="shared" si="4"/>
        <v>270</v>
      </c>
    </row>
    <row r="296" spans="1:6" x14ac:dyDescent="0.3">
      <c r="A296" s="8" t="s">
        <v>1505</v>
      </c>
      <c r="B296" s="17">
        <v>269</v>
      </c>
      <c r="F296" s="17">
        <f t="shared" si="4"/>
        <v>269</v>
      </c>
    </row>
    <row r="297" spans="1:6" x14ac:dyDescent="0.3">
      <c r="A297" s="8" t="s">
        <v>2721</v>
      </c>
      <c r="B297" s="17">
        <v>269</v>
      </c>
      <c r="F297" s="17">
        <f t="shared" si="4"/>
        <v>269</v>
      </c>
    </row>
    <row r="298" spans="1:6" x14ac:dyDescent="0.3">
      <c r="A298" s="8" t="s">
        <v>3237</v>
      </c>
      <c r="B298" s="17">
        <v>269</v>
      </c>
      <c r="F298" s="17">
        <f t="shared" si="4"/>
        <v>269</v>
      </c>
    </row>
    <row r="299" spans="1:6" x14ac:dyDescent="0.3">
      <c r="A299" s="8" t="s">
        <v>359</v>
      </c>
      <c r="B299" s="17">
        <v>267</v>
      </c>
      <c r="F299" s="17">
        <f t="shared" si="4"/>
        <v>267</v>
      </c>
    </row>
    <row r="300" spans="1:6" x14ac:dyDescent="0.3">
      <c r="A300" s="8" t="s">
        <v>2185</v>
      </c>
      <c r="B300" s="17">
        <v>266</v>
      </c>
      <c r="F300" s="17">
        <f t="shared" si="4"/>
        <v>266</v>
      </c>
    </row>
    <row r="301" spans="1:6" x14ac:dyDescent="0.3">
      <c r="A301" s="8" t="s">
        <v>334</v>
      </c>
      <c r="B301" s="17">
        <v>266</v>
      </c>
      <c r="F301" s="17">
        <f t="shared" si="4"/>
        <v>266</v>
      </c>
    </row>
    <row r="302" spans="1:6" x14ac:dyDescent="0.3">
      <c r="A302" s="8" t="s">
        <v>731</v>
      </c>
      <c r="B302" s="17">
        <v>265</v>
      </c>
      <c r="F302" s="17">
        <f t="shared" si="4"/>
        <v>265</v>
      </c>
    </row>
    <row r="303" spans="1:6" x14ac:dyDescent="0.3">
      <c r="A303" s="8" t="s">
        <v>2987</v>
      </c>
      <c r="B303" s="17">
        <v>265</v>
      </c>
      <c r="F303" s="17">
        <f t="shared" si="4"/>
        <v>265</v>
      </c>
    </row>
    <row r="304" spans="1:6" x14ac:dyDescent="0.3">
      <c r="A304" s="8" t="s">
        <v>1362</v>
      </c>
      <c r="B304" s="17">
        <v>264</v>
      </c>
      <c r="F304" s="17">
        <f t="shared" si="4"/>
        <v>264</v>
      </c>
    </row>
    <row r="305" spans="1:6" x14ac:dyDescent="0.3">
      <c r="A305" s="8" t="s">
        <v>2070</v>
      </c>
      <c r="B305" s="17">
        <v>263</v>
      </c>
      <c r="F305" s="17">
        <f t="shared" si="4"/>
        <v>263</v>
      </c>
    </row>
    <row r="306" spans="1:6" x14ac:dyDescent="0.3">
      <c r="A306" s="8" t="s">
        <v>2046</v>
      </c>
      <c r="B306" s="17">
        <v>263</v>
      </c>
      <c r="F306" s="17">
        <f t="shared" si="4"/>
        <v>263</v>
      </c>
    </row>
    <row r="307" spans="1:6" x14ac:dyDescent="0.3">
      <c r="A307" s="8" t="s">
        <v>2706</v>
      </c>
      <c r="B307" s="17">
        <v>263</v>
      </c>
      <c r="F307" s="17">
        <f t="shared" si="4"/>
        <v>263</v>
      </c>
    </row>
    <row r="308" spans="1:6" x14ac:dyDescent="0.3">
      <c r="A308" s="8" t="s">
        <v>2201</v>
      </c>
      <c r="B308" s="17">
        <v>263</v>
      </c>
      <c r="F308" s="17">
        <f t="shared" si="4"/>
        <v>263</v>
      </c>
    </row>
    <row r="309" spans="1:6" x14ac:dyDescent="0.3">
      <c r="A309" s="8" t="s">
        <v>45</v>
      </c>
      <c r="B309" s="17">
        <v>263</v>
      </c>
      <c r="F309" s="17">
        <f t="shared" si="4"/>
        <v>263</v>
      </c>
    </row>
    <row r="310" spans="1:6" x14ac:dyDescent="0.3">
      <c r="A310" s="8" t="s">
        <v>2493</v>
      </c>
      <c r="B310" s="17">
        <v>259</v>
      </c>
      <c r="F310" s="17">
        <f t="shared" si="4"/>
        <v>259</v>
      </c>
    </row>
    <row r="311" spans="1:6" x14ac:dyDescent="0.3">
      <c r="A311" s="8" t="s">
        <v>1029</v>
      </c>
      <c r="B311" s="17">
        <v>255</v>
      </c>
      <c r="F311" s="17">
        <f t="shared" si="4"/>
        <v>255</v>
      </c>
    </row>
    <row r="312" spans="1:6" x14ac:dyDescent="0.3">
      <c r="A312" s="8" t="s">
        <v>39</v>
      </c>
      <c r="B312" s="17">
        <v>253</v>
      </c>
      <c r="F312" s="17">
        <f t="shared" si="4"/>
        <v>253</v>
      </c>
    </row>
    <row r="313" spans="1:6" x14ac:dyDescent="0.3">
      <c r="A313" s="8" t="s">
        <v>1220</v>
      </c>
      <c r="B313" s="17">
        <v>253</v>
      </c>
      <c r="F313" s="17">
        <f t="shared" si="4"/>
        <v>253</v>
      </c>
    </row>
    <row r="314" spans="1:6" x14ac:dyDescent="0.3">
      <c r="A314" s="8" t="s">
        <v>1976</v>
      </c>
      <c r="B314" s="17">
        <v>253</v>
      </c>
      <c r="F314" s="17">
        <f t="shared" si="4"/>
        <v>253</v>
      </c>
    </row>
    <row r="315" spans="1:6" x14ac:dyDescent="0.3">
      <c r="A315" s="8" t="s">
        <v>302</v>
      </c>
      <c r="B315" s="17">
        <v>251</v>
      </c>
      <c r="F315" s="17">
        <f t="shared" si="4"/>
        <v>251</v>
      </c>
    </row>
    <row r="316" spans="1:6" x14ac:dyDescent="0.3">
      <c r="A316" s="8" t="s">
        <v>2200</v>
      </c>
      <c r="B316" s="17">
        <v>251</v>
      </c>
      <c r="F316" s="17">
        <f t="shared" si="4"/>
        <v>251</v>
      </c>
    </row>
    <row r="317" spans="1:6" x14ac:dyDescent="0.3">
      <c r="A317" s="8" t="s">
        <v>382</v>
      </c>
      <c r="B317" s="17">
        <v>251</v>
      </c>
      <c r="F317" s="17">
        <f t="shared" si="4"/>
        <v>251</v>
      </c>
    </row>
    <row r="318" spans="1:6" x14ac:dyDescent="0.3">
      <c r="A318" s="8" t="s">
        <v>2253</v>
      </c>
      <c r="B318" s="17">
        <v>249</v>
      </c>
      <c r="F318" s="17">
        <f t="shared" si="4"/>
        <v>249</v>
      </c>
    </row>
    <row r="319" spans="1:6" x14ac:dyDescent="0.3">
      <c r="A319" s="8" t="s">
        <v>2995</v>
      </c>
      <c r="B319" s="17">
        <v>249</v>
      </c>
      <c r="F319" s="17">
        <f t="shared" si="4"/>
        <v>249</v>
      </c>
    </row>
    <row r="320" spans="1:6" x14ac:dyDescent="0.3">
      <c r="A320" s="8" t="s">
        <v>1467</v>
      </c>
      <c r="B320" s="17">
        <v>248</v>
      </c>
      <c r="F320" s="17">
        <f t="shared" si="4"/>
        <v>248</v>
      </c>
    </row>
    <row r="321" spans="1:6" x14ac:dyDescent="0.3">
      <c r="A321" s="8" t="s">
        <v>2092</v>
      </c>
      <c r="B321" s="17">
        <v>246</v>
      </c>
      <c r="F321" s="17">
        <f t="shared" si="4"/>
        <v>246</v>
      </c>
    </row>
    <row r="322" spans="1:6" x14ac:dyDescent="0.3">
      <c r="A322" s="8" t="s">
        <v>1891</v>
      </c>
      <c r="B322" s="17">
        <v>246</v>
      </c>
      <c r="F322" s="17">
        <f t="shared" si="4"/>
        <v>246</v>
      </c>
    </row>
    <row r="323" spans="1:6" x14ac:dyDescent="0.3">
      <c r="A323" s="8" t="s">
        <v>300</v>
      </c>
      <c r="B323" s="17">
        <v>244</v>
      </c>
      <c r="F323" s="17">
        <f t="shared" si="4"/>
        <v>244</v>
      </c>
    </row>
    <row r="324" spans="1:6" x14ac:dyDescent="0.3">
      <c r="A324" s="8" t="s">
        <v>3187</v>
      </c>
      <c r="B324" s="17">
        <v>244</v>
      </c>
      <c r="F324" s="17">
        <f t="shared" si="4"/>
        <v>244</v>
      </c>
    </row>
    <row r="325" spans="1:6" x14ac:dyDescent="0.3">
      <c r="A325" s="8" t="s">
        <v>2052</v>
      </c>
      <c r="B325" s="17">
        <v>242</v>
      </c>
      <c r="F325" s="17">
        <f t="shared" si="4"/>
        <v>242</v>
      </c>
    </row>
    <row r="326" spans="1:6" x14ac:dyDescent="0.3">
      <c r="A326" s="8" t="s">
        <v>3266</v>
      </c>
      <c r="B326" s="17">
        <v>242</v>
      </c>
      <c r="F326" s="17">
        <f t="shared" ref="F326:F389" si="5">B326</f>
        <v>242</v>
      </c>
    </row>
    <row r="327" spans="1:6" x14ac:dyDescent="0.3">
      <c r="A327" s="8" t="s">
        <v>3153</v>
      </c>
      <c r="B327" s="17">
        <v>241</v>
      </c>
      <c r="F327" s="17">
        <f t="shared" si="5"/>
        <v>241</v>
      </c>
    </row>
    <row r="328" spans="1:6" x14ac:dyDescent="0.3">
      <c r="A328" s="8" t="s">
        <v>412</v>
      </c>
      <c r="B328" s="17">
        <v>241</v>
      </c>
      <c r="F328" s="17">
        <f t="shared" si="5"/>
        <v>241</v>
      </c>
    </row>
    <row r="329" spans="1:6" x14ac:dyDescent="0.3">
      <c r="A329" s="8" t="s">
        <v>1524</v>
      </c>
      <c r="B329" s="17">
        <v>241</v>
      </c>
      <c r="F329" s="17">
        <f t="shared" si="5"/>
        <v>241</v>
      </c>
    </row>
    <row r="330" spans="1:6" x14ac:dyDescent="0.3">
      <c r="A330" s="8" t="s">
        <v>1402</v>
      </c>
      <c r="B330" s="17">
        <v>240</v>
      </c>
      <c r="F330" s="17">
        <f t="shared" si="5"/>
        <v>240</v>
      </c>
    </row>
    <row r="331" spans="1:6" x14ac:dyDescent="0.3">
      <c r="A331" s="8" t="s">
        <v>1298</v>
      </c>
      <c r="B331" s="17">
        <v>238</v>
      </c>
      <c r="F331" s="17">
        <f t="shared" si="5"/>
        <v>238</v>
      </c>
    </row>
    <row r="332" spans="1:6" x14ac:dyDescent="0.3">
      <c r="A332" s="8" t="s">
        <v>310</v>
      </c>
      <c r="B332" s="17">
        <v>238</v>
      </c>
      <c r="F332" s="17">
        <f t="shared" si="5"/>
        <v>238</v>
      </c>
    </row>
    <row r="333" spans="1:6" x14ac:dyDescent="0.3">
      <c r="A333" s="8" t="s">
        <v>1973</v>
      </c>
      <c r="B333" s="17">
        <v>238</v>
      </c>
      <c r="F333" s="17">
        <f t="shared" si="5"/>
        <v>238</v>
      </c>
    </row>
    <row r="334" spans="1:6" x14ac:dyDescent="0.3">
      <c r="A334" s="8" t="s">
        <v>2616</v>
      </c>
      <c r="B334" s="17">
        <v>238</v>
      </c>
      <c r="F334" s="17">
        <f t="shared" si="5"/>
        <v>238</v>
      </c>
    </row>
    <row r="335" spans="1:6" x14ac:dyDescent="0.3">
      <c r="A335" s="8" t="s">
        <v>3282</v>
      </c>
      <c r="B335" s="17">
        <v>237</v>
      </c>
      <c r="F335" s="17">
        <f t="shared" si="5"/>
        <v>237</v>
      </c>
    </row>
    <row r="336" spans="1:6" x14ac:dyDescent="0.3">
      <c r="A336" s="8" t="s">
        <v>386</v>
      </c>
      <c r="B336" s="17">
        <v>237</v>
      </c>
      <c r="F336" s="17">
        <f t="shared" si="5"/>
        <v>237</v>
      </c>
    </row>
    <row r="337" spans="1:6" x14ac:dyDescent="0.3">
      <c r="A337" s="8" t="s">
        <v>646</v>
      </c>
      <c r="B337" s="17">
        <v>237</v>
      </c>
      <c r="F337" s="17">
        <f t="shared" si="5"/>
        <v>237</v>
      </c>
    </row>
    <row r="338" spans="1:6" x14ac:dyDescent="0.3">
      <c r="A338" s="8" t="s">
        <v>3039</v>
      </c>
      <c r="B338" s="17">
        <v>236</v>
      </c>
      <c r="F338" s="17">
        <f t="shared" si="5"/>
        <v>236</v>
      </c>
    </row>
    <row r="339" spans="1:6" x14ac:dyDescent="0.3">
      <c r="A339" s="8" t="s">
        <v>339</v>
      </c>
      <c r="B339" s="17">
        <v>236</v>
      </c>
      <c r="F339" s="17">
        <f t="shared" si="5"/>
        <v>236</v>
      </c>
    </row>
    <row r="340" spans="1:6" x14ac:dyDescent="0.3">
      <c r="A340" s="8" t="s">
        <v>1519</v>
      </c>
      <c r="B340" s="17">
        <v>236</v>
      </c>
      <c r="F340" s="17">
        <f t="shared" si="5"/>
        <v>236</v>
      </c>
    </row>
    <row r="341" spans="1:6" x14ac:dyDescent="0.3">
      <c r="A341" s="8" t="s">
        <v>1522</v>
      </c>
      <c r="B341" s="17">
        <v>235</v>
      </c>
      <c r="F341" s="17">
        <f t="shared" si="5"/>
        <v>235</v>
      </c>
    </row>
    <row r="342" spans="1:6" x14ac:dyDescent="0.3">
      <c r="A342" s="8" t="s">
        <v>250</v>
      </c>
      <c r="B342" s="17">
        <v>235</v>
      </c>
      <c r="F342" s="17">
        <f t="shared" si="5"/>
        <v>235</v>
      </c>
    </row>
    <row r="343" spans="1:6" x14ac:dyDescent="0.3">
      <c r="A343" s="8" t="s">
        <v>1465</v>
      </c>
      <c r="B343" s="17">
        <v>234</v>
      </c>
      <c r="F343" s="17">
        <f t="shared" si="5"/>
        <v>234</v>
      </c>
    </row>
    <row r="344" spans="1:6" x14ac:dyDescent="0.3">
      <c r="A344" s="8" t="s">
        <v>2197</v>
      </c>
      <c r="B344" s="17">
        <v>234</v>
      </c>
      <c r="F344" s="17">
        <f t="shared" si="5"/>
        <v>234</v>
      </c>
    </row>
    <row r="345" spans="1:6" x14ac:dyDescent="0.3">
      <c r="A345" s="8" t="s">
        <v>290</v>
      </c>
      <c r="B345" s="17">
        <v>232</v>
      </c>
      <c r="F345" s="17">
        <f t="shared" si="5"/>
        <v>232</v>
      </c>
    </row>
    <row r="346" spans="1:6" x14ac:dyDescent="0.3">
      <c r="A346" s="8" t="s">
        <v>736</v>
      </c>
      <c r="B346" s="17">
        <v>229</v>
      </c>
      <c r="F346" s="17">
        <f t="shared" si="5"/>
        <v>229</v>
      </c>
    </row>
    <row r="347" spans="1:6" x14ac:dyDescent="0.3">
      <c r="A347" s="8" t="s">
        <v>398</v>
      </c>
      <c r="B347" s="17">
        <v>229</v>
      </c>
      <c r="F347" s="17">
        <f t="shared" si="5"/>
        <v>229</v>
      </c>
    </row>
    <row r="348" spans="1:6" x14ac:dyDescent="0.3">
      <c r="A348" s="8" t="s">
        <v>1353</v>
      </c>
      <c r="B348" s="17">
        <v>227</v>
      </c>
      <c r="F348" s="17">
        <f t="shared" si="5"/>
        <v>227</v>
      </c>
    </row>
    <row r="349" spans="1:6" x14ac:dyDescent="0.3">
      <c r="A349" s="8" t="s">
        <v>3019</v>
      </c>
      <c r="B349" s="17">
        <v>226</v>
      </c>
      <c r="F349" s="17">
        <f t="shared" si="5"/>
        <v>226</v>
      </c>
    </row>
    <row r="350" spans="1:6" x14ac:dyDescent="0.3">
      <c r="A350" s="8" t="s">
        <v>3209</v>
      </c>
      <c r="B350" s="17">
        <v>226</v>
      </c>
      <c r="F350" s="17">
        <f t="shared" si="5"/>
        <v>226</v>
      </c>
    </row>
    <row r="351" spans="1:6" x14ac:dyDescent="0.3">
      <c r="A351" s="8" t="s">
        <v>1831</v>
      </c>
      <c r="B351" s="17">
        <v>226</v>
      </c>
      <c r="F351" s="17">
        <f t="shared" si="5"/>
        <v>226</v>
      </c>
    </row>
    <row r="352" spans="1:6" x14ac:dyDescent="0.3">
      <c r="A352" s="8" t="s">
        <v>1538</v>
      </c>
      <c r="B352" s="17">
        <v>224</v>
      </c>
      <c r="F352" s="17">
        <f t="shared" si="5"/>
        <v>224</v>
      </c>
    </row>
    <row r="353" spans="1:6" x14ac:dyDescent="0.3">
      <c r="A353" s="8" t="s">
        <v>247</v>
      </c>
      <c r="B353" s="17">
        <v>223</v>
      </c>
      <c r="F353" s="17">
        <f t="shared" si="5"/>
        <v>223</v>
      </c>
    </row>
    <row r="354" spans="1:6" x14ac:dyDescent="0.3">
      <c r="A354" s="8" t="s">
        <v>1217</v>
      </c>
      <c r="B354" s="17">
        <v>222</v>
      </c>
      <c r="F354" s="17">
        <f t="shared" si="5"/>
        <v>222</v>
      </c>
    </row>
    <row r="355" spans="1:6" x14ac:dyDescent="0.3">
      <c r="A355" s="8" t="s">
        <v>314</v>
      </c>
      <c r="B355" s="17">
        <v>222</v>
      </c>
      <c r="F355" s="17">
        <f t="shared" si="5"/>
        <v>222</v>
      </c>
    </row>
    <row r="356" spans="1:6" x14ac:dyDescent="0.3">
      <c r="A356" s="8" t="s">
        <v>1658</v>
      </c>
      <c r="B356" s="17">
        <v>221</v>
      </c>
      <c r="F356" s="17">
        <f t="shared" si="5"/>
        <v>221</v>
      </c>
    </row>
    <row r="357" spans="1:6" x14ac:dyDescent="0.3">
      <c r="A357" s="8" t="s">
        <v>351</v>
      </c>
      <c r="B357" s="17">
        <v>221</v>
      </c>
      <c r="F357" s="17">
        <f t="shared" si="5"/>
        <v>221</v>
      </c>
    </row>
    <row r="358" spans="1:6" x14ac:dyDescent="0.3">
      <c r="A358" s="8" t="s">
        <v>2336</v>
      </c>
      <c r="B358" s="17">
        <v>221</v>
      </c>
      <c r="F358" s="17">
        <f t="shared" si="5"/>
        <v>221</v>
      </c>
    </row>
    <row r="359" spans="1:6" x14ac:dyDescent="0.3">
      <c r="A359" s="8" t="s">
        <v>262</v>
      </c>
      <c r="B359" s="17">
        <v>220</v>
      </c>
      <c r="F359" s="17">
        <f t="shared" si="5"/>
        <v>220</v>
      </c>
    </row>
    <row r="360" spans="1:6" x14ac:dyDescent="0.3">
      <c r="A360" s="8" t="s">
        <v>2222</v>
      </c>
      <c r="B360" s="17">
        <v>218</v>
      </c>
      <c r="F360" s="17">
        <f t="shared" si="5"/>
        <v>218</v>
      </c>
    </row>
    <row r="361" spans="1:6" x14ac:dyDescent="0.3">
      <c r="A361" s="8" t="s">
        <v>2984</v>
      </c>
      <c r="B361" s="17">
        <v>218</v>
      </c>
      <c r="F361" s="17">
        <f t="shared" si="5"/>
        <v>218</v>
      </c>
    </row>
    <row r="362" spans="1:6" x14ac:dyDescent="0.3">
      <c r="A362" s="8" t="s">
        <v>41</v>
      </c>
      <c r="B362" s="17">
        <v>217</v>
      </c>
      <c r="F362" s="17">
        <f t="shared" si="5"/>
        <v>217</v>
      </c>
    </row>
    <row r="363" spans="1:6" x14ac:dyDescent="0.3">
      <c r="A363" s="8" t="s">
        <v>2047</v>
      </c>
      <c r="B363" s="17">
        <v>217</v>
      </c>
      <c r="F363" s="17">
        <f t="shared" si="5"/>
        <v>217</v>
      </c>
    </row>
    <row r="364" spans="1:6" x14ac:dyDescent="0.3">
      <c r="A364" s="8" t="s">
        <v>3224</v>
      </c>
      <c r="B364" s="17">
        <v>216</v>
      </c>
      <c r="F364" s="17">
        <f t="shared" si="5"/>
        <v>216</v>
      </c>
    </row>
    <row r="365" spans="1:6" x14ac:dyDescent="0.3">
      <c r="A365" s="8" t="s">
        <v>1514</v>
      </c>
      <c r="B365" s="17">
        <v>215</v>
      </c>
      <c r="F365" s="17">
        <f t="shared" si="5"/>
        <v>215</v>
      </c>
    </row>
    <row r="366" spans="1:6" x14ac:dyDescent="0.3">
      <c r="A366" s="8" t="s">
        <v>3147</v>
      </c>
      <c r="B366" s="17">
        <v>213</v>
      </c>
      <c r="F366" s="17">
        <f t="shared" si="5"/>
        <v>213</v>
      </c>
    </row>
    <row r="367" spans="1:6" x14ac:dyDescent="0.3">
      <c r="A367" s="8" t="s">
        <v>3250</v>
      </c>
      <c r="B367" s="17">
        <v>213</v>
      </c>
      <c r="F367" s="17">
        <f t="shared" si="5"/>
        <v>213</v>
      </c>
    </row>
    <row r="368" spans="1:6" x14ac:dyDescent="0.3">
      <c r="A368" s="8" t="s">
        <v>2302</v>
      </c>
      <c r="B368" s="17">
        <v>211</v>
      </c>
      <c r="F368" s="17">
        <f t="shared" si="5"/>
        <v>211</v>
      </c>
    </row>
    <row r="369" spans="1:6" x14ac:dyDescent="0.3">
      <c r="A369" s="8" t="s">
        <v>1509</v>
      </c>
      <c r="B369" s="17">
        <v>211</v>
      </c>
      <c r="F369" s="17">
        <f t="shared" si="5"/>
        <v>211</v>
      </c>
    </row>
    <row r="370" spans="1:6" x14ac:dyDescent="0.3">
      <c r="A370" s="8" t="s">
        <v>1037</v>
      </c>
      <c r="B370" s="17">
        <v>211</v>
      </c>
      <c r="F370" s="17">
        <f t="shared" si="5"/>
        <v>211</v>
      </c>
    </row>
    <row r="371" spans="1:6" x14ac:dyDescent="0.3">
      <c r="A371" s="8" t="s">
        <v>2262</v>
      </c>
      <c r="B371" s="17">
        <v>210</v>
      </c>
      <c r="F371" s="17">
        <f t="shared" si="5"/>
        <v>210</v>
      </c>
    </row>
    <row r="372" spans="1:6" x14ac:dyDescent="0.3">
      <c r="A372" s="8" t="s">
        <v>1847</v>
      </c>
      <c r="B372" s="17">
        <v>209</v>
      </c>
      <c r="F372" s="17">
        <f t="shared" si="5"/>
        <v>209</v>
      </c>
    </row>
    <row r="373" spans="1:6" x14ac:dyDescent="0.3">
      <c r="A373" s="8" t="s">
        <v>415</v>
      </c>
      <c r="B373" s="17">
        <v>208</v>
      </c>
      <c r="F373" s="17">
        <f t="shared" si="5"/>
        <v>208</v>
      </c>
    </row>
    <row r="374" spans="1:6" x14ac:dyDescent="0.3">
      <c r="A374" s="8" t="s">
        <v>2278</v>
      </c>
      <c r="B374" s="17">
        <v>207</v>
      </c>
      <c r="F374" s="17">
        <f t="shared" si="5"/>
        <v>207</v>
      </c>
    </row>
    <row r="375" spans="1:6" x14ac:dyDescent="0.3">
      <c r="A375" s="8" t="s">
        <v>3288</v>
      </c>
      <c r="B375" s="17">
        <v>207</v>
      </c>
      <c r="F375" s="17">
        <f t="shared" si="5"/>
        <v>207</v>
      </c>
    </row>
    <row r="376" spans="1:6" x14ac:dyDescent="0.3">
      <c r="A376" s="8" t="s">
        <v>2260</v>
      </c>
      <c r="B376" s="17">
        <v>206</v>
      </c>
      <c r="F376" s="17">
        <f t="shared" si="5"/>
        <v>206</v>
      </c>
    </row>
    <row r="377" spans="1:6" x14ac:dyDescent="0.3">
      <c r="A377" s="8" t="s">
        <v>2666</v>
      </c>
      <c r="B377" s="17">
        <v>206</v>
      </c>
      <c r="F377" s="17">
        <f t="shared" si="5"/>
        <v>206</v>
      </c>
    </row>
    <row r="378" spans="1:6" x14ac:dyDescent="0.3">
      <c r="A378" s="8" t="s">
        <v>393</v>
      </c>
      <c r="B378" s="17">
        <v>206</v>
      </c>
      <c r="F378" s="17">
        <f t="shared" si="5"/>
        <v>206</v>
      </c>
    </row>
    <row r="379" spans="1:6" x14ac:dyDescent="0.3">
      <c r="A379" s="8" t="s">
        <v>1512</v>
      </c>
      <c r="B379" s="17">
        <v>206</v>
      </c>
      <c r="F379" s="17">
        <f t="shared" si="5"/>
        <v>206</v>
      </c>
    </row>
    <row r="380" spans="1:6" x14ac:dyDescent="0.3">
      <c r="A380" s="8" t="s">
        <v>1270</v>
      </c>
      <c r="B380" s="17">
        <v>206</v>
      </c>
      <c r="F380" s="17">
        <f t="shared" si="5"/>
        <v>206</v>
      </c>
    </row>
    <row r="381" spans="1:6" x14ac:dyDescent="0.3">
      <c r="A381" s="8" t="s">
        <v>1608</v>
      </c>
      <c r="B381" s="17">
        <v>205</v>
      </c>
      <c r="F381" s="17">
        <f t="shared" si="5"/>
        <v>205</v>
      </c>
    </row>
    <row r="382" spans="1:6" x14ac:dyDescent="0.3">
      <c r="A382" s="8" t="s">
        <v>817</v>
      </c>
      <c r="B382" s="17">
        <v>205</v>
      </c>
      <c r="F382" s="17">
        <f t="shared" si="5"/>
        <v>205</v>
      </c>
    </row>
    <row r="383" spans="1:6" x14ac:dyDescent="0.3">
      <c r="A383" s="8" t="s">
        <v>1964</v>
      </c>
      <c r="B383" s="17">
        <v>205</v>
      </c>
      <c r="F383" s="17">
        <f t="shared" si="5"/>
        <v>205</v>
      </c>
    </row>
    <row r="384" spans="1:6" x14ac:dyDescent="0.3">
      <c r="A384" s="8" t="s">
        <v>2259</v>
      </c>
      <c r="B384" s="17">
        <v>205</v>
      </c>
      <c r="F384" s="17">
        <f t="shared" si="5"/>
        <v>205</v>
      </c>
    </row>
    <row r="385" spans="1:6" x14ac:dyDescent="0.3">
      <c r="A385" s="8" t="s">
        <v>3533</v>
      </c>
      <c r="B385" s="17">
        <v>204</v>
      </c>
      <c r="F385" s="17">
        <f t="shared" si="5"/>
        <v>204</v>
      </c>
    </row>
    <row r="386" spans="1:6" x14ac:dyDescent="0.3">
      <c r="A386" s="8" t="s">
        <v>2039</v>
      </c>
      <c r="B386" s="17">
        <v>204</v>
      </c>
      <c r="F386" s="17">
        <f t="shared" si="5"/>
        <v>204</v>
      </c>
    </row>
    <row r="387" spans="1:6" x14ac:dyDescent="0.3">
      <c r="A387" s="8" t="s">
        <v>2063</v>
      </c>
      <c r="B387" s="17">
        <v>203</v>
      </c>
      <c r="F387" s="17">
        <f t="shared" si="5"/>
        <v>203</v>
      </c>
    </row>
    <row r="388" spans="1:6" x14ac:dyDescent="0.3">
      <c r="A388" s="8" t="s">
        <v>3229</v>
      </c>
      <c r="B388" s="17">
        <v>202</v>
      </c>
      <c r="F388" s="17">
        <f t="shared" si="5"/>
        <v>202</v>
      </c>
    </row>
    <row r="389" spans="1:6" x14ac:dyDescent="0.3">
      <c r="A389" s="8" t="s">
        <v>284</v>
      </c>
      <c r="B389" s="17">
        <v>202</v>
      </c>
      <c r="F389" s="17">
        <f t="shared" si="5"/>
        <v>202</v>
      </c>
    </row>
    <row r="390" spans="1:6" x14ac:dyDescent="0.3">
      <c r="A390" s="8" t="s">
        <v>244</v>
      </c>
      <c r="B390" s="17">
        <v>202</v>
      </c>
      <c r="F390" s="17">
        <f t="shared" ref="F390:F453" si="6">B390</f>
        <v>202</v>
      </c>
    </row>
    <row r="391" spans="1:6" x14ac:dyDescent="0.3">
      <c r="A391" s="8" t="s">
        <v>309</v>
      </c>
      <c r="B391" s="17">
        <v>202</v>
      </c>
      <c r="F391" s="17">
        <f t="shared" si="6"/>
        <v>202</v>
      </c>
    </row>
    <row r="392" spans="1:6" x14ac:dyDescent="0.3">
      <c r="A392" s="8" t="s">
        <v>3248</v>
      </c>
      <c r="B392" s="17">
        <v>200</v>
      </c>
      <c r="F392" s="17">
        <f t="shared" si="6"/>
        <v>200</v>
      </c>
    </row>
    <row r="393" spans="1:6" x14ac:dyDescent="0.3">
      <c r="A393" s="8" t="s">
        <v>2317</v>
      </c>
      <c r="B393" s="17">
        <v>200</v>
      </c>
      <c r="F393" s="17">
        <f t="shared" si="6"/>
        <v>200</v>
      </c>
    </row>
    <row r="394" spans="1:6" x14ac:dyDescent="0.3">
      <c r="A394" s="8" t="s">
        <v>2633</v>
      </c>
      <c r="B394" s="17">
        <v>199</v>
      </c>
      <c r="F394" s="17">
        <f t="shared" si="6"/>
        <v>199</v>
      </c>
    </row>
    <row r="395" spans="1:6" x14ac:dyDescent="0.3">
      <c r="A395" s="8" t="s">
        <v>3674</v>
      </c>
      <c r="B395" s="17">
        <v>199</v>
      </c>
      <c r="F395" s="17">
        <f t="shared" si="6"/>
        <v>199</v>
      </c>
    </row>
    <row r="396" spans="1:6" x14ac:dyDescent="0.3">
      <c r="A396" s="8" t="s">
        <v>2925</v>
      </c>
      <c r="B396" s="17">
        <v>199</v>
      </c>
      <c r="F396" s="17">
        <f t="shared" si="6"/>
        <v>199</v>
      </c>
    </row>
    <row r="397" spans="1:6" x14ac:dyDescent="0.3">
      <c r="A397" s="8" t="s">
        <v>3618</v>
      </c>
      <c r="B397" s="17">
        <v>197</v>
      </c>
      <c r="F397" s="17">
        <f t="shared" si="6"/>
        <v>197</v>
      </c>
    </row>
    <row r="398" spans="1:6" x14ac:dyDescent="0.3">
      <c r="A398" s="8" t="s">
        <v>2255</v>
      </c>
      <c r="B398" s="17">
        <v>197</v>
      </c>
      <c r="F398" s="17">
        <f t="shared" si="6"/>
        <v>197</v>
      </c>
    </row>
    <row r="399" spans="1:6" x14ac:dyDescent="0.3">
      <c r="A399" s="8" t="s">
        <v>2964</v>
      </c>
      <c r="B399" s="17">
        <v>196</v>
      </c>
      <c r="F399" s="17">
        <f t="shared" si="6"/>
        <v>196</v>
      </c>
    </row>
    <row r="400" spans="1:6" x14ac:dyDescent="0.3">
      <c r="A400" s="8" t="s">
        <v>397</v>
      </c>
      <c r="B400" s="17">
        <v>196</v>
      </c>
      <c r="F400" s="17">
        <f t="shared" si="6"/>
        <v>196</v>
      </c>
    </row>
    <row r="401" spans="1:6" x14ac:dyDescent="0.3">
      <c r="A401" s="8" t="s">
        <v>1510</v>
      </c>
      <c r="B401" s="17">
        <v>196</v>
      </c>
      <c r="F401" s="17">
        <f t="shared" si="6"/>
        <v>196</v>
      </c>
    </row>
    <row r="402" spans="1:6" x14ac:dyDescent="0.3">
      <c r="A402" s="8" t="s">
        <v>2267</v>
      </c>
      <c r="B402" s="17">
        <v>194</v>
      </c>
      <c r="F402" s="17">
        <f t="shared" si="6"/>
        <v>194</v>
      </c>
    </row>
    <row r="403" spans="1:6" x14ac:dyDescent="0.3">
      <c r="A403" s="8" t="s">
        <v>2269</v>
      </c>
      <c r="B403" s="17">
        <v>194</v>
      </c>
      <c r="F403" s="17">
        <f t="shared" si="6"/>
        <v>194</v>
      </c>
    </row>
    <row r="404" spans="1:6" x14ac:dyDescent="0.3">
      <c r="A404" s="8" t="s">
        <v>3246</v>
      </c>
      <c r="B404" s="17">
        <v>193</v>
      </c>
      <c r="F404" s="17">
        <f t="shared" si="6"/>
        <v>193</v>
      </c>
    </row>
    <row r="405" spans="1:6" x14ac:dyDescent="0.3">
      <c r="A405" s="8" t="s">
        <v>2044</v>
      </c>
      <c r="B405" s="17">
        <v>193</v>
      </c>
      <c r="F405" s="17">
        <f t="shared" si="6"/>
        <v>193</v>
      </c>
    </row>
    <row r="406" spans="1:6" x14ac:dyDescent="0.3">
      <c r="A406" s="8" t="s">
        <v>392</v>
      </c>
      <c r="B406" s="17">
        <v>193</v>
      </c>
      <c r="F406" s="17">
        <f t="shared" si="6"/>
        <v>193</v>
      </c>
    </row>
    <row r="407" spans="1:6" x14ac:dyDescent="0.3">
      <c r="A407" s="8" t="s">
        <v>1224</v>
      </c>
      <c r="B407" s="17">
        <v>191</v>
      </c>
      <c r="F407" s="17">
        <f t="shared" si="6"/>
        <v>191</v>
      </c>
    </row>
    <row r="408" spans="1:6" x14ac:dyDescent="0.3">
      <c r="A408" s="8" t="s">
        <v>2109</v>
      </c>
      <c r="B408" s="17">
        <v>191</v>
      </c>
      <c r="F408" s="17">
        <f t="shared" si="6"/>
        <v>191</v>
      </c>
    </row>
    <row r="409" spans="1:6" x14ac:dyDescent="0.3">
      <c r="A409" s="8" t="s">
        <v>1856</v>
      </c>
      <c r="B409" s="17">
        <v>191</v>
      </c>
      <c r="F409" s="17">
        <f t="shared" si="6"/>
        <v>191</v>
      </c>
    </row>
    <row r="410" spans="1:6" x14ac:dyDescent="0.3">
      <c r="A410" s="8" t="s">
        <v>2739</v>
      </c>
      <c r="B410" s="17">
        <v>191</v>
      </c>
      <c r="F410" s="17">
        <f t="shared" si="6"/>
        <v>191</v>
      </c>
    </row>
    <row r="411" spans="1:6" x14ac:dyDescent="0.3">
      <c r="A411" s="8" t="s">
        <v>2006</v>
      </c>
      <c r="B411" s="17">
        <v>191</v>
      </c>
      <c r="F411" s="17">
        <f t="shared" si="6"/>
        <v>191</v>
      </c>
    </row>
    <row r="412" spans="1:6" x14ac:dyDescent="0.3">
      <c r="A412" s="8" t="s">
        <v>1279</v>
      </c>
      <c r="B412" s="17">
        <v>190</v>
      </c>
      <c r="F412" s="17">
        <f t="shared" si="6"/>
        <v>190</v>
      </c>
    </row>
    <row r="413" spans="1:6" x14ac:dyDescent="0.3">
      <c r="A413" s="8" t="s">
        <v>841</v>
      </c>
      <c r="B413" s="17">
        <v>190</v>
      </c>
      <c r="F413" s="17">
        <f t="shared" si="6"/>
        <v>190</v>
      </c>
    </row>
    <row r="414" spans="1:6" x14ac:dyDescent="0.3">
      <c r="A414" s="8" t="s">
        <v>306</v>
      </c>
      <c r="B414" s="17">
        <v>189</v>
      </c>
      <c r="F414" s="17">
        <f t="shared" si="6"/>
        <v>189</v>
      </c>
    </row>
    <row r="415" spans="1:6" x14ac:dyDescent="0.3">
      <c r="A415" s="8" t="s">
        <v>1280</v>
      </c>
      <c r="B415" s="17">
        <v>189</v>
      </c>
      <c r="F415" s="17">
        <f t="shared" si="6"/>
        <v>189</v>
      </c>
    </row>
    <row r="416" spans="1:6" x14ac:dyDescent="0.3">
      <c r="A416" s="8" t="s">
        <v>256</v>
      </c>
      <c r="B416" s="17">
        <v>188</v>
      </c>
      <c r="F416" s="17">
        <f t="shared" si="6"/>
        <v>188</v>
      </c>
    </row>
    <row r="417" spans="1:6" x14ac:dyDescent="0.3">
      <c r="A417" s="8" t="s">
        <v>347</v>
      </c>
      <c r="B417" s="17">
        <v>188</v>
      </c>
      <c r="F417" s="17">
        <f t="shared" si="6"/>
        <v>188</v>
      </c>
    </row>
    <row r="418" spans="1:6" x14ac:dyDescent="0.3">
      <c r="A418" s="8" t="s">
        <v>2078</v>
      </c>
      <c r="B418" s="17">
        <v>188</v>
      </c>
      <c r="F418" s="17">
        <f t="shared" si="6"/>
        <v>188</v>
      </c>
    </row>
    <row r="419" spans="1:6" x14ac:dyDescent="0.3">
      <c r="A419" s="8" t="s">
        <v>2716</v>
      </c>
      <c r="B419" s="17">
        <v>187</v>
      </c>
      <c r="F419" s="17">
        <f t="shared" si="6"/>
        <v>187</v>
      </c>
    </row>
    <row r="420" spans="1:6" x14ac:dyDescent="0.3">
      <c r="A420" s="8" t="s">
        <v>3254</v>
      </c>
      <c r="B420" s="17">
        <v>186</v>
      </c>
      <c r="F420" s="17">
        <f t="shared" si="6"/>
        <v>186</v>
      </c>
    </row>
    <row r="421" spans="1:6" x14ac:dyDescent="0.3">
      <c r="A421" s="8" t="s">
        <v>323</v>
      </c>
      <c r="B421" s="17">
        <v>186</v>
      </c>
      <c r="F421" s="17">
        <f t="shared" si="6"/>
        <v>186</v>
      </c>
    </row>
    <row r="422" spans="1:6" x14ac:dyDescent="0.3">
      <c r="A422" s="8" t="s">
        <v>2452</v>
      </c>
      <c r="B422" s="17">
        <v>186</v>
      </c>
      <c r="F422" s="17">
        <f t="shared" si="6"/>
        <v>186</v>
      </c>
    </row>
    <row r="423" spans="1:6" x14ac:dyDescent="0.3">
      <c r="A423" s="8" t="s">
        <v>2722</v>
      </c>
      <c r="B423" s="17">
        <v>185</v>
      </c>
      <c r="F423" s="17">
        <f t="shared" si="6"/>
        <v>185</v>
      </c>
    </row>
    <row r="424" spans="1:6" x14ac:dyDescent="0.3">
      <c r="A424" s="8" t="s">
        <v>2538</v>
      </c>
      <c r="B424" s="17">
        <v>185</v>
      </c>
      <c r="F424" s="17">
        <f t="shared" si="6"/>
        <v>185</v>
      </c>
    </row>
    <row r="425" spans="1:6" x14ac:dyDescent="0.3">
      <c r="A425" s="8" t="s">
        <v>396</v>
      </c>
      <c r="B425" s="17">
        <v>184</v>
      </c>
      <c r="F425" s="17">
        <f t="shared" si="6"/>
        <v>184</v>
      </c>
    </row>
    <row r="426" spans="1:6" x14ac:dyDescent="0.3">
      <c r="A426" s="8" t="s">
        <v>1400</v>
      </c>
      <c r="B426" s="17">
        <v>184</v>
      </c>
      <c r="F426" s="17">
        <f t="shared" si="6"/>
        <v>184</v>
      </c>
    </row>
    <row r="427" spans="1:6" x14ac:dyDescent="0.3">
      <c r="A427" s="8" t="s">
        <v>3218</v>
      </c>
      <c r="B427" s="17">
        <v>184</v>
      </c>
      <c r="F427" s="17">
        <f t="shared" si="6"/>
        <v>184</v>
      </c>
    </row>
    <row r="428" spans="1:6" x14ac:dyDescent="0.3">
      <c r="A428" s="8" t="s">
        <v>796</v>
      </c>
      <c r="B428" s="17">
        <v>184</v>
      </c>
      <c r="F428" s="17">
        <f t="shared" si="6"/>
        <v>184</v>
      </c>
    </row>
    <row r="429" spans="1:6" x14ac:dyDescent="0.3">
      <c r="A429" s="8" t="s">
        <v>1898</v>
      </c>
      <c r="B429" s="17">
        <v>183</v>
      </c>
      <c r="F429" s="17">
        <f t="shared" si="6"/>
        <v>183</v>
      </c>
    </row>
    <row r="430" spans="1:6" x14ac:dyDescent="0.3">
      <c r="A430" s="8" t="s">
        <v>1218</v>
      </c>
      <c r="B430" s="17">
        <v>183</v>
      </c>
      <c r="F430" s="17">
        <f t="shared" si="6"/>
        <v>183</v>
      </c>
    </row>
    <row r="431" spans="1:6" x14ac:dyDescent="0.3">
      <c r="A431" s="8" t="s">
        <v>3242</v>
      </c>
      <c r="B431" s="17">
        <v>183</v>
      </c>
      <c r="F431" s="17">
        <f t="shared" si="6"/>
        <v>183</v>
      </c>
    </row>
    <row r="432" spans="1:6" x14ac:dyDescent="0.3">
      <c r="A432" s="8" t="s">
        <v>2013</v>
      </c>
      <c r="B432" s="17">
        <v>183</v>
      </c>
      <c r="F432" s="17">
        <f t="shared" si="6"/>
        <v>183</v>
      </c>
    </row>
    <row r="433" spans="1:6" x14ac:dyDescent="0.3">
      <c r="A433" s="8" t="s">
        <v>1269</v>
      </c>
      <c r="B433" s="17">
        <v>182</v>
      </c>
      <c r="F433" s="17">
        <f t="shared" si="6"/>
        <v>182</v>
      </c>
    </row>
    <row r="434" spans="1:6" x14ac:dyDescent="0.3">
      <c r="A434" s="8" t="s">
        <v>2</v>
      </c>
      <c r="B434" s="17">
        <v>182</v>
      </c>
      <c r="F434" s="17">
        <f t="shared" si="6"/>
        <v>182</v>
      </c>
    </row>
    <row r="435" spans="1:6" x14ac:dyDescent="0.3">
      <c r="A435" s="8" t="s">
        <v>3024</v>
      </c>
      <c r="B435" s="17">
        <v>182</v>
      </c>
      <c r="F435" s="17">
        <f t="shared" si="6"/>
        <v>182</v>
      </c>
    </row>
    <row r="436" spans="1:6" x14ac:dyDescent="0.3">
      <c r="A436" s="8" t="s">
        <v>2263</v>
      </c>
      <c r="B436" s="17">
        <v>181</v>
      </c>
      <c r="F436" s="17">
        <f t="shared" si="6"/>
        <v>181</v>
      </c>
    </row>
    <row r="437" spans="1:6" x14ac:dyDescent="0.3">
      <c r="A437" s="8" t="s">
        <v>1749</v>
      </c>
      <c r="B437" s="17">
        <v>181</v>
      </c>
      <c r="F437" s="17">
        <f t="shared" si="6"/>
        <v>181</v>
      </c>
    </row>
    <row r="438" spans="1:6" x14ac:dyDescent="0.3">
      <c r="A438" s="8" t="s">
        <v>3235</v>
      </c>
      <c r="B438" s="17">
        <v>181</v>
      </c>
      <c r="F438" s="17">
        <f t="shared" si="6"/>
        <v>181</v>
      </c>
    </row>
    <row r="439" spans="1:6" x14ac:dyDescent="0.3">
      <c r="A439" s="8" t="s">
        <v>2045</v>
      </c>
      <c r="B439" s="17">
        <v>180</v>
      </c>
      <c r="F439" s="17">
        <f t="shared" si="6"/>
        <v>180</v>
      </c>
    </row>
    <row r="440" spans="1:6" x14ac:dyDescent="0.3">
      <c r="A440" s="8" t="s">
        <v>2250</v>
      </c>
      <c r="B440" s="17">
        <v>180</v>
      </c>
      <c r="F440" s="17">
        <f t="shared" si="6"/>
        <v>180</v>
      </c>
    </row>
    <row r="441" spans="1:6" x14ac:dyDescent="0.3">
      <c r="A441" s="8" t="s">
        <v>1851</v>
      </c>
      <c r="B441" s="17">
        <v>179</v>
      </c>
      <c r="F441" s="17">
        <f t="shared" si="6"/>
        <v>179</v>
      </c>
    </row>
    <row r="442" spans="1:6" x14ac:dyDescent="0.3">
      <c r="A442" s="8" t="s">
        <v>2338</v>
      </c>
      <c r="B442" s="17">
        <v>179</v>
      </c>
      <c r="F442" s="17">
        <f t="shared" si="6"/>
        <v>179</v>
      </c>
    </row>
    <row r="443" spans="1:6" x14ac:dyDescent="0.3">
      <c r="A443" s="8" t="s">
        <v>346</v>
      </c>
      <c r="B443" s="17">
        <v>179</v>
      </c>
      <c r="F443" s="17">
        <f t="shared" si="6"/>
        <v>179</v>
      </c>
    </row>
    <row r="444" spans="1:6" x14ac:dyDescent="0.3">
      <c r="A444" s="8" t="s">
        <v>283</v>
      </c>
      <c r="B444" s="17">
        <v>179</v>
      </c>
      <c r="F444" s="17">
        <f t="shared" si="6"/>
        <v>179</v>
      </c>
    </row>
    <row r="445" spans="1:6" x14ac:dyDescent="0.3">
      <c r="A445" s="8" t="s">
        <v>71</v>
      </c>
      <c r="B445" s="17">
        <v>178</v>
      </c>
      <c r="F445" s="17">
        <f t="shared" si="6"/>
        <v>178</v>
      </c>
    </row>
    <row r="446" spans="1:6" x14ac:dyDescent="0.3">
      <c r="A446" s="8" t="s">
        <v>846</v>
      </c>
      <c r="B446" s="17">
        <v>177</v>
      </c>
      <c r="F446" s="17">
        <f t="shared" si="6"/>
        <v>177</v>
      </c>
    </row>
    <row r="447" spans="1:6" x14ac:dyDescent="0.3">
      <c r="A447" s="8" t="s">
        <v>1258</v>
      </c>
      <c r="B447" s="17">
        <v>176</v>
      </c>
      <c r="F447" s="17">
        <f t="shared" si="6"/>
        <v>176</v>
      </c>
    </row>
    <row r="448" spans="1:6" x14ac:dyDescent="0.3">
      <c r="A448" s="8" t="s">
        <v>1515</v>
      </c>
      <c r="B448" s="17">
        <v>176</v>
      </c>
      <c r="F448" s="17">
        <f t="shared" si="6"/>
        <v>176</v>
      </c>
    </row>
    <row r="449" spans="1:6" x14ac:dyDescent="0.3">
      <c r="A449" s="8" t="s">
        <v>2723</v>
      </c>
      <c r="B449" s="17">
        <v>176</v>
      </c>
      <c r="F449" s="17">
        <f t="shared" si="6"/>
        <v>176</v>
      </c>
    </row>
    <row r="450" spans="1:6" x14ac:dyDescent="0.3">
      <c r="A450" s="8" t="s">
        <v>3256</v>
      </c>
      <c r="B450" s="17">
        <v>176</v>
      </c>
      <c r="F450" s="17">
        <f t="shared" si="6"/>
        <v>176</v>
      </c>
    </row>
    <row r="451" spans="1:6" x14ac:dyDescent="0.3">
      <c r="A451" s="8" t="s">
        <v>3001</v>
      </c>
      <c r="B451" s="17">
        <v>175</v>
      </c>
      <c r="F451" s="17">
        <f t="shared" si="6"/>
        <v>175</v>
      </c>
    </row>
    <row r="452" spans="1:6" x14ac:dyDescent="0.3">
      <c r="A452" s="8" t="s">
        <v>3304</v>
      </c>
      <c r="B452" s="17">
        <v>175</v>
      </c>
      <c r="F452" s="17">
        <f t="shared" si="6"/>
        <v>175</v>
      </c>
    </row>
    <row r="453" spans="1:6" x14ac:dyDescent="0.3">
      <c r="A453" s="8" t="s">
        <v>58</v>
      </c>
      <c r="B453" s="17">
        <v>174</v>
      </c>
      <c r="F453" s="17">
        <f t="shared" si="6"/>
        <v>174</v>
      </c>
    </row>
    <row r="454" spans="1:6" x14ac:dyDescent="0.3">
      <c r="A454" s="8" t="s">
        <v>1855</v>
      </c>
      <c r="B454" s="17">
        <v>174</v>
      </c>
      <c r="F454" s="17">
        <f t="shared" ref="F454:F517" si="7">B454</f>
        <v>174</v>
      </c>
    </row>
    <row r="455" spans="1:6" x14ac:dyDescent="0.3">
      <c r="A455" s="8" t="s">
        <v>375</v>
      </c>
      <c r="B455" s="17">
        <v>174</v>
      </c>
      <c r="F455" s="17">
        <f t="shared" si="7"/>
        <v>174</v>
      </c>
    </row>
    <row r="456" spans="1:6" x14ac:dyDescent="0.3">
      <c r="A456" s="8" t="s">
        <v>533</v>
      </c>
      <c r="B456" s="17">
        <v>173</v>
      </c>
      <c r="F456" s="17">
        <f t="shared" si="7"/>
        <v>173</v>
      </c>
    </row>
    <row r="457" spans="1:6" x14ac:dyDescent="0.3">
      <c r="A457" s="8" t="s">
        <v>2720</v>
      </c>
      <c r="B457" s="17">
        <v>173</v>
      </c>
      <c r="F457" s="17">
        <f t="shared" si="7"/>
        <v>173</v>
      </c>
    </row>
    <row r="458" spans="1:6" x14ac:dyDescent="0.3">
      <c r="A458" s="8" t="s">
        <v>1350</v>
      </c>
      <c r="B458" s="17">
        <v>172</v>
      </c>
      <c r="F458" s="17">
        <f t="shared" si="7"/>
        <v>172</v>
      </c>
    </row>
    <row r="459" spans="1:6" x14ac:dyDescent="0.3">
      <c r="A459" s="8" t="s">
        <v>414</v>
      </c>
      <c r="B459" s="17">
        <v>171</v>
      </c>
      <c r="F459" s="17">
        <f t="shared" si="7"/>
        <v>171</v>
      </c>
    </row>
    <row r="460" spans="1:6" x14ac:dyDescent="0.3">
      <c r="A460" s="8" t="s">
        <v>2499</v>
      </c>
      <c r="B460" s="17">
        <v>170</v>
      </c>
      <c r="F460" s="17">
        <f t="shared" si="7"/>
        <v>170</v>
      </c>
    </row>
    <row r="461" spans="1:6" x14ac:dyDescent="0.3">
      <c r="A461" s="8" t="s">
        <v>2051</v>
      </c>
      <c r="B461" s="17">
        <v>170</v>
      </c>
      <c r="F461" s="17">
        <f t="shared" si="7"/>
        <v>170</v>
      </c>
    </row>
    <row r="462" spans="1:6" x14ac:dyDescent="0.3">
      <c r="A462" s="8" t="s">
        <v>1196</v>
      </c>
      <c r="B462" s="17">
        <v>170</v>
      </c>
      <c r="F462" s="17">
        <f t="shared" si="7"/>
        <v>170</v>
      </c>
    </row>
    <row r="463" spans="1:6" x14ac:dyDescent="0.3">
      <c r="A463" s="8" t="s">
        <v>1271</v>
      </c>
      <c r="B463" s="17">
        <v>169</v>
      </c>
      <c r="F463" s="17">
        <f t="shared" si="7"/>
        <v>169</v>
      </c>
    </row>
    <row r="464" spans="1:6" x14ac:dyDescent="0.3">
      <c r="A464" s="8" t="s">
        <v>734</v>
      </c>
      <c r="B464" s="17">
        <v>169</v>
      </c>
      <c r="F464" s="17">
        <f t="shared" si="7"/>
        <v>169</v>
      </c>
    </row>
    <row r="465" spans="1:6" x14ac:dyDescent="0.3">
      <c r="A465" s="8" t="s">
        <v>2816</v>
      </c>
      <c r="B465" s="17">
        <v>169</v>
      </c>
      <c r="F465" s="17">
        <f t="shared" si="7"/>
        <v>169</v>
      </c>
    </row>
    <row r="466" spans="1:6" x14ac:dyDescent="0.3">
      <c r="A466" s="8" t="s">
        <v>44</v>
      </c>
      <c r="B466" s="17">
        <v>169</v>
      </c>
      <c r="F466" s="17">
        <f t="shared" si="7"/>
        <v>169</v>
      </c>
    </row>
    <row r="467" spans="1:6" x14ac:dyDescent="0.3">
      <c r="A467" s="8" t="s">
        <v>2258</v>
      </c>
      <c r="B467" s="17">
        <v>169</v>
      </c>
      <c r="F467" s="17">
        <f t="shared" si="7"/>
        <v>169</v>
      </c>
    </row>
    <row r="468" spans="1:6" x14ac:dyDescent="0.3">
      <c r="A468" s="8" t="s">
        <v>3433</v>
      </c>
      <c r="B468" s="17">
        <v>168</v>
      </c>
      <c r="F468" s="17">
        <f t="shared" si="7"/>
        <v>168</v>
      </c>
    </row>
    <row r="469" spans="1:6" x14ac:dyDescent="0.3">
      <c r="A469" s="8" t="s">
        <v>1654</v>
      </c>
      <c r="B469" s="17">
        <v>168</v>
      </c>
      <c r="F469" s="17">
        <f t="shared" si="7"/>
        <v>168</v>
      </c>
    </row>
    <row r="470" spans="1:6" x14ac:dyDescent="0.3">
      <c r="A470" s="8" t="s">
        <v>291</v>
      </c>
      <c r="B470" s="17">
        <v>168</v>
      </c>
      <c r="F470" s="17">
        <f t="shared" si="7"/>
        <v>168</v>
      </c>
    </row>
    <row r="471" spans="1:6" x14ac:dyDescent="0.3">
      <c r="A471" s="8" t="s">
        <v>1377</v>
      </c>
      <c r="B471" s="17">
        <v>168</v>
      </c>
      <c r="F471" s="17">
        <f t="shared" si="7"/>
        <v>168</v>
      </c>
    </row>
    <row r="472" spans="1:6" x14ac:dyDescent="0.3">
      <c r="A472" s="8" t="s">
        <v>3241</v>
      </c>
      <c r="B472" s="17">
        <v>167</v>
      </c>
      <c r="F472" s="17">
        <f t="shared" si="7"/>
        <v>167</v>
      </c>
    </row>
    <row r="473" spans="1:6" x14ac:dyDescent="0.3">
      <c r="A473" s="8" t="s">
        <v>1199</v>
      </c>
      <c r="B473" s="17">
        <v>167</v>
      </c>
      <c r="F473" s="17">
        <f t="shared" si="7"/>
        <v>167</v>
      </c>
    </row>
    <row r="474" spans="1:6" x14ac:dyDescent="0.3">
      <c r="A474" s="8" t="s">
        <v>1521</v>
      </c>
      <c r="B474" s="17">
        <v>167</v>
      </c>
      <c r="F474" s="17">
        <f t="shared" si="7"/>
        <v>167</v>
      </c>
    </row>
    <row r="475" spans="1:6" x14ac:dyDescent="0.3">
      <c r="A475" s="8" t="s">
        <v>350</v>
      </c>
      <c r="B475" s="17">
        <v>167</v>
      </c>
      <c r="F475" s="17">
        <f t="shared" si="7"/>
        <v>167</v>
      </c>
    </row>
    <row r="476" spans="1:6" x14ac:dyDescent="0.3">
      <c r="A476" s="8" t="s">
        <v>330</v>
      </c>
      <c r="B476" s="17">
        <v>167</v>
      </c>
      <c r="F476" s="17">
        <f t="shared" si="7"/>
        <v>167</v>
      </c>
    </row>
    <row r="477" spans="1:6" x14ac:dyDescent="0.3">
      <c r="A477" s="8" t="s">
        <v>2306</v>
      </c>
      <c r="B477" s="17">
        <v>167</v>
      </c>
      <c r="F477" s="17">
        <f t="shared" si="7"/>
        <v>167</v>
      </c>
    </row>
    <row r="478" spans="1:6" x14ac:dyDescent="0.3">
      <c r="A478" s="8" t="s">
        <v>370</v>
      </c>
      <c r="B478" s="17">
        <v>167</v>
      </c>
      <c r="F478" s="17">
        <f t="shared" si="7"/>
        <v>167</v>
      </c>
    </row>
    <row r="479" spans="1:6" x14ac:dyDescent="0.3">
      <c r="A479" s="8" t="s">
        <v>1035</v>
      </c>
      <c r="B479" s="17">
        <v>166</v>
      </c>
      <c r="F479" s="17">
        <f t="shared" si="7"/>
        <v>166</v>
      </c>
    </row>
    <row r="480" spans="1:6" x14ac:dyDescent="0.3">
      <c r="A480" s="8" t="s">
        <v>268</v>
      </c>
      <c r="B480" s="17">
        <v>165</v>
      </c>
      <c r="F480" s="17">
        <f t="shared" si="7"/>
        <v>165</v>
      </c>
    </row>
    <row r="481" spans="1:6" x14ac:dyDescent="0.3">
      <c r="A481" s="8" t="s">
        <v>356</v>
      </c>
      <c r="B481" s="17">
        <v>165</v>
      </c>
      <c r="F481" s="17">
        <f t="shared" si="7"/>
        <v>165</v>
      </c>
    </row>
    <row r="482" spans="1:6" x14ac:dyDescent="0.3">
      <c r="A482" s="8" t="s">
        <v>3401</v>
      </c>
      <c r="B482" s="17">
        <v>165</v>
      </c>
      <c r="F482" s="17">
        <f t="shared" si="7"/>
        <v>165</v>
      </c>
    </row>
    <row r="483" spans="1:6" x14ac:dyDescent="0.3">
      <c r="A483" s="8" t="s">
        <v>2734</v>
      </c>
      <c r="B483" s="17">
        <v>163</v>
      </c>
      <c r="F483" s="17">
        <f t="shared" si="7"/>
        <v>163</v>
      </c>
    </row>
    <row r="484" spans="1:6" x14ac:dyDescent="0.3">
      <c r="A484" s="8" t="s">
        <v>2319</v>
      </c>
      <c r="B484" s="17">
        <v>163</v>
      </c>
      <c r="F484" s="17">
        <f t="shared" si="7"/>
        <v>163</v>
      </c>
    </row>
    <row r="485" spans="1:6" x14ac:dyDescent="0.3">
      <c r="A485" s="8" t="s">
        <v>2242</v>
      </c>
      <c r="B485" s="17">
        <v>163</v>
      </c>
      <c r="F485" s="17">
        <f t="shared" si="7"/>
        <v>163</v>
      </c>
    </row>
    <row r="486" spans="1:6" x14ac:dyDescent="0.3">
      <c r="A486" s="8" t="s">
        <v>2331</v>
      </c>
      <c r="B486" s="17">
        <v>163</v>
      </c>
      <c r="F486" s="17">
        <f t="shared" si="7"/>
        <v>163</v>
      </c>
    </row>
    <row r="487" spans="1:6" x14ac:dyDescent="0.3">
      <c r="A487" s="8" t="s">
        <v>3357</v>
      </c>
      <c r="B487" s="17">
        <v>162</v>
      </c>
      <c r="F487" s="17">
        <f t="shared" si="7"/>
        <v>162</v>
      </c>
    </row>
    <row r="488" spans="1:6" x14ac:dyDescent="0.3">
      <c r="A488" s="8" t="s">
        <v>2016</v>
      </c>
      <c r="B488" s="17">
        <v>162</v>
      </c>
      <c r="F488" s="17">
        <f t="shared" si="7"/>
        <v>162</v>
      </c>
    </row>
    <row r="489" spans="1:6" x14ac:dyDescent="0.3">
      <c r="A489" s="8" t="s">
        <v>2091</v>
      </c>
      <c r="B489" s="17">
        <v>160</v>
      </c>
      <c r="F489" s="17">
        <f t="shared" si="7"/>
        <v>160</v>
      </c>
    </row>
    <row r="490" spans="1:6" x14ac:dyDescent="0.3">
      <c r="A490" s="8" t="s">
        <v>1529</v>
      </c>
      <c r="B490" s="17">
        <v>160</v>
      </c>
      <c r="F490" s="17">
        <f t="shared" si="7"/>
        <v>160</v>
      </c>
    </row>
    <row r="491" spans="1:6" x14ac:dyDescent="0.3">
      <c r="A491" s="8" t="s">
        <v>1748</v>
      </c>
      <c r="B491" s="17">
        <v>159</v>
      </c>
      <c r="F491" s="17">
        <f t="shared" si="7"/>
        <v>159</v>
      </c>
    </row>
    <row r="492" spans="1:6" x14ac:dyDescent="0.3">
      <c r="A492" s="8" t="s">
        <v>1031</v>
      </c>
      <c r="B492" s="17">
        <v>159</v>
      </c>
      <c r="F492" s="17">
        <f t="shared" si="7"/>
        <v>159</v>
      </c>
    </row>
    <row r="493" spans="1:6" x14ac:dyDescent="0.3">
      <c r="A493" s="8" t="s">
        <v>369</v>
      </c>
      <c r="B493" s="17">
        <v>159</v>
      </c>
      <c r="F493" s="17">
        <f t="shared" si="7"/>
        <v>159</v>
      </c>
    </row>
    <row r="494" spans="1:6" x14ac:dyDescent="0.3">
      <c r="A494" s="8" t="s">
        <v>845</v>
      </c>
      <c r="B494" s="17">
        <v>159</v>
      </c>
      <c r="F494" s="17">
        <f t="shared" si="7"/>
        <v>159</v>
      </c>
    </row>
    <row r="495" spans="1:6" x14ac:dyDescent="0.3">
      <c r="A495" s="8" t="s">
        <v>1268</v>
      </c>
      <c r="B495" s="17">
        <v>159</v>
      </c>
      <c r="F495" s="17">
        <f t="shared" si="7"/>
        <v>159</v>
      </c>
    </row>
    <row r="496" spans="1:6" x14ac:dyDescent="0.3">
      <c r="A496" s="8" t="s">
        <v>2617</v>
      </c>
      <c r="B496" s="17">
        <v>159</v>
      </c>
      <c r="F496" s="17">
        <f t="shared" si="7"/>
        <v>159</v>
      </c>
    </row>
    <row r="497" spans="1:6" x14ac:dyDescent="0.3">
      <c r="A497" s="8" t="s">
        <v>3017</v>
      </c>
      <c r="B497" s="17">
        <v>159</v>
      </c>
      <c r="F497" s="17">
        <f t="shared" si="7"/>
        <v>159</v>
      </c>
    </row>
    <row r="498" spans="1:6" x14ac:dyDescent="0.3">
      <c r="A498" s="8" t="s">
        <v>317</v>
      </c>
      <c r="B498" s="17">
        <v>158</v>
      </c>
      <c r="F498" s="17">
        <f t="shared" si="7"/>
        <v>158</v>
      </c>
    </row>
    <row r="499" spans="1:6" x14ac:dyDescent="0.3">
      <c r="A499" s="8" t="s">
        <v>1618</v>
      </c>
      <c r="B499" s="17">
        <v>158</v>
      </c>
      <c r="F499" s="17">
        <f t="shared" si="7"/>
        <v>158</v>
      </c>
    </row>
    <row r="500" spans="1:6" x14ac:dyDescent="0.3">
      <c r="A500" s="8" t="s">
        <v>528</v>
      </c>
      <c r="B500" s="17">
        <v>158</v>
      </c>
      <c r="F500" s="17">
        <f t="shared" si="7"/>
        <v>158</v>
      </c>
    </row>
    <row r="501" spans="1:6" x14ac:dyDescent="0.3">
      <c r="A501" s="8" t="s">
        <v>321</v>
      </c>
      <c r="B501" s="17">
        <v>158</v>
      </c>
      <c r="F501" s="17">
        <f t="shared" si="7"/>
        <v>158</v>
      </c>
    </row>
    <row r="502" spans="1:6" x14ac:dyDescent="0.3">
      <c r="A502" s="8" t="s">
        <v>1398</v>
      </c>
      <c r="B502" s="17">
        <v>158</v>
      </c>
      <c r="F502" s="17">
        <f t="shared" si="7"/>
        <v>158</v>
      </c>
    </row>
    <row r="503" spans="1:6" x14ac:dyDescent="0.3">
      <c r="A503" s="8" t="s">
        <v>2034</v>
      </c>
      <c r="B503" s="17">
        <v>158</v>
      </c>
      <c r="F503" s="17">
        <f t="shared" si="7"/>
        <v>158</v>
      </c>
    </row>
    <row r="504" spans="1:6" x14ac:dyDescent="0.3">
      <c r="A504" s="8" t="s">
        <v>2314</v>
      </c>
      <c r="B504" s="17">
        <v>157</v>
      </c>
      <c r="F504" s="17">
        <f t="shared" si="7"/>
        <v>157</v>
      </c>
    </row>
    <row r="505" spans="1:6" x14ac:dyDescent="0.3">
      <c r="A505" s="8" t="s">
        <v>1617</v>
      </c>
      <c r="B505" s="17">
        <v>157</v>
      </c>
      <c r="F505" s="17">
        <f t="shared" si="7"/>
        <v>157</v>
      </c>
    </row>
    <row r="506" spans="1:6" x14ac:dyDescent="0.3">
      <c r="A506" s="8" t="s">
        <v>3044</v>
      </c>
      <c r="B506" s="17">
        <v>156</v>
      </c>
      <c r="F506" s="17">
        <f t="shared" si="7"/>
        <v>156</v>
      </c>
    </row>
    <row r="507" spans="1:6" x14ac:dyDescent="0.3">
      <c r="A507" s="8" t="s">
        <v>791</v>
      </c>
      <c r="B507" s="17">
        <v>156</v>
      </c>
      <c r="F507" s="17">
        <f t="shared" si="7"/>
        <v>156</v>
      </c>
    </row>
    <row r="508" spans="1:6" x14ac:dyDescent="0.3">
      <c r="A508" s="8" t="s">
        <v>833</v>
      </c>
      <c r="B508" s="17">
        <v>154</v>
      </c>
      <c r="F508" s="17">
        <f t="shared" si="7"/>
        <v>154</v>
      </c>
    </row>
    <row r="509" spans="1:6" x14ac:dyDescent="0.3">
      <c r="A509" s="8" t="s">
        <v>723</v>
      </c>
      <c r="B509" s="17">
        <v>153</v>
      </c>
      <c r="F509" s="17">
        <f t="shared" si="7"/>
        <v>153</v>
      </c>
    </row>
    <row r="510" spans="1:6" x14ac:dyDescent="0.3">
      <c r="A510" s="8" t="s">
        <v>3439</v>
      </c>
      <c r="B510" s="17">
        <v>153</v>
      </c>
      <c r="F510" s="17">
        <f t="shared" si="7"/>
        <v>153</v>
      </c>
    </row>
    <row r="511" spans="1:6" x14ac:dyDescent="0.3">
      <c r="A511" s="8" t="s">
        <v>644</v>
      </c>
      <c r="B511" s="17">
        <v>152</v>
      </c>
      <c r="F511" s="17">
        <f t="shared" si="7"/>
        <v>152</v>
      </c>
    </row>
    <row r="512" spans="1:6" x14ac:dyDescent="0.3">
      <c r="A512" s="8" t="s">
        <v>1380</v>
      </c>
      <c r="B512" s="17">
        <v>151</v>
      </c>
      <c r="F512" s="17">
        <f t="shared" si="7"/>
        <v>151</v>
      </c>
    </row>
    <row r="513" spans="1:6" x14ac:dyDescent="0.3">
      <c r="A513" s="8" t="s">
        <v>2601</v>
      </c>
      <c r="B513" s="17">
        <v>151</v>
      </c>
      <c r="F513" s="17">
        <f t="shared" si="7"/>
        <v>151</v>
      </c>
    </row>
    <row r="514" spans="1:6" x14ac:dyDescent="0.3">
      <c r="A514" s="8" t="s">
        <v>3182</v>
      </c>
      <c r="B514" s="17">
        <v>151</v>
      </c>
      <c r="F514" s="17">
        <f t="shared" si="7"/>
        <v>151</v>
      </c>
    </row>
    <row r="515" spans="1:6" x14ac:dyDescent="0.3">
      <c r="A515" s="8" t="s">
        <v>312</v>
      </c>
      <c r="B515" s="17">
        <v>150</v>
      </c>
      <c r="F515" s="17">
        <f t="shared" si="7"/>
        <v>150</v>
      </c>
    </row>
    <row r="516" spans="1:6" x14ac:dyDescent="0.3">
      <c r="A516" s="8" t="s">
        <v>5</v>
      </c>
      <c r="B516" s="17">
        <v>150</v>
      </c>
      <c r="F516" s="17">
        <f t="shared" si="7"/>
        <v>150</v>
      </c>
    </row>
    <row r="517" spans="1:6" x14ac:dyDescent="0.3">
      <c r="A517" s="8" t="s">
        <v>1463</v>
      </c>
      <c r="B517" s="17">
        <v>150</v>
      </c>
      <c r="F517" s="17">
        <f t="shared" si="7"/>
        <v>150</v>
      </c>
    </row>
    <row r="518" spans="1:6" x14ac:dyDescent="0.3">
      <c r="A518" s="8" t="s">
        <v>2550</v>
      </c>
      <c r="B518" s="17">
        <v>150</v>
      </c>
      <c r="F518" s="17">
        <f t="shared" ref="F518:F581" si="8">B518</f>
        <v>150</v>
      </c>
    </row>
    <row r="519" spans="1:6" x14ac:dyDescent="0.3">
      <c r="A519" s="8" t="s">
        <v>29</v>
      </c>
      <c r="B519" s="17">
        <v>150</v>
      </c>
      <c r="F519" s="17">
        <f t="shared" si="8"/>
        <v>150</v>
      </c>
    </row>
    <row r="520" spans="1:6" x14ac:dyDescent="0.3">
      <c r="A520" s="8" t="s">
        <v>380</v>
      </c>
      <c r="B520" s="17">
        <v>149</v>
      </c>
      <c r="F520" s="17">
        <f t="shared" si="8"/>
        <v>149</v>
      </c>
    </row>
    <row r="521" spans="1:6" x14ac:dyDescent="0.3">
      <c r="A521" s="8" t="s">
        <v>728</v>
      </c>
      <c r="B521" s="17">
        <v>149</v>
      </c>
      <c r="F521" s="17">
        <f t="shared" si="8"/>
        <v>149</v>
      </c>
    </row>
    <row r="522" spans="1:6" x14ac:dyDescent="0.3">
      <c r="A522" s="8" t="s">
        <v>1859</v>
      </c>
      <c r="B522" s="17">
        <v>149</v>
      </c>
      <c r="F522" s="17">
        <f t="shared" si="8"/>
        <v>149</v>
      </c>
    </row>
    <row r="523" spans="1:6" x14ac:dyDescent="0.3">
      <c r="A523" s="8" t="s">
        <v>1347</v>
      </c>
      <c r="B523" s="17">
        <v>149</v>
      </c>
      <c r="F523" s="17">
        <f t="shared" si="8"/>
        <v>149</v>
      </c>
    </row>
    <row r="524" spans="1:6" x14ac:dyDescent="0.3">
      <c r="A524" s="8" t="s">
        <v>1383</v>
      </c>
      <c r="B524" s="17">
        <v>148</v>
      </c>
      <c r="F524" s="17">
        <f t="shared" si="8"/>
        <v>148</v>
      </c>
    </row>
    <row r="525" spans="1:6" x14ac:dyDescent="0.3">
      <c r="A525" s="8" t="s">
        <v>2718</v>
      </c>
      <c r="B525" s="17">
        <v>148</v>
      </c>
      <c r="F525" s="17">
        <f t="shared" si="8"/>
        <v>148</v>
      </c>
    </row>
    <row r="526" spans="1:6" x14ac:dyDescent="0.3">
      <c r="A526" s="8" t="s">
        <v>2924</v>
      </c>
      <c r="B526" s="17">
        <v>147</v>
      </c>
      <c r="F526" s="17">
        <f t="shared" si="8"/>
        <v>147</v>
      </c>
    </row>
    <row r="527" spans="1:6" x14ac:dyDescent="0.3">
      <c r="A527" s="8" t="s">
        <v>2115</v>
      </c>
      <c r="B527" s="17">
        <v>147</v>
      </c>
      <c r="F527" s="17">
        <f t="shared" si="8"/>
        <v>147</v>
      </c>
    </row>
    <row r="528" spans="1:6" x14ac:dyDescent="0.3">
      <c r="A528" s="8" t="s">
        <v>2236</v>
      </c>
      <c r="B528" s="17">
        <v>147</v>
      </c>
      <c r="F528" s="17">
        <f t="shared" si="8"/>
        <v>147</v>
      </c>
    </row>
    <row r="529" spans="1:6" x14ac:dyDescent="0.3">
      <c r="A529" s="8" t="s">
        <v>1954</v>
      </c>
      <c r="B529" s="17">
        <v>147</v>
      </c>
      <c r="F529" s="17">
        <f t="shared" si="8"/>
        <v>147</v>
      </c>
    </row>
    <row r="530" spans="1:6" x14ac:dyDescent="0.3">
      <c r="A530" s="8" t="s">
        <v>1367</v>
      </c>
      <c r="B530" s="17">
        <v>147</v>
      </c>
      <c r="F530" s="17">
        <f t="shared" si="8"/>
        <v>147</v>
      </c>
    </row>
    <row r="531" spans="1:6" x14ac:dyDescent="0.3">
      <c r="A531" s="8" t="s">
        <v>2274</v>
      </c>
      <c r="B531" s="17">
        <v>147</v>
      </c>
      <c r="F531" s="17">
        <f t="shared" si="8"/>
        <v>147</v>
      </c>
    </row>
    <row r="532" spans="1:6" x14ac:dyDescent="0.3">
      <c r="A532" s="8" t="s">
        <v>313</v>
      </c>
      <c r="B532" s="17">
        <v>146</v>
      </c>
      <c r="F532" s="17">
        <f t="shared" si="8"/>
        <v>146</v>
      </c>
    </row>
    <row r="533" spans="1:6" x14ac:dyDescent="0.3">
      <c r="A533" s="8" t="s">
        <v>249</v>
      </c>
      <c r="B533" s="17">
        <v>146</v>
      </c>
      <c r="F533" s="17">
        <f t="shared" si="8"/>
        <v>146</v>
      </c>
    </row>
    <row r="534" spans="1:6" x14ac:dyDescent="0.3">
      <c r="A534" s="8" t="s">
        <v>2732</v>
      </c>
      <c r="B534" s="17">
        <v>146</v>
      </c>
      <c r="F534" s="17">
        <f t="shared" si="8"/>
        <v>146</v>
      </c>
    </row>
    <row r="535" spans="1:6" x14ac:dyDescent="0.3">
      <c r="A535" s="8" t="s">
        <v>3025</v>
      </c>
      <c r="B535" s="17">
        <v>145</v>
      </c>
      <c r="F535" s="17">
        <f t="shared" si="8"/>
        <v>145</v>
      </c>
    </row>
    <row r="536" spans="1:6" x14ac:dyDescent="0.3">
      <c r="A536" s="8" t="s">
        <v>263</v>
      </c>
      <c r="B536" s="17">
        <v>145</v>
      </c>
      <c r="F536" s="17">
        <f t="shared" si="8"/>
        <v>145</v>
      </c>
    </row>
    <row r="537" spans="1:6" x14ac:dyDescent="0.3">
      <c r="A537" s="8" t="s">
        <v>1520</v>
      </c>
      <c r="B537" s="17">
        <v>145</v>
      </c>
      <c r="F537" s="17">
        <f t="shared" si="8"/>
        <v>145</v>
      </c>
    </row>
    <row r="538" spans="1:6" x14ac:dyDescent="0.3">
      <c r="A538" s="8" t="s">
        <v>1937</v>
      </c>
      <c r="B538" s="17">
        <v>145</v>
      </c>
      <c r="F538" s="17">
        <f t="shared" si="8"/>
        <v>145</v>
      </c>
    </row>
    <row r="539" spans="1:6" x14ac:dyDescent="0.3">
      <c r="A539" s="8" t="s">
        <v>2297</v>
      </c>
      <c r="B539" s="17">
        <v>145</v>
      </c>
      <c r="F539" s="17">
        <f t="shared" si="8"/>
        <v>145</v>
      </c>
    </row>
    <row r="540" spans="1:6" x14ac:dyDescent="0.3">
      <c r="A540" s="8" t="s">
        <v>3272</v>
      </c>
      <c r="B540" s="17">
        <v>145</v>
      </c>
      <c r="F540" s="17">
        <f t="shared" si="8"/>
        <v>145</v>
      </c>
    </row>
    <row r="541" spans="1:6" x14ac:dyDescent="0.3">
      <c r="A541" s="8" t="s">
        <v>2229</v>
      </c>
      <c r="B541" s="17">
        <v>144</v>
      </c>
      <c r="F541" s="17">
        <f t="shared" si="8"/>
        <v>144</v>
      </c>
    </row>
    <row r="542" spans="1:6" x14ac:dyDescent="0.3">
      <c r="A542" s="8" t="s">
        <v>1365</v>
      </c>
      <c r="B542" s="17">
        <v>144</v>
      </c>
      <c r="F542" s="17">
        <f t="shared" si="8"/>
        <v>144</v>
      </c>
    </row>
    <row r="543" spans="1:6" x14ac:dyDescent="0.3">
      <c r="A543" s="8" t="s">
        <v>2712</v>
      </c>
      <c r="B543" s="17">
        <v>143</v>
      </c>
      <c r="F543" s="17">
        <f t="shared" si="8"/>
        <v>143</v>
      </c>
    </row>
    <row r="544" spans="1:6" x14ac:dyDescent="0.3">
      <c r="A544" s="8" t="s">
        <v>725</v>
      </c>
      <c r="B544" s="17">
        <v>143</v>
      </c>
      <c r="F544" s="17">
        <f t="shared" si="8"/>
        <v>143</v>
      </c>
    </row>
    <row r="545" spans="1:6" x14ac:dyDescent="0.3">
      <c r="A545" s="8" t="s">
        <v>298</v>
      </c>
      <c r="B545" s="17">
        <v>142</v>
      </c>
      <c r="F545" s="17">
        <f t="shared" si="8"/>
        <v>142</v>
      </c>
    </row>
    <row r="546" spans="1:6" x14ac:dyDescent="0.3">
      <c r="A546" s="8" t="s">
        <v>2785</v>
      </c>
      <c r="B546" s="17">
        <v>142</v>
      </c>
      <c r="F546" s="17">
        <f t="shared" si="8"/>
        <v>142</v>
      </c>
    </row>
    <row r="547" spans="1:6" x14ac:dyDescent="0.3">
      <c r="A547" s="8" t="s">
        <v>1030</v>
      </c>
      <c r="B547" s="17">
        <v>141</v>
      </c>
      <c r="F547" s="17">
        <f t="shared" si="8"/>
        <v>141</v>
      </c>
    </row>
    <row r="548" spans="1:6" x14ac:dyDescent="0.3">
      <c r="A548" s="8" t="s">
        <v>2803</v>
      </c>
      <c r="B548" s="17">
        <v>141</v>
      </c>
      <c r="F548" s="17">
        <f t="shared" si="8"/>
        <v>141</v>
      </c>
    </row>
    <row r="549" spans="1:6" x14ac:dyDescent="0.3">
      <c r="A549" s="8" t="s">
        <v>1253</v>
      </c>
      <c r="B549" s="17">
        <v>141</v>
      </c>
      <c r="F549" s="17">
        <f t="shared" si="8"/>
        <v>141</v>
      </c>
    </row>
    <row r="550" spans="1:6" x14ac:dyDescent="0.3">
      <c r="A550" s="8" t="s">
        <v>1208</v>
      </c>
      <c r="B550" s="17">
        <v>141</v>
      </c>
      <c r="F550" s="17">
        <f t="shared" si="8"/>
        <v>141</v>
      </c>
    </row>
    <row r="551" spans="1:6" x14ac:dyDescent="0.3">
      <c r="A551" s="8" t="s">
        <v>1530</v>
      </c>
      <c r="B551" s="17">
        <v>141</v>
      </c>
      <c r="F551" s="17">
        <f t="shared" si="8"/>
        <v>141</v>
      </c>
    </row>
    <row r="552" spans="1:6" x14ac:dyDescent="0.3">
      <c r="A552" s="8" t="s">
        <v>1255</v>
      </c>
      <c r="B552" s="17">
        <v>141</v>
      </c>
      <c r="F552" s="17">
        <f t="shared" si="8"/>
        <v>141</v>
      </c>
    </row>
    <row r="553" spans="1:6" x14ac:dyDescent="0.3">
      <c r="A553" s="8" t="s">
        <v>726</v>
      </c>
      <c r="B553" s="17">
        <v>140</v>
      </c>
      <c r="F553" s="17">
        <f t="shared" si="8"/>
        <v>140</v>
      </c>
    </row>
    <row r="554" spans="1:6" x14ac:dyDescent="0.3">
      <c r="A554" s="8" t="s">
        <v>2043</v>
      </c>
      <c r="B554" s="17">
        <v>140</v>
      </c>
      <c r="F554" s="17">
        <f t="shared" si="8"/>
        <v>140</v>
      </c>
    </row>
    <row r="555" spans="1:6" x14ac:dyDescent="0.3">
      <c r="A555" s="8" t="s">
        <v>1526</v>
      </c>
      <c r="B555" s="17">
        <v>140</v>
      </c>
      <c r="F555" s="17">
        <f t="shared" si="8"/>
        <v>140</v>
      </c>
    </row>
    <row r="556" spans="1:6" x14ac:dyDescent="0.3">
      <c r="A556" s="8" t="s">
        <v>1221</v>
      </c>
      <c r="B556" s="17">
        <v>140</v>
      </c>
      <c r="F556" s="17">
        <f t="shared" si="8"/>
        <v>140</v>
      </c>
    </row>
    <row r="557" spans="1:6" x14ac:dyDescent="0.3">
      <c r="A557" s="8" t="s">
        <v>2798</v>
      </c>
      <c r="B557" s="17">
        <v>139</v>
      </c>
      <c r="F557" s="17">
        <f t="shared" si="8"/>
        <v>139</v>
      </c>
    </row>
    <row r="558" spans="1:6" x14ac:dyDescent="0.3">
      <c r="A558" s="8" t="s">
        <v>740</v>
      </c>
      <c r="B558" s="17">
        <v>139</v>
      </c>
      <c r="F558" s="17">
        <f t="shared" si="8"/>
        <v>139</v>
      </c>
    </row>
    <row r="559" spans="1:6" x14ac:dyDescent="0.3">
      <c r="A559" s="8" t="s">
        <v>1345</v>
      </c>
      <c r="B559" s="17">
        <v>139</v>
      </c>
      <c r="F559" s="17">
        <f t="shared" si="8"/>
        <v>139</v>
      </c>
    </row>
    <row r="560" spans="1:6" x14ac:dyDescent="0.3">
      <c r="A560" s="8" t="s">
        <v>1223</v>
      </c>
      <c r="B560" s="17">
        <v>138</v>
      </c>
      <c r="F560" s="17">
        <f t="shared" si="8"/>
        <v>138</v>
      </c>
    </row>
    <row r="561" spans="1:6" x14ac:dyDescent="0.3">
      <c r="A561" s="8" t="s">
        <v>242</v>
      </c>
      <c r="B561" s="17">
        <v>137</v>
      </c>
      <c r="F561" s="17">
        <f t="shared" si="8"/>
        <v>137</v>
      </c>
    </row>
    <row r="562" spans="1:6" x14ac:dyDescent="0.3">
      <c r="A562" s="8" t="s">
        <v>2008</v>
      </c>
      <c r="B562" s="17">
        <v>137</v>
      </c>
      <c r="F562" s="17">
        <f t="shared" si="8"/>
        <v>137</v>
      </c>
    </row>
    <row r="563" spans="1:6" x14ac:dyDescent="0.3">
      <c r="A563" s="8" t="s">
        <v>1616</v>
      </c>
      <c r="B563" s="17">
        <v>136</v>
      </c>
      <c r="F563" s="17">
        <f t="shared" si="8"/>
        <v>136</v>
      </c>
    </row>
    <row r="564" spans="1:6" x14ac:dyDescent="0.3">
      <c r="A564" s="8" t="s">
        <v>2533</v>
      </c>
      <c r="B564" s="17">
        <v>136</v>
      </c>
      <c r="F564" s="17">
        <f t="shared" si="8"/>
        <v>136</v>
      </c>
    </row>
    <row r="565" spans="1:6" x14ac:dyDescent="0.3">
      <c r="A565" s="8" t="s">
        <v>3695</v>
      </c>
      <c r="B565" s="17">
        <v>136</v>
      </c>
      <c r="F565" s="17">
        <f t="shared" si="8"/>
        <v>136</v>
      </c>
    </row>
    <row r="566" spans="1:6" x14ac:dyDescent="0.3">
      <c r="A566" s="8" t="s">
        <v>287</v>
      </c>
      <c r="B566" s="17">
        <v>135</v>
      </c>
      <c r="F566" s="17">
        <f t="shared" si="8"/>
        <v>135</v>
      </c>
    </row>
    <row r="567" spans="1:6" x14ac:dyDescent="0.3">
      <c r="A567" s="8" t="s">
        <v>3262</v>
      </c>
      <c r="B567" s="17">
        <v>134</v>
      </c>
      <c r="F567" s="17">
        <f t="shared" si="8"/>
        <v>134</v>
      </c>
    </row>
    <row r="568" spans="1:6" x14ac:dyDescent="0.3">
      <c r="A568" s="8" t="s">
        <v>1844</v>
      </c>
      <c r="B568" s="17">
        <v>134</v>
      </c>
      <c r="F568" s="17">
        <f t="shared" si="8"/>
        <v>134</v>
      </c>
    </row>
    <row r="569" spans="1:6" x14ac:dyDescent="0.3">
      <c r="A569" s="8" t="s">
        <v>3215</v>
      </c>
      <c r="B569" s="17">
        <v>134</v>
      </c>
      <c r="F569" s="17">
        <f t="shared" si="8"/>
        <v>134</v>
      </c>
    </row>
    <row r="570" spans="1:6" x14ac:dyDescent="0.3">
      <c r="A570" s="8" t="s">
        <v>2547</v>
      </c>
      <c r="B570" s="17">
        <v>134</v>
      </c>
      <c r="F570" s="17">
        <f t="shared" si="8"/>
        <v>134</v>
      </c>
    </row>
    <row r="571" spans="1:6" x14ac:dyDescent="0.3">
      <c r="A571" s="8" t="s">
        <v>1386</v>
      </c>
      <c r="B571" s="17">
        <v>134</v>
      </c>
      <c r="F571" s="17">
        <f t="shared" si="8"/>
        <v>134</v>
      </c>
    </row>
    <row r="572" spans="1:6" x14ac:dyDescent="0.3">
      <c r="A572" s="8" t="s">
        <v>367</v>
      </c>
      <c r="B572" s="17">
        <v>134</v>
      </c>
      <c r="F572" s="17">
        <f t="shared" si="8"/>
        <v>134</v>
      </c>
    </row>
    <row r="573" spans="1:6" x14ac:dyDescent="0.3">
      <c r="A573" s="8" t="s">
        <v>1632</v>
      </c>
      <c r="B573" s="17">
        <v>133</v>
      </c>
      <c r="F573" s="17">
        <f t="shared" si="8"/>
        <v>133</v>
      </c>
    </row>
    <row r="574" spans="1:6" x14ac:dyDescent="0.3">
      <c r="A574" s="8" t="s">
        <v>851</v>
      </c>
      <c r="B574" s="17">
        <v>133</v>
      </c>
      <c r="F574" s="17">
        <f t="shared" si="8"/>
        <v>133</v>
      </c>
    </row>
    <row r="575" spans="1:6" x14ac:dyDescent="0.3">
      <c r="A575" s="8" t="s">
        <v>3482</v>
      </c>
      <c r="B575" s="17">
        <v>133</v>
      </c>
      <c r="F575" s="17">
        <f t="shared" si="8"/>
        <v>133</v>
      </c>
    </row>
    <row r="576" spans="1:6" x14ac:dyDescent="0.3">
      <c r="A576" s="8" t="s">
        <v>1379</v>
      </c>
      <c r="B576" s="17">
        <v>133</v>
      </c>
      <c r="F576" s="17">
        <f t="shared" si="8"/>
        <v>133</v>
      </c>
    </row>
    <row r="577" spans="1:6" x14ac:dyDescent="0.3">
      <c r="A577" s="8" t="s">
        <v>378</v>
      </c>
      <c r="B577" s="17">
        <v>133</v>
      </c>
      <c r="F577" s="17">
        <f t="shared" si="8"/>
        <v>133</v>
      </c>
    </row>
    <row r="578" spans="1:6" x14ac:dyDescent="0.3">
      <c r="A578" s="8" t="s">
        <v>2840</v>
      </c>
      <c r="B578" s="17">
        <v>132</v>
      </c>
      <c r="F578" s="17">
        <f t="shared" si="8"/>
        <v>132</v>
      </c>
    </row>
    <row r="579" spans="1:6" x14ac:dyDescent="0.3">
      <c r="A579" s="8" t="s">
        <v>2521</v>
      </c>
      <c r="B579" s="17">
        <v>132</v>
      </c>
      <c r="F579" s="17">
        <f t="shared" si="8"/>
        <v>132</v>
      </c>
    </row>
    <row r="580" spans="1:6" x14ac:dyDescent="0.3">
      <c r="A580" s="8" t="s">
        <v>1853</v>
      </c>
      <c r="B580" s="17">
        <v>131</v>
      </c>
      <c r="F580" s="17">
        <f t="shared" si="8"/>
        <v>131</v>
      </c>
    </row>
    <row r="581" spans="1:6" x14ac:dyDescent="0.3">
      <c r="A581" s="8" t="s">
        <v>1024</v>
      </c>
      <c r="B581" s="17">
        <v>131</v>
      </c>
      <c r="F581" s="17">
        <f t="shared" si="8"/>
        <v>131</v>
      </c>
    </row>
    <row r="582" spans="1:6" x14ac:dyDescent="0.3">
      <c r="A582" s="8" t="s">
        <v>294</v>
      </c>
      <c r="B582" s="17">
        <v>131</v>
      </c>
      <c r="F582" s="17">
        <f t="shared" ref="F582:F645" si="9">B582</f>
        <v>131</v>
      </c>
    </row>
    <row r="583" spans="1:6" x14ac:dyDescent="0.3">
      <c r="A583" s="8" t="s">
        <v>1750</v>
      </c>
      <c r="B583" s="17">
        <v>131</v>
      </c>
      <c r="F583" s="17">
        <f t="shared" si="9"/>
        <v>131</v>
      </c>
    </row>
    <row r="584" spans="1:6" x14ac:dyDescent="0.3">
      <c r="A584" s="8" t="s">
        <v>2799</v>
      </c>
      <c r="B584" s="17">
        <v>130</v>
      </c>
      <c r="F584" s="17">
        <f t="shared" si="9"/>
        <v>130</v>
      </c>
    </row>
    <row r="585" spans="1:6" x14ac:dyDescent="0.3">
      <c r="A585" s="8" t="s">
        <v>525</v>
      </c>
      <c r="B585" s="17">
        <v>130</v>
      </c>
      <c r="F585" s="17">
        <f t="shared" si="9"/>
        <v>130</v>
      </c>
    </row>
    <row r="586" spans="1:6" x14ac:dyDescent="0.3">
      <c r="A586" s="8" t="s">
        <v>729</v>
      </c>
      <c r="B586" s="17">
        <v>130</v>
      </c>
      <c r="F586" s="17">
        <f t="shared" si="9"/>
        <v>130</v>
      </c>
    </row>
    <row r="587" spans="1:6" x14ac:dyDescent="0.3">
      <c r="A587" s="8" t="s">
        <v>1281</v>
      </c>
      <c r="B587" s="17">
        <v>130</v>
      </c>
      <c r="F587" s="17">
        <f t="shared" si="9"/>
        <v>130</v>
      </c>
    </row>
    <row r="588" spans="1:6" x14ac:dyDescent="0.3">
      <c r="A588" s="8" t="s">
        <v>2455</v>
      </c>
      <c r="B588" s="17">
        <v>130</v>
      </c>
      <c r="F588" s="17">
        <f t="shared" si="9"/>
        <v>130</v>
      </c>
    </row>
    <row r="589" spans="1:6" x14ac:dyDescent="0.3">
      <c r="A589" s="8" t="s">
        <v>297</v>
      </c>
      <c r="B589" s="17">
        <v>129</v>
      </c>
      <c r="F589" s="17">
        <f t="shared" si="9"/>
        <v>129</v>
      </c>
    </row>
    <row r="590" spans="1:6" x14ac:dyDescent="0.3">
      <c r="A590" s="8" t="s">
        <v>292</v>
      </c>
      <c r="B590" s="17">
        <v>128</v>
      </c>
      <c r="F590" s="17">
        <f t="shared" si="9"/>
        <v>128</v>
      </c>
    </row>
    <row r="591" spans="1:6" x14ac:dyDescent="0.3">
      <c r="A591" s="8" t="s">
        <v>2249</v>
      </c>
      <c r="B591" s="17">
        <v>128</v>
      </c>
      <c r="F591" s="17">
        <f t="shared" si="9"/>
        <v>128</v>
      </c>
    </row>
    <row r="592" spans="1:6" x14ac:dyDescent="0.3">
      <c r="A592" s="8" t="s">
        <v>3009</v>
      </c>
      <c r="B592" s="17">
        <v>128</v>
      </c>
      <c r="F592" s="17">
        <f t="shared" si="9"/>
        <v>128</v>
      </c>
    </row>
    <row r="593" spans="1:6" x14ac:dyDescent="0.3">
      <c r="A593" s="8" t="s">
        <v>1645</v>
      </c>
      <c r="B593" s="17">
        <v>128</v>
      </c>
      <c r="F593" s="17">
        <f t="shared" si="9"/>
        <v>128</v>
      </c>
    </row>
    <row r="594" spans="1:6" x14ac:dyDescent="0.3">
      <c r="A594" s="8" t="s">
        <v>3043</v>
      </c>
      <c r="B594" s="17">
        <v>128</v>
      </c>
      <c r="F594" s="17">
        <f t="shared" si="9"/>
        <v>128</v>
      </c>
    </row>
    <row r="595" spans="1:6" x14ac:dyDescent="0.3">
      <c r="A595" s="8" t="s">
        <v>2966</v>
      </c>
      <c r="B595" s="17">
        <v>128</v>
      </c>
      <c r="F595" s="17">
        <f t="shared" si="9"/>
        <v>128</v>
      </c>
    </row>
    <row r="596" spans="1:6" x14ac:dyDescent="0.3">
      <c r="A596" s="8" t="s">
        <v>792</v>
      </c>
      <c r="B596" s="17">
        <v>128</v>
      </c>
      <c r="F596" s="17">
        <f t="shared" si="9"/>
        <v>128</v>
      </c>
    </row>
    <row r="597" spans="1:6" x14ac:dyDescent="0.3">
      <c r="A597" s="8" t="s">
        <v>844</v>
      </c>
      <c r="B597" s="17">
        <v>127</v>
      </c>
      <c r="F597" s="17">
        <f t="shared" si="9"/>
        <v>127</v>
      </c>
    </row>
    <row r="598" spans="1:6" x14ac:dyDescent="0.3">
      <c r="A598" s="8" t="s">
        <v>3682</v>
      </c>
      <c r="B598" s="17">
        <v>126</v>
      </c>
      <c r="F598" s="17">
        <f t="shared" si="9"/>
        <v>126</v>
      </c>
    </row>
    <row r="599" spans="1:6" x14ac:dyDescent="0.3">
      <c r="A599" s="8" t="s">
        <v>1631</v>
      </c>
      <c r="B599" s="17">
        <v>126</v>
      </c>
      <c r="F599" s="17">
        <f t="shared" si="9"/>
        <v>126</v>
      </c>
    </row>
    <row r="600" spans="1:6" x14ac:dyDescent="0.3">
      <c r="A600" s="8" t="s">
        <v>316</v>
      </c>
      <c r="B600" s="17">
        <v>126</v>
      </c>
      <c r="F600" s="17">
        <f t="shared" si="9"/>
        <v>126</v>
      </c>
    </row>
    <row r="601" spans="1:6" x14ac:dyDescent="0.3">
      <c r="A601" s="8" t="s">
        <v>3316</v>
      </c>
      <c r="B601" s="17">
        <v>125</v>
      </c>
      <c r="F601" s="17">
        <f t="shared" si="9"/>
        <v>125</v>
      </c>
    </row>
    <row r="602" spans="1:6" x14ac:dyDescent="0.3">
      <c r="A602" s="8" t="s">
        <v>1751</v>
      </c>
      <c r="B602" s="17">
        <v>125</v>
      </c>
      <c r="F602" s="17">
        <f t="shared" si="9"/>
        <v>125</v>
      </c>
    </row>
    <row r="603" spans="1:6" x14ac:dyDescent="0.3">
      <c r="A603" s="8" t="s">
        <v>2330</v>
      </c>
      <c r="B603" s="17">
        <v>125</v>
      </c>
      <c r="F603" s="17">
        <f t="shared" si="9"/>
        <v>125</v>
      </c>
    </row>
    <row r="604" spans="1:6" x14ac:dyDescent="0.3">
      <c r="A604" s="8" t="s">
        <v>2458</v>
      </c>
      <c r="B604" s="17">
        <v>124</v>
      </c>
      <c r="F604" s="17">
        <f t="shared" si="9"/>
        <v>124</v>
      </c>
    </row>
    <row r="605" spans="1:6" x14ac:dyDescent="0.3">
      <c r="A605" s="8" t="s">
        <v>2339</v>
      </c>
      <c r="B605" s="17">
        <v>123</v>
      </c>
      <c r="F605" s="17">
        <f t="shared" si="9"/>
        <v>123</v>
      </c>
    </row>
    <row r="606" spans="1:6" x14ac:dyDescent="0.3">
      <c r="A606" s="8" t="s">
        <v>2213</v>
      </c>
      <c r="B606" s="17">
        <v>123</v>
      </c>
      <c r="F606" s="17">
        <f t="shared" si="9"/>
        <v>123</v>
      </c>
    </row>
    <row r="607" spans="1:6" x14ac:dyDescent="0.3">
      <c r="A607" s="8" t="s">
        <v>1187</v>
      </c>
      <c r="B607" s="17">
        <v>123</v>
      </c>
      <c r="F607" s="17">
        <f t="shared" si="9"/>
        <v>123</v>
      </c>
    </row>
    <row r="608" spans="1:6" x14ac:dyDescent="0.3">
      <c r="A608" s="8" t="s">
        <v>3154</v>
      </c>
      <c r="B608" s="17">
        <v>123</v>
      </c>
      <c r="F608" s="17">
        <f t="shared" si="9"/>
        <v>123</v>
      </c>
    </row>
    <row r="609" spans="1:6" x14ac:dyDescent="0.3">
      <c r="A609" s="8" t="s">
        <v>3286</v>
      </c>
      <c r="B609" s="17">
        <v>122</v>
      </c>
      <c r="F609" s="17">
        <f t="shared" si="9"/>
        <v>122</v>
      </c>
    </row>
    <row r="610" spans="1:6" x14ac:dyDescent="0.3">
      <c r="A610" s="8" t="s">
        <v>2021</v>
      </c>
      <c r="B610" s="17">
        <v>122</v>
      </c>
      <c r="F610" s="17">
        <f t="shared" si="9"/>
        <v>122</v>
      </c>
    </row>
    <row r="611" spans="1:6" x14ac:dyDescent="0.3">
      <c r="A611" s="8" t="s">
        <v>1027</v>
      </c>
      <c r="B611" s="17">
        <v>122</v>
      </c>
      <c r="F611" s="17">
        <f t="shared" si="9"/>
        <v>122</v>
      </c>
    </row>
    <row r="612" spans="1:6" x14ac:dyDescent="0.3">
      <c r="A612" s="8" t="s">
        <v>2054</v>
      </c>
      <c r="B612" s="17">
        <v>121</v>
      </c>
      <c r="F612" s="17">
        <f t="shared" si="9"/>
        <v>121</v>
      </c>
    </row>
    <row r="613" spans="1:6" x14ac:dyDescent="0.3">
      <c r="A613" s="8" t="s">
        <v>1356</v>
      </c>
      <c r="B613" s="17">
        <v>121</v>
      </c>
      <c r="F613" s="17">
        <f t="shared" si="9"/>
        <v>121</v>
      </c>
    </row>
    <row r="614" spans="1:6" x14ac:dyDescent="0.3">
      <c r="A614" s="8" t="s">
        <v>1294</v>
      </c>
      <c r="B614" s="17">
        <v>120</v>
      </c>
      <c r="F614" s="17">
        <f t="shared" si="9"/>
        <v>120</v>
      </c>
    </row>
    <row r="615" spans="1:6" x14ac:dyDescent="0.3">
      <c r="A615" s="8" t="s">
        <v>2042</v>
      </c>
      <c r="B615" s="17">
        <v>120</v>
      </c>
      <c r="F615" s="17">
        <f t="shared" si="9"/>
        <v>120</v>
      </c>
    </row>
    <row r="616" spans="1:6" x14ac:dyDescent="0.3">
      <c r="A616" s="8" t="s">
        <v>730</v>
      </c>
      <c r="B616" s="17">
        <v>120</v>
      </c>
      <c r="F616" s="17">
        <f t="shared" si="9"/>
        <v>120</v>
      </c>
    </row>
    <row r="617" spans="1:6" x14ac:dyDescent="0.3">
      <c r="A617" s="8" t="s">
        <v>1352</v>
      </c>
      <c r="B617" s="17">
        <v>120</v>
      </c>
      <c r="F617" s="17">
        <f t="shared" si="9"/>
        <v>120</v>
      </c>
    </row>
    <row r="618" spans="1:6" x14ac:dyDescent="0.3">
      <c r="A618" s="8" t="s">
        <v>2212</v>
      </c>
      <c r="B618" s="17">
        <v>120</v>
      </c>
      <c r="F618" s="17">
        <f t="shared" si="9"/>
        <v>120</v>
      </c>
    </row>
    <row r="619" spans="1:6" x14ac:dyDescent="0.3">
      <c r="A619" s="8" t="s">
        <v>1892</v>
      </c>
      <c r="B619" s="17">
        <v>120</v>
      </c>
      <c r="F619" s="17">
        <f t="shared" si="9"/>
        <v>120</v>
      </c>
    </row>
    <row r="620" spans="1:6" x14ac:dyDescent="0.3">
      <c r="A620" s="8" t="s">
        <v>315</v>
      </c>
      <c r="B620" s="17">
        <v>120</v>
      </c>
      <c r="F620" s="17">
        <f t="shared" si="9"/>
        <v>120</v>
      </c>
    </row>
    <row r="621" spans="1:6" x14ac:dyDescent="0.3">
      <c r="A621" s="8" t="s">
        <v>2450</v>
      </c>
      <c r="B621" s="17">
        <v>120</v>
      </c>
      <c r="F621" s="17">
        <f t="shared" si="9"/>
        <v>120</v>
      </c>
    </row>
    <row r="622" spans="1:6" x14ac:dyDescent="0.3">
      <c r="A622" s="8" t="s">
        <v>1757</v>
      </c>
      <c r="B622" s="17">
        <v>120</v>
      </c>
      <c r="F622" s="17">
        <f t="shared" si="9"/>
        <v>120</v>
      </c>
    </row>
    <row r="623" spans="1:6" x14ac:dyDescent="0.3">
      <c r="A623" s="8" t="s">
        <v>349</v>
      </c>
      <c r="B623" s="17">
        <v>119</v>
      </c>
      <c r="F623" s="17">
        <f t="shared" si="9"/>
        <v>119</v>
      </c>
    </row>
    <row r="624" spans="1:6" x14ac:dyDescent="0.3">
      <c r="A624" s="8" t="s">
        <v>53</v>
      </c>
      <c r="B624" s="17">
        <v>119</v>
      </c>
      <c r="F624" s="17">
        <f t="shared" si="9"/>
        <v>119</v>
      </c>
    </row>
    <row r="625" spans="1:6" x14ac:dyDescent="0.3">
      <c r="A625" s="8" t="s">
        <v>2733</v>
      </c>
      <c r="B625" s="17">
        <v>119</v>
      </c>
      <c r="F625" s="17">
        <f t="shared" si="9"/>
        <v>119</v>
      </c>
    </row>
    <row r="626" spans="1:6" x14ac:dyDescent="0.3">
      <c r="A626" s="8" t="s">
        <v>368</v>
      </c>
      <c r="B626" s="17">
        <v>119</v>
      </c>
      <c r="F626" s="17">
        <f t="shared" si="9"/>
        <v>119</v>
      </c>
    </row>
    <row r="627" spans="1:6" x14ac:dyDescent="0.3">
      <c r="A627" s="8" t="s">
        <v>3219</v>
      </c>
      <c r="B627" s="17">
        <v>119</v>
      </c>
      <c r="F627" s="17">
        <f t="shared" si="9"/>
        <v>119</v>
      </c>
    </row>
    <row r="628" spans="1:6" x14ac:dyDescent="0.3">
      <c r="A628" s="8" t="s">
        <v>722</v>
      </c>
      <c r="B628" s="17">
        <v>119</v>
      </c>
      <c r="F628" s="17">
        <f t="shared" si="9"/>
        <v>119</v>
      </c>
    </row>
    <row r="629" spans="1:6" x14ac:dyDescent="0.3">
      <c r="A629" s="8" t="s">
        <v>274</v>
      </c>
      <c r="B629" s="17">
        <v>118</v>
      </c>
      <c r="F629" s="17">
        <f t="shared" si="9"/>
        <v>118</v>
      </c>
    </row>
    <row r="630" spans="1:6" x14ac:dyDescent="0.3">
      <c r="A630" s="8" t="s">
        <v>3005</v>
      </c>
      <c r="B630" s="17">
        <v>118</v>
      </c>
      <c r="F630" s="17">
        <f t="shared" si="9"/>
        <v>118</v>
      </c>
    </row>
    <row r="631" spans="1:6" x14ac:dyDescent="0.3">
      <c r="A631" s="8" t="s">
        <v>1764</v>
      </c>
      <c r="B631" s="17">
        <v>118</v>
      </c>
      <c r="F631" s="17">
        <f t="shared" si="9"/>
        <v>118</v>
      </c>
    </row>
    <row r="632" spans="1:6" x14ac:dyDescent="0.3">
      <c r="A632" s="8" t="s">
        <v>3171</v>
      </c>
      <c r="B632" s="17">
        <v>117</v>
      </c>
      <c r="F632" s="17">
        <f t="shared" si="9"/>
        <v>117</v>
      </c>
    </row>
    <row r="633" spans="1:6" x14ac:dyDescent="0.3">
      <c r="A633" s="8" t="s">
        <v>31</v>
      </c>
      <c r="B633" s="17">
        <v>117</v>
      </c>
      <c r="F633" s="17">
        <f t="shared" si="9"/>
        <v>117</v>
      </c>
    </row>
    <row r="634" spans="1:6" x14ac:dyDescent="0.3">
      <c r="A634" s="8" t="s">
        <v>55</v>
      </c>
      <c r="B634" s="17">
        <v>117</v>
      </c>
      <c r="F634" s="17">
        <f t="shared" si="9"/>
        <v>117</v>
      </c>
    </row>
    <row r="635" spans="1:6" x14ac:dyDescent="0.3">
      <c r="A635" s="8" t="s">
        <v>2166</v>
      </c>
      <c r="B635" s="17">
        <v>117</v>
      </c>
      <c r="F635" s="17">
        <f t="shared" si="9"/>
        <v>117</v>
      </c>
    </row>
    <row r="636" spans="1:6" x14ac:dyDescent="0.3">
      <c r="A636" s="8" t="s">
        <v>1517</v>
      </c>
      <c r="B636" s="17">
        <v>116</v>
      </c>
      <c r="F636" s="17">
        <f t="shared" si="9"/>
        <v>116</v>
      </c>
    </row>
    <row r="637" spans="1:6" x14ac:dyDescent="0.3">
      <c r="A637" s="8" t="s">
        <v>1669</v>
      </c>
      <c r="B637" s="17">
        <v>116</v>
      </c>
      <c r="F637" s="17">
        <f t="shared" si="9"/>
        <v>116</v>
      </c>
    </row>
    <row r="638" spans="1:6" x14ac:dyDescent="0.3">
      <c r="A638" s="8" t="s">
        <v>3214</v>
      </c>
      <c r="B638" s="17">
        <v>115</v>
      </c>
      <c r="F638" s="17">
        <f t="shared" si="9"/>
        <v>115</v>
      </c>
    </row>
    <row r="639" spans="1:6" x14ac:dyDescent="0.3">
      <c r="A639" s="8" t="s">
        <v>850</v>
      </c>
      <c r="B639" s="17">
        <v>115</v>
      </c>
      <c r="F639" s="17">
        <f t="shared" si="9"/>
        <v>115</v>
      </c>
    </row>
    <row r="640" spans="1:6" x14ac:dyDescent="0.3">
      <c r="A640" s="8" t="s">
        <v>2196</v>
      </c>
      <c r="B640" s="17">
        <v>115</v>
      </c>
      <c r="F640" s="17">
        <f t="shared" si="9"/>
        <v>115</v>
      </c>
    </row>
    <row r="641" spans="1:6" x14ac:dyDescent="0.3">
      <c r="A641" s="8" t="s">
        <v>2997</v>
      </c>
      <c r="B641" s="17">
        <v>115</v>
      </c>
      <c r="F641" s="17">
        <f t="shared" si="9"/>
        <v>115</v>
      </c>
    </row>
    <row r="642" spans="1:6" x14ac:dyDescent="0.3">
      <c r="A642" s="8" t="s">
        <v>3234</v>
      </c>
      <c r="B642" s="17">
        <v>115</v>
      </c>
      <c r="F642" s="17">
        <f t="shared" si="9"/>
        <v>115</v>
      </c>
    </row>
    <row r="643" spans="1:6" x14ac:dyDescent="0.3">
      <c r="A643" s="8" t="s">
        <v>2104</v>
      </c>
      <c r="B643" s="17">
        <v>115</v>
      </c>
      <c r="F643" s="17">
        <f t="shared" si="9"/>
        <v>115</v>
      </c>
    </row>
    <row r="644" spans="1:6" x14ac:dyDescent="0.3">
      <c r="A644" s="8" t="s">
        <v>2446</v>
      </c>
      <c r="B644" s="17">
        <v>115</v>
      </c>
      <c r="F644" s="17">
        <f t="shared" si="9"/>
        <v>115</v>
      </c>
    </row>
    <row r="645" spans="1:6" x14ac:dyDescent="0.3">
      <c r="A645" s="8" t="s">
        <v>3253</v>
      </c>
      <c r="B645" s="17">
        <v>115</v>
      </c>
      <c r="F645" s="17">
        <f t="shared" si="9"/>
        <v>115</v>
      </c>
    </row>
    <row r="646" spans="1:6" x14ac:dyDescent="0.3">
      <c r="A646" s="8" t="s">
        <v>2463</v>
      </c>
      <c r="B646" s="17">
        <v>115</v>
      </c>
      <c r="F646" s="17">
        <f t="shared" ref="F646:F709" si="10">B646</f>
        <v>115</v>
      </c>
    </row>
    <row r="647" spans="1:6" x14ac:dyDescent="0.3">
      <c r="A647" s="8" t="s">
        <v>3776</v>
      </c>
      <c r="B647" s="17">
        <v>115</v>
      </c>
      <c r="F647" s="17">
        <f t="shared" si="10"/>
        <v>115</v>
      </c>
    </row>
    <row r="648" spans="1:6" x14ac:dyDescent="0.3">
      <c r="A648" s="8" t="s">
        <v>3462</v>
      </c>
      <c r="B648" s="17">
        <v>114</v>
      </c>
      <c r="F648" s="17">
        <f t="shared" si="10"/>
        <v>114</v>
      </c>
    </row>
    <row r="649" spans="1:6" x14ac:dyDescent="0.3">
      <c r="A649" s="8" t="s">
        <v>1939</v>
      </c>
      <c r="B649" s="17">
        <v>114</v>
      </c>
      <c r="F649" s="17">
        <f t="shared" si="10"/>
        <v>114</v>
      </c>
    </row>
    <row r="650" spans="1:6" x14ac:dyDescent="0.3">
      <c r="A650" s="8" t="s">
        <v>3670</v>
      </c>
      <c r="B650" s="17">
        <v>114</v>
      </c>
      <c r="F650" s="17">
        <f t="shared" si="10"/>
        <v>114</v>
      </c>
    </row>
    <row r="651" spans="1:6" x14ac:dyDescent="0.3">
      <c r="A651" s="8" t="s">
        <v>365</v>
      </c>
      <c r="B651" s="17">
        <v>113</v>
      </c>
      <c r="F651" s="17">
        <f t="shared" si="10"/>
        <v>113</v>
      </c>
    </row>
    <row r="652" spans="1:6" x14ac:dyDescent="0.3">
      <c r="A652" s="8" t="s">
        <v>3221</v>
      </c>
      <c r="B652" s="17">
        <v>113</v>
      </c>
      <c r="F652" s="17">
        <f t="shared" si="10"/>
        <v>113</v>
      </c>
    </row>
    <row r="653" spans="1:6" x14ac:dyDescent="0.3">
      <c r="A653" s="8" t="s">
        <v>2975</v>
      </c>
      <c r="B653" s="17">
        <v>113</v>
      </c>
      <c r="F653" s="17">
        <f t="shared" si="10"/>
        <v>113</v>
      </c>
    </row>
    <row r="654" spans="1:6" x14ac:dyDescent="0.3">
      <c r="A654" s="8" t="s">
        <v>1403</v>
      </c>
      <c r="B654" s="17">
        <v>113</v>
      </c>
      <c r="F654" s="17">
        <f t="shared" si="10"/>
        <v>113</v>
      </c>
    </row>
    <row r="655" spans="1:6" x14ac:dyDescent="0.3">
      <c r="A655" s="8" t="s">
        <v>275</v>
      </c>
      <c r="B655" s="17">
        <v>113</v>
      </c>
      <c r="F655" s="17">
        <f t="shared" si="10"/>
        <v>113</v>
      </c>
    </row>
    <row r="656" spans="1:6" x14ac:dyDescent="0.3">
      <c r="A656" s="8" t="s">
        <v>2725</v>
      </c>
      <c r="B656" s="17">
        <v>113</v>
      </c>
      <c r="F656" s="17">
        <f t="shared" si="10"/>
        <v>113</v>
      </c>
    </row>
    <row r="657" spans="1:6" x14ac:dyDescent="0.3">
      <c r="A657" s="8" t="s">
        <v>1675</v>
      </c>
      <c r="B657" s="17">
        <v>113</v>
      </c>
      <c r="F657" s="17">
        <f t="shared" si="10"/>
        <v>113</v>
      </c>
    </row>
    <row r="658" spans="1:6" x14ac:dyDescent="0.3">
      <c r="A658" s="8" t="s">
        <v>2305</v>
      </c>
      <c r="B658" s="17">
        <v>113</v>
      </c>
      <c r="F658" s="17">
        <f t="shared" si="10"/>
        <v>113</v>
      </c>
    </row>
    <row r="659" spans="1:6" x14ac:dyDescent="0.3">
      <c r="A659" s="8" t="s">
        <v>3338</v>
      </c>
      <c r="B659" s="17">
        <v>112</v>
      </c>
      <c r="F659" s="17">
        <f t="shared" si="10"/>
        <v>112</v>
      </c>
    </row>
    <row r="660" spans="1:6" x14ac:dyDescent="0.3">
      <c r="A660" s="8" t="s">
        <v>1611</v>
      </c>
      <c r="B660" s="17">
        <v>112</v>
      </c>
      <c r="F660" s="17">
        <f t="shared" si="10"/>
        <v>112</v>
      </c>
    </row>
    <row r="661" spans="1:6" x14ac:dyDescent="0.3">
      <c r="A661" s="8" t="s">
        <v>3583</v>
      </c>
      <c r="B661" s="17">
        <v>112</v>
      </c>
      <c r="F661" s="17">
        <f t="shared" si="10"/>
        <v>112</v>
      </c>
    </row>
    <row r="662" spans="1:6" x14ac:dyDescent="0.3">
      <c r="A662" s="8" t="s">
        <v>2295</v>
      </c>
      <c r="B662" s="17">
        <v>112</v>
      </c>
      <c r="F662" s="17">
        <f t="shared" si="10"/>
        <v>112</v>
      </c>
    </row>
    <row r="663" spans="1:6" x14ac:dyDescent="0.3">
      <c r="A663" s="8" t="s">
        <v>1389</v>
      </c>
      <c r="B663" s="17">
        <v>112</v>
      </c>
      <c r="F663" s="17">
        <f t="shared" si="10"/>
        <v>112</v>
      </c>
    </row>
    <row r="664" spans="1:6" x14ac:dyDescent="0.3">
      <c r="A664" s="8" t="s">
        <v>1028</v>
      </c>
      <c r="B664" s="17">
        <v>111</v>
      </c>
      <c r="F664" s="17">
        <f t="shared" si="10"/>
        <v>111</v>
      </c>
    </row>
    <row r="665" spans="1:6" x14ac:dyDescent="0.3">
      <c r="A665" s="8" t="s">
        <v>2985</v>
      </c>
      <c r="B665" s="17">
        <v>111</v>
      </c>
      <c r="F665" s="17">
        <f t="shared" si="10"/>
        <v>111</v>
      </c>
    </row>
    <row r="666" spans="1:6" x14ac:dyDescent="0.3">
      <c r="A666" s="8" t="s">
        <v>1202</v>
      </c>
      <c r="B666" s="17">
        <v>111</v>
      </c>
      <c r="F666" s="17">
        <f t="shared" si="10"/>
        <v>111</v>
      </c>
    </row>
    <row r="667" spans="1:6" x14ac:dyDescent="0.3">
      <c r="A667" s="8" t="s">
        <v>1186</v>
      </c>
      <c r="B667" s="17">
        <v>111</v>
      </c>
      <c r="F667" s="17">
        <f t="shared" si="10"/>
        <v>111</v>
      </c>
    </row>
    <row r="668" spans="1:6" x14ac:dyDescent="0.3">
      <c r="A668" s="8" t="s">
        <v>269</v>
      </c>
      <c r="B668" s="17">
        <v>111</v>
      </c>
      <c r="F668" s="17">
        <f t="shared" si="10"/>
        <v>111</v>
      </c>
    </row>
    <row r="669" spans="1:6" x14ac:dyDescent="0.3">
      <c r="A669" s="8" t="s">
        <v>3333</v>
      </c>
      <c r="B669" s="17">
        <v>111</v>
      </c>
      <c r="F669" s="17">
        <f t="shared" si="10"/>
        <v>111</v>
      </c>
    </row>
    <row r="670" spans="1:6" x14ac:dyDescent="0.3">
      <c r="A670" s="8" t="s">
        <v>2447</v>
      </c>
      <c r="B670" s="17">
        <v>111</v>
      </c>
      <c r="F670" s="17">
        <f t="shared" si="10"/>
        <v>111</v>
      </c>
    </row>
    <row r="671" spans="1:6" x14ac:dyDescent="0.3">
      <c r="A671" s="8" t="s">
        <v>3236</v>
      </c>
      <c r="B671" s="17">
        <v>110</v>
      </c>
      <c r="F671" s="17">
        <f t="shared" si="10"/>
        <v>110</v>
      </c>
    </row>
    <row r="672" spans="1:6" x14ac:dyDescent="0.3">
      <c r="A672" s="8" t="s">
        <v>1536</v>
      </c>
      <c r="B672" s="17">
        <v>110</v>
      </c>
      <c r="F672" s="17">
        <f t="shared" si="10"/>
        <v>110</v>
      </c>
    </row>
    <row r="673" spans="1:6" x14ac:dyDescent="0.3">
      <c r="A673" s="8" t="s">
        <v>1934</v>
      </c>
      <c r="B673" s="17">
        <v>110</v>
      </c>
      <c r="F673" s="17">
        <f t="shared" si="10"/>
        <v>110</v>
      </c>
    </row>
    <row r="674" spans="1:6" x14ac:dyDescent="0.3">
      <c r="A674" s="8" t="s">
        <v>750</v>
      </c>
      <c r="B674" s="17">
        <v>110</v>
      </c>
      <c r="F674" s="17">
        <f t="shared" si="10"/>
        <v>110</v>
      </c>
    </row>
    <row r="675" spans="1:6" x14ac:dyDescent="0.3">
      <c r="A675" s="8" t="s">
        <v>1256</v>
      </c>
      <c r="B675" s="17">
        <v>109</v>
      </c>
      <c r="F675" s="17">
        <f t="shared" si="10"/>
        <v>109</v>
      </c>
    </row>
    <row r="676" spans="1:6" x14ac:dyDescent="0.3">
      <c r="A676" s="8" t="s">
        <v>1376</v>
      </c>
      <c r="B676" s="17">
        <v>109</v>
      </c>
      <c r="F676" s="17">
        <f t="shared" si="10"/>
        <v>109</v>
      </c>
    </row>
    <row r="677" spans="1:6" x14ac:dyDescent="0.3">
      <c r="A677" s="8" t="s">
        <v>2442</v>
      </c>
      <c r="B677" s="17">
        <v>109</v>
      </c>
      <c r="F677" s="17">
        <f t="shared" si="10"/>
        <v>109</v>
      </c>
    </row>
    <row r="678" spans="1:6" x14ac:dyDescent="0.3">
      <c r="A678" s="8" t="s">
        <v>737</v>
      </c>
      <c r="B678" s="17">
        <v>108</v>
      </c>
      <c r="F678" s="17">
        <f t="shared" si="10"/>
        <v>108</v>
      </c>
    </row>
    <row r="679" spans="1:6" x14ac:dyDescent="0.3">
      <c r="A679" s="8" t="s">
        <v>1627</v>
      </c>
      <c r="B679" s="17">
        <v>108</v>
      </c>
      <c r="F679" s="17">
        <f t="shared" si="10"/>
        <v>108</v>
      </c>
    </row>
    <row r="680" spans="1:6" x14ac:dyDescent="0.3">
      <c r="A680" s="8" t="s">
        <v>2811</v>
      </c>
      <c r="B680" s="17">
        <v>108</v>
      </c>
      <c r="F680" s="17">
        <f t="shared" si="10"/>
        <v>108</v>
      </c>
    </row>
    <row r="681" spans="1:6" x14ac:dyDescent="0.3">
      <c r="A681" s="8" t="s">
        <v>2961</v>
      </c>
      <c r="B681" s="17">
        <v>108</v>
      </c>
      <c r="F681" s="17">
        <f t="shared" si="10"/>
        <v>108</v>
      </c>
    </row>
    <row r="682" spans="1:6" x14ac:dyDescent="0.3">
      <c r="A682" s="8" t="s">
        <v>1214</v>
      </c>
      <c r="B682" s="17">
        <v>108</v>
      </c>
      <c r="F682" s="17">
        <f t="shared" si="10"/>
        <v>108</v>
      </c>
    </row>
    <row r="683" spans="1:6" x14ac:dyDescent="0.3">
      <c r="A683" s="8" t="s">
        <v>1304</v>
      </c>
      <c r="B683" s="17">
        <v>108</v>
      </c>
      <c r="F683" s="17">
        <f t="shared" si="10"/>
        <v>108</v>
      </c>
    </row>
    <row r="684" spans="1:6" x14ac:dyDescent="0.3">
      <c r="A684" s="8" t="s">
        <v>62</v>
      </c>
      <c r="B684" s="17">
        <v>108</v>
      </c>
      <c r="F684" s="17">
        <f t="shared" si="10"/>
        <v>108</v>
      </c>
    </row>
    <row r="685" spans="1:6" x14ac:dyDescent="0.3">
      <c r="A685" s="8" t="s">
        <v>738</v>
      </c>
      <c r="B685" s="17">
        <v>108</v>
      </c>
      <c r="F685" s="17">
        <f t="shared" si="10"/>
        <v>108</v>
      </c>
    </row>
    <row r="686" spans="1:6" x14ac:dyDescent="0.3">
      <c r="A686" s="8" t="s">
        <v>253</v>
      </c>
      <c r="B686" s="17">
        <v>108</v>
      </c>
      <c r="F686" s="17">
        <f t="shared" si="10"/>
        <v>108</v>
      </c>
    </row>
    <row r="687" spans="1:6" x14ac:dyDescent="0.3">
      <c r="A687" s="8" t="s">
        <v>2784</v>
      </c>
      <c r="B687" s="17">
        <v>108</v>
      </c>
      <c r="F687" s="17">
        <f t="shared" si="10"/>
        <v>108</v>
      </c>
    </row>
    <row r="688" spans="1:6" x14ac:dyDescent="0.3">
      <c r="A688" s="8" t="s">
        <v>303</v>
      </c>
      <c r="B688" s="17">
        <v>108</v>
      </c>
      <c r="F688" s="17">
        <f t="shared" si="10"/>
        <v>108</v>
      </c>
    </row>
    <row r="689" spans="1:6" x14ac:dyDescent="0.3">
      <c r="A689" s="8" t="s">
        <v>2114</v>
      </c>
      <c r="B689" s="17">
        <v>107</v>
      </c>
      <c r="F689" s="17">
        <f t="shared" si="10"/>
        <v>107</v>
      </c>
    </row>
    <row r="690" spans="1:6" x14ac:dyDescent="0.3">
      <c r="A690" s="8" t="s">
        <v>1659</v>
      </c>
      <c r="B690" s="17">
        <v>107</v>
      </c>
      <c r="F690" s="17">
        <f t="shared" si="10"/>
        <v>107</v>
      </c>
    </row>
    <row r="691" spans="1:6" x14ac:dyDescent="0.3">
      <c r="A691" s="8" t="s">
        <v>1927</v>
      </c>
      <c r="B691" s="17">
        <v>107</v>
      </c>
      <c r="F691" s="17">
        <f t="shared" si="10"/>
        <v>107</v>
      </c>
    </row>
    <row r="692" spans="1:6" x14ac:dyDescent="0.3">
      <c r="A692" s="8" t="s">
        <v>1747</v>
      </c>
      <c r="B692" s="17">
        <v>107</v>
      </c>
      <c r="F692" s="17">
        <f t="shared" si="10"/>
        <v>107</v>
      </c>
    </row>
    <row r="693" spans="1:6" x14ac:dyDescent="0.3">
      <c r="A693" s="8" t="s">
        <v>3762</v>
      </c>
      <c r="B693" s="17">
        <v>107</v>
      </c>
      <c r="F693" s="17">
        <f t="shared" si="10"/>
        <v>107</v>
      </c>
    </row>
    <row r="694" spans="1:6" x14ac:dyDescent="0.3">
      <c r="A694" s="8" t="s">
        <v>3013</v>
      </c>
      <c r="B694" s="17">
        <v>107</v>
      </c>
      <c r="F694" s="17">
        <f t="shared" si="10"/>
        <v>107</v>
      </c>
    </row>
    <row r="695" spans="1:6" x14ac:dyDescent="0.3">
      <c r="A695" s="8" t="s">
        <v>2310</v>
      </c>
      <c r="B695" s="17">
        <v>107</v>
      </c>
      <c r="F695" s="17">
        <f t="shared" si="10"/>
        <v>107</v>
      </c>
    </row>
    <row r="696" spans="1:6" x14ac:dyDescent="0.3">
      <c r="A696" s="8" t="s">
        <v>2288</v>
      </c>
      <c r="B696" s="17">
        <v>106</v>
      </c>
      <c r="F696" s="17">
        <f t="shared" si="10"/>
        <v>106</v>
      </c>
    </row>
    <row r="697" spans="1:6" x14ac:dyDescent="0.3">
      <c r="A697" s="8" t="s">
        <v>1263</v>
      </c>
      <c r="B697" s="17">
        <v>105</v>
      </c>
      <c r="F697" s="17">
        <f t="shared" si="10"/>
        <v>105</v>
      </c>
    </row>
    <row r="698" spans="1:6" x14ac:dyDescent="0.3">
      <c r="A698" s="8" t="s">
        <v>2025</v>
      </c>
      <c r="B698" s="17">
        <v>105</v>
      </c>
      <c r="F698" s="17">
        <f t="shared" si="10"/>
        <v>105</v>
      </c>
    </row>
    <row r="699" spans="1:6" x14ac:dyDescent="0.3">
      <c r="A699" s="8" t="s">
        <v>652</v>
      </c>
      <c r="B699" s="17">
        <v>105</v>
      </c>
      <c r="F699" s="17">
        <f t="shared" si="10"/>
        <v>105</v>
      </c>
    </row>
    <row r="700" spans="1:6" x14ac:dyDescent="0.3">
      <c r="A700" s="8" t="s">
        <v>1886</v>
      </c>
      <c r="B700" s="17">
        <v>105</v>
      </c>
      <c r="F700" s="17">
        <f t="shared" si="10"/>
        <v>105</v>
      </c>
    </row>
    <row r="701" spans="1:6" x14ac:dyDescent="0.3">
      <c r="A701" s="8" t="s">
        <v>753</v>
      </c>
      <c r="B701" s="17">
        <v>105</v>
      </c>
      <c r="F701" s="17">
        <f t="shared" si="10"/>
        <v>105</v>
      </c>
    </row>
    <row r="702" spans="1:6" x14ac:dyDescent="0.3">
      <c r="A702" s="8" t="s">
        <v>3217</v>
      </c>
      <c r="B702" s="17">
        <v>104</v>
      </c>
      <c r="F702" s="17">
        <f t="shared" si="10"/>
        <v>104</v>
      </c>
    </row>
    <row r="703" spans="1:6" x14ac:dyDescent="0.3">
      <c r="A703" s="8" t="s">
        <v>1393</v>
      </c>
      <c r="B703" s="17">
        <v>104</v>
      </c>
      <c r="F703" s="17">
        <f t="shared" si="10"/>
        <v>104</v>
      </c>
    </row>
    <row r="704" spans="1:6" x14ac:dyDescent="0.3">
      <c r="A704" s="8" t="s">
        <v>3239</v>
      </c>
      <c r="B704" s="17">
        <v>104</v>
      </c>
      <c r="F704" s="17">
        <f t="shared" si="10"/>
        <v>104</v>
      </c>
    </row>
    <row r="705" spans="1:6" x14ac:dyDescent="0.3">
      <c r="A705" s="8" t="s">
        <v>3150</v>
      </c>
      <c r="B705" s="17">
        <v>104</v>
      </c>
      <c r="F705" s="17">
        <f t="shared" si="10"/>
        <v>104</v>
      </c>
    </row>
    <row r="706" spans="1:6" x14ac:dyDescent="0.3">
      <c r="A706" s="8" t="s">
        <v>419</v>
      </c>
      <c r="B706" s="17">
        <v>104</v>
      </c>
      <c r="F706" s="17">
        <f t="shared" si="10"/>
        <v>104</v>
      </c>
    </row>
    <row r="707" spans="1:6" x14ac:dyDescent="0.3">
      <c r="A707" s="8" t="s">
        <v>3424</v>
      </c>
      <c r="B707" s="17">
        <v>104</v>
      </c>
      <c r="F707" s="17">
        <f t="shared" si="10"/>
        <v>104</v>
      </c>
    </row>
    <row r="708" spans="1:6" x14ac:dyDescent="0.3">
      <c r="A708" s="8" t="s">
        <v>1626</v>
      </c>
      <c r="B708" s="17">
        <v>104</v>
      </c>
      <c r="F708" s="17">
        <f t="shared" si="10"/>
        <v>104</v>
      </c>
    </row>
    <row r="709" spans="1:6" x14ac:dyDescent="0.3">
      <c r="A709" s="8" t="s">
        <v>2312</v>
      </c>
      <c r="B709" s="17">
        <v>104</v>
      </c>
      <c r="F709" s="17">
        <f t="shared" si="10"/>
        <v>104</v>
      </c>
    </row>
    <row r="710" spans="1:6" x14ac:dyDescent="0.3">
      <c r="A710" s="8" t="s">
        <v>2819</v>
      </c>
      <c r="B710" s="17">
        <v>104</v>
      </c>
      <c r="F710" s="17">
        <f t="shared" ref="F710:F773" si="11">B710</f>
        <v>104</v>
      </c>
    </row>
    <row r="711" spans="1:6" x14ac:dyDescent="0.3">
      <c r="A711" s="8" t="s">
        <v>3709</v>
      </c>
      <c r="B711" s="17">
        <v>104</v>
      </c>
      <c r="F711" s="17">
        <f t="shared" si="11"/>
        <v>104</v>
      </c>
    </row>
    <row r="712" spans="1:6" x14ac:dyDescent="0.3">
      <c r="A712" s="8" t="s">
        <v>3002</v>
      </c>
      <c r="B712" s="17">
        <v>104</v>
      </c>
      <c r="F712" s="17">
        <f t="shared" si="11"/>
        <v>104</v>
      </c>
    </row>
    <row r="713" spans="1:6" x14ac:dyDescent="0.3">
      <c r="A713" s="8" t="s">
        <v>2473</v>
      </c>
      <c r="B713" s="17">
        <v>104</v>
      </c>
      <c r="F713" s="17">
        <f t="shared" si="11"/>
        <v>104</v>
      </c>
    </row>
    <row r="714" spans="1:6" x14ac:dyDescent="0.3">
      <c r="A714" s="8" t="s">
        <v>2664</v>
      </c>
      <c r="B714" s="17">
        <v>104</v>
      </c>
      <c r="F714" s="17">
        <f t="shared" si="11"/>
        <v>104</v>
      </c>
    </row>
    <row r="715" spans="1:6" x14ac:dyDescent="0.3">
      <c r="A715" s="8" t="s">
        <v>3552</v>
      </c>
      <c r="B715" s="17">
        <v>104</v>
      </c>
      <c r="F715" s="17">
        <f t="shared" si="11"/>
        <v>104</v>
      </c>
    </row>
    <row r="716" spans="1:6" x14ac:dyDescent="0.3">
      <c r="A716" s="8" t="s">
        <v>1201</v>
      </c>
      <c r="B716" s="17">
        <v>103</v>
      </c>
      <c r="F716" s="17">
        <f t="shared" si="11"/>
        <v>103</v>
      </c>
    </row>
    <row r="717" spans="1:6" x14ac:dyDescent="0.3">
      <c r="A717" s="8" t="s">
        <v>1222</v>
      </c>
      <c r="B717" s="17">
        <v>103</v>
      </c>
      <c r="F717" s="17">
        <f t="shared" si="11"/>
        <v>103</v>
      </c>
    </row>
    <row r="718" spans="1:6" x14ac:dyDescent="0.3">
      <c r="A718" s="8" t="s">
        <v>1211</v>
      </c>
      <c r="B718" s="17">
        <v>103</v>
      </c>
      <c r="F718" s="17">
        <f t="shared" si="11"/>
        <v>103</v>
      </c>
    </row>
    <row r="719" spans="1:6" x14ac:dyDescent="0.3">
      <c r="A719" s="8" t="s">
        <v>1966</v>
      </c>
      <c r="B719" s="17">
        <v>103</v>
      </c>
      <c r="F719" s="17">
        <f t="shared" si="11"/>
        <v>103</v>
      </c>
    </row>
    <row r="720" spans="1:6" x14ac:dyDescent="0.3">
      <c r="A720" s="8" t="s">
        <v>3021</v>
      </c>
      <c r="B720" s="17">
        <v>103</v>
      </c>
      <c r="F720" s="17">
        <f t="shared" si="11"/>
        <v>103</v>
      </c>
    </row>
    <row r="721" spans="1:6" x14ac:dyDescent="0.3">
      <c r="A721" s="8" t="s">
        <v>2304</v>
      </c>
      <c r="B721" s="17">
        <v>103</v>
      </c>
      <c r="F721" s="17">
        <f t="shared" si="11"/>
        <v>103</v>
      </c>
    </row>
    <row r="722" spans="1:6" x14ac:dyDescent="0.3">
      <c r="A722" s="8" t="s">
        <v>1761</v>
      </c>
      <c r="B722" s="17">
        <v>102</v>
      </c>
      <c r="F722" s="17">
        <f t="shared" si="11"/>
        <v>102</v>
      </c>
    </row>
    <row r="723" spans="1:6" x14ac:dyDescent="0.3">
      <c r="A723" s="8" t="s">
        <v>2451</v>
      </c>
      <c r="B723" s="17">
        <v>102</v>
      </c>
      <c r="F723" s="17">
        <f t="shared" si="11"/>
        <v>102</v>
      </c>
    </row>
    <row r="724" spans="1:6" x14ac:dyDescent="0.3">
      <c r="A724" s="8" t="s">
        <v>2818</v>
      </c>
      <c r="B724" s="17">
        <v>102</v>
      </c>
      <c r="F724" s="17">
        <f t="shared" si="11"/>
        <v>102</v>
      </c>
    </row>
    <row r="725" spans="1:6" x14ac:dyDescent="0.3">
      <c r="A725" s="8" t="s">
        <v>2279</v>
      </c>
      <c r="B725" s="17">
        <v>102</v>
      </c>
      <c r="F725" s="17">
        <f t="shared" si="11"/>
        <v>102</v>
      </c>
    </row>
    <row r="726" spans="1:6" x14ac:dyDescent="0.3">
      <c r="A726" s="8" t="s">
        <v>3574</v>
      </c>
      <c r="B726" s="17">
        <v>102</v>
      </c>
      <c r="F726" s="17">
        <f t="shared" si="11"/>
        <v>102</v>
      </c>
    </row>
    <row r="727" spans="1:6" x14ac:dyDescent="0.3">
      <c r="A727" s="8" t="s">
        <v>2056</v>
      </c>
      <c r="B727" s="17">
        <v>101</v>
      </c>
      <c r="F727" s="17">
        <f t="shared" si="11"/>
        <v>101</v>
      </c>
    </row>
    <row r="728" spans="1:6" x14ac:dyDescent="0.3">
      <c r="A728" s="8" t="s">
        <v>1204</v>
      </c>
      <c r="B728" s="17">
        <v>101</v>
      </c>
      <c r="F728" s="17">
        <f t="shared" si="11"/>
        <v>101</v>
      </c>
    </row>
    <row r="729" spans="1:6" x14ac:dyDescent="0.3">
      <c r="A729" s="8" t="s">
        <v>23</v>
      </c>
      <c r="B729" s="17">
        <v>101</v>
      </c>
      <c r="F729" s="17">
        <f t="shared" si="11"/>
        <v>101</v>
      </c>
    </row>
    <row r="730" spans="1:6" x14ac:dyDescent="0.3">
      <c r="A730" s="8" t="s">
        <v>1662</v>
      </c>
      <c r="B730" s="17">
        <v>101</v>
      </c>
      <c r="F730" s="17">
        <f t="shared" si="11"/>
        <v>101</v>
      </c>
    </row>
    <row r="731" spans="1:6" x14ac:dyDescent="0.3">
      <c r="A731" s="8" t="s">
        <v>3276</v>
      </c>
      <c r="B731" s="17">
        <v>100</v>
      </c>
      <c r="F731" s="17">
        <f t="shared" si="11"/>
        <v>100</v>
      </c>
    </row>
    <row r="732" spans="1:6" x14ac:dyDescent="0.3">
      <c r="A732" s="8" t="s">
        <v>724</v>
      </c>
      <c r="B732" s="17">
        <v>100</v>
      </c>
      <c r="F732" s="17">
        <f t="shared" si="11"/>
        <v>100</v>
      </c>
    </row>
    <row r="733" spans="1:6" x14ac:dyDescent="0.3">
      <c r="A733" s="8" t="s">
        <v>2629</v>
      </c>
      <c r="B733" s="17">
        <v>100</v>
      </c>
      <c r="F733" s="17">
        <f t="shared" si="11"/>
        <v>100</v>
      </c>
    </row>
    <row r="734" spans="1:6" x14ac:dyDescent="0.3">
      <c r="A734" s="8" t="s">
        <v>2224</v>
      </c>
      <c r="B734" s="17">
        <v>100</v>
      </c>
      <c r="F734" s="17">
        <f t="shared" si="11"/>
        <v>100</v>
      </c>
    </row>
    <row r="735" spans="1:6" x14ac:dyDescent="0.3">
      <c r="A735" s="8" t="s">
        <v>2614</v>
      </c>
      <c r="B735" s="17">
        <v>100</v>
      </c>
      <c r="F735" s="17">
        <f t="shared" si="11"/>
        <v>100</v>
      </c>
    </row>
    <row r="736" spans="1:6" x14ac:dyDescent="0.3">
      <c r="A736" s="8" t="s">
        <v>3277</v>
      </c>
      <c r="B736" s="17">
        <v>100</v>
      </c>
      <c r="F736" s="17">
        <f t="shared" si="11"/>
        <v>100</v>
      </c>
    </row>
    <row r="737" spans="1:6" x14ac:dyDescent="0.3">
      <c r="A737" s="8" t="s">
        <v>3835</v>
      </c>
      <c r="B737" s="17">
        <v>100</v>
      </c>
      <c r="F737" s="17">
        <f t="shared" si="11"/>
        <v>100</v>
      </c>
    </row>
    <row r="738" spans="1:6" x14ac:dyDescent="0.3">
      <c r="A738" s="8" t="s">
        <v>84</v>
      </c>
      <c r="B738" s="17">
        <v>100</v>
      </c>
      <c r="F738" s="17">
        <f t="shared" si="11"/>
        <v>100</v>
      </c>
    </row>
    <row r="739" spans="1:6" x14ac:dyDescent="0.3">
      <c r="A739" s="8" t="s">
        <v>760</v>
      </c>
      <c r="B739" s="17">
        <v>99</v>
      </c>
      <c r="F739" s="17">
        <f t="shared" si="11"/>
        <v>99</v>
      </c>
    </row>
    <row r="740" spans="1:6" x14ac:dyDescent="0.3">
      <c r="A740" s="8" t="s">
        <v>2275</v>
      </c>
      <c r="B740" s="17">
        <v>99</v>
      </c>
      <c r="F740" s="17">
        <f t="shared" si="11"/>
        <v>99</v>
      </c>
    </row>
    <row r="741" spans="1:6" x14ac:dyDescent="0.3">
      <c r="A741" s="8" t="s">
        <v>658</v>
      </c>
      <c r="B741" s="17">
        <v>99</v>
      </c>
      <c r="F741" s="17">
        <f t="shared" si="11"/>
        <v>99</v>
      </c>
    </row>
    <row r="742" spans="1:6" x14ac:dyDescent="0.3">
      <c r="A742" s="8" t="s">
        <v>826</v>
      </c>
      <c r="B742" s="17">
        <v>99</v>
      </c>
      <c r="F742" s="17">
        <f t="shared" si="11"/>
        <v>99</v>
      </c>
    </row>
    <row r="743" spans="1:6" x14ac:dyDescent="0.3">
      <c r="A743" s="8" t="s">
        <v>1032</v>
      </c>
      <c r="B743" s="17">
        <v>99</v>
      </c>
      <c r="F743" s="17">
        <f t="shared" si="11"/>
        <v>99</v>
      </c>
    </row>
    <row r="744" spans="1:6" x14ac:dyDescent="0.3">
      <c r="A744" s="8" t="s">
        <v>2106</v>
      </c>
      <c r="B744" s="17">
        <v>99</v>
      </c>
      <c r="F744" s="17">
        <f t="shared" si="11"/>
        <v>99</v>
      </c>
    </row>
    <row r="745" spans="1:6" x14ac:dyDescent="0.3">
      <c r="A745" s="8" t="s">
        <v>3028</v>
      </c>
      <c r="B745" s="17">
        <v>99</v>
      </c>
      <c r="F745" s="17">
        <f t="shared" si="11"/>
        <v>99</v>
      </c>
    </row>
    <row r="746" spans="1:6" x14ac:dyDescent="0.3">
      <c r="A746" s="8" t="s">
        <v>1667</v>
      </c>
      <c r="B746" s="17">
        <v>98</v>
      </c>
      <c r="F746" s="17">
        <f t="shared" si="11"/>
        <v>98</v>
      </c>
    </row>
    <row r="747" spans="1:6" x14ac:dyDescent="0.3">
      <c r="A747" s="8" t="s">
        <v>860</v>
      </c>
      <c r="B747" s="17">
        <v>98</v>
      </c>
      <c r="F747" s="17">
        <f t="shared" si="11"/>
        <v>98</v>
      </c>
    </row>
    <row r="748" spans="1:6" x14ac:dyDescent="0.3">
      <c r="A748" s="8" t="s">
        <v>2963</v>
      </c>
      <c r="B748" s="17">
        <v>98</v>
      </c>
      <c r="F748" s="17">
        <f t="shared" si="11"/>
        <v>98</v>
      </c>
    </row>
    <row r="749" spans="1:6" x14ac:dyDescent="0.3">
      <c r="A749" s="8" t="s">
        <v>3420</v>
      </c>
      <c r="B749" s="17">
        <v>98</v>
      </c>
      <c r="F749" s="17">
        <f t="shared" si="11"/>
        <v>98</v>
      </c>
    </row>
    <row r="750" spans="1:6" x14ac:dyDescent="0.3">
      <c r="A750" s="8" t="s">
        <v>1541</v>
      </c>
      <c r="B750" s="17">
        <v>98</v>
      </c>
      <c r="F750" s="17">
        <f t="shared" si="11"/>
        <v>98</v>
      </c>
    </row>
    <row r="751" spans="1:6" x14ac:dyDescent="0.3">
      <c r="A751" s="8" t="s">
        <v>17</v>
      </c>
      <c r="B751" s="17">
        <v>98</v>
      </c>
      <c r="F751" s="17">
        <f t="shared" si="11"/>
        <v>98</v>
      </c>
    </row>
    <row r="752" spans="1:6" x14ac:dyDescent="0.3">
      <c r="A752" s="8" t="s">
        <v>3006</v>
      </c>
      <c r="B752" s="17">
        <v>97</v>
      </c>
      <c r="F752" s="17">
        <f t="shared" si="11"/>
        <v>97</v>
      </c>
    </row>
    <row r="753" spans="1:6" x14ac:dyDescent="0.3">
      <c r="A753" s="8" t="s">
        <v>2828</v>
      </c>
      <c r="B753" s="17">
        <v>97</v>
      </c>
      <c r="F753" s="17">
        <f t="shared" si="11"/>
        <v>97</v>
      </c>
    </row>
    <row r="754" spans="1:6" x14ac:dyDescent="0.3">
      <c r="A754" s="8" t="s">
        <v>3259</v>
      </c>
      <c r="B754" s="17">
        <v>97</v>
      </c>
      <c r="F754" s="17">
        <f t="shared" si="11"/>
        <v>97</v>
      </c>
    </row>
    <row r="755" spans="1:6" x14ac:dyDescent="0.3">
      <c r="A755" s="8" t="s">
        <v>3711</v>
      </c>
      <c r="B755" s="17">
        <v>97</v>
      </c>
      <c r="F755" s="17">
        <f t="shared" si="11"/>
        <v>97</v>
      </c>
    </row>
    <row r="756" spans="1:6" x14ac:dyDescent="0.3">
      <c r="A756" s="8" t="s">
        <v>2981</v>
      </c>
      <c r="B756" s="17">
        <v>97</v>
      </c>
      <c r="F756" s="17">
        <f t="shared" si="11"/>
        <v>97</v>
      </c>
    </row>
    <row r="757" spans="1:6" x14ac:dyDescent="0.3">
      <c r="A757" s="8" t="s">
        <v>747</v>
      </c>
      <c r="B757" s="17">
        <v>97</v>
      </c>
      <c r="F757" s="17">
        <f t="shared" si="11"/>
        <v>97</v>
      </c>
    </row>
    <row r="758" spans="1:6" x14ac:dyDescent="0.3">
      <c r="A758" s="8" t="s">
        <v>357</v>
      </c>
      <c r="B758" s="17">
        <v>97</v>
      </c>
      <c r="F758" s="17">
        <f t="shared" si="11"/>
        <v>97</v>
      </c>
    </row>
    <row r="759" spans="1:6" x14ac:dyDescent="0.3">
      <c r="A759" s="8" t="s">
        <v>840</v>
      </c>
      <c r="B759" s="17">
        <v>96</v>
      </c>
      <c r="F759" s="17">
        <f t="shared" si="11"/>
        <v>96</v>
      </c>
    </row>
    <row r="760" spans="1:6" x14ac:dyDescent="0.3">
      <c r="A760" s="8" t="s">
        <v>246</v>
      </c>
      <c r="B760" s="17">
        <v>96</v>
      </c>
      <c r="F760" s="17">
        <f t="shared" si="11"/>
        <v>96</v>
      </c>
    </row>
    <row r="761" spans="1:6" x14ac:dyDescent="0.3">
      <c r="A761" s="8" t="s">
        <v>814</v>
      </c>
      <c r="B761" s="17">
        <v>96</v>
      </c>
      <c r="F761" s="17">
        <f t="shared" si="11"/>
        <v>96</v>
      </c>
    </row>
    <row r="762" spans="1:6" x14ac:dyDescent="0.3">
      <c r="A762" s="8" t="s">
        <v>1033</v>
      </c>
      <c r="B762" s="17">
        <v>96</v>
      </c>
      <c r="F762" s="17">
        <f t="shared" si="11"/>
        <v>96</v>
      </c>
    </row>
    <row r="763" spans="1:6" x14ac:dyDescent="0.3">
      <c r="A763" s="8" t="s">
        <v>3763</v>
      </c>
      <c r="B763" s="17">
        <v>96</v>
      </c>
      <c r="F763" s="17">
        <f t="shared" si="11"/>
        <v>96</v>
      </c>
    </row>
    <row r="764" spans="1:6" x14ac:dyDescent="0.3">
      <c r="A764" s="8" t="s">
        <v>1260</v>
      </c>
      <c r="B764" s="17">
        <v>96</v>
      </c>
      <c r="F764" s="17">
        <f t="shared" si="11"/>
        <v>96</v>
      </c>
    </row>
    <row r="765" spans="1:6" x14ac:dyDescent="0.3">
      <c r="A765" s="8" t="s">
        <v>2813</v>
      </c>
      <c r="B765" s="17">
        <v>96</v>
      </c>
      <c r="F765" s="17">
        <f t="shared" si="11"/>
        <v>96</v>
      </c>
    </row>
    <row r="766" spans="1:6" x14ac:dyDescent="0.3">
      <c r="A766" s="8" t="s">
        <v>1940</v>
      </c>
      <c r="B766" s="17">
        <v>96</v>
      </c>
      <c r="F766" s="17">
        <f t="shared" si="11"/>
        <v>96</v>
      </c>
    </row>
    <row r="767" spans="1:6" x14ac:dyDescent="0.3">
      <c r="A767" s="8" t="s">
        <v>2241</v>
      </c>
      <c r="B767" s="17">
        <v>96</v>
      </c>
      <c r="F767" s="17">
        <f t="shared" si="11"/>
        <v>96</v>
      </c>
    </row>
    <row r="768" spans="1:6" x14ac:dyDescent="0.3">
      <c r="A768" s="8" t="s">
        <v>1828</v>
      </c>
      <c r="B768" s="17">
        <v>96</v>
      </c>
      <c r="F768" s="17">
        <f t="shared" si="11"/>
        <v>96</v>
      </c>
    </row>
    <row r="769" spans="1:6" x14ac:dyDescent="0.3">
      <c r="A769" s="8" t="s">
        <v>2481</v>
      </c>
      <c r="B769" s="17">
        <v>95</v>
      </c>
      <c r="F769" s="17">
        <f t="shared" si="11"/>
        <v>95</v>
      </c>
    </row>
    <row r="770" spans="1:6" x14ac:dyDescent="0.3">
      <c r="A770" s="8" t="s">
        <v>2832</v>
      </c>
      <c r="B770" s="17">
        <v>95</v>
      </c>
      <c r="F770" s="17">
        <f t="shared" si="11"/>
        <v>95</v>
      </c>
    </row>
    <row r="771" spans="1:6" x14ac:dyDescent="0.3">
      <c r="A771" s="8" t="s">
        <v>3041</v>
      </c>
      <c r="B771" s="17">
        <v>95</v>
      </c>
      <c r="F771" s="17">
        <f t="shared" si="11"/>
        <v>95</v>
      </c>
    </row>
    <row r="772" spans="1:6" x14ac:dyDescent="0.3">
      <c r="A772" s="8" t="s">
        <v>2022</v>
      </c>
      <c r="B772" s="17">
        <v>95</v>
      </c>
      <c r="F772" s="17">
        <f t="shared" si="11"/>
        <v>95</v>
      </c>
    </row>
    <row r="773" spans="1:6" x14ac:dyDescent="0.3">
      <c r="A773" s="8" t="s">
        <v>400</v>
      </c>
      <c r="B773" s="17">
        <v>95</v>
      </c>
      <c r="F773" s="17">
        <f t="shared" si="11"/>
        <v>95</v>
      </c>
    </row>
    <row r="774" spans="1:6" x14ac:dyDescent="0.3">
      <c r="A774" s="8" t="s">
        <v>3480</v>
      </c>
      <c r="B774" s="17">
        <v>95</v>
      </c>
      <c r="F774" s="17">
        <f t="shared" ref="F774:F837" si="12">B774</f>
        <v>95</v>
      </c>
    </row>
    <row r="775" spans="1:6" x14ac:dyDescent="0.3">
      <c r="A775" s="8" t="s">
        <v>1943</v>
      </c>
      <c r="B775" s="17">
        <v>95</v>
      </c>
      <c r="F775" s="17">
        <f t="shared" si="12"/>
        <v>95</v>
      </c>
    </row>
    <row r="776" spans="1:6" x14ac:dyDescent="0.3">
      <c r="A776" s="8" t="s">
        <v>2334</v>
      </c>
      <c r="B776" s="17">
        <v>94</v>
      </c>
      <c r="F776" s="17">
        <f t="shared" si="12"/>
        <v>94</v>
      </c>
    </row>
    <row r="777" spans="1:6" x14ac:dyDescent="0.3">
      <c r="A777" s="8" t="s">
        <v>2822</v>
      </c>
      <c r="B777" s="17">
        <v>94</v>
      </c>
      <c r="F777" s="17">
        <f t="shared" si="12"/>
        <v>94</v>
      </c>
    </row>
    <row r="778" spans="1:6" x14ac:dyDescent="0.3">
      <c r="A778" s="8" t="s">
        <v>742</v>
      </c>
      <c r="B778" s="17">
        <v>94</v>
      </c>
      <c r="F778" s="17">
        <f t="shared" si="12"/>
        <v>94</v>
      </c>
    </row>
    <row r="779" spans="1:6" x14ac:dyDescent="0.3">
      <c r="A779" s="8" t="s">
        <v>3773</v>
      </c>
      <c r="B779" s="17">
        <v>94</v>
      </c>
      <c r="F779" s="17">
        <f t="shared" si="12"/>
        <v>94</v>
      </c>
    </row>
    <row r="780" spans="1:6" x14ac:dyDescent="0.3">
      <c r="A780" s="8" t="s">
        <v>842</v>
      </c>
      <c r="B780" s="17">
        <v>94</v>
      </c>
      <c r="F780" s="17">
        <f t="shared" si="12"/>
        <v>94</v>
      </c>
    </row>
    <row r="781" spans="1:6" x14ac:dyDescent="0.3">
      <c r="A781" s="8" t="s">
        <v>2797</v>
      </c>
      <c r="B781" s="17">
        <v>94</v>
      </c>
      <c r="F781" s="17">
        <f t="shared" si="12"/>
        <v>94</v>
      </c>
    </row>
    <row r="782" spans="1:6" x14ac:dyDescent="0.3">
      <c r="A782" s="8" t="s">
        <v>2030</v>
      </c>
      <c r="B782" s="17">
        <v>94</v>
      </c>
      <c r="F782" s="17">
        <f t="shared" si="12"/>
        <v>94</v>
      </c>
    </row>
    <row r="783" spans="1:6" x14ac:dyDescent="0.3">
      <c r="A783" s="8" t="s">
        <v>3212</v>
      </c>
      <c r="B783" s="17">
        <v>94</v>
      </c>
      <c r="F783" s="17">
        <f t="shared" si="12"/>
        <v>94</v>
      </c>
    </row>
    <row r="784" spans="1:6" x14ac:dyDescent="0.3">
      <c r="A784" s="8" t="s">
        <v>2807</v>
      </c>
      <c r="B784" s="17">
        <v>93</v>
      </c>
      <c r="F784" s="17">
        <f t="shared" si="12"/>
        <v>93</v>
      </c>
    </row>
    <row r="785" spans="1:6" x14ac:dyDescent="0.3">
      <c r="A785" s="8" t="s">
        <v>3463</v>
      </c>
      <c r="B785" s="17">
        <v>93</v>
      </c>
      <c r="F785" s="17">
        <f t="shared" si="12"/>
        <v>93</v>
      </c>
    </row>
    <row r="786" spans="1:6" x14ac:dyDescent="0.3">
      <c r="A786" s="8" t="s">
        <v>1666</v>
      </c>
      <c r="B786" s="17">
        <v>93</v>
      </c>
      <c r="F786" s="17">
        <f t="shared" si="12"/>
        <v>93</v>
      </c>
    </row>
    <row r="787" spans="1:6" x14ac:dyDescent="0.3">
      <c r="A787" s="8" t="s">
        <v>2835</v>
      </c>
      <c r="B787" s="17">
        <v>93</v>
      </c>
      <c r="F787" s="17">
        <f t="shared" si="12"/>
        <v>93</v>
      </c>
    </row>
    <row r="788" spans="1:6" x14ac:dyDescent="0.3">
      <c r="A788" s="8" t="s">
        <v>2991</v>
      </c>
      <c r="B788" s="17">
        <v>93</v>
      </c>
      <c r="F788" s="17">
        <f t="shared" si="12"/>
        <v>93</v>
      </c>
    </row>
    <row r="789" spans="1:6" x14ac:dyDescent="0.3">
      <c r="A789" s="8" t="s">
        <v>1384</v>
      </c>
      <c r="B789" s="17">
        <v>93</v>
      </c>
      <c r="F789" s="17">
        <f t="shared" si="12"/>
        <v>93</v>
      </c>
    </row>
    <row r="790" spans="1:6" x14ac:dyDescent="0.3">
      <c r="A790" s="8" t="s">
        <v>1607</v>
      </c>
      <c r="B790" s="17">
        <v>92</v>
      </c>
      <c r="F790" s="17">
        <f t="shared" si="12"/>
        <v>92</v>
      </c>
    </row>
    <row r="791" spans="1:6" x14ac:dyDescent="0.3">
      <c r="A791" s="8" t="s">
        <v>1366</v>
      </c>
      <c r="B791" s="17">
        <v>92</v>
      </c>
      <c r="F791" s="17">
        <f t="shared" si="12"/>
        <v>92</v>
      </c>
    </row>
    <row r="792" spans="1:6" x14ac:dyDescent="0.3">
      <c r="A792" s="8" t="s">
        <v>2117</v>
      </c>
      <c r="B792" s="17">
        <v>92</v>
      </c>
      <c r="F792" s="17">
        <f t="shared" si="12"/>
        <v>92</v>
      </c>
    </row>
    <row r="793" spans="1:6" x14ac:dyDescent="0.3">
      <c r="A793" s="8" t="s">
        <v>3405</v>
      </c>
      <c r="B793" s="17">
        <v>91</v>
      </c>
      <c r="F793" s="17">
        <f t="shared" si="12"/>
        <v>91</v>
      </c>
    </row>
    <row r="794" spans="1:6" x14ac:dyDescent="0.3">
      <c r="A794" s="8" t="s">
        <v>3293</v>
      </c>
      <c r="B794" s="17">
        <v>91</v>
      </c>
      <c r="F794" s="17">
        <f t="shared" si="12"/>
        <v>91</v>
      </c>
    </row>
    <row r="795" spans="1:6" x14ac:dyDescent="0.3">
      <c r="A795" s="8" t="s">
        <v>3757</v>
      </c>
      <c r="B795" s="17">
        <v>91</v>
      </c>
      <c r="F795" s="17">
        <f t="shared" si="12"/>
        <v>91</v>
      </c>
    </row>
    <row r="796" spans="1:6" x14ac:dyDescent="0.3">
      <c r="A796" s="8" t="s">
        <v>2970</v>
      </c>
      <c r="B796" s="17">
        <v>91</v>
      </c>
      <c r="F796" s="17">
        <f t="shared" si="12"/>
        <v>91</v>
      </c>
    </row>
    <row r="797" spans="1:6" x14ac:dyDescent="0.3">
      <c r="A797" s="8" t="s">
        <v>265</v>
      </c>
      <c r="B797" s="17">
        <v>91</v>
      </c>
      <c r="F797" s="17">
        <f t="shared" si="12"/>
        <v>91</v>
      </c>
    </row>
    <row r="798" spans="1:6" x14ac:dyDescent="0.3">
      <c r="A798" s="8" t="s">
        <v>1835</v>
      </c>
      <c r="B798" s="17">
        <v>90</v>
      </c>
      <c r="F798" s="17">
        <f t="shared" si="12"/>
        <v>90</v>
      </c>
    </row>
    <row r="799" spans="1:6" x14ac:dyDescent="0.3">
      <c r="A799" s="8" t="s">
        <v>2802</v>
      </c>
      <c r="B799" s="17">
        <v>90</v>
      </c>
      <c r="F799" s="17">
        <f t="shared" si="12"/>
        <v>90</v>
      </c>
    </row>
    <row r="800" spans="1:6" x14ac:dyDescent="0.3">
      <c r="A800" s="8" t="s">
        <v>1755</v>
      </c>
      <c r="B800" s="17">
        <v>90</v>
      </c>
      <c r="F800" s="17">
        <f t="shared" si="12"/>
        <v>90</v>
      </c>
    </row>
    <row r="801" spans="1:6" x14ac:dyDescent="0.3">
      <c r="A801" s="8" t="s">
        <v>797</v>
      </c>
      <c r="B801" s="17">
        <v>90</v>
      </c>
      <c r="F801" s="17">
        <f t="shared" si="12"/>
        <v>90</v>
      </c>
    </row>
    <row r="802" spans="1:6" x14ac:dyDescent="0.3">
      <c r="A802" s="8" t="s">
        <v>1368</v>
      </c>
      <c r="B802" s="17">
        <v>90</v>
      </c>
      <c r="F802" s="17">
        <f t="shared" si="12"/>
        <v>90</v>
      </c>
    </row>
    <row r="803" spans="1:6" x14ac:dyDescent="0.3">
      <c r="A803" s="8" t="s">
        <v>2484</v>
      </c>
      <c r="B803" s="17">
        <v>90</v>
      </c>
      <c r="F803" s="17">
        <f t="shared" si="12"/>
        <v>90</v>
      </c>
    </row>
    <row r="804" spans="1:6" x14ac:dyDescent="0.3">
      <c r="A804" s="8" t="s">
        <v>2174</v>
      </c>
      <c r="B804" s="17">
        <v>90</v>
      </c>
      <c r="F804" s="17">
        <f t="shared" si="12"/>
        <v>90</v>
      </c>
    </row>
    <row r="805" spans="1:6" x14ac:dyDescent="0.3">
      <c r="A805" s="8" t="s">
        <v>1753</v>
      </c>
      <c r="B805" s="17">
        <v>90</v>
      </c>
      <c r="F805" s="17">
        <f t="shared" si="12"/>
        <v>90</v>
      </c>
    </row>
    <row r="806" spans="1:6" x14ac:dyDescent="0.3">
      <c r="A806" s="8" t="s">
        <v>1649</v>
      </c>
      <c r="B806" s="17">
        <v>90</v>
      </c>
      <c r="F806" s="17">
        <f t="shared" si="12"/>
        <v>90</v>
      </c>
    </row>
    <row r="807" spans="1:6" x14ac:dyDescent="0.3">
      <c r="A807" s="8" t="s">
        <v>1746</v>
      </c>
      <c r="B807" s="17">
        <v>89</v>
      </c>
      <c r="F807" s="17">
        <f t="shared" si="12"/>
        <v>89</v>
      </c>
    </row>
    <row r="808" spans="1:6" x14ac:dyDescent="0.3">
      <c r="A808" s="8" t="s">
        <v>1219</v>
      </c>
      <c r="B808" s="17">
        <v>89</v>
      </c>
      <c r="F808" s="17">
        <f t="shared" si="12"/>
        <v>89</v>
      </c>
    </row>
    <row r="809" spans="1:6" x14ac:dyDescent="0.3">
      <c r="A809" s="8" t="s">
        <v>374</v>
      </c>
      <c r="B809" s="17">
        <v>89</v>
      </c>
      <c r="F809" s="17">
        <f t="shared" si="12"/>
        <v>89</v>
      </c>
    </row>
    <row r="810" spans="1:6" x14ac:dyDescent="0.3">
      <c r="A810" s="8" t="s">
        <v>1889</v>
      </c>
      <c r="B810" s="17">
        <v>89</v>
      </c>
      <c r="F810" s="17">
        <f t="shared" si="12"/>
        <v>89</v>
      </c>
    </row>
    <row r="811" spans="1:6" x14ac:dyDescent="0.3">
      <c r="A811" s="8" t="s">
        <v>3721</v>
      </c>
      <c r="B811" s="17">
        <v>89</v>
      </c>
      <c r="F811" s="17">
        <f t="shared" si="12"/>
        <v>89</v>
      </c>
    </row>
    <row r="812" spans="1:6" x14ac:dyDescent="0.3">
      <c r="A812" s="8" t="s">
        <v>3315</v>
      </c>
      <c r="B812" s="17">
        <v>89</v>
      </c>
      <c r="F812" s="17">
        <f t="shared" si="12"/>
        <v>89</v>
      </c>
    </row>
    <row r="813" spans="1:6" x14ac:dyDescent="0.3">
      <c r="A813" s="8" t="s">
        <v>34</v>
      </c>
      <c r="B813" s="17">
        <v>89</v>
      </c>
      <c r="F813" s="17">
        <f t="shared" si="12"/>
        <v>89</v>
      </c>
    </row>
    <row r="814" spans="1:6" x14ac:dyDescent="0.3">
      <c r="A814" s="8" t="s">
        <v>2321</v>
      </c>
      <c r="B814" s="17">
        <v>89</v>
      </c>
      <c r="F814" s="17">
        <f t="shared" si="12"/>
        <v>89</v>
      </c>
    </row>
    <row r="815" spans="1:6" x14ac:dyDescent="0.3">
      <c r="A815" s="8" t="s">
        <v>1665</v>
      </c>
      <c r="B815" s="17">
        <v>89</v>
      </c>
      <c r="F815" s="17">
        <f t="shared" si="12"/>
        <v>89</v>
      </c>
    </row>
    <row r="816" spans="1:6" x14ac:dyDescent="0.3">
      <c r="A816" s="8" t="s">
        <v>3156</v>
      </c>
      <c r="B816" s="17">
        <v>89</v>
      </c>
      <c r="F816" s="17">
        <f t="shared" si="12"/>
        <v>89</v>
      </c>
    </row>
    <row r="817" spans="1:6" x14ac:dyDescent="0.3">
      <c r="A817" s="8" t="s">
        <v>340</v>
      </c>
      <c r="B817" s="17">
        <v>89</v>
      </c>
      <c r="F817" s="17">
        <f t="shared" si="12"/>
        <v>89</v>
      </c>
    </row>
    <row r="818" spans="1:6" x14ac:dyDescent="0.3">
      <c r="A818" s="8" t="s">
        <v>3249</v>
      </c>
      <c r="B818" s="17">
        <v>88</v>
      </c>
      <c r="F818" s="17">
        <f t="shared" si="12"/>
        <v>88</v>
      </c>
    </row>
    <row r="819" spans="1:6" x14ac:dyDescent="0.3">
      <c r="A819" s="8" t="s">
        <v>3756</v>
      </c>
      <c r="B819" s="17">
        <v>88</v>
      </c>
      <c r="F819" s="17">
        <f t="shared" si="12"/>
        <v>88</v>
      </c>
    </row>
    <row r="820" spans="1:6" x14ac:dyDescent="0.3">
      <c r="A820" s="8" t="s">
        <v>3300</v>
      </c>
      <c r="B820" s="17">
        <v>88</v>
      </c>
      <c r="F820" s="17">
        <f t="shared" si="12"/>
        <v>88</v>
      </c>
    </row>
    <row r="821" spans="1:6" x14ac:dyDescent="0.3">
      <c r="A821" s="8" t="s">
        <v>2190</v>
      </c>
      <c r="B821" s="17">
        <v>88</v>
      </c>
      <c r="F821" s="17">
        <f t="shared" si="12"/>
        <v>88</v>
      </c>
    </row>
    <row r="822" spans="1:6" x14ac:dyDescent="0.3">
      <c r="A822" s="8" t="s">
        <v>261</v>
      </c>
      <c r="B822" s="17">
        <v>88</v>
      </c>
      <c r="F822" s="17">
        <f t="shared" si="12"/>
        <v>88</v>
      </c>
    </row>
    <row r="823" spans="1:6" x14ac:dyDescent="0.3">
      <c r="A823" s="8" t="s">
        <v>1629</v>
      </c>
      <c r="B823" s="17">
        <v>88</v>
      </c>
      <c r="F823" s="17">
        <f t="shared" si="12"/>
        <v>88</v>
      </c>
    </row>
    <row r="824" spans="1:6" x14ac:dyDescent="0.3">
      <c r="A824" s="8" t="s">
        <v>2974</v>
      </c>
      <c r="B824" s="17">
        <v>87</v>
      </c>
      <c r="F824" s="17">
        <f t="shared" si="12"/>
        <v>87</v>
      </c>
    </row>
    <row r="825" spans="1:6" x14ac:dyDescent="0.3">
      <c r="A825" s="8" t="s">
        <v>1369</v>
      </c>
      <c r="B825" s="17">
        <v>87</v>
      </c>
      <c r="F825" s="17">
        <f t="shared" si="12"/>
        <v>87</v>
      </c>
    </row>
    <row r="826" spans="1:6" x14ac:dyDescent="0.3">
      <c r="A826" s="8" t="s">
        <v>657</v>
      </c>
      <c r="B826" s="17">
        <v>87</v>
      </c>
      <c r="F826" s="17">
        <f t="shared" si="12"/>
        <v>87</v>
      </c>
    </row>
    <row r="827" spans="1:6" x14ac:dyDescent="0.3">
      <c r="A827" s="8" t="s">
        <v>3425</v>
      </c>
      <c r="B827" s="17">
        <v>87</v>
      </c>
      <c r="F827" s="17">
        <f t="shared" si="12"/>
        <v>87</v>
      </c>
    </row>
    <row r="828" spans="1:6" x14ac:dyDescent="0.3">
      <c r="A828" s="8" t="s">
        <v>1357</v>
      </c>
      <c r="B828" s="17">
        <v>87</v>
      </c>
      <c r="F828" s="17">
        <f t="shared" si="12"/>
        <v>87</v>
      </c>
    </row>
    <row r="829" spans="1:6" x14ac:dyDescent="0.3">
      <c r="A829" s="8" t="s">
        <v>799</v>
      </c>
      <c r="B829" s="17">
        <v>87</v>
      </c>
      <c r="F829" s="17">
        <f t="shared" si="12"/>
        <v>87</v>
      </c>
    </row>
    <row r="830" spans="1:6" x14ac:dyDescent="0.3">
      <c r="A830" s="8" t="s">
        <v>361</v>
      </c>
      <c r="B830" s="17">
        <v>87</v>
      </c>
      <c r="F830" s="17">
        <f t="shared" si="12"/>
        <v>87</v>
      </c>
    </row>
    <row r="831" spans="1:6" x14ac:dyDescent="0.3">
      <c r="A831" s="8" t="s">
        <v>51</v>
      </c>
      <c r="B831" s="17">
        <v>87</v>
      </c>
      <c r="F831" s="17">
        <f t="shared" si="12"/>
        <v>87</v>
      </c>
    </row>
    <row r="832" spans="1:6" x14ac:dyDescent="0.3">
      <c r="A832" s="8" t="s">
        <v>1637</v>
      </c>
      <c r="B832" s="17">
        <v>87</v>
      </c>
      <c r="F832" s="17">
        <f t="shared" si="12"/>
        <v>87</v>
      </c>
    </row>
    <row r="833" spans="1:6" x14ac:dyDescent="0.3">
      <c r="A833" s="8" t="s">
        <v>363</v>
      </c>
      <c r="B833" s="17">
        <v>86</v>
      </c>
      <c r="F833" s="17">
        <f t="shared" si="12"/>
        <v>86</v>
      </c>
    </row>
    <row r="834" spans="1:6" x14ac:dyDescent="0.3">
      <c r="A834" s="8" t="s">
        <v>1190</v>
      </c>
      <c r="B834" s="17">
        <v>86</v>
      </c>
      <c r="F834" s="17">
        <f t="shared" si="12"/>
        <v>86</v>
      </c>
    </row>
    <row r="835" spans="1:6" x14ac:dyDescent="0.3">
      <c r="A835" s="8" t="s">
        <v>1291</v>
      </c>
      <c r="B835" s="17">
        <v>86</v>
      </c>
      <c r="F835" s="17">
        <f t="shared" si="12"/>
        <v>86</v>
      </c>
    </row>
    <row r="836" spans="1:6" x14ac:dyDescent="0.3">
      <c r="A836" s="8" t="s">
        <v>2462</v>
      </c>
      <c r="B836" s="17">
        <v>86</v>
      </c>
      <c r="F836" s="17">
        <f t="shared" si="12"/>
        <v>86</v>
      </c>
    </row>
    <row r="837" spans="1:6" x14ac:dyDescent="0.3">
      <c r="A837" s="8" t="s">
        <v>3526</v>
      </c>
      <c r="B837" s="17">
        <v>86</v>
      </c>
      <c r="F837" s="17">
        <f t="shared" si="12"/>
        <v>86</v>
      </c>
    </row>
    <row r="838" spans="1:6" x14ac:dyDescent="0.3">
      <c r="A838" s="8" t="s">
        <v>57</v>
      </c>
      <c r="B838" s="17">
        <v>86</v>
      </c>
      <c r="F838" s="17">
        <f t="shared" ref="F838:F901" si="13">B838</f>
        <v>86</v>
      </c>
    </row>
    <row r="839" spans="1:6" x14ac:dyDescent="0.3">
      <c r="A839" s="8" t="s">
        <v>3399</v>
      </c>
      <c r="B839" s="17">
        <v>85</v>
      </c>
      <c r="F839" s="17">
        <f t="shared" si="13"/>
        <v>85</v>
      </c>
    </row>
    <row r="840" spans="1:6" x14ac:dyDescent="0.3">
      <c r="A840" s="8" t="s">
        <v>2303</v>
      </c>
      <c r="B840" s="17">
        <v>85</v>
      </c>
      <c r="F840" s="17">
        <f t="shared" si="13"/>
        <v>85</v>
      </c>
    </row>
    <row r="841" spans="1:6" x14ac:dyDescent="0.3">
      <c r="A841" s="8" t="s">
        <v>3541</v>
      </c>
      <c r="B841" s="17">
        <v>85</v>
      </c>
      <c r="F841" s="17">
        <f t="shared" si="13"/>
        <v>85</v>
      </c>
    </row>
    <row r="842" spans="1:6" x14ac:dyDescent="0.3">
      <c r="A842" s="8" t="s">
        <v>1189</v>
      </c>
      <c r="B842" s="17">
        <v>85</v>
      </c>
      <c r="F842" s="17">
        <f t="shared" si="13"/>
        <v>85</v>
      </c>
    </row>
    <row r="843" spans="1:6" x14ac:dyDescent="0.3">
      <c r="A843" s="11">
        <v>39756</v>
      </c>
      <c r="B843" s="17">
        <v>84</v>
      </c>
      <c r="F843" s="17">
        <f t="shared" si="13"/>
        <v>84</v>
      </c>
    </row>
    <row r="844" spans="1:6" x14ac:dyDescent="0.3">
      <c r="A844" s="8" t="s">
        <v>2254</v>
      </c>
      <c r="B844" s="17">
        <v>84</v>
      </c>
      <c r="F844" s="17">
        <f t="shared" si="13"/>
        <v>84</v>
      </c>
    </row>
    <row r="845" spans="1:6" x14ac:dyDescent="0.3">
      <c r="A845" s="8" t="s">
        <v>3222</v>
      </c>
      <c r="B845" s="17">
        <v>84</v>
      </c>
      <c r="F845" s="17">
        <f t="shared" si="13"/>
        <v>84</v>
      </c>
    </row>
    <row r="846" spans="1:6" x14ac:dyDescent="0.3">
      <c r="A846" s="8" t="s">
        <v>2635</v>
      </c>
      <c r="B846" s="17">
        <v>84</v>
      </c>
      <c r="F846" s="17">
        <f t="shared" si="13"/>
        <v>84</v>
      </c>
    </row>
    <row r="847" spans="1:6" x14ac:dyDescent="0.3">
      <c r="A847" s="8" t="s">
        <v>2261</v>
      </c>
      <c r="B847" s="17">
        <v>84</v>
      </c>
      <c r="F847" s="17">
        <f t="shared" si="13"/>
        <v>84</v>
      </c>
    </row>
    <row r="848" spans="1:6" x14ac:dyDescent="0.3">
      <c r="A848" s="8" t="s">
        <v>524</v>
      </c>
      <c r="B848" s="17">
        <v>84</v>
      </c>
      <c r="F848" s="17">
        <f t="shared" si="13"/>
        <v>84</v>
      </c>
    </row>
    <row r="849" spans="1:6" x14ac:dyDescent="0.3">
      <c r="A849" s="8" t="s">
        <v>379</v>
      </c>
      <c r="B849" s="17">
        <v>83</v>
      </c>
      <c r="F849" s="17">
        <f t="shared" si="13"/>
        <v>83</v>
      </c>
    </row>
    <row r="850" spans="1:6" x14ac:dyDescent="0.3">
      <c r="A850" s="8" t="s">
        <v>2165</v>
      </c>
      <c r="B850" s="17">
        <v>83</v>
      </c>
      <c r="F850" s="17">
        <f t="shared" si="13"/>
        <v>83</v>
      </c>
    </row>
    <row r="851" spans="1:6" x14ac:dyDescent="0.3">
      <c r="A851" s="8" t="s">
        <v>3537</v>
      </c>
      <c r="B851" s="17">
        <v>83</v>
      </c>
      <c r="F851" s="17">
        <f t="shared" si="13"/>
        <v>83</v>
      </c>
    </row>
    <row r="852" spans="1:6" x14ac:dyDescent="0.3">
      <c r="A852" s="8" t="s">
        <v>1647</v>
      </c>
      <c r="B852" s="17">
        <v>83</v>
      </c>
      <c r="F852" s="17">
        <f t="shared" si="13"/>
        <v>83</v>
      </c>
    </row>
    <row r="853" spans="1:6" x14ac:dyDescent="0.3">
      <c r="A853" s="8" t="s">
        <v>1213</v>
      </c>
      <c r="B853" s="17">
        <v>83</v>
      </c>
      <c r="F853" s="17">
        <f t="shared" si="13"/>
        <v>83</v>
      </c>
    </row>
    <row r="854" spans="1:6" x14ac:dyDescent="0.3">
      <c r="A854" s="8" t="s">
        <v>2086</v>
      </c>
      <c r="B854" s="17">
        <v>83</v>
      </c>
      <c r="F854" s="17">
        <f t="shared" si="13"/>
        <v>83</v>
      </c>
    </row>
    <row r="855" spans="1:6" x14ac:dyDescent="0.3">
      <c r="A855" s="8" t="s">
        <v>2812</v>
      </c>
      <c r="B855" s="17">
        <v>83</v>
      </c>
      <c r="F855" s="17">
        <f t="shared" si="13"/>
        <v>83</v>
      </c>
    </row>
    <row r="856" spans="1:6" x14ac:dyDescent="0.3">
      <c r="A856" s="8" t="s">
        <v>3332</v>
      </c>
      <c r="B856" s="17">
        <v>83</v>
      </c>
      <c r="F856" s="17">
        <f t="shared" si="13"/>
        <v>83</v>
      </c>
    </row>
    <row r="857" spans="1:6" x14ac:dyDescent="0.3">
      <c r="A857" s="8" t="s">
        <v>3169</v>
      </c>
      <c r="B857" s="17">
        <v>82</v>
      </c>
      <c r="F857" s="17">
        <f t="shared" si="13"/>
        <v>82</v>
      </c>
    </row>
    <row r="858" spans="1:6" x14ac:dyDescent="0.3">
      <c r="A858" s="8" t="s">
        <v>650</v>
      </c>
      <c r="B858" s="17">
        <v>82</v>
      </c>
      <c r="F858" s="17">
        <f t="shared" si="13"/>
        <v>82</v>
      </c>
    </row>
    <row r="859" spans="1:6" x14ac:dyDescent="0.3">
      <c r="A859" s="8" t="s">
        <v>304</v>
      </c>
      <c r="B859" s="17">
        <v>82</v>
      </c>
      <c r="F859" s="17">
        <f t="shared" si="13"/>
        <v>82</v>
      </c>
    </row>
    <row r="860" spans="1:6" x14ac:dyDescent="0.3">
      <c r="A860" s="8" t="s">
        <v>3208</v>
      </c>
      <c r="B860" s="17">
        <v>82</v>
      </c>
      <c r="F860" s="17">
        <f t="shared" si="13"/>
        <v>82</v>
      </c>
    </row>
    <row r="861" spans="1:6" x14ac:dyDescent="0.3">
      <c r="A861" s="8" t="s">
        <v>1396</v>
      </c>
      <c r="B861" s="17">
        <v>82</v>
      </c>
      <c r="F861" s="17">
        <f t="shared" si="13"/>
        <v>82</v>
      </c>
    </row>
    <row r="862" spans="1:6" x14ac:dyDescent="0.3">
      <c r="A862" s="8" t="s">
        <v>1630</v>
      </c>
      <c r="B862" s="17">
        <v>82</v>
      </c>
      <c r="F862" s="17">
        <f t="shared" si="13"/>
        <v>82</v>
      </c>
    </row>
    <row r="863" spans="1:6" x14ac:dyDescent="0.3">
      <c r="A863" s="8" t="s">
        <v>325</v>
      </c>
      <c r="B863" s="17">
        <v>82</v>
      </c>
      <c r="F863" s="17">
        <f t="shared" si="13"/>
        <v>82</v>
      </c>
    </row>
    <row r="864" spans="1:6" x14ac:dyDescent="0.3">
      <c r="A864" s="8" t="s">
        <v>1668</v>
      </c>
      <c r="B864" s="17">
        <v>82</v>
      </c>
      <c r="F864" s="17">
        <f t="shared" si="13"/>
        <v>82</v>
      </c>
    </row>
    <row r="865" spans="1:6" x14ac:dyDescent="0.3">
      <c r="A865" s="8" t="s">
        <v>2528</v>
      </c>
      <c r="B865" s="17">
        <v>81</v>
      </c>
      <c r="F865" s="17">
        <f t="shared" si="13"/>
        <v>81</v>
      </c>
    </row>
    <row r="866" spans="1:6" x14ac:dyDescent="0.3">
      <c r="A866" s="8" t="s">
        <v>1471</v>
      </c>
      <c r="B866" s="17">
        <v>81</v>
      </c>
      <c r="F866" s="17">
        <f t="shared" si="13"/>
        <v>81</v>
      </c>
    </row>
    <row r="867" spans="1:6" x14ac:dyDescent="0.3">
      <c r="A867" s="8" t="s">
        <v>1650</v>
      </c>
      <c r="B867" s="17">
        <v>81</v>
      </c>
      <c r="F867" s="17">
        <f t="shared" si="13"/>
        <v>81</v>
      </c>
    </row>
    <row r="868" spans="1:6" x14ac:dyDescent="0.3">
      <c r="A868" s="8" t="s">
        <v>1361</v>
      </c>
      <c r="B868" s="17">
        <v>81</v>
      </c>
      <c r="F868" s="17">
        <f t="shared" si="13"/>
        <v>81</v>
      </c>
    </row>
    <row r="869" spans="1:6" x14ac:dyDescent="0.3">
      <c r="A869" s="8" t="s">
        <v>1250</v>
      </c>
      <c r="B869" s="17">
        <v>81</v>
      </c>
      <c r="F869" s="17">
        <f t="shared" si="13"/>
        <v>81</v>
      </c>
    </row>
    <row r="870" spans="1:6" x14ac:dyDescent="0.3">
      <c r="A870" s="8" t="s">
        <v>114</v>
      </c>
      <c r="B870" s="17">
        <v>81</v>
      </c>
      <c r="F870" s="17">
        <f t="shared" si="13"/>
        <v>81</v>
      </c>
    </row>
    <row r="871" spans="1:6" x14ac:dyDescent="0.3">
      <c r="A871" s="8" t="s">
        <v>3285</v>
      </c>
      <c r="B871" s="17">
        <v>81</v>
      </c>
      <c r="F871" s="17">
        <f t="shared" si="13"/>
        <v>81</v>
      </c>
    </row>
    <row r="872" spans="1:6" x14ac:dyDescent="0.3">
      <c r="A872" s="8" t="s">
        <v>2476</v>
      </c>
      <c r="B872" s="17">
        <v>81</v>
      </c>
      <c r="F872" s="17">
        <f t="shared" si="13"/>
        <v>81</v>
      </c>
    </row>
    <row r="873" spans="1:6" x14ac:dyDescent="0.3">
      <c r="A873" s="8" t="s">
        <v>2630</v>
      </c>
      <c r="B873" s="17">
        <v>81</v>
      </c>
      <c r="F873" s="17">
        <f t="shared" si="13"/>
        <v>81</v>
      </c>
    </row>
    <row r="874" spans="1:6" x14ac:dyDescent="0.3">
      <c r="A874" s="8" t="s">
        <v>1883</v>
      </c>
      <c r="B874" s="17">
        <v>81</v>
      </c>
      <c r="F874" s="17">
        <f t="shared" si="13"/>
        <v>81</v>
      </c>
    </row>
    <row r="875" spans="1:6" x14ac:dyDescent="0.3">
      <c r="A875" s="8" t="s">
        <v>2662</v>
      </c>
      <c r="B875" s="17">
        <v>80</v>
      </c>
      <c r="F875" s="17">
        <f t="shared" si="13"/>
        <v>80</v>
      </c>
    </row>
    <row r="876" spans="1:6" x14ac:dyDescent="0.3">
      <c r="A876" s="8" t="s">
        <v>2459</v>
      </c>
      <c r="B876" s="17">
        <v>80</v>
      </c>
      <c r="F876" s="17">
        <f t="shared" si="13"/>
        <v>80</v>
      </c>
    </row>
    <row r="877" spans="1:6" x14ac:dyDescent="0.3">
      <c r="A877" s="8" t="s">
        <v>336</v>
      </c>
      <c r="B877" s="17">
        <v>80</v>
      </c>
      <c r="F877" s="17">
        <f t="shared" si="13"/>
        <v>80</v>
      </c>
    </row>
    <row r="878" spans="1:6" x14ac:dyDescent="0.3">
      <c r="A878" s="8" t="s">
        <v>3481</v>
      </c>
      <c r="B878" s="17">
        <v>80</v>
      </c>
      <c r="F878" s="17">
        <f t="shared" si="13"/>
        <v>80</v>
      </c>
    </row>
    <row r="879" spans="1:6" x14ac:dyDescent="0.3">
      <c r="A879" s="8" t="s">
        <v>2525</v>
      </c>
      <c r="B879" s="17">
        <v>80</v>
      </c>
      <c r="F879" s="17">
        <f t="shared" si="13"/>
        <v>80</v>
      </c>
    </row>
    <row r="880" spans="1:6" x14ac:dyDescent="0.3">
      <c r="A880" s="8" t="s">
        <v>1933</v>
      </c>
      <c r="B880" s="17">
        <v>80</v>
      </c>
      <c r="F880" s="17">
        <f t="shared" si="13"/>
        <v>80</v>
      </c>
    </row>
    <row r="881" spans="1:6" x14ac:dyDescent="0.3">
      <c r="A881" s="8" t="s">
        <v>3522</v>
      </c>
      <c r="B881" s="17">
        <v>80</v>
      </c>
      <c r="F881" s="17">
        <f t="shared" si="13"/>
        <v>80</v>
      </c>
    </row>
    <row r="882" spans="1:6" x14ac:dyDescent="0.3">
      <c r="A882" s="8" t="s">
        <v>307</v>
      </c>
      <c r="B882" s="17">
        <v>80</v>
      </c>
      <c r="F882" s="17">
        <f t="shared" si="13"/>
        <v>80</v>
      </c>
    </row>
    <row r="883" spans="1:6" x14ac:dyDescent="0.3">
      <c r="A883" s="8" t="s">
        <v>3652</v>
      </c>
      <c r="B883" s="17">
        <v>79</v>
      </c>
      <c r="F883" s="17">
        <f t="shared" si="13"/>
        <v>79</v>
      </c>
    </row>
    <row r="884" spans="1:6" x14ac:dyDescent="0.3">
      <c r="A884" s="8" t="s">
        <v>2276</v>
      </c>
      <c r="B884" s="17">
        <v>79</v>
      </c>
      <c r="F884" s="17">
        <f t="shared" si="13"/>
        <v>79</v>
      </c>
    </row>
    <row r="885" spans="1:6" x14ac:dyDescent="0.3">
      <c r="A885" s="8" t="s">
        <v>3</v>
      </c>
      <c r="B885" s="17">
        <v>79</v>
      </c>
      <c r="F885" s="17">
        <f t="shared" si="13"/>
        <v>79</v>
      </c>
    </row>
    <row r="886" spans="1:6" x14ac:dyDescent="0.3">
      <c r="A886" s="8" t="s">
        <v>2313</v>
      </c>
      <c r="B886" s="17">
        <v>79</v>
      </c>
      <c r="F886" s="17">
        <f t="shared" si="13"/>
        <v>79</v>
      </c>
    </row>
    <row r="887" spans="1:6" x14ac:dyDescent="0.3">
      <c r="A887" s="8" t="s">
        <v>2029</v>
      </c>
      <c r="B887" s="17">
        <v>79</v>
      </c>
      <c r="F887" s="17">
        <f t="shared" si="13"/>
        <v>79</v>
      </c>
    </row>
    <row r="888" spans="1:6" x14ac:dyDescent="0.3">
      <c r="A888" s="8" t="s">
        <v>2286</v>
      </c>
      <c r="B888" s="17">
        <v>79</v>
      </c>
      <c r="F888" s="17">
        <f t="shared" si="13"/>
        <v>79</v>
      </c>
    </row>
    <row r="889" spans="1:6" x14ac:dyDescent="0.3">
      <c r="A889" s="8" t="s">
        <v>282</v>
      </c>
      <c r="B889" s="17">
        <v>79</v>
      </c>
      <c r="F889" s="17">
        <f t="shared" si="13"/>
        <v>79</v>
      </c>
    </row>
    <row r="890" spans="1:6" x14ac:dyDescent="0.3">
      <c r="A890" s="8" t="s">
        <v>3238</v>
      </c>
      <c r="B890" s="17">
        <v>79</v>
      </c>
      <c r="F890" s="17">
        <f t="shared" si="13"/>
        <v>79</v>
      </c>
    </row>
    <row r="891" spans="1:6" x14ac:dyDescent="0.3">
      <c r="A891" s="8" t="s">
        <v>2478</v>
      </c>
      <c r="B891" s="17">
        <v>79</v>
      </c>
      <c r="F891" s="17">
        <f t="shared" si="13"/>
        <v>79</v>
      </c>
    </row>
    <row r="892" spans="1:6" x14ac:dyDescent="0.3">
      <c r="A892" s="8" t="s">
        <v>2239</v>
      </c>
      <c r="B892" s="17">
        <v>79</v>
      </c>
      <c r="F892" s="17">
        <f t="shared" si="13"/>
        <v>79</v>
      </c>
    </row>
    <row r="893" spans="1:6" x14ac:dyDescent="0.3">
      <c r="A893" s="8" t="s">
        <v>3342</v>
      </c>
      <c r="B893" s="17">
        <v>78</v>
      </c>
      <c r="F893" s="17">
        <f t="shared" si="13"/>
        <v>78</v>
      </c>
    </row>
    <row r="894" spans="1:6" x14ac:dyDescent="0.3">
      <c r="A894" s="8" t="s">
        <v>3623</v>
      </c>
      <c r="B894" s="17">
        <v>78</v>
      </c>
      <c r="F894" s="17">
        <f t="shared" si="13"/>
        <v>78</v>
      </c>
    </row>
    <row r="895" spans="1:6" x14ac:dyDescent="0.3">
      <c r="A895" s="8" t="s">
        <v>3495</v>
      </c>
      <c r="B895" s="17">
        <v>78</v>
      </c>
      <c r="F895" s="17">
        <f t="shared" si="13"/>
        <v>78</v>
      </c>
    </row>
    <row r="896" spans="1:6" x14ac:dyDescent="0.3">
      <c r="A896" s="8" t="s">
        <v>2535</v>
      </c>
      <c r="B896" s="17">
        <v>78</v>
      </c>
      <c r="F896" s="17">
        <f t="shared" si="13"/>
        <v>78</v>
      </c>
    </row>
    <row r="897" spans="1:6" x14ac:dyDescent="0.3">
      <c r="A897" s="8" t="s">
        <v>3572</v>
      </c>
      <c r="B897" s="17">
        <v>78</v>
      </c>
      <c r="F897" s="17">
        <f t="shared" si="13"/>
        <v>78</v>
      </c>
    </row>
    <row r="898" spans="1:6" x14ac:dyDescent="0.3">
      <c r="A898" s="8" t="s">
        <v>1351</v>
      </c>
      <c r="B898" s="17">
        <v>78</v>
      </c>
      <c r="F898" s="17">
        <f t="shared" si="13"/>
        <v>78</v>
      </c>
    </row>
    <row r="899" spans="1:6" x14ac:dyDescent="0.3">
      <c r="A899" s="8" t="s">
        <v>2181</v>
      </c>
      <c r="B899" s="17">
        <v>78</v>
      </c>
      <c r="F899" s="17">
        <f t="shared" si="13"/>
        <v>78</v>
      </c>
    </row>
    <row r="900" spans="1:6" x14ac:dyDescent="0.3">
      <c r="A900" s="8" t="s">
        <v>1388</v>
      </c>
      <c r="B900" s="17">
        <v>78</v>
      </c>
      <c r="F900" s="17">
        <f t="shared" si="13"/>
        <v>78</v>
      </c>
    </row>
    <row r="901" spans="1:6" x14ac:dyDescent="0.3">
      <c r="A901" s="8" t="s">
        <v>3178</v>
      </c>
      <c r="B901" s="17">
        <v>78</v>
      </c>
      <c r="F901" s="17">
        <f t="shared" si="13"/>
        <v>78</v>
      </c>
    </row>
    <row r="902" spans="1:6" x14ac:dyDescent="0.3">
      <c r="A902" s="8" t="s">
        <v>822</v>
      </c>
      <c r="B902" s="17">
        <v>78</v>
      </c>
      <c r="F902" s="17">
        <f t="shared" ref="F902:F965" si="14">B902</f>
        <v>78</v>
      </c>
    </row>
    <row r="903" spans="1:6" x14ac:dyDescent="0.3">
      <c r="A903" s="8" t="s">
        <v>115</v>
      </c>
      <c r="B903" s="17">
        <v>78</v>
      </c>
      <c r="F903" s="17">
        <f t="shared" si="14"/>
        <v>78</v>
      </c>
    </row>
    <row r="904" spans="1:6" x14ac:dyDescent="0.3">
      <c r="A904" s="8" t="s">
        <v>3693</v>
      </c>
      <c r="B904" s="17">
        <v>78</v>
      </c>
      <c r="F904" s="17">
        <f t="shared" si="14"/>
        <v>78</v>
      </c>
    </row>
    <row r="905" spans="1:6" x14ac:dyDescent="0.3">
      <c r="A905" s="8" t="s">
        <v>3410</v>
      </c>
      <c r="B905" s="17">
        <v>78</v>
      </c>
      <c r="F905" s="17">
        <f t="shared" si="14"/>
        <v>78</v>
      </c>
    </row>
    <row r="906" spans="1:6" x14ac:dyDescent="0.3">
      <c r="A906" s="8" t="s">
        <v>3376</v>
      </c>
      <c r="B906" s="17">
        <v>77</v>
      </c>
      <c r="F906" s="17">
        <f t="shared" si="14"/>
        <v>77</v>
      </c>
    </row>
    <row r="907" spans="1:6" x14ac:dyDescent="0.3">
      <c r="A907" s="8" t="s">
        <v>252</v>
      </c>
      <c r="B907" s="17">
        <v>77</v>
      </c>
      <c r="F907" s="17">
        <f t="shared" si="14"/>
        <v>77</v>
      </c>
    </row>
    <row r="908" spans="1:6" x14ac:dyDescent="0.3">
      <c r="A908" s="8" t="s">
        <v>1935</v>
      </c>
      <c r="B908" s="17">
        <v>77</v>
      </c>
      <c r="F908" s="17">
        <f t="shared" si="14"/>
        <v>77</v>
      </c>
    </row>
    <row r="909" spans="1:6" x14ac:dyDescent="0.3">
      <c r="A909" s="8" t="s">
        <v>2618</v>
      </c>
      <c r="B909" s="17">
        <v>77</v>
      </c>
      <c r="F909" s="17">
        <f t="shared" si="14"/>
        <v>77</v>
      </c>
    </row>
    <row r="910" spans="1:6" x14ac:dyDescent="0.3">
      <c r="A910" s="8" t="s">
        <v>2320</v>
      </c>
      <c r="B910" s="17">
        <v>77</v>
      </c>
      <c r="F910" s="17">
        <f t="shared" si="14"/>
        <v>77</v>
      </c>
    </row>
    <row r="911" spans="1:6" x14ac:dyDescent="0.3">
      <c r="A911" s="8" t="s">
        <v>1672</v>
      </c>
      <c r="B911" s="17">
        <v>77</v>
      </c>
      <c r="F911" s="17">
        <f t="shared" si="14"/>
        <v>77</v>
      </c>
    </row>
    <row r="912" spans="1:6" x14ac:dyDescent="0.3">
      <c r="A912" s="8" t="s">
        <v>1615</v>
      </c>
      <c r="B912" s="17">
        <v>77</v>
      </c>
      <c r="F912" s="17">
        <f t="shared" si="14"/>
        <v>77</v>
      </c>
    </row>
    <row r="913" spans="1:6" x14ac:dyDescent="0.3">
      <c r="A913" s="8" t="s">
        <v>3760</v>
      </c>
      <c r="B913" s="17">
        <v>77</v>
      </c>
      <c r="F913" s="17">
        <f t="shared" si="14"/>
        <v>77</v>
      </c>
    </row>
    <row r="914" spans="1:6" x14ac:dyDescent="0.3">
      <c r="A914" s="8" t="s">
        <v>2529</v>
      </c>
      <c r="B914" s="17">
        <v>76</v>
      </c>
      <c r="F914" s="17">
        <f t="shared" si="14"/>
        <v>76</v>
      </c>
    </row>
    <row r="915" spans="1:6" x14ac:dyDescent="0.3">
      <c r="A915" s="8" t="s">
        <v>1036</v>
      </c>
      <c r="B915" s="17">
        <v>76</v>
      </c>
      <c r="F915" s="17">
        <f t="shared" si="14"/>
        <v>76</v>
      </c>
    </row>
    <row r="916" spans="1:6" x14ac:dyDescent="0.3">
      <c r="A916" s="8" t="s">
        <v>2069</v>
      </c>
      <c r="B916" s="17">
        <v>76</v>
      </c>
      <c r="F916" s="17">
        <f t="shared" si="14"/>
        <v>76</v>
      </c>
    </row>
    <row r="917" spans="1:6" x14ac:dyDescent="0.3">
      <c r="A917" s="8" t="s">
        <v>2829</v>
      </c>
      <c r="B917" s="17">
        <v>76</v>
      </c>
      <c r="F917" s="17">
        <f t="shared" si="14"/>
        <v>76</v>
      </c>
    </row>
    <row r="918" spans="1:6" x14ac:dyDescent="0.3">
      <c r="A918" s="8" t="s">
        <v>3423</v>
      </c>
      <c r="B918" s="17">
        <v>76</v>
      </c>
      <c r="F918" s="17">
        <f t="shared" si="14"/>
        <v>76</v>
      </c>
    </row>
    <row r="919" spans="1:6" x14ac:dyDescent="0.3">
      <c r="A919" s="8" t="s">
        <v>2219</v>
      </c>
      <c r="B919" s="17">
        <v>76</v>
      </c>
      <c r="F919" s="17">
        <f t="shared" si="14"/>
        <v>76</v>
      </c>
    </row>
    <row r="920" spans="1:6" x14ac:dyDescent="0.3">
      <c r="A920" s="8" t="s">
        <v>859</v>
      </c>
      <c r="B920" s="17">
        <v>76</v>
      </c>
      <c r="F920" s="17">
        <f t="shared" si="14"/>
        <v>76</v>
      </c>
    </row>
    <row r="921" spans="1:6" x14ac:dyDescent="0.3">
      <c r="A921" s="8" t="s">
        <v>3819</v>
      </c>
      <c r="B921" s="17">
        <v>76</v>
      </c>
      <c r="F921" s="17">
        <f t="shared" si="14"/>
        <v>76</v>
      </c>
    </row>
    <row r="922" spans="1:6" x14ac:dyDescent="0.3">
      <c r="A922" s="8" t="s">
        <v>1475</v>
      </c>
      <c r="B922" s="17">
        <v>76</v>
      </c>
      <c r="F922" s="17">
        <f t="shared" si="14"/>
        <v>76</v>
      </c>
    </row>
    <row r="923" spans="1:6" x14ac:dyDescent="0.3">
      <c r="A923" s="8" t="s">
        <v>2806</v>
      </c>
      <c r="B923" s="17">
        <v>76</v>
      </c>
      <c r="F923" s="17">
        <f t="shared" si="14"/>
        <v>76</v>
      </c>
    </row>
    <row r="924" spans="1:6" x14ac:dyDescent="0.3">
      <c r="A924" s="8" t="s">
        <v>835</v>
      </c>
      <c r="B924" s="17">
        <v>75</v>
      </c>
      <c r="F924" s="17">
        <f t="shared" si="14"/>
        <v>75</v>
      </c>
    </row>
    <row r="925" spans="1:6" x14ac:dyDescent="0.3">
      <c r="A925" s="8" t="s">
        <v>803</v>
      </c>
      <c r="B925" s="17">
        <v>75</v>
      </c>
      <c r="F925" s="17">
        <f t="shared" si="14"/>
        <v>75</v>
      </c>
    </row>
    <row r="926" spans="1:6" x14ac:dyDescent="0.3">
      <c r="A926" s="8" t="s">
        <v>1930</v>
      </c>
      <c r="B926" s="17">
        <v>75</v>
      </c>
      <c r="F926" s="17">
        <f t="shared" si="14"/>
        <v>75</v>
      </c>
    </row>
    <row r="927" spans="1:6" x14ac:dyDescent="0.3">
      <c r="A927" s="8" t="s">
        <v>1209</v>
      </c>
      <c r="B927" s="17">
        <v>75</v>
      </c>
      <c r="F927" s="17">
        <f t="shared" si="14"/>
        <v>75</v>
      </c>
    </row>
    <row r="928" spans="1:6" x14ac:dyDescent="0.3">
      <c r="A928" s="8" t="s">
        <v>2464</v>
      </c>
      <c r="B928" s="17">
        <v>75</v>
      </c>
      <c r="F928" s="17">
        <f t="shared" si="14"/>
        <v>75</v>
      </c>
    </row>
    <row r="929" spans="1:6" x14ac:dyDescent="0.3">
      <c r="A929" s="8" t="s">
        <v>2277</v>
      </c>
      <c r="B929" s="17">
        <v>75</v>
      </c>
      <c r="F929" s="17">
        <f t="shared" si="14"/>
        <v>75</v>
      </c>
    </row>
    <row r="930" spans="1:6" x14ac:dyDescent="0.3">
      <c r="A930" s="8" t="s">
        <v>60</v>
      </c>
      <c r="B930" s="17">
        <v>75</v>
      </c>
      <c r="F930" s="17">
        <f t="shared" si="14"/>
        <v>75</v>
      </c>
    </row>
    <row r="931" spans="1:6" x14ac:dyDescent="0.3">
      <c r="A931" s="8" t="s">
        <v>2308</v>
      </c>
      <c r="B931" s="17">
        <v>75</v>
      </c>
      <c r="F931" s="17">
        <f t="shared" si="14"/>
        <v>75</v>
      </c>
    </row>
    <row r="932" spans="1:6" x14ac:dyDescent="0.3">
      <c r="A932" s="8" t="s">
        <v>3258</v>
      </c>
      <c r="B932" s="17">
        <v>75</v>
      </c>
      <c r="F932" s="17">
        <f t="shared" si="14"/>
        <v>75</v>
      </c>
    </row>
    <row r="933" spans="1:6" x14ac:dyDescent="0.3">
      <c r="A933" s="8" t="s">
        <v>2089</v>
      </c>
      <c r="B933" s="17">
        <v>75</v>
      </c>
      <c r="F933" s="17">
        <f t="shared" si="14"/>
        <v>75</v>
      </c>
    </row>
    <row r="934" spans="1:6" x14ac:dyDescent="0.3">
      <c r="A934" s="8" t="s">
        <v>2489</v>
      </c>
      <c r="B934" s="17">
        <v>75</v>
      </c>
      <c r="F934" s="17">
        <f t="shared" si="14"/>
        <v>75</v>
      </c>
    </row>
    <row r="935" spans="1:6" x14ac:dyDescent="0.3">
      <c r="A935" s="8" t="s">
        <v>13</v>
      </c>
      <c r="B935" s="17">
        <v>75</v>
      </c>
      <c r="F935" s="17">
        <f t="shared" si="14"/>
        <v>75</v>
      </c>
    </row>
    <row r="936" spans="1:6" x14ac:dyDescent="0.3">
      <c r="A936" s="8" t="s">
        <v>2622</v>
      </c>
      <c r="B936" s="17">
        <v>74</v>
      </c>
      <c r="F936" s="17">
        <f t="shared" si="14"/>
        <v>74</v>
      </c>
    </row>
    <row r="937" spans="1:6" x14ac:dyDescent="0.3">
      <c r="A937" s="8" t="s">
        <v>3523</v>
      </c>
      <c r="B937" s="17">
        <v>74</v>
      </c>
      <c r="F937" s="17">
        <f t="shared" si="14"/>
        <v>74</v>
      </c>
    </row>
    <row r="938" spans="1:6" x14ac:dyDescent="0.3">
      <c r="A938" s="8" t="s">
        <v>1023</v>
      </c>
      <c r="B938" s="17">
        <v>74</v>
      </c>
      <c r="F938" s="17">
        <f t="shared" si="14"/>
        <v>74</v>
      </c>
    </row>
    <row r="939" spans="1:6" x14ac:dyDescent="0.3">
      <c r="A939" s="8" t="s">
        <v>3173</v>
      </c>
      <c r="B939" s="17">
        <v>74</v>
      </c>
      <c r="F939" s="17">
        <f t="shared" si="14"/>
        <v>74</v>
      </c>
    </row>
    <row r="940" spans="1:6" x14ac:dyDescent="0.3">
      <c r="A940" s="8" t="s">
        <v>1252</v>
      </c>
      <c r="B940" s="17">
        <v>74</v>
      </c>
      <c r="F940" s="17">
        <f t="shared" si="14"/>
        <v>74</v>
      </c>
    </row>
    <row r="941" spans="1:6" x14ac:dyDescent="0.3">
      <c r="A941" s="8" t="s">
        <v>3161</v>
      </c>
      <c r="B941" s="17">
        <v>74</v>
      </c>
      <c r="F941" s="17">
        <f t="shared" si="14"/>
        <v>74</v>
      </c>
    </row>
    <row r="942" spans="1:6" x14ac:dyDescent="0.3">
      <c r="A942" s="8" t="s">
        <v>3223</v>
      </c>
      <c r="B942" s="17">
        <v>74</v>
      </c>
      <c r="F942" s="17">
        <f t="shared" si="14"/>
        <v>74</v>
      </c>
    </row>
    <row r="943" spans="1:6" x14ac:dyDescent="0.3">
      <c r="A943" s="8" t="s">
        <v>746</v>
      </c>
      <c r="B943" s="17">
        <v>74</v>
      </c>
      <c r="F943" s="17">
        <f t="shared" si="14"/>
        <v>74</v>
      </c>
    </row>
    <row r="944" spans="1:6" x14ac:dyDescent="0.3">
      <c r="A944" s="8" t="s">
        <v>2786</v>
      </c>
      <c r="B944" s="17">
        <v>74</v>
      </c>
      <c r="F944" s="17">
        <f t="shared" si="14"/>
        <v>74</v>
      </c>
    </row>
    <row r="945" spans="1:6" x14ac:dyDescent="0.3">
      <c r="A945" s="8" t="s">
        <v>305</v>
      </c>
      <c r="B945" s="17">
        <v>74</v>
      </c>
      <c r="F945" s="17">
        <f t="shared" si="14"/>
        <v>74</v>
      </c>
    </row>
    <row r="946" spans="1:6" x14ac:dyDescent="0.3">
      <c r="A946" s="8" t="s">
        <v>1261</v>
      </c>
      <c r="B946" s="17">
        <v>74</v>
      </c>
      <c r="F946" s="17">
        <f t="shared" si="14"/>
        <v>74</v>
      </c>
    </row>
    <row r="947" spans="1:6" x14ac:dyDescent="0.3">
      <c r="A947" s="8" t="s">
        <v>3559</v>
      </c>
      <c r="B947" s="17">
        <v>74</v>
      </c>
      <c r="F947" s="17">
        <f t="shared" si="14"/>
        <v>74</v>
      </c>
    </row>
    <row r="948" spans="1:6" x14ac:dyDescent="0.3">
      <c r="A948" s="8" t="s">
        <v>824</v>
      </c>
      <c r="B948" s="17">
        <v>74</v>
      </c>
      <c r="F948" s="17">
        <f t="shared" si="14"/>
        <v>74</v>
      </c>
    </row>
    <row r="949" spans="1:6" x14ac:dyDescent="0.3">
      <c r="A949" s="8" t="s">
        <v>1282</v>
      </c>
      <c r="B949" s="17">
        <v>74</v>
      </c>
      <c r="F949" s="17">
        <f t="shared" si="14"/>
        <v>74</v>
      </c>
    </row>
    <row r="950" spans="1:6" x14ac:dyDescent="0.3">
      <c r="A950" s="8" t="s">
        <v>2793</v>
      </c>
      <c r="B950" s="17">
        <v>73</v>
      </c>
      <c r="F950" s="17">
        <f t="shared" si="14"/>
        <v>73</v>
      </c>
    </row>
    <row r="951" spans="1:6" x14ac:dyDescent="0.3">
      <c r="A951" s="8" t="s">
        <v>2711</v>
      </c>
      <c r="B951" s="17">
        <v>73</v>
      </c>
      <c r="F951" s="17">
        <f t="shared" si="14"/>
        <v>73</v>
      </c>
    </row>
    <row r="952" spans="1:6" x14ac:dyDescent="0.3">
      <c r="A952" s="8" t="s">
        <v>3589</v>
      </c>
      <c r="B952" s="17">
        <v>73</v>
      </c>
      <c r="F952" s="17">
        <f t="shared" si="14"/>
        <v>73</v>
      </c>
    </row>
    <row r="953" spans="1:6" x14ac:dyDescent="0.3">
      <c r="A953" s="8" t="s">
        <v>1532</v>
      </c>
      <c r="B953" s="17">
        <v>73</v>
      </c>
      <c r="F953" s="17">
        <f t="shared" si="14"/>
        <v>73</v>
      </c>
    </row>
    <row r="954" spans="1:6" x14ac:dyDescent="0.3">
      <c r="A954" s="8" t="s">
        <v>3646</v>
      </c>
      <c r="B954" s="17">
        <v>73</v>
      </c>
      <c r="F954" s="17">
        <f t="shared" si="14"/>
        <v>73</v>
      </c>
    </row>
    <row r="955" spans="1:6" x14ac:dyDescent="0.3">
      <c r="A955" s="8" t="s">
        <v>402</v>
      </c>
      <c r="B955" s="17">
        <v>73</v>
      </c>
      <c r="F955" s="17">
        <f t="shared" si="14"/>
        <v>73</v>
      </c>
    </row>
    <row r="956" spans="1:6" x14ac:dyDescent="0.3">
      <c r="A956" s="8" t="s">
        <v>2205</v>
      </c>
      <c r="B956" s="17">
        <v>73</v>
      </c>
      <c r="F956" s="17">
        <f t="shared" si="14"/>
        <v>73</v>
      </c>
    </row>
    <row r="957" spans="1:6" x14ac:dyDescent="0.3">
      <c r="A957" s="8" t="s">
        <v>3260</v>
      </c>
      <c r="B957" s="17">
        <v>73</v>
      </c>
      <c r="F957" s="17">
        <f t="shared" si="14"/>
        <v>73</v>
      </c>
    </row>
    <row r="958" spans="1:6" x14ac:dyDescent="0.3">
      <c r="A958" s="8" t="s">
        <v>1397</v>
      </c>
      <c r="B958" s="17">
        <v>73</v>
      </c>
      <c r="F958" s="17">
        <f t="shared" si="14"/>
        <v>73</v>
      </c>
    </row>
    <row r="959" spans="1:6" x14ac:dyDescent="0.3">
      <c r="A959" s="8" t="s">
        <v>420</v>
      </c>
      <c r="B959" s="17">
        <v>73</v>
      </c>
      <c r="F959" s="17">
        <f t="shared" si="14"/>
        <v>73</v>
      </c>
    </row>
    <row r="960" spans="1:6" x14ac:dyDescent="0.3">
      <c r="A960" s="8" t="s">
        <v>2307</v>
      </c>
      <c r="B960" s="17">
        <v>73</v>
      </c>
      <c r="F960" s="17">
        <f t="shared" si="14"/>
        <v>73</v>
      </c>
    </row>
    <row r="961" spans="1:6" x14ac:dyDescent="0.3">
      <c r="A961" s="8" t="s">
        <v>1382</v>
      </c>
      <c r="B961" s="17">
        <v>73</v>
      </c>
      <c r="F961" s="17">
        <f t="shared" si="14"/>
        <v>73</v>
      </c>
    </row>
    <row r="962" spans="1:6" x14ac:dyDescent="0.3">
      <c r="A962" s="8" t="s">
        <v>3494</v>
      </c>
      <c r="B962" s="17">
        <v>72</v>
      </c>
      <c r="F962" s="17">
        <f t="shared" si="14"/>
        <v>72</v>
      </c>
    </row>
    <row r="963" spans="1:6" x14ac:dyDescent="0.3">
      <c r="A963" s="8" t="s">
        <v>2211</v>
      </c>
      <c r="B963" s="17">
        <v>72</v>
      </c>
      <c r="F963" s="17">
        <f t="shared" si="14"/>
        <v>72</v>
      </c>
    </row>
    <row r="964" spans="1:6" x14ac:dyDescent="0.3">
      <c r="A964" s="8" t="s">
        <v>3506</v>
      </c>
      <c r="B964" s="17">
        <v>72</v>
      </c>
      <c r="F964" s="17">
        <f t="shared" si="14"/>
        <v>72</v>
      </c>
    </row>
    <row r="965" spans="1:6" x14ac:dyDescent="0.3">
      <c r="A965" s="8" t="s">
        <v>3613</v>
      </c>
      <c r="B965" s="17">
        <v>72</v>
      </c>
      <c r="F965" s="17">
        <f t="shared" si="14"/>
        <v>72</v>
      </c>
    </row>
    <row r="966" spans="1:6" x14ac:dyDescent="0.3">
      <c r="A966" s="8" t="s">
        <v>2095</v>
      </c>
      <c r="B966" s="17">
        <v>72</v>
      </c>
      <c r="F966" s="17">
        <f t="shared" ref="F966:F1029" si="15">B966</f>
        <v>72</v>
      </c>
    </row>
    <row r="967" spans="1:6" x14ac:dyDescent="0.3">
      <c r="A967" s="8" t="s">
        <v>3359</v>
      </c>
      <c r="B967" s="17">
        <v>72</v>
      </c>
      <c r="F967" s="17">
        <f t="shared" si="15"/>
        <v>72</v>
      </c>
    </row>
    <row r="968" spans="1:6" x14ac:dyDescent="0.3">
      <c r="A968" s="8" t="s">
        <v>3298</v>
      </c>
      <c r="B968" s="17">
        <v>72</v>
      </c>
      <c r="F968" s="17">
        <f t="shared" si="15"/>
        <v>72</v>
      </c>
    </row>
    <row r="969" spans="1:6" x14ac:dyDescent="0.3">
      <c r="A969" s="8" t="s">
        <v>3290</v>
      </c>
      <c r="B969" s="17">
        <v>72</v>
      </c>
      <c r="F969" s="17">
        <f t="shared" si="15"/>
        <v>72</v>
      </c>
    </row>
    <row r="970" spans="1:6" x14ac:dyDescent="0.3">
      <c r="A970" s="8" t="s">
        <v>3363</v>
      </c>
      <c r="B970" s="17">
        <v>72</v>
      </c>
      <c r="F970" s="17">
        <f t="shared" si="15"/>
        <v>72</v>
      </c>
    </row>
    <row r="971" spans="1:6" x14ac:dyDescent="0.3">
      <c r="A971" s="8" t="s">
        <v>3163</v>
      </c>
      <c r="B971" s="17">
        <v>72</v>
      </c>
      <c r="F971" s="17">
        <f t="shared" si="15"/>
        <v>72</v>
      </c>
    </row>
    <row r="972" spans="1:6" x14ac:dyDescent="0.3">
      <c r="A972" s="8" t="s">
        <v>3488</v>
      </c>
      <c r="B972" s="17">
        <v>72</v>
      </c>
      <c r="F972" s="17">
        <f t="shared" si="15"/>
        <v>72</v>
      </c>
    </row>
    <row r="973" spans="1:6" x14ac:dyDescent="0.3">
      <c r="A973" s="8" t="s">
        <v>3429</v>
      </c>
      <c r="B973" s="17">
        <v>72</v>
      </c>
      <c r="F973" s="17">
        <f t="shared" si="15"/>
        <v>72</v>
      </c>
    </row>
    <row r="974" spans="1:6" x14ac:dyDescent="0.3">
      <c r="A974" s="8" t="s">
        <v>2615</v>
      </c>
      <c r="B974" s="17">
        <v>72</v>
      </c>
      <c r="F974" s="17">
        <f t="shared" si="15"/>
        <v>72</v>
      </c>
    </row>
    <row r="975" spans="1:6" x14ac:dyDescent="0.3">
      <c r="A975" s="8" t="s">
        <v>3243</v>
      </c>
      <c r="B975" s="17">
        <v>71</v>
      </c>
      <c r="F975" s="17">
        <f t="shared" si="15"/>
        <v>71</v>
      </c>
    </row>
    <row r="976" spans="1:6" x14ac:dyDescent="0.3">
      <c r="A976" s="8" t="s">
        <v>3432</v>
      </c>
      <c r="B976" s="17">
        <v>71</v>
      </c>
      <c r="F976" s="17">
        <f t="shared" si="15"/>
        <v>71</v>
      </c>
    </row>
    <row r="977" spans="1:6" x14ac:dyDescent="0.3">
      <c r="A977" s="8" t="s">
        <v>3783</v>
      </c>
      <c r="B977" s="17">
        <v>71</v>
      </c>
      <c r="F977" s="17">
        <f t="shared" si="15"/>
        <v>71</v>
      </c>
    </row>
    <row r="978" spans="1:6" x14ac:dyDescent="0.3">
      <c r="A978" s="8" t="s">
        <v>2967</v>
      </c>
      <c r="B978" s="17">
        <v>71</v>
      </c>
      <c r="F978" s="17">
        <f t="shared" si="15"/>
        <v>71</v>
      </c>
    </row>
    <row r="979" spans="1:6" x14ac:dyDescent="0.3">
      <c r="A979" s="8" t="s">
        <v>2177</v>
      </c>
      <c r="B979" s="17">
        <v>71</v>
      </c>
      <c r="F979" s="17">
        <f t="shared" si="15"/>
        <v>71</v>
      </c>
    </row>
    <row r="980" spans="1:6" x14ac:dyDescent="0.3">
      <c r="A980" s="8" t="s">
        <v>732</v>
      </c>
      <c r="B980" s="17">
        <v>71</v>
      </c>
      <c r="F980" s="17">
        <f t="shared" si="15"/>
        <v>71</v>
      </c>
    </row>
    <row r="981" spans="1:6" x14ac:dyDescent="0.3">
      <c r="A981" s="8" t="s">
        <v>30</v>
      </c>
      <c r="B981" s="17">
        <v>71</v>
      </c>
      <c r="F981" s="17">
        <f t="shared" si="15"/>
        <v>71</v>
      </c>
    </row>
    <row r="982" spans="1:6" x14ac:dyDescent="0.3">
      <c r="A982" s="8" t="s">
        <v>798</v>
      </c>
      <c r="B982" s="17">
        <v>71</v>
      </c>
      <c r="F982" s="17">
        <f t="shared" si="15"/>
        <v>71</v>
      </c>
    </row>
    <row r="983" spans="1:6" x14ac:dyDescent="0.3">
      <c r="A983" s="8" t="s">
        <v>1480</v>
      </c>
      <c r="B983" s="17">
        <v>71</v>
      </c>
      <c r="F983" s="17">
        <f t="shared" si="15"/>
        <v>71</v>
      </c>
    </row>
    <row r="984" spans="1:6" x14ac:dyDescent="0.3">
      <c r="A984" s="8" t="s">
        <v>807</v>
      </c>
      <c r="B984" s="17">
        <v>71</v>
      </c>
      <c r="F984" s="17">
        <f t="shared" si="15"/>
        <v>71</v>
      </c>
    </row>
    <row r="985" spans="1:6" x14ac:dyDescent="0.3">
      <c r="A985" s="8" t="s">
        <v>3164</v>
      </c>
      <c r="B985" s="17">
        <v>71</v>
      </c>
      <c r="F985" s="17">
        <f t="shared" si="15"/>
        <v>71</v>
      </c>
    </row>
    <row r="986" spans="1:6" x14ac:dyDescent="0.3">
      <c r="A986" s="8" t="s">
        <v>2527</v>
      </c>
      <c r="B986" s="17">
        <v>71</v>
      </c>
      <c r="F986" s="17">
        <f t="shared" si="15"/>
        <v>71</v>
      </c>
    </row>
    <row r="987" spans="1:6" x14ac:dyDescent="0.3">
      <c r="A987" s="8" t="s">
        <v>3170</v>
      </c>
      <c r="B987" s="17">
        <v>71</v>
      </c>
      <c r="F987" s="17">
        <f t="shared" si="15"/>
        <v>71</v>
      </c>
    </row>
    <row r="988" spans="1:6" x14ac:dyDescent="0.3">
      <c r="A988" s="8" t="s">
        <v>1504</v>
      </c>
      <c r="B988" s="17">
        <v>71</v>
      </c>
      <c r="F988" s="17">
        <f t="shared" si="15"/>
        <v>71</v>
      </c>
    </row>
    <row r="989" spans="1:6" x14ac:dyDescent="0.3">
      <c r="A989" s="8" t="s">
        <v>389</v>
      </c>
      <c r="B989" s="17">
        <v>71</v>
      </c>
      <c r="F989" s="17">
        <f t="shared" si="15"/>
        <v>71</v>
      </c>
    </row>
    <row r="990" spans="1:6" x14ac:dyDescent="0.3">
      <c r="A990" s="8" t="s">
        <v>1745</v>
      </c>
      <c r="B990" s="17">
        <v>70</v>
      </c>
      <c r="F990" s="17">
        <f t="shared" si="15"/>
        <v>70</v>
      </c>
    </row>
    <row r="991" spans="1:6" x14ac:dyDescent="0.3">
      <c r="A991" s="8" t="s">
        <v>1605</v>
      </c>
      <c r="B991" s="17">
        <v>70</v>
      </c>
      <c r="F991" s="17">
        <f t="shared" si="15"/>
        <v>70</v>
      </c>
    </row>
    <row r="992" spans="1:6" x14ac:dyDescent="0.3">
      <c r="A992" s="8" t="s">
        <v>1882</v>
      </c>
      <c r="B992" s="17">
        <v>70</v>
      </c>
      <c r="F992" s="17">
        <f t="shared" si="15"/>
        <v>70</v>
      </c>
    </row>
    <row r="993" spans="1:6" x14ac:dyDescent="0.3">
      <c r="A993" s="8" t="s">
        <v>1372</v>
      </c>
      <c r="B993" s="17">
        <v>70</v>
      </c>
      <c r="F993" s="17">
        <f t="shared" si="15"/>
        <v>70</v>
      </c>
    </row>
    <row r="994" spans="1:6" x14ac:dyDescent="0.3">
      <c r="A994" s="8" t="s">
        <v>3301</v>
      </c>
      <c r="B994" s="17">
        <v>70</v>
      </c>
      <c r="F994" s="17">
        <f t="shared" si="15"/>
        <v>70</v>
      </c>
    </row>
    <row r="995" spans="1:6" x14ac:dyDescent="0.3">
      <c r="A995" s="8" t="s">
        <v>404</v>
      </c>
      <c r="B995" s="17">
        <v>70</v>
      </c>
      <c r="F995" s="17">
        <f t="shared" si="15"/>
        <v>70</v>
      </c>
    </row>
    <row r="996" spans="1:6" x14ac:dyDescent="0.3">
      <c r="A996" s="8" t="s">
        <v>852</v>
      </c>
      <c r="B996" s="17">
        <v>70</v>
      </c>
      <c r="F996" s="17">
        <f t="shared" si="15"/>
        <v>70</v>
      </c>
    </row>
    <row r="997" spans="1:6" x14ac:dyDescent="0.3">
      <c r="A997" s="8" t="s">
        <v>3186</v>
      </c>
      <c r="B997" s="17">
        <v>70</v>
      </c>
      <c r="F997" s="17">
        <f t="shared" si="15"/>
        <v>70</v>
      </c>
    </row>
    <row r="998" spans="1:6" x14ac:dyDescent="0.3">
      <c r="A998" s="8" t="s">
        <v>1528</v>
      </c>
      <c r="B998" s="17">
        <v>70</v>
      </c>
      <c r="F998" s="17">
        <f t="shared" si="15"/>
        <v>70</v>
      </c>
    </row>
    <row r="999" spans="1:6" x14ac:dyDescent="0.3">
      <c r="A999" s="8" t="s">
        <v>49</v>
      </c>
      <c r="B999" s="17">
        <v>70</v>
      </c>
      <c r="F999" s="17">
        <f t="shared" si="15"/>
        <v>70</v>
      </c>
    </row>
    <row r="1000" spans="1:6" x14ac:dyDescent="0.3">
      <c r="A1000" s="8" t="s">
        <v>3619</v>
      </c>
      <c r="B1000" s="17">
        <v>70</v>
      </c>
      <c r="F1000" s="17">
        <f t="shared" si="15"/>
        <v>70</v>
      </c>
    </row>
    <row r="1001" spans="1:6" x14ac:dyDescent="0.3">
      <c r="A1001" s="8" t="s">
        <v>1947</v>
      </c>
      <c r="B1001" s="17">
        <v>70</v>
      </c>
      <c r="F1001" s="17">
        <f t="shared" si="15"/>
        <v>70</v>
      </c>
    </row>
    <row r="1002" spans="1:6" x14ac:dyDescent="0.3">
      <c r="A1002" s="8" t="s">
        <v>3351</v>
      </c>
      <c r="B1002" s="17">
        <v>70</v>
      </c>
      <c r="F1002" s="17">
        <f t="shared" si="15"/>
        <v>70</v>
      </c>
    </row>
    <row r="1003" spans="1:6" x14ac:dyDescent="0.3">
      <c r="A1003" s="8" t="s">
        <v>3269</v>
      </c>
      <c r="B1003" s="17">
        <v>70</v>
      </c>
      <c r="F1003" s="17">
        <f t="shared" si="15"/>
        <v>70</v>
      </c>
    </row>
    <row r="1004" spans="1:6" x14ac:dyDescent="0.3">
      <c r="A1004" s="8" t="s">
        <v>1653</v>
      </c>
      <c r="B1004" s="17">
        <v>70</v>
      </c>
      <c r="F1004" s="17">
        <f t="shared" si="15"/>
        <v>70</v>
      </c>
    </row>
    <row r="1005" spans="1:6" x14ac:dyDescent="0.3">
      <c r="A1005" s="8" t="s">
        <v>1188</v>
      </c>
      <c r="B1005" s="17">
        <v>70</v>
      </c>
      <c r="F1005" s="17">
        <f t="shared" si="15"/>
        <v>70</v>
      </c>
    </row>
    <row r="1006" spans="1:6" x14ac:dyDescent="0.3">
      <c r="A1006" s="8" t="s">
        <v>18</v>
      </c>
      <c r="B1006" s="17">
        <v>70</v>
      </c>
      <c r="F1006" s="17">
        <f t="shared" si="15"/>
        <v>70</v>
      </c>
    </row>
    <row r="1007" spans="1:6" x14ac:dyDescent="0.3">
      <c r="A1007" s="8" t="s">
        <v>3244</v>
      </c>
      <c r="B1007" s="17">
        <v>69</v>
      </c>
      <c r="F1007" s="17">
        <f t="shared" si="15"/>
        <v>69</v>
      </c>
    </row>
    <row r="1008" spans="1:6" x14ac:dyDescent="0.3">
      <c r="A1008" s="8" t="s">
        <v>3330</v>
      </c>
      <c r="B1008" s="17">
        <v>69</v>
      </c>
      <c r="F1008" s="17">
        <f t="shared" si="15"/>
        <v>69</v>
      </c>
    </row>
    <row r="1009" spans="1:6" x14ac:dyDescent="0.3">
      <c r="A1009" s="8" t="s">
        <v>335</v>
      </c>
      <c r="B1009" s="17">
        <v>69</v>
      </c>
      <c r="F1009" s="17">
        <f t="shared" si="15"/>
        <v>69</v>
      </c>
    </row>
    <row r="1010" spans="1:6" x14ac:dyDescent="0.3">
      <c r="A1010" s="8" t="s">
        <v>3603</v>
      </c>
      <c r="B1010" s="17">
        <v>69</v>
      </c>
      <c r="F1010" s="17">
        <f t="shared" si="15"/>
        <v>69</v>
      </c>
    </row>
    <row r="1011" spans="1:6" x14ac:dyDescent="0.3">
      <c r="A1011" s="8" t="s">
        <v>109</v>
      </c>
      <c r="B1011" s="17">
        <v>69</v>
      </c>
      <c r="F1011" s="17">
        <f t="shared" si="15"/>
        <v>69</v>
      </c>
    </row>
    <row r="1012" spans="1:6" x14ac:dyDescent="0.3">
      <c r="A1012" s="8" t="s">
        <v>2640</v>
      </c>
      <c r="B1012" s="17">
        <v>69</v>
      </c>
      <c r="F1012" s="17">
        <f t="shared" si="15"/>
        <v>69</v>
      </c>
    </row>
    <row r="1013" spans="1:6" x14ac:dyDescent="0.3">
      <c r="A1013" s="8" t="s">
        <v>823</v>
      </c>
      <c r="B1013" s="17">
        <v>69</v>
      </c>
      <c r="F1013" s="17">
        <f t="shared" si="15"/>
        <v>69</v>
      </c>
    </row>
    <row r="1014" spans="1:6" x14ac:dyDescent="0.3">
      <c r="A1014" s="8" t="s">
        <v>2808</v>
      </c>
      <c r="B1014" s="17">
        <v>69</v>
      </c>
      <c r="F1014" s="17">
        <f t="shared" si="15"/>
        <v>69</v>
      </c>
    </row>
    <row r="1015" spans="1:6" x14ac:dyDescent="0.3">
      <c r="A1015" s="8" t="s">
        <v>3158</v>
      </c>
      <c r="B1015" s="17">
        <v>69</v>
      </c>
      <c r="F1015" s="17">
        <f t="shared" si="15"/>
        <v>69</v>
      </c>
    </row>
    <row r="1016" spans="1:6" x14ac:dyDescent="0.3">
      <c r="A1016" s="8" t="s">
        <v>59</v>
      </c>
      <c r="B1016" s="17">
        <v>69</v>
      </c>
      <c r="F1016" s="17">
        <f t="shared" si="15"/>
        <v>69</v>
      </c>
    </row>
    <row r="1017" spans="1:6" x14ac:dyDescent="0.3">
      <c r="A1017" s="8" t="s">
        <v>2121</v>
      </c>
      <c r="B1017" s="17">
        <v>69</v>
      </c>
      <c r="F1017" s="17">
        <f t="shared" si="15"/>
        <v>69</v>
      </c>
    </row>
    <row r="1018" spans="1:6" x14ac:dyDescent="0.3">
      <c r="A1018" s="8" t="s">
        <v>3454</v>
      </c>
      <c r="B1018" s="17">
        <v>69</v>
      </c>
      <c r="F1018" s="17">
        <f t="shared" si="15"/>
        <v>69</v>
      </c>
    </row>
    <row r="1019" spans="1:6" x14ac:dyDescent="0.3">
      <c r="A1019" s="8" t="s">
        <v>2221</v>
      </c>
      <c r="B1019" s="17">
        <v>69</v>
      </c>
      <c r="F1019" s="17">
        <f t="shared" si="15"/>
        <v>69</v>
      </c>
    </row>
    <row r="1020" spans="1:6" x14ac:dyDescent="0.3">
      <c r="A1020" s="8" t="s">
        <v>2719</v>
      </c>
      <c r="B1020" s="17">
        <v>69</v>
      </c>
      <c r="F1020" s="17">
        <f t="shared" si="15"/>
        <v>69</v>
      </c>
    </row>
    <row r="1021" spans="1:6" x14ac:dyDescent="0.3">
      <c r="A1021" s="8" t="s">
        <v>3360</v>
      </c>
      <c r="B1021" s="17">
        <v>68</v>
      </c>
      <c r="F1021" s="17">
        <f t="shared" si="15"/>
        <v>68</v>
      </c>
    </row>
    <row r="1022" spans="1:6" x14ac:dyDescent="0.3">
      <c r="A1022" s="8" t="s">
        <v>3183</v>
      </c>
      <c r="B1022" s="17">
        <v>68</v>
      </c>
      <c r="F1022" s="17">
        <f t="shared" si="15"/>
        <v>68</v>
      </c>
    </row>
    <row r="1023" spans="1:6" x14ac:dyDescent="0.3">
      <c r="A1023" s="8" t="s">
        <v>3263</v>
      </c>
      <c r="B1023" s="17">
        <v>68</v>
      </c>
      <c r="F1023" s="17">
        <f t="shared" si="15"/>
        <v>68</v>
      </c>
    </row>
    <row r="1024" spans="1:6" x14ac:dyDescent="0.3">
      <c r="A1024" s="8" t="s">
        <v>756</v>
      </c>
      <c r="B1024" s="17">
        <v>68</v>
      </c>
      <c r="F1024" s="17">
        <f t="shared" si="15"/>
        <v>68</v>
      </c>
    </row>
    <row r="1025" spans="1:6" x14ac:dyDescent="0.3">
      <c r="A1025" s="8" t="s">
        <v>1277</v>
      </c>
      <c r="B1025" s="17">
        <v>68</v>
      </c>
      <c r="F1025" s="17">
        <f t="shared" si="15"/>
        <v>68</v>
      </c>
    </row>
    <row r="1026" spans="1:6" x14ac:dyDescent="0.3">
      <c r="A1026" s="8" t="s">
        <v>2461</v>
      </c>
      <c r="B1026" s="17">
        <v>68</v>
      </c>
      <c r="F1026" s="17">
        <f t="shared" si="15"/>
        <v>68</v>
      </c>
    </row>
    <row r="1027" spans="1:6" x14ac:dyDescent="0.3">
      <c r="A1027" s="8" t="s">
        <v>36</v>
      </c>
      <c r="B1027" s="17">
        <v>68</v>
      </c>
      <c r="F1027" s="17">
        <f t="shared" si="15"/>
        <v>68</v>
      </c>
    </row>
    <row r="1028" spans="1:6" x14ac:dyDescent="0.3">
      <c r="A1028" s="8" t="s">
        <v>1744</v>
      </c>
      <c r="B1028" s="17">
        <v>67</v>
      </c>
      <c r="F1028" s="17">
        <f t="shared" si="15"/>
        <v>67</v>
      </c>
    </row>
    <row r="1029" spans="1:6" x14ac:dyDescent="0.3">
      <c r="A1029" s="8" t="s">
        <v>399</v>
      </c>
      <c r="B1029" s="17">
        <v>67</v>
      </c>
      <c r="F1029" s="17">
        <f t="shared" si="15"/>
        <v>67</v>
      </c>
    </row>
    <row r="1030" spans="1:6" x14ac:dyDescent="0.3">
      <c r="A1030" s="8" t="s">
        <v>2335</v>
      </c>
      <c r="B1030" s="17">
        <v>67</v>
      </c>
      <c r="F1030" s="17">
        <f t="shared" ref="F1030:F1093" si="16">B1030</f>
        <v>67</v>
      </c>
    </row>
    <row r="1031" spans="1:6" x14ac:dyDescent="0.3">
      <c r="A1031" s="8" t="s">
        <v>2554</v>
      </c>
      <c r="B1031" s="17">
        <v>67</v>
      </c>
      <c r="F1031" s="17">
        <f t="shared" si="16"/>
        <v>67</v>
      </c>
    </row>
    <row r="1032" spans="1:6" x14ac:dyDescent="0.3">
      <c r="A1032" s="8" t="s">
        <v>3152</v>
      </c>
      <c r="B1032" s="17">
        <v>67</v>
      </c>
      <c r="F1032" s="17">
        <f t="shared" si="16"/>
        <v>67</v>
      </c>
    </row>
    <row r="1033" spans="1:6" x14ac:dyDescent="0.3">
      <c r="A1033" s="8" t="s">
        <v>2454</v>
      </c>
      <c r="B1033" s="17">
        <v>67</v>
      </c>
      <c r="F1033" s="17">
        <f t="shared" si="16"/>
        <v>67</v>
      </c>
    </row>
    <row r="1034" spans="1:6" x14ac:dyDescent="0.3">
      <c r="A1034" s="8" t="s">
        <v>3406</v>
      </c>
      <c r="B1034" s="17">
        <v>67</v>
      </c>
      <c r="F1034" s="17">
        <f t="shared" si="16"/>
        <v>67</v>
      </c>
    </row>
    <row r="1035" spans="1:6" x14ac:dyDescent="0.3">
      <c r="A1035" s="8" t="s">
        <v>3679</v>
      </c>
      <c r="B1035" s="17">
        <v>67</v>
      </c>
      <c r="F1035" s="17">
        <f t="shared" si="16"/>
        <v>67</v>
      </c>
    </row>
    <row r="1036" spans="1:6" x14ac:dyDescent="0.3">
      <c r="A1036" s="8" t="s">
        <v>2457</v>
      </c>
      <c r="B1036" s="17">
        <v>67</v>
      </c>
      <c r="F1036" s="17">
        <f t="shared" si="16"/>
        <v>67</v>
      </c>
    </row>
    <row r="1037" spans="1:6" x14ac:dyDescent="0.3">
      <c r="A1037" s="8" t="s">
        <v>3400</v>
      </c>
      <c r="B1037" s="17">
        <v>66</v>
      </c>
      <c r="F1037" s="17">
        <f t="shared" si="16"/>
        <v>66</v>
      </c>
    </row>
    <row r="1038" spans="1:6" x14ac:dyDescent="0.3">
      <c r="A1038" s="8" t="s">
        <v>1266</v>
      </c>
      <c r="B1038" s="17">
        <v>66</v>
      </c>
      <c r="F1038" s="17">
        <f t="shared" si="16"/>
        <v>66</v>
      </c>
    </row>
    <row r="1039" spans="1:6" x14ac:dyDescent="0.3">
      <c r="A1039" s="8" t="s">
        <v>1375</v>
      </c>
      <c r="B1039" s="17">
        <v>66</v>
      </c>
      <c r="F1039" s="17">
        <f t="shared" si="16"/>
        <v>66</v>
      </c>
    </row>
    <row r="1040" spans="1:6" x14ac:dyDescent="0.3">
      <c r="A1040" s="8" t="s">
        <v>3486</v>
      </c>
      <c r="B1040" s="17">
        <v>66</v>
      </c>
      <c r="F1040" s="17">
        <f t="shared" si="16"/>
        <v>66</v>
      </c>
    </row>
    <row r="1041" spans="1:6" x14ac:dyDescent="0.3">
      <c r="A1041" s="8" t="s">
        <v>1404</v>
      </c>
      <c r="B1041" s="17">
        <v>66</v>
      </c>
      <c r="F1041" s="17">
        <f t="shared" si="16"/>
        <v>66</v>
      </c>
    </row>
    <row r="1042" spans="1:6" x14ac:dyDescent="0.3">
      <c r="A1042" s="8" t="s">
        <v>2790</v>
      </c>
      <c r="B1042" s="17">
        <v>66</v>
      </c>
      <c r="F1042" s="17">
        <f t="shared" si="16"/>
        <v>66</v>
      </c>
    </row>
    <row r="1043" spans="1:6" x14ac:dyDescent="0.3">
      <c r="A1043" s="8" t="s">
        <v>40</v>
      </c>
      <c r="B1043" s="17">
        <v>66</v>
      </c>
      <c r="F1043" s="17">
        <f t="shared" si="16"/>
        <v>66</v>
      </c>
    </row>
    <row r="1044" spans="1:6" x14ac:dyDescent="0.3">
      <c r="A1044" s="8" t="s">
        <v>3680</v>
      </c>
      <c r="B1044" s="17">
        <v>66</v>
      </c>
      <c r="F1044" s="17">
        <f t="shared" si="16"/>
        <v>66</v>
      </c>
    </row>
    <row r="1045" spans="1:6" x14ac:dyDescent="0.3">
      <c r="A1045" s="8" t="s">
        <v>1399</v>
      </c>
      <c r="B1045" s="17">
        <v>65</v>
      </c>
      <c r="F1045" s="17">
        <f t="shared" si="16"/>
        <v>65</v>
      </c>
    </row>
    <row r="1046" spans="1:6" x14ac:dyDescent="0.3">
      <c r="A1046" s="8" t="s">
        <v>2488</v>
      </c>
      <c r="B1046" s="17">
        <v>65</v>
      </c>
      <c r="F1046" s="17">
        <f t="shared" si="16"/>
        <v>65</v>
      </c>
    </row>
    <row r="1047" spans="1:6" x14ac:dyDescent="0.3">
      <c r="A1047" s="8" t="s">
        <v>1623</v>
      </c>
      <c r="B1047" s="17">
        <v>65</v>
      </c>
      <c r="F1047" s="17">
        <f t="shared" si="16"/>
        <v>65</v>
      </c>
    </row>
    <row r="1048" spans="1:6" x14ac:dyDescent="0.3">
      <c r="A1048" s="8" t="s">
        <v>3331</v>
      </c>
      <c r="B1048" s="17">
        <v>65</v>
      </c>
      <c r="F1048" s="17">
        <f t="shared" si="16"/>
        <v>65</v>
      </c>
    </row>
    <row r="1049" spans="1:6" x14ac:dyDescent="0.3">
      <c r="A1049" s="8" t="s">
        <v>3397</v>
      </c>
      <c r="B1049" s="17">
        <v>65</v>
      </c>
      <c r="F1049" s="17">
        <f t="shared" si="16"/>
        <v>65</v>
      </c>
    </row>
    <row r="1050" spans="1:6" x14ac:dyDescent="0.3">
      <c r="A1050" s="8" t="s">
        <v>2067</v>
      </c>
      <c r="B1050" s="17">
        <v>65</v>
      </c>
      <c r="F1050" s="17">
        <f t="shared" si="16"/>
        <v>65</v>
      </c>
    </row>
    <row r="1051" spans="1:6" x14ac:dyDescent="0.3">
      <c r="A1051" s="8" t="s">
        <v>104</v>
      </c>
      <c r="B1051" s="17">
        <v>65</v>
      </c>
      <c r="F1051" s="17">
        <f t="shared" si="16"/>
        <v>65</v>
      </c>
    </row>
    <row r="1052" spans="1:6" x14ac:dyDescent="0.3">
      <c r="A1052" s="8" t="s">
        <v>3824</v>
      </c>
      <c r="B1052" s="17">
        <v>65</v>
      </c>
      <c r="F1052" s="17">
        <f t="shared" si="16"/>
        <v>65</v>
      </c>
    </row>
    <row r="1053" spans="1:6" x14ac:dyDescent="0.3">
      <c r="A1053" s="8" t="s">
        <v>273</v>
      </c>
      <c r="B1053" s="17">
        <v>65</v>
      </c>
      <c r="F1053" s="17">
        <f t="shared" si="16"/>
        <v>65</v>
      </c>
    </row>
    <row r="1054" spans="1:6" x14ac:dyDescent="0.3">
      <c r="A1054" s="8" t="s">
        <v>2546</v>
      </c>
      <c r="B1054" s="17">
        <v>65</v>
      </c>
      <c r="F1054" s="17">
        <f t="shared" si="16"/>
        <v>65</v>
      </c>
    </row>
    <row r="1055" spans="1:6" x14ac:dyDescent="0.3">
      <c r="A1055" s="8" t="s">
        <v>1358</v>
      </c>
      <c r="B1055" s="17">
        <v>65</v>
      </c>
      <c r="F1055" s="17">
        <f t="shared" si="16"/>
        <v>65</v>
      </c>
    </row>
    <row r="1056" spans="1:6" x14ac:dyDescent="0.3">
      <c r="A1056" s="8" t="s">
        <v>366</v>
      </c>
      <c r="B1056" s="17">
        <v>65</v>
      </c>
      <c r="F1056" s="17">
        <f t="shared" si="16"/>
        <v>65</v>
      </c>
    </row>
    <row r="1057" spans="1:6" x14ac:dyDescent="0.3">
      <c r="A1057" s="8" t="s">
        <v>1355</v>
      </c>
      <c r="B1057" s="17">
        <v>64</v>
      </c>
      <c r="F1057" s="17">
        <f t="shared" si="16"/>
        <v>64</v>
      </c>
    </row>
    <row r="1058" spans="1:6" x14ac:dyDescent="0.3">
      <c r="A1058" s="8" t="s">
        <v>2992</v>
      </c>
      <c r="B1058" s="17">
        <v>64</v>
      </c>
      <c r="F1058" s="17">
        <f t="shared" si="16"/>
        <v>64</v>
      </c>
    </row>
    <row r="1059" spans="1:6" x14ac:dyDescent="0.3">
      <c r="A1059" s="8" t="s">
        <v>3383</v>
      </c>
      <c r="B1059" s="17">
        <v>64</v>
      </c>
      <c r="F1059" s="17">
        <f t="shared" si="16"/>
        <v>64</v>
      </c>
    </row>
    <row r="1060" spans="1:6" x14ac:dyDescent="0.3">
      <c r="A1060" s="8" t="s">
        <v>65</v>
      </c>
      <c r="B1060" s="17">
        <v>64</v>
      </c>
      <c r="F1060" s="17">
        <f t="shared" si="16"/>
        <v>64</v>
      </c>
    </row>
    <row r="1061" spans="1:6" x14ac:dyDescent="0.3">
      <c r="A1061" s="8" t="s">
        <v>2814</v>
      </c>
      <c r="B1061" s="17">
        <v>64</v>
      </c>
      <c r="F1061" s="17">
        <f t="shared" si="16"/>
        <v>64</v>
      </c>
    </row>
    <row r="1062" spans="1:6" x14ac:dyDescent="0.3">
      <c r="A1062" s="8" t="s">
        <v>2316</v>
      </c>
      <c r="B1062" s="17">
        <v>64</v>
      </c>
      <c r="F1062" s="17">
        <f t="shared" si="16"/>
        <v>64</v>
      </c>
    </row>
    <row r="1063" spans="1:6" x14ac:dyDescent="0.3">
      <c r="A1063" s="8" t="s">
        <v>3549</v>
      </c>
      <c r="B1063" s="17">
        <v>64</v>
      </c>
      <c r="F1063" s="17">
        <f t="shared" si="16"/>
        <v>64</v>
      </c>
    </row>
    <row r="1064" spans="1:6" x14ac:dyDescent="0.3">
      <c r="A1064" s="8" t="s">
        <v>1296</v>
      </c>
      <c r="B1064" s="17">
        <v>64</v>
      </c>
      <c r="F1064" s="17">
        <f t="shared" si="16"/>
        <v>64</v>
      </c>
    </row>
    <row r="1065" spans="1:6" x14ac:dyDescent="0.3">
      <c r="A1065" s="8" t="s">
        <v>1923</v>
      </c>
      <c r="B1065" s="17">
        <v>64</v>
      </c>
      <c r="F1065" s="17">
        <f t="shared" si="16"/>
        <v>64</v>
      </c>
    </row>
    <row r="1066" spans="1:6" x14ac:dyDescent="0.3">
      <c r="A1066" s="8" t="s">
        <v>35</v>
      </c>
      <c r="B1066" s="17">
        <v>64</v>
      </c>
      <c r="F1066" s="17">
        <f t="shared" si="16"/>
        <v>64</v>
      </c>
    </row>
    <row r="1067" spans="1:6" x14ac:dyDescent="0.3">
      <c r="A1067" s="8" t="s">
        <v>3045</v>
      </c>
      <c r="B1067" s="17">
        <v>64</v>
      </c>
      <c r="F1067" s="17">
        <f t="shared" si="16"/>
        <v>64</v>
      </c>
    </row>
    <row r="1068" spans="1:6" x14ac:dyDescent="0.3">
      <c r="A1068" s="8" t="s">
        <v>3605</v>
      </c>
      <c r="B1068" s="17">
        <v>64</v>
      </c>
      <c r="F1068" s="17">
        <f t="shared" si="16"/>
        <v>64</v>
      </c>
    </row>
    <row r="1069" spans="1:6" x14ac:dyDescent="0.3">
      <c r="A1069" s="8" t="s">
        <v>1286</v>
      </c>
      <c r="B1069" s="17">
        <v>63</v>
      </c>
      <c r="F1069" s="17">
        <f t="shared" si="16"/>
        <v>63</v>
      </c>
    </row>
    <row r="1070" spans="1:6" x14ac:dyDescent="0.3">
      <c r="A1070" s="8" t="s">
        <v>3162</v>
      </c>
      <c r="B1070" s="17">
        <v>63</v>
      </c>
      <c r="F1070" s="17">
        <f t="shared" si="16"/>
        <v>63</v>
      </c>
    </row>
    <row r="1071" spans="1:6" x14ac:dyDescent="0.3">
      <c r="A1071" s="8" t="s">
        <v>3335</v>
      </c>
      <c r="B1071" s="17">
        <v>63</v>
      </c>
      <c r="F1071" s="17">
        <f t="shared" si="16"/>
        <v>63</v>
      </c>
    </row>
    <row r="1072" spans="1:6" x14ac:dyDescent="0.3">
      <c r="A1072" s="8" t="s">
        <v>3299</v>
      </c>
      <c r="B1072" s="17">
        <v>63</v>
      </c>
      <c r="F1072" s="17">
        <f t="shared" si="16"/>
        <v>63</v>
      </c>
    </row>
    <row r="1073" spans="1:6" x14ac:dyDescent="0.3">
      <c r="A1073" s="8" t="s">
        <v>2100</v>
      </c>
      <c r="B1073" s="17">
        <v>63</v>
      </c>
      <c r="F1073" s="17">
        <f t="shared" si="16"/>
        <v>63</v>
      </c>
    </row>
    <row r="1074" spans="1:6" x14ac:dyDescent="0.3">
      <c r="A1074" s="8" t="s">
        <v>1385</v>
      </c>
      <c r="B1074" s="17">
        <v>63</v>
      </c>
      <c r="F1074" s="17">
        <f t="shared" si="16"/>
        <v>63</v>
      </c>
    </row>
    <row r="1075" spans="1:6" x14ac:dyDescent="0.3">
      <c r="A1075" s="8" t="s">
        <v>3279</v>
      </c>
      <c r="B1075" s="17">
        <v>63</v>
      </c>
      <c r="F1075" s="17">
        <f t="shared" si="16"/>
        <v>63</v>
      </c>
    </row>
    <row r="1076" spans="1:6" x14ac:dyDescent="0.3">
      <c r="A1076" s="8" t="s">
        <v>2541</v>
      </c>
      <c r="B1076" s="17">
        <v>63</v>
      </c>
      <c r="F1076" s="17">
        <f t="shared" si="16"/>
        <v>63</v>
      </c>
    </row>
    <row r="1077" spans="1:6" x14ac:dyDescent="0.3">
      <c r="A1077" s="8" t="s">
        <v>2175</v>
      </c>
      <c r="B1077" s="17">
        <v>63</v>
      </c>
      <c r="F1077" s="17">
        <f t="shared" si="16"/>
        <v>63</v>
      </c>
    </row>
    <row r="1078" spans="1:6" x14ac:dyDescent="0.3">
      <c r="A1078" s="8" t="s">
        <v>3265</v>
      </c>
      <c r="B1078" s="17">
        <v>63</v>
      </c>
      <c r="F1078" s="17">
        <f t="shared" si="16"/>
        <v>63</v>
      </c>
    </row>
    <row r="1079" spans="1:6" x14ac:dyDescent="0.3">
      <c r="A1079" s="8" t="s">
        <v>3720</v>
      </c>
      <c r="B1079" s="17">
        <v>63</v>
      </c>
      <c r="F1079" s="17">
        <f t="shared" si="16"/>
        <v>63</v>
      </c>
    </row>
    <row r="1080" spans="1:6" x14ac:dyDescent="0.3">
      <c r="A1080" s="8" t="s">
        <v>3468</v>
      </c>
      <c r="B1080" s="17">
        <v>63</v>
      </c>
      <c r="F1080" s="17">
        <f t="shared" si="16"/>
        <v>63</v>
      </c>
    </row>
    <row r="1081" spans="1:6" x14ac:dyDescent="0.3">
      <c r="A1081" s="8" t="s">
        <v>3594</v>
      </c>
      <c r="B1081" s="17">
        <v>62</v>
      </c>
      <c r="F1081" s="17">
        <f t="shared" si="16"/>
        <v>62</v>
      </c>
    </row>
    <row r="1082" spans="1:6" x14ac:dyDescent="0.3">
      <c r="A1082" s="8" t="s">
        <v>752</v>
      </c>
      <c r="B1082" s="17">
        <v>62</v>
      </c>
      <c r="F1082" s="17">
        <f t="shared" si="16"/>
        <v>62</v>
      </c>
    </row>
    <row r="1083" spans="1:6" x14ac:dyDescent="0.3">
      <c r="A1083" s="8" t="s">
        <v>838</v>
      </c>
      <c r="B1083" s="17">
        <v>62</v>
      </c>
      <c r="F1083" s="17">
        <f t="shared" si="16"/>
        <v>62</v>
      </c>
    </row>
    <row r="1084" spans="1:6" x14ac:dyDescent="0.3">
      <c r="A1084" s="8" t="s">
        <v>3686</v>
      </c>
      <c r="B1084" s="17">
        <v>62</v>
      </c>
      <c r="F1084" s="17">
        <f t="shared" si="16"/>
        <v>62</v>
      </c>
    </row>
    <row r="1085" spans="1:6" x14ac:dyDescent="0.3">
      <c r="A1085" s="8" t="s">
        <v>1663</v>
      </c>
      <c r="B1085" s="17">
        <v>62</v>
      </c>
      <c r="F1085" s="17">
        <f t="shared" si="16"/>
        <v>62</v>
      </c>
    </row>
    <row r="1086" spans="1:6" x14ac:dyDescent="0.3">
      <c r="A1086" s="8" t="s">
        <v>2090</v>
      </c>
      <c r="B1086" s="17">
        <v>62</v>
      </c>
      <c r="F1086" s="17">
        <f t="shared" si="16"/>
        <v>62</v>
      </c>
    </row>
    <row r="1087" spans="1:6" x14ac:dyDescent="0.3">
      <c r="A1087" s="8" t="s">
        <v>3179</v>
      </c>
      <c r="B1087" s="17">
        <v>62</v>
      </c>
      <c r="F1087" s="17">
        <f t="shared" si="16"/>
        <v>62</v>
      </c>
    </row>
    <row r="1088" spans="1:6" x14ac:dyDescent="0.3">
      <c r="A1088" s="8" t="s">
        <v>401</v>
      </c>
      <c r="B1088" s="17">
        <v>62</v>
      </c>
      <c r="F1088" s="17">
        <f t="shared" si="16"/>
        <v>62</v>
      </c>
    </row>
    <row r="1089" spans="1:6" x14ac:dyDescent="0.3">
      <c r="A1089" s="8" t="s">
        <v>3588</v>
      </c>
      <c r="B1089" s="17">
        <v>62</v>
      </c>
      <c r="F1089" s="17">
        <f t="shared" si="16"/>
        <v>62</v>
      </c>
    </row>
    <row r="1090" spans="1:6" x14ac:dyDescent="0.3">
      <c r="A1090" s="8" t="s">
        <v>2930</v>
      </c>
      <c r="B1090" s="17">
        <v>62</v>
      </c>
      <c r="F1090" s="17">
        <f t="shared" si="16"/>
        <v>62</v>
      </c>
    </row>
    <row r="1091" spans="1:6" x14ac:dyDescent="0.3">
      <c r="A1091" s="8" t="s">
        <v>853</v>
      </c>
      <c r="B1091" s="17">
        <v>62</v>
      </c>
      <c r="F1091" s="17">
        <f t="shared" si="16"/>
        <v>62</v>
      </c>
    </row>
    <row r="1092" spans="1:6" x14ac:dyDescent="0.3">
      <c r="A1092" s="8" t="s">
        <v>248</v>
      </c>
      <c r="B1092" s="17">
        <v>62</v>
      </c>
      <c r="F1092" s="17">
        <f t="shared" si="16"/>
        <v>62</v>
      </c>
    </row>
    <row r="1093" spans="1:6" x14ac:dyDescent="0.3">
      <c r="A1093" s="8" t="s">
        <v>3388</v>
      </c>
      <c r="B1093" s="17">
        <v>62</v>
      </c>
      <c r="F1093" s="17">
        <f t="shared" si="16"/>
        <v>62</v>
      </c>
    </row>
    <row r="1094" spans="1:6" x14ac:dyDescent="0.3">
      <c r="A1094" s="8" t="s">
        <v>3022</v>
      </c>
      <c r="B1094" s="17">
        <v>62</v>
      </c>
      <c r="F1094" s="17">
        <f t="shared" ref="F1094:F1157" si="17">B1094</f>
        <v>62</v>
      </c>
    </row>
    <row r="1095" spans="1:6" x14ac:dyDescent="0.3">
      <c r="A1095" s="8" t="s">
        <v>745</v>
      </c>
      <c r="B1095" s="17">
        <v>62</v>
      </c>
      <c r="F1095" s="17">
        <f t="shared" si="17"/>
        <v>62</v>
      </c>
    </row>
    <row r="1096" spans="1:6" x14ac:dyDescent="0.3">
      <c r="A1096" s="8" t="s">
        <v>1206</v>
      </c>
      <c r="B1096" s="17">
        <v>62</v>
      </c>
      <c r="F1096" s="17">
        <f t="shared" si="17"/>
        <v>62</v>
      </c>
    </row>
    <row r="1097" spans="1:6" x14ac:dyDescent="0.3">
      <c r="A1097" s="8" t="s">
        <v>2623</v>
      </c>
      <c r="B1097" s="17">
        <v>62</v>
      </c>
      <c r="F1097" s="17">
        <f t="shared" si="17"/>
        <v>62</v>
      </c>
    </row>
    <row r="1098" spans="1:6" x14ac:dyDescent="0.3">
      <c r="A1098" s="8" t="s">
        <v>277</v>
      </c>
      <c r="B1098" s="17">
        <v>62</v>
      </c>
      <c r="F1098" s="17">
        <f t="shared" si="17"/>
        <v>62</v>
      </c>
    </row>
    <row r="1099" spans="1:6" x14ac:dyDescent="0.3">
      <c r="A1099" s="8" t="s">
        <v>2445</v>
      </c>
      <c r="B1099" s="17">
        <v>61</v>
      </c>
      <c r="F1099" s="17">
        <f t="shared" si="17"/>
        <v>61</v>
      </c>
    </row>
    <row r="1100" spans="1:6" x14ac:dyDescent="0.3">
      <c r="A1100" s="8" t="s">
        <v>1025</v>
      </c>
      <c r="B1100" s="17">
        <v>61</v>
      </c>
      <c r="F1100" s="17">
        <f t="shared" si="17"/>
        <v>61</v>
      </c>
    </row>
    <row r="1101" spans="1:6" x14ac:dyDescent="0.3">
      <c r="A1101" s="8" t="s">
        <v>47</v>
      </c>
      <c r="B1101" s="17">
        <v>61</v>
      </c>
      <c r="F1101" s="17">
        <f t="shared" si="17"/>
        <v>61</v>
      </c>
    </row>
    <row r="1102" spans="1:6" x14ac:dyDescent="0.3">
      <c r="A1102" s="8" t="s">
        <v>3465</v>
      </c>
      <c r="B1102" s="17">
        <v>61</v>
      </c>
      <c r="F1102" s="17">
        <f t="shared" si="17"/>
        <v>61</v>
      </c>
    </row>
    <row r="1103" spans="1:6" x14ac:dyDescent="0.3">
      <c r="A1103" s="8" t="s">
        <v>271</v>
      </c>
      <c r="B1103" s="17">
        <v>61</v>
      </c>
      <c r="F1103" s="17">
        <f t="shared" si="17"/>
        <v>61</v>
      </c>
    </row>
    <row r="1104" spans="1:6" x14ac:dyDescent="0.3">
      <c r="A1104" s="8" t="s">
        <v>2531</v>
      </c>
      <c r="B1104" s="17">
        <v>61</v>
      </c>
      <c r="F1104" s="17">
        <f t="shared" si="17"/>
        <v>61</v>
      </c>
    </row>
    <row r="1105" spans="1:6" x14ac:dyDescent="0.3">
      <c r="A1105" s="8" t="s">
        <v>2545</v>
      </c>
      <c r="B1105" s="17">
        <v>61</v>
      </c>
      <c r="F1105" s="17">
        <f t="shared" si="17"/>
        <v>61</v>
      </c>
    </row>
    <row r="1106" spans="1:6" x14ac:dyDescent="0.3">
      <c r="A1106" s="8" t="s">
        <v>1039</v>
      </c>
      <c r="B1106" s="17">
        <v>61</v>
      </c>
      <c r="F1106" s="17">
        <f t="shared" si="17"/>
        <v>61</v>
      </c>
    </row>
    <row r="1107" spans="1:6" x14ac:dyDescent="0.3">
      <c r="A1107" s="8" t="s">
        <v>1752</v>
      </c>
      <c r="B1107" s="17">
        <v>61</v>
      </c>
      <c r="F1107" s="17">
        <f t="shared" si="17"/>
        <v>61</v>
      </c>
    </row>
    <row r="1108" spans="1:6" x14ac:dyDescent="0.3">
      <c r="A1108" s="8" t="s">
        <v>3168</v>
      </c>
      <c r="B1108" s="17">
        <v>61</v>
      </c>
      <c r="F1108" s="17">
        <f t="shared" si="17"/>
        <v>61</v>
      </c>
    </row>
    <row r="1109" spans="1:6" x14ac:dyDescent="0.3">
      <c r="A1109" s="8" t="s">
        <v>839</v>
      </c>
      <c r="B1109" s="17">
        <v>61</v>
      </c>
      <c r="F1109" s="17">
        <f t="shared" si="17"/>
        <v>61</v>
      </c>
    </row>
    <row r="1110" spans="1:6" x14ac:dyDescent="0.3">
      <c r="A1110" s="8" t="s">
        <v>2783</v>
      </c>
      <c r="B1110" s="17">
        <v>61</v>
      </c>
      <c r="F1110" s="17">
        <f t="shared" si="17"/>
        <v>61</v>
      </c>
    </row>
    <row r="1111" spans="1:6" x14ac:dyDescent="0.3">
      <c r="A1111" s="8" t="s">
        <v>3233</v>
      </c>
      <c r="B1111" s="17">
        <v>61</v>
      </c>
      <c r="F1111" s="17">
        <f t="shared" si="17"/>
        <v>61</v>
      </c>
    </row>
    <row r="1112" spans="1:6" x14ac:dyDescent="0.3">
      <c r="A1112" s="8" t="s">
        <v>1289</v>
      </c>
      <c r="B1112" s="17">
        <v>61</v>
      </c>
      <c r="F1112" s="17">
        <f t="shared" si="17"/>
        <v>61</v>
      </c>
    </row>
    <row r="1113" spans="1:6" x14ac:dyDescent="0.3">
      <c r="A1113" s="8" t="s">
        <v>3691</v>
      </c>
      <c r="B1113" s="17">
        <v>60</v>
      </c>
      <c r="F1113" s="17">
        <f t="shared" si="17"/>
        <v>60</v>
      </c>
    </row>
    <row r="1114" spans="1:6" x14ac:dyDescent="0.3">
      <c r="A1114" s="8" t="s">
        <v>90</v>
      </c>
      <c r="B1114" s="17">
        <v>60</v>
      </c>
      <c r="F1114" s="17">
        <f t="shared" si="17"/>
        <v>60</v>
      </c>
    </row>
    <row r="1115" spans="1:6" x14ac:dyDescent="0.3">
      <c r="A1115" s="8" t="s">
        <v>2532</v>
      </c>
      <c r="B1115" s="17">
        <v>60</v>
      </c>
      <c r="F1115" s="17">
        <f t="shared" si="17"/>
        <v>60</v>
      </c>
    </row>
    <row r="1116" spans="1:6" x14ac:dyDescent="0.3">
      <c r="A1116" s="8" t="s">
        <v>3175</v>
      </c>
      <c r="B1116" s="17">
        <v>60</v>
      </c>
      <c r="F1116" s="17">
        <f t="shared" si="17"/>
        <v>60</v>
      </c>
    </row>
    <row r="1117" spans="1:6" x14ac:dyDescent="0.3">
      <c r="A1117" s="8" t="s">
        <v>2661</v>
      </c>
      <c r="B1117" s="17">
        <v>60</v>
      </c>
      <c r="F1117" s="17">
        <f t="shared" si="17"/>
        <v>60</v>
      </c>
    </row>
    <row r="1118" spans="1:6" x14ac:dyDescent="0.3">
      <c r="A1118" s="8" t="s">
        <v>539</v>
      </c>
      <c r="B1118" s="17">
        <v>60</v>
      </c>
      <c r="F1118" s="17">
        <f t="shared" si="17"/>
        <v>60</v>
      </c>
    </row>
    <row r="1119" spans="1:6" x14ac:dyDescent="0.3">
      <c r="A1119" s="8" t="s">
        <v>107</v>
      </c>
      <c r="B1119" s="17">
        <v>60</v>
      </c>
      <c r="F1119" s="17">
        <f t="shared" si="17"/>
        <v>60</v>
      </c>
    </row>
    <row r="1120" spans="1:6" x14ac:dyDescent="0.3">
      <c r="A1120" s="8" t="s">
        <v>2553</v>
      </c>
      <c r="B1120" s="17">
        <v>60</v>
      </c>
      <c r="F1120" s="17">
        <f t="shared" si="17"/>
        <v>60</v>
      </c>
    </row>
    <row r="1121" spans="1:6" x14ac:dyDescent="0.3">
      <c r="A1121" s="8" t="s">
        <v>100</v>
      </c>
      <c r="B1121" s="17">
        <v>60</v>
      </c>
      <c r="F1121" s="17">
        <f t="shared" si="17"/>
        <v>60</v>
      </c>
    </row>
    <row r="1122" spans="1:6" x14ac:dyDescent="0.3">
      <c r="A1122" s="8" t="s">
        <v>2264</v>
      </c>
      <c r="B1122" s="17">
        <v>60</v>
      </c>
      <c r="F1122" s="17">
        <f t="shared" si="17"/>
        <v>60</v>
      </c>
    </row>
    <row r="1123" spans="1:6" x14ac:dyDescent="0.3">
      <c r="A1123" s="8" t="s">
        <v>3210</v>
      </c>
      <c r="B1123" s="17">
        <v>60</v>
      </c>
      <c r="F1123" s="17">
        <f t="shared" si="17"/>
        <v>60</v>
      </c>
    </row>
    <row r="1124" spans="1:6" x14ac:dyDescent="0.3">
      <c r="A1124" s="8" t="s">
        <v>793</v>
      </c>
      <c r="B1124" s="17">
        <v>60</v>
      </c>
      <c r="F1124" s="17">
        <f t="shared" si="17"/>
        <v>60</v>
      </c>
    </row>
    <row r="1125" spans="1:6" x14ac:dyDescent="0.3">
      <c r="A1125" s="8" t="s">
        <v>1249</v>
      </c>
      <c r="B1125" s="17">
        <v>59</v>
      </c>
      <c r="F1125" s="17">
        <f t="shared" si="17"/>
        <v>59</v>
      </c>
    </row>
    <row r="1126" spans="1:6" x14ac:dyDescent="0.3">
      <c r="A1126" s="8" t="s">
        <v>3774</v>
      </c>
      <c r="B1126" s="17">
        <v>59</v>
      </c>
      <c r="F1126" s="17">
        <f t="shared" si="17"/>
        <v>59</v>
      </c>
    </row>
    <row r="1127" spans="1:6" x14ac:dyDescent="0.3">
      <c r="A1127" s="8" t="s">
        <v>2539</v>
      </c>
      <c r="B1127" s="17">
        <v>59</v>
      </c>
      <c r="F1127" s="17">
        <f t="shared" si="17"/>
        <v>59</v>
      </c>
    </row>
    <row r="1128" spans="1:6" x14ac:dyDescent="0.3">
      <c r="A1128" s="8" t="s">
        <v>2982</v>
      </c>
      <c r="B1128" s="17">
        <v>59</v>
      </c>
      <c r="F1128" s="17">
        <f t="shared" si="17"/>
        <v>59</v>
      </c>
    </row>
    <row r="1129" spans="1:6" x14ac:dyDescent="0.3">
      <c r="A1129" s="8" t="s">
        <v>2994</v>
      </c>
      <c r="B1129" s="17">
        <v>59</v>
      </c>
      <c r="F1129" s="17">
        <f t="shared" si="17"/>
        <v>59</v>
      </c>
    </row>
    <row r="1130" spans="1:6" x14ac:dyDescent="0.3">
      <c r="A1130" s="8" t="s">
        <v>1674</v>
      </c>
      <c r="B1130" s="17">
        <v>59</v>
      </c>
      <c r="F1130" s="17">
        <f t="shared" si="17"/>
        <v>59</v>
      </c>
    </row>
    <row r="1131" spans="1:6" x14ac:dyDescent="0.3">
      <c r="A1131" s="8" t="s">
        <v>2285</v>
      </c>
      <c r="B1131" s="17">
        <v>59</v>
      </c>
      <c r="F1131" s="17">
        <f t="shared" si="17"/>
        <v>59</v>
      </c>
    </row>
    <row r="1132" spans="1:6" x14ac:dyDescent="0.3">
      <c r="A1132" s="8" t="s">
        <v>3220</v>
      </c>
      <c r="B1132" s="17">
        <v>59</v>
      </c>
      <c r="F1132" s="17">
        <f t="shared" si="17"/>
        <v>59</v>
      </c>
    </row>
    <row r="1133" spans="1:6" x14ac:dyDescent="0.3">
      <c r="A1133" s="8" t="s">
        <v>751</v>
      </c>
      <c r="B1133" s="17">
        <v>59</v>
      </c>
      <c r="F1133" s="17">
        <f t="shared" si="17"/>
        <v>59</v>
      </c>
    </row>
    <row r="1134" spans="1:6" x14ac:dyDescent="0.3">
      <c r="A1134" s="8" t="s">
        <v>538</v>
      </c>
      <c r="B1134" s="17">
        <v>59</v>
      </c>
      <c r="F1134" s="17">
        <f t="shared" si="17"/>
        <v>59</v>
      </c>
    </row>
    <row r="1135" spans="1:6" x14ac:dyDescent="0.3">
      <c r="A1135" s="8" t="s">
        <v>536</v>
      </c>
      <c r="B1135" s="17">
        <v>59</v>
      </c>
      <c r="F1135" s="17">
        <f t="shared" si="17"/>
        <v>59</v>
      </c>
    </row>
    <row r="1136" spans="1:6" x14ac:dyDescent="0.3">
      <c r="A1136" s="8" t="s">
        <v>3314</v>
      </c>
      <c r="B1136" s="17">
        <v>58</v>
      </c>
      <c r="F1136" s="17">
        <f t="shared" si="17"/>
        <v>58</v>
      </c>
    </row>
    <row r="1137" spans="1:6" x14ac:dyDescent="0.3">
      <c r="A1137" s="8" t="s">
        <v>3765</v>
      </c>
      <c r="B1137" s="17">
        <v>58</v>
      </c>
      <c r="F1137" s="17">
        <f t="shared" si="17"/>
        <v>58</v>
      </c>
    </row>
    <row r="1138" spans="1:6" x14ac:dyDescent="0.3">
      <c r="A1138" s="8" t="s">
        <v>324</v>
      </c>
      <c r="B1138" s="17">
        <v>58</v>
      </c>
      <c r="F1138" s="17">
        <f t="shared" si="17"/>
        <v>58</v>
      </c>
    </row>
    <row r="1139" spans="1:6" x14ac:dyDescent="0.3">
      <c r="A1139" s="8" t="s">
        <v>3664</v>
      </c>
      <c r="B1139" s="17">
        <v>58</v>
      </c>
      <c r="F1139" s="17">
        <f t="shared" si="17"/>
        <v>58</v>
      </c>
    </row>
    <row r="1140" spans="1:6" x14ac:dyDescent="0.3">
      <c r="A1140" s="8" t="s">
        <v>266</v>
      </c>
      <c r="B1140" s="17">
        <v>58</v>
      </c>
      <c r="F1140" s="17">
        <f t="shared" si="17"/>
        <v>58</v>
      </c>
    </row>
    <row r="1141" spans="1:6" x14ac:dyDescent="0.3">
      <c r="A1141" s="8" t="s">
        <v>2736</v>
      </c>
      <c r="B1141" s="17">
        <v>58</v>
      </c>
      <c r="F1141" s="17">
        <f t="shared" si="17"/>
        <v>58</v>
      </c>
    </row>
    <row r="1142" spans="1:6" x14ac:dyDescent="0.3">
      <c r="A1142" s="8" t="s">
        <v>8</v>
      </c>
      <c r="B1142" s="17">
        <v>58</v>
      </c>
      <c r="F1142" s="17">
        <f t="shared" si="17"/>
        <v>58</v>
      </c>
    </row>
    <row r="1143" spans="1:6" x14ac:dyDescent="0.3">
      <c r="A1143" s="8" t="s">
        <v>2469</v>
      </c>
      <c r="B1143" s="17">
        <v>58</v>
      </c>
      <c r="F1143" s="17">
        <f t="shared" si="17"/>
        <v>58</v>
      </c>
    </row>
    <row r="1144" spans="1:6" x14ac:dyDescent="0.3">
      <c r="A1144" s="8" t="s">
        <v>3046</v>
      </c>
      <c r="B1144" s="17">
        <v>58</v>
      </c>
      <c r="F1144" s="17">
        <f t="shared" si="17"/>
        <v>58</v>
      </c>
    </row>
    <row r="1145" spans="1:6" x14ac:dyDescent="0.3">
      <c r="A1145" s="8" t="s">
        <v>1634</v>
      </c>
      <c r="B1145" s="17">
        <v>58</v>
      </c>
      <c r="F1145" s="17">
        <f t="shared" si="17"/>
        <v>58</v>
      </c>
    </row>
    <row r="1146" spans="1:6" x14ac:dyDescent="0.3">
      <c r="A1146" s="8" t="s">
        <v>2163</v>
      </c>
      <c r="B1146" s="17">
        <v>58</v>
      </c>
      <c r="F1146" s="17">
        <f t="shared" si="17"/>
        <v>58</v>
      </c>
    </row>
    <row r="1147" spans="1:6" x14ac:dyDescent="0.3">
      <c r="A1147" s="8" t="s">
        <v>2108</v>
      </c>
      <c r="B1147" s="17">
        <v>58</v>
      </c>
      <c r="F1147" s="17">
        <f t="shared" si="17"/>
        <v>58</v>
      </c>
    </row>
    <row r="1148" spans="1:6" x14ac:dyDescent="0.3">
      <c r="A1148" s="8" t="s">
        <v>3611</v>
      </c>
      <c r="B1148" s="17">
        <v>57</v>
      </c>
      <c r="F1148" s="17">
        <f t="shared" si="17"/>
        <v>57</v>
      </c>
    </row>
    <row r="1149" spans="1:6" x14ac:dyDescent="0.3">
      <c r="A1149" s="8" t="s">
        <v>3160</v>
      </c>
      <c r="B1149" s="17">
        <v>57</v>
      </c>
      <c r="F1149" s="17">
        <f t="shared" si="17"/>
        <v>57</v>
      </c>
    </row>
    <row r="1150" spans="1:6" x14ac:dyDescent="0.3">
      <c r="A1150" s="8" t="s">
        <v>118</v>
      </c>
      <c r="B1150" s="17">
        <v>57</v>
      </c>
      <c r="F1150" s="17">
        <f t="shared" si="17"/>
        <v>57</v>
      </c>
    </row>
    <row r="1151" spans="1:6" x14ac:dyDescent="0.3">
      <c r="A1151" s="8" t="s">
        <v>3148</v>
      </c>
      <c r="B1151" s="17">
        <v>57</v>
      </c>
      <c r="F1151" s="17">
        <f t="shared" si="17"/>
        <v>57</v>
      </c>
    </row>
    <row r="1152" spans="1:6" x14ac:dyDescent="0.3">
      <c r="A1152" s="8" t="s">
        <v>3669</v>
      </c>
      <c r="B1152" s="17">
        <v>57</v>
      </c>
      <c r="F1152" s="17">
        <f t="shared" si="17"/>
        <v>57</v>
      </c>
    </row>
    <row r="1153" spans="1:6" x14ac:dyDescent="0.3">
      <c r="A1153" s="8" t="s">
        <v>3602</v>
      </c>
      <c r="B1153" s="17">
        <v>57</v>
      </c>
      <c r="F1153" s="17">
        <f t="shared" si="17"/>
        <v>57</v>
      </c>
    </row>
    <row r="1154" spans="1:6" x14ac:dyDescent="0.3">
      <c r="A1154" s="8" t="s">
        <v>2247</v>
      </c>
      <c r="B1154" s="17">
        <v>57</v>
      </c>
      <c r="F1154" s="17">
        <f t="shared" si="17"/>
        <v>57</v>
      </c>
    </row>
    <row r="1155" spans="1:6" x14ac:dyDescent="0.3">
      <c r="A1155" s="8" t="s">
        <v>9</v>
      </c>
      <c r="B1155" s="17">
        <v>57</v>
      </c>
      <c r="F1155" s="17">
        <f t="shared" si="17"/>
        <v>57</v>
      </c>
    </row>
    <row r="1156" spans="1:6" x14ac:dyDescent="0.3">
      <c r="A1156" s="8" t="s">
        <v>2544</v>
      </c>
      <c r="B1156" s="17">
        <v>57</v>
      </c>
      <c r="F1156" s="17">
        <f t="shared" si="17"/>
        <v>57</v>
      </c>
    </row>
    <row r="1157" spans="1:6" x14ac:dyDescent="0.3">
      <c r="A1157" s="8" t="s">
        <v>735</v>
      </c>
      <c r="B1157" s="17">
        <v>57</v>
      </c>
      <c r="F1157" s="17">
        <f t="shared" si="17"/>
        <v>57</v>
      </c>
    </row>
    <row r="1158" spans="1:6" x14ac:dyDescent="0.3">
      <c r="A1158" s="8" t="s">
        <v>808</v>
      </c>
      <c r="B1158" s="17">
        <v>57</v>
      </c>
      <c r="F1158" s="17">
        <f t="shared" ref="F1158:F1221" si="18">B1158</f>
        <v>57</v>
      </c>
    </row>
    <row r="1159" spans="1:6" x14ac:dyDescent="0.3">
      <c r="A1159" s="8" t="s">
        <v>3326</v>
      </c>
      <c r="B1159" s="17">
        <v>57</v>
      </c>
      <c r="F1159" s="17">
        <f t="shared" si="18"/>
        <v>57</v>
      </c>
    </row>
    <row r="1160" spans="1:6" x14ac:dyDescent="0.3">
      <c r="A1160" s="8" t="s">
        <v>3477</v>
      </c>
      <c r="B1160" s="17">
        <v>57</v>
      </c>
      <c r="F1160" s="17">
        <f t="shared" si="18"/>
        <v>57</v>
      </c>
    </row>
    <row r="1161" spans="1:6" x14ac:dyDescent="0.3">
      <c r="A1161" s="8" t="s">
        <v>1205</v>
      </c>
      <c r="B1161" s="17">
        <v>57</v>
      </c>
      <c r="F1161" s="17">
        <f t="shared" si="18"/>
        <v>57</v>
      </c>
    </row>
    <row r="1162" spans="1:6" x14ac:dyDescent="0.3">
      <c r="A1162" s="8" t="s">
        <v>3247</v>
      </c>
      <c r="B1162" s="17">
        <v>57</v>
      </c>
      <c r="F1162" s="17">
        <f t="shared" si="18"/>
        <v>57</v>
      </c>
    </row>
    <row r="1163" spans="1:6" x14ac:dyDescent="0.3">
      <c r="A1163" s="8" t="s">
        <v>1822</v>
      </c>
      <c r="B1163" s="17">
        <v>57</v>
      </c>
      <c r="F1163" s="17">
        <f t="shared" si="18"/>
        <v>57</v>
      </c>
    </row>
    <row r="1164" spans="1:6" x14ac:dyDescent="0.3">
      <c r="A1164" s="8" t="s">
        <v>3770</v>
      </c>
      <c r="B1164" s="17">
        <v>57</v>
      </c>
      <c r="F1164" s="17">
        <f t="shared" si="18"/>
        <v>57</v>
      </c>
    </row>
    <row r="1165" spans="1:6" x14ac:dyDescent="0.3">
      <c r="A1165" s="8" t="s">
        <v>67</v>
      </c>
      <c r="B1165" s="17">
        <v>57</v>
      </c>
      <c r="F1165" s="17">
        <f t="shared" si="18"/>
        <v>57</v>
      </c>
    </row>
    <row r="1166" spans="1:6" x14ac:dyDescent="0.3">
      <c r="A1166" s="8" t="s">
        <v>2810</v>
      </c>
      <c r="B1166" s="17">
        <v>57</v>
      </c>
      <c r="F1166" s="17">
        <f t="shared" si="18"/>
        <v>57</v>
      </c>
    </row>
    <row r="1167" spans="1:6" x14ac:dyDescent="0.3">
      <c r="A1167" s="8" t="s">
        <v>3831</v>
      </c>
      <c r="B1167" s="17">
        <v>57</v>
      </c>
      <c r="F1167" s="17">
        <f t="shared" si="18"/>
        <v>57</v>
      </c>
    </row>
    <row r="1168" spans="1:6" x14ac:dyDescent="0.3">
      <c r="A1168" s="8" t="s">
        <v>3308</v>
      </c>
      <c r="B1168" s="17">
        <v>57</v>
      </c>
      <c r="F1168" s="17">
        <f t="shared" si="18"/>
        <v>57</v>
      </c>
    </row>
    <row r="1169" spans="1:6" x14ac:dyDescent="0.3">
      <c r="A1169" s="8" t="s">
        <v>91</v>
      </c>
      <c r="B1169" s="17">
        <v>56</v>
      </c>
      <c r="F1169" s="17">
        <f t="shared" si="18"/>
        <v>56</v>
      </c>
    </row>
    <row r="1170" spans="1:6" x14ac:dyDescent="0.3">
      <c r="A1170" s="8" t="s">
        <v>522</v>
      </c>
      <c r="B1170" s="17">
        <v>56</v>
      </c>
      <c r="F1170" s="17">
        <f t="shared" si="18"/>
        <v>56</v>
      </c>
    </row>
    <row r="1171" spans="1:6" x14ac:dyDescent="0.3">
      <c r="A1171" s="8" t="s">
        <v>1602</v>
      </c>
      <c r="B1171" s="17">
        <v>56</v>
      </c>
      <c r="F1171" s="17">
        <f t="shared" si="18"/>
        <v>56</v>
      </c>
    </row>
    <row r="1172" spans="1:6" x14ac:dyDescent="0.3">
      <c r="A1172" s="8" t="s">
        <v>1860</v>
      </c>
      <c r="B1172" s="17">
        <v>56</v>
      </c>
      <c r="F1172" s="17">
        <f t="shared" si="18"/>
        <v>56</v>
      </c>
    </row>
    <row r="1173" spans="1:6" x14ac:dyDescent="0.3">
      <c r="A1173" s="8" t="s">
        <v>3485</v>
      </c>
      <c r="B1173" s="17">
        <v>56</v>
      </c>
      <c r="F1173" s="17">
        <f t="shared" si="18"/>
        <v>56</v>
      </c>
    </row>
    <row r="1174" spans="1:6" x14ac:dyDescent="0.3">
      <c r="A1174" s="8" t="s">
        <v>2497</v>
      </c>
      <c r="B1174" s="17">
        <v>56</v>
      </c>
      <c r="F1174" s="17">
        <f t="shared" si="18"/>
        <v>56</v>
      </c>
    </row>
    <row r="1175" spans="1:6" x14ac:dyDescent="0.3">
      <c r="A1175" s="8" t="s">
        <v>2551</v>
      </c>
      <c r="B1175" s="17">
        <v>56</v>
      </c>
      <c r="F1175" s="17">
        <f t="shared" si="18"/>
        <v>56</v>
      </c>
    </row>
    <row r="1176" spans="1:6" x14ac:dyDescent="0.3">
      <c r="A1176" s="8" t="s">
        <v>801</v>
      </c>
      <c r="B1176" s="17">
        <v>56</v>
      </c>
      <c r="F1176" s="17">
        <f t="shared" si="18"/>
        <v>56</v>
      </c>
    </row>
    <row r="1177" spans="1:6" x14ac:dyDescent="0.3">
      <c r="A1177" s="8" t="s">
        <v>2986</v>
      </c>
      <c r="B1177" s="17">
        <v>56</v>
      </c>
      <c r="F1177" s="17">
        <f t="shared" si="18"/>
        <v>56</v>
      </c>
    </row>
    <row r="1178" spans="1:6" x14ac:dyDescent="0.3">
      <c r="A1178" s="8" t="s">
        <v>3478</v>
      </c>
      <c r="B1178" s="17">
        <v>56</v>
      </c>
      <c r="F1178" s="17">
        <f t="shared" si="18"/>
        <v>56</v>
      </c>
    </row>
    <row r="1179" spans="1:6" x14ac:dyDescent="0.3">
      <c r="A1179" s="8" t="s">
        <v>1680</v>
      </c>
      <c r="B1179" s="17">
        <v>56</v>
      </c>
      <c r="F1179" s="17">
        <f t="shared" si="18"/>
        <v>56</v>
      </c>
    </row>
    <row r="1180" spans="1:6" x14ac:dyDescent="0.3">
      <c r="A1180" s="8" t="s">
        <v>3616</v>
      </c>
      <c r="B1180" s="17">
        <v>56</v>
      </c>
      <c r="F1180" s="17">
        <f t="shared" si="18"/>
        <v>56</v>
      </c>
    </row>
    <row r="1181" spans="1:6" x14ac:dyDescent="0.3">
      <c r="A1181" s="8" t="s">
        <v>2663</v>
      </c>
      <c r="B1181" s="17">
        <v>56</v>
      </c>
      <c r="F1181" s="17">
        <f t="shared" si="18"/>
        <v>56</v>
      </c>
    </row>
    <row r="1182" spans="1:6" x14ac:dyDescent="0.3">
      <c r="A1182" s="8" t="s">
        <v>3764</v>
      </c>
      <c r="B1182" s="17">
        <v>56</v>
      </c>
      <c r="F1182" s="17">
        <f t="shared" si="18"/>
        <v>56</v>
      </c>
    </row>
    <row r="1183" spans="1:6" x14ac:dyDescent="0.3">
      <c r="A1183" s="8" t="s">
        <v>3417</v>
      </c>
      <c r="B1183" s="17">
        <v>56</v>
      </c>
      <c r="F1183" s="17">
        <f t="shared" si="18"/>
        <v>56</v>
      </c>
    </row>
    <row r="1184" spans="1:6" x14ac:dyDescent="0.3">
      <c r="A1184" s="8" t="s">
        <v>342</v>
      </c>
      <c r="B1184" s="17">
        <v>55</v>
      </c>
      <c r="F1184" s="17">
        <f t="shared" si="18"/>
        <v>55</v>
      </c>
    </row>
    <row r="1185" spans="1:6" x14ac:dyDescent="0.3">
      <c r="A1185" s="8" t="s">
        <v>3012</v>
      </c>
      <c r="B1185" s="17">
        <v>55</v>
      </c>
      <c r="F1185" s="17">
        <f t="shared" si="18"/>
        <v>55</v>
      </c>
    </row>
    <row r="1186" spans="1:6" x14ac:dyDescent="0.3">
      <c r="A1186" s="8" t="s">
        <v>748</v>
      </c>
      <c r="B1186" s="17">
        <v>55</v>
      </c>
      <c r="F1186" s="17">
        <f t="shared" si="18"/>
        <v>55</v>
      </c>
    </row>
    <row r="1187" spans="1:6" x14ac:dyDescent="0.3">
      <c r="A1187" s="8" t="s">
        <v>2937</v>
      </c>
      <c r="B1187" s="17">
        <v>55</v>
      </c>
      <c r="F1187" s="17">
        <f t="shared" si="18"/>
        <v>55</v>
      </c>
    </row>
    <row r="1188" spans="1:6" x14ac:dyDescent="0.3">
      <c r="A1188" s="8" t="s">
        <v>3456</v>
      </c>
      <c r="B1188" s="17">
        <v>55</v>
      </c>
      <c r="F1188" s="17">
        <f t="shared" si="18"/>
        <v>55</v>
      </c>
    </row>
    <row r="1189" spans="1:6" x14ac:dyDescent="0.3">
      <c r="A1189" s="8" t="s">
        <v>3353</v>
      </c>
      <c r="B1189" s="17">
        <v>55</v>
      </c>
      <c r="F1189" s="17">
        <f t="shared" si="18"/>
        <v>55</v>
      </c>
    </row>
    <row r="1190" spans="1:6" x14ac:dyDescent="0.3">
      <c r="A1190" s="8" t="s">
        <v>406</v>
      </c>
      <c r="B1190" s="17">
        <v>55</v>
      </c>
      <c r="F1190" s="17">
        <f t="shared" si="18"/>
        <v>55</v>
      </c>
    </row>
    <row r="1191" spans="1:6" x14ac:dyDescent="0.3">
      <c r="A1191" s="8" t="s">
        <v>413</v>
      </c>
      <c r="B1191" s="17">
        <v>55</v>
      </c>
      <c r="F1191" s="17">
        <f t="shared" si="18"/>
        <v>55</v>
      </c>
    </row>
    <row r="1192" spans="1:6" x14ac:dyDescent="0.3">
      <c r="A1192" s="8" t="s">
        <v>3176</v>
      </c>
      <c r="B1192" s="17">
        <v>55</v>
      </c>
      <c r="F1192" s="17">
        <f t="shared" si="18"/>
        <v>55</v>
      </c>
    </row>
    <row r="1193" spans="1:6" x14ac:dyDescent="0.3">
      <c r="A1193" s="8" t="s">
        <v>2082</v>
      </c>
      <c r="B1193" s="17">
        <v>55</v>
      </c>
      <c r="F1193" s="17">
        <f t="shared" si="18"/>
        <v>55</v>
      </c>
    </row>
    <row r="1194" spans="1:6" x14ac:dyDescent="0.3">
      <c r="A1194" s="8" t="s">
        <v>1837</v>
      </c>
      <c r="B1194" s="17">
        <v>55</v>
      </c>
      <c r="F1194" s="17">
        <f t="shared" si="18"/>
        <v>55</v>
      </c>
    </row>
    <row r="1195" spans="1:6" x14ac:dyDescent="0.3">
      <c r="A1195" s="8" t="s">
        <v>3167</v>
      </c>
      <c r="B1195" s="17">
        <v>55</v>
      </c>
      <c r="F1195" s="17">
        <f t="shared" si="18"/>
        <v>55</v>
      </c>
    </row>
    <row r="1196" spans="1:6" x14ac:dyDescent="0.3">
      <c r="A1196" s="8" t="s">
        <v>2477</v>
      </c>
      <c r="B1196" s="17">
        <v>55</v>
      </c>
      <c r="F1196" s="17">
        <f t="shared" si="18"/>
        <v>55</v>
      </c>
    </row>
    <row r="1197" spans="1:6" x14ac:dyDescent="0.3">
      <c r="A1197" s="8" t="s">
        <v>2093</v>
      </c>
      <c r="B1197" s="17">
        <v>55</v>
      </c>
      <c r="F1197" s="17">
        <f t="shared" si="18"/>
        <v>55</v>
      </c>
    </row>
    <row r="1198" spans="1:6" x14ac:dyDescent="0.3">
      <c r="A1198" s="8" t="s">
        <v>2933</v>
      </c>
      <c r="B1198" s="17">
        <v>54</v>
      </c>
      <c r="F1198" s="17">
        <f t="shared" si="18"/>
        <v>54</v>
      </c>
    </row>
    <row r="1199" spans="1:6" x14ac:dyDescent="0.3">
      <c r="A1199" s="8" t="s">
        <v>806</v>
      </c>
      <c r="B1199" s="17">
        <v>54</v>
      </c>
      <c r="F1199" s="17">
        <f t="shared" si="18"/>
        <v>54</v>
      </c>
    </row>
    <row r="1200" spans="1:6" x14ac:dyDescent="0.3">
      <c r="A1200" s="8" t="s">
        <v>3368</v>
      </c>
      <c r="B1200" s="17">
        <v>54</v>
      </c>
      <c r="F1200" s="17">
        <f t="shared" si="18"/>
        <v>54</v>
      </c>
    </row>
    <row r="1201" spans="1:6" x14ac:dyDescent="0.3">
      <c r="A1201" s="8" t="s">
        <v>3306</v>
      </c>
      <c r="B1201" s="17">
        <v>54</v>
      </c>
      <c r="F1201" s="17">
        <f t="shared" si="18"/>
        <v>54</v>
      </c>
    </row>
    <row r="1202" spans="1:6" x14ac:dyDescent="0.3">
      <c r="A1202" s="8" t="s">
        <v>1274</v>
      </c>
      <c r="B1202" s="17">
        <v>54</v>
      </c>
      <c r="F1202" s="17">
        <f t="shared" si="18"/>
        <v>54</v>
      </c>
    </row>
    <row r="1203" spans="1:6" x14ac:dyDescent="0.3">
      <c r="A1203" s="8" t="s">
        <v>2838</v>
      </c>
      <c r="B1203" s="17">
        <v>54</v>
      </c>
      <c r="F1203" s="17">
        <f t="shared" si="18"/>
        <v>54</v>
      </c>
    </row>
    <row r="1204" spans="1:6" x14ac:dyDescent="0.3">
      <c r="A1204" s="8" t="s">
        <v>3049</v>
      </c>
      <c r="B1204" s="17">
        <v>54</v>
      </c>
      <c r="F1204" s="17">
        <f t="shared" si="18"/>
        <v>54</v>
      </c>
    </row>
    <row r="1205" spans="1:6" x14ac:dyDescent="0.3">
      <c r="A1205" s="8" t="s">
        <v>3560</v>
      </c>
      <c r="B1205" s="17">
        <v>54</v>
      </c>
      <c r="F1205" s="17">
        <f t="shared" si="18"/>
        <v>54</v>
      </c>
    </row>
    <row r="1206" spans="1:6" x14ac:dyDescent="0.3">
      <c r="A1206" s="8" t="s">
        <v>825</v>
      </c>
      <c r="B1206" s="17">
        <v>54</v>
      </c>
      <c r="F1206" s="17">
        <f t="shared" si="18"/>
        <v>54</v>
      </c>
    </row>
    <row r="1207" spans="1:6" x14ac:dyDescent="0.3">
      <c r="A1207" s="8" t="s">
        <v>3585</v>
      </c>
      <c r="B1207" s="17">
        <v>54</v>
      </c>
      <c r="F1207" s="17">
        <f t="shared" si="18"/>
        <v>54</v>
      </c>
    </row>
    <row r="1208" spans="1:6" x14ac:dyDescent="0.3">
      <c r="A1208" s="8" t="s">
        <v>1901</v>
      </c>
      <c r="B1208" s="17">
        <v>54</v>
      </c>
      <c r="F1208" s="17">
        <f t="shared" si="18"/>
        <v>54</v>
      </c>
    </row>
    <row r="1209" spans="1:6" x14ac:dyDescent="0.3">
      <c r="A1209" s="8" t="s">
        <v>3350</v>
      </c>
      <c r="B1209" s="17">
        <v>54</v>
      </c>
      <c r="F1209" s="17">
        <f t="shared" si="18"/>
        <v>54</v>
      </c>
    </row>
    <row r="1210" spans="1:6" x14ac:dyDescent="0.3">
      <c r="A1210" s="8" t="s">
        <v>3600</v>
      </c>
      <c r="B1210" s="17">
        <v>53</v>
      </c>
      <c r="F1210" s="17">
        <f t="shared" si="18"/>
        <v>53</v>
      </c>
    </row>
    <row r="1211" spans="1:6" x14ac:dyDescent="0.3">
      <c r="A1211" s="8" t="s">
        <v>2619</v>
      </c>
      <c r="B1211" s="17">
        <v>53</v>
      </c>
      <c r="F1211" s="17">
        <f t="shared" si="18"/>
        <v>53</v>
      </c>
    </row>
    <row r="1212" spans="1:6" x14ac:dyDescent="0.3">
      <c r="A1212" s="8" t="s">
        <v>3553</v>
      </c>
      <c r="B1212" s="17">
        <v>53</v>
      </c>
      <c r="F1212" s="17">
        <f t="shared" si="18"/>
        <v>53</v>
      </c>
    </row>
    <row r="1213" spans="1:6" x14ac:dyDescent="0.3">
      <c r="A1213" s="8" t="s">
        <v>32</v>
      </c>
      <c r="B1213" s="17">
        <v>53</v>
      </c>
      <c r="F1213" s="17">
        <f t="shared" si="18"/>
        <v>53</v>
      </c>
    </row>
    <row r="1214" spans="1:6" x14ac:dyDescent="0.3">
      <c r="A1214" s="8" t="s">
        <v>113</v>
      </c>
      <c r="B1214" s="17">
        <v>53</v>
      </c>
      <c r="F1214" s="17">
        <f t="shared" si="18"/>
        <v>53</v>
      </c>
    </row>
    <row r="1215" spans="1:6" x14ac:dyDescent="0.3">
      <c r="A1215" s="8" t="s">
        <v>2182</v>
      </c>
      <c r="B1215" s="17">
        <v>53</v>
      </c>
      <c r="F1215" s="17">
        <f t="shared" si="18"/>
        <v>53</v>
      </c>
    </row>
    <row r="1216" spans="1:6" x14ac:dyDescent="0.3">
      <c r="A1216" s="8" t="s">
        <v>795</v>
      </c>
      <c r="B1216" s="17">
        <v>53</v>
      </c>
      <c r="F1216" s="17">
        <f t="shared" si="18"/>
        <v>53</v>
      </c>
    </row>
    <row r="1217" spans="1:6" x14ac:dyDescent="0.3">
      <c r="A1217" s="8" t="s">
        <v>1394</v>
      </c>
      <c r="B1217" s="17">
        <v>52</v>
      </c>
      <c r="F1217" s="17">
        <f t="shared" si="18"/>
        <v>52</v>
      </c>
    </row>
    <row r="1218" spans="1:6" x14ac:dyDescent="0.3">
      <c r="A1218" s="8" t="s">
        <v>3159</v>
      </c>
      <c r="B1218" s="17">
        <v>52</v>
      </c>
      <c r="F1218" s="17">
        <f t="shared" si="18"/>
        <v>52</v>
      </c>
    </row>
    <row r="1219" spans="1:6" x14ac:dyDescent="0.3">
      <c r="A1219" s="8" t="s">
        <v>2831</v>
      </c>
      <c r="B1219" s="17">
        <v>52</v>
      </c>
      <c r="F1219" s="17">
        <f t="shared" si="18"/>
        <v>52</v>
      </c>
    </row>
    <row r="1220" spans="1:6" x14ac:dyDescent="0.3">
      <c r="A1220" s="8" t="s">
        <v>1262</v>
      </c>
      <c r="B1220" s="17">
        <v>52</v>
      </c>
      <c r="F1220" s="17">
        <f t="shared" si="18"/>
        <v>52</v>
      </c>
    </row>
    <row r="1221" spans="1:6" x14ac:dyDescent="0.3">
      <c r="A1221" s="8" t="s">
        <v>1670</v>
      </c>
      <c r="B1221" s="17">
        <v>52</v>
      </c>
      <c r="F1221" s="17">
        <f t="shared" si="18"/>
        <v>52</v>
      </c>
    </row>
    <row r="1222" spans="1:6" x14ac:dyDescent="0.3">
      <c r="A1222" s="8" t="s">
        <v>1926</v>
      </c>
      <c r="B1222" s="17">
        <v>52</v>
      </c>
      <c r="F1222" s="17">
        <f t="shared" ref="F1222:F1285" si="19">B1222</f>
        <v>52</v>
      </c>
    </row>
    <row r="1223" spans="1:6" x14ac:dyDescent="0.3">
      <c r="A1223" s="8" t="s">
        <v>1293</v>
      </c>
      <c r="B1223" s="17">
        <v>52</v>
      </c>
      <c r="F1223" s="17">
        <f t="shared" si="19"/>
        <v>52</v>
      </c>
    </row>
    <row r="1224" spans="1:6" x14ac:dyDescent="0.3">
      <c r="A1224" s="8" t="s">
        <v>1290</v>
      </c>
      <c r="B1224" s="17">
        <v>52</v>
      </c>
      <c r="F1224" s="17">
        <f t="shared" si="19"/>
        <v>52</v>
      </c>
    </row>
    <row r="1225" spans="1:6" x14ac:dyDescent="0.3">
      <c r="A1225" s="8" t="s">
        <v>810</v>
      </c>
      <c r="B1225" s="17">
        <v>52</v>
      </c>
      <c r="F1225" s="17">
        <f t="shared" si="19"/>
        <v>52</v>
      </c>
    </row>
    <row r="1226" spans="1:6" x14ac:dyDescent="0.3">
      <c r="A1226" s="8" t="s">
        <v>2467</v>
      </c>
      <c r="B1226" s="17">
        <v>52</v>
      </c>
      <c r="F1226" s="17">
        <f t="shared" si="19"/>
        <v>52</v>
      </c>
    </row>
    <row r="1227" spans="1:6" x14ac:dyDescent="0.3">
      <c r="A1227" s="8" t="s">
        <v>3778</v>
      </c>
      <c r="B1227" s="17">
        <v>52</v>
      </c>
      <c r="F1227" s="17">
        <f t="shared" si="19"/>
        <v>52</v>
      </c>
    </row>
    <row r="1228" spans="1:6" x14ac:dyDescent="0.3">
      <c r="A1228" s="8" t="s">
        <v>54</v>
      </c>
      <c r="B1228" s="17">
        <v>52</v>
      </c>
      <c r="F1228" s="17">
        <f t="shared" si="19"/>
        <v>52</v>
      </c>
    </row>
    <row r="1229" spans="1:6" x14ac:dyDescent="0.3">
      <c r="A1229" s="8" t="s">
        <v>3373</v>
      </c>
      <c r="B1229" s="17">
        <v>52</v>
      </c>
      <c r="F1229" s="17">
        <f t="shared" si="19"/>
        <v>52</v>
      </c>
    </row>
    <row r="1230" spans="1:6" x14ac:dyDescent="0.3">
      <c r="A1230" s="8" t="s">
        <v>1742</v>
      </c>
      <c r="B1230" s="17">
        <v>52</v>
      </c>
      <c r="F1230" s="17">
        <f t="shared" si="19"/>
        <v>52</v>
      </c>
    </row>
    <row r="1231" spans="1:6" x14ac:dyDescent="0.3">
      <c r="A1231" s="8" t="s">
        <v>418</v>
      </c>
      <c r="B1231" s="17">
        <v>52</v>
      </c>
      <c r="F1231" s="17">
        <f t="shared" si="19"/>
        <v>52</v>
      </c>
    </row>
    <row r="1232" spans="1:6" x14ac:dyDescent="0.3">
      <c r="A1232" s="8" t="s">
        <v>1374</v>
      </c>
      <c r="B1232" s="17">
        <v>52</v>
      </c>
      <c r="F1232" s="17">
        <f t="shared" si="19"/>
        <v>52</v>
      </c>
    </row>
    <row r="1233" spans="1:6" x14ac:dyDescent="0.3">
      <c r="A1233" s="8" t="s">
        <v>3745</v>
      </c>
      <c r="B1233" s="17">
        <v>52</v>
      </c>
      <c r="F1233" s="17">
        <f t="shared" si="19"/>
        <v>52</v>
      </c>
    </row>
    <row r="1234" spans="1:6" x14ac:dyDescent="0.3">
      <c r="A1234" s="8" t="s">
        <v>2625</v>
      </c>
      <c r="B1234" s="17">
        <v>52</v>
      </c>
      <c r="F1234" s="17">
        <f t="shared" si="19"/>
        <v>52</v>
      </c>
    </row>
    <row r="1235" spans="1:6" x14ac:dyDescent="0.3">
      <c r="A1235" s="8" t="s">
        <v>56</v>
      </c>
      <c r="B1235" s="17">
        <v>52</v>
      </c>
      <c r="F1235" s="17">
        <f t="shared" si="19"/>
        <v>52</v>
      </c>
    </row>
    <row r="1236" spans="1:6" x14ac:dyDescent="0.3">
      <c r="A1236" s="8" t="s">
        <v>3610</v>
      </c>
      <c r="B1236" s="17">
        <v>51</v>
      </c>
      <c r="F1236" s="17">
        <f t="shared" si="19"/>
        <v>51</v>
      </c>
    </row>
    <row r="1237" spans="1:6" x14ac:dyDescent="0.3">
      <c r="A1237" s="8" t="s">
        <v>3349</v>
      </c>
      <c r="B1237" s="17">
        <v>51</v>
      </c>
      <c r="F1237" s="17">
        <f t="shared" si="19"/>
        <v>51</v>
      </c>
    </row>
    <row r="1238" spans="1:6" x14ac:dyDescent="0.3">
      <c r="A1238" s="8" t="s">
        <v>3177</v>
      </c>
      <c r="B1238" s="17">
        <v>51</v>
      </c>
      <c r="F1238" s="17">
        <f t="shared" si="19"/>
        <v>51</v>
      </c>
    </row>
    <row r="1239" spans="1:6" x14ac:dyDescent="0.3">
      <c r="A1239" s="8" t="s">
        <v>2825</v>
      </c>
      <c r="B1239" s="17">
        <v>51</v>
      </c>
      <c r="F1239" s="17">
        <f t="shared" si="19"/>
        <v>51</v>
      </c>
    </row>
    <row r="1240" spans="1:6" x14ac:dyDescent="0.3">
      <c r="A1240" s="8" t="s">
        <v>802</v>
      </c>
      <c r="B1240" s="17">
        <v>51</v>
      </c>
      <c r="F1240" s="17">
        <f t="shared" si="19"/>
        <v>51</v>
      </c>
    </row>
    <row r="1241" spans="1:6" x14ac:dyDescent="0.3">
      <c r="A1241" s="8" t="s">
        <v>3271</v>
      </c>
      <c r="B1241" s="17">
        <v>51</v>
      </c>
      <c r="F1241" s="17">
        <f t="shared" si="19"/>
        <v>51</v>
      </c>
    </row>
    <row r="1242" spans="1:6" x14ac:dyDescent="0.3">
      <c r="A1242" s="8" t="s">
        <v>3615</v>
      </c>
      <c r="B1242" s="17">
        <v>51</v>
      </c>
      <c r="F1242" s="17">
        <f t="shared" si="19"/>
        <v>51</v>
      </c>
    </row>
    <row r="1243" spans="1:6" x14ac:dyDescent="0.3">
      <c r="A1243" s="8" t="s">
        <v>320</v>
      </c>
      <c r="B1243" s="17">
        <v>51</v>
      </c>
      <c r="F1243" s="17">
        <f t="shared" si="19"/>
        <v>51</v>
      </c>
    </row>
    <row r="1244" spans="1:6" x14ac:dyDescent="0.3">
      <c r="A1244" s="8" t="s">
        <v>15</v>
      </c>
      <c r="B1244" s="17">
        <v>51</v>
      </c>
      <c r="F1244" s="17">
        <f t="shared" si="19"/>
        <v>51</v>
      </c>
    </row>
    <row r="1245" spans="1:6" x14ac:dyDescent="0.3">
      <c r="A1245" s="8" t="s">
        <v>3427</v>
      </c>
      <c r="B1245" s="17">
        <v>51</v>
      </c>
      <c r="F1245" s="17">
        <f t="shared" si="19"/>
        <v>51</v>
      </c>
    </row>
    <row r="1246" spans="1:6" x14ac:dyDescent="0.3">
      <c r="A1246" s="8" t="s">
        <v>2081</v>
      </c>
      <c r="B1246" s="17">
        <v>50</v>
      </c>
      <c r="F1246" s="17">
        <f t="shared" si="19"/>
        <v>50</v>
      </c>
    </row>
    <row r="1247" spans="1:6" x14ac:dyDescent="0.3">
      <c r="A1247" s="8" t="s">
        <v>1936</v>
      </c>
      <c r="B1247" s="17">
        <v>50</v>
      </c>
      <c r="F1247" s="17">
        <f t="shared" si="19"/>
        <v>50</v>
      </c>
    </row>
    <row r="1248" spans="1:6" x14ac:dyDescent="0.3">
      <c r="A1248" s="8" t="s">
        <v>2636</v>
      </c>
      <c r="B1248" s="17">
        <v>50</v>
      </c>
      <c r="F1248" s="17">
        <f t="shared" si="19"/>
        <v>50</v>
      </c>
    </row>
    <row r="1249" spans="1:6" x14ac:dyDescent="0.3">
      <c r="A1249" s="8" t="s">
        <v>2626</v>
      </c>
      <c r="B1249" s="17">
        <v>50</v>
      </c>
      <c r="F1249" s="17">
        <f t="shared" si="19"/>
        <v>50</v>
      </c>
    </row>
    <row r="1250" spans="1:6" x14ac:dyDescent="0.3">
      <c r="A1250" s="8" t="s">
        <v>295</v>
      </c>
      <c r="B1250" s="17">
        <v>50</v>
      </c>
      <c r="F1250" s="17">
        <f t="shared" si="19"/>
        <v>50</v>
      </c>
    </row>
    <row r="1251" spans="1:6" x14ac:dyDescent="0.3">
      <c r="A1251" s="8" t="s">
        <v>1267</v>
      </c>
      <c r="B1251" s="17">
        <v>50</v>
      </c>
      <c r="F1251" s="17">
        <f t="shared" si="19"/>
        <v>50</v>
      </c>
    </row>
    <row r="1252" spans="1:6" x14ac:dyDescent="0.3">
      <c r="A1252" s="8" t="s">
        <v>2926</v>
      </c>
      <c r="B1252" s="17">
        <v>50</v>
      </c>
      <c r="F1252" s="17">
        <f t="shared" si="19"/>
        <v>50</v>
      </c>
    </row>
    <row r="1253" spans="1:6" x14ac:dyDescent="0.3">
      <c r="A1253" s="8" t="s">
        <v>1932</v>
      </c>
      <c r="B1253" s="17">
        <v>50</v>
      </c>
      <c r="F1253" s="17">
        <f t="shared" si="19"/>
        <v>50</v>
      </c>
    </row>
    <row r="1254" spans="1:6" x14ac:dyDescent="0.3">
      <c r="A1254" s="8" t="s">
        <v>3252</v>
      </c>
      <c r="B1254" s="17">
        <v>50</v>
      </c>
      <c r="F1254" s="17">
        <f t="shared" si="19"/>
        <v>50</v>
      </c>
    </row>
    <row r="1255" spans="1:6" x14ac:dyDescent="0.3">
      <c r="A1255" s="8" t="s">
        <v>2603</v>
      </c>
      <c r="B1255" s="17">
        <v>50</v>
      </c>
      <c r="F1255" s="17">
        <f t="shared" si="19"/>
        <v>50</v>
      </c>
    </row>
    <row r="1256" spans="1:6" x14ac:dyDescent="0.3">
      <c r="A1256" s="8" t="s">
        <v>395</v>
      </c>
      <c r="B1256" s="17">
        <v>50</v>
      </c>
      <c r="F1256" s="17">
        <f t="shared" si="19"/>
        <v>50</v>
      </c>
    </row>
    <row r="1257" spans="1:6" x14ac:dyDescent="0.3">
      <c r="A1257" s="8" t="s">
        <v>3302</v>
      </c>
      <c r="B1257" s="17">
        <v>50</v>
      </c>
      <c r="F1257" s="17">
        <f t="shared" si="19"/>
        <v>50</v>
      </c>
    </row>
    <row r="1258" spans="1:6" x14ac:dyDescent="0.3">
      <c r="A1258" s="8" t="s">
        <v>1303</v>
      </c>
      <c r="B1258" s="17">
        <v>50</v>
      </c>
      <c r="F1258" s="17">
        <f t="shared" si="19"/>
        <v>50</v>
      </c>
    </row>
    <row r="1259" spans="1:6" x14ac:dyDescent="0.3">
      <c r="A1259" s="8" t="s">
        <v>2315</v>
      </c>
      <c r="B1259" s="17">
        <v>50</v>
      </c>
      <c r="F1259" s="17">
        <f t="shared" si="19"/>
        <v>50</v>
      </c>
    </row>
    <row r="1260" spans="1:6" x14ac:dyDescent="0.3">
      <c r="A1260" s="8" t="s">
        <v>1826</v>
      </c>
      <c r="B1260" s="17">
        <v>50</v>
      </c>
      <c r="F1260" s="17">
        <f t="shared" si="19"/>
        <v>50</v>
      </c>
    </row>
    <row r="1261" spans="1:6" x14ac:dyDescent="0.3">
      <c r="A1261" s="8" t="s">
        <v>2257</v>
      </c>
      <c r="B1261" s="17">
        <v>50</v>
      </c>
      <c r="F1261" s="17">
        <f t="shared" si="19"/>
        <v>50</v>
      </c>
    </row>
    <row r="1262" spans="1:6" x14ac:dyDescent="0.3">
      <c r="A1262" s="8" t="s">
        <v>1248</v>
      </c>
      <c r="B1262" s="17">
        <v>50</v>
      </c>
      <c r="F1262" s="17">
        <f t="shared" si="19"/>
        <v>50</v>
      </c>
    </row>
    <row r="1263" spans="1:6" x14ac:dyDescent="0.3">
      <c r="A1263" s="8" t="s">
        <v>2204</v>
      </c>
      <c r="B1263" s="17">
        <v>50</v>
      </c>
      <c r="F1263" s="17">
        <f t="shared" si="19"/>
        <v>50</v>
      </c>
    </row>
    <row r="1264" spans="1:6" x14ac:dyDescent="0.3">
      <c r="A1264" s="8" t="s">
        <v>3754</v>
      </c>
      <c r="B1264" s="17">
        <v>50</v>
      </c>
      <c r="F1264" s="17">
        <f t="shared" si="19"/>
        <v>50</v>
      </c>
    </row>
    <row r="1265" spans="1:6" x14ac:dyDescent="0.3">
      <c r="A1265" s="8" t="s">
        <v>2064</v>
      </c>
      <c r="B1265" s="17">
        <v>49</v>
      </c>
      <c r="F1265" s="17">
        <f t="shared" si="19"/>
        <v>49</v>
      </c>
    </row>
    <row r="1266" spans="1:6" x14ac:dyDescent="0.3">
      <c r="A1266" s="8" t="s">
        <v>381</v>
      </c>
      <c r="B1266" s="17">
        <v>49</v>
      </c>
      <c r="F1266" s="17">
        <f t="shared" si="19"/>
        <v>49</v>
      </c>
    </row>
    <row r="1267" spans="1:6" x14ac:dyDescent="0.3">
      <c r="A1267" s="8" t="s">
        <v>1359</v>
      </c>
      <c r="B1267" s="17">
        <v>49</v>
      </c>
      <c r="F1267" s="17">
        <f t="shared" si="19"/>
        <v>49</v>
      </c>
    </row>
    <row r="1268" spans="1:6" x14ac:dyDescent="0.3">
      <c r="A1268" s="8" t="s">
        <v>827</v>
      </c>
      <c r="B1268" s="17">
        <v>49</v>
      </c>
      <c r="F1268" s="17">
        <f t="shared" si="19"/>
        <v>49</v>
      </c>
    </row>
    <row r="1269" spans="1:6" x14ac:dyDescent="0.3">
      <c r="A1269" s="8" t="s">
        <v>3601</v>
      </c>
      <c r="B1269" s="17">
        <v>49</v>
      </c>
      <c r="F1269" s="17">
        <f t="shared" si="19"/>
        <v>49</v>
      </c>
    </row>
    <row r="1270" spans="1:6" x14ac:dyDescent="0.3">
      <c r="A1270" s="8" t="s">
        <v>3496</v>
      </c>
      <c r="B1270" s="17">
        <v>49</v>
      </c>
      <c r="F1270" s="17">
        <f t="shared" si="19"/>
        <v>49</v>
      </c>
    </row>
    <row r="1271" spans="1:6" x14ac:dyDescent="0.3">
      <c r="A1271" s="8" t="s">
        <v>3581</v>
      </c>
      <c r="B1271" s="17">
        <v>49</v>
      </c>
      <c r="F1271" s="17">
        <f t="shared" si="19"/>
        <v>49</v>
      </c>
    </row>
    <row r="1272" spans="1:6" x14ac:dyDescent="0.3">
      <c r="A1272" s="8" t="s">
        <v>3261</v>
      </c>
      <c r="B1272" s="17">
        <v>49</v>
      </c>
      <c r="F1272" s="17">
        <f t="shared" si="19"/>
        <v>49</v>
      </c>
    </row>
    <row r="1273" spans="1:6" x14ac:dyDescent="0.3">
      <c r="A1273" s="8" t="s">
        <v>2639</v>
      </c>
      <c r="B1273" s="17">
        <v>49</v>
      </c>
      <c r="F1273" s="17">
        <f t="shared" si="19"/>
        <v>49</v>
      </c>
    </row>
    <row r="1274" spans="1:6" x14ac:dyDescent="0.3">
      <c r="A1274" s="8" t="s">
        <v>3323</v>
      </c>
      <c r="B1274" s="17">
        <v>49</v>
      </c>
      <c r="F1274" s="17">
        <f t="shared" si="19"/>
        <v>49</v>
      </c>
    </row>
    <row r="1275" spans="1:6" x14ac:dyDescent="0.3">
      <c r="A1275" s="8" t="s">
        <v>3264</v>
      </c>
      <c r="B1275" s="17">
        <v>49</v>
      </c>
      <c r="F1275" s="17">
        <f t="shared" si="19"/>
        <v>49</v>
      </c>
    </row>
    <row r="1276" spans="1:6" x14ac:dyDescent="0.3">
      <c r="A1276" s="8" t="s">
        <v>755</v>
      </c>
      <c r="B1276" s="17">
        <v>49</v>
      </c>
      <c r="F1276" s="17">
        <f t="shared" si="19"/>
        <v>49</v>
      </c>
    </row>
    <row r="1277" spans="1:6" x14ac:dyDescent="0.3">
      <c r="A1277" s="8" t="s">
        <v>105</v>
      </c>
      <c r="B1277" s="17">
        <v>49</v>
      </c>
      <c r="F1277" s="17">
        <f t="shared" si="19"/>
        <v>49</v>
      </c>
    </row>
    <row r="1278" spans="1:6" x14ac:dyDescent="0.3">
      <c r="A1278" s="8" t="s">
        <v>1673</v>
      </c>
      <c r="B1278" s="17">
        <v>49</v>
      </c>
      <c r="F1278" s="17">
        <f t="shared" si="19"/>
        <v>49</v>
      </c>
    </row>
    <row r="1279" spans="1:6" x14ac:dyDescent="0.3">
      <c r="A1279" s="8" t="s">
        <v>3822</v>
      </c>
      <c r="B1279" s="17">
        <v>49</v>
      </c>
      <c r="F1279" s="17">
        <f t="shared" si="19"/>
        <v>49</v>
      </c>
    </row>
    <row r="1280" spans="1:6" x14ac:dyDescent="0.3">
      <c r="A1280" s="8" t="s">
        <v>1679</v>
      </c>
      <c r="B1280" s="17">
        <v>49</v>
      </c>
      <c r="F1280" s="17">
        <f t="shared" si="19"/>
        <v>49</v>
      </c>
    </row>
    <row r="1281" spans="1:6" x14ac:dyDescent="0.3">
      <c r="A1281" s="8" t="s">
        <v>1760</v>
      </c>
      <c r="B1281" s="17">
        <v>49</v>
      </c>
      <c r="F1281" s="17">
        <f t="shared" si="19"/>
        <v>49</v>
      </c>
    </row>
    <row r="1282" spans="1:6" x14ac:dyDescent="0.3">
      <c r="A1282" s="8" t="s">
        <v>384</v>
      </c>
      <c r="B1282" s="17">
        <v>48</v>
      </c>
      <c r="F1282" s="17">
        <f t="shared" si="19"/>
        <v>48</v>
      </c>
    </row>
    <row r="1283" spans="1:6" x14ac:dyDescent="0.3">
      <c r="A1283" s="8" t="s">
        <v>3624</v>
      </c>
      <c r="B1283" s="17">
        <v>48</v>
      </c>
      <c r="F1283" s="17">
        <f t="shared" si="19"/>
        <v>48</v>
      </c>
    </row>
    <row r="1284" spans="1:6" x14ac:dyDescent="0.3">
      <c r="A1284" s="8" t="s">
        <v>535</v>
      </c>
      <c r="B1284" s="17">
        <v>48</v>
      </c>
      <c r="F1284" s="17">
        <f t="shared" si="19"/>
        <v>48</v>
      </c>
    </row>
    <row r="1285" spans="1:6" x14ac:dyDescent="0.3">
      <c r="A1285" s="8" t="s">
        <v>2466</v>
      </c>
      <c r="B1285" s="17">
        <v>48</v>
      </c>
      <c r="F1285" s="17">
        <f t="shared" si="19"/>
        <v>48</v>
      </c>
    </row>
    <row r="1286" spans="1:6" x14ac:dyDescent="0.3">
      <c r="A1286" s="8" t="s">
        <v>3380</v>
      </c>
      <c r="B1286" s="17">
        <v>48</v>
      </c>
      <c r="F1286" s="17">
        <f t="shared" ref="F1286:F1349" si="20">B1286</f>
        <v>48</v>
      </c>
    </row>
    <row r="1287" spans="1:6" x14ac:dyDescent="0.3">
      <c r="A1287" s="8" t="s">
        <v>64</v>
      </c>
      <c r="B1287" s="17">
        <v>48</v>
      </c>
      <c r="F1287" s="17">
        <f t="shared" si="20"/>
        <v>48</v>
      </c>
    </row>
    <row r="1288" spans="1:6" x14ac:dyDescent="0.3">
      <c r="A1288" s="8" t="s">
        <v>377</v>
      </c>
      <c r="B1288" s="17">
        <v>48</v>
      </c>
      <c r="F1288" s="17">
        <f t="shared" si="20"/>
        <v>48</v>
      </c>
    </row>
    <row r="1289" spans="1:6" x14ac:dyDescent="0.3">
      <c r="A1289" s="8" t="s">
        <v>2530</v>
      </c>
      <c r="B1289" s="17">
        <v>48</v>
      </c>
      <c r="F1289" s="17">
        <f t="shared" si="20"/>
        <v>48</v>
      </c>
    </row>
    <row r="1290" spans="1:6" x14ac:dyDescent="0.3">
      <c r="A1290" s="8" t="s">
        <v>1656</v>
      </c>
      <c r="B1290" s="17">
        <v>48</v>
      </c>
      <c r="F1290" s="17">
        <f t="shared" si="20"/>
        <v>48</v>
      </c>
    </row>
    <row r="1291" spans="1:6" x14ac:dyDescent="0.3">
      <c r="A1291" s="8" t="s">
        <v>2284</v>
      </c>
      <c r="B1291" s="17">
        <v>48</v>
      </c>
      <c r="F1291" s="17">
        <f t="shared" si="20"/>
        <v>48</v>
      </c>
    </row>
    <row r="1292" spans="1:6" x14ac:dyDescent="0.3">
      <c r="A1292" s="8" t="s">
        <v>1657</v>
      </c>
      <c r="B1292" s="17">
        <v>48</v>
      </c>
      <c r="F1292" s="17">
        <f t="shared" si="20"/>
        <v>48</v>
      </c>
    </row>
    <row r="1293" spans="1:6" x14ac:dyDescent="0.3">
      <c r="A1293" s="8" t="s">
        <v>2079</v>
      </c>
      <c r="B1293" s="17">
        <v>48</v>
      </c>
      <c r="F1293" s="17">
        <f t="shared" si="20"/>
        <v>48</v>
      </c>
    </row>
    <row r="1294" spans="1:6" x14ac:dyDescent="0.3">
      <c r="A1294" s="8" t="s">
        <v>651</v>
      </c>
      <c r="B1294" s="17">
        <v>48</v>
      </c>
      <c r="F1294" s="17">
        <f t="shared" si="20"/>
        <v>48</v>
      </c>
    </row>
    <row r="1295" spans="1:6" x14ac:dyDescent="0.3">
      <c r="A1295" s="8" t="s">
        <v>1829</v>
      </c>
      <c r="B1295" s="17">
        <v>48</v>
      </c>
      <c r="F1295" s="17">
        <f t="shared" si="20"/>
        <v>48</v>
      </c>
    </row>
    <row r="1296" spans="1:6" x14ac:dyDescent="0.3">
      <c r="A1296" s="8" t="s">
        <v>3466</v>
      </c>
      <c r="B1296" s="17">
        <v>47</v>
      </c>
      <c r="F1296" s="17">
        <f t="shared" si="20"/>
        <v>47</v>
      </c>
    </row>
    <row r="1297" spans="1:6" x14ac:dyDescent="0.3">
      <c r="A1297" s="8" t="s">
        <v>2968</v>
      </c>
      <c r="B1297" s="17">
        <v>47</v>
      </c>
      <c r="F1297" s="17">
        <f t="shared" si="20"/>
        <v>47</v>
      </c>
    </row>
    <row r="1298" spans="1:6" x14ac:dyDescent="0.3">
      <c r="A1298" s="8" t="s">
        <v>82</v>
      </c>
      <c r="B1298" s="17">
        <v>47</v>
      </c>
      <c r="F1298" s="17">
        <f t="shared" si="20"/>
        <v>47</v>
      </c>
    </row>
    <row r="1299" spans="1:6" x14ac:dyDescent="0.3">
      <c r="A1299" s="8" t="s">
        <v>7</v>
      </c>
      <c r="B1299" s="17">
        <v>47</v>
      </c>
      <c r="F1299" s="17">
        <f t="shared" si="20"/>
        <v>47</v>
      </c>
    </row>
    <row r="1300" spans="1:6" x14ac:dyDescent="0.3">
      <c r="A1300" s="8" t="s">
        <v>2470</v>
      </c>
      <c r="B1300" s="17">
        <v>47</v>
      </c>
      <c r="F1300" s="17">
        <f t="shared" si="20"/>
        <v>47</v>
      </c>
    </row>
    <row r="1301" spans="1:6" x14ac:dyDescent="0.3">
      <c r="A1301" s="8" t="s">
        <v>3213</v>
      </c>
      <c r="B1301" s="17">
        <v>47</v>
      </c>
      <c r="F1301" s="17">
        <f t="shared" si="20"/>
        <v>47</v>
      </c>
    </row>
    <row r="1302" spans="1:6" x14ac:dyDescent="0.3">
      <c r="A1302" s="8" t="s">
        <v>1474</v>
      </c>
      <c r="B1302" s="17">
        <v>47</v>
      </c>
      <c r="F1302" s="17">
        <f t="shared" si="20"/>
        <v>47</v>
      </c>
    </row>
    <row r="1303" spans="1:6" x14ac:dyDescent="0.3">
      <c r="A1303" s="8" t="s">
        <v>2474</v>
      </c>
      <c r="B1303" s="17">
        <v>47</v>
      </c>
      <c r="F1303" s="17">
        <f t="shared" si="20"/>
        <v>47</v>
      </c>
    </row>
    <row r="1304" spans="1:6" x14ac:dyDescent="0.3">
      <c r="A1304" s="8" t="s">
        <v>3281</v>
      </c>
      <c r="B1304" s="17">
        <v>47</v>
      </c>
      <c r="F1304" s="17">
        <f t="shared" si="20"/>
        <v>47</v>
      </c>
    </row>
    <row r="1305" spans="1:6" x14ac:dyDescent="0.3">
      <c r="A1305" s="8" t="s">
        <v>3283</v>
      </c>
      <c r="B1305" s="17">
        <v>47</v>
      </c>
      <c r="F1305" s="17">
        <f t="shared" si="20"/>
        <v>47</v>
      </c>
    </row>
    <row r="1306" spans="1:6" x14ac:dyDescent="0.3">
      <c r="A1306" s="8" t="s">
        <v>1896</v>
      </c>
      <c r="B1306" s="17">
        <v>47</v>
      </c>
      <c r="F1306" s="17">
        <f t="shared" si="20"/>
        <v>47</v>
      </c>
    </row>
    <row r="1307" spans="1:6" x14ac:dyDescent="0.3">
      <c r="A1307" s="8" t="s">
        <v>3339</v>
      </c>
      <c r="B1307" s="17">
        <v>47</v>
      </c>
      <c r="F1307" s="17">
        <f t="shared" si="20"/>
        <v>47</v>
      </c>
    </row>
    <row r="1308" spans="1:6" x14ac:dyDescent="0.3">
      <c r="A1308" s="8" t="s">
        <v>110</v>
      </c>
      <c r="B1308" s="17">
        <v>47</v>
      </c>
      <c r="F1308" s="17">
        <f t="shared" si="20"/>
        <v>47</v>
      </c>
    </row>
    <row r="1309" spans="1:6" x14ac:dyDescent="0.3">
      <c r="A1309" s="8" t="s">
        <v>2172</v>
      </c>
      <c r="B1309" s="17">
        <v>47</v>
      </c>
      <c r="F1309" s="17">
        <f t="shared" si="20"/>
        <v>47</v>
      </c>
    </row>
    <row r="1310" spans="1:6" x14ac:dyDescent="0.3">
      <c r="A1310" s="8" t="s">
        <v>111</v>
      </c>
      <c r="B1310" s="17">
        <v>47</v>
      </c>
      <c r="F1310" s="17">
        <f t="shared" si="20"/>
        <v>47</v>
      </c>
    </row>
    <row r="1311" spans="1:6" x14ac:dyDescent="0.3">
      <c r="A1311" s="8" t="s">
        <v>847</v>
      </c>
      <c r="B1311" s="17">
        <v>47</v>
      </c>
      <c r="F1311" s="17">
        <f t="shared" si="20"/>
        <v>47</v>
      </c>
    </row>
    <row r="1312" spans="1:6" x14ac:dyDescent="0.3">
      <c r="A1312" s="8" t="s">
        <v>1633</v>
      </c>
      <c r="B1312" s="17">
        <v>47</v>
      </c>
      <c r="F1312" s="17">
        <f t="shared" si="20"/>
        <v>47</v>
      </c>
    </row>
    <row r="1313" spans="1:6" x14ac:dyDescent="0.3">
      <c r="A1313" s="8" t="s">
        <v>3048</v>
      </c>
      <c r="B1313" s="17">
        <v>47</v>
      </c>
      <c r="F1313" s="17">
        <f t="shared" si="20"/>
        <v>47</v>
      </c>
    </row>
    <row r="1314" spans="1:6" x14ac:dyDescent="0.3">
      <c r="A1314" s="8" t="s">
        <v>77</v>
      </c>
      <c r="B1314" s="17">
        <v>47</v>
      </c>
      <c r="F1314" s="17">
        <f t="shared" si="20"/>
        <v>47</v>
      </c>
    </row>
    <row r="1315" spans="1:6" x14ac:dyDescent="0.3">
      <c r="A1315" s="8" t="s">
        <v>3296</v>
      </c>
      <c r="B1315" s="17">
        <v>47</v>
      </c>
      <c r="F1315" s="17">
        <f t="shared" si="20"/>
        <v>47</v>
      </c>
    </row>
    <row r="1316" spans="1:6" x14ac:dyDescent="0.3">
      <c r="A1316" s="8" t="s">
        <v>856</v>
      </c>
      <c r="B1316" s="17">
        <v>47</v>
      </c>
      <c r="F1316" s="17">
        <f t="shared" si="20"/>
        <v>47</v>
      </c>
    </row>
    <row r="1317" spans="1:6" x14ac:dyDescent="0.3">
      <c r="A1317" s="8" t="s">
        <v>3334</v>
      </c>
      <c r="B1317" s="17">
        <v>46</v>
      </c>
      <c r="F1317" s="17">
        <f t="shared" si="20"/>
        <v>46</v>
      </c>
    </row>
    <row r="1318" spans="1:6" x14ac:dyDescent="0.3">
      <c r="A1318" s="8" t="s">
        <v>1539</v>
      </c>
      <c r="B1318" s="17">
        <v>46</v>
      </c>
      <c r="F1318" s="17">
        <f t="shared" si="20"/>
        <v>46</v>
      </c>
    </row>
    <row r="1319" spans="1:6" x14ac:dyDescent="0.3">
      <c r="A1319" s="8" t="s">
        <v>3514</v>
      </c>
      <c r="B1319" s="17">
        <v>46</v>
      </c>
      <c r="F1319" s="17">
        <f t="shared" si="20"/>
        <v>46</v>
      </c>
    </row>
    <row r="1320" spans="1:6" x14ac:dyDescent="0.3">
      <c r="A1320" s="8" t="s">
        <v>3534</v>
      </c>
      <c r="B1320" s="17">
        <v>46</v>
      </c>
      <c r="F1320" s="17">
        <f t="shared" si="20"/>
        <v>46</v>
      </c>
    </row>
    <row r="1321" spans="1:6" x14ac:dyDescent="0.3">
      <c r="A1321" s="8" t="s">
        <v>3421</v>
      </c>
      <c r="B1321" s="17">
        <v>46</v>
      </c>
      <c r="F1321" s="17">
        <f t="shared" si="20"/>
        <v>46</v>
      </c>
    </row>
    <row r="1322" spans="1:6" x14ac:dyDescent="0.3">
      <c r="A1322" s="8" t="s">
        <v>3398</v>
      </c>
      <c r="B1322" s="17">
        <v>46</v>
      </c>
      <c r="F1322" s="17">
        <f t="shared" si="20"/>
        <v>46</v>
      </c>
    </row>
    <row r="1323" spans="1:6" x14ac:dyDescent="0.3">
      <c r="A1323" s="8" t="s">
        <v>3715</v>
      </c>
      <c r="B1323" s="17">
        <v>46</v>
      </c>
      <c r="F1323" s="17">
        <f t="shared" si="20"/>
        <v>46</v>
      </c>
    </row>
    <row r="1324" spans="1:6" x14ac:dyDescent="0.3">
      <c r="A1324" s="8" t="s">
        <v>2085</v>
      </c>
      <c r="B1324" s="17">
        <v>46</v>
      </c>
      <c r="F1324" s="17">
        <f t="shared" si="20"/>
        <v>46</v>
      </c>
    </row>
    <row r="1325" spans="1:6" x14ac:dyDescent="0.3">
      <c r="A1325" s="8" t="s">
        <v>93</v>
      </c>
      <c r="B1325" s="17">
        <v>46</v>
      </c>
      <c r="F1325" s="17">
        <f t="shared" si="20"/>
        <v>46</v>
      </c>
    </row>
    <row r="1326" spans="1:6" x14ac:dyDescent="0.3">
      <c r="A1326" s="8" t="s">
        <v>3723</v>
      </c>
      <c r="B1326" s="17">
        <v>46</v>
      </c>
      <c r="F1326" s="17">
        <f t="shared" si="20"/>
        <v>46</v>
      </c>
    </row>
    <row r="1327" spans="1:6" x14ac:dyDescent="0.3">
      <c r="A1327" s="8" t="s">
        <v>1210</v>
      </c>
      <c r="B1327" s="17">
        <v>46</v>
      </c>
      <c r="F1327" s="17">
        <f t="shared" si="20"/>
        <v>46</v>
      </c>
    </row>
    <row r="1328" spans="1:6" x14ac:dyDescent="0.3">
      <c r="A1328" s="8" t="s">
        <v>1648</v>
      </c>
      <c r="B1328" s="17">
        <v>46</v>
      </c>
      <c r="F1328" s="17">
        <f t="shared" si="20"/>
        <v>46</v>
      </c>
    </row>
    <row r="1329" spans="1:6" x14ac:dyDescent="0.3">
      <c r="A1329" s="8" t="s">
        <v>3184</v>
      </c>
      <c r="B1329" s="17">
        <v>46</v>
      </c>
      <c r="F1329" s="17">
        <f t="shared" si="20"/>
        <v>46</v>
      </c>
    </row>
    <row r="1330" spans="1:6" x14ac:dyDescent="0.3">
      <c r="A1330" s="8" t="s">
        <v>2665</v>
      </c>
      <c r="B1330" s="17">
        <v>46</v>
      </c>
      <c r="F1330" s="17">
        <f t="shared" si="20"/>
        <v>46</v>
      </c>
    </row>
    <row r="1331" spans="1:6" x14ac:dyDescent="0.3">
      <c r="A1331" s="8" t="s">
        <v>3418</v>
      </c>
      <c r="B1331" s="17">
        <v>46</v>
      </c>
      <c r="F1331" s="17">
        <f t="shared" si="20"/>
        <v>46</v>
      </c>
    </row>
    <row r="1332" spans="1:6" x14ac:dyDescent="0.3">
      <c r="A1332" s="8" t="s">
        <v>3818</v>
      </c>
      <c r="B1332" s="17">
        <v>46</v>
      </c>
      <c r="F1332" s="17">
        <f t="shared" si="20"/>
        <v>46</v>
      </c>
    </row>
    <row r="1333" spans="1:6" x14ac:dyDescent="0.3">
      <c r="A1333" s="8" t="s">
        <v>837</v>
      </c>
      <c r="B1333" s="17">
        <v>46</v>
      </c>
      <c r="F1333" s="17">
        <f t="shared" si="20"/>
        <v>46</v>
      </c>
    </row>
    <row r="1334" spans="1:6" x14ac:dyDescent="0.3">
      <c r="A1334" s="8" t="s">
        <v>3381</v>
      </c>
      <c r="B1334" s="17">
        <v>46</v>
      </c>
      <c r="F1334" s="17">
        <f t="shared" si="20"/>
        <v>46</v>
      </c>
    </row>
    <row r="1335" spans="1:6" x14ac:dyDescent="0.3">
      <c r="A1335" s="8" t="s">
        <v>2293</v>
      </c>
      <c r="B1335" s="17">
        <v>46</v>
      </c>
      <c r="F1335" s="17">
        <f t="shared" si="20"/>
        <v>46</v>
      </c>
    </row>
    <row r="1336" spans="1:6" x14ac:dyDescent="0.3">
      <c r="A1336" s="8" t="s">
        <v>3653</v>
      </c>
      <c r="B1336" s="17">
        <v>46</v>
      </c>
      <c r="F1336" s="17">
        <f t="shared" si="20"/>
        <v>46</v>
      </c>
    </row>
    <row r="1337" spans="1:6" x14ac:dyDescent="0.3">
      <c r="A1337" s="8" t="s">
        <v>2979</v>
      </c>
      <c r="B1337" s="17">
        <v>46</v>
      </c>
      <c r="F1337" s="17">
        <f t="shared" si="20"/>
        <v>46</v>
      </c>
    </row>
    <row r="1338" spans="1:6" x14ac:dyDescent="0.3">
      <c r="A1338" s="8" t="s">
        <v>1245</v>
      </c>
      <c r="B1338" s="17">
        <v>45</v>
      </c>
      <c r="F1338" s="17">
        <f t="shared" si="20"/>
        <v>45</v>
      </c>
    </row>
    <row r="1339" spans="1:6" x14ac:dyDescent="0.3">
      <c r="A1339" s="8" t="s">
        <v>1660</v>
      </c>
      <c r="B1339" s="17">
        <v>45</v>
      </c>
      <c r="F1339" s="17">
        <f t="shared" si="20"/>
        <v>45</v>
      </c>
    </row>
    <row r="1340" spans="1:6" x14ac:dyDescent="0.3">
      <c r="A1340" s="8" t="s">
        <v>3447</v>
      </c>
      <c r="B1340" s="17">
        <v>45</v>
      </c>
      <c r="F1340" s="17">
        <f t="shared" si="20"/>
        <v>45</v>
      </c>
    </row>
    <row r="1341" spans="1:6" x14ac:dyDescent="0.3">
      <c r="A1341" s="8" t="s">
        <v>2627</v>
      </c>
      <c r="B1341" s="17">
        <v>45</v>
      </c>
      <c r="F1341" s="17">
        <f t="shared" si="20"/>
        <v>45</v>
      </c>
    </row>
    <row r="1342" spans="1:6" x14ac:dyDescent="0.3">
      <c r="A1342" s="8" t="s">
        <v>3614</v>
      </c>
      <c r="B1342" s="17">
        <v>45</v>
      </c>
      <c r="F1342" s="17">
        <f t="shared" si="20"/>
        <v>45</v>
      </c>
    </row>
    <row r="1343" spans="1:6" x14ac:dyDescent="0.3">
      <c r="A1343" s="8" t="s">
        <v>3442</v>
      </c>
      <c r="B1343" s="17">
        <v>45</v>
      </c>
      <c r="F1343" s="17">
        <f t="shared" si="20"/>
        <v>45</v>
      </c>
    </row>
    <row r="1344" spans="1:6" x14ac:dyDescent="0.3">
      <c r="A1344" s="8" t="s">
        <v>48</v>
      </c>
      <c r="B1344" s="17">
        <v>45</v>
      </c>
      <c r="F1344" s="17">
        <f t="shared" si="20"/>
        <v>45</v>
      </c>
    </row>
    <row r="1345" spans="1:6" x14ac:dyDescent="0.3">
      <c r="A1345" s="8" t="s">
        <v>3387</v>
      </c>
      <c r="B1345" s="17">
        <v>45</v>
      </c>
      <c r="F1345" s="17">
        <f t="shared" si="20"/>
        <v>45</v>
      </c>
    </row>
    <row r="1346" spans="1:6" x14ac:dyDescent="0.3">
      <c r="A1346" s="8" t="s">
        <v>1840</v>
      </c>
      <c r="B1346" s="17">
        <v>45</v>
      </c>
      <c r="F1346" s="17">
        <f t="shared" si="20"/>
        <v>45</v>
      </c>
    </row>
    <row r="1347" spans="1:6" x14ac:dyDescent="0.3">
      <c r="A1347" s="8" t="s">
        <v>3580</v>
      </c>
      <c r="B1347" s="17">
        <v>45</v>
      </c>
      <c r="F1347" s="17">
        <f t="shared" si="20"/>
        <v>45</v>
      </c>
    </row>
    <row r="1348" spans="1:6" x14ac:dyDescent="0.3">
      <c r="A1348" s="8" t="s">
        <v>3573</v>
      </c>
      <c r="B1348" s="17">
        <v>45</v>
      </c>
      <c r="F1348" s="17">
        <f t="shared" si="20"/>
        <v>45</v>
      </c>
    </row>
    <row r="1349" spans="1:6" x14ac:dyDescent="0.3">
      <c r="A1349" s="8" t="s">
        <v>3416</v>
      </c>
      <c r="B1349" s="17">
        <v>45</v>
      </c>
      <c r="F1349" s="17">
        <f t="shared" si="20"/>
        <v>45</v>
      </c>
    </row>
    <row r="1350" spans="1:6" x14ac:dyDescent="0.3">
      <c r="A1350" s="8" t="s">
        <v>3180</v>
      </c>
      <c r="B1350" s="17">
        <v>45</v>
      </c>
      <c r="F1350" s="17">
        <f t="shared" ref="F1350:F1413" si="21">B1350</f>
        <v>45</v>
      </c>
    </row>
    <row r="1351" spans="1:6" x14ac:dyDescent="0.3">
      <c r="A1351" s="8" t="s">
        <v>1894</v>
      </c>
      <c r="B1351" s="17">
        <v>45</v>
      </c>
      <c r="F1351" s="17">
        <f t="shared" si="21"/>
        <v>45</v>
      </c>
    </row>
    <row r="1352" spans="1:6" x14ac:dyDescent="0.3">
      <c r="A1352" s="8" t="s">
        <v>3311</v>
      </c>
      <c r="B1352" s="17">
        <v>45</v>
      </c>
      <c r="F1352" s="17">
        <f t="shared" si="21"/>
        <v>45</v>
      </c>
    </row>
    <row r="1353" spans="1:6" x14ac:dyDescent="0.3">
      <c r="A1353" s="8" t="s">
        <v>2102</v>
      </c>
      <c r="B1353" s="17">
        <v>44</v>
      </c>
      <c r="F1353" s="17">
        <f t="shared" si="21"/>
        <v>44</v>
      </c>
    </row>
    <row r="1354" spans="1:6" x14ac:dyDescent="0.3">
      <c r="A1354" s="8" t="s">
        <v>3392</v>
      </c>
      <c r="B1354" s="17">
        <v>44</v>
      </c>
      <c r="F1354" s="17">
        <f t="shared" si="21"/>
        <v>44</v>
      </c>
    </row>
    <row r="1355" spans="1:6" x14ac:dyDescent="0.3">
      <c r="A1355" s="8" t="s">
        <v>38</v>
      </c>
      <c r="B1355" s="17">
        <v>44</v>
      </c>
      <c r="F1355" s="17">
        <f t="shared" si="21"/>
        <v>44</v>
      </c>
    </row>
    <row r="1356" spans="1:6" x14ac:dyDescent="0.3">
      <c r="A1356" s="8" t="s">
        <v>3512</v>
      </c>
      <c r="B1356" s="17">
        <v>44</v>
      </c>
      <c r="F1356" s="17">
        <f t="shared" si="21"/>
        <v>44</v>
      </c>
    </row>
    <row r="1357" spans="1:6" x14ac:dyDescent="0.3">
      <c r="A1357" s="8" t="s">
        <v>749</v>
      </c>
      <c r="B1357" s="17">
        <v>44</v>
      </c>
      <c r="F1357" s="17">
        <f t="shared" si="21"/>
        <v>44</v>
      </c>
    </row>
    <row r="1358" spans="1:6" x14ac:dyDescent="0.3">
      <c r="A1358" s="8" t="s">
        <v>3413</v>
      </c>
      <c r="B1358" s="17">
        <v>44</v>
      </c>
      <c r="F1358" s="17">
        <f t="shared" si="21"/>
        <v>44</v>
      </c>
    </row>
    <row r="1359" spans="1:6" x14ac:dyDescent="0.3">
      <c r="A1359" s="8" t="s">
        <v>3297</v>
      </c>
      <c r="B1359" s="17">
        <v>44</v>
      </c>
      <c r="F1359" s="17">
        <f t="shared" si="21"/>
        <v>44</v>
      </c>
    </row>
    <row r="1360" spans="1:6" x14ac:dyDescent="0.3">
      <c r="A1360" s="8" t="s">
        <v>3352</v>
      </c>
      <c r="B1360" s="17">
        <v>44</v>
      </c>
      <c r="F1360" s="17">
        <f t="shared" si="21"/>
        <v>44</v>
      </c>
    </row>
    <row r="1361" spans="1:6" x14ac:dyDescent="0.3">
      <c r="A1361" s="8" t="s">
        <v>787</v>
      </c>
      <c r="B1361" s="17">
        <v>44</v>
      </c>
      <c r="F1361" s="17">
        <f t="shared" si="21"/>
        <v>44</v>
      </c>
    </row>
    <row r="1362" spans="1:6" x14ac:dyDescent="0.3">
      <c r="A1362" s="8" t="s">
        <v>3718</v>
      </c>
      <c r="B1362" s="17">
        <v>44</v>
      </c>
      <c r="F1362" s="17">
        <f t="shared" si="21"/>
        <v>44</v>
      </c>
    </row>
    <row r="1363" spans="1:6" x14ac:dyDescent="0.3">
      <c r="A1363" s="8" t="s">
        <v>3483</v>
      </c>
      <c r="B1363" s="17">
        <v>44</v>
      </c>
      <c r="F1363" s="17">
        <f t="shared" si="21"/>
        <v>44</v>
      </c>
    </row>
    <row r="1364" spans="1:6" x14ac:dyDescent="0.3">
      <c r="A1364" s="8" t="s">
        <v>1890</v>
      </c>
      <c r="B1364" s="17">
        <v>44</v>
      </c>
      <c r="F1364" s="17">
        <f t="shared" si="21"/>
        <v>44</v>
      </c>
    </row>
    <row r="1365" spans="1:6" x14ac:dyDescent="0.3">
      <c r="A1365" s="8" t="s">
        <v>2164</v>
      </c>
      <c r="B1365" s="17">
        <v>44</v>
      </c>
      <c r="F1365" s="17">
        <f t="shared" si="21"/>
        <v>44</v>
      </c>
    </row>
    <row r="1366" spans="1:6" x14ac:dyDescent="0.3">
      <c r="A1366" s="8" t="s">
        <v>1606</v>
      </c>
      <c r="B1366" s="17">
        <v>44</v>
      </c>
      <c r="F1366" s="17">
        <f t="shared" si="21"/>
        <v>44</v>
      </c>
    </row>
    <row r="1367" spans="1:6" x14ac:dyDescent="0.3">
      <c r="A1367" s="8" t="s">
        <v>2107</v>
      </c>
      <c r="B1367" s="17">
        <v>44</v>
      </c>
      <c r="F1367" s="17">
        <f t="shared" si="21"/>
        <v>44</v>
      </c>
    </row>
    <row r="1368" spans="1:6" x14ac:dyDescent="0.3">
      <c r="A1368" s="8" t="s">
        <v>2971</v>
      </c>
      <c r="B1368" s="17">
        <v>43</v>
      </c>
      <c r="F1368" s="17">
        <f t="shared" si="21"/>
        <v>43</v>
      </c>
    </row>
    <row r="1369" spans="1:6" x14ac:dyDescent="0.3">
      <c r="A1369" s="8" t="s">
        <v>809</v>
      </c>
      <c r="B1369" s="17">
        <v>43</v>
      </c>
      <c r="F1369" s="17">
        <f t="shared" si="21"/>
        <v>43</v>
      </c>
    </row>
    <row r="1370" spans="1:6" x14ac:dyDescent="0.3">
      <c r="A1370" s="8" t="s">
        <v>2465</v>
      </c>
      <c r="B1370" s="17">
        <v>43</v>
      </c>
      <c r="F1370" s="17">
        <f t="shared" si="21"/>
        <v>43</v>
      </c>
    </row>
    <row r="1371" spans="1:6" x14ac:dyDescent="0.3">
      <c r="A1371" s="8" t="s">
        <v>816</v>
      </c>
      <c r="B1371" s="17">
        <v>43</v>
      </c>
      <c r="F1371" s="17">
        <f t="shared" si="21"/>
        <v>43</v>
      </c>
    </row>
    <row r="1372" spans="1:6" x14ac:dyDescent="0.3">
      <c r="A1372" s="8" t="s">
        <v>3440</v>
      </c>
      <c r="B1372" s="17">
        <v>43</v>
      </c>
      <c r="F1372" s="17">
        <f t="shared" si="21"/>
        <v>43</v>
      </c>
    </row>
    <row r="1373" spans="1:6" x14ac:dyDescent="0.3">
      <c r="A1373" s="8" t="s">
        <v>2468</v>
      </c>
      <c r="B1373" s="17">
        <v>43</v>
      </c>
      <c r="F1373" s="17">
        <f t="shared" si="21"/>
        <v>43</v>
      </c>
    </row>
    <row r="1374" spans="1:6" x14ac:dyDescent="0.3">
      <c r="A1374" s="8" t="s">
        <v>2524</v>
      </c>
      <c r="B1374" s="17">
        <v>43</v>
      </c>
      <c r="F1374" s="17">
        <f t="shared" si="21"/>
        <v>43</v>
      </c>
    </row>
    <row r="1375" spans="1:6" x14ac:dyDescent="0.3">
      <c r="A1375" s="8" t="s">
        <v>1507</v>
      </c>
      <c r="B1375" s="17">
        <v>43</v>
      </c>
      <c r="F1375" s="17">
        <f t="shared" si="21"/>
        <v>43</v>
      </c>
    </row>
    <row r="1376" spans="1:6" x14ac:dyDescent="0.3">
      <c r="A1376" s="8" t="s">
        <v>94</v>
      </c>
      <c r="B1376" s="17">
        <v>43</v>
      </c>
      <c r="F1376" s="17">
        <f t="shared" si="21"/>
        <v>43</v>
      </c>
    </row>
    <row r="1377" spans="1:6" x14ac:dyDescent="0.3">
      <c r="A1377" s="8" t="s">
        <v>403</v>
      </c>
      <c r="B1377" s="17">
        <v>43</v>
      </c>
      <c r="F1377" s="17">
        <f t="shared" si="21"/>
        <v>43</v>
      </c>
    </row>
    <row r="1378" spans="1:6" x14ac:dyDescent="0.3">
      <c r="A1378" s="8" t="s">
        <v>371</v>
      </c>
      <c r="B1378" s="17">
        <v>43</v>
      </c>
      <c r="F1378" s="17">
        <f t="shared" si="21"/>
        <v>43</v>
      </c>
    </row>
    <row r="1379" spans="1:6" x14ac:dyDescent="0.3">
      <c r="A1379" s="8" t="s">
        <v>2292</v>
      </c>
      <c r="B1379" s="17">
        <v>43</v>
      </c>
      <c r="F1379" s="17">
        <f t="shared" si="21"/>
        <v>43</v>
      </c>
    </row>
    <row r="1380" spans="1:6" x14ac:dyDescent="0.3">
      <c r="A1380" s="8" t="s">
        <v>3592</v>
      </c>
      <c r="B1380" s="17">
        <v>43</v>
      </c>
      <c r="F1380" s="17">
        <f t="shared" si="21"/>
        <v>43</v>
      </c>
    </row>
    <row r="1381" spans="1:6" x14ac:dyDescent="0.3">
      <c r="A1381" s="8" t="s">
        <v>2495</v>
      </c>
      <c r="B1381" s="17">
        <v>42</v>
      </c>
      <c r="F1381" s="17">
        <f t="shared" si="21"/>
        <v>42</v>
      </c>
    </row>
    <row r="1382" spans="1:6" x14ac:dyDescent="0.3">
      <c r="A1382" s="8" t="s">
        <v>1900</v>
      </c>
      <c r="B1382" s="17">
        <v>42</v>
      </c>
      <c r="F1382" s="17">
        <f t="shared" si="21"/>
        <v>42</v>
      </c>
    </row>
    <row r="1383" spans="1:6" x14ac:dyDescent="0.3">
      <c r="A1383" s="8" t="s">
        <v>2632</v>
      </c>
      <c r="B1383" s="17">
        <v>42</v>
      </c>
      <c r="F1383" s="17">
        <f t="shared" si="21"/>
        <v>42</v>
      </c>
    </row>
    <row r="1384" spans="1:6" x14ac:dyDescent="0.3">
      <c r="A1384" s="8" t="s">
        <v>3548</v>
      </c>
      <c r="B1384" s="17">
        <v>42</v>
      </c>
      <c r="F1384" s="17">
        <f t="shared" si="21"/>
        <v>42</v>
      </c>
    </row>
    <row r="1385" spans="1:6" x14ac:dyDescent="0.3">
      <c r="A1385" s="8" t="s">
        <v>3499</v>
      </c>
      <c r="B1385" s="17">
        <v>42</v>
      </c>
      <c r="F1385" s="17">
        <f t="shared" si="21"/>
        <v>42</v>
      </c>
    </row>
    <row r="1386" spans="1:6" x14ac:dyDescent="0.3">
      <c r="A1386" s="8" t="s">
        <v>3497</v>
      </c>
      <c r="B1386" s="17">
        <v>42</v>
      </c>
      <c r="F1386" s="17">
        <f t="shared" si="21"/>
        <v>42</v>
      </c>
    </row>
    <row r="1387" spans="1:6" x14ac:dyDescent="0.3">
      <c r="A1387" s="8" t="s">
        <v>3500</v>
      </c>
      <c r="B1387" s="17">
        <v>42</v>
      </c>
      <c r="F1387" s="17">
        <f t="shared" si="21"/>
        <v>42</v>
      </c>
    </row>
    <row r="1388" spans="1:6" x14ac:dyDescent="0.3">
      <c r="A1388" s="8" t="s">
        <v>3431</v>
      </c>
      <c r="B1388" s="17">
        <v>42</v>
      </c>
      <c r="F1388" s="17">
        <f t="shared" si="21"/>
        <v>42</v>
      </c>
    </row>
    <row r="1389" spans="1:6" x14ac:dyDescent="0.3">
      <c r="A1389" s="8" t="s">
        <v>3040</v>
      </c>
      <c r="B1389" s="17">
        <v>42</v>
      </c>
      <c r="F1389" s="17">
        <f t="shared" si="21"/>
        <v>42</v>
      </c>
    </row>
    <row r="1390" spans="1:6" x14ac:dyDescent="0.3">
      <c r="A1390" s="8" t="s">
        <v>1354</v>
      </c>
      <c r="B1390" s="17">
        <v>42</v>
      </c>
      <c r="F1390" s="17">
        <f t="shared" si="21"/>
        <v>42</v>
      </c>
    </row>
    <row r="1391" spans="1:6" x14ac:dyDescent="0.3">
      <c r="A1391" s="8" t="s">
        <v>3268</v>
      </c>
      <c r="B1391" s="17">
        <v>42</v>
      </c>
      <c r="F1391" s="17">
        <f t="shared" si="21"/>
        <v>42</v>
      </c>
    </row>
    <row r="1392" spans="1:6" x14ac:dyDescent="0.3">
      <c r="A1392" s="8" t="s">
        <v>1292</v>
      </c>
      <c r="B1392" s="17">
        <v>42</v>
      </c>
      <c r="F1392" s="17">
        <f t="shared" si="21"/>
        <v>42</v>
      </c>
    </row>
    <row r="1393" spans="1:6" x14ac:dyDescent="0.3">
      <c r="A1393" s="8" t="s">
        <v>1677</v>
      </c>
      <c r="B1393" s="17">
        <v>42</v>
      </c>
      <c r="F1393" s="17">
        <f t="shared" si="21"/>
        <v>42</v>
      </c>
    </row>
    <row r="1394" spans="1:6" x14ac:dyDescent="0.3">
      <c r="A1394" s="8" t="s">
        <v>1678</v>
      </c>
      <c r="B1394" s="17">
        <v>42</v>
      </c>
      <c r="F1394" s="17">
        <f t="shared" si="21"/>
        <v>42</v>
      </c>
    </row>
    <row r="1395" spans="1:6" x14ac:dyDescent="0.3">
      <c r="A1395" s="8" t="s">
        <v>721</v>
      </c>
      <c r="B1395" s="17">
        <v>41</v>
      </c>
      <c r="F1395" s="17">
        <f t="shared" si="21"/>
        <v>41</v>
      </c>
    </row>
    <row r="1396" spans="1:6" x14ac:dyDescent="0.3">
      <c r="A1396" s="8" t="s">
        <v>3018</v>
      </c>
      <c r="B1396" s="17">
        <v>41</v>
      </c>
      <c r="F1396" s="17">
        <f t="shared" si="21"/>
        <v>41</v>
      </c>
    </row>
    <row r="1397" spans="1:6" x14ac:dyDescent="0.3">
      <c r="A1397" s="8" t="s">
        <v>739</v>
      </c>
      <c r="B1397" s="17">
        <v>41</v>
      </c>
      <c r="F1397" s="17">
        <f t="shared" si="21"/>
        <v>41</v>
      </c>
    </row>
    <row r="1398" spans="1:6" x14ac:dyDescent="0.3">
      <c r="A1398" s="8" t="s">
        <v>74</v>
      </c>
      <c r="B1398" s="17">
        <v>41</v>
      </c>
      <c r="F1398" s="17">
        <f t="shared" si="21"/>
        <v>41</v>
      </c>
    </row>
    <row r="1399" spans="1:6" x14ac:dyDescent="0.3">
      <c r="A1399" s="8" t="s">
        <v>3157</v>
      </c>
      <c r="B1399" s="17">
        <v>41</v>
      </c>
      <c r="F1399" s="17">
        <f t="shared" si="21"/>
        <v>41</v>
      </c>
    </row>
    <row r="1400" spans="1:6" x14ac:dyDescent="0.3">
      <c r="A1400" s="8" t="s">
        <v>2009</v>
      </c>
      <c r="B1400" s="17">
        <v>41</v>
      </c>
      <c r="F1400" s="17">
        <f t="shared" si="21"/>
        <v>41</v>
      </c>
    </row>
    <row r="1401" spans="1:6" x14ac:dyDescent="0.3">
      <c r="A1401" s="8" t="s">
        <v>834</v>
      </c>
      <c r="B1401" s="17">
        <v>41</v>
      </c>
      <c r="F1401" s="17">
        <f t="shared" si="21"/>
        <v>41</v>
      </c>
    </row>
    <row r="1402" spans="1:6" x14ac:dyDescent="0.3">
      <c r="A1402" s="8" t="s">
        <v>3312</v>
      </c>
      <c r="B1402" s="17">
        <v>41</v>
      </c>
      <c r="F1402" s="17">
        <f t="shared" si="21"/>
        <v>41</v>
      </c>
    </row>
    <row r="1403" spans="1:6" x14ac:dyDescent="0.3">
      <c r="A1403" s="8" t="s">
        <v>1264</v>
      </c>
      <c r="B1403" s="17">
        <v>41</v>
      </c>
      <c r="F1403" s="17">
        <f t="shared" si="21"/>
        <v>41</v>
      </c>
    </row>
    <row r="1404" spans="1:6" x14ac:dyDescent="0.3">
      <c r="A1404" s="8" t="s">
        <v>81</v>
      </c>
      <c r="B1404" s="17">
        <v>41</v>
      </c>
      <c r="F1404" s="17">
        <f t="shared" si="21"/>
        <v>41</v>
      </c>
    </row>
    <row r="1405" spans="1:6" x14ac:dyDescent="0.3">
      <c r="A1405" s="8" t="s">
        <v>3030</v>
      </c>
      <c r="B1405" s="17">
        <v>41</v>
      </c>
      <c r="F1405" s="17">
        <f t="shared" si="21"/>
        <v>41</v>
      </c>
    </row>
    <row r="1406" spans="1:6" x14ac:dyDescent="0.3">
      <c r="A1406" s="8" t="s">
        <v>3568</v>
      </c>
      <c r="B1406" s="17">
        <v>41</v>
      </c>
      <c r="F1406" s="17">
        <f t="shared" si="21"/>
        <v>41</v>
      </c>
    </row>
    <row r="1407" spans="1:6" x14ac:dyDescent="0.3">
      <c r="A1407" s="8" t="s">
        <v>3385</v>
      </c>
      <c r="B1407" s="17">
        <v>41</v>
      </c>
      <c r="F1407" s="17">
        <f t="shared" si="21"/>
        <v>41</v>
      </c>
    </row>
    <row r="1408" spans="1:6" x14ac:dyDescent="0.3">
      <c r="A1408" s="8" t="s">
        <v>3820</v>
      </c>
      <c r="B1408" s="17">
        <v>41</v>
      </c>
      <c r="F1408" s="17">
        <f t="shared" si="21"/>
        <v>41</v>
      </c>
    </row>
    <row r="1409" spans="1:6" x14ac:dyDescent="0.3">
      <c r="A1409" s="8" t="s">
        <v>3257</v>
      </c>
      <c r="B1409" s="17">
        <v>41</v>
      </c>
      <c r="F1409" s="17">
        <f t="shared" si="21"/>
        <v>41</v>
      </c>
    </row>
    <row r="1410" spans="1:6" x14ac:dyDescent="0.3">
      <c r="A1410" s="8" t="s">
        <v>2485</v>
      </c>
      <c r="B1410" s="17">
        <v>41</v>
      </c>
      <c r="F1410" s="17">
        <f t="shared" si="21"/>
        <v>41</v>
      </c>
    </row>
    <row r="1411" spans="1:6" x14ac:dyDescent="0.3">
      <c r="A1411" s="8" t="s">
        <v>16</v>
      </c>
      <c r="B1411" s="17">
        <v>41</v>
      </c>
      <c r="F1411" s="17">
        <f t="shared" si="21"/>
        <v>41</v>
      </c>
    </row>
    <row r="1412" spans="1:6" x14ac:dyDescent="0.3">
      <c r="A1412" s="8" t="s">
        <v>3566</v>
      </c>
      <c r="B1412" s="17">
        <v>41</v>
      </c>
      <c r="F1412" s="17">
        <f t="shared" si="21"/>
        <v>41</v>
      </c>
    </row>
    <row r="1413" spans="1:6" x14ac:dyDescent="0.3">
      <c r="A1413" s="8" t="s">
        <v>3409</v>
      </c>
      <c r="B1413" s="17">
        <v>40</v>
      </c>
      <c r="F1413" s="17">
        <f t="shared" si="21"/>
        <v>40</v>
      </c>
    </row>
    <row r="1414" spans="1:6" x14ac:dyDescent="0.3">
      <c r="A1414" s="8" t="s">
        <v>1825</v>
      </c>
      <c r="B1414" s="17">
        <v>40</v>
      </c>
      <c r="F1414" s="17">
        <f t="shared" ref="F1414:F1477" si="22">B1414</f>
        <v>40</v>
      </c>
    </row>
    <row r="1415" spans="1:6" x14ac:dyDescent="0.3">
      <c r="A1415" s="8" t="s">
        <v>3696</v>
      </c>
      <c r="B1415" s="17">
        <v>40</v>
      </c>
      <c r="F1415" s="17">
        <f t="shared" si="22"/>
        <v>40</v>
      </c>
    </row>
    <row r="1416" spans="1:6" x14ac:dyDescent="0.3">
      <c r="A1416" s="8" t="s">
        <v>3344</v>
      </c>
      <c r="B1416" s="17">
        <v>40</v>
      </c>
      <c r="F1416" s="17">
        <f t="shared" si="22"/>
        <v>40</v>
      </c>
    </row>
    <row r="1417" spans="1:6" x14ac:dyDescent="0.3">
      <c r="A1417" s="8" t="s">
        <v>836</v>
      </c>
      <c r="B1417" s="17">
        <v>40</v>
      </c>
      <c r="F1417" s="17">
        <f t="shared" si="22"/>
        <v>40</v>
      </c>
    </row>
    <row r="1418" spans="1:6" x14ac:dyDescent="0.3">
      <c r="A1418" s="8" t="s">
        <v>3659</v>
      </c>
      <c r="B1418" s="17">
        <v>40</v>
      </c>
      <c r="F1418" s="17">
        <f t="shared" si="22"/>
        <v>40</v>
      </c>
    </row>
    <row r="1419" spans="1:6" x14ac:dyDescent="0.3">
      <c r="A1419" s="8" t="s">
        <v>2110</v>
      </c>
      <c r="B1419" s="17">
        <v>40</v>
      </c>
      <c r="F1419" s="17">
        <f t="shared" si="22"/>
        <v>40</v>
      </c>
    </row>
    <row r="1420" spans="1:6" x14ac:dyDescent="0.3">
      <c r="A1420" s="8" t="s">
        <v>3717</v>
      </c>
      <c r="B1420" s="17">
        <v>40</v>
      </c>
      <c r="F1420" s="17">
        <f t="shared" si="22"/>
        <v>40</v>
      </c>
    </row>
    <row r="1421" spans="1:6" x14ac:dyDescent="0.3">
      <c r="A1421" s="8" t="s">
        <v>3668</v>
      </c>
      <c r="B1421" s="17">
        <v>40</v>
      </c>
      <c r="F1421" s="17">
        <f t="shared" si="22"/>
        <v>40</v>
      </c>
    </row>
    <row r="1422" spans="1:6" x14ac:dyDescent="0.3">
      <c r="A1422" s="8" t="s">
        <v>1842</v>
      </c>
      <c r="B1422" s="17">
        <v>40</v>
      </c>
      <c r="F1422" s="17">
        <f t="shared" si="22"/>
        <v>40</v>
      </c>
    </row>
    <row r="1423" spans="1:6" x14ac:dyDescent="0.3">
      <c r="A1423" s="8" t="s">
        <v>3015</v>
      </c>
      <c r="B1423" s="17">
        <v>40</v>
      </c>
      <c r="F1423" s="17">
        <f t="shared" si="22"/>
        <v>40</v>
      </c>
    </row>
    <row r="1424" spans="1:6" x14ac:dyDescent="0.3">
      <c r="A1424" s="8" t="s">
        <v>3225</v>
      </c>
      <c r="B1424" s="17">
        <v>39</v>
      </c>
      <c r="F1424" s="17">
        <f t="shared" si="22"/>
        <v>39</v>
      </c>
    </row>
    <row r="1425" spans="1:6" x14ac:dyDescent="0.3">
      <c r="A1425" s="8" t="s">
        <v>3685</v>
      </c>
      <c r="B1425" s="17">
        <v>39</v>
      </c>
      <c r="F1425" s="17">
        <f t="shared" si="22"/>
        <v>39</v>
      </c>
    </row>
    <row r="1426" spans="1:6" x14ac:dyDescent="0.3">
      <c r="A1426" s="8" t="s">
        <v>3449</v>
      </c>
      <c r="B1426" s="17">
        <v>39</v>
      </c>
      <c r="F1426" s="17">
        <f t="shared" si="22"/>
        <v>39</v>
      </c>
    </row>
    <row r="1427" spans="1:6" x14ac:dyDescent="0.3">
      <c r="A1427" s="8" t="s">
        <v>3504</v>
      </c>
      <c r="B1427" s="17">
        <v>39</v>
      </c>
      <c r="F1427" s="17">
        <f t="shared" si="22"/>
        <v>39</v>
      </c>
    </row>
    <row r="1428" spans="1:6" x14ac:dyDescent="0.3">
      <c r="A1428" s="8" t="s">
        <v>537</v>
      </c>
      <c r="B1428" s="17">
        <v>39</v>
      </c>
      <c r="F1428" s="17">
        <f t="shared" si="22"/>
        <v>39</v>
      </c>
    </row>
    <row r="1429" spans="1:6" x14ac:dyDescent="0.3">
      <c r="A1429" s="8" t="s">
        <v>3476</v>
      </c>
      <c r="B1429" s="17">
        <v>39</v>
      </c>
      <c r="F1429" s="17">
        <f t="shared" si="22"/>
        <v>39</v>
      </c>
    </row>
    <row r="1430" spans="1:6" x14ac:dyDescent="0.3">
      <c r="A1430" s="8" t="s">
        <v>2494</v>
      </c>
      <c r="B1430" s="17">
        <v>39</v>
      </c>
      <c r="F1430" s="17">
        <f t="shared" si="22"/>
        <v>39</v>
      </c>
    </row>
    <row r="1431" spans="1:6" x14ac:dyDescent="0.3">
      <c r="A1431" s="8" t="s">
        <v>3705</v>
      </c>
      <c r="B1431" s="17">
        <v>39</v>
      </c>
      <c r="F1431" s="17">
        <f t="shared" si="22"/>
        <v>39</v>
      </c>
    </row>
    <row r="1432" spans="1:6" x14ac:dyDescent="0.3">
      <c r="A1432" s="8" t="s">
        <v>2965</v>
      </c>
      <c r="B1432" s="17">
        <v>39</v>
      </c>
      <c r="F1432" s="17">
        <f t="shared" si="22"/>
        <v>39</v>
      </c>
    </row>
    <row r="1433" spans="1:6" x14ac:dyDescent="0.3">
      <c r="A1433" s="8" t="s">
        <v>2112</v>
      </c>
      <c r="B1433" s="17">
        <v>39</v>
      </c>
      <c r="F1433" s="17">
        <f t="shared" si="22"/>
        <v>39</v>
      </c>
    </row>
    <row r="1434" spans="1:6" x14ac:dyDescent="0.3">
      <c r="A1434" s="8" t="s">
        <v>2935</v>
      </c>
      <c r="B1434" s="17">
        <v>39</v>
      </c>
      <c r="F1434" s="17">
        <f t="shared" si="22"/>
        <v>39</v>
      </c>
    </row>
    <row r="1435" spans="1:6" x14ac:dyDescent="0.3">
      <c r="A1435" s="8" t="s">
        <v>3698</v>
      </c>
      <c r="B1435" s="17">
        <v>39</v>
      </c>
      <c r="F1435" s="17">
        <f t="shared" si="22"/>
        <v>39</v>
      </c>
    </row>
    <row r="1436" spans="1:6" x14ac:dyDescent="0.3">
      <c r="A1436" s="8" t="s">
        <v>120</v>
      </c>
      <c r="B1436" s="17">
        <v>39</v>
      </c>
      <c r="F1436" s="17">
        <f t="shared" si="22"/>
        <v>39</v>
      </c>
    </row>
    <row r="1437" spans="1:6" x14ac:dyDescent="0.3">
      <c r="A1437" s="8" t="s">
        <v>3473</v>
      </c>
      <c r="B1437" s="17">
        <v>39</v>
      </c>
      <c r="F1437" s="17">
        <f t="shared" si="22"/>
        <v>39</v>
      </c>
    </row>
    <row r="1438" spans="1:6" x14ac:dyDescent="0.3">
      <c r="A1438" s="8" t="s">
        <v>843</v>
      </c>
      <c r="B1438" s="17">
        <v>39</v>
      </c>
      <c r="F1438" s="17">
        <f t="shared" si="22"/>
        <v>39</v>
      </c>
    </row>
    <row r="1439" spans="1:6" x14ac:dyDescent="0.3">
      <c r="A1439" s="8" t="s">
        <v>101</v>
      </c>
      <c r="B1439" s="17">
        <v>39</v>
      </c>
      <c r="F1439" s="17">
        <f t="shared" si="22"/>
        <v>39</v>
      </c>
    </row>
    <row r="1440" spans="1:6" x14ac:dyDescent="0.3">
      <c r="A1440" s="8" t="s">
        <v>3622</v>
      </c>
      <c r="B1440" s="17">
        <v>39</v>
      </c>
      <c r="F1440" s="17">
        <f t="shared" si="22"/>
        <v>39</v>
      </c>
    </row>
    <row r="1441" spans="1:6" x14ac:dyDescent="0.3">
      <c r="A1441" s="8" t="s">
        <v>3565</v>
      </c>
      <c r="B1441" s="17">
        <v>38</v>
      </c>
      <c r="F1441" s="17">
        <f t="shared" si="22"/>
        <v>38</v>
      </c>
    </row>
    <row r="1442" spans="1:6" x14ac:dyDescent="0.3">
      <c r="A1442" s="8" t="s">
        <v>821</v>
      </c>
      <c r="B1442" s="17">
        <v>38</v>
      </c>
      <c r="F1442" s="17">
        <f t="shared" si="22"/>
        <v>38</v>
      </c>
    </row>
    <row r="1443" spans="1:6" x14ac:dyDescent="0.3">
      <c r="A1443" s="8" t="s">
        <v>1922</v>
      </c>
      <c r="B1443" s="17">
        <v>38</v>
      </c>
      <c r="F1443" s="17">
        <f t="shared" si="22"/>
        <v>38</v>
      </c>
    </row>
    <row r="1444" spans="1:6" x14ac:dyDescent="0.3">
      <c r="A1444" s="8" t="s">
        <v>3378</v>
      </c>
      <c r="B1444" s="17">
        <v>38</v>
      </c>
      <c r="F1444" s="17">
        <f t="shared" si="22"/>
        <v>38</v>
      </c>
    </row>
    <row r="1445" spans="1:6" x14ac:dyDescent="0.3">
      <c r="A1445" s="8" t="s">
        <v>2475</v>
      </c>
      <c r="B1445" s="17">
        <v>38</v>
      </c>
      <c r="F1445" s="17">
        <f t="shared" si="22"/>
        <v>38</v>
      </c>
    </row>
    <row r="1446" spans="1:6" x14ac:dyDescent="0.3">
      <c r="A1446" s="8" t="s">
        <v>2103</v>
      </c>
      <c r="B1446" s="17">
        <v>38</v>
      </c>
      <c r="F1446" s="17">
        <f t="shared" si="22"/>
        <v>38</v>
      </c>
    </row>
    <row r="1447" spans="1:6" x14ac:dyDescent="0.3">
      <c r="A1447" s="8" t="s">
        <v>804</v>
      </c>
      <c r="B1447" s="17">
        <v>38</v>
      </c>
      <c r="F1447" s="17">
        <f t="shared" si="22"/>
        <v>38</v>
      </c>
    </row>
    <row r="1448" spans="1:6" x14ac:dyDescent="0.3">
      <c r="A1448" s="8" t="s">
        <v>3502</v>
      </c>
      <c r="B1448" s="17">
        <v>38</v>
      </c>
      <c r="F1448" s="17">
        <f t="shared" si="22"/>
        <v>38</v>
      </c>
    </row>
    <row r="1449" spans="1:6" x14ac:dyDescent="0.3">
      <c r="A1449" s="8" t="s">
        <v>1628</v>
      </c>
      <c r="B1449" s="17">
        <v>38</v>
      </c>
      <c r="F1449" s="17">
        <f t="shared" si="22"/>
        <v>38</v>
      </c>
    </row>
    <row r="1450" spans="1:6" x14ac:dyDescent="0.3">
      <c r="A1450" s="8" t="s">
        <v>409</v>
      </c>
      <c r="B1450" s="17">
        <v>38</v>
      </c>
      <c r="F1450" s="17">
        <f t="shared" si="22"/>
        <v>38</v>
      </c>
    </row>
    <row r="1451" spans="1:6" x14ac:dyDescent="0.3">
      <c r="A1451" s="8" t="s">
        <v>2178</v>
      </c>
      <c r="B1451" s="17">
        <v>38</v>
      </c>
      <c r="F1451" s="17">
        <f t="shared" si="22"/>
        <v>38</v>
      </c>
    </row>
    <row r="1452" spans="1:6" x14ac:dyDescent="0.3">
      <c r="A1452" s="8" t="s">
        <v>2787</v>
      </c>
      <c r="B1452" s="17">
        <v>38</v>
      </c>
      <c r="F1452" s="17">
        <f t="shared" si="22"/>
        <v>38</v>
      </c>
    </row>
    <row r="1453" spans="1:6" x14ac:dyDescent="0.3">
      <c r="A1453" s="8" t="s">
        <v>50</v>
      </c>
      <c r="B1453" s="17">
        <v>38</v>
      </c>
      <c r="F1453" s="17">
        <f t="shared" si="22"/>
        <v>38</v>
      </c>
    </row>
    <row r="1454" spans="1:6" x14ac:dyDescent="0.3">
      <c r="A1454" s="8" t="s">
        <v>3394</v>
      </c>
      <c r="B1454" s="17">
        <v>38</v>
      </c>
      <c r="F1454" s="17">
        <f t="shared" si="22"/>
        <v>38</v>
      </c>
    </row>
    <row r="1455" spans="1:6" x14ac:dyDescent="0.3">
      <c r="A1455" s="8" t="s">
        <v>3320</v>
      </c>
      <c r="B1455" s="17">
        <v>38</v>
      </c>
      <c r="F1455" s="17">
        <f t="shared" si="22"/>
        <v>38</v>
      </c>
    </row>
    <row r="1456" spans="1:6" x14ac:dyDescent="0.3">
      <c r="A1456" s="8" t="s">
        <v>2083</v>
      </c>
      <c r="B1456" s="17">
        <v>38</v>
      </c>
      <c r="F1456" s="17">
        <f t="shared" si="22"/>
        <v>38</v>
      </c>
    </row>
    <row r="1457" spans="1:6" x14ac:dyDescent="0.3">
      <c r="A1457" s="8" t="s">
        <v>2932</v>
      </c>
      <c r="B1457" s="17">
        <v>38</v>
      </c>
      <c r="F1457" s="17">
        <f t="shared" si="22"/>
        <v>38</v>
      </c>
    </row>
    <row r="1458" spans="1:6" x14ac:dyDescent="0.3">
      <c r="A1458" s="8" t="s">
        <v>829</v>
      </c>
      <c r="B1458" s="17">
        <v>38</v>
      </c>
      <c r="F1458" s="17">
        <f t="shared" si="22"/>
        <v>38</v>
      </c>
    </row>
    <row r="1459" spans="1:6" x14ac:dyDescent="0.3">
      <c r="A1459" s="8" t="s">
        <v>3340</v>
      </c>
      <c r="B1459" s="17">
        <v>38</v>
      </c>
      <c r="F1459" s="17">
        <f t="shared" si="22"/>
        <v>38</v>
      </c>
    </row>
    <row r="1460" spans="1:6" x14ac:dyDescent="0.3">
      <c r="A1460" s="8" t="s">
        <v>1857</v>
      </c>
      <c r="B1460" s="17">
        <v>38</v>
      </c>
      <c r="F1460" s="17">
        <f t="shared" si="22"/>
        <v>38</v>
      </c>
    </row>
    <row r="1461" spans="1:6" x14ac:dyDescent="0.3">
      <c r="A1461" s="8" t="s">
        <v>3663</v>
      </c>
      <c r="B1461" s="17">
        <v>38</v>
      </c>
      <c r="F1461" s="17">
        <f t="shared" si="22"/>
        <v>38</v>
      </c>
    </row>
    <row r="1462" spans="1:6" x14ac:dyDescent="0.3">
      <c r="A1462" s="8" t="s">
        <v>3651</v>
      </c>
      <c r="B1462" s="17">
        <v>38</v>
      </c>
      <c r="F1462" s="17">
        <f t="shared" si="22"/>
        <v>38</v>
      </c>
    </row>
    <row r="1463" spans="1:6" x14ac:dyDescent="0.3">
      <c r="A1463" s="8" t="s">
        <v>3768</v>
      </c>
      <c r="B1463" s="17">
        <v>38</v>
      </c>
      <c r="F1463" s="17">
        <f t="shared" si="22"/>
        <v>38</v>
      </c>
    </row>
    <row r="1464" spans="1:6" x14ac:dyDescent="0.3">
      <c r="A1464" s="8" t="s">
        <v>2098</v>
      </c>
      <c r="B1464" s="17">
        <v>38</v>
      </c>
      <c r="F1464" s="17">
        <f t="shared" si="22"/>
        <v>38</v>
      </c>
    </row>
    <row r="1465" spans="1:6" x14ac:dyDescent="0.3">
      <c r="A1465" s="8" t="s">
        <v>2487</v>
      </c>
      <c r="B1465" s="17">
        <v>38</v>
      </c>
      <c r="F1465" s="17">
        <f t="shared" si="22"/>
        <v>38</v>
      </c>
    </row>
    <row r="1466" spans="1:6" x14ac:dyDescent="0.3">
      <c r="A1466" s="8" t="s">
        <v>1848</v>
      </c>
      <c r="B1466" s="17">
        <v>38</v>
      </c>
      <c r="F1466" s="17">
        <f t="shared" si="22"/>
        <v>38</v>
      </c>
    </row>
    <row r="1467" spans="1:6" x14ac:dyDescent="0.3">
      <c r="A1467" s="8" t="s">
        <v>1827</v>
      </c>
      <c r="B1467" s="17">
        <v>38</v>
      </c>
      <c r="F1467" s="17">
        <f t="shared" si="22"/>
        <v>38</v>
      </c>
    </row>
    <row r="1468" spans="1:6" x14ac:dyDescent="0.3">
      <c r="A1468" s="8" t="s">
        <v>3806</v>
      </c>
      <c r="B1468" s="17">
        <v>38</v>
      </c>
      <c r="F1468" s="17">
        <f t="shared" si="22"/>
        <v>38</v>
      </c>
    </row>
    <row r="1469" spans="1:6" x14ac:dyDescent="0.3">
      <c r="A1469" s="8" t="s">
        <v>2111</v>
      </c>
      <c r="B1469" s="17">
        <v>38</v>
      </c>
      <c r="F1469" s="17">
        <f t="shared" si="22"/>
        <v>38</v>
      </c>
    </row>
    <row r="1470" spans="1:6" x14ac:dyDescent="0.3">
      <c r="A1470" s="8" t="s">
        <v>1644</v>
      </c>
      <c r="B1470" s="17">
        <v>37</v>
      </c>
      <c r="F1470" s="17">
        <f t="shared" si="22"/>
        <v>37</v>
      </c>
    </row>
    <row r="1471" spans="1:6" x14ac:dyDescent="0.3">
      <c r="A1471" s="8" t="s">
        <v>1636</v>
      </c>
      <c r="B1471" s="17">
        <v>37</v>
      </c>
      <c r="F1471" s="17">
        <f t="shared" si="22"/>
        <v>37</v>
      </c>
    </row>
    <row r="1472" spans="1:6" x14ac:dyDescent="0.3">
      <c r="A1472" s="8" t="s">
        <v>3527</v>
      </c>
      <c r="B1472" s="17">
        <v>37</v>
      </c>
      <c r="F1472" s="17">
        <f t="shared" si="22"/>
        <v>37</v>
      </c>
    </row>
    <row r="1473" spans="1:6" x14ac:dyDescent="0.3">
      <c r="A1473" s="8" t="s">
        <v>2549</v>
      </c>
      <c r="B1473" s="17">
        <v>37</v>
      </c>
      <c r="F1473" s="17">
        <f t="shared" si="22"/>
        <v>37</v>
      </c>
    </row>
    <row r="1474" spans="1:6" x14ac:dyDescent="0.3">
      <c r="A1474" s="8" t="s">
        <v>1622</v>
      </c>
      <c r="B1474" s="17">
        <v>37</v>
      </c>
      <c r="F1474" s="17">
        <f t="shared" si="22"/>
        <v>37</v>
      </c>
    </row>
    <row r="1475" spans="1:6" x14ac:dyDescent="0.3">
      <c r="A1475" s="8" t="s">
        <v>2934</v>
      </c>
      <c r="B1475" s="17">
        <v>37</v>
      </c>
      <c r="F1475" s="17">
        <f t="shared" si="22"/>
        <v>37</v>
      </c>
    </row>
    <row r="1476" spans="1:6" x14ac:dyDescent="0.3">
      <c r="A1476" s="8" t="s">
        <v>3451</v>
      </c>
      <c r="B1476" s="17">
        <v>37</v>
      </c>
      <c r="F1476" s="17">
        <f t="shared" si="22"/>
        <v>37</v>
      </c>
    </row>
    <row r="1477" spans="1:6" x14ac:dyDescent="0.3">
      <c r="A1477" s="8" t="s">
        <v>2105</v>
      </c>
      <c r="B1477" s="17">
        <v>37</v>
      </c>
      <c r="F1477" s="17">
        <f t="shared" si="22"/>
        <v>37</v>
      </c>
    </row>
    <row r="1478" spans="1:6" x14ac:dyDescent="0.3">
      <c r="A1478" s="8" t="s">
        <v>3577</v>
      </c>
      <c r="B1478" s="17">
        <v>37</v>
      </c>
      <c r="F1478" s="17">
        <f t="shared" ref="F1478:F1541" si="23">B1478</f>
        <v>37</v>
      </c>
    </row>
    <row r="1479" spans="1:6" x14ac:dyDescent="0.3">
      <c r="A1479" s="8" t="s">
        <v>2548</v>
      </c>
      <c r="B1479" s="17">
        <v>37</v>
      </c>
      <c r="F1479" s="17">
        <f t="shared" si="23"/>
        <v>37</v>
      </c>
    </row>
    <row r="1480" spans="1:6" x14ac:dyDescent="0.3">
      <c r="A1480" s="8" t="s">
        <v>121</v>
      </c>
      <c r="B1480" s="17">
        <v>37</v>
      </c>
      <c r="F1480" s="17">
        <f t="shared" si="23"/>
        <v>37</v>
      </c>
    </row>
    <row r="1481" spans="1:6" x14ac:dyDescent="0.3">
      <c r="A1481" s="8" t="s">
        <v>3042</v>
      </c>
      <c r="B1481" s="17">
        <v>37</v>
      </c>
      <c r="F1481" s="17">
        <f t="shared" si="23"/>
        <v>37</v>
      </c>
    </row>
    <row r="1482" spans="1:6" x14ac:dyDescent="0.3">
      <c r="A1482" s="8" t="s">
        <v>3228</v>
      </c>
      <c r="B1482" s="17">
        <v>37</v>
      </c>
      <c r="F1482" s="17">
        <f t="shared" si="23"/>
        <v>37</v>
      </c>
    </row>
    <row r="1483" spans="1:6" x14ac:dyDescent="0.3">
      <c r="A1483" s="8" t="s">
        <v>2731</v>
      </c>
      <c r="B1483" s="17">
        <v>37</v>
      </c>
      <c r="F1483" s="17">
        <f t="shared" si="23"/>
        <v>37</v>
      </c>
    </row>
    <row r="1484" spans="1:6" x14ac:dyDescent="0.3">
      <c r="A1484" s="8" t="s">
        <v>3813</v>
      </c>
      <c r="B1484" s="17">
        <v>37</v>
      </c>
      <c r="F1484" s="17">
        <f t="shared" si="23"/>
        <v>37</v>
      </c>
    </row>
    <row r="1485" spans="1:6" x14ac:dyDescent="0.3">
      <c r="A1485" s="8" t="s">
        <v>3230</v>
      </c>
      <c r="B1485" s="17">
        <v>37</v>
      </c>
      <c r="F1485" s="17">
        <f t="shared" si="23"/>
        <v>37</v>
      </c>
    </row>
    <row r="1486" spans="1:6" x14ac:dyDescent="0.3">
      <c r="A1486" s="8" t="s">
        <v>3435</v>
      </c>
      <c r="B1486" s="17">
        <v>37</v>
      </c>
      <c r="F1486" s="17">
        <f t="shared" si="23"/>
        <v>37</v>
      </c>
    </row>
    <row r="1487" spans="1:6" x14ac:dyDescent="0.3">
      <c r="A1487" s="8" t="s">
        <v>2116</v>
      </c>
      <c r="B1487" s="17">
        <v>36</v>
      </c>
      <c r="F1487" s="17">
        <f t="shared" si="23"/>
        <v>36</v>
      </c>
    </row>
    <row r="1488" spans="1:6" x14ac:dyDescent="0.3">
      <c r="A1488" s="8" t="s">
        <v>267</v>
      </c>
      <c r="B1488" s="17">
        <v>36</v>
      </c>
      <c r="F1488" s="17">
        <f t="shared" si="23"/>
        <v>36</v>
      </c>
    </row>
    <row r="1489" spans="1:6" x14ac:dyDescent="0.3">
      <c r="A1489" s="8" t="s">
        <v>1661</v>
      </c>
      <c r="B1489" s="17">
        <v>36</v>
      </c>
      <c r="F1489" s="17">
        <f t="shared" si="23"/>
        <v>36</v>
      </c>
    </row>
    <row r="1490" spans="1:6" x14ac:dyDescent="0.3">
      <c r="A1490" s="8" t="s">
        <v>70</v>
      </c>
      <c r="B1490" s="17">
        <v>36</v>
      </c>
      <c r="F1490" s="17">
        <f t="shared" si="23"/>
        <v>36</v>
      </c>
    </row>
    <row r="1491" spans="1:6" x14ac:dyDescent="0.3">
      <c r="A1491" s="8" t="s">
        <v>19</v>
      </c>
      <c r="B1491" s="17">
        <v>36</v>
      </c>
      <c r="F1491" s="17">
        <f t="shared" si="23"/>
        <v>36</v>
      </c>
    </row>
    <row r="1492" spans="1:6" x14ac:dyDescent="0.3">
      <c r="A1492" s="8" t="s">
        <v>3016</v>
      </c>
      <c r="B1492" s="17">
        <v>36</v>
      </c>
      <c r="F1492" s="17">
        <f t="shared" si="23"/>
        <v>36</v>
      </c>
    </row>
    <row r="1493" spans="1:6" x14ac:dyDescent="0.3">
      <c r="A1493" s="8" t="s">
        <v>2557</v>
      </c>
      <c r="B1493" s="17">
        <v>36</v>
      </c>
      <c r="F1493" s="17">
        <f t="shared" si="23"/>
        <v>36</v>
      </c>
    </row>
    <row r="1494" spans="1:6" x14ac:dyDescent="0.3">
      <c r="A1494" s="8" t="s">
        <v>311</v>
      </c>
      <c r="B1494" s="17">
        <v>36</v>
      </c>
      <c r="F1494" s="17">
        <f t="shared" si="23"/>
        <v>36</v>
      </c>
    </row>
    <row r="1495" spans="1:6" x14ac:dyDescent="0.3">
      <c r="A1495" s="8" t="s">
        <v>3593</v>
      </c>
      <c r="B1495" s="17">
        <v>36</v>
      </c>
      <c r="F1495" s="17">
        <f t="shared" si="23"/>
        <v>36</v>
      </c>
    </row>
    <row r="1496" spans="1:6" x14ac:dyDescent="0.3">
      <c r="A1496" s="8" t="s">
        <v>2471</v>
      </c>
      <c r="B1496" s="17">
        <v>36</v>
      </c>
      <c r="F1496" s="17">
        <f t="shared" si="23"/>
        <v>36</v>
      </c>
    </row>
    <row r="1497" spans="1:6" x14ac:dyDescent="0.3">
      <c r="A1497" s="8" t="s">
        <v>3775</v>
      </c>
      <c r="B1497" s="17">
        <v>36</v>
      </c>
      <c r="F1497" s="17">
        <f t="shared" si="23"/>
        <v>36</v>
      </c>
    </row>
    <row r="1498" spans="1:6" x14ac:dyDescent="0.3">
      <c r="A1498" s="8" t="s">
        <v>3458</v>
      </c>
      <c r="B1498" s="17">
        <v>36</v>
      </c>
      <c r="F1498" s="17">
        <f t="shared" si="23"/>
        <v>36</v>
      </c>
    </row>
    <row r="1499" spans="1:6" x14ac:dyDescent="0.3">
      <c r="A1499" s="8" t="s">
        <v>3464</v>
      </c>
      <c r="B1499" s="17">
        <v>36</v>
      </c>
      <c r="F1499" s="17">
        <f t="shared" si="23"/>
        <v>36</v>
      </c>
    </row>
    <row r="1500" spans="1:6" x14ac:dyDescent="0.3">
      <c r="A1500" s="8" t="s">
        <v>3658</v>
      </c>
      <c r="B1500" s="17">
        <v>36</v>
      </c>
      <c r="F1500" s="17">
        <f t="shared" si="23"/>
        <v>36</v>
      </c>
    </row>
    <row r="1501" spans="1:6" x14ac:dyDescent="0.3">
      <c r="A1501" s="8" t="s">
        <v>3436</v>
      </c>
      <c r="B1501" s="17">
        <v>36</v>
      </c>
      <c r="F1501" s="17">
        <f t="shared" si="23"/>
        <v>36</v>
      </c>
    </row>
    <row r="1502" spans="1:6" x14ac:dyDescent="0.3">
      <c r="A1502" s="8" t="s">
        <v>3303</v>
      </c>
      <c r="B1502" s="17">
        <v>35</v>
      </c>
      <c r="F1502" s="17">
        <f t="shared" si="23"/>
        <v>35</v>
      </c>
    </row>
    <row r="1503" spans="1:6" x14ac:dyDescent="0.3">
      <c r="A1503" s="8" t="s">
        <v>2118</v>
      </c>
      <c r="B1503" s="17">
        <v>35</v>
      </c>
      <c r="F1503" s="17">
        <f t="shared" si="23"/>
        <v>35</v>
      </c>
    </row>
    <row r="1504" spans="1:6" x14ac:dyDescent="0.3">
      <c r="A1504" s="8" t="s">
        <v>1754</v>
      </c>
      <c r="B1504" s="17">
        <v>35</v>
      </c>
      <c r="F1504" s="17">
        <f t="shared" si="23"/>
        <v>35</v>
      </c>
    </row>
    <row r="1505" spans="1:6" x14ac:dyDescent="0.3">
      <c r="A1505" s="8" t="s">
        <v>3706</v>
      </c>
      <c r="B1505" s="17">
        <v>35</v>
      </c>
      <c r="F1505" s="17">
        <f t="shared" si="23"/>
        <v>35</v>
      </c>
    </row>
    <row r="1506" spans="1:6" x14ac:dyDescent="0.3">
      <c r="A1506" s="8" t="s">
        <v>407</v>
      </c>
      <c r="B1506" s="17">
        <v>35</v>
      </c>
      <c r="F1506" s="17">
        <f t="shared" si="23"/>
        <v>35</v>
      </c>
    </row>
    <row r="1507" spans="1:6" x14ac:dyDescent="0.3">
      <c r="A1507" s="8" t="s">
        <v>3491</v>
      </c>
      <c r="B1507" s="17">
        <v>35</v>
      </c>
      <c r="F1507" s="17">
        <f t="shared" si="23"/>
        <v>35</v>
      </c>
    </row>
    <row r="1508" spans="1:6" x14ac:dyDescent="0.3">
      <c r="A1508" s="8" t="s">
        <v>2833</v>
      </c>
      <c r="B1508" s="17">
        <v>35</v>
      </c>
      <c r="F1508" s="17">
        <f t="shared" si="23"/>
        <v>35</v>
      </c>
    </row>
    <row r="1509" spans="1:6" x14ac:dyDescent="0.3">
      <c r="A1509" s="8" t="s">
        <v>3719</v>
      </c>
      <c r="B1509" s="17">
        <v>35</v>
      </c>
      <c r="F1509" s="17">
        <f t="shared" si="23"/>
        <v>35</v>
      </c>
    </row>
    <row r="1510" spans="1:6" x14ac:dyDescent="0.3">
      <c r="A1510" s="8" t="s">
        <v>2555</v>
      </c>
      <c r="B1510" s="17">
        <v>35</v>
      </c>
      <c r="F1510" s="17">
        <f t="shared" si="23"/>
        <v>35</v>
      </c>
    </row>
    <row r="1511" spans="1:6" x14ac:dyDescent="0.3">
      <c r="A1511" s="8" t="s">
        <v>2821</v>
      </c>
      <c r="B1511" s="17">
        <v>35</v>
      </c>
      <c r="F1511" s="17">
        <f t="shared" si="23"/>
        <v>35</v>
      </c>
    </row>
    <row r="1512" spans="1:6" x14ac:dyDescent="0.3">
      <c r="A1512" s="8" t="s">
        <v>3702</v>
      </c>
      <c r="B1512" s="17">
        <v>35</v>
      </c>
      <c r="F1512" s="17">
        <f t="shared" si="23"/>
        <v>35</v>
      </c>
    </row>
    <row r="1513" spans="1:6" x14ac:dyDescent="0.3">
      <c r="A1513" s="8" t="s">
        <v>116</v>
      </c>
      <c r="B1513" s="17">
        <v>35</v>
      </c>
      <c r="F1513" s="17">
        <f t="shared" si="23"/>
        <v>35</v>
      </c>
    </row>
    <row r="1514" spans="1:6" x14ac:dyDescent="0.3">
      <c r="A1514" s="8" t="s">
        <v>103</v>
      </c>
      <c r="B1514" s="17">
        <v>35</v>
      </c>
      <c r="F1514" s="17">
        <f t="shared" si="23"/>
        <v>35</v>
      </c>
    </row>
    <row r="1515" spans="1:6" x14ac:dyDescent="0.3">
      <c r="A1515" s="8" t="s">
        <v>3386</v>
      </c>
      <c r="B1515" s="17">
        <v>35</v>
      </c>
      <c r="F1515" s="17">
        <f t="shared" si="23"/>
        <v>35</v>
      </c>
    </row>
    <row r="1516" spans="1:6" x14ac:dyDescent="0.3">
      <c r="A1516" s="8" t="s">
        <v>784</v>
      </c>
      <c r="B1516" s="17">
        <v>35</v>
      </c>
      <c r="F1516" s="17">
        <f t="shared" si="23"/>
        <v>35</v>
      </c>
    </row>
    <row r="1517" spans="1:6" x14ac:dyDescent="0.3">
      <c r="A1517" s="8" t="s">
        <v>3498</v>
      </c>
      <c r="B1517" s="17">
        <v>35</v>
      </c>
      <c r="F1517" s="17">
        <f t="shared" si="23"/>
        <v>35</v>
      </c>
    </row>
    <row r="1518" spans="1:6" x14ac:dyDescent="0.3">
      <c r="A1518" s="8" t="s">
        <v>4</v>
      </c>
      <c r="B1518" s="17">
        <v>35</v>
      </c>
      <c r="F1518" s="17">
        <f t="shared" si="23"/>
        <v>35</v>
      </c>
    </row>
    <row r="1519" spans="1:6" x14ac:dyDescent="0.3">
      <c r="A1519" s="8" t="s">
        <v>2062</v>
      </c>
      <c r="B1519" s="17">
        <v>35</v>
      </c>
      <c r="F1519" s="17">
        <f t="shared" si="23"/>
        <v>35</v>
      </c>
    </row>
    <row r="1520" spans="1:6" x14ac:dyDescent="0.3">
      <c r="A1520" s="8" t="s">
        <v>80</v>
      </c>
      <c r="B1520" s="17">
        <v>35</v>
      </c>
      <c r="F1520" s="17">
        <f t="shared" si="23"/>
        <v>35</v>
      </c>
    </row>
    <row r="1521" spans="1:6" x14ac:dyDescent="0.3">
      <c r="A1521" s="8" t="s">
        <v>3216</v>
      </c>
      <c r="B1521" s="17">
        <v>35</v>
      </c>
      <c r="F1521" s="17">
        <f t="shared" si="23"/>
        <v>35</v>
      </c>
    </row>
    <row r="1522" spans="1:6" x14ac:dyDescent="0.3">
      <c r="A1522" s="8" t="s">
        <v>3591</v>
      </c>
      <c r="B1522" s="17">
        <v>35</v>
      </c>
      <c r="F1522" s="17">
        <f t="shared" si="23"/>
        <v>35</v>
      </c>
    </row>
    <row r="1523" spans="1:6" x14ac:dyDescent="0.3">
      <c r="A1523" s="8" t="s">
        <v>2087</v>
      </c>
      <c r="B1523" s="17">
        <v>35</v>
      </c>
      <c r="F1523" s="17">
        <f t="shared" si="23"/>
        <v>35</v>
      </c>
    </row>
    <row r="1524" spans="1:6" x14ac:dyDescent="0.3">
      <c r="A1524" s="8" t="s">
        <v>727</v>
      </c>
      <c r="B1524" s="17">
        <v>35</v>
      </c>
      <c r="F1524" s="17">
        <f t="shared" si="23"/>
        <v>35</v>
      </c>
    </row>
    <row r="1525" spans="1:6" x14ac:dyDescent="0.3">
      <c r="A1525" s="8" t="s">
        <v>3278</v>
      </c>
      <c r="B1525" s="17">
        <v>34</v>
      </c>
      <c r="F1525" s="17">
        <f t="shared" si="23"/>
        <v>34</v>
      </c>
    </row>
    <row r="1526" spans="1:6" x14ac:dyDescent="0.3">
      <c r="A1526" s="8" t="s">
        <v>3287</v>
      </c>
      <c r="B1526" s="17">
        <v>34</v>
      </c>
      <c r="F1526" s="17">
        <f t="shared" si="23"/>
        <v>34</v>
      </c>
    </row>
    <row r="1527" spans="1:6" x14ac:dyDescent="0.3">
      <c r="A1527" s="8" t="s">
        <v>1676</v>
      </c>
      <c r="B1527" s="17">
        <v>34</v>
      </c>
      <c r="F1527" s="17">
        <f t="shared" si="23"/>
        <v>34</v>
      </c>
    </row>
    <row r="1528" spans="1:6" x14ac:dyDescent="0.3">
      <c r="A1528" s="8" t="s">
        <v>1401</v>
      </c>
      <c r="B1528" s="17">
        <v>34</v>
      </c>
      <c r="F1528" s="17">
        <f t="shared" si="23"/>
        <v>34</v>
      </c>
    </row>
    <row r="1529" spans="1:6" x14ac:dyDescent="0.3">
      <c r="A1529" s="8" t="s">
        <v>3621</v>
      </c>
      <c r="B1529" s="17">
        <v>34</v>
      </c>
      <c r="F1529" s="17">
        <f t="shared" si="23"/>
        <v>34</v>
      </c>
    </row>
    <row r="1530" spans="1:6" x14ac:dyDescent="0.3">
      <c r="A1530" s="8" t="s">
        <v>3419</v>
      </c>
      <c r="B1530" s="17">
        <v>34</v>
      </c>
      <c r="F1530" s="17">
        <f t="shared" si="23"/>
        <v>34</v>
      </c>
    </row>
    <row r="1531" spans="1:6" x14ac:dyDescent="0.3">
      <c r="A1531" s="8" t="s">
        <v>3240</v>
      </c>
      <c r="B1531" s="17">
        <v>34</v>
      </c>
      <c r="F1531" s="17">
        <f t="shared" si="23"/>
        <v>34</v>
      </c>
    </row>
    <row r="1532" spans="1:6" x14ac:dyDescent="0.3">
      <c r="A1532" s="8" t="s">
        <v>2296</v>
      </c>
      <c r="B1532" s="17">
        <v>34</v>
      </c>
      <c r="F1532" s="17">
        <f t="shared" si="23"/>
        <v>34</v>
      </c>
    </row>
    <row r="1533" spans="1:6" x14ac:dyDescent="0.3">
      <c r="A1533" s="8" t="s">
        <v>2936</v>
      </c>
      <c r="B1533" s="17">
        <v>34</v>
      </c>
      <c r="F1533" s="17">
        <f t="shared" si="23"/>
        <v>34</v>
      </c>
    </row>
    <row r="1534" spans="1:6" x14ac:dyDescent="0.3">
      <c r="A1534" s="8" t="s">
        <v>1655</v>
      </c>
      <c r="B1534" s="17">
        <v>34</v>
      </c>
      <c r="F1534" s="17">
        <f t="shared" si="23"/>
        <v>34</v>
      </c>
    </row>
    <row r="1535" spans="1:6" x14ac:dyDescent="0.3">
      <c r="A1535" s="8" t="s">
        <v>1390</v>
      </c>
      <c r="B1535" s="17">
        <v>34</v>
      </c>
      <c r="F1535" s="17">
        <f t="shared" si="23"/>
        <v>34</v>
      </c>
    </row>
    <row r="1536" spans="1:6" x14ac:dyDescent="0.3">
      <c r="A1536" s="8" t="s">
        <v>3521</v>
      </c>
      <c r="B1536" s="17">
        <v>34</v>
      </c>
      <c r="F1536" s="17">
        <f t="shared" si="23"/>
        <v>34</v>
      </c>
    </row>
    <row r="1537" spans="1:6" x14ac:dyDescent="0.3">
      <c r="A1537" s="8" t="s">
        <v>1929</v>
      </c>
      <c r="B1537" s="17">
        <v>34</v>
      </c>
      <c r="F1537" s="17">
        <f t="shared" si="23"/>
        <v>34</v>
      </c>
    </row>
    <row r="1538" spans="1:6" x14ac:dyDescent="0.3">
      <c r="A1538" s="8" t="s">
        <v>98</v>
      </c>
      <c r="B1538" s="17">
        <v>34</v>
      </c>
      <c r="F1538" s="17">
        <f t="shared" si="23"/>
        <v>34</v>
      </c>
    </row>
    <row r="1539" spans="1:6" x14ac:dyDescent="0.3">
      <c r="A1539" s="8" t="s">
        <v>3525</v>
      </c>
      <c r="B1539" s="17">
        <v>34</v>
      </c>
      <c r="F1539" s="17">
        <f t="shared" si="23"/>
        <v>34</v>
      </c>
    </row>
    <row r="1540" spans="1:6" x14ac:dyDescent="0.3">
      <c r="A1540" s="8" t="s">
        <v>3677</v>
      </c>
      <c r="B1540" s="17">
        <v>34</v>
      </c>
      <c r="F1540" s="17">
        <f t="shared" si="23"/>
        <v>34</v>
      </c>
    </row>
    <row r="1541" spans="1:6" x14ac:dyDescent="0.3">
      <c r="A1541" s="8" t="s">
        <v>3811</v>
      </c>
      <c r="B1541" s="17">
        <v>34</v>
      </c>
      <c r="F1541" s="17">
        <f t="shared" si="23"/>
        <v>34</v>
      </c>
    </row>
    <row r="1542" spans="1:6" x14ac:dyDescent="0.3">
      <c r="A1542" s="8" t="s">
        <v>789</v>
      </c>
      <c r="B1542" s="17">
        <v>34</v>
      </c>
      <c r="F1542" s="17">
        <f t="shared" ref="F1542:F1605" si="24">B1542</f>
        <v>34</v>
      </c>
    </row>
    <row r="1543" spans="1:6" x14ac:dyDescent="0.3">
      <c r="A1543" s="8" t="s">
        <v>328</v>
      </c>
      <c r="B1543" s="17">
        <v>34</v>
      </c>
      <c r="F1543" s="17">
        <f t="shared" si="24"/>
        <v>34</v>
      </c>
    </row>
    <row r="1544" spans="1:6" x14ac:dyDescent="0.3">
      <c r="A1544" s="8" t="s">
        <v>2556</v>
      </c>
      <c r="B1544" s="17">
        <v>34</v>
      </c>
      <c r="F1544" s="17">
        <f t="shared" si="24"/>
        <v>34</v>
      </c>
    </row>
    <row r="1545" spans="1:6" x14ac:dyDescent="0.3">
      <c r="A1545" s="8" t="s">
        <v>1743</v>
      </c>
      <c r="B1545" s="17">
        <v>34</v>
      </c>
      <c r="F1545" s="17">
        <f t="shared" si="24"/>
        <v>34</v>
      </c>
    </row>
    <row r="1546" spans="1:6" x14ac:dyDescent="0.3">
      <c r="A1546" s="8" t="s">
        <v>521</v>
      </c>
      <c r="B1546" s="17">
        <v>34</v>
      </c>
      <c r="F1546" s="17">
        <f t="shared" si="24"/>
        <v>34</v>
      </c>
    </row>
    <row r="1547" spans="1:6" x14ac:dyDescent="0.3">
      <c r="A1547" s="8" t="s">
        <v>3337</v>
      </c>
      <c r="B1547" s="17">
        <v>34</v>
      </c>
      <c r="F1547" s="17">
        <f t="shared" si="24"/>
        <v>34</v>
      </c>
    </row>
    <row r="1548" spans="1:6" x14ac:dyDescent="0.3">
      <c r="A1548" s="8" t="s">
        <v>2207</v>
      </c>
      <c r="B1548" s="17">
        <v>34</v>
      </c>
      <c r="F1548" s="17">
        <f t="shared" si="24"/>
        <v>34</v>
      </c>
    </row>
    <row r="1549" spans="1:6" x14ac:dyDescent="0.3">
      <c r="A1549" s="8" t="s">
        <v>1265</v>
      </c>
      <c r="B1549" s="17">
        <v>34</v>
      </c>
      <c r="F1549" s="17">
        <f t="shared" si="24"/>
        <v>34</v>
      </c>
    </row>
    <row r="1550" spans="1:6" x14ac:dyDescent="0.3">
      <c r="A1550" s="8" t="s">
        <v>3151</v>
      </c>
      <c r="B1550" s="17">
        <v>34</v>
      </c>
      <c r="F1550" s="17">
        <f t="shared" si="24"/>
        <v>34</v>
      </c>
    </row>
    <row r="1551" spans="1:6" x14ac:dyDescent="0.3">
      <c r="A1551" s="8" t="s">
        <v>1961</v>
      </c>
      <c r="B1551" s="17">
        <v>33</v>
      </c>
      <c r="F1551" s="17">
        <f t="shared" si="24"/>
        <v>33</v>
      </c>
    </row>
    <row r="1552" spans="1:6" x14ac:dyDescent="0.3">
      <c r="A1552" s="8" t="s">
        <v>1925</v>
      </c>
      <c r="B1552" s="17">
        <v>33</v>
      </c>
      <c r="F1552" s="17">
        <f t="shared" si="24"/>
        <v>33</v>
      </c>
    </row>
    <row r="1553" spans="1:6" x14ac:dyDescent="0.3">
      <c r="A1553" s="8" t="s">
        <v>3692</v>
      </c>
      <c r="B1553" s="17">
        <v>33</v>
      </c>
      <c r="F1553" s="17">
        <f t="shared" si="24"/>
        <v>33</v>
      </c>
    </row>
    <row r="1554" spans="1:6" x14ac:dyDescent="0.3">
      <c r="A1554" s="8" t="s">
        <v>3724</v>
      </c>
      <c r="B1554" s="17">
        <v>33</v>
      </c>
      <c r="F1554" s="17">
        <f t="shared" si="24"/>
        <v>33</v>
      </c>
    </row>
    <row r="1555" spans="1:6" x14ac:dyDescent="0.3">
      <c r="A1555" s="8" t="s">
        <v>3508</v>
      </c>
      <c r="B1555" s="17">
        <v>33</v>
      </c>
      <c r="F1555" s="17">
        <f t="shared" si="24"/>
        <v>33</v>
      </c>
    </row>
    <row r="1556" spans="1:6" x14ac:dyDescent="0.3">
      <c r="A1556" s="8" t="s">
        <v>1824</v>
      </c>
      <c r="B1556" s="17">
        <v>33</v>
      </c>
      <c r="F1556" s="17">
        <f t="shared" si="24"/>
        <v>33</v>
      </c>
    </row>
    <row r="1557" spans="1:6" x14ac:dyDescent="0.3">
      <c r="A1557" s="8" t="s">
        <v>3769</v>
      </c>
      <c r="B1557" s="17">
        <v>33</v>
      </c>
      <c r="F1557" s="17">
        <f t="shared" si="24"/>
        <v>33</v>
      </c>
    </row>
    <row r="1558" spans="1:6" x14ac:dyDescent="0.3">
      <c r="A1558" s="8" t="s">
        <v>1508</v>
      </c>
      <c r="B1558" s="17">
        <v>33</v>
      </c>
      <c r="F1558" s="17">
        <f t="shared" si="24"/>
        <v>33</v>
      </c>
    </row>
    <row r="1559" spans="1:6" x14ac:dyDescent="0.3">
      <c r="A1559" s="8" t="s">
        <v>3472</v>
      </c>
      <c r="B1559" s="17">
        <v>33</v>
      </c>
      <c r="F1559" s="17">
        <f t="shared" si="24"/>
        <v>33</v>
      </c>
    </row>
    <row r="1560" spans="1:6" x14ac:dyDescent="0.3">
      <c r="A1560" s="8" t="s">
        <v>2940</v>
      </c>
      <c r="B1560" s="17">
        <v>33</v>
      </c>
      <c r="F1560" s="17">
        <f t="shared" si="24"/>
        <v>33</v>
      </c>
    </row>
    <row r="1561" spans="1:6" x14ac:dyDescent="0.3">
      <c r="A1561" s="8" t="s">
        <v>3327</v>
      </c>
      <c r="B1561" s="17">
        <v>33</v>
      </c>
      <c r="F1561" s="17">
        <f t="shared" si="24"/>
        <v>33</v>
      </c>
    </row>
    <row r="1562" spans="1:6" x14ac:dyDescent="0.3">
      <c r="A1562" s="8" t="s">
        <v>1192</v>
      </c>
      <c r="B1562" s="17">
        <v>33</v>
      </c>
      <c r="F1562" s="17">
        <f t="shared" si="24"/>
        <v>33</v>
      </c>
    </row>
    <row r="1563" spans="1:6" x14ac:dyDescent="0.3">
      <c r="A1563" s="8" t="s">
        <v>1830</v>
      </c>
      <c r="B1563" s="17">
        <v>33</v>
      </c>
      <c r="F1563" s="17">
        <f t="shared" si="24"/>
        <v>33</v>
      </c>
    </row>
    <row r="1564" spans="1:6" x14ac:dyDescent="0.3">
      <c r="A1564" s="8" t="s">
        <v>813</v>
      </c>
      <c r="B1564" s="17">
        <v>33</v>
      </c>
      <c r="F1564" s="17">
        <f t="shared" si="24"/>
        <v>33</v>
      </c>
    </row>
    <row r="1565" spans="1:6" x14ac:dyDescent="0.3">
      <c r="A1565" s="8" t="s">
        <v>2973</v>
      </c>
      <c r="B1565" s="17">
        <v>33</v>
      </c>
      <c r="F1565" s="17">
        <f t="shared" si="24"/>
        <v>33</v>
      </c>
    </row>
    <row r="1566" spans="1:6" x14ac:dyDescent="0.3">
      <c r="A1566" s="8" t="s">
        <v>1299</v>
      </c>
      <c r="B1566" s="17">
        <v>33</v>
      </c>
      <c r="F1566" s="17">
        <f t="shared" si="24"/>
        <v>33</v>
      </c>
    </row>
    <row r="1567" spans="1:6" x14ac:dyDescent="0.3">
      <c r="A1567" s="8" t="s">
        <v>2216</v>
      </c>
      <c r="B1567" s="17">
        <v>33</v>
      </c>
      <c r="F1567" s="17">
        <f t="shared" si="24"/>
        <v>33</v>
      </c>
    </row>
    <row r="1568" spans="1:6" x14ac:dyDescent="0.3">
      <c r="A1568" s="8" t="s">
        <v>61</v>
      </c>
      <c r="B1568" s="17">
        <v>33</v>
      </c>
      <c r="F1568" s="17">
        <f t="shared" si="24"/>
        <v>33</v>
      </c>
    </row>
    <row r="1569" spans="1:6" x14ac:dyDescent="0.3">
      <c r="A1569" s="8" t="s">
        <v>3517</v>
      </c>
      <c r="B1569" s="17">
        <v>33</v>
      </c>
      <c r="F1569" s="17">
        <f t="shared" si="24"/>
        <v>33</v>
      </c>
    </row>
    <row r="1570" spans="1:6" x14ac:dyDescent="0.3">
      <c r="A1570" s="8" t="s">
        <v>3596</v>
      </c>
      <c r="B1570" s="17">
        <v>33</v>
      </c>
      <c r="F1570" s="17">
        <f t="shared" si="24"/>
        <v>33</v>
      </c>
    </row>
    <row r="1571" spans="1:6" x14ac:dyDescent="0.3">
      <c r="A1571" s="8" t="s">
        <v>2526</v>
      </c>
      <c r="B1571" s="17">
        <v>33</v>
      </c>
      <c r="F1571" s="17">
        <f t="shared" si="24"/>
        <v>33</v>
      </c>
    </row>
    <row r="1572" spans="1:6" x14ac:dyDescent="0.3">
      <c r="A1572" s="8" t="s">
        <v>2817</v>
      </c>
      <c r="B1572" s="17">
        <v>33</v>
      </c>
      <c r="F1572" s="17">
        <f t="shared" si="24"/>
        <v>33</v>
      </c>
    </row>
    <row r="1573" spans="1:6" x14ac:dyDescent="0.3">
      <c r="A1573" s="8" t="s">
        <v>3650</v>
      </c>
      <c r="B1573" s="17">
        <v>33</v>
      </c>
      <c r="F1573" s="17">
        <f t="shared" si="24"/>
        <v>33</v>
      </c>
    </row>
    <row r="1574" spans="1:6" x14ac:dyDescent="0.3">
      <c r="A1574" s="8" t="s">
        <v>2280</v>
      </c>
      <c r="B1574" s="17">
        <v>32</v>
      </c>
      <c r="F1574" s="17">
        <f t="shared" si="24"/>
        <v>32</v>
      </c>
    </row>
    <row r="1575" spans="1:6" x14ac:dyDescent="0.3">
      <c r="A1575" s="8" t="s">
        <v>1207</v>
      </c>
      <c r="B1575" s="17">
        <v>32</v>
      </c>
      <c r="F1575" s="17">
        <f t="shared" si="24"/>
        <v>32</v>
      </c>
    </row>
    <row r="1576" spans="1:6" x14ac:dyDescent="0.3">
      <c r="A1576" s="8" t="s">
        <v>3540</v>
      </c>
      <c r="B1576" s="17">
        <v>32</v>
      </c>
      <c r="F1576" s="17">
        <f t="shared" si="24"/>
        <v>32</v>
      </c>
    </row>
    <row r="1577" spans="1:6" x14ac:dyDescent="0.3">
      <c r="A1577" s="8" t="s">
        <v>2099</v>
      </c>
      <c r="B1577" s="17">
        <v>32</v>
      </c>
      <c r="F1577" s="17">
        <f t="shared" si="24"/>
        <v>32</v>
      </c>
    </row>
    <row r="1578" spans="1:6" x14ac:dyDescent="0.3">
      <c r="A1578" s="8" t="s">
        <v>1651</v>
      </c>
      <c r="B1578" s="17">
        <v>32</v>
      </c>
      <c r="F1578" s="17">
        <f t="shared" si="24"/>
        <v>32</v>
      </c>
    </row>
    <row r="1579" spans="1:6" x14ac:dyDescent="0.3">
      <c r="A1579" s="8" t="s">
        <v>1603</v>
      </c>
      <c r="B1579" s="17">
        <v>32</v>
      </c>
      <c r="F1579" s="17">
        <f t="shared" si="24"/>
        <v>32</v>
      </c>
    </row>
    <row r="1580" spans="1:6" x14ac:dyDescent="0.3">
      <c r="A1580" s="8" t="s">
        <v>1300</v>
      </c>
      <c r="B1580" s="17">
        <v>32</v>
      </c>
      <c r="F1580" s="17">
        <f t="shared" si="24"/>
        <v>32</v>
      </c>
    </row>
    <row r="1581" spans="1:6" x14ac:dyDescent="0.3">
      <c r="A1581" s="8" t="s">
        <v>1635</v>
      </c>
      <c r="B1581" s="17">
        <v>32</v>
      </c>
      <c r="F1581" s="17">
        <f t="shared" si="24"/>
        <v>32</v>
      </c>
    </row>
    <row r="1582" spans="1:6" x14ac:dyDescent="0.3">
      <c r="A1582" s="8" t="s">
        <v>3318</v>
      </c>
      <c r="B1582" s="17">
        <v>32</v>
      </c>
      <c r="F1582" s="17">
        <f t="shared" si="24"/>
        <v>32</v>
      </c>
    </row>
    <row r="1583" spans="1:6" x14ac:dyDescent="0.3">
      <c r="A1583" s="8" t="s">
        <v>2929</v>
      </c>
      <c r="B1583" s="17">
        <v>32</v>
      </c>
      <c r="F1583" s="17">
        <f t="shared" si="24"/>
        <v>32</v>
      </c>
    </row>
    <row r="1584" spans="1:6" x14ac:dyDescent="0.3">
      <c r="A1584" s="8" t="s">
        <v>2167</v>
      </c>
      <c r="B1584" s="17">
        <v>32</v>
      </c>
      <c r="F1584" s="17">
        <f t="shared" si="24"/>
        <v>32</v>
      </c>
    </row>
    <row r="1585" spans="1:6" x14ac:dyDescent="0.3">
      <c r="A1585" s="8" t="s">
        <v>2938</v>
      </c>
      <c r="B1585" s="17">
        <v>32</v>
      </c>
      <c r="F1585" s="17">
        <f t="shared" si="24"/>
        <v>32</v>
      </c>
    </row>
    <row r="1586" spans="1:6" x14ac:dyDescent="0.3">
      <c r="A1586" s="8" t="s">
        <v>1664</v>
      </c>
      <c r="B1586" s="17">
        <v>32</v>
      </c>
      <c r="F1586" s="17">
        <f t="shared" si="24"/>
        <v>32</v>
      </c>
    </row>
    <row r="1587" spans="1:6" x14ac:dyDescent="0.3">
      <c r="A1587" s="8" t="s">
        <v>3037</v>
      </c>
      <c r="B1587" s="17">
        <v>32</v>
      </c>
      <c r="F1587" s="17">
        <f t="shared" si="24"/>
        <v>32</v>
      </c>
    </row>
    <row r="1588" spans="1:6" x14ac:dyDescent="0.3">
      <c r="A1588" s="8" t="s">
        <v>3836</v>
      </c>
      <c r="B1588" s="17">
        <v>32</v>
      </c>
      <c r="F1588" s="17">
        <f t="shared" si="24"/>
        <v>32</v>
      </c>
    </row>
    <row r="1589" spans="1:6" x14ac:dyDescent="0.3">
      <c r="A1589" s="8" t="s">
        <v>831</v>
      </c>
      <c r="B1589" s="17">
        <v>32</v>
      </c>
      <c r="F1589" s="17">
        <f t="shared" si="24"/>
        <v>32</v>
      </c>
    </row>
    <row r="1590" spans="1:6" x14ac:dyDescent="0.3">
      <c r="A1590" s="8" t="s">
        <v>794</v>
      </c>
      <c r="B1590" s="17">
        <v>32</v>
      </c>
      <c r="F1590" s="17">
        <f t="shared" si="24"/>
        <v>32</v>
      </c>
    </row>
    <row r="1591" spans="1:6" x14ac:dyDescent="0.3">
      <c r="A1591" s="8" t="s">
        <v>73</v>
      </c>
      <c r="B1591" s="17">
        <v>32</v>
      </c>
      <c r="F1591" s="17">
        <f t="shared" si="24"/>
        <v>32</v>
      </c>
    </row>
    <row r="1592" spans="1:6" x14ac:dyDescent="0.3">
      <c r="A1592" s="8" t="s">
        <v>1884</v>
      </c>
      <c r="B1592" s="17">
        <v>32</v>
      </c>
      <c r="F1592" s="17">
        <f t="shared" si="24"/>
        <v>32</v>
      </c>
    </row>
    <row r="1593" spans="1:6" x14ac:dyDescent="0.3">
      <c r="A1593" s="8" t="s">
        <v>3687</v>
      </c>
      <c r="B1593" s="17">
        <v>31</v>
      </c>
      <c r="F1593" s="17">
        <f t="shared" si="24"/>
        <v>31</v>
      </c>
    </row>
    <row r="1594" spans="1:6" x14ac:dyDescent="0.3">
      <c r="A1594" s="8" t="s">
        <v>3561</v>
      </c>
      <c r="B1594" s="17">
        <v>31</v>
      </c>
      <c r="F1594" s="17">
        <f t="shared" si="24"/>
        <v>31</v>
      </c>
    </row>
    <row r="1595" spans="1:6" x14ac:dyDescent="0.3">
      <c r="A1595" s="8" t="s">
        <v>3609</v>
      </c>
      <c r="B1595" s="17">
        <v>31</v>
      </c>
      <c r="F1595" s="17">
        <f t="shared" si="24"/>
        <v>31</v>
      </c>
    </row>
    <row r="1596" spans="1:6" x14ac:dyDescent="0.3">
      <c r="A1596" s="8" t="s">
        <v>3310</v>
      </c>
      <c r="B1596" s="17">
        <v>31</v>
      </c>
      <c r="F1596" s="17">
        <f t="shared" si="24"/>
        <v>31</v>
      </c>
    </row>
    <row r="1597" spans="1:6" x14ac:dyDescent="0.3">
      <c r="A1597" s="8" t="s">
        <v>1348</v>
      </c>
      <c r="B1597" s="17">
        <v>31</v>
      </c>
      <c r="F1597" s="17">
        <f t="shared" si="24"/>
        <v>31</v>
      </c>
    </row>
    <row r="1598" spans="1:6" x14ac:dyDescent="0.3">
      <c r="A1598" s="8" t="s">
        <v>3675</v>
      </c>
      <c r="B1598" s="17">
        <v>31</v>
      </c>
      <c r="F1598" s="17">
        <f t="shared" si="24"/>
        <v>31</v>
      </c>
    </row>
    <row r="1599" spans="1:6" x14ac:dyDescent="0.3">
      <c r="A1599" s="8" t="s">
        <v>338</v>
      </c>
      <c r="B1599" s="17">
        <v>31</v>
      </c>
      <c r="F1599" s="17">
        <f t="shared" si="24"/>
        <v>31</v>
      </c>
    </row>
    <row r="1600" spans="1:6" x14ac:dyDescent="0.3">
      <c r="A1600" s="8" t="s">
        <v>1378</v>
      </c>
      <c r="B1600" s="17">
        <v>31</v>
      </c>
      <c r="F1600" s="17">
        <f t="shared" si="24"/>
        <v>31</v>
      </c>
    </row>
    <row r="1601" spans="1:6" x14ac:dyDescent="0.3">
      <c r="A1601" s="8" t="s">
        <v>2800</v>
      </c>
      <c r="B1601" s="17">
        <v>31</v>
      </c>
      <c r="F1601" s="17">
        <f t="shared" si="24"/>
        <v>31</v>
      </c>
    </row>
    <row r="1602" spans="1:6" x14ac:dyDescent="0.3">
      <c r="A1602" s="8" t="s">
        <v>1941</v>
      </c>
      <c r="B1602" s="17">
        <v>31</v>
      </c>
      <c r="F1602" s="17">
        <f t="shared" si="24"/>
        <v>31</v>
      </c>
    </row>
    <row r="1603" spans="1:6" x14ac:dyDescent="0.3">
      <c r="A1603" s="8" t="s">
        <v>1285</v>
      </c>
      <c r="B1603" s="17">
        <v>31</v>
      </c>
      <c r="F1603" s="17">
        <f t="shared" si="24"/>
        <v>31</v>
      </c>
    </row>
    <row r="1604" spans="1:6" x14ac:dyDescent="0.3">
      <c r="A1604" s="8" t="s">
        <v>1272</v>
      </c>
      <c r="B1604" s="17">
        <v>31</v>
      </c>
      <c r="F1604" s="17">
        <f t="shared" si="24"/>
        <v>31</v>
      </c>
    </row>
    <row r="1605" spans="1:6" x14ac:dyDescent="0.3">
      <c r="A1605" s="8" t="s">
        <v>3671</v>
      </c>
      <c r="B1605" s="17">
        <v>31</v>
      </c>
      <c r="F1605" s="17">
        <f t="shared" si="24"/>
        <v>31</v>
      </c>
    </row>
    <row r="1606" spans="1:6" x14ac:dyDescent="0.3">
      <c r="A1606" s="8" t="s">
        <v>3501</v>
      </c>
      <c r="B1606" s="17">
        <v>31</v>
      </c>
      <c r="F1606" s="17">
        <f t="shared" ref="F1606:F1669" si="25">B1606</f>
        <v>31</v>
      </c>
    </row>
    <row r="1607" spans="1:6" x14ac:dyDescent="0.3">
      <c r="A1607" s="8" t="s">
        <v>3309</v>
      </c>
      <c r="B1607" s="17">
        <v>31</v>
      </c>
      <c r="F1607" s="17">
        <f t="shared" si="25"/>
        <v>31</v>
      </c>
    </row>
    <row r="1608" spans="1:6" x14ac:dyDescent="0.3">
      <c r="A1608" s="8" t="s">
        <v>532</v>
      </c>
      <c r="B1608" s="17">
        <v>31</v>
      </c>
      <c r="F1608" s="17">
        <f t="shared" si="25"/>
        <v>31</v>
      </c>
    </row>
    <row r="1609" spans="1:6" x14ac:dyDescent="0.3">
      <c r="A1609" s="8" t="s">
        <v>523</v>
      </c>
      <c r="B1609" s="17">
        <v>31</v>
      </c>
      <c r="F1609" s="17">
        <f t="shared" si="25"/>
        <v>31</v>
      </c>
    </row>
    <row r="1610" spans="1:6" x14ac:dyDescent="0.3">
      <c r="A1610" s="8" t="s">
        <v>1247</v>
      </c>
      <c r="B1610" s="17">
        <v>31</v>
      </c>
      <c r="F1610" s="17">
        <f t="shared" si="25"/>
        <v>31</v>
      </c>
    </row>
    <row r="1611" spans="1:6" x14ac:dyDescent="0.3">
      <c r="A1611" s="8" t="s">
        <v>2839</v>
      </c>
      <c r="B1611" s="17">
        <v>31</v>
      </c>
      <c r="F1611" s="17">
        <f t="shared" si="25"/>
        <v>31</v>
      </c>
    </row>
    <row r="1612" spans="1:6" x14ac:dyDescent="0.3">
      <c r="A1612" s="8" t="s">
        <v>3444</v>
      </c>
      <c r="B1612" s="17">
        <v>31</v>
      </c>
      <c r="F1612" s="17">
        <f t="shared" si="25"/>
        <v>31</v>
      </c>
    </row>
    <row r="1613" spans="1:6" x14ac:dyDescent="0.3">
      <c r="A1613" s="8" t="s">
        <v>3750</v>
      </c>
      <c r="B1613" s="17">
        <v>30</v>
      </c>
      <c r="F1613" s="17">
        <f t="shared" si="25"/>
        <v>30</v>
      </c>
    </row>
    <row r="1614" spans="1:6" x14ac:dyDescent="0.3">
      <c r="A1614" s="8" t="s">
        <v>3372</v>
      </c>
      <c r="B1614" s="17">
        <v>30</v>
      </c>
      <c r="F1614" s="17">
        <f t="shared" si="25"/>
        <v>30</v>
      </c>
    </row>
    <row r="1615" spans="1:6" x14ac:dyDescent="0.3">
      <c r="A1615" s="8" t="s">
        <v>3020</v>
      </c>
      <c r="B1615" s="17">
        <v>30</v>
      </c>
      <c r="F1615" s="17">
        <f t="shared" si="25"/>
        <v>30</v>
      </c>
    </row>
    <row r="1616" spans="1:6" x14ac:dyDescent="0.3">
      <c r="A1616" s="8" t="s">
        <v>3700</v>
      </c>
      <c r="B1616" s="17">
        <v>30</v>
      </c>
      <c r="F1616" s="17">
        <f t="shared" si="25"/>
        <v>30</v>
      </c>
    </row>
    <row r="1617" spans="1:6" x14ac:dyDescent="0.3">
      <c r="A1617" s="8" t="s">
        <v>3782</v>
      </c>
      <c r="B1617" s="17">
        <v>30</v>
      </c>
      <c r="F1617" s="17">
        <f t="shared" si="25"/>
        <v>30</v>
      </c>
    </row>
    <row r="1618" spans="1:6" x14ac:dyDescent="0.3">
      <c r="A1618" s="8" t="s">
        <v>1838</v>
      </c>
      <c r="B1618" s="17">
        <v>30</v>
      </c>
      <c r="F1618" s="17">
        <f t="shared" si="25"/>
        <v>30</v>
      </c>
    </row>
    <row r="1619" spans="1:6" x14ac:dyDescent="0.3">
      <c r="A1619" s="8" t="s">
        <v>3694</v>
      </c>
      <c r="B1619" s="17">
        <v>30</v>
      </c>
      <c r="F1619" s="17">
        <f t="shared" si="25"/>
        <v>30</v>
      </c>
    </row>
    <row r="1620" spans="1:6" x14ac:dyDescent="0.3">
      <c r="A1620" s="8" t="s">
        <v>1021</v>
      </c>
      <c r="B1620" s="17">
        <v>30</v>
      </c>
      <c r="F1620" s="17">
        <f t="shared" si="25"/>
        <v>30</v>
      </c>
    </row>
    <row r="1621" spans="1:6" x14ac:dyDescent="0.3">
      <c r="A1621" s="8" t="s">
        <v>2223</v>
      </c>
      <c r="B1621" s="17">
        <v>30</v>
      </c>
      <c r="F1621" s="17">
        <f t="shared" si="25"/>
        <v>30</v>
      </c>
    </row>
    <row r="1622" spans="1:6" x14ac:dyDescent="0.3">
      <c r="A1622" s="8" t="s">
        <v>3777</v>
      </c>
      <c r="B1622" s="17">
        <v>30</v>
      </c>
      <c r="F1622" s="17">
        <f t="shared" si="25"/>
        <v>30</v>
      </c>
    </row>
    <row r="1623" spans="1:6" x14ac:dyDescent="0.3">
      <c r="A1623" s="8" t="s">
        <v>1604</v>
      </c>
      <c r="B1623" s="17">
        <v>30</v>
      </c>
      <c r="F1623" s="17">
        <f t="shared" si="25"/>
        <v>30</v>
      </c>
    </row>
    <row r="1624" spans="1:6" x14ac:dyDescent="0.3">
      <c r="A1624" s="8" t="s">
        <v>3366</v>
      </c>
      <c r="B1624" s="17">
        <v>30</v>
      </c>
      <c r="F1624" s="17">
        <f t="shared" si="25"/>
        <v>30</v>
      </c>
    </row>
    <row r="1625" spans="1:6" x14ac:dyDescent="0.3">
      <c r="A1625" s="8" t="s">
        <v>3415</v>
      </c>
      <c r="B1625" s="17">
        <v>30</v>
      </c>
      <c r="F1625" s="17">
        <f t="shared" si="25"/>
        <v>30</v>
      </c>
    </row>
    <row r="1626" spans="1:6" x14ac:dyDescent="0.3">
      <c r="A1626" s="8" t="s">
        <v>3280</v>
      </c>
      <c r="B1626" s="17">
        <v>30</v>
      </c>
      <c r="F1626" s="17">
        <f t="shared" si="25"/>
        <v>30</v>
      </c>
    </row>
    <row r="1627" spans="1:6" x14ac:dyDescent="0.3">
      <c r="A1627" s="8" t="s">
        <v>2486</v>
      </c>
      <c r="B1627" s="17">
        <v>30</v>
      </c>
      <c r="F1627" s="17">
        <f t="shared" si="25"/>
        <v>30</v>
      </c>
    </row>
    <row r="1628" spans="1:6" x14ac:dyDescent="0.3">
      <c r="A1628" s="8" t="s">
        <v>3382</v>
      </c>
      <c r="B1628" s="17">
        <v>30</v>
      </c>
      <c r="F1628" s="17">
        <f t="shared" si="25"/>
        <v>30</v>
      </c>
    </row>
    <row r="1629" spans="1:6" x14ac:dyDescent="0.3">
      <c r="A1629" s="8" t="s">
        <v>3470</v>
      </c>
      <c r="B1629" s="17">
        <v>30</v>
      </c>
      <c r="F1629" s="17">
        <f t="shared" si="25"/>
        <v>30</v>
      </c>
    </row>
    <row r="1630" spans="1:6" x14ac:dyDescent="0.3">
      <c r="A1630" s="8" t="s">
        <v>3270</v>
      </c>
      <c r="B1630" s="17">
        <v>30</v>
      </c>
      <c r="F1630" s="17">
        <f t="shared" si="25"/>
        <v>30</v>
      </c>
    </row>
    <row r="1631" spans="1:6" x14ac:dyDescent="0.3">
      <c r="A1631" s="8" t="s">
        <v>3676</v>
      </c>
      <c r="B1631" s="17">
        <v>30</v>
      </c>
      <c r="F1631" s="17">
        <f t="shared" si="25"/>
        <v>30</v>
      </c>
    </row>
    <row r="1632" spans="1:6" x14ac:dyDescent="0.3">
      <c r="A1632" s="8" t="s">
        <v>2977</v>
      </c>
      <c r="B1632" s="17">
        <v>30</v>
      </c>
      <c r="F1632" s="17">
        <f t="shared" si="25"/>
        <v>30</v>
      </c>
    </row>
    <row r="1633" spans="1:6" x14ac:dyDescent="0.3">
      <c r="A1633" s="8" t="s">
        <v>529</v>
      </c>
      <c r="B1633" s="17">
        <v>30</v>
      </c>
      <c r="F1633" s="17">
        <f t="shared" si="25"/>
        <v>30</v>
      </c>
    </row>
    <row r="1634" spans="1:6" x14ac:dyDescent="0.3">
      <c r="A1634" s="8" t="s">
        <v>3484</v>
      </c>
      <c r="B1634" s="17">
        <v>30</v>
      </c>
      <c r="F1634" s="17">
        <f t="shared" si="25"/>
        <v>30</v>
      </c>
    </row>
    <row r="1635" spans="1:6" x14ac:dyDescent="0.3">
      <c r="A1635" s="8" t="s">
        <v>1040</v>
      </c>
      <c r="B1635" s="17">
        <v>30</v>
      </c>
      <c r="F1635" s="17">
        <f t="shared" si="25"/>
        <v>30</v>
      </c>
    </row>
    <row r="1636" spans="1:6" x14ac:dyDescent="0.3">
      <c r="A1636" s="8" t="s">
        <v>3227</v>
      </c>
      <c r="B1636" s="17">
        <v>30</v>
      </c>
      <c r="F1636" s="17">
        <f t="shared" si="25"/>
        <v>30</v>
      </c>
    </row>
    <row r="1637" spans="1:6" x14ac:dyDescent="0.3">
      <c r="A1637" s="8" t="s">
        <v>3426</v>
      </c>
      <c r="B1637" s="17">
        <v>29</v>
      </c>
      <c r="F1637" s="17">
        <f t="shared" si="25"/>
        <v>29</v>
      </c>
    </row>
    <row r="1638" spans="1:6" x14ac:dyDescent="0.3">
      <c r="A1638" s="8" t="s">
        <v>786</v>
      </c>
      <c r="B1638" s="17">
        <v>29</v>
      </c>
      <c r="F1638" s="17">
        <f t="shared" si="25"/>
        <v>29</v>
      </c>
    </row>
    <row r="1639" spans="1:6" x14ac:dyDescent="0.3">
      <c r="A1639" s="8" t="s">
        <v>355</v>
      </c>
      <c r="B1639" s="17">
        <v>29</v>
      </c>
      <c r="F1639" s="17">
        <f t="shared" si="25"/>
        <v>29</v>
      </c>
    </row>
    <row r="1640" spans="1:6" x14ac:dyDescent="0.3">
      <c r="A1640" s="8" t="s">
        <v>1302</v>
      </c>
      <c r="B1640" s="17">
        <v>29</v>
      </c>
      <c r="F1640" s="17">
        <f t="shared" si="25"/>
        <v>29</v>
      </c>
    </row>
    <row r="1641" spans="1:6" x14ac:dyDescent="0.3">
      <c r="A1641" s="8" t="s">
        <v>3492</v>
      </c>
      <c r="B1641" s="17">
        <v>29</v>
      </c>
      <c r="F1641" s="17">
        <f t="shared" si="25"/>
        <v>29</v>
      </c>
    </row>
    <row r="1642" spans="1:6" x14ac:dyDescent="0.3">
      <c r="A1642" s="8" t="s">
        <v>3313</v>
      </c>
      <c r="B1642" s="17">
        <v>29</v>
      </c>
      <c r="F1642" s="17">
        <f t="shared" si="25"/>
        <v>29</v>
      </c>
    </row>
    <row r="1643" spans="1:6" x14ac:dyDescent="0.3">
      <c r="A1643" s="8" t="s">
        <v>3172</v>
      </c>
      <c r="B1643" s="17">
        <v>29</v>
      </c>
      <c r="F1643" s="17">
        <f t="shared" si="25"/>
        <v>29</v>
      </c>
    </row>
    <row r="1644" spans="1:6" x14ac:dyDescent="0.3">
      <c r="A1644" s="8" t="s">
        <v>3625</v>
      </c>
      <c r="B1644" s="17">
        <v>29</v>
      </c>
      <c r="F1644" s="17">
        <f t="shared" si="25"/>
        <v>29</v>
      </c>
    </row>
    <row r="1645" spans="1:6" x14ac:dyDescent="0.3">
      <c r="A1645" s="8" t="s">
        <v>1887</v>
      </c>
      <c r="B1645" s="17">
        <v>29</v>
      </c>
      <c r="F1645" s="17">
        <f t="shared" si="25"/>
        <v>29</v>
      </c>
    </row>
    <row r="1646" spans="1:6" x14ac:dyDescent="0.3">
      <c r="A1646" s="8" t="s">
        <v>76</v>
      </c>
      <c r="B1646" s="17">
        <v>29</v>
      </c>
      <c r="F1646" s="17">
        <f t="shared" si="25"/>
        <v>29</v>
      </c>
    </row>
    <row r="1647" spans="1:6" x14ac:dyDescent="0.3">
      <c r="A1647" s="8" t="s">
        <v>3487</v>
      </c>
      <c r="B1647" s="17">
        <v>29</v>
      </c>
      <c r="F1647" s="17">
        <f t="shared" si="25"/>
        <v>29</v>
      </c>
    </row>
    <row r="1648" spans="1:6" x14ac:dyDescent="0.3">
      <c r="A1648" s="8" t="s">
        <v>1938</v>
      </c>
      <c r="B1648" s="17">
        <v>29</v>
      </c>
      <c r="F1648" s="17">
        <f t="shared" si="25"/>
        <v>29</v>
      </c>
    </row>
    <row r="1649" spans="1:6" x14ac:dyDescent="0.3">
      <c r="A1649" s="8" t="s">
        <v>531</v>
      </c>
      <c r="B1649" s="17">
        <v>29</v>
      </c>
      <c r="F1649" s="17">
        <f t="shared" si="25"/>
        <v>29</v>
      </c>
    </row>
    <row r="1650" spans="1:6" x14ac:dyDescent="0.3">
      <c r="A1650" s="8" t="s">
        <v>2500</v>
      </c>
      <c r="B1650" s="17">
        <v>29</v>
      </c>
      <c r="F1650" s="17">
        <f t="shared" si="25"/>
        <v>29</v>
      </c>
    </row>
    <row r="1651" spans="1:6" x14ac:dyDescent="0.3">
      <c r="A1651" s="8" t="s">
        <v>3031</v>
      </c>
      <c r="B1651" s="17">
        <v>29</v>
      </c>
      <c r="F1651" s="17">
        <f t="shared" si="25"/>
        <v>29</v>
      </c>
    </row>
    <row r="1652" spans="1:6" x14ac:dyDescent="0.3">
      <c r="A1652" s="8" t="s">
        <v>3542</v>
      </c>
      <c r="B1652" s="17">
        <v>29</v>
      </c>
      <c r="F1652" s="17">
        <f t="shared" si="25"/>
        <v>29</v>
      </c>
    </row>
    <row r="1653" spans="1:6" x14ac:dyDescent="0.3">
      <c r="A1653" s="8" t="s">
        <v>2291</v>
      </c>
      <c r="B1653" s="17">
        <v>29</v>
      </c>
      <c r="F1653" s="17">
        <f t="shared" si="25"/>
        <v>29</v>
      </c>
    </row>
    <row r="1654" spans="1:6" x14ac:dyDescent="0.3">
      <c r="A1654" s="8" t="s">
        <v>3505</v>
      </c>
      <c r="B1654" s="17">
        <v>29</v>
      </c>
      <c r="F1654" s="17">
        <f t="shared" si="25"/>
        <v>29</v>
      </c>
    </row>
    <row r="1655" spans="1:6" x14ac:dyDescent="0.3">
      <c r="A1655" s="8" t="s">
        <v>2781</v>
      </c>
      <c r="B1655" s="17">
        <v>28</v>
      </c>
      <c r="F1655" s="17">
        <f t="shared" si="25"/>
        <v>28</v>
      </c>
    </row>
    <row r="1656" spans="1:6" x14ac:dyDescent="0.3">
      <c r="A1656" s="8" t="s">
        <v>37</v>
      </c>
      <c r="B1656" s="17">
        <v>28</v>
      </c>
      <c r="F1656" s="17">
        <f t="shared" si="25"/>
        <v>28</v>
      </c>
    </row>
    <row r="1657" spans="1:6" x14ac:dyDescent="0.3">
      <c r="A1657" s="8" t="s">
        <v>3536</v>
      </c>
      <c r="B1657" s="17">
        <v>28</v>
      </c>
      <c r="F1657" s="17">
        <f t="shared" si="25"/>
        <v>28</v>
      </c>
    </row>
    <row r="1658" spans="1:6" x14ac:dyDescent="0.3">
      <c r="A1658" s="8" t="s">
        <v>653</v>
      </c>
      <c r="B1658" s="17">
        <v>28</v>
      </c>
      <c r="F1658" s="17">
        <f t="shared" si="25"/>
        <v>28</v>
      </c>
    </row>
    <row r="1659" spans="1:6" x14ac:dyDescent="0.3">
      <c r="A1659" s="8" t="s">
        <v>3341</v>
      </c>
      <c r="B1659" s="17">
        <v>28</v>
      </c>
      <c r="F1659" s="17">
        <f t="shared" si="25"/>
        <v>28</v>
      </c>
    </row>
    <row r="1660" spans="1:6" x14ac:dyDescent="0.3">
      <c r="A1660" s="8" t="s">
        <v>2668</v>
      </c>
      <c r="B1660" s="17">
        <v>28</v>
      </c>
      <c r="F1660" s="17">
        <f t="shared" si="25"/>
        <v>28</v>
      </c>
    </row>
    <row r="1661" spans="1:6" x14ac:dyDescent="0.3">
      <c r="A1661" s="8" t="s">
        <v>3747</v>
      </c>
      <c r="B1661" s="17">
        <v>28</v>
      </c>
      <c r="F1661" s="17">
        <f t="shared" si="25"/>
        <v>28</v>
      </c>
    </row>
    <row r="1662" spans="1:6" x14ac:dyDescent="0.3">
      <c r="A1662" s="8" t="s">
        <v>2202</v>
      </c>
      <c r="B1662" s="17">
        <v>28</v>
      </c>
      <c r="F1662" s="17">
        <f t="shared" si="25"/>
        <v>28</v>
      </c>
    </row>
    <row r="1663" spans="1:6" x14ac:dyDescent="0.3">
      <c r="A1663" s="8" t="s">
        <v>3231</v>
      </c>
      <c r="B1663" s="17">
        <v>28</v>
      </c>
      <c r="F1663" s="17">
        <f t="shared" si="25"/>
        <v>28</v>
      </c>
    </row>
    <row r="1664" spans="1:6" x14ac:dyDescent="0.3">
      <c r="A1664" s="8" t="s">
        <v>800</v>
      </c>
      <c r="B1664" s="17">
        <v>28</v>
      </c>
      <c r="F1664" s="17">
        <f t="shared" si="25"/>
        <v>28</v>
      </c>
    </row>
    <row r="1665" spans="1:6" x14ac:dyDescent="0.3">
      <c r="A1665" s="8" t="s">
        <v>3752</v>
      </c>
      <c r="B1665" s="17">
        <v>28</v>
      </c>
      <c r="F1665" s="17">
        <f t="shared" si="25"/>
        <v>28</v>
      </c>
    </row>
    <row r="1666" spans="1:6" x14ac:dyDescent="0.3">
      <c r="A1666" s="8" t="s">
        <v>3395</v>
      </c>
      <c r="B1666" s="17">
        <v>28</v>
      </c>
      <c r="F1666" s="17">
        <f t="shared" si="25"/>
        <v>28</v>
      </c>
    </row>
    <row r="1667" spans="1:6" x14ac:dyDescent="0.3">
      <c r="A1667" s="8" t="s">
        <v>1643</v>
      </c>
      <c r="B1667" s="17">
        <v>28</v>
      </c>
      <c r="F1667" s="17">
        <f t="shared" si="25"/>
        <v>28</v>
      </c>
    </row>
    <row r="1668" spans="1:6" x14ac:dyDescent="0.3">
      <c r="A1668" s="8" t="s">
        <v>2235</v>
      </c>
      <c r="B1668" s="17">
        <v>28</v>
      </c>
      <c r="F1668" s="17">
        <f t="shared" si="25"/>
        <v>28</v>
      </c>
    </row>
    <row r="1669" spans="1:6" x14ac:dyDescent="0.3">
      <c r="A1669" s="8" t="s">
        <v>857</v>
      </c>
      <c r="B1669" s="17">
        <v>28</v>
      </c>
      <c r="F1669" s="17">
        <f t="shared" si="25"/>
        <v>28</v>
      </c>
    </row>
    <row r="1670" spans="1:6" x14ac:dyDescent="0.3">
      <c r="A1670" s="8" t="s">
        <v>1273</v>
      </c>
      <c r="B1670" s="17">
        <v>28</v>
      </c>
      <c r="F1670" s="17">
        <f t="shared" ref="F1670:F1733" si="26">B1670</f>
        <v>28</v>
      </c>
    </row>
    <row r="1671" spans="1:6" x14ac:dyDescent="0.3">
      <c r="A1671" s="8" t="s">
        <v>3665</v>
      </c>
      <c r="B1671" s="17">
        <v>28</v>
      </c>
      <c r="F1671" s="17">
        <f t="shared" si="26"/>
        <v>28</v>
      </c>
    </row>
    <row r="1672" spans="1:6" x14ac:dyDescent="0.3">
      <c r="A1672" s="8" t="s">
        <v>3759</v>
      </c>
      <c r="B1672" s="17">
        <v>28</v>
      </c>
      <c r="F1672" s="17">
        <f t="shared" si="26"/>
        <v>28</v>
      </c>
    </row>
    <row r="1673" spans="1:6" x14ac:dyDescent="0.3">
      <c r="A1673" s="8" t="s">
        <v>2613</v>
      </c>
      <c r="B1673" s="17">
        <v>28</v>
      </c>
      <c r="F1673" s="17">
        <f t="shared" si="26"/>
        <v>28</v>
      </c>
    </row>
    <row r="1674" spans="1:6" x14ac:dyDescent="0.3">
      <c r="A1674" s="8" t="s">
        <v>1525</v>
      </c>
      <c r="B1674" s="17">
        <v>28</v>
      </c>
      <c r="F1674" s="17">
        <f t="shared" si="26"/>
        <v>28</v>
      </c>
    </row>
    <row r="1675" spans="1:6" x14ac:dyDescent="0.3">
      <c r="A1675" s="8" t="s">
        <v>815</v>
      </c>
      <c r="B1675" s="17">
        <v>28</v>
      </c>
      <c r="F1675" s="17">
        <f t="shared" si="26"/>
        <v>28</v>
      </c>
    </row>
    <row r="1676" spans="1:6" x14ac:dyDescent="0.3">
      <c r="A1676" s="8" t="s">
        <v>3518</v>
      </c>
      <c r="B1676" s="17">
        <v>28</v>
      </c>
      <c r="F1676" s="17">
        <f t="shared" si="26"/>
        <v>28</v>
      </c>
    </row>
    <row r="1677" spans="1:6" x14ac:dyDescent="0.3">
      <c r="A1677" s="8" t="s">
        <v>1839</v>
      </c>
      <c r="B1677" s="17">
        <v>28</v>
      </c>
      <c r="F1677" s="17">
        <f t="shared" si="26"/>
        <v>28</v>
      </c>
    </row>
    <row r="1678" spans="1:6" x14ac:dyDescent="0.3">
      <c r="A1678" s="8" t="s">
        <v>3586</v>
      </c>
      <c r="B1678" s="17">
        <v>28</v>
      </c>
      <c r="F1678" s="17">
        <f t="shared" si="26"/>
        <v>28</v>
      </c>
    </row>
    <row r="1679" spans="1:6" x14ac:dyDescent="0.3">
      <c r="A1679" s="8" t="s">
        <v>2988</v>
      </c>
      <c r="B1679" s="17">
        <v>28</v>
      </c>
      <c r="F1679" s="17">
        <f t="shared" si="26"/>
        <v>28</v>
      </c>
    </row>
    <row r="1680" spans="1:6" x14ac:dyDescent="0.3">
      <c r="A1680" s="8" t="s">
        <v>83</v>
      </c>
      <c r="B1680" s="17">
        <v>28</v>
      </c>
      <c r="F1680" s="17">
        <f t="shared" si="26"/>
        <v>28</v>
      </c>
    </row>
    <row r="1681" spans="1:6" x14ac:dyDescent="0.3">
      <c r="A1681" s="8" t="s">
        <v>3825</v>
      </c>
      <c r="B1681" s="17">
        <v>28</v>
      </c>
      <c r="F1681" s="17">
        <f t="shared" si="26"/>
        <v>28</v>
      </c>
    </row>
    <row r="1682" spans="1:6" x14ac:dyDescent="0.3">
      <c r="A1682" s="8" t="s">
        <v>2791</v>
      </c>
      <c r="B1682" s="17">
        <v>28</v>
      </c>
      <c r="F1682" s="17">
        <f t="shared" si="26"/>
        <v>28</v>
      </c>
    </row>
    <row r="1683" spans="1:6" x14ac:dyDescent="0.3">
      <c r="A1683" s="8" t="s">
        <v>3379</v>
      </c>
      <c r="B1683" s="17">
        <v>28</v>
      </c>
      <c r="F1683" s="17">
        <f t="shared" si="26"/>
        <v>28</v>
      </c>
    </row>
    <row r="1684" spans="1:6" x14ac:dyDescent="0.3">
      <c r="A1684" s="8" t="s">
        <v>1759</v>
      </c>
      <c r="B1684" s="17">
        <v>27</v>
      </c>
      <c r="F1684" s="17">
        <f t="shared" si="26"/>
        <v>27</v>
      </c>
    </row>
    <row r="1685" spans="1:6" x14ac:dyDescent="0.3">
      <c r="A1685" s="8" t="s">
        <v>781</v>
      </c>
      <c r="B1685" s="17">
        <v>27</v>
      </c>
      <c r="F1685" s="17">
        <f t="shared" si="26"/>
        <v>27</v>
      </c>
    </row>
    <row r="1686" spans="1:6" x14ac:dyDescent="0.3">
      <c r="A1686" s="8" t="s">
        <v>2540</v>
      </c>
      <c r="B1686" s="17">
        <v>27</v>
      </c>
      <c r="F1686" s="17">
        <f t="shared" si="26"/>
        <v>27</v>
      </c>
    </row>
    <row r="1687" spans="1:6" x14ac:dyDescent="0.3">
      <c r="A1687" s="8" t="s">
        <v>2492</v>
      </c>
      <c r="B1687" s="17">
        <v>27</v>
      </c>
      <c r="F1687" s="17">
        <f t="shared" si="26"/>
        <v>27</v>
      </c>
    </row>
    <row r="1688" spans="1:6" x14ac:dyDescent="0.3">
      <c r="A1688" s="8" t="s">
        <v>3295</v>
      </c>
      <c r="B1688" s="17">
        <v>27</v>
      </c>
      <c r="F1688" s="17">
        <f t="shared" si="26"/>
        <v>27</v>
      </c>
    </row>
    <row r="1689" spans="1:6" x14ac:dyDescent="0.3">
      <c r="A1689" s="8" t="s">
        <v>3712</v>
      </c>
      <c r="B1689" s="17">
        <v>27</v>
      </c>
      <c r="F1689" s="17">
        <f t="shared" si="26"/>
        <v>27</v>
      </c>
    </row>
    <row r="1690" spans="1:6" x14ac:dyDescent="0.3">
      <c r="A1690" s="8" t="s">
        <v>3810</v>
      </c>
      <c r="B1690" s="17">
        <v>27</v>
      </c>
      <c r="F1690" s="17">
        <f t="shared" si="26"/>
        <v>27</v>
      </c>
    </row>
    <row r="1691" spans="1:6" x14ac:dyDescent="0.3">
      <c r="A1691" s="8" t="s">
        <v>3576</v>
      </c>
      <c r="B1691" s="17">
        <v>27</v>
      </c>
      <c r="F1691" s="17">
        <f t="shared" si="26"/>
        <v>27</v>
      </c>
    </row>
    <row r="1692" spans="1:6" x14ac:dyDescent="0.3">
      <c r="A1692" s="8" t="s">
        <v>2990</v>
      </c>
      <c r="B1692" s="17">
        <v>27</v>
      </c>
      <c r="F1692" s="17">
        <f t="shared" si="26"/>
        <v>27</v>
      </c>
    </row>
    <row r="1693" spans="1:6" x14ac:dyDescent="0.3">
      <c r="A1693" s="8" t="s">
        <v>1612</v>
      </c>
      <c r="B1693" s="17">
        <v>27</v>
      </c>
      <c r="F1693" s="17">
        <f t="shared" si="26"/>
        <v>27</v>
      </c>
    </row>
    <row r="1694" spans="1:6" x14ac:dyDescent="0.3">
      <c r="A1694" s="8" t="s">
        <v>3607</v>
      </c>
      <c r="B1694" s="17">
        <v>27</v>
      </c>
      <c r="F1694" s="17">
        <f t="shared" si="26"/>
        <v>27</v>
      </c>
    </row>
    <row r="1695" spans="1:6" x14ac:dyDescent="0.3">
      <c r="A1695" s="8" t="s">
        <v>3038</v>
      </c>
      <c r="B1695" s="17">
        <v>27</v>
      </c>
      <c r="F1695" s="17">
        <f t="shared" si="26"/>
        <v>27</v>
      </c>
    </row>
    <row r="1696" spans="1:6" x14ac:dyDescent="0.3">
      <c r="A1696" s="8" t="s">
        <v>3779</v>
      </c>
      <c r="B1696" s="17">
        <v>27</v>
      </c>
      <c r="F1696" s="17">
        <f t="shared" si="26"/>
        <v>27</v>
      </c>
    </row>
    <row r="1697" spans="1:6" x14ac:dyDescent="0.3">
      <c r="A1697" s="8" t="s">
        <v>1619</v>
      </c>
      <c r="B1697" s="17">
        <v>27</v>
      </c>
      <c r="F1697" s="17">
        <f t="shared" si="26"/>
        <v>27</v>
      </c>
    </row>
    <row r="1698" spans="1:6" x14ac:dyDescent="0.3">
      <c r="A1698" s="8" t="s">
        <v>2206</v>
      </c>
      <c r="B1698" s="17">
        <v>27</v>
      </c>
      <c r="F1698" s="17">
        <f t="shared" si="26"/>
        <v>27</v>
      </c>
    </row>
    <row r="1699" spans="1:6" x14ac:dyDescent="0.3">
      <c r="A1699" s="8" t="s">
        <v>108</v>
      </c>
      <c r="B1699" s="17">
        <v>27</v>
      </c>
      <c r="F1699" s="17">
        <f t="shared" si="26"/>
        <v>27</v>
      </c>
    </row>
    <row r="1700" spans="1:6" x14ac:dyDescent="0.3">
      <c r="A1700" s="8" t="s">
        <v>3457</v>
      </c>
      <c r="B1700" s="17">
        <v>27</v>
      </c>
      <c r="F1700" s="17">
        <f t="shared" si="26"/>
        <v>27</v>
      </c>
    </row>
    <row r="1701" spans="1:6" x14ac:dyDescent="0.3">
      <c r="A1701" s="8" t="s">
        <v>3751</v>
      </c>
      <c r="B1701" s="17">
        <v>27</v>
      </c>
      <c r="F1701" s="17">
        <f t="shared" si="26"/>
        <v>27</v>
      </c>
    </row>
    <row r="1702" spans="1:6" x14ac:dyDescent="0.3">
      <c r="A1702" s="8" t="s">
        <v>2522</v>
      </c>
      <c r="B1702" s="17">
        <v>27</v>
      </c>
      <c r="F1702" s="17">
        <f t="shared" si="26"/>
        <v>27</v>
      </c>
    </row>
    <row r="1703" spans="1:6" x14ac:dyDescent="0.3">
      <c r="A1703" s="8" t="s">
        <v>119</v>
      </c>
      <c r="B1703" s="17">
        <v>27</v>
      </c>
      <c r="F1703" s="17">
        <f t="shared" si="26"/>
        <v>27</v>
      </c>
    </row>
    <row r="1704" spans="1:6" x14ac:dyDescent="0.3">
      <c r="A1704" s="8" t="s">
        <v>2101</v>
      </c>
      <c r="B1704" s="17">
        <v>27</v>
      </c>
      <c r="F1704" s="17">
        <f t="shared" si="26"/>
        <v>27</v>
      </c>
    </row>
    <row r="1705" spans="1:6" x14ac:dyDescent="0.3">
      <c r="A1705" s="8" t="s">
        <v>811</v>
      </c>
      <c r="B1705" s="17">
        <v>27</v>
      </c>
      <c r="F1705" s="17">
        <f t="shared" si="26"/>
        <v>27</v>
      </c>
    </row>
    <row r="1706" spans="1:6" x14ac:dyDescent="0.3">
      <c r="A1706" s="8" t="s">
        <v>3597</v>
      </c>
      <c r="B1706" s="17">
        <v>27</v>
      </c>
      <c r="F1706" s="17">
        <f t="shared" si="26"/>
        <v>27</v>
      </c>
    </row>
    <row r="1707" spans="1:6" x14ac:dyDescent="0.3">
      <c r="A1707" s="8" t="s">
        <v>647</v>
      </c>
      <c r="B1707" s="17">
        <v>27</v>
      </c>
      <c r="F1707" s="17">
        <f t="shared" si="26"/>
        <v>27</v>
      </c>
    </row>
    <row r="1708" spans="1:6" x14ac:dyDescent="0.3">
      <c r="A1708" s="8" t="s">
        <v>3701</v>
      </c>
      <c r="B1708" s="17">
        <v>27</v>
      </c>
      <c r="F1708" s="17">
        <f t="shared" si="26"/>
        <v>27</v>
      </c>
    </row>
    <row r="1709" spans="1:6" x14ac:dyDescent="0.3">
      <c r="A1709" s="8" t="s">
        <v>3393</v>
      </c>
      <c r="B1709" s="17">
        <v>27</v>
      </c>
      <c r="F1709" s="17">
        <f t="shared" si="26"/>
        <v>27</v>
      </c>
    </row>
    <row r="1710" spans="1:6" x14ac:dyDescent="0.3">
      <c r="A1710" s="8" t="s">
        <v>3355</v>
      </c>
      <c r="B1710" s="17">
        <v>27</v>
      </c>
      <c r="F1710" s="17">
        <f t="shared" si="26"/>
        <v>27</v>
      </c>
    </row>
    <row r="1711" spans="1:6" x14ac:dyDescent="0.3">
      <c r="A1711" s="8" t="s">
        <v>1034</v>
      </c>
      <c r="B1711" s="17">
        <v>27</v>
      </c>
      <c r="F1711" s="17">
        <f t="shared" si="26"/>
        <v>27</v>
      </c>
    </row>
    <row r="1712" spans="1:6" x14ac:dyDescent="0.3">
      <c r="A1712" s="8" t="s">
        <v>2294</v>
      </c>
      <c r="B1712" s="17">
        <v>27</v>
      </c>
      <c r="F1712" s="17">
        <f t="shared" si="26"/>
        <v>27</v>
      </c>
    </row>
    <row r="1713" spans="1:6" x14ac:dyDescent="0.3">
      <c r="A1713" s="8" t="s">
        <v>3531</v>
      </c>
      <c r="B1713" s="17">
        <v>27</v>
      </c>
      <c r="F1713" s="17">
        <f t="shared" si="26"/>
        <v>27</v>
      </c>
    </row>
    <row r="1714" spans="1:6" x14ac:dyDescent="0.3">
      <c r="A1714" s="8" t="s">
        <v>1639</v>
      </c>
      <c r="B1714" s="17">
        <v>27</v>
      </c>
      <c r="F1714" s="17">
        <f t="shared" si="26"/>
        <v>27</v>
      </c>
    </row>
    <row r="1715" spans="1:6" x14ac:dyDescent="0.3">
      <c r="A1715" s="8" t="s">
        <v>649</v>
      </c>
      <c r="B1715" s="17">
        <v>27</v>
      </c>
      <c r="F1715" s="17">
        <f t="shared" si="26"/>
        <v>27</v>
      </c>
    </row>
    <row r="1716" spans="1:6" x14ac:dyDescent="0.3">
      <c r="A1716" s="8" t="s">
        <v>3579</v>
      </c>
      <c r="B1716" s="17">
        <v>27</v>
      </c>
      <c r="F1716" s="17">
        <f t="shared" si="26"/>
        <v>27</v>
      </c>
    </row>
    <row r="1717" spans="1:6" x14ac:dyDescent="0.3">
      <c r="A1717" s="8" t="s">
        <v>3707</v>
      </c>
      <c r="B1717" s="17">
        <v>27</v>
      </c>
      <c r="F1717" s="17">
        <f t="shared" si="26"/>
        <v>27</v>
      </c>
    </row>
    <row r="1718" spans="1:6" x14ac:dyDescent="0.3">
      <c r="A1718" s="8" t="s">
        <v>3761</v>
      </c>
      <c r="B1718" s="17">
        <v>27</v>
      </c>
      <c r="F1718" s="17">
        <f t="shared" si="26"/>
        <v>27</v>
      </c>
    </row>
    <row r="1719" spans="1:6" x14ac:dyDescent="0.3">
      <c r="A1719" s="8" t="s">
        <v>3489</v>
      </c>
      <c r="B1719" s="17">
        <v>27</v>
      </c>
      <c r="F1719" s="17">
        <f t="shared" si="26"/>
        <v>27</v>
      </c>
    </row>
    <row r="1720" spans="1:6" x14ac:dyDescent="0.3">
      <c r="A1720" s="8" t="s">
        <v>3371</v>
      </c>
      <c r="B1720" s="17">
        <v>27</v>
      </c>
      <c r="F1720" s="17">
        <f t="shared" si="26"/>
        <v>27</v>
      </c>
    </row>
    <row r="1721" spans="1:6" x14ac:dyDescent="0.3">
      <c r="A1721" s="8" t="s">
        <v>102</v>
      </c>
      <c r="B1721" s="17">
        <v>26</v>
      </c>
      <c r="F1721" s="17">
        <f t="shared" si="26"/>
        <v>26</v>
      </c>
    </row>
    <row r="1722" spans="1:6" x14ac:dyDescent="0.3">
      <c r="A1722" s="8" t="s">
        <v>3530</v>
      </c>
      <c r="B1722" s="17">
        <v>26</v>
      </c>
      <c r="F1722" s="17">
        <f t="shared" si="26"/>
        <v>26</v>
      </c>
    </row>
    <row r="1723" spans="1:6" x14ac:dyDescent="0.3">
      <c r="A1723" s="8" t="s">
        <v>1642</v>
      </c>
      <c r="B1723" s="17">
        <v>26</v>
      </c>
      <c r="F1723" s="17">
        <f t="shared" si="26"/>
        <v>26</v>
      </c>
    </row>
    <row r="1724" spans="1:6" x14ac:dyDescent="0.3">
      <c r="A1724" s="8" t="s">
        <v>3569</v>
      </c>
      <c r="B1724" s="17">
        <v>26</v>
      </c>
      <c r="F1724" s="17">
        <f t="shared" si="26"/>
        <v>26</v>
      </c>
    </row>
    <row r="1725" spans="1:6" x14ac:dyDescent="0.3">
      <c r="A1725" s="8" t="s">
        <v>3807</v>
      </c>
      <c r="B1725" s="17">
        <v>26</v>
      </c>
      <c r="F1725" s="17">
        <f t="shared" si="26"/>
        <v>26</v>
      </c>
    </row>
    <row r="1726" spans="1:6" x14ac:dyDescent="0.3">
      <c r="A1726" s="8" t="s">
        <v>2176</v>
      </c>
      <c r="B1726" s="17">
        <v>26</v>
      </c>
      <c r="F1726" s="17">
        <f t="shared" si="26"/>
        <v>26</v>
      </c>
    </row>
    <row r="1727" spans="1:6" x14ac:dyDescent="0.3">
      <c r="A1727" s="8" t="s">
        <v>2637</v>
      </c>
      <c r="B1727" s="17">
        <v>26</v>
      </c>
      <c r="F1727" s="17">
        <f t="shared" si="26"/>
        <v>26</v>
      </c>
    </row>
    <row r="1728" spans="1:6" x14ac:dyDescent="0.3">
      <c r="A1728" s="8" t="s">
        <v>1893</v>
      </c>
      <c r="B1728" s="17">
        <v>26</v>
      </c>
      <c r="F1728" s="17">
        <f t="shared" si="26"/>
        <v>26</v>
      </c>
    </row>
    <row r="1729" spans="1:6" x14ac:dyDescent="0.3">
      <c r="A1729" s="8" t="s">
        <v>1614</v>
      </c>
      <c r="B1729" s="17">
        <v>26</v>
      </c>
      <c r="F1729" s="17">
        <f t="shared" si="26"/>
        <v>26</v>
      </c>
    </row>
    <row r="1730" spans="1:6" x14ac:dyDescent="0.3">
      <c r="A1730" s="8" t="s">
        <v>2523</v>
      </c>
      <c r="B1730" s="17">
        <v>26</v>
      </c>
      <c r="F1730" s="17">
        <f t="shared" si="26"/>
        <v>26</v>
      </c>
    </row>
    <row r="1731" spans="1:6" x14ac:dyDescent="0.3">
      <c r="A1731" s="8" t="s">
        <v>3362</v>
      </c>
      <c r="B1731" s="17">
        <v>26</v>
      </c>
      <c r="F1731" s="17">
        <f t="shared" si="26"/>
        <v>26</v>
      </c>
    </row>
    <row r="1732" spans="1:6" x14ac:dyDescent="0.3">
      <c r="A1732" s="8" t="s">
        <v>3232</v>
      </c>
      <c r="B1732" s="17">
        <v>26</v>
      </c>
      <c r="F1732" s="17">
        <f t="shared" si="26"/>
        <v>26</v>
      </c>
    </row>
    <row r="1733" spans="1:6" x14ac:dyDescent="0.3">
      <c r="A1733" s="8" t="s">
        <v>1931</v>
      </c>
      <c r="B1733" s="17">
        <v>26</v>
      </c>
      <c r="F1733" s="17">
        <f t="shared" si="26"/>
        <v>26</v>
      </c>
    </row>
    <row r="1734" spans="1:6" x14ac:dyDescent="0.3">
      <c r="A1734" s="8" t="s">
        <v>3411</v>
      </c>
      <c r="B1734" s="17">
        <v>26</v>
      </c>
      <c r="F1734" s="17">
        <f t="shared" ref="F1734:F1797" si="27">B1734</f>
        <v>26</v>
      </c>
    </row>
    <row r="1735" spans="1:6" x14ac:dyDescent="0.3">
      <c r="A1735" s="8" t="s">
        <v>79</v>
      </c>
      <c r="B1735" s="17">
        <v>26</v>
      </c>
      <c r="F1735" s="17">
        <f t="shared" si="27"/>
        <v>26</v>
      </c>
    </row>
    <row r="1736" spans="1:6" x14ac:dyDescent="0.3">
      <c r="A1736" s="8" t="s">
        <v>3329</v>
      </c>
      <c r="B1736" s="17">
        <v>26</v>
      </c>
      <c r="F1736" s="17">
        <f t="shared" si="27"/>
        <v>26</v>
      </c>
    </row>
    <row r="1737" spans="1:6" x14ac:dyDescent="0.3">
      <c r="A1737" s="8" t="s">
        <v>3755</v>
      </c>
      <c r="B1737" s="17">
        <v>26</v>
      </c>
      <c r="F1737" s="17">
        <f t="shared" si="27"/>
        <v>26</v>
      </c>
    </row>
    <row r="1738" spans="1:6" x14ac:dyDescent="0.3">
      <c r="A1738" s="8" t="s">
        <v>112</v>
      </c>
      <c r="B1738" s="17">
        <v>26</v>
      </c>
      <c r="F1738" s="17">
        <f t="shared" si="27"/>
        <v>26</v>
      </c>
    </row>
    <row r="1739" spans="1:6" x14ac:dyDescent="0.3">
      <c r="A1739" s="8" t="s">
        <v>1885</v>
      </c>
      <c r="B1739" s="17">
        <v>26</v>
      </c>
      <c r="F1739" s="17">
        <f t="shared" si="27"/>
        <v>26</v>
      </c>
    </row>
    <row r="1740" spans="1:6" x14ac:dyDescent="0.3">
      <c r="A1740" s="8" t="s">
        <v>1852</v>
      </c>
      <c r="B1740" s="17">
        <v>26</v>
      </c>
      <c r="F1740" s="17">
        <f t="shared" si="27"/>
        <v>26</v>
      </c>
    </row>
    <row r="1741" spans="1:6" x14ac:dyDescent="0.3">
      <c r="A1741" s="8" t="s">
        <v>754</v>
      </c>
      <c r="B1741" s="17">
        <v>26</v>
      </c>
      <c r="F1741" s="17">
        <f t="shared" si="27"/>
        <v>26</v>
      </c>
    </row>
    <row r="1742" spans="1:6" x14ac:dyDescent="0.3">
      <c r="A1742" s="8" t="s">
        <v>1349</v>
      </c>
      <c r="B1742" s="17">
        <v>26</v>
      </c>
      <c r="F1742" s="17">
        <f t="shared" si="27"/>
        <v>26</v>
      </c>
    </row>
    <row r="1743" spans="1:6" x14ac:dyDescent="0.3">
      <c r="A1743" s="8" t="s">
        <v>3823</v>
      </c>
      <c r="B1743" s="17">
        <v>26</v>
      </c>
      <c r="F1743" s="17">
        <f t="shared" si="27"/>
        <v>26</v>
      </c>
    </row>
    <row r="1744" spans="1:6" x14ac:dyDescent="0.3">
      <c r="A1744" s="8" t="s">
        <v>364</v>
      </c>
      <c r="B1744" s="17">
        <v>26</v>
      </c>
      <c r="F1744" s="17">
        <f t="shared" si="27"/>
        <v>26</v>
      </c>
    </row>
    <row r="1745" spans="1:6" x14ac:dyDescent="0.3">
      <c r="A1745" s="8" t="s">
        <v>3369</v>
      </c>
      <c r="B1745" s="17">
        <v>26</v>
      </c>
      <c r="F1745" s="17">
        <f t="shared" si="27"/>
        <v>26</v>
      </c>
    </row>
    <row r="1746" spans="1:6" x14ac:dyDescent="0.3">
      <c r="A1746" s="8" t="s">
        <v>3816</v>
      </c>
      <c r="B1746" s="17">
        <v>26</v>
      </c>
      <c r="F1746" s="17">
        <f t="shared" si="27"/>
        <v>26</v>
      </c>
    </row>
    <row r="1747" spans="1:6" x14ac:dyDescent="0.3">
      <c r="A1747" s="8" t="s">
        <v>3008</v>
      </c>
      <c r="B1747" s="17">
        <v>26</v>
      </c>
      <c r="F1747" s="17">
        <f t="shared" si="27"/>
        <v>26</v>
      </c>
    </row>
    <row r="1748" spans="1:6" x14ac:dyDescent="0.3">
      <c r="A1748" s="8" t="s">
        <v>68</v>
      </c>
      <c r="B1748" s="17">
        <v>26</v>
      </c>
      <c r="F1748" s="17">
        <f t="shared" si="27"/>
        <v>26</v>
      </c>
    </row>
    <row r="1749" spans="1:6" x14ac:dyDescent="0.3">
      <c r="A1749" s="8" t="s">
        <v>782</v>
      </c>
      <c r="B1749" s="17">
        <v>25</v>
      </c>
      <c r="F1749" s="17">
        <f t="shared" si="27"/>
        <v>25</v>
      </c>
    </row>
    <row r="1750" spans="1:6" x14ac:dyDescent="0.3">
      <c r="A1750" s="8" t="s">
        <v>89</v>
      </c>
      <c r="B1750" s="17">
        <v>25</v>
      </c>
      <c r="F1750" s="17">
        <f t="shared" si="27"/>
        <v>25</v>
      </c>
    </row>
    <row r="1751" spans="1:6" x14ac:dyDescent="0.3">
      <c r="A1751" s="8" t="s">
        <v>2084</v>
      </c>
      <c r="B1751" s="17">
        <v>25</v>
      </c>
      <c r="F1751" s="17">
        <f t="shared" si="27"/>
        <v>25</v>
      </c>
    </row>
    <row r="1752" spans="1:6" x14ac:dyDescent="0.3">
      <c r="A1752" s="8" t="s">
        <v>1464</v>
      </c>
      <c r="B1752" s="17">
        <v>25</v>
      </c>
      <c r="F1752" s="17">
        <f t="shared" si="27"/>
        <v>25</v>
      </c>
    </row>
    <row r="1753" spans="1:6" x14ac:dyDescent="0.3">
      <c r="A1753" s="8" t="s">
        <v>1288</v>
      </c>
      <c r="B1753" s="17">
        <v>25</v>
      </c>
      <c r="F1753" s="17">
        <f t="shared" si="27"/>
        <v>25</v>
      </c>
    </row>
    <row r="1754" spans="1:6" x14ac:dyDescent="0.3">
      <c r="A1754" s="8" t="s">
        <v>3026</v>
      </c>
      <c r="B1754" s="17">
        <v>25</v>
      </c>
      <c r="F1754" s="17">
        <f t="shared" si="27"/>
        <v>25</v>
      </c>
    </row>
    <row r="1755" spans="1:6" x14ac:dyDescent="0.3">
      <c r="A1755" s="8" t="s">
        <v>2192</v>
      </c>
      <c r="B1755" s="17">
        <v>25</v>
      </c>
      <c r="F1755" s="17">
        <f t="shared" si="27"/>
        <v>25</v>
      </c>
    </row>
    <row r="1756" spans="1:6" x14ac:dyDescent="0.3">
      <c r="A1756" s="8" t="s">
        <v>3032</v>
      </c>
      <c r="B1756" s="17">
        <v>25</v>
      </c>
      <c r="F1756" s="17">
        <f t="shared" si="27"/>
        <v>25</v>
      </c>
    </row>
    <row r="1757" spans="1:6" x14ac:dyDescent="0.3">
      <c r="A1757" s="8" t="s">
        <v>2634</v>
      </c>
      <c r="B1757" s="17">
        <v>25</v>
      </c>
      <c r="F1757" s="17">
        <f t="shared" si="27"/>
        <v>25</v>
      </c>
    </row>
    <row r="1758" spans="1:6" x14ac:dyDescent="0.3">
      <c r="A1758" s="8" t="s">
        <v>3445</v>
      </c>
      <c r="B1758" s="17">
        <v>25</v>
      </c>
      <c r="F1758" s="17">
        <f t="shared" si="27"/>
        <v>25</v>
      </c>
    </row>
    <row r="1759" spans="1:6" x14ac:dyDescent="0.3">
      <c r="A1759" s="8" t="s">
        <v>2289</v>
      </c>
      <c r="B1759" s="17">
        <v>25</v>
      </c>
      <c r="F1759" s="17">
        <f t="shared" si="27"/>
        <v>25</v>
      </c>
    </row>
    <row r="1760" spans="1:6" x14ac:dyDescent="0.3">
      <c r="A1760" s="8" t="s">
        <v>3149</v>
      </c>
      <c r="B1760" s="17">
        <v>25</v>
      </c>
      <c r="F1760" s="17">
        <f t="shared" si="27"/>
        <v>25</v>
      </c>
    </row>
    <row r="1761" spans="1:6" x14ac:dyDescent="0.3">
      <c r="A1761" s="8" t="s">
        <v>1681</v>
      </c>
      <c r="B1761" s="17">
        <v>25</v>
      </c>
      <c r="F1761" s="17">
        <f t="shared" si="27"/>
        <v>25</v>
      </c>
    </row>
    <row r="1762" spans="1:6" x14ac:dyDescent="0.3">
      <c r="A1762" s="8" t="s">
        <v>1625</v>
      </c>
      <c r="B1762" s="17">
        <v>25</v>
      </c>
      <c r="F1762" s="17">
        <f t="shared" si="27"/>
        <v>25</v>
      </c>
    </row>
    <row r="1763" spans="1:6" x14ac:dyDescent="0.3">
      <c r="A1763" s="8" t="s">
        <v>2482</v>
      </c>
      <c r="B1763" s="17">
        <v>25</v>
      </c>
      <c r="F1763" s="17">
        <f t="shared" si="27"/>
        <v>25</v>
      </c>
    </row>
    <row r="1764" spans="1:6" x14ac:dyDescent="0.3">
      <c r="A1764" s="8" t="s">
        <v>2559</v>
      </c>
      <c r="B1764" s="17">
        <v>25</v>
      </c>
      <c r="F1764" s="17">
        <f t="shared" si="27"/>
        <v>25</v>
      </c>
    </row>
    <row r="1765" spans="1:6" x14ac:dyDescent="0.3">
      <c r="A1765" s="8" t="s">
        <v>3771</v>
      </c>
      <c r="B1765" s="17">
        <v>25</v>
      </c>
      <c r="F1765" s="17">
        <f t="shared" si="27"/>
        <v>25</v>
      </c>
    </row>
    <row r="1766" spans="1:6" x14ac:dyDescent="0.3">
      <c r="A1766" s="8" t="s">
        <v>3011</v>
      </c>
      <c r="B1766" s="17">
        <v>25</v>
      </c>
      <c r="F1766" s="17">
        <f t="shared" si="27"/>
        <v>25</v>
      </c>
    </row>
    <row r="1767" spans="1:6" x14ac:dyDescent="0.3">
      <c r="A1767" s="8" t="s">
        <v>1834</v>
      </c>
      <c r="B1767" s="17">
        <v>25</v>
      </c>
      <c r="F1767" s="17">
        <f t="shared" si="27"/>
        <v>25</v>
      </c>
    </row>
    <row r="1768" spans="1:6" x14ac:dyDescent="0.3">
      <c r="A1768" s="8" t="s">
        <v>3289</v>
      </c>
      <c r="B1768" s="17">
        <v>25</v>
      </c>
      <c r="F1768" s="17">
        <f t="shared" si="27"/>
        <v>25</v>
      </c>
    </row>
    <row r="1769" spans="1:6" x14ac:dyDescent="0.3">
      <c r="A1769" s="8" t="s">
        <v>22</v>
      </c>
      <c r="B1769" s="17">
        <v>25</v>
      </c>
      <c r="F1769" s="17">
        <f t="shared" si="27"/>
        <v>25</v>
      </c>
    </row>
    <row r="1770" spans="1:6" x14ac:dyDescent="0.3">
      <c r="A1770" s="8" t="s">
        <v>1215</v>
      </c>
      <c r="B1770" s="17">
        <v>25</v>
      </c>
      <c r="F1770" s="17">
        <f t="shared" si="27"/>
        <v>25</v>
      </c>
    </row>
    <row r="1771" spans="1:6" x14ac:dyDescent="0.3">
      <c r="A1771" s="8" t="s">
        <v>2088</v>
      </c>
      <c r="B1771" s="17">
        <v>25</v>
      </c>
      <c r="F1771" s="17">
        <f t="shared" si="27"/>
        <v>25</v>
      </c>
    </row>
    <row r="1772" spans="1:6" x14ac:dyDescent="0.3">
      <c r="A1772" s="8" t="s">
        <v>417</v>
      </c>
      <c r="B1772" s="17">
        <v>25</v>
      </c>
      <c r="F1772" s="17">
        <f t="shared" si="27"/>
        <v>25</v>
      </c>
    </row>
    <row r="1773" spans="1:6" x14ac:dyDescent="0.3">
      <c r="A1773" s="8" t="s">
        <v>2939</v>
      </c>
      <c r="B1773" s="17">
        <v>25</v>
      </c>
      <c r="F1773" s="17">
        <f t="shared" si="27"/>
        <v>25</v>
      </c>
    </row>
    <row r="1774" spans="1:6" x14ac:dyDescent="0.3">
      <c r="A1774" s="8" t="s">
        <v>3684</v>
      </c>
      <c r="B1774" s="17">
        <v>25</v>
      </c>
      <c r="F1774" s="17">
        <f t="shared" si="27"/>
        <v>25</v>
      </c>
    </row>
    <row r="1775" spans="1:6" x14ac:dyDescent="0.3">
      <c r="A1775" s="8" t="s">
        <v>2290</v>
      </c>
      <c r="B1775" s="17">
        <v>25</v>
      </c>
      <c r="F1775" s="17">
        <f t="shared" si="27"/>
        <v>25</v>
      </c>
    </row>
    <row r="1776" spans="1:6" x14ac:dyDescent="0.3">
      <c r="A1776" s="8" t="s">
        <v>3570</v>
      </c>
      <c r="B1776" s="17">
        <v>25</v>
      </c>
      <c r="F1776" s="17">
        <f t="shared" si="27"/>
        <v>25</v>
      </c>
    </row>
    <row r="1777" spans="1:6" x14ac:dyDescent="0.3">
      <c r="A1777" s="8" t="s">
        <v>3562</v>
      </c>
      <c r="B1777" s="17">
        <v>25</v>
      </c>
      <c r="F1777" s="17">
        <f t="shared" si="27"/>
        <v>25</v>
      </c>
    </row>
    <row r="1778" spans="1:6" x14ac:dyDescent="0.3">
      <c r="A1778" s="8" t="s">
        <v>3550</v>
      </c>
      <c r="B1778" s="17">
        <v>25</v>
      </c>
      <c r="F1778" s="17">
        <f t="shared" si="27"/>
        <v>25</v>
      </c>
    </row>
    <row r="1779" spans="1:6" x14ac:dyDescent="0.3">
      <c r="A1779" s="8" t="s">
        <v>1363</v>
      </c>
      <c r="B1779" s="17">
        <v>25</v>
      </c>
      <c r="F1779" s="17">
        <f t="shared" si="27"/>
        <v>25</v>
      </c>
    </row>
    <row r="1780" spans="1:6" x14ac:dyDescent="0.3">
      <c r="A1780" s="8" t="s">
        <v>1763</v>
      </c>
      <c r="B1780" s="17">
        <v>25</v>
      </c>
      <c r="F1780" s="17">
        <f t="shared" si="27"/>
        <v>25</v>
      </c>
    </row>
    <row r="1781" spans="1:6" x14ac:dyDescent="0.3">
      <c r="A1781" s="8" t="s">
        <v>3396</v>
      </c>
      <c r="B1781" s="17">
        <v>24</v>
      </c>
      <c r="F1781" s="17">
        <f t="shared" si="27"/>
        <v>24</v>
      </c>
    </row>
    <row r="1782" spans="1:6" x14ac:dyDescent="0.3">
      <c r="A1782" s="8" t="s">
        <v>3582</v>
      </c>
      <c r="B1782" s="17">
        <v>24</v>
      </c>
      <c r="F1782" s="17">
        <f t="shared" si="27"/>
        <v>24</v>
      </c>
    </row>
    <row r="1783" spans="1:6" x14ac:dyDescent="0.3">
      <c r="A1783" s="8" t="s">
        <v>3805</v>
      </c>
      <c r="B1783" s="17">
        <v>24</v>
      </c>
      <c r="F1783" s="17">
        <f t="shared" si="27"/>
        <v>24</v>
      </c>
    </row>
    <row r="1784" spans="1:6" x14ac:dyDescent="0.3">
      <c r="A1784" s="8" t="s">
        <v>2792</v>
      </c>
      <c r="B1784" s="17">
        <v>24</v>
      </c>
      <c r="F1784" s="17">
        <f t="shared" si="27"/>
        <v>24</v>
      </c>
    </row>
    <row r="1785" spans="1:6" x14ac:dyDescent="0.3">
      <c r="A1785" s="8" t="s">
        <v>3713</v>
      </c>
      <c r="B1785" s="17">
        <v>24</v>
      </c>
      <c r="F1785" s="17">
        <f t="shared" si="27"/>
        <v>24</v>
      </c>
    </row>
    <row r="1786" spans="1:6" x14ac:dyDescent="0.3">
      <c r="A1786" s="8" t="s">
        <v>2789</v>
      </c>
      <c r="B1786" s="17">
        <v>24</v>
      </c>
      <c r="F1786" s="17">
        <f t="shared" si="27"/>
        <v>24</v>
      </c>
    </row>
    <row r="1787" spans="1:6" x14ac:dyDescent="0.3">
      <c r="A1787" s="8" t="s">
        <v>2215</v>
      </c>
      <c r="B1787" s="17">
        <v>24</v>
      </c>
      <c r="F1787" s="17">
        <f t="shared" si="27"/>
        <v>24</v>
      </c>
    </row>
    <row r="1788" spans="1:6" x14ac:dyDescent="0.3">
      <c r="A1788" s="8" t="s">
        <v>3294</v>
      </c>
      <c r="B1788" s="17">
        <v>24</v>
      </c>
      <c r="F1788" s="17">
        <f t="shared" si="27"/>
        <v>24</v>
      </c>
    </row>
    <row r="1789" spans="1:6" x14ac:dyDescent="0.3">
      <c r="A1789" s="8" t="s">
        <v>2928</v>
      </c>
      <c r="B1789" s="17">
        <v>24</v>
      </c>
      <c r="F1789" s="17">
        <f t="shared" si="27"/>
        <v>24</v>
      </c>
    </row>
    <row r="1790" spans="1:6" x14ac:dyDescent="0.3">
      <c r="A1790" s="8" t="s">
        <v>66</v>
      </c>
      <c r="B1790" s="17">
        <v>24</v>
      </c>
      <c r="F1790" s="17">
        <f t="shared" si="27"/>
        <v>24</v>
      </c>
    </row>
    <row r="1791" spans="1:6" x14ac:dyDescent="0.3">
      <c r="A1791" s="8" t="s">
        <v>1849</v>
      </c>
      <c r="B1791" s="17">
        <v>24</v>
      </c>
      <c r="F1791" s="17">
        <f t="shared" si="27"/>
        <v>24</v>
      </c>
    </row>
    <row r="1792" spans="1:6" x14ac:dyDescent="0.3">
      <c r="A1792" s="8" t="s">
        <v>2980</v>
      </c>
      <c r="B1792" s="17">
        <v>24</v>
      </c>
      <c r="F1792" s="17">
        <f t="shared" si="27"/>
        <v>24</v>
      </c>
    </row>
    <row r="1793" spans="1:6" x14ac:dyDescent="0.3">
      <c r="A1793" s="8" t="s">
        <v>3558</v>
      </c>
      <c r="B1793" s="17">
        <v>24</v>
      </c>
      <c r="F1793" s="17">
        <f t="shared" si="27"/>
        <v>24</v>
      </c>
    </row>
    <row r="1794" spans="1:6" x14ac:dyDescent="0.3">
      <c r="A1794" s="8" t="s">
        <v>3780</v>
      </c>
      <c r="B1794" s="17">
        <v>24</v>
      </c>
      <c r="F1794" s="17">
        <f t="shared" si="27"/>
        <v>24</v>
      </c>
    </row>
    <row r="1795" spans="1:6" x14ac:dyDescent="0.3">
      <c r="A1795" s="8" t="s">
        <v>3543</v>
      </c>
      <c r="B1795" s="17">
        <v>24</v>
      </c>
      <c r="F1795" s="17">
        <f t="shared" si="27"/>
        <v>24</v>
      </c>
    </row>
    <row r="1796" spans="1:6" x14ac:dyDescent="0.3">
      <c r="A1796" s="8" t="s">
        <v>3185</v>
      </c>
      <c r="B1796" s="17">
        <v>24</v>
      </c>
      <c r="F1796" s="17">
        <f t="shared" si="27"/>
        <v>24</v>
      </c>
    </row>
    <row r="1797" spans="1:6" x14ac:dyDescent="0.3">
      <c r="A1797" s="8" t="s">
        <v>2209</v>
      </c>
      <c r="B1797" s="17">
        <v>24</v>
      </c>
      <c r="F1797" s="17">
        <f t="shared" si="27"/>
        <v>24</v>
      </c>
    </row>
    <row r="1798" spans="1:6" x14ac:dyDescent="0.3">
      <c r="A1798" s="8" t="s">
        <v>858</v>
      </c>
      <c r="B1798" s="17">
        <v>24</v>
      </c>
      <c r="F1798" s="17">
        <f t="shared" ref="F1798:F1861" si="28">B1798</f>
        <v>24</v>
      </c>
    </row>
    <row r="1799" spans="1:6" x14ac:dyDescent="0.3">
      <c r="A1799" s="8" t="s">
        <v>1301</v>
      </c>
      <c r="B1799" s="17">
        <v>24</v>
      </c>
      <c r="F1799" s="17">
        <f t="shared" si="28"/>
        <v>24</v>
      </c>
    </row>
    <row r="1800" spans="1:6" x14ac:dyDescent="0.3">
      <c r="A1800" s="8" t="s">
        <v>527</v>
      </c>
      <c r="B1800" s="17">
        <v>23</v>
      </c>
      <c r="F1800" s="17">
        <f t="shared" si="28"/>
        <v>23</v>
      </c>
    </row>
    <row r="1801" spans="1:6" x14ac:dyDescent="0.3">
      <c r="A1801" s="8" t="s">
        <v>3033</v>
      </c>
      <c r="B1801" s="17">
        <v>23</v>
      </c>
      <c r="F1801" s="17">
        <f t="shared" si="28"/>
        <v>23</v>
      </c>
    </row>
    <row r="1802" spans="1:6" x14ac:dyDescent="0.3">
      <c r="A1802" s="8" t="s">
        <v>2804</v>
      </c>
      <c r="B1802" s="17">
        <v>23</v>
      </c>
      <c r="F1802" s="17">
        <f t="shared" si="28"/>
        <v>23</v>
      </c>
    </row>
    <row r="1803" spans="1:6" x14ac:dyDescent="0.3">
      <c r="A1803" s="8" t="s">
        <v>3584</v>
      </c>
      <c r="B1803" s="17">
        <v>23</v>
      </c>
      <c r="F1803" s="17">
        <f t="shared" si="28"/>
        <v>23</v>
      </c>
    </row>
    <row r="1804" spans="1:6" x14ac:dyDescent="0.3">
      <c r="A1804" s="8" t="s">
        <v>2827</v>
      </c>
      <c r="B1804" s="17">
        <v>23</v>
      </c>
      <c r="F1804" s="17">
        <f t="shared" si="28"/>
        <v>23</v>
      </c>
    </row>
    <row r="1805" spans="1:6" x14ac:dyDescent="0.3">
      <c r="A1805" s="8" t="s">
        <v>1609</v>
      </c>
      <c r="B1805" s="17">
        <v>23</v>
      </c>
      <c r="F1805" s="17">
        <f t="shared" si="28"/>
        <v>23</v>
      </c>
    </row>
    <row r="1806" spans="1:6" x14ac:dyDescent="0.3">
      <c r="A1806" s="8" t="s">
        <v>3343</v>
      </c>
      <c r="B1806" s="17">
        <v>23</v>
      </c>
      <c r="F1806" s="17">
        <f t="shared" si="28"/>
        <v>23</v>
      </c>
    </row>
    <row r="1807" spans="1:6" x14ac:dyDescent="0.3">
      <c r="A1807" s="8" t="s">
        <v>63</v>
      </c>
      <c r="B1807" s="17">
        <v>23</v>
      </c>
      <c r="F1807" s="17">
        <f t="shared" si="28"/>
        <v>23</v>
      </c>
    </row>
    <row r="1808" spans="1:6" x14ac:dyDescent="0.3">
      <c r="A1808" s="8" t="s">
        <v>1297</v>
      </c>
      <c r="B1808" s="17">
        <v>23</v>
      </c>
      <c r="F1808" s="17">
        <f t="shared" si="28"/>
        <v>23</v>
      </c>
    </row>
    <row r="1809" spans="1:6" x14ac:dyDescent="0.3">
      <c r="A1809" s="8" t="s">
        <v>2729</v>
      </c>
      <c r="B1809" s="17">
        <v>23</v>
      </c>
      <c r="F1809" s="17">
        <f t="shared" si="28"/>
        <v>23</v>
      </c>
    </row>
    <row r="1810" spans="1:6" x14ac:dyDescent="0.3">
      <c r="A1810" s="8" t="s">
        <v>3367</v>
      </c>
      <c r="B1810" s="17">
        <v>23</v>
      </c>
      <c r="F1810" s="17">
        <f t="shared" si="28"/>
        <v>23</v>
      </c>
    </row>
    <row r="1811" spans="1:6" x14ac:dyDescent="0.3">
      <c r="A1811" s="8" t="s">
        <v>2094</v>
      </c>
      <c r="B1811" s="17">
        <v>23</v>
      </c>
      <c r="F1811" s="17">
        <f t="shared" si="28"/>
        <v>23</v>
      </c>
    </row>
    <row r="1812" spans="1:6" x14ac:dyDescent="0.3">
      <c r="A1812" s="8" t="s">
        <v>1948</v>
      </c>
      <c r="B1812" s="17">
        <v>23</v>
      </c>
      <c r="F1812" s="17">
        <f t="shared" si="28"/>
        <v>23</v>
      </c>
    </row>
    <row r="1813" spans="1:6" x14ac:dyDescent="0.3">
      <c r="A1813" s="8" t="s">
        <v>3322</v>
      </c>
      <c r="B1813" s="17">
        <v>23</v>
      </c>
      <c r="F1813" s="17">
        <f t="shared" si="28"/>
        <v>23</v>
      </c>
    </row>
    <row r="1814" spans="1:6" x14ac:dyDescent="0.3">
      <c r="A1814" s="8" t="s">
        <v>1671</v>
      </c>
      <c r="B1814" s="17">
        <v>23</v>
      </c>
      <c r="F1814" s="17">
        <f t="shared" si="28"/>
        <v>23</v>
      </c>
    </row>
    <row r="1815" spans="1:6" x14ac:dyDescent="0.3">
      <c r="A1815" s="8" t="s">
        <v>3471</v>
      </c>
      <c r="B1815" s="17">
        <v>23</v>
      </c>
      <c r="F1815" s="17">
        <f t="shared" si="28"/>
        <v>23</v>
      </c>
    </row>
    <row r="1816" spans="1:6" x14ac:dyDescent="0.3">
      <c r="A1816" s="8" t="s">
        <v>818</v>
      </c>
      <c r="B1816" s="17">
        <v>23</v>
      </c>
      <c r="F1816" s="17">
        <f t="shared" si="28"/>
        <v>23</v>
      </c>
    </row>
    <row r="1817" spans="1:6" x14ac:dyDescent="0.3">
      <c r="A1817" s="8" t="s">
        <v>3681</v>
      </c>
      <c r="B1817" s="17">
        <v>23</v>
      </c>
      <c r="F1817" s="17">
        <f t="shared" si="28"/>
        <v>23</v>
      </c>
    </row>
    <row r="1818" spans="1:6" x14ac:dyDescent="0.3">
      <c r="A1818" s="8" t="s">
        <v>1620</v>
      </c>
      <c r="B1818" s="17">
        <v>23</v>
      </c>
      <c r="F1818" s="17">
        <f t="shared" si="28"/>
        <v>23</v>
      </c>
    </row>
    <row r="1819" spans="1:6" x14ac:dyDescent="0.3">
      <c r="A1819" s="8" t="s">
        <v>25</v>
      </c>
      <c r="B1819" s="17">
        <v>23</v>
      </c>
      <c r="F1819" s="17">
        <f t="shared" si="28"/>
        <v>23</v>
      </c>
    </row>
    <row r="1820" spans="1:6" x14ac:dyDescent="0.3">
      <c r="A1820" s="8" t="s">
        <v>743</v>
      </c>
      <c r="B1820" s="17">
        <v>23</v>
      </c>
      <c r="F1820" s="17">
        <f t="shared" si="28"/>
        <v>23</v>
      </c>
    </row>
    <row r="1821" spans="1:6" x14ac:dyDescent="0.3">
      <c r="A1821" s="8" t="s">
        <v>3358</v>
      </c>
      <c r="B1821" s="17">
        <v>23</v>
      </c>
      <c r="F1821" s="17">
        <f t="shared" si="28"/>
        <v>23</v>
      </c>
    </row>
    <row r="1822" spans="1:6" x14ac:dyDescent="0.3">
      <c r="A1822" s="8" t="s">
        <v>3704</v>
      </c>
      <c r="B1822" s="17">
        <v>23</v>
      </c>
      <c r="F1822" s="17">
        <f t="shared" si="28"/>
        <v>23</v>
      </c>
    </row>
    <row r="1823" spans="1:6" x14ac:dyDescent="0.3">
      <c r="A1823" s="8" t="s">
        <v>3174</v>
      </c>
      <c r="B1823" s="17">
        <v>23</v>
      </c>
      <c r="F1823" s="17">
        <f t="shared" si="28"/>
        <v>23</v>
      </c>
    </row>
    <row r="1824" spans="1:6" x14ac:dyDescent="0.3">
      <c r="A1824" s="8" t="s">
        <v>2993</v>
      </c>
      <c r="B1824" s="17">
        <v>22</v>
      </c>
      <c r="F1824" s="17">
        <f t="shared" si="28"/>
        <v>22</v>
      </c>
    </row>
    <row r="1825" spans="1:6" x14ac:dyDescent="0.3">
      <c r="A1825" s="8" t="s">
        <v>117</v>
      </c>
      <c r="B1825" s="17">
        <v>22</v>
      </c>
      <c r="F1825" s="17">
        <f t="shared" si="28"/>
        <v>22</v>
      </c>
    </row>
    <row r="1826" spans="1:6" x14ac:dyDescent="0.3">
      <c r="A1826" s="8" t="s">
        <v>3657</v>
      </c>
      <c r="B1826" s="17">
        <v>22</v>
      </c>
      <c r="F1826" s="17">
        <f t="shared" si="28"/>
        <v>22</v>
      </c>
    </row>
    <row r="1827" spans="1:6" x14ac:dyDescent="0.3">
      <c r="A1827" s="8" t="s">
        <v>52</v>
      </c>
      <c r="B1827" s="17">
        <v>22</v>
      </c>
      <c r="F1827" s="17">
        <f t="shared" si="28"/>
        <v>22</v>
      </c>
    </row>
    <row r="1828" spans="1:6" x14ac:dyDescent="0.3">
      <c r="A1828" s="8" t="s">
        <v>3389</v>
      </c>
      <c r="B1828" s="17">
        <v>22</v>
      </c>
      <c r="F1828" s="17">
        <f t="shared" si="28"/>
        <v>22</v>
      </c>
    </row>
    <row r="1829" spans="1:6" x14ac:dyDescent="0.3">
      <c r="A1829" s="8" t="s">
        <v>1284</v>
      </c>
      <c r="B1829" s="17">
        <v>22</v>
      </c>
      <c r="F1829" s="17">
        <f t="shared" si="28"/>
        <v>22</v>
      </c>
    </row>
    <row r="1830" spans="1:6" x14ac:dyDescent="0.3">
      <c r="A1830" s="8" t="s">
        <v>3347</v>
      </c>
      <c r="B1830" s="17">
        <v>22</v>
      </c>
      <c r="F1830" s="17">
        <f t="shared" si="28"/>
        <v>22</v>
      </c>
    </row>
    <row r="1831" spans="1:6" x14ac:dyDescent="0.3">
      <c r="A1831" s="8" t="s">
        <v>3557</v>
      </c>
      <c r="B1831" s="17">
        <v>22</v>
      </c>
      <c r="F1831" s="17">
        <f t="shared" si="28"/>
        <v>22</v>
      </c>
    </row>
    <row r="1832" spans="1:6" x14ac:dyDescent="0.3">
      <c r="A1832" s="8" t="s">
        <v>757</v>
      </c>
      <c r="B1832" s="17">
        <v>22</v>
      </c>
      <c r="F1832" s="17">
        <f t="shared" si="28"/>
        <v>22</v>
      </c>
    </row>
    <row r="1833" spans="1:6" x14ac:dyDescent="0.3">
      <c r="A1833" s="8" t="s">
        <v>1858</v>
      </c>
      <c r="B1833" s="17">
        <v>22</v>
      </c>
      <c r="F1833" s="17">
        <f t="shared" si="28"/>
        <v>22</v>
      </c>
    </row>
    <row r="1834" spans="1:6" x14ac:dyDescent="0.3">
      <c r="A1834" s="8" t="s">
        <v>2318</v>
      </c>
      <c r="B1834" s="17">
        <v>22</v>
      </c>
      <c r="F1834" s="17">
        <f t="shared" si="28"/>
        <v>22</v>
      </c>
    </row>
    <row r="1835" spans="1:6" x14ac:dyDescent="0.3">
      <c r="A1835" s="8" t="s">
        <v>1295</v>
      </c>
      <c r="B1835" s="17">
        <v>22</v>
      </c>
      <c r="F1835" s="17">
        <f t="shared" si="28"/>
        <v>22</v>
      </c>
    </row>
    <row r="1836" spans="1:6" x14ac:dyDescent="0.3">
      <c r="A1836" s="8" t="s">
        <v>3529</v>
      </c>
      <c r="B1836" s="17">
        <v>22</v>
      </c>
      <c r="F1836" s="17">
        <f t="shared" si="28"/>
        <v>22</v>
      </c>
    </row>
    <row r="1837" spans="1:6" x14ac:dyDescent="0.3">
      <c r="A1837" s="8" t="s">
        <v>408</v>
      </c>
      <c r="B1837" s="17">
        <v>22</v>
      </c>
      <c r="F1837" s="17">
        <f t="shared" si="28"/>
        <v>22</v>
      </c>
    </row>
    <row r="1838" spans="1:6" x14ac:dyDescent="0.3">
      <c r="A1838" s="8" t="s">
        <v>21</v>
      </c>
      <c r="B1838" s="17">
        <v>22</v>
      </c>
      <c r="F1838" s="17">
        <f t="shared" si="28"/>
        <v>22</v>
      </c>
    </row>
    <row r="1839" spans="1:6" x14ac:dyDescent="0.3">
      <c r="A1839" s="8" t="s">
        <v>2120</v>
      </c>
      <c r="B1839" s="17">
        <v>22</v>
      </c>
      <c r="F1839" s="17">
        <f t="shared" si="28"/>
        <v>22</v>
      </c>
    </row>
    <row r="1840" spans="1:6" x14ac:dyDescent="0.3">
      <c r="A1840" s="8" t="s">
        <v>2096</v>
      </c>
      <c r="B1840" s="17">
        <v>22</v>
      </c>
      <c r="F1840" s="17">
        <f t="shared" si="28"/>
        <v>22</v>
      </c>
    </row>
    <row r="1841" spans="1:6" x14ac:dyDescent="0.3">
      <c r="A1841" s="8" t="s">
        <v>383</v>
      </c>
      <c r="B1841" s="17">
        <v>22</v>
      </c>
      <c r="F1841" s="17">
        <f t="shared" si="28"/>
        <v>22</v>
      </c>
    </row>
    <row r="1842" spans="1:6" x14ac:dyDescent="0.3">
      <c r="A1842" s="8" t="s">
        <v>2180</v>
      </c>
      <c r="B1842" s="17">
        <v>21</v>
      </c>
      <c r="F1842" s="17">
        <f t="shared" si="28"/>
        <v>21</v>
      </c>
    </row>
    <row r="1843" spans="1:6" x14ac:dyDescent="0.3">
      <c r="A1843" s="8" t="s">
        <v>3273</v>
      </c>
      <c r="B1843" s="17">
        <v>21</v>
      </c>
      <c r="F1843" s="17">
        <f t="shared" si="28"/>
        <v>21</v>
      </c>
    </row>
    <row r="1844" spans="1:6" x14ac:dyDescent="0.3">
      <c r="A1844" s="8" t="s">
        <v>3708</v>
      </c>
      <c r="B1844" s="17">
        <v>21</v>
      </c>
      <c r="F1844" s="17">
        <f t="shared" si="28"/>
        <v>21</v>
      </c>
    </row>
    <row r="1845" spans="1:6" x14ac:dyDescent="0.3">
      <c r="A1845" s="8" t="s">
        <v>3408</v>
      </c>
      <c r="B1845" s="17">
        <v>21</v>
      </c>
      <c r="F1845" s="17">
        <f t="shared" si="28"/>
        <v>21</v>
      </c>
    </row>
    <row r="1846" spans="1:6" x14ac:dyDescent="0.3">
      <c r="A1846" s="8" t="s">
        <v>2927</v>
      </c>
      <c r="B1846" s="17">
        <v>21</v>
      </c>
      <c r="F1846" s="17">
        <f t="shared" si="28"/>
        <v>21</v>
      </c>
    </row>
    <row r="1847" spans="1:6" x14ac:dyDescent="0.3">
      <c r="A1847" s="8" t="s">
        <v>3453</v>
      </c>
      <c r="B1847" s="17">
        <v>21</v>
      </c>
      <c r="F1847" s="17">
        <f t="shared" si="28"/>
        <v>21</v>
      </c>
    </row>
    <row r="1848" spans="1:6" x14ac:dyDescent="0.3">
      <c r="A1848" s="8" t="s">
        <v>2834</v>
      </c>
      <c r="B1848" s="17">
        <v>21</v>
      </c>
      <c r="F1848" s="17">
        <f t="shared" si="28"/>
        <v>21</v>
      </c>
    </row>
    <row r="1849" spans="1:6" x14ac:dyDescent="0.3">
      <c r="A1849" s="8" t="s">
        <v>1843</v>
      </c>
      <c r="B1849" s="17">
        <v>21</v>
      </c>
      <c r="F1849" s="17">
        <f t="shared" si="28"/>
        <v>21</v>
      </c>
    </row>
    <row r="1850" spans="1:6" x14ac:dyDescent="0.3">
      <c r="A1850" s="8" t="s">
        <v>2809</v>
      </c>
      <c r="B1850" s="17">
        <v>21</v>
      </c>
      <c r="F1850" s="17">
        <f t="shared" si="28"/>
        <v>21</v>
      </c>
    </row>
    <row r="1851" spans="1:6" x14ac:dyDescent="0.3">
      <c r="A1851" s="8" t="s">
        <v>3165</v>
      </c>
      <c r="B1851" s="17">
        <v>21</v>
      </c>
      <c r="F1851" s="17">
        <f t="shared" si="28"/>
        <v>21</v>
      </c>
    </row>
    <row r="1852" spans="1:6" x14ac:dyDescent="0.3">
      <c r="A1852" s="8" t="s">
        <v>2837</v>
      </c>
      <c r="B1852" s="17">
        <v>21</v>
      </c>
      <c r="F1852" s="17">
        <f t="shared" si="28"/>
        <v>21</v>
      </c>
    </row>
    <row r="1853" spans="1:6" x14ac:dyDescent="0.3">
      <c r="A1853" s="8" t="s">
        <v>3519</v>
      </c>
      <c r="B1853" s="17">
        <v>21</v>
      </c>
      <c r="F1853" s="17">
        <f t="shared" si="28"/>
        <v>21</v>
      </c>
    </row>
    <row r="1854" spans="1:6" x14ac:dyDescent="0.3">
      <c r="A1854" s="8" t="s">
        <v>3377</v>
      </c>
      <c r="B1854" s="17">
        <v>21</v>
      </c>
      <c r="F1854" s="17">
        <f t="shared" si="28"/>
        <v>21</v>
      </c>
    </row>
    <row r="1855" spans="1:6" x14ac:dyDescent="0.3">
      <c r="A1855" s="8" t="s">
        <v>3620</v>
      </c>
      <c r="B1855" s="17">
        <v>21</v>
      </c>
      <c r="F1855" s="17">
        <f t="shared" si="28"/>
        <v>21</v>
      </c>
    </row>
    <row r="1856" spans="1:6" x14ac:dyDescent="0.3">
      <c r="A1856" s="8" t="s">
        <v>3699</v>
      </c>
      <c r="B1856" s="17">
        <v>21</v>
      </c>
      <c r="F1856" s="17">
        <f t="shared" si="28"/>
        <v>21</v>
      </c>
    </row>
    <row r="1857" spans="1:6" x14ac:dyDescent="0.3">
      <c r="A1857" s="8" t="s">
        <v>3356</v>
      </c>
      <c r="B1857" s="17">
        <v>21</v>
      </c>
      <c r="F1857" s="17">
        <f t="shared" si="28"/>
        <v>21</v>
      </c>
    </row>
    <row r="1858" spans="1:6" x14ac:dyDescent="0.3">
      <c r="A1858" s="8" t="s">
        <v>2628</v>
      </c>
      <c r="B1858" s="17">
        <v>21</v>
      </c>
      <c r="F1858" s="17">
        <f t="shared" si="28"/>
        <v>21</v>
      </c>
    </row>
    <row r="1859" spans="1:6" x14ac:dyDescent="0.3">
      <c r="A1859" s="8" t="s">
        <v>3430</v>
      </c>
      <c r="B1859" s="17">
        <v>21</v>
      </c>
      <c r="F1859" s="17">
        <f t="shared" si="28"/>
        <v>21</v>
      </c>
    </row>
    <row r="1860" spans="1:6" x14ac:dyDescent="0.3">
      <c r="A1860" s="8" t="s">
        <v>3608</v>
      </c>
      <c r="B1860" s="17">
        <v>21</v>
      </c>
      <c r="F1860" s="17">
        <f t="shared" si="28"/>
        <v>21</v>
      </c>
    </row>
    <row r="1861" spans="1:6" x14ac:dyDescent="0.3">
      <c r="A1861" s="8" t="s">
        <v>87</v>
      </c>
      <c r="B1861" s="17">
        <v>21</v>
      </c>
      <c r="F1861" s="17">
        <f t="shared" si="28"/>
        <v>21</v>
      </c>
    </row>
    <row r="1862" spans="1:6" x14ac:dyDescent="0.3">
      <c r="A1862" s="8" t="s">
        <v>660</v>
      </c>
      <c r="B1862" s="17">
        <v>21</v>
      </c>
      <c r="F1862" s="17">
        <f t="shared" ref="F1862:F1925" si="29">B1862</f>
        <v>21</v>
      </c>
    </row>
    <row r="1863" spans="1:6" x14ac:dyDescent="0.3">
      <c r="A1863" s="8" t="s">
        <v>1038</v>
      </c>
      <c r="B1863" s="17">
        <v>21</v>
      </c>
      <c r="F1863" s="17">
        <f t="shared" si="29"/>
        <v>21</v>
      </c>
    </row>
    <row r="1864" spans="1:6" x14ac:dyDescent="0.3">
      <c r="A1864" s="8" t="s">
        <v>97</v>
      </c>
      <c r="B1864" s="17">
        <v>21</v>
      </c>
      <c r="F1864" s="17">
        <f t="shared" si="29"/>
        <v>21</v>
      </c>
    </row>
    <row r="1865" spans="1:6" x14ac:dyDescent="0.3">
      <c r="A1865" s="8" t="s">
        <v>2796</v>
      </c>
      <c r="B1865" s="17">
        <v>21</v>
      </c>
      <c r="F1865" s="17">
        <f t="shared" si="29"/>
        <v>21</v>
      </c>
    </row>
    <row r="1866" spans="1:6" x14ac:dyDescent="0.3">
      <c r="A1866" s="8" t="s">
        <v>3226</v>
      </c>
      <c r="B1866" s="17">
        <v>21</v>
      </c>
      <c r="F1866" s="17">
        <f t="shared" si="29"/>
        <v>21</v>
      </c>
    </row>
    <row r="1867" spans="1:6" x14ac:dyDescent="0.3">
      <c r="A1867" s="8" t="s">
        <v>2560</v>
      </c>
      <c r="B1867" s="17">
        <v>21</v>
      </c>
      <c r="F1867" s="17">
        <f t="shared" si="29"/>
        <v>21</v>
      </c>
    </row>
    <row r="1868" spans="1:6" x14ac:dyDescent="0.3">
      <c r="A1868" s="8" t="s">
        <v>1899</v>
      </c>
      <c r="B1868" s="17">
        <v>21</v>
      </c>
      <c r="F1868" s="17">
        <f t="shared" si="29"/>
        <v>21</v>
      </c>
    </row>
    <row r="1869" spans="1:6" x14ac:dyDescent="0.3">
      <c r="A1869" s="8" t="s">
        <v>416</v>
      </c>
      <c r="B1869" s="17">
        <v>21</v>
      </c>
      <c r="F1869" s="17">
        <f t="shared" si="29"/>
        <v>21</v>
      </c>
    </row>
    <row r="1870" spans="1:6" x14ac:dyDescent="0.3">
      <c r="A1870" s="8" t="s">
        <v>3443</v>
      </c>
      <c r="B1870" s="17">
        <v>20</v>
      </c>
      <c r="F1870" s="17">
        <f t="shared" si="29"/>
        <v>20</v>
      </c>
    </row>
    <row r="1871" spans="1:6" x14ac:dyDescent="0.3">
      <c r="A1871" s="8" t="s">
        <v>3817</v>
      </c>
      <c r="B1871" s="17">
        <v>20</v>
      </c>
      <c r="F1871" s="17">
        <f t="shared" si="29"/>
        <v>20</v>
      </c>
    </row>
    <row r="1872" spans="1:6" x14ac:dyDescent="0.3">
      <c r="A1872" s="8" t="s">
        <v>3814</v>
      </c>
      <c r="B1872" s="17">
        <v>20</v>
      </c>
      <c r="F1872" s="17">
        <f t="shared" si="29"/>
        <v>20</v>
      </c>
    </row>
    <row r="1873" spans="1:6" x14ac:dyDescent="0.3">
      <c r="A1873" s="8" t="s">
        <v>3767</v>
      </c>
      <c r="B1873" s="17">
        <v>20</v>
      </c>
      <c r="F1873" s="17">
        <f t="shared" si="29"/>
        <v>20</v>
      </c>
    </row>
    <row r="1874" spans="1:6" x14ac:dyDescent="0.3">
      <c r="A1874" s="8" t="s">
        <v>69</v>
      </c>
      <c r="B1874" s="17">
        <v>20</v>
      </c>
      <c r="F1874" s="17">
        <f t="shared" si="29"/>
        <v>20</v>
      </c>
    </row>
    <row r="1875" spans="1:6" x14ac:dyDescent="0.3">
      <c r="A1875" s="8" t="s">
        <v>3654</v>
      </c>
      <c r="B1875" s="17">
        <v>20</v>
      </c>
      <c r="F1875" s="17">
        <f t="shared" si="29"/>
        <v>20</v>
      </c>
    </row>
    <row r="1876" spans="1:6" x14ac:dyDescent="0.3">
      <c r="A1876" s="8" t="s">
        <v>3305</v>
      </c>
      <c r="B1876" s="17">
        <v>20</v>
      </c>
      <c r="F1876" s="17">
        <f t="shared" si="29"/>
        <v>20</v>
      </c>
    </row>
    <row r="1877" spans="1:6" x14ac:dyDescent="0.3">
      <c r="A1877" s="8" t="s">
        <v>1287</v>
      </c>
      <c r="B1877" s="17">
        <v>20</v>
      </c>
      <c r="F1877" s="17">
        <f t="shared" si="29"/>
        <v>20</v>
      </c>
    </row>
    <row r="1878" spans="1:6" x14ac:dyDescent="0.3">
      <c r="A1878" s="8" t="s">
        <v>3812</v>
      </c>
      <c r="B1878" s="17">
        <v>20</v>
      </c>
      <c r="F1878" s="17">
        <f t="shared" si="29"/>
        <v>20</v>
      </c>
    </row>
    <row r="1879" spans="1:6" x14ac:dyDescent="0.3">
      <c r="A1879" s="8" t="s">
        <v>3307</v>
      </c>
      <c r="B1879" s="17">
        <v>20</v>
      </c>
      <c r="F1879" s="17">
        <f t="shared" si="29"/>
        <v>20</v>
      </c>
    </row>
    <row r="1880" spans="1:6" x14ac:dyDescent="0.3">
      <c r="A1880" s="8" t="s">
        <v>3251</v>
      </c>
      <c r="B1880" s="17">
        <v>20</v>
      </c>
      <c r="F1880" s="17">
        <f t="shared" si="29"/>
        <v>20</v>
      </c>
    </row>
    <row r="1881" spans="1:6" x14ac:dyDescent="0.3">
      <c r="A1881" s="8" t="s">
        <v>11</v>
      </c>
      <c r="B1881" s="17">
        <v>20</v>
      </c>
      <c r="F1881" s="17">
        <f t="shared" si="29"/>
        <v>20</v>
      </c>
    </row>
    <row r="1882" spans="1:6" x14ac:dyDescent="0.3">
      <c r="A1882" s="8" t="s">
        <v>2999</v>
      </c>
      <c r="B1882" s="17">
        <v>20</v>
      </c>
      <c r="F1882" s="17">
        <f t="shared" si="29"/>
        <v>20</v>
      </c>
    </row>
    <row r="1883" spans="1:6" x14ac:dyDescent="0.3">
      <c r="A1883" s="8" t="s">
        <v>3830</v>
      </c>
      <c r="B1883" s="17">
        <v>20</v>
      </c>
      <c r="F1883" s="17">
        <f t="shared" si="29"/>
        <v>20</v>
      </c>
    </row>
    <row r="1884" spans="1:6" x14ac:dyDescent="0.3">
      <c r="A1884" s="8" t="s">
        <v>2498</v>
      </c>
      <c r="B1884" s="17">
        <v>20</v>
      </c>
      <c r="F1884" s="17">
        <f t="shared" si="29"/>
        <v>20</v>
      </c>
    </row>
    <row r="1885" spans="1:6" x14ac:dyDescent="0.3">
      <c r="A1885" s="8" t="s">
        <v>3655</v>
      </c>
      <c r="B1885" s="17">
        <v>20</v>
      </c>
      <c r="F1885" s="17">
        <f t="shared" si="29"/>
        <v>20</v>
      </c>
    </row>
    <row r="1886" spans="1:6" x14ac:dyDescent="0.3">
      <c r="A1886" s="8" t="s">
        <v>2820</v>
      </c>
      <c r="B1886" s="17">
        <v>20</v>
      </c>
      <c r="F1886" s="17">
        <f t="shared" si="29"/>
        <v>20</v>
      </c>
    </row>
    <row r="1887" spans="1:6" x14ac:dyDescent="0.3">
      <c r="A1887" s="8" t="s">
        <v>1652</v>
      </c>
      <c r="B1887" s="17">
        <v>20</v>
      </c>
      <c r="F1887" s="17">
        <f t="shared" si="29"/>
        <v>20</v>
      </c>
    </row>
    <row r="1888" spans="1:6" x14ac:dyDescent="0.3">
      <c r="A1888" s="8" t="s">
        <v>3448</v>
      </c>
      <c r="B1888" s="17">
        <v>20</v>
      </c>
      <c r="F1888" s="17">
        <f t="shared" si="29"/>
        <v>20</v>
      </c>
    </row>
    <row r="1889" spans="1:6" x14ac:dyDescent="0.3">
      <c r="A1889" s="8" t="s">
        <v>832</v>
      </c>
      <c r="B1889" s="17">
        <v>20</v>
      </c>
      <c r="F1889" s="17">
        <f t="shared" si="29"/>
        <v>20</v>
      </c>
    </row>
    <row r="1890" spans="1:6" x14ac:dyDescent="0.3">
      <c r="A1890" s="8" t="s">
        <v>3551</v>
      </c>
      <c r="B1890" s="17">
        <v>20</v>
      </c>
      <c r="F1890" s="17">
        <f t="shared" si="29"/>
        <v>20</v>
      </c>
    </row>
    <row r="1891" spans="1:6" x14ac:dyDescent="0.3">
      <c r="A1891" s="8" t="s">
        <v>3555</v>
      </c>
      <c r="B1891" s="17">
        <v>20</v>
      </c>
      <c r="F1891" s="17">
        <f t="shared" si="29"/>
        <v>20</v>
      </c>
    </row>
    <row r="1892" spans="1:6" x14ac:dyDescent="0.3">
      <c r="A1892" s="8" t="s">
        <v>3612</v>
      </c>
      <c r="B1892" s="17">
        <v>20</v>
      </c>
      <c r="F1892" s="17">
        <f t="shared" si="29"/>
        <v>20</v>
      </c>
    </row>
    <row r="1893" spans="1:6" x14ac:dyDescent="0.3">
      <c r="A1893" s="8" t="s">
        <v>3361</v>
      </c>
      <c r="B1893" s="17">
        <v>20</v>
      </c>
      <c r="F1893" s="17">
        <f t="shared" si="29"/>
        <v>20</v>
      </c>
    </row>
    <row r="1894" spans="1:6" x14ac:dyDescent="0.3">
      <c r="A1894" s="8" t="s">
        <v>3606</v>
      </c>
      <c r="B1894" s="17">
        <v>20</v>
      </c>
      <c r="F1894" s="17">
        <f t="shared" si="29"/>
        <v>20</v>
      </c>
    </row>
    <row r="1895" spans="1:6" x14ac:dyDescent="0.3">
      <c r="A1895" s="8" t="s">
        <v>1895</v>
      </c>
      <c r="B1895" s="17">
        <v>20</v>
      </c>
      <c r="F1895" s="17">
        <f t="shared" si="29"/>
        <v>20</v>
      </c>
    </row>
    <row r="1896" spans="1:6" x14ac:dyDescent="0.3">
      <c r="A1896" s="8" t="s">
        <v>2795</v>
      </c>
      <c r="B1896" s="17">
        <v>20</v>
      </c>
      <c r="F1896" s="17">
        <f t="shared" si="29"/>
        <v>20</v>
      </c>
    </row>
    <row r="1897" spans="1:6" x14ac:dyDescent="0.3">
      <c r="A1897" s="8" t="s">
        <v>1371</v>
      </c>
      <c r="B1897" s="17">
        <v>20</v>
      </c>
      <c r="F1897" s="17">
        <f t="shared" si="29"/>
        <v>20</v>
      </c>
    </row>
    <row r="1898" spans="1:6" x14ac:dyDescent="0.3">
      <c r="A1898" s="8" t="s">
        <v>2962</v>
      </c>
      <c r="B1898" s="17">
        <v>20</v>
      </c>
      <c r="F1898" s="17">
        <f t="shared" si="29"/>
        <v>20</v>
      </c>
    </row>
    <row r="1899" spans="1:6" x14ac:dyDescent="0.3">
      <c r="A1899" s="8" t="s">
        <v>1845</v>
      </c>
      <c r="B1899" s="17">
        <v>20</v>
      </c>
      <c r="F1899" s="17">
        <f t="shared" si="29"/>
        <v>20</v>
      </c>
    </row>
    <row r="1900" spans="1:6" x14ac:dyDescent="0.3">
      <c r="A1900" s="8" t="s">
        <v>3007</v>
      </c>
      <c r="B1900" s="17">
        <v>20</v>
      </c>
      <c r="F1900" s="17">
        <f t="shared" si="29"/>
        <v>20</v>
      </c>
    </row>
    <row r="1901" spans="1:6" x14ac:dyDescent="0.3">
      <c r="A1901" s="8" t="s">
        <v>1833</v>
      </c>
      <c r="B1901" s="17">
        <v>20</v>
      </c>
      <c r="F1901" s="17">
        <f t="shared" si="29"/>
        <v>20</v>
      </c>
    </row>
    <row r="1902" spans="1:6" x14ac:dyDescent="0.3">
      <c r="A1902" s="8" t="s">
        <v>2788</v>
      </c>
      <c r="B1902" s="17">
        <v>20</v>
      </c>
      <c r="F1902" s="17">
        <f t="shared" si="29"/>
        <v>20</v>
      </c>
    </row>
    <row r="1903" spans="1:6" x14ac:dyDescent="0.3">
      <c r="A1903" s="8" t="s">
        <v>3047</v>
      </c>
      <c r="B1903" s="17">
        <v>20</v>
      </c>
      <c r="F1903" s="17">
        <f t="shared" si="29"/>
        <v>20</v>
      </c>
    </row>
    <row r="1904" spans="1:6" x14ac:dyDescent="0.3">
      <c r="A1904" s="8" t="s">
        <v>540</v>
      </c>
      <c r="B1904" s="17">
        <v>20</v>
      </c>
      <c r="F1904" s="17">
        <f t="shared" si="29"/>
        <v>20</v>
      </c>
    </row>
    <row r="1905" spans="1:6" x14ac:dyDescent="0.3">
      <c r="A1905" s="8" t="s">
        <v>28</v>
      </c>
      <c r="B1905" s="17">
        <v>19</v>
      </c>
      <c r="F1905" s="17">
        <f t="shared" si="29"/>
        <v>19</v>
      </c>
    </row>
    <row r="1906" spans="1:6" x14ac:dyDescent="0.3">
      <c r="A1906" s="8" t="s">
        <v>3375</v>
      </c>
      <c r="B1906" s="17">
        <v>19</v>
      </c>
      <c r="F1906" s="17">
        <f t="shared" si="29"/>
        <v>19</v>
      </c>
    </row>
    <row r="1907" spans="1:6" x14ac:dyDescent="0.3">
      <c r="A1907" s="8" t="s">
        <v>43</v>
      </c>
      <c r="B1907" s="17">
        <v>19</v>
      </c>
      <c r="F1907" s="17">
        <f t="shared" si="29"/>
        <v>19</v>
      </c>
    </row>
    <row r="1908" spans="1:6" x14ac:dyDescent="0.3">
      <c r="A1908" s="8" t="s">
        <v>3434</v>
      </c>
      <c r="B1908" s="17">
        <v>19</v>
      </c>
      <c r="F1908" s="17">
        <f t="shared" si="29"/>
        <v>19</v>
      </c>
    </row>
    <row r="1909" spans="1:6" x14ac:dyDescent="0.3">
      <c r="A1909" s="8" t="s">
        <v>1360</v>
      </c>
      <c r="B1909" s="17">
        <v>19</v>
      </c>
      <c r="F1909" s="17">
        <f t="shared" si="29"/>
        <v>19</v>
      </c>
    </row>
    <row r="1910" spans="1:6" x14ac:dyDescent="0.3">
      <c r="A1910" s="8" t="s">
        <v>1640</v>
      </c>
      <c r="B1910" s="17">
        <v>19</v>
      </c>
      <c r="F1910" s="17">
        <f t="shared" si="29"/>
        <v>19</v>
      </c>
    </row>
    <row r="1911" spans="1:6" x14ac:dyDescent="0.3">
      <c r="A1911" s="8" t="s">
        <v>3808</v>
      </c>
      <c r="B1911" s="17">
        <v>19</v>
      </c>
      <c r="F1911" s="17">
        <f t="shared" si="29"/>
        <v>19</v>
      </c>
    </row>
    <row r="1912" spans="1:6" x14ac:dyDescent="0.3">
      <c r="A1912" s="8" t="s">
        <v>3567</v>
      </c>
      <c r="B1912" s="17">
        <v>19</v>
      </c>
      <c r="F1912" s="17">
        <f t="shared" si="29"/>
        <v>19</v>
      </c>
    </row>
    <row r="1913" spans="1:6" x14ac:dyDescent="0.3">
      <c r="A1913" s="8" t="s">
        <v>2171</v>
      </c>
      <c r="B1913" s="17">
        <v>19</v>
      </c>
      <c r="F1913" s="17">
        <f t="shared" si="29"/>
        <v>19</v>
      </c>
    </row>
    <row r="1914" spans="1:6" x14ac:dyDescent="0.3">
      <c r="A1914" s="8" t="s">
        <v>3510</v>
      </c>
      <c r="B1914" s="17">
        <v>19</v>
      </c>
      <c r="F1914" s="17">
        <f t="shared" si="29"/>
        <v>19</v>
      </c>
    </row>
    <row r="1915" spans="1:6" x14ac:dyDescent="0.3">
      <c r="A1915" s="8" t="s">
        <v>759</v>
      </c>
      <c r="B1915" s="17">
        <v>19</v>
      </c>
      <c r="F1915" s="17">
        <f t="shared" si="29"/>
        <v>19</v>
      </c>
    </row>
    <row r="1916" spans="1:6" x14ac:dyDescent="0.3">
      <c r="A1916" s="8" t="s">
        <v>3459</v>
      </c>
      <c r="B1916" s="17">
        <v>19</v>
      </c>
      <c r="F1916" s="17">
        <f t="shared" si="29"/>
        <v>19</v>
      </c>
    </row>
    <row r="1917" spans="1:6" x14ac:dyDescent="0.3">
      <c r="A1917" s="8" t="s">
        <v>819</v>
      </c>
      <c r="B1917" s="17">
        <v>19</v>
      </c>
      <c r="F1917" s="17">
        <f t="shared" si="29"/>
        <v>19</v>
      </c>
    </row>
    <row r="1918" spans="1:6" x14ac:dyDescent="0.3">
      <c r="A1918" s="8" t="s">
        <v>2220</v>
      </c>
      <c r="B1918" s="17">
        <v>19</v>
      </c>
      <c r="F1918" s="17">
        <f t="shared" si="29"/>
        <v>19</v>
      </c>
    </row>
    <row r="1919" spans="1:6" x14ac:dyDescent="0.3">
      <c r="A1919" s="8" t="s">
        <v>2826</v>
      </c>
      <c r="B1919" s="17">
        <v>19</v>
      </c>
      <c r="F1919" s="17">
        <f t="shared" si="29"/>
        <v>19</v>
      </c>
    </row>
    <row r="1920" spans="1:6" x14ac:dyDescent="0.3">
      <c r="A1920" s="8" t="s">
        <v>1391</v>
      </c>
      <c r="B1920" s="17">
        <v>19</v>
      </c>
      <c r="F1920" s="17">
        <f t="shared" si="29"/>
        <v>19</v>
      </c>
    </row>
    <row r="1921" spans="1:6" x14ac:dyDescent="0.3">
      <c r="A1921" s="8" t="s">
        <v>2483</v>
      </c>
      <c r="B1921" s="17">
        <v>19</v>
      </c>
      <c r="F1921" s="17">
        <f t="shared" si="29"/>
        <v>19</v>
      </c>
    </row>
    <row r="1922" spans="1:6" x14ac:dyDescent="0.3">
      <c r="A1922" s="8" t="s">
        <v>741</v>
      </c>
      <c r="B1922" s="17">
        <v>19</v>
      </c>
      <c r="F1922" s="17">
        <f t="shared" si="29"/>
        <v>19</v>
      </c>
    </row>
    <row r="1923" spans="1:6" x14ac:dyDescent="0.3">
      <c r="A1923" s="8" t="s">
        <v>1846</v>
      </c>
      <c r="B1923" s="17">
        <v>19</v>
      </c>
      <c r="F1923" s="17">
        <f t="shared" si="29"/>
        <v>19</v>
      </c>
    </row>
    <row r="1924" spans="1:6" x14ac:dyDescent="0.3">
      <c r="A1924" s="8" t="s">
        <v>2298</v>
      </c>
      <c r="B1924" s="17">
        <v>19</v>
      </c>
      <c r="F1924" s="17">
        <f t="shared" si="29"/>
        <v>19</v>
      </c>
    </row>
    <row r="1925" spans="1:6" x14ac:dyDescent="0.3">
      <c r="A1925" s="8" t="s">
        <v>3710</v>
      </c>
      <c r="B1925" s="17">
        <v>19</v>
      </c>
      <c r="F1925" s="17">
        <f t="shared" si="29"/>
        <v>19</v>
      </c>
    </row>
    <row r="1926" spans="1:6" x14ac:dyDescent="0.3">
      <c r="A1926" s="8" t="s">
        <v>3661</v>
      </c>
      <c r="B1926" s="17">
        <v>19</v>
      </c>
      <c r="F1926" s="17">
        <f t="shared" ref="F1926:F1989" si="30">B1926</f>
        <v>19</v>
      </c>
    </row>
    <row r="1927" spans="1:6" x14ac:dyDescent="0.3">
      <c r="A1927" s="8" t="s">
        <v>12</v>
      </c>
      <c r="B1927" s="17">
        <v>19</v>
      </c>
      <c r="F1927" s="17">
        <f t="shared" si="30"/>
        <v>19</v>
      </c>
    </row>
    <row r="1928" spans="1:6" x14ac:dyDescent="0.3">
      <c r="A1928" s="8" t="s">
        <v>1861</v>
      </c>
      <c r="B1928" s="17">
        <v>19</v>
      </c>
      <c r="F1928" s="17">
        <f t="shared" si="30"/>
        <v>19</v>
      </c>
    </row>
    <row r="1929" spans="1:6" x14ac:dyDescent="0.3">
      <c r="A1929" s="8" t="s">
        <v>3545</v>
      </c>
      <c r="B1929" s="17">
        <v>19</v>
      </c>
      <c r="F1929" s="17">
        <f t="shared" si="30"/>
        <v>19</v>
      </c>
    </row>
    <row r="1930" spans="1:6" x14ac:dyDescent="0.3">
      <c r="A1930" s="8" t="s">
        <v>2667</v>
      </c>
      <c r="B1930" s="17">
        <v>18</v>
      </c>
      <c r="F1930" s="17">
        <f t="shared" si="30"/>
        <v>18</v>
      </c>
    </row>
    <row r="1931" spans="1:6" x14ac:dyDescent="0.3">
      <c r="A1931" s="8" t="s">
        <v>3390</v>
      </c>
      <c r="B1931" s="17">
        <v>18</v>
      </c>
      <c r="F1931" s="17">
        <f t="shared" si="30"/>
        <v>18</v>
      </c>
    </row>
    <row r="1932" spans="1:6" x14ac:dyDescent="0.3">
      <c r="A1932" s="8" t="s">
        <v>1624</v>
      </c>
      <c r="B1932" s="17">
        <v>18</v>
      </c>
      <c r="F1932" s="17">
        <f t="shared" si="30"/>
        <v>18</v>
      </c>
    </row>
    <row r="1933" spans="1:6" x14ac:dyDescent="0.3">
      <c r="A1933" s="8" t="s">
        <v>3590</v>
      </c>
      <c r="B1933" s="17">
        <v>18</v>
      </c>
      <c r="F1933" s="17">
        <f t="shared" si="30"/>
        <v>18</v>
      </c>
    </row>
    <row r="1934" spans="1:6" x14ac:dyDescent="0.3">
      <c r="A1934" s="8" t="s">
        <v>75</v>
      </c>
      <c r="B1934" s="17">
        <v>18</v>
      </c>
      <c r="F1934" s="17">
        <f t="shared" si="30"/>
        <v>18</v>
      </c>
    </row>
    <row r="1935" spans="1:6" x14ac:dyDescent="0.3">
      <c r="A1935" s="8" t="s">
        <v>3317</v>
      </c>
      <c r="B1935" s="17">
        <v>18</v>
      </c>
      <c r="F1935" s="17">
        <f t="shared" si="30"/>
        <v>18</v>
      </c>
    </row>
    <row r="1936" spans="1:6" x14ac:dyDescent="0.3">
      <c r="A1936" s="8" t="s">
        <v>530</v>
      </c>
      <c r="B1936" s="17">
        <v>18</v>
      </c>
      <c r="F1936" s="17">
        <f t="shared" si="30"/>
        <v>18</v>
      </c>
    </row>
    <row r="1937" spans="1:6" x14ac:dyDescent="0.3">
      <c r="A1937" s="8" t="s">
        <v>3346</v>
      </c>
      <c r="B1937" s="17">
        <v>18</v>
      </c>
      <c r="F1937" s="17">
        <f t="shared" si="30"/>
        <v>18</v>
      </c>
    </row>
    <row r="1938" spans="1:6" x14ac:dyDescent="0.3">
      <c r="A1938" s="8" t="s">
        <v>3365</v>
      </c>
      <c r="B1938" s="17">
        <v>18</v>
      </c>
      <c r="F1938" s="17">
        <f t="shared" si="30"/>
        <v>18</v>
      </c>
    </row>
    <row r="1939" spans="1:6" x14ac:dyDescent="0.3">
      <c r="A1939" s="8" t="s">
        <v>2558</v>
      </c>
      <c r="B1939" s="17">
        <v>18</v>
      </c>
      <c r="F1939" s="17">
        <f t="shared" si="30"/>
        <v>18</v>
      </c>
    </row>
    <row r="1940" spans="1:6" x14ac:dyDescent="0.3">
      <c r="A1940" s="8" t="s">
        <v>3697</v>
      </c>
      <c r="B1940" s="17">
        <v>18</v>
      </c>
      <c r="F1940" s="17">
        <f t="shared" si="30"/>
        <v>18</v>
      </c>
    </row>
    <row r="1941" spans="1:6" x14ac:dyDescent="0.3">
      <c r="A1941" s="8" t="s">
        <v>3528</v>
      </c>
      <c r="B1941" s="17">
        <v>18</v>
      </c>
      <c r="F1941" s="17">
        <f t="shared" si="30"/>
        <v>18</v>
      </c>
    </row>
    <row r="1942" spans="1:6" x14ac:dyDescent="0.3">
      <c r="A1942" s="8" t="s">
        <v>3255</v>
      </c>
      <c r="B1942" s="17">
        <v>18</v>
      </c>
      <c r="F1942" s="17">
        <f t="shared" si="30"/>
        <v>18</v>
      </c>
    </row>
    <row r="1943" spans="1:6" x14ac:dyDescent="0.3">
      <c r="A1943" s="8" t="s">
        <v>758</v>
      </c>
      <c r="B1943" s="17">
        <v>18</v>
      </c>
      <c r="F1943" s="17">
        <f t="shared" si="30"/>
        <v>18</v>
      </c>
    </row>
    <row r="1944" spans="1:6" x14ac:dyDescent="0.3">
      <c r="A1944" s="8" t="s">
        <v>805</v>
      </c>
      <c r="B1944" s="17">
        <v>18</v>
      </c>
      <c r="F1944" s="17">
        <f t="shared" si="30"/>
        <v>18</v>
      </c>
    </row>
    <row r="1945" spans="1:6" x14ac:dyDescent="0.3">
      <c r="A1945" s="8" t="s">
        <v>3438</v>
      </c>
      <c r="B1945" s="17">
        <v>18</v>
      </c>
      <c r="F1945" s="17">
        <f t="shared" si="30"/>
        <v>18</v>
      </c>
    </row>
    <row r="1946" spans="1:6" x14ac:dyDescent="0.3">
      <c r="A1946" s="8" t="s">
        <v>2782</v>
      </c>
      <c r="B1946" s="17">
        <v>18</v>
      </c>
      <c r="F1946" s="17">
        <f t="shared" si="30"/>
        <v>18</v>
      </c>
    </row>
    <row r="1947" spans="1:6" x14ac:dyDescent="0.3">
      <c r="A1947" s="8" t="s">
        <v>2552</v>
      </c>
      <c r="B1947" s="17">
        <v>18</v>
      </c>
      <c r="F1947" s="17">
        <f t="shared" si="30"/>
        <v>18</v>
      </c>
    </row>
    <row r="1948" spans="1:6" x14ac:dyDescent="0.3">
      <c r="A1948" s="8" t="s">
        <v>3678</v>
      </c>
      <c r="B1948" s="17">
        <v>18</v>
      </c>
      <c r="F1948" s="17">
        <f t="shared" si="30"/>
        <v>18</v>
      </c>
    </row>
    <row r="1949" spans="1:6" x14ac:dyDescent="0.3">
      <c r="A1949" s="8" t="s">
        <v>2805</v>
      </c>
      <c r="B1949" s="17">
        <v>18</v>
      </c>
      <c r="F1949" s="17">
        <f t="shared" si="30"/>
        <v>18</v>
      </c>
    </row>
    <row r="1950" spans="1:6" x14ac:dyDescent="0.3">
      <c r="A1950" s="8" t="s">
        <v>3407</v>
      </c>
      <c r="B1950" s="17">
        <v>18</v>
      </c>
      <c r="F1950" s="17">
        <f t="shared" si="30"/>
        <v>18</v>
      </c>
    </row>
    <row r="1951" spans="1:6" x14ac:dyDescent="0.3">
      <c r="A1951" s="8" t="s">
        <v>3617</v>
      </c>
      <c r="B1951" s="17">
        <v>17</v>
      </c>
      <c r="F1951" s="17">
        <f t="shared" si="30"/>
        <v>17</v>
      </c>
    </row>
    <row r="1952" spans="1:6" x14ac:dyDescent="0.3">
      <c r="A1952" s="8" t="s">
        <v>2004</v>
      </c>
      <c r="B1952" s="17">
        <v>17</v>
      </c>
      <c r="F1952" s="17">
        <f t="shared" si="30"/>
        <v>17</v>
      </c>
    </row>
    <row r="1953" spans="1:6" x14ac:dyDescent="0.3">
      <c r="A1953" s="8" t="s">
        <v>3648</v>
      </c>
      <c r="B1953" s="17">
        <v>17</v>
      </c>
      <c r="F1953" s="17">
        <f t="shared" si="30"/>
        <v>17</v>
      </c>
    </row>
    <row r="1954" spans="1:6" x14ac:dyDescent="0.3">
      <c r="A1954" s="8" t="s">
        <v>3461</v>
      </c>
      <c r="B1954" s="17">
        <v>17</v>
      </c>
      <c r="F1954" s="17">
        <f t="shared" si="30"/>
        <v>17</v>
      </c>
    </row>
    <row r="1955" spans="1:6" x14ac:dyDescent="0.3">
      <c r="A1955" s="8" t="s">
        <v>2740</v>
      </c>
      <c r="B1955" s="17">
        <v>17</v>
      </c>
      <c r="F1955" s="17">
        <f t="shared" si="30"/>
        <v>17</v>
      </c>
    </row>
    <row r="1956" spans="1:6" x14ac:dyDescent="0.3">
      <c r="A1956" s="8" t="s">
        <v>3511</v>
      </c>
      <c r="B1956" s="17">
        <v>17</v>
      </c>
      <c r="F1956" s="17">
        <f t="shared" si="30"/>
        <v>17</v>
      </c>
    </row>
    <row r="1957" spans="1:6" x14ac:dyDescent="0.3">
      <c r="A1957" s="8" t="s">
        <v>3563</v>
      </c>
      <c r="B1957" s="17">
        <v>17</v>
      </c>
      <c r="F1957" s="17">
        <f t="shared" si="30"/>
        <v>17</v>
      </c>
    </row>
    <row r="1958" spans="1:6" x14ac:dyDescent="0.3">
      <c r="A1958" s="8" t="s">
        <v>3374</v>
      </c>
      <c r="B1958" s="17">
        <v>17</v>
      </c>
      <c r="F1958" s="17">
        <f t="shared" si="30"/>
        <v>17</v>
      </c>
    </row>
    <row r="1959" spans="1:6" x14ac:dyDescent="0.3">
      <c r="A1959" s="8" t="s">
        <v>3753</v>
      </c>
      <c r="B1959" s="17">
        <v>17</v>
      </c>
      <c r="F1959" s="17">
        <f t="shared" si="30"/>
        <v>17</v>
      </c>
    </row>
    <row r="1960" spans="1:6" x14ac:dyDescent="0.3">
      <c r="A1960" s="8" t="s">
        <v>3467</v>
      </c>
      <c r="B1960" s="17">
        <v>17</v>
      </c>
      <c r="F1960" s="17">
        <f t="shared" si="30"/>
        <v>17</v>
      </c>
    </row>
    <row r="1961" spans="1:6" x14ac:dyDescent="0.3">
      <c r="A1961" s="8" t="s">
        <v>3666</v>
      </c>
      <c r="B1961" s="17">
        <v>17</v>
      </c>
      <c r="F1961" s="17">
        <f t="shared" si="30"/>
        <v>17</v>
      </c>
    </row>
    <row r="1962" spans="1:6" x14ac:dyDescent="0.3">
      <c r="A1962" s="8" t="s">
        <v>3404</v>
      </c>
      <c r="B1962" s="17">
        <v>17</v>
      </c>
      <c r="F1962" s="17">
        <f t="shared" si="30"/>
        <v>17</v>
      </c>
    </row>
    <row r="1963" spans="1:6" x14ac:dyDescent="0.3">
      <c r="A1963" s="8" t="s">
        <v>3598</v>
      </c>
      <c r="B1963" s="17">
        <v>17</v>
      </c>
      <c r="F1963" s="17">
        <f t="shared" si="30"/>
        <v>17</v>
      </c>
    </row>
    <row r="1964" spans="1:6" x14ac:dyDescent="0.3">
      <c r="A1964" s="8" t="s">
        <v>648</v>
      </c>
      <c r="B1964" s="17">
        <v>17</v>
      </c>
      <c r="F1964" s="17">
        <f t="shared" si="30"/>
        <v>17</v>
      </c>
    </row>
    <row r="1965" spans="1:6" x14ac:dyDescent="0.3">
      <c r="A1965" s="8" t="s">
        <v>3474</v>
      </c>
      <c r="B1965" s="17">
        <v>17</v>
      </c>
      <c r="F1965" s="17">
        <f t="shared" si="30"/>
        <v>17</v>
      </c>
    </row>
    <row r="1966" spans="1:6" x14ac:dyDescent="0.3">
      <c r="A1966" s="8" t="s">
        <v>88</v>
      </c>
      <c r="B1966" s="17">
        <v>17</v>
      </c>
      <c r="F1966" s="17">
        <f t="shared" si="30"/>
        <v>17</v>
      </c>
    </row>
    <row r="1967" spans="1:6" x14ac:dyDescent="0.3">
      <c r="A1967" s="8" t="s">
        <v>72</v>
      </c>
      <c r="B1967" s="17">
        <v>17</v>
      </c>
      <c r="F1967" s="17">
        <f t="shared" si="30"/>
        <v>17</v>
      </c>
    </row>
    <row r="1968" spans="1:6" x14ac:dyDescent="0.3">
      <c r="A1968" s="8" t="s">
        <v>3535</v>
      </c>
      <c r="B1968" s="17">
        <v>17</v>
      </c>
      <c r="F1968" s="17">
        <f t="shared" si="30"/>
        <v>17</v>
      </c>
    </row>
    <row r="1969" spans="1:6" x14ac:dyDescent="0.3">
      <c r="A1969" s="8" t="s">
        <v>2119</v>
      </c>
      <c r="B1969" s="17">
        <v>17</v>
      </c>
      <c r="F1969" s="17">
        <f t="shared" si="30"/>
        <v>17</v>
      </c>
    </row>
    <row r="1970" spans="1:6" x14ac:dyDescent="0.3">
      <c r="A1970" s="8" t="s">
        <v>3003</v>
      </c>
      <c r="B1970" s="17">
        <v>17</v>
      </c>
      <c r="F1970" s="17">
        <f t="shared" si="30"/>
        <v>17</v>
      </c>
    </row>
    <row r="1971" spans="1:6" x14ac:dyDescent="0.3">
      <c r="A1971" s="8" t="s">
        <v>1621</v>
      </c>
      <c r="B1971" s="17">
        <v>17</v>
      </c>
      <c r="F1971" s="17">
        <f t="shared" si="30"/>
        <v>17</v>
      </c>
    </row>
    <row r="1972" spans="1:6" x14ac:dyDescent="0.3">
      <c r="A1972" s="8" t="s">
        <v>1641</v>
      </c>
      <c r="B1972" s="17">
        <v>17</v>
      </c>
      <c r="F1972" s="17">
        <f t="shared" si="30"/>
        <v>17</v>
      </c>
    </row>
    <row r="1973" spans="1:6" x14ac:dyDescent="0.3">
      <c r="A1973" s="8" t="s">
        <v>788</v>
      </c>
      <c r="B1973" s="17">
        <v>17</v>
      </c>
      <c r="F1973" s="17">
        <f t="shared" si="30"/>
        <v>17</v>
      </c>
    </row>
    <row r="1974" spans="1:6" x14ac:dyDescent="0.3">
      <c r="A1974" s="8" t="s">
        <v>534</v>
      </c>
      <c r="B1974" s="17">
        <v>17</v>
      </c>
      <c r="F1974" s="17">
        <f t="shared" si="30"/>
        <v>17</v>
      </c>
    </row>
    <row r="1975" spans="1:6" x14ac:dyDescent="0.3">
      <c r="A1975" s="8" t="s">
        <v>1246</v>
      </c>
      <c r="B1975" s="17">
        <v>17</v>
      </c>
      <c r="F1975" s="17">
        <f t="shared" si="30"/>
        <v>17</v>
      </c>
    </row>
    <row r="1976" spans="1:6" x14ac:dyDescent="0.3">
      <c r="A1976" s="8" t="s">
        <v>3402</v>
      </c>
      <c r="B1976" s="17">
        <v>17</v>
      </c>
      <c r="F1976" s="17">
        <f t="shared" si="30"/>
        <v>17</v>
      </c>
    </row>
    <row r="1977" spans="1:6" x14ac:dyDescent="0.3">
      <c r="A1977" s="8" t="s">
        <v>3834</v>
      </c>
      <c r="B1977" s="17">
        <v>17</v>
      </c>
      <c r="F1977" s="17">
        <f t="shared" si="30"/>
        <v>17</v>
      </c>
    </row>
    <row r="1978" spans="1:6" x14ac:dyDescent="0.3">
      <c r="A1978" s="8" t="s">
        <v>2266</v>
      </c>
      <c r="B1978" s="17">
        <v>17</v>
      </c>
      <c r="F1978" s="17">
        <f t="shared" si="30"/>
        <v>17</v>
      </c>
    </row>
    <row r="1979" spans="1:6" x14ac:dyDescent="0.3">
      <c r="A1979" s="8" t="s">
        <v>2969</v>
      </c>
      <c r="B1979" s="17">
        <v>17</v>
      </c>
      <c r="F1979" s="17">
        <f t="shared" si="30"/>
        <v>17</v>
      </c>
    </row>
    <row r="1980" spans="1:6" x14ac:dyDescent="0.3">
      <c r="A1980" s="8" t="s">
        <v>2472</v>
      </c>
      <c r="B1980" s="17">
        <v>17</v>
      </c>
      <c r="F1980" s="17">
        <f t="shared" si="30"/>
        <v>17</v>
      </c>
    </row>
    <row r="1981" spans="1:6" x14ac:dyDescent="0.3">
      <c r="A1981" s="8" t="s">
        <v>1395</v>
      </c>
      <c r="B1981" s="17">
        <v>17</v>
      </c>
      <c r="F1981" s="17">
        <f t="shared" si="30"/>
        <v>17</v>
      </c>
    </row>
    <row r="1982" spans="1:6" x14ac:dyDescent="0.3">
      <c r="A1982" s="8" t="s">
        <v>2972</v>
      </c>
      <c r="B1982" s="17">
        <v>17</v>
      </c>
      <c r="F1982" s="17">
        <f t="shared" si="30"/>
        <v>17</v>
      </c>
    </row>
    <row r="1983" spans="1:6" x14ac:dyDescent="0.3">
      <c r="A1983" s="8" t="s">
        <v>3689</v>
      </c>
      <c r="B1983" s="17">
        <v>17</v>
      </c>
      <c r="F1983" s="17">
        <f t="shared" si="30"/>
        <v>17</v>
      </c>
    </row>
    <row r="1984" spans="1:6" x14ac:dyDescent="0.3">
      <c r="A1984" s="8" t="s">
        <v>2867</v>
      </c>
      <c r="B1984" s="17">
        <v>17</v>
      </c>
      <c r="F1984" s="17">
        <f t="shared" si="30"/>
        <v>17</v>
      </c>
    </row>
    <row r="1985" spans="1:6" x14ac:dyDescent="0.3">
      <c r="A1985" s="8" t="s">
        <v>3455</v>
      </c>
      <c r="B1985" s="17">
        <v>16</v>
      </c>
      <c r="F1985" s="17">
        <f t="shared" si="30"/>
        <v>16</v>
      </c>
    </row>
    <row r="1986" spans="1:6" x14ac:dyDescent="0.3">
      <c r="A1986" s="8" t="s">
        <v>2456</v>
      </c>
      <c r="B1986" s="17">
        <v>16</v>
      </c>
      <c r="F1986" s="17">
        <f t="shared" si="30"/>
        <v>16</v>
      </c>
    </row>
    <row r="1987" spans="1:6" x14ac:dyDescent="0.3">
      <c r="A1987" s="8" t="s">
        <v>3450</v>
      </c>
      <c r="B1987" s="17">
        <v>16</v>
      </c>
      <c r="F1987" s="17">
        <f t="shared" si="30"/>
        <v>16</v>
      </c>
    </row>
    <row r="1988" spans="1:6" x14ac:dyDescent="0.3">
      <c r="A1988" s="8" t="s">
        <v>2490</v>
      </c>
      <c r="B1988" s="17">
        <v>16</v>
      </c>
      <c r="F1988" s="17">
        <f t="shared" si="30"/>
        <v>16</v>
      </c>
    </row>
    <row r="1989" spans="1:6" x14ac:dyDescent="0.3">
      <c r="A1989" s="8" t="s">
        <v>2978</v>
      </c>
      <c r="B1989" s="17">
        <v>16</v>
      </c>
      <c r="F1989" s="17">
        <f t="shared" si="30"/>
        <v>16</v>
      </c>
    </row>
    <row r="1990" spans="1:6" x14ac:dyDescent="0.3">
      <c r="A1990" s="8" t="s">
        <v>3673</v>
      </c>
      <c r="B1990" s="17">
        <v>16</v>
      </c>
      <c r="F1990" s="17">
        <f t="shared" ref="F1990:F2053" si="31">B1990</f>
        <v>16</v>
      </c>
    </row>
    <row r="1991" spans="1:6" x14ac:dyDescent="0.3">
      <c r="A1991" s="8" t="s">
        <v>1373</v>
      </c>
      <c r="B1991" s="17">
        <v>16</v>
      </c>
      <c r="F1991" s="17">
        <f t="shared" si="31"/>
        <v>16</v>
      </c>
    </row>
    <row r="1992" spans="1:6" x14ac:dyDescent="0.3">
      <c r="A1992" s="8" t="s">
        <v>42</v>
      </c>
      <c r="B1992" s="17">
        <v>16</v>
      </c>
      <c r="F1992" s="17">
        <f t="shared" si="31"/>
        <v>16</v>
      </c>
    </row>
    <row r="1993" spans="1:6" x14ac:dyDescent="0.3">
      <c r="A1993" s="8" t="s">
        <v>830</v>
      </c>
      <c r="B1993" s="17">
        <v>16</v>
      </c>
      <c r="F1993" s="17">
        <f t="shared" si="31"/>
        <v>16</v>
      </c>
    </row>
    <row r="1994" spans="1:6" x14ac:dyDescent="0.3">
      <c r="A1994" s="8" t="s">
        <v>2479</v>
      </c>
      <c r="B1994" s="17">
        <v>16</v>
      </c>
      <c r="F1994" s="17">
        <f t="shared" si="31"/>
        <v>16</v>
      </c>
    </row>
    <row r="1995" spans="1:6" x14ac:dyDescent="0.3">
      <c r="A1995" s="8" t="s">
        <v>92</v>
      </c>
      <c r="B1995" s="17">
        <v>16</v>
      </c>
      <c r="F1995" s="17">
        <f t="shared" si="31"/>
        <v>16</v>
      </c>
    </row>
    <row r="1996" spans="1:6" x14ac:dyDescent="0.3">
      <c r="A1996" s="8" t="s">
        <v>849</v>
      </c>
      <c r="B1996" s="17">
        <v>16</v>
      </c>
      <c r="F1996" s="17">
        <f t="shared" si="31"/>
        <v>16</v>
      </c>
    </row>
    <row r="1997" spans="1:6" x14ac:dyDescent="0.3">
      <c r="A1997" s="8" t="s">
        <v>3319</v>
      </c>
      <c r="B1997" s="17">
        <v>16</v>
      </c>
      <c r="F1997" s="17">
        <f t="shared" si="31"/>
        <v>16</v>
      </c>
    </row>
    <row r="1998" spans="1:6" x14ac:dyDescent="0.3">
      <c r="A1998" s="8" t="s">
        <v>1638</v>
      </c>
      <c r="B1998" s="17">
        <v>15</v>
      </c>
      <c r="F1998" s="17">
        <f t="shared" si="31"/>
        <v>15</v>
      </c>
    </row>
    <row r="1999" spans="1:6" x14ac:dyDescent="0.3">
      <c r="A1999" s="8" t="s">
        <v>3766</v>
      </c>
      <c r="B1999" s="17">
        <v>15</v>
      </c>
      <c r="F1999" s="17">
        <f t="shared" si="31"/>
        <v>15</v>
      </c>
    </row>
    <row r="2000" spans="1:6" x14ac:dyDescent="0.3">
      <c r="A2000" s="8" t="s">
        <v>3384</v>
      </c>
      <c r="B2000" s="17">
        <v>15</v>
      </c>
      <c r="F2000" s="17">
        <f t="shared" si="31"/>
        <v>15</v>
      </c>
    </row>
    <row r="2001" spans="1:6" x14ac:dyDescent="0.3">
      <c r="A2001" s="8" t="s">
        <v>2824</v>
      </c>
      <c r="B2001" s="17">
        <v>15</v>
      </c>
      <c r="F2001" s="17">
        <f t="shared" si="31"/>
        <v>15</v>
      </c>
    </row>
    <row r="2002" spans="1:6" x14ac:dyDescent="0.3">
      <c r="A2002" s="8" t="s">
        <v>410</v>
      </c>
      <c r="B2002" s="17">
        <v>15</v>
      </c>
      <c r="F2002" s="17">
        <f t="shared" si="31"/>
        <v>15</v>
      </c>
    </row>
    <row r="2003" spans="1:6" x14ac:dyDescent="0.3">
      <c r="A2003" s="8" t="s">
        <v>78</v>
      </c>
      <c r="B2003" s="17">
        <v>15</v>
      </c>
      <c r="F2003" s="17">
        <f t="shared" si="31"/>
        <v>15</v>
      </c>
    </row>
    <row r="2004" spans="1:6" x14ac:dyDescent="0.3">
      <c r="A2004" s="8" t="s">
        <v>3507</v>
      </c>
      <c r="B2004" s="17">
        <v>15</v>
      </c>
      <c r="F2004" s="17">
        <f t="shared" si="31"/>
        <v>15</v>
      </c>
    </row>
    <row r="2005" spans="1:6" x14ac:dyDescent="0.3">
      <c r="A2005" s="8" t="s">
        <v>3010</v>
      </c>
      <c r="B2005" s="17">
        <v>15</v>
      </c>
      <c r="F2005" s="17">
        <f t="shared" si="31"/>
        <v>15</v>
      </c>
    </row>
    <row r="2006" spans="1:6" x14ac:dyDescent="0.3">
      <c r="A2006" s="8" t="s">
        <v>3595</v>
      </c>
      <c r="B2006" s="17">
        <v>15</v>
      </c>
      <c r="F2006" s="17">
        <f t="shared" si="31"/>
        <v>15</v>
      </c>
    </row>
    <row r="2007" spans="1:6" x14ac:dyDescent="0.3">
      <c r="A2007" s="8" t="s">
        <v>3509</v>
      </c>
      <c r="B2007" s="17">
        <v>15</v>
      </c>
      <c r="F2007" s="17">
        <f t="shared" si="31"/>
        <v>15</v>
      </c>
    </row>
    <row r="2008" spans="1:6" x14ac:dyDescent="0.3">
      <c r="A2008" s="8" t="s">
        <v>3749</v>
      </c>
      <c r="B2008" s="17">
        <v>15</v>
      </c>
      <c r="F2008" s="17">
        <f t="shared" si="31"/>
        <v>15</v>
      </c>
    </row>
    <row r="2009" spans="1:6" x14ac:dyDescent="0.3">
      <c r="A2009" s="8" t="s">
        <v>1193</v>
      </c>
      <c r="B2009" s="17">
        <v>15</v>
      </c>
      <c r="F2009" s="17">
        <f t="shared" si="31"/>
        <v>15</v>
      </c>
    </row>
    <row r="2010" spans="1:6" x14ac:dyDescent="0.3">
      <c r="A2010" s="8" t="s">
        <v>2210</v>
      </c>
      <c r="B2010" s="17">
        <v>15</v>
      </c>
      <c r="F2010" s="17">
        <f t="shared" si="31"/>
        <v>15</v>
      </c>
    </row>
    <row r="2011" spans="1:6" x14ac:dyDescent="0.3">
      <c r="A2011" s="8" t="s">
        <v>3722</v>
      </c>
      <c r="B2011" s="17">
        <v>15</v>
      </c>
      <c r="F2011" s="17">
        <f t="shared" si="31"/>
        <v>15</v>
      </c>
    </row>
    <row r="2012" spans="1:6" x14ac:dyDescent="0.3">
      <c r="A2012" s="8" t="s">
        <v>2738</v>
      </c>
      <c r="B2012" s="17">
        <v>15</v>
      </c>
      <c r="F2012" s="17">
        <f t="shared" si="31"/>
        <v>15</v>
      </c>
    </row>
    <row r="2013" spans="1:6" x14ac:dyDescent="0.3">
      <c r="A2013" s="8" t="s">
        <v>3354</v>
      </c>
      <c r="B2013" s="17">
        <v>15</v>
      </c>
      <c r="F2013" s="17">
        <f t="shared" si="31"/>
        <v>15</v>
      </c>
    </row>
    <row r="2014" spans="1:6" x14ac:dyDescent="0.3">
      <c r="A2014" s="8" t="s">
        <v>3325</v>
      </c>
      <c r="B2014" s="17">
        <v>15</v>
      </c>
      <c r="F2014" s="17">
        <f t="shared" si="31"/>
        <v>15</v>
      </c>
    </row>
    <row r="2015" spans="1:6" x14ac:dyDescent="0.3">
      <c r="A2015" s="8" t="s">
        <v>2453</v>
      </c>
      <c r="B2015" s="17">
        <v>15</v>
      </c>
      <c r="F2015" s="17">
        <f t="shared" si="31"/>
        <v>15</v>
      </c>
    </row>
    <row r="2016" spans="1:6" x14ac:dyDescent="0.3">
      <c r="A2016" s="8" t="s">
        <v>3284</v>
      </c>
      <c r="B2016" s="17">
        <v>15</v>
      </c>
      <c r="F2016" s="17">
        <f t="shared" si="31"/>
        <v>15</v>
      </c>
    </row>
    <row r="2017" spans="1:6" x14ac:dyDescent="0.3">
      <c r="A2017" s="8" t="s">
        <v>3181</v>
      </c>
      <c r="B2017" s="17">
        <v>15</v>
      </c>
      <c r="F2017" s="17">
        <f t="shared" si="31"/>
        <v>15</v>
      </c>
    </row>
    <row r="2018" spans="1:6" x14ac:dyDescent="0.3">
      <c r="A2018" s="8" t="s">
        <v>3292</v>
      </c>
      <c r="B2018" s="17">
        <v>15</v>
      </c>
      <c r="F2018" s="17">
        <f t="shared" si="31"/>
        <v>15</v>
      </c>
    </row>
    <row r="2019" spans="1:6" x14ac:dyDescent="0.3">
      <c r="A2019" s="8" t="s">
        <v>46</v>
      </c>
      <c r="B2019" s="17">
        <v>15</v>
      </c>
      <c r="F2019" s="17">
        <f t="shared" si="31"/>
        <v>15</v>
      </c>
    </row>
    <row r="2020" spans="1:6" x14ac:dyDescent="0.3">
      <c r="A2020" s="8" t="s">
        <v>3321</v>
      </c>
      <c r="B2020" s="17">
        <v>15</v>
      </c>
      <c r="F2020" s="17">
        <f t="shared" si="31"/>
        <v>15</v>
      </c>
    </row>
    <row r="2021" spans="1:6" x14ac:dyDescent="0.3">
      <c r="A2021" s="8" t="s">
        <v>3604</v>
      </c>
      <c r="B2021" s="17">
        <v>15</v>
      </c>
      <c r="F2021" s="17">
        <f t="shared" si="31"/>
        <v>15</v>
      </c>
    </row>
    <row r="2022" spans="1:6" x14ac:dyDescent="0.3">
      <c r="A2022" s="8" t="s">
        <v>95</v>
      </c>
      <c r="B2022" s="17">
        <v>15</v>
      </c>
      <c r="F2022" s="17">
        <f t="shared" si="31"/>
        <v>15</v>
      </c>
    </row>
    <row r="2023" spans="1:6" x14ac:dyDescent="0.3">
      <c r="A2023" s="8" t="s">
        <v>744</v>
      </c>
      <c r="B2023" s="17">
        <v>15</v>
      </c>
      <c r="F2023" s="17">
        <f t="shared" si="31"/>
        <v>15</v>
      </c>
    </row>
    <row r="2024" spans="1:6" x14ac:dyDescent="0.3">
      <c r="A2024" s="8" t="s">
        <v>2815</v>
      </c>
      <c r="B2024" s="17">
        <v>14</v>
      </c>
      <c r="F2024" s="17">
        <f t="shared" si="31"/>
        <v>14</v>
      </c>
    </row>
    <row r="2025" spans="1:6" x14ac:dyDescent="0.3">
      <c r="A2025" s="8" t="s">
        <v>820</v>
      </c>
      <c r="B2025" s="17">
        <v>14</v>
      </c>
      <c r="F2025" s="17">
        <f t="shared" si="31"/>
        <v>14</v>
      </c>
    </row>
    <row r="2026" spans="1:6" x14ac:dyDescent="0.3">
      <c r="A2026" s="8" t="s">
        <v>3446</v>
      </c>
      <c r="B2026" s="17">
        <v>14</v>
      </c>
      <c r="F2026" s="17">
        <f t="shared" si="31"/>
        <v>14</v>
      </c>
    </row>
    <row r="2027" spans="1:6" x14ac:dyDescent="0.3">
      <c r="A2027" s="8" t="s">
        <v>3772</v>
      </c>
      <c r="B2027" s="17">
        <v>14</v>
      </c>
      <c r="F2027" s="17">
        <f t="shared" si="31"/>
        <v>14</v>
      </c>
    </row>
    <row r="2028" spans="1:6" x14ac:dyDescent="0.3">
      <c r="A2028" s="8" t="s">
        <v>1758</v>
      </c>
      <c r="B2028" s="17">
        <v>14</v>
      </c>
      <c r="F2028" s="17">
        <f t="shared" si="31"/>
        <v>14</v>
      </c>
    </row>
    <row r="2029" spans="1:6" x14ac:dyDescent="0.3">
      <c r="A2029" s="8" t="s">
        <v>3291</v>
      </c>
      <c r="B2029" s="17">
        <v>14</v>
      </c>
      <c r="F2029" s="17">
        <f t="shared" si="31"/>
        <v>14</v>
      </c>
    </row>
    <row r="2030" spans="1:6" x14ac:dyDescent="0.3">
      <c r="A2030" s="8" t="s">
        <v>376</v>
      </c>
      <c r="B2030" s="17">
        <v>14</v>
      </c>
      <c r="F2030" s="17">
        <f t="shared" si="31"/>
        <v>14</v>
      </c>
    </row>
    <row r="2031" spans="1:6" x14ac:dyDescent="0.3">
      <c r="A2031" s="8" t="s">
        <v>2823</v>
      </c>
      <c r="B2031" s="17">
        <v>14</v>
      </c>
      <c r="F2031" s="17">
        <f t="shared" si="31"/>
        <v>14</v>
      </c>
    </row>
    <row r="2032" spans="1:6" x14ac:dyDescent="0.3">
      <c r="A2032" s="8" t="s">
        <v>790</v>
      </c>
      <c r="B2032" s="17">
        <v>14</v>
      </c>
      <c r="F2032" s="17">
        <f t="shared" si="31"/>
        <v>14</v>
      </c>
    </row>
    <row r="2033" spans="1:6" x14ac:dyDescent="0.3">
      <c r="A2033" s="8" t="s">
        <v>783</v>
      </c>
      <c r="B2033" s="17">
        <v>14</v>
      </c>
      <c r="F2033" s="17">
        <f t="shared" si="31"/>
        <v>14</v>
      </c>
    </row>
    <row r="2034" spans="1:6" x14ac:dyDescent="0.3">
      <c r="A2034" s="8" t="s">
        <v>27</v>
      </c>
      <c r="B2034" s="17">
        <v>14</v>
      </c>
      <c r="F2034" s="17">
        <f t="shared" si="31"/>
        <v>14</v>
      </c>
    </row>
    <row r="2035" spans="1:6" x14ac:dyDescent="0.3">
      <c r="A2035" s="8" t="s">
        <v>3662</v>
      </c>
      <c r="B2035" s="17">
        <v>14</v>
      </c>
      <c r="F2035" s="17">
        <f t="shared" si="31"/>
        <v>14</v>
      </c>
    </row>
    <row r="2036" spans="1:6" x14ac:dyDescent="0.3">
      <c r="A2036" s="8" t="s">
        <v>1387</v>
      </c>
      <c r="B2036" s="17">
        <v>14</v>
      </c>
      <c r="F2036" s="17">
        <f t="shared" si="31"/>
        <v>14</v>
      </c>
    </row>
    <row r="2037" spans="1:6" x14ac:dyDescent="0.3">
      <c r="A2037" s="8" t="s">
        <v>3452</v>
      </c>
      <c r="B2037" s="17">
        <v>14</v>
      </c>
      <c r="F2037" s="17">
        <f t="shared" si="31"/>
        <v>14</v>
      </c>
    </row>
    <row r="2038" spans="1:6" x14ac:dyDescent="0.3">
      <c r="A2038" s="8" t="s">
        <v>2638</v>
      </c>
      <c r="B2038" s="17">
        <v>14</v>
      </c>
      <c r="F2038" s="17">
        <f t="shared" si="31"/>
        <v>14</v>
      </c>
    </row>
    <row r="2039" spans="1:6" x14ac:dyDescent="0.3">
      <c r="A2039" s="8" t="s">
        <v>2534</v>
      </c>
      <c r="B2039" s="17">
        <v>14</v>
      </c>
      <c r="F2039" s="17">
        <f t="shared" si="31"/>
        <v>14</v>
      </c>
    </row>
    <row r="2040" spans="1:6" x14ac:dyDescent="0.3">
      <c r="A2040" s="8" t="s">
        <v>3348</v>
      </c>
      <c r="B2040" s="17">
        <v>14</v>
      </c>
      <c r="F2040" s="17">
        <f t="shared" si="31"/>
        <v>14</v>
      </c>
    </row>
    <row r="2041" spans="1:6" x14ac:dyDescent="0.3">
      <c r="A2041" s="8" t="s">
        <v>2976</v>
      </c>
      <c r="B2041" s="17">
        <v>14</v>
      </c>
      <c r="F2041" s="17">
        <f t="shared" si="31"/>
        <v>14</v>
      </c>
    </row>
    <row r="2042" spans="1:6" x14ac:dyDescent="0.3">
      <c r="A2042" s="8" t="s">
        <v>3690</v>
      </c>
      <c r="B2042" s="17">
        <v>14</v>
      </c>
      <c r="F2042" s="17">
        <f t="shared" si="31"/>
        <v>14</v>
      </c>
    </row>
    <row r="2043" spans="1:6" x14ac:dyDescent="0.3">
      <c r="A2043" s="8" t="s">
        <v>3833</v>
      </c>
      <c r="B2043" s="17">
        <v>14</v>
      </c>
      <c r="F2043" s="17">
        <f t="shared" si="31"/>
        <v>14</v>
      </c>
    </row>
    <row r="2044" spans="1:6" x14ac:dyDescent="0.3">
      <c r="A2044" s="8" t="s">
        <v>3437</v>
      </c>
      <c r="B2044" s="17">
        <v>14</v>
      </c>
      <c r="F2044" s="17">
        <f t="shared" si="31"/>
        <v>14</v>
      </c>
    </row>
    <row r="2045" spans="1:6" x14ac:dyDescent="0.3">
      <c r="A2045" s="8" t="s">
        <v>3412</v>
      </c>
      <c r="B2045" s="17">
        <v>14</v>
      </c>
      <c r="F2045" s="17">
        <f t="shared" si="31"/>
        <v>14</v>
      </c>
    </row>
    <row r="2046" spans="1:6" x14ac:dyDescent="0.3">
      <c r="A2046" s="8" t="s">
        <v>3578</v>
      </c>
      <c r="B2046" s="17">
        <v>14</v>
      </c>
      <c r="F2046" s="17">
        <f t="shared" si="31"/>
        <v>14</v>
      </c>
    </row>
    <row r="2047" spans="1:6" x14ac:dyDescent="0.3">
      <c r="A2047" s="8" t="s">
        <v>2097</v>
      </c>
      <c r="B2047" s="17">
        <v>14</v>
      </c>
      <c r="F2047" s="17">
        <f t="shared" si="31"/>
        <v>14</v>
      </c>
    </row>
    <row r="2048" spans="1:6" x14ac:dyDescent="0.3">
      <c r="A2048" s="8" t="s">
        <v>2217</v>
      </c>
      <c r="B2048" s="17">
        <v>14</v>
      </c>
      <c r="F2048" s="17">
        <f t="shared" si="31"/>
        <v>14</v>
      </c>
    </row>
    <row r="2049" spans="1:6" x14ac:dyDescent="0.3">
      <c r="A2049" s="8" t="s">
        <v>3554</v>
      </c>
      <c r="B2049" s="17">
        <v>14</v>
      </c>
      <c r="F2049" s="17">
        <f t="shared" si="31"/>
        <v>14</v>
      </c>
    </row>
    <row r="2050" spans="1:6" x14ac:dyDescent="0.3">
      <c r="A2050" s="8" t="s">
        <v>2300</v>
      </c>
      <c r="B2050" s="17">
        <v>14</v>
      </c>
      <c r="F2050" s="17">
        <f t="shared" si="31"/>
        <v>14</v>
      </c>
    </row>
    <row r="2051" spans="1:6" x14ac:dyDescent="0.3">
      <c r="A2051" s="8" t="s">
        <v>1854</v>
      </c>
      <c r="B2051" s="17">
        <v>14</v>
      </c>
      <c r="F2051" s="17">
        <f t="shared" si="31"/>
        <v>14</v>
      </c>
    </row>
    <row r="2052" spans="1:6" x14ac:dyDescent="0.3">
      <c r="A2052" s="8" t="s">
        <v>391</v>
      </c>
      <c r="B2052" s="17">
        <v>14</v>
      </c>
      <c r="F2052" s="17">
        <f t="shared" si="31"/>
        <v>14</v>
      </c>
    </row>
    <row r="2053" spans="1:6" x14ac:dyDescent="0.3">
      <c r="A2053" s="8" t="s">
        <v>1832</v>
      </c>
      <c r="B2053" s="17">
        <v>14</v>
      </c>
      <c r="F2053" s="17">
        <f t="shared" si="31"/>
        <v>14</v>
      </c>
    </row>
    <row r="2054" spans="1:6" x14ac:dyDescent="0.3">
      <c r="A2054" s="8" t="s">
        <v>2287</v>
      </c>
      <c r="B2054" s="17">
        <v>14</v>
      </c>
      <c r="F2054" s="17">
        <f t="shared" ref="F2054:F2117" si="32">B2054</f>
        <v>14</v>
      </c>
    </row>
    <row r="2055" spans="1:6" x14ac:dyDescent="0.3">
      <c r="A2055" s="8" t="s">
        <v>3547</v>
      </c>
      <c r="B2055" s="17">
        <v>13</v>
      </c>
      <c r="F2055" s="17">
        <f t="shared" si="32"/>
        <v>13</v>
      </c>
    </row>
    <row r="2056" spans="1:6" x14ac:dyDescent="0.3">
      <c r="A2056" s="8" t="s">
        <v>3714</v>
      </c>
      <c r="B2056" s="17">
        <v>13</v>
      </c>
      <c r="F2056" s="17">
        <f t="shared" si="32"/>
        <v>13</v>
      </c>
    </row>
    <row r="2057" spans="1:6" x14ac:dyDescent="0.3">
      <c r="A2057" s="8" t="s">
        <v>3345</v>
      </c>
      <c r="B2057" s="17">
        <v>13</v>
      </c>
      <c r="F2057" s="17">
        <f t="shared" si="32"/>
        <v>13</v>
      </c>
    </row>
    <row r="2058" spans="1:6" x14ac:dyDescent="0.3">
      <c r="A2058" s="8" t="s">
        <v>1897</v>
      </c>
      <c r="B2058" s="17">
        <v>13</v>
      </c>
      <c r="F2058" s="17">
        <f t="shared" si="32"/>
        <v>13</v>
      </c>
    </row>
    <row r="2059" spans="1:6" x14ac:dyDescent="0.3">
      <c r="A2059" s="8" t="s">
        <v>387</v>
      </c>
      <c r="B2059" s="17">
        <v>13</v>
      </c>
      <c r="F2059" s="17">
        <f t="shared" si="32"/>
        <v>13</v>
      </c>
    </row>
    <row r="2060" spans="1:6" x14ac:dyDescent="0.3">
      <c r="A2060" s="8" t="s">
        <v>3703</v>
      </c>
      <c r="B2060" s="17">
        <v>13</v>
      </c>
      <c r="F2060" s="17">
        <f t="shared" si="32"/>
        <v>13</v>
      </c>
    </row>
    <row r="2061" spans="1:6" x14ac:dyDescent="0.3">
      <c r="A2061" s="8" t="s">
        <v>1191</v>
      </c>
      <c r="B2061" s="17">
        <v>13</v>
      </c>
      <c r="F2061" s="17">
        <f t="shared" si="32"/>
        <v>13</v>
      </c>
    </row>
    <row r="2062" spans="1:6" x14ac:dyDescent="0.3">
      <c r="A2062" s="8" t="s">
        <v>3493</v>
      </c>
      <c r="B2062" s="17">
        <v>13</v>
      </c>
      <c r="F2062" s="17">
        <f t="shared" si="32"/>
        <v>13</v>
      </c>
    </row>
    <row r="2063" spans="1:6" x14ac:dyDescent="0.3">
      <c r="A2063" s="8" t="s">
        <v>85</v>
      </c>
      <c r="B2063" s="17">
        <v>13</v>
      </c>
      <c r="F2063" s="17">
        <f t="shared" si="32"/>
        <v>13</v>
      </c>
    </row>
    <row r="2064" spans="1:6" x14ac:dyDescent="0.3">
      <c r="A2064" s="8" t="s">
        <v>1392</v>
      </c>
      <c r="B2064" s="17">
        <v>13</v>
      </c>
      <c r="F2064" s="17">
        <f t="shared" si="32"/>
        <v>13</v>
      </c>
    </row>
    <row r="2065" spans="1:6" x14ac:dyDescent="0.3">
      <c r="A2065" s="8" t="s">
        <v>3656</v>
      </c>
      <c r="B2065" s="17">
        <v>13</v>
      </c>
      <c r="F2065" s="17">
        <f t="shared" si="32"/>
        <v>13</v>
      </c>
    </row>
    <row r="2066" spans="1:6" x14ac:dyDescent="0.3">
      <c r="A2066" s="8" t="s">
        <v>2173</v>
      </c>
      <c r="B2066" s="17">
        <v>13</v>
      </c>
      <c r="F2066" s="17">
        <f t="shared" si="32"/>
        <v>13</v>
      </c>
    </row>
    <row r="2067" spans="1:6" x14ac:dyDescent="0.3">
      <c r="A2067" s="8" t="s">
        <v>1924</v>
      </c>
      <c r="B2067" s="17">
        <v>13</v>
      </c>
      <c r="F2067" s="17">
        <f t="shared" si="32"/>
        <v>13</v>
      </c>
    </row>
    <row r="2068" spans="1:6" x14ac:dyDescent="0.3">
      <c r="A2068" s="8" t="s">
        <v>3479</v>
      </c>
      <c r="B2068" s="17">
        <v>13</v>
      </c>
      <c r="F2068" s="17">
        <f t="shared" si="32"/>
        <v>13</v>
      </c>
    </row>
    <row r="2069" spans="1:6" x14ac:dyDescent="0.3">
      <c r="A2069" s="8" t="s">
        <v>2542</v>
      </c>
      <c r="B2069" s="17">
        <v>13</v>
      </c>
      <c r="F2069" s="17">
        <f t="shared" si="32"/>
        <v>13</v>
      </c>
    </row>
    <row r="2070" spans="1:6" x14ac:dyDescent="0.3">
      <c r="A2070" s="8" t="s">
        <v>2162</v>
      </c>
      <c r="B2070" s="17">
        <v>13</v>
      </c>
      <c r="F2070" s="17">
        <f t="shared" si="32"/>
        <v>13</v>
      </c>
    </row>
    <row r="2071" spans="1:6" x14ac:dyDescent="0.3">
      <c r="A2071" s="8" t="s">
        <v>1841</v>
      </c>
      <c r="B2071" s="17">
        <v>13</v>
      </c>
      <c r="F2071" s="17">
        <f t="shared" si="32"/>
        <v>13</v>
      </c>
    </row>
    <row r="2072" spans="1:6" x14ac:dyDescent="0.3">
      <c r="A2072" s="8" t="s">
        <v>733</v>
      </c>
      <c r="B2072" s="17">
        <v>13</v>
      </c>
      <c r="F2072" s="17">
        <f t="shared" si="32"/>
        <v>13</v>
      </c>
    </row>
    <row r="2073" spans="1:6" x14ac:dyDescent="0.3">
      <c r="A2073" s="8" t="s">
        <v>3538</v>
      </c>
      <c r="B2073" s="17">
        <v>13</v>
      </c>
      <c r="F2073" s="17">
        <f t="shared" si="32"/>
        <v>13</v>
      </c>
    </row>
    <row r="2074" spans="1:6" x14ac:dyDescent="0.3">
      <c r="A2074" s="8" t="s">
        <v>2543</v>
      </c>
      <c r="B2074" s="17">
        <v>13</v>
      </c>
      <c r="F2074" s="17">
        <f t="shared" si="32"/>
        <v>13</v>
      </c>
    </row>
    <row r="2075" spans="1:6" x14ac:dyDescent="0.3">
      <c r="A2075" s="8" t="s">
        <v>3516</v>
      </c>
      <c r="B2075" s="17">
        <v>13</v>
      </c>
      <c r="F2075" s="17">
        <f t="shared" si="32"/>
        <v>13</v>
      </c>
    </row>
    <row r="2076" spans="1:6" x14ac:dyDescent="0.3">
      <c r="A2076" s="8" t="s">
        <v>3520</v>
      </c>
      <c r="B2076" s="17">
        <v>13</v>
      </c>
      <c r="F2076" s="17">
        <f t="shared" si="32"/>
        <v>13</v>
      </c>
    </row>
    <row r="2077" spans="1:6" x14ac:dyDescent="0.3">
      <c r="A2077" s="8" t="s">
        <v>2801</v>
      </c>
      <c r="B2077" s="17">
        <v>13</v>
      </c>
      <c r="F2077" s="17">
        <f t="shared" si="32"/>
        <v>13</v>
      </c>
    </row>
    <row r="2078" spans="1:6" x14ac:dyDescent="0.3">
      <c r="A2078" s="8" t="s">
        <v>3428</v>
      </c>
      <c r="B2078" s="17">
        <v>12</v>
      </c>
      <c r="F2078" s="17">
        <f t="shared" si="32"/>
        <v>12</v>
      </c>
    </row>
    <row r="2079" spans="1:6" x14ac:dyDescent="0.3">
      <c r="A2079" s="8" t="s">
        <v>3275</v>
      </c>
      <c r="B2079" s="17">
        <v>12</v>
      </c>
      <c r="F2079" s="17">
        <f t="shared" si="32"/>
        <v>12</v>
      </c>
    </row>
    <row r="2080" spans="1:6" x14ac:dyDescent="0.3">
      <c r="A2080" s="8" t="s">
        <v>3564</v>
      </c>
      <c r="B2080" s="17">
        <v>12</v>
      </c>
      <c r="F2080" s="17">
        <f t="shared" si="32"/>
        <v>12</v>
      </c>
    </row>
    <row r="2081" spans="1:6" x14ac:dyDescent="0.3">
      <c r="A2081" s="8" t="s">
        <v>2283</v>
      </c>
      <c r="B2081" s="17">
        <v>12</v>
      </c>
      <c r="F2081" s="17">
        <f t="shared" si="32"/>
        <v>12</v>
      </c>
    </row>
    <row r="2082" spans="1:6" x14ac:dyDescent="0.3">
      <c r="A2082" s="8" t="s">
        <v>3667</v>
      </c>
      <c r="B2082" s="17">
        <v>12</v>
      </c>
      <c r="F2082" s="17">
        <f t="shared" si="32"/>
        <v>12</v>
      </c>
    </row>
    <row r="2083" spans="1:6" x14ac:dyDescent="0.3">
      <c r="A2083" s="8" t="s">
        <v>10</v>
      </c>
      <c r="B2083" s="17">
        <v>12</v>
      </c>
      <c r="F2083" s="17">
        <f t="shared" si="32"/>
        <v>12</v>
      </c>
    </row>
    <row r="2084" spans="1:6" x14ac:dyDescent="0.3">
      <c r="A2084" s="8" t="s">
        <v>812</v>
      </c>
      <c r="B2084" s="17">
        <v>12</v>
      </c>
      <c r="F2084" s="17">
        <f t="shared" si="32"/>
        <v>12</v>
      </c>
    </row>
    <row r="2085" spans="1:6" x14ac:dyDescent="0.3">
      <c r="A2085" s="8" t="s">
        <v>3460</v>
      </c>
      <c r="B2085" s="17">
        <v>12</v>
      </c>
      <c r="F2085" s="17">
        <f t="shared" si="32"/>
        <v>12</v>
      </c>
    </row>
    <row r="2086" spans="1:6" x14ac:dyDescent="0.3">
      <c r="A2086" s="8" t="s">
        <v>526</v>
      </c>
      <c r="B2086" s="17">
        <v>12</v>
      </c>
      <c r="F2086" s="17">
        <f t="shared" si="32"/>
        <v>12</v>
      </c>
    </row>
    <row r="2087" spans="1:6" x14ac:dyDescent="0.3">
      <c r="A2087" s="8" t="s">
        <v>3391</v>
      </c>
      <c r="B2087" s="17">
        <v>12</v>
      </c>
      <c r="F2087" s="17">
        <f t="shared" si="32"/>
        <v>12</v>
      </c>
    </row>
    <row r="2088" spans="1:6" x14ac:dyDescent="0.3">
      <c r="A2088" s="8" t="s">
        <v>96</v>
      </c>
      <c r="B2088" s="17">
        <v>12</v>
      </c>
      <c r="F2088" s="17">
        <f t="shared" si="32"/>
        <v>12</v>
      </c>
    </row>
    <row r="2089" spans="1:6" x14ac:dyDescent="0.3">
      <c r="A2089" s="8" t="s">
        <v>1823</v>
      </c>
      <c r="B2089" s="17">
        <v>11</v>
      </c>
      <c r="F2089" s="17">
        <f t="shared" si="32"/>
        <v>11</v>
      </c>
    </row>
    <row r="2090" spans="1:6" x14ac:dyDescent="0.3">
      <c r="A2090" s="8" t="s">
        <v>2537</v>
      </c>
      <c r="B2090" s="17">
        <v>11</v>
      </c>
      <c r="F2090" s="17">
        <f t="shared" si="32"/>
        <v>11</v>
      </c>
    </row>
    <row r="2091" spans="1:6" x14ac:dyDescent="0.3">
      <c r="A2091" s="8" t="s">
        <v>3515</v>
      </c>
      <c r="B2091" s="17">
        <v>11</v>
      </c>
      <c r="F2091" s="17">
        <f t="shared" si="32"/>
        <v>11</v>
      </c>
    </row>
    <row r="2092" spans="1:6" x14ac:dyDescent="0.3">
      <c r="A2092" s="8" t="s">
        <v>3809</v>
      </c>
      <c r="B2092" s="17">
        <v>11</v>
      </c>
      <c r="F2092" s="17">
        <f t="shared" si="32"/>
        <v>11</v>
      </c>
    </row>
    <row r="2093" spans="1:6" x14ac:dyDescent="0.3">
      <c r="A2093" s="8" t="s">
        <v>2669</v>
      </c>
      <c r="B2093" s="17">
        <v>11</v>
      </c>
      <c r="F2093" s="17">
        <f t="shared" si="32"/>
        <v>11</v>
      </c>
    </row>
    <row r="2094" spans="1:6" x14ac:dyDescent="0.3">
      <c r="A2094" s="8" t="s">
        <v>2830</v>
      </c>
      <c r="B2094" s="17">
        <v>11</v>
      </c>
      <c r="F2094" s="17">
        <f t="shared" si="32"/>
        <v>11</v>
      </c>
    </row>
    <row r="2095" spans="1:6" x14ac:dyDescent="0.3">
      <c r="A2095" s="8" t="s">
        <v>3587</v>
      </c>
      <c r="B2095" s="17">
        <v>11</v>
      </c>
      <c r="F2095" s="17">
        <f t="shared" si="32"/>
        <v>11</v>
      </c>
    </row>
    <row r="2096" spans="1:6" x14ac:dyDescent="0.3">
      <c r="A2096" s="8" t="s">
        <v>1613</v>
      </c>
      <c r="B2096" s="17">
        <v>11</v>
      </c>
      <c r="F2096" s="17">
        <f t="shared" si="32"/>
        <v>11</v>
      </c>
    </row>
    <row r="2097" spans="1:6" x14ac:dyDescent="0.3">
      <c r="A2097" s="8" t="s">
        <v>2282</v>
      </c>
      <c r="B2097" s="17">
        <v>11</v>
      </c>
      <c r="F2097" s="17">
        <f t="shared" si="32"/>
        <v>11</v>
      </c>
    </row>
    <row r="2098" spans="1:6" x14ac:dyDescent="0.3">
      <c r="A2098" s="8" t="s">
        <v>828</v>
      </c>
      <c r="B2098" s="17">
        <v>11</v>
      </c>
      <c r="F2098" s="17">
        <f t="shared" si="32"/>
        <v>11</v>
      </c>
    </row>
    <row r="2099" spans="1:6" x14ac:dyDescent="0.3">
      <c r="A2099" s="8" t="s">
        <v>3748</v>
      </c>
      <c r="B2099" s="17">
        <v>11</v>
      </c>
      <c r="F2099" s="17">
        <f t="shared" si="32"/>
        <v>11</v>
      </c>
    </row>
    <row r="2100" spans="1:6" x14ac:dyDescent="0.3">
      <c r="A2100" s="8" t="s">
        <v>1928</v>
      </c>
      <c r="B2100" s="17">
        <v>11</v>
      </c>
      <c r="F2100" s="17">
        <f t="shared" si="32"/>
        <v>11</v>
      </c>
    </row>
    <row r="2101" spans="1:6" x14ac:dyDescent="0.3">
      <c r="A2101" s="8" t="s">
        <v>1836</v>
      </c>
      <c r="B2101" s="17">
        <v>11</v>
      </c>
      <c r="F2101" s="17">
        <f t="shared" si="32"/>
        <v>11</v>
      </c>
    </row>
    <row r="2102" spans="1:6" x14ac:dyDescent="0.3">
      <c r="A2102" s="8" t="s">
        <v>2113</v>
      </c>
      <c r="B2102" s="17">
        <v>11</v>
      </c>
      <c r="F2102" s="17">
        <f t="shared" si="32"/>
        <v>11</v>
      </c>
    </row>
    <row r="2103" spans="1:6" x14ac:dyDescent="0.3">
      <c r="A2103" s="8" t="s">
        <v>2836</v>
      </c>
      <c r="B2103" s="17">
        <v>11</v>
      </c>
      <c r="F2103" s="17">
        <f t="shared" si="32"/>
        <v>11</v>
      </c>
    </row>
    <row r="2104" spans="1:6" x14ac:dyDescent="0.3">
      <c r="A2104" s="8" t="s">
        <v>3490</v>
      </c>
      <c r="B2104" s="17">
        <v>10</v>
      </c>
      <c r="F2104" s="17">
        <f t="shared" si="32"/>
        <v>10</v>
      </c>
    </row>
    <row r="2105" spans="1:6" x14ac:dyDescent="0.3">
      <c r="A2105" s="8" t="s">
        <v>3781</v>
      </c>
      <c r="B2105" s="17">
        <v>10</v>
      </c>
      <c r="F2105" s="17">
        <f t="shared" si="32"/>
        <v>10</v>
      </c>
    </row>
    <row r="2106" spans="1:6" x14ac:dyDescent="0.3">
      <c r="A2106" s="8" t="s">
        <v>785</v>
      </c>
      <c r="B2106" s="17">
        <v>10</v>
      </c>
      <c r="F2106" s="17">
        <f t="shared" si="32"/>
        <v>10</v>
      </c>
    </row>
    <row r="2107" spans="1:6" x14ac:dyDescent="0.3">
      <c r="A2107" s="8" t="s">
        <v>3815</v>
      </c>
      <c r="B2107" s="17">
        <v>10</v>
      </c>
      <c r="F2107" s="17">
        <f t="shared" si="32"/>
        <v>10</v>
      </c>
    </row>
    <row r="2108" spans="1:6" x14ac:dyDescent="0.3">
      <c r="A2108" s="8" t="s">
        <v>854</v>
      </c>
      <c r="B2108" s="17">
        <v>10</v>
      </c>
      <c r="F2108" s="17">
        <f t="shared" si="32"/>
        <v>10</v>
      </c>
    </row>
    <row r="2109" spans="1:6" x14ac:dyDescent="0.3">
      <c r="A2109" s="8" t="s">
        <v>2491</v>
      </c>
      <c r="B2109" s="17">
        <v>10</v>
      </c>
      <c r="F2109" s="17">
        <f t="shared" si="32"/>
        <v>10</v>
      </c>
    </row>
    <row r="2110" spans="1:6" x14ac:dyDescent="0.3">
      <c r="A2110" s="8" t="s">
        <v>2068</v>
      </c>
      <c r="B2110" s="17">
        <v>10</v>
      </c>
      <c r="F2110" s="17">
        <f t="shared" si="32"/>
        <v>10</v>
      </c>
    </row>
    <row r="2111" spans="1:6" x14ac:dyDescent="0.3">
      <c r="A2111" s="8" t="s">
        <v>2496</v>
      </c>
      <c r="B2111" s="17">
        <v>10</v>
      </c>
      <c r="F2111" s="17">
        <f t="shared" si="32"/>
        <v>10</v>
      </c>
    </row>
    <row r="2112" spans="1:6" x14ac:dyDescent="0.3">
      <c r="A2112" s="8" t="s">
        <v>1646</v>
      </c>
      <c r="B2112" s="17">
        <v>10</v>
      </c>
      <c r="F2112" s="17">
        <f t="shared" si="32"/>
        <v>10</v>
      </c>
    </row>
    <row r="2113" spans="1:6" x14ac:dyDescent="0.3">
      <c r="A2113" s="8" t="s">
        <v>2923</v>
      </c>
      <c r="B2113" s="17">
        <v>10</v>
      </c>
      <c r="F2113" s="17">
        <f t="shared" si="32"/>
        <v>10</v>
      </c>
    </row>
    <row r="2114" spans="1:6" x14ac:dyDescent="0.3">
      <c r="A2114" s="8" t="s">
        <v>3513</v>
      </c>
      <c r="B2114" s="17">
        <v>10</v>
      </c>
      <c r="F2114" s="17">
        <f t="shared" si="32"/>
        <v>10</v>
      </c>
    </row>
    <row r="2115" spans="1:6" x14ac:dyDescent="0.3">
      <c r="A2115" s="8" t="s">
        <v>106</v>
      </c>
      <c r="B2115" s="17">
        <v>10</v>
      </c>
      <c r="F2115" s="17">
        <f t="shared" si="32"/>
        <v>10</v>
      </c>
    </row>
    <row r="2116" spans="1:6" x14ac:dyDescent="0.3">
      <c r="A2116" s="8" t="s">
        <v>3784</v>
      </c>
      <c r="B2116" s="17">
        <v>10</v>
      </c>
      <c r="F2116" s="17">
        <f t="shared" si="32"/>
        <v>10</v>
      </c>
    </row>
    <row r="2117" spans="1:6" x14ac:dyDescent="0.3">
      <c r="A2117" s="8" t="s">
        <v>3324</v>
      </c>
      <c r="B2117" s="17">
        <v>10</v>
      </c>
      <c r="F2117" s="17">
        <f t="shared" si="32"/>
        <v>10</v>
      </c>
    </row>
    <row r="2118" spans="1:6" x14ac:dyDescent="0.3">
      <c r="A2118" s="8" t="s">
        <v>3422</v>
      </c>
      <c r="B2118" s="17">
        <v>10</v>
      </c>
      <c r="F2118" s="17">
        <f t="shared" ref="F2118:F2181" si="33">B2118</f>
        <v>10</v>
      </c>
    </row>
    <row r="2119" spans="1:6" x14ac:dyDescent="0.3">
      <c r="A2119" s="8" t="s">
        <v>373</v>
      </c>
      <c r="B2119" s="17">
        <v>9</v>
      </c>
      <c r="F2119" s="17">
        <f t="shared" si="33"/>
        <v>9</v>
      </c>
    </row>
    <row r="2120" spans="1:6" x14ac:dyDescent="0.3">
      <c r="A2120" s="8" t="s">
        <v>3336</v>
      </c>
      <c r="B2120" s="17">
        <v>9</v>
      </c>
      <c r="F2120" s="17">
        <f t="shared" si="33"/>
        <v>9</v>
      </c>
    </row>
    <row r="2121" spans="1:6" x14ac:dyDescent="0.3">
      <c r="A2121" s="8" t="s">
        <v>1200</v>
      </c>
      <c r="B2121" s="17">
        <v>9</v>
      </c>
      <c r="F2121" s="17">
        <f t="shared" si="33"/>
        <v>9</v>
      </c>
    </row>
    <row r="2122" spans="1:6" x14ac:dyDescent="0.3">
      <c r="A2122" s="8" t="s">
        <v>3050</v>
      </c>
      <c r="B2122" s="17">
        <v>9</v>
      </c>
      <c r="F2122" s="17">
        <f t="shared" si="33"/>
        <v>9</v>
      </c>
    </row>
    <row r="2123" spans="1:6" x14ac:dyDescent="0.3">
      <c r="A2123" s="8" t="s">
        <v>3469</v>
      </c>
      <c r="B2123" s="17">
        <v>9</v>
      </c>
      <c r="F2123" s="17">
        <f t="shared" si="33"/>
        <v>9</v>
      </c>
    </row>
    <row r="2124" spans="1:6" x14ac:dyDescent="0.3">
      <c r="A2124" s="8" t="s">
        <v>3829</v>
      </c>
      <c r="B2124" s="17">
        <v>9</v>
      </c>
      <c r="F2124" s="17">
        <f t="shared" si="33"/>
        <v>9</v>
      </c>
    </row>
    <row r="2125" spans="1:6" x14ac:dyDescent="0.3">
      <c r="A2125" s="8" t="s">
        <v>3649</v>
      </c>
      <c r="B2125" s="17">
        <v>9</v>
      </c>
      <c r="F2125" s="17">
        <f t="shared" si="33"/>
        <v>9</v>
      </c>
    </row>
    <row r="2126" spans="1:6" x14ac:dyDescent="0.3">
      <c r="A2126" s="8" t="s">
        <v>3370</v>
      </c>
      <c r="B2126" s="17">
        <v>9</v>
      </c>
      <c r="F2126" s="17">
        <f t="shared" si="33"/>
        <v>9</v>
      </c>
    </row>
    <row r="2127" spans="1:6" x14ac:dyDescent="0.3">
      <c r="A2127" s="8" t="s">
        <v>2449</v>
      </c>
      <c r="B2127" s="17">
        <v>9</v>
      </c>
      <c r="F2127" s="17">
        <f t="shared" si="33"/>
        <v>9</v>
      </c>
    </row>
    <row r="2128" spans="1:6" x14ac:dyDescent="0.3">
      <c r="A2128" s="8" t="s">
        <v>3571</v>
      </c>
      <c r="B2128" s="17">
        <v>9</v>
      </c>
      <c r="F2128" s="17">
        <f t="shared" si="33"/>
        <v>9</v>
      </c>
    </row>
    <row r="2129" spans="1:6" x14ac:dyDescent="0.3">
      <c r="A2129" s="8" t="s">
        <v>2218</v>
      </c>
      <c r="B2129" s="17">
        <v>9</v>
      </c>
      <c r="F2129" s="17">
        <f t="shared" si="33"/>
        <v>9</v>
      </c>
    </row>
    <row r="2130" spans="1:6" x14ac:dyDescent="0.3">
      <c r="A2130" s="8" t="s">
        <v>3660</v>
      </c>
      <c r="B2130" s="17">
        <v>9</v>
      </c>
      <c r="F2130" s="17">
        <f t="shared" si="33"/>
        <v>9</v>
      </c>
    </row>
    <row r="2131" spans="1:6" x14ac:dyDescent="0.3">
      <c r="A2131" s="8" t="s">
        <v>3328</v>
      </c>
      <c r="B2131" s="17">
        <v>9</v>
      </c>
      <c r="F2131" s="17">
        <f t="shared" si="33"/>
        <v>9</v>
      </c>
    </row>
    <row r="2132" spans="1:6" x14ac:dyDescent="0.3">
      <c r="A2132" s="8" t="s">
        <v>3828</v>
      </c>
      <c r="B2132" s="17">
        <v>9</v>
      </c>
      <c r="F2132" s="17">
        <f t="shared" si="33"/>
        <v>9</v>
      </c>
    </row>
    <row r="2133" spans="1:6" x14ac:dyDescent="0.3">
      <c r="A2133" s="8" t="s">
        <v>2931</v>
      </c>
      <c r="B2133" s="17">
        <v>9</v>
      </c>
      <c r="F2133" s="17">
        <f t="shared" si="33"/>
        <v>9</v>
      </c>
    </row>
    <row r="2134" spans="1:6" x14ac:dyDescent="0.3">
      <c r="A2134" s="8" t="s">
        <v>3414</v>
      </c>
      <c r="B2134" s="17">
        <v>9</v>
      </c>
      <c r="F2134" s="17">
        <f t="shared" si="33"/>
        <v>9</v>
      </c>
    </row>
    <row r="2135" spans="1:6" x14ac:dyDescent="0.3">
      <c r="A2135" s="8" t="s">
        <v>1888</v>
      </c>
      <c r="B2135" s="17">
        <v>8</v>
      </c>
      <c r="F2135" s="17">
        <f t="shared" si="33"/>
        <v>8</v>
      </c>
    </row>
    <row r="2136" spans="1:6" x14ac:dyDescent="0.3">
      <c r="A2136" s="8" t="s">
        <v>3532</v>
      </c>
      <c r="B2136" s="17">
        <v>8</v>
      </c>
      <c r="F2136" s="17">
        <f t="shared" si="33"/>
        <v>8</v>
      </c>
    </row>
    <row r="2137" spans="1:6" x14ac:dyDescent="0.3">
      <c r="A2137" s="8" t="s">
        <v>3539</v>
      </c>
      <c r="B2137" s="17">
        <v>8</v>
      </c>
      <c r="F2137" s="17">
        <f t="shared" si="33"/>
        <v>8</v>
      </c>
    </row>
    <row r="2138" spans="1:6" x14ac:dyDescent="0.3">
      <c r="A2138" s="8" t="s">
        <v>3000</v>
      </c>
      <c r="B2138" s="17">
        <v>8</v>
      </c>
      <c r="F2138" s="17">
        <f t="shared" si="33"/>
        <v>8</v>
      </c>
    </row>
    <row r="2139" spans="1:6" x14ac:dyDescent="0.3">
      <c r="A2139" s="8" t="s">
        <v>3832</v>
      </c>
      <c r="B2139" s="17">
        <v>8</v>
      </c>
      <c r="F2139" s="17">
        <f t="shared" si="33"/>
        <v>8</v>
      </c>
    </row>
    <row r="2140" spans="1:6" x14ac:dyDescent="0.3">
      <c r="A2140" s="8" t="s">
        <v>3503</v>
      </c>
      <c r="B2140" s="17">
        <v>8</v>
      </c>
      <c r="F2140" s="17">
        <f t="shared" si="33"/>
        <v>8</v>
      </c>
    </row>
    <row r="2141" spans="1:6" x14ac:dyDescent="0.3">
      <c r="A2141" s="8" t="s">
        <v>1850</v>
      </c>
      <c r="B2141" s="17">
        <v>8</v>
      </c>
      <c r="F2141" s="17">
        <f t="shared" si="33"/>
        <v>8</v>
      </c>
    </row>
    <row r="2142" spans="1:6" x14ac:dyDescent="0.3">
      <c r="A2142" s="8" t="s">
        <v>3826</v>
      </c>
      <c r="B2142" s="17">
        <v>8</v>
      </c>
      <c r="F2142" s="17">
        <f t="shared" si="33"/>
        <v>8</v>
      </c>
    </row>
    <row r="2143" spans="1:6" x14ac:dyDescent="0.3">
      <c r="A2143" s="8" t="s">
        <v>3544</v>
      </c>
      <c r="B2143" s="17">
        <v>8</v>
      </c>
      <c r="F2143" s="17">
        <f t="shared" si="33"/>
        <v>8</v>
      </c>
    </row>
    <row r="2144" spans="1:6" x14ac:dyDescent="0.3">
      <c r="A2144" s="8" t="s">
        <v>2168</v>
      </c>
      <c r="B2144" s="17">
        <v>8</v>
      </c>
      <c r="F2144" s="17">
        <f t="shared" si="33"/>
        <v>8</v>
      </c>
    </row>
    <row r="2145" spans="1:6" x14ac:dyDescent="0.3">
      <c r="A2145" s="8" t="s">
        <v>3647</v>
      </c>
      <c r="B2145" s="17">
        <v>8</v>
      </c>
      <c r="F2145" s="17">
        <f t="shared" si="33"/>
        <v>8</v>
      </c>
    </row>
    <row r="2146" spans="1:6" x14ac:dyDescent="0.3">
      <c r="A2146" s="8" t="s">
        <v>99</v>
      </c>
      <c r="B2146" s="17">
        <v>8</v>
      </c>
      <c r="F2146" s="17">
        <f t="shared" si="33"/>
        <v>8</v>
      </c>
    </row>
    <row r="2147" spans="1:6" x14ac:dyDescent="0.3">
      <c r="A2147" s="8" t="s">
        <v>2480</v>
      </c>
      <c r="B2147" s="17">
        <v>8</v>
      </c>
      <c r="F2147" s="17">
        <f t="shared" si="33"/>
        <v>8</v>
      </c>
    </row>
    <row r="2148" spans="1:6" x14ac:dyDescent="0.3">
      <c r="A2148" s="8" t="s">
        <v>24</v>
      </c>
      <c r="B2148" s="17">
        <v>8</v>
      </c>
      <c r="F2148" s="17">
        <f t="shared" si="33"/>
        <v>8</v>
      </c>
    </row>
    <row r="2149" spans="1:6" x14ac:dyDescent="0.3">
      <c r="A2149" s="8" t="s">
        <v>3441</v>
      </c>
      <c r="B2149" s="17">
        <v>8</v>
      </c>
      <c r="F2149" s="17">
        <f t="shared" si="33"/>
        <v>8</v>
      </c>
    </row>
    <row r="2150" spans="1:6" x14ac:dyDescent="0.3">
      <c r="A2150" s="8" t="s">
        <v>1346</v>
      </c>
      <c r="B2150" s="17">
        <v>7</v>
      </c>
      <c r="F2150" s="17">
        <f t="shared" si="33"/>
        <v>7</v>
      </c>
    </row>
    <row r="2151" spans="1:6" x14ac:dyDescent="0.3">
      <c r="A2151" s="8" t="s">
        <v>3524</v>
      </c>
      <c r="B2151" s="17">
        <v>7</v>
      </c>
      <c r="F2151" s="17">
        <f t="shared" si="33"/>
        <v>7</v>
      </c>
    </row>
    <row r="2152" spans="1:6" x14ac:dyDescent="0.3">
      <c r="A2152" s="8" t="s">
        <v>86</v>
      </c>
      <c r="B2152" s="17">
        <v>7</v>
      </c>
      <c r="F2152" s="17">
        <f t="shared" si="33"/>
        <v>7</v>
      </c>
    </row>
    <row r="2153" spans="1:6" x14ac:dyDescent="0.3">
      <c r="A2153" s="8" t="s">
        <v>2170</v>
      </c>
      <c r="B2153" s="17">
        <v>7</v>
      </c>
      <c r="F2153" s="17">
        <f t="shared" si="33"/>
        <v>7</v>
      </c>
    </row>
    <row r="2154" spans="1:6" x14ac:dyDescent="0.3">
      <c r="A2154" s="8" t="s">
        <v>2208</v>
      </c>
      <c r="B2154" s="17">
        <v>7</v>
      </c>
      <c r="F2154" s="17">
        <f t="shared" si="33"/>
        <v>7</v>
      </c>
    </row>
    <row r="2155" spans="1:6" x14ac:dyDescent="0.3">
      <c r="A2155" s="8" t="s">
        <v>411</v>
      </c>
      <c r="B2155" s="17">
        <v>7</v>
      </c>
      <c r="F2155" s="17">
        <f t="shared" si="33"/>
        <v>7</v>
      </c>
    </row>
    <row r="2156" spans="1:6" x14ac:dyDescent="0.3">
      <c r="A2156" s="8" t="s">
        <v>254</v>
      </c>
      <c r="B2156" s="17">
        <v>7</v>
      </c>
      <c r="F2156" s="17">
        <f t="shared" si="33"/>
        <v>7</v>
      </c>
    </row>
    <row r="2157" spans="1:6" x14ac:dyDescent="0.3">
      <c r="A2157" s="8" t="s">
        <v>2301</v>
      </c>
      <c r="B2157" s="17">
        <v>7</v>
      </c>
      <c r="F2157" s="17">
        <f t="shared" si="33"/>
        <v>7</v>
      </c>
    </row>
    <row r="2158" spans="1:6" x14ac:dyDescent="0.3">
      <c r="A2158" s="8" t="s">
        <v>3746</v>
      </c>
      <c r="B2158" s="17">
        <v>7</v>
      </c>
      <c r="F2158" s="17">
        <f t="shared" si="33"/>
        <v>7</v>
      </c>
    </row>
    <row r="2159" spans="1:6" x14ac:dyDescent="0.3">
      <c r="A2159" s="8" t="s">
        <v>3821</v>
      </c>
      <c r="B2159" s="17">
        <v>7</v>
      </c>
      <c r="F2159" s="17">
        <f t="shared" si="33"/>
        <v>7</v>
      </c>
    </row>
    <row r="2160" spans="1:6" x14ac:dyDescent="0.3">
      <c r="A2160" s="8" t="s">
        <v>3023</v>
      </c>
      <c r="B2160" s="17">
        <v>6</v>
      </c>
      <c r="F2160" s="17">
        <f t="shared" si="33"/>
        <v>6</v>
      </c>
    </row>
    <row r="2161" spans="1:6" x14ac:dyDescent="0.3">
      <c r="A2161" s="8" t="s">
        <v>3475</v>
      </c>
      <c r="B2161" s="17">
        <v>6</v>
      </c>
      <c r="F2161" s="17">
        <f t="shared" si="33"/>
        <v>6</v>
      </c>
    </row>
    <row r="2162" spans="1:6" x14ac:dyDescent="0.3">
      <c r="A2162" s="8" t="s">
        <v>2922</v>
      </c>
      <c r="B2162" s="17">
        <v>6</v>
      </c>
      <c r="F2162" s="17">
        <f t="shared" si="33"/>
        <v>6</v>
      </c>
    </row>
    <row r="2163" spans="1:6" x14ac:dyDescent="0.3">
      <c r="A2163" s="8" t="s">
        <v>3683</v>
      </c>
      <c r="B2163" s="17">
        <v>6</v>
      </c>
      <c r="F2163" s="17">
        <f t="shared" si="33"/>
        <v>6</v>
      </c>
    </row>
    <row r="2164" spans="1:6" x14ac:dyDescent="0.3">
      <c r="A2164" s="8" t="s">
        <v>1212</v>
      </c>
      <c r="B2164" s="17">
        <v>6</v>
      </c>
      <c r="F2164" s="17">
        <f t="shared" si="33"/>
        <v>6</v>
      </c>
    </row>
    <row r="2165" spans="1:6" x14ac:dyDescent="0.3">
      <c r="A2165" s="8" t="s">
        <v>3575</v>
      </c>
      <c r="B2165" s="17">
        <v>5</v>
      </c>
      <c r="F2165" s="17">
        <f t="shared" si="33"/>
        <v>5</v>
      </c>
    </row>
    <row r="2166" spans="1:6" x14ac:dyDescent="0.3">
      <c r="A2166" s="8" t="s">
        <v>1364</v>
      </c>
      <c r="B2166" s="17">
        <v>5</v>
      </c>
      <c r="F2166" s="17">
        <f t="shared" si="33"/>
        <v>5</v>
      </c>
    </row>
    <row r="2167" spans="1:6" x14ac:dyDescent="0.3">
      <c r="A2167" s="8" t="s">
        <v>1381</v>
      </c>
      <c r="B2167" s="17">
        <v>5</v>
      </c>
      <c r="F2167" s="17">
        <f t="shared" si="33"/>
        <v>5</v>
      </c>
    </row>
    <row r="2168" spans="1:6" x14ac:dyDescent="0.3">
      <c r="A2168" s="8" t="s">
        <v>3599</v>
      </c>
      <c r="B2168" s="17">
        <v>4</v>
      </c>
      <c r="F2168" s="17">
        <f t="shared" si="33"/>
        <v>4</v>
      </c>
    </row>
    <row r="2169" spans="1:6" x14ac:dyDescent="0.3">
      <c r="A2169" s="8" t="s">
        <v>1756</v>
      </c>
      <c r="B2169" s="17">
        <v>4</v>
      </c>
      <c r="F2169" s="17">
        <f t="shared" si="33"/>
        <v>4</v>
      </c>
    </row>
    <row r="2170" spans="1:6" x14ac:dyDescent="0.3">
      <c r="A2170" s="8" t="s">
        <v>1610</v>
      </c>
      <c r="B2170" s="17">
        <v>4</v>
      </c>
      <c r="F2170" s="17">
        <f t="shared" si="33"/>
        <v>4</v>
      </c>
    </row>
    <row r="2171" spans="1:6" x14ac:dyDescent="0.3">
      <c r="A2171" s="8" t="s">
        <v>3716</v>
      </c>
      <c r="B2171" s="17">
        <v>4</v>
      </c>
      <c r="F2171" s="17">
        <f t="shared" si="33"/>
        <v>4</v>
      </c>
    </row>
    <row r="2172" spans="1:6" x14ac:dyDescent="0.3">
      <c r="A2172" s="8" t="s">
        <v>2536</v>
      </c>
      <c r="B2172" s="17">
        <v>4</v>
      </c>
      <c r="F2172" s="17">
        <f t="shared" si="33"/>
        <v>4</v>
      </c>
    </row>
    <row r="2173" spans="1:6" x14ac:dyDescent="0.3">
      <c r="A2173" s="8" t="s">
        <v>3837</v>
      </c>
      <c r="B2173" s="17">
        <v>3</v>
      </c>
      <c r="F2173" s="17">
        <f t="shared" si="33"/>
        <v>3</v>
      </c>
    </row>
    <row r="2174" spans="1:6" x14ac:dyDescent="0.3">
      <c r="A2174" s="8" t="s">
        <v>3827</v>
      </c>
      <c r="B2174" s="17">
        <v>3</v>
      </c>
      <c r="F2174" s="17">
        <f t="shared" si="33"/>
        <v>3</v>
      </c>
    </row>
    <row r="2175" spans="1:6" x14ac:dyDescent="0.3">
      <c r="A2175" s="8" t="s">
        <v>3672</v>
      </c>
      <c r="B2175" s="17">
        <v>3</v>
      </c>
      <c r="F2175" s="17">
        <f t="shared" si="33"/>
        <v>3</v>
      </c>
    </row>
    <row r="2176" spans="1:6" x14ac:dyDescent="0.3">
      <c r="A2176" s="8" t="s">
        <v>3403</v>
      </c>
      <c r="B2176" s="17">
        <v>3</v>
      </c>
      <c r="F2176" s="17">
        <f t="shared" si="33"/>
        <v>3</v>
      </c>
    </row>
    <row r="2177" spans="1:6" x14ac:dyDescent="0.3">
      <c r="A2177" s="8" t="s">
        <v>3758</v>
      </c>
      <c r="B2177" s="17">
        <v>3</v>
      </c>
      <c r="F2177" s="17">
        <f t="shared" si="33"/>
        <v>3</v>
      </c>
    </row>
    <row r="2178" spans="1:6" x14ac:dyDescent="0.3">
      <c r="A2178" s="8" t="s">
        <v>1762</v>
      </c>
      <c r="B2178" s="17">
        <v>3</v>
      </c>
      <c r="F2178" s="17">
        <f t="shared" si="33"/>
        <v>3</v>
      </c>
    </row>
    <row r="2179" spans="1:6" x14ac:dyDescent="0.3">
      <c r="A2179" s="8" t="s">
        <v>2794</v>
      </c>
      <c r="B2179" s="17">
        <v>3</v>
      </c>
      <c r="F2179" s="17">
        <f t="shared" si="33"/>
        <v>3</v>
      </c>
    </row>
    <row r="2180" spans="1:6" x14ac:dyDescent="0.3">
      <c r="A2180" s="8" t="s">
        <v>3364</v>
      </c>
      <c r="B2180" s="17">
        <v>3</v>
      </c>
      <c r="F2180" s="17">
        <f t="shared" si="33"/>
        <v>3</v>
      </c>
    </row>
    <row r="2181" spans="1:6" x14ac:dyDescent="0.3">
      <c r="A2181" s="8" t="s">
        <v>2921</v>
      </c>
      <c r="B2181" s="17">
        <v>3</v>
      </c>
      <c r="F2181" s="17">
        <f t="shared" si="33"/>
        <v>3</v>
      </c>
    </row>
    <row r="2182" spans="1:6" x14ac:dyDescent="0.3">
      <c r="A2182" s="8" t="s">
        <v>2075</v>
      </c>
      <c r="B2182" s="17">
        <v>3</v>
      </c>
      <c r="F2182" s="17">
        <f t="shared" ref="F2182:F2186" si="34">B2182</f>
        <v>3</v>
      </c>
    </row>
    <row r="2183" spans="1:6" x14ac:dyDescent="0.3">
      <c r="A2183" s="8" t="s">
        <v>641</v>
      </c>
      <c r="B2183" s="17">
        <v>2</v>
      </c>
      <c r="F2183" s="17">
        <f t="shared" si="34"/>
        <v>2</v>
      </c>
    </row>
    <row r="2184" spans="1:6" x14ac:dyDescent="0.3">
      <c r="A2184" s="8" t="s">
        <v>2214</v>
      </c>
      <c r="B2184" s="17">
        <v>1</v>
      </c>
      <c r="F2184" s="17">
        <f t="shared" si="34"/>
        <v>1</v>
      </c>
    </row>
    <row r="2185" spans="1:6" x14ac:dyDescent="0.3">
      <c r="A2185" s="8" t="s">
        <v>33</v>
      </c>
      <c r="B2185" s="17">
        <v>1</v>
      </c>
      <c r="F2185" s="17">
        <f t="shared" si="34"/>
        <v>1</v>
      </c>
    </row>
    <row r="2186" spans="1:6" x14ac:dyDescent="0.3">
      <c r="A2186" s="8" t="s">
        <v>848</v>
      </c>
      <c r="B2186" s="17">
        <v>1</v>
      </c>
      <c r="F2186" s="17">
        <f t="shared" si="34"/>
        <v>1</v>
      </c>
    </row>
    <row r="2187" spans="1:6" x14ac:dyDescent="0.3">
      <c r="A2187" s="18" t="s">
        <v>8404</v>
      </c>
      <c r="B2187" s="19">
        <f>AVERAGE(B5:B2186)</f>
        <v>194.69248395967003</v>
      </c>
    </row>
    <row r="2188" spans="1:6" x14ac:dyDescent="0.3">
      <c r="A2188" s="18" t="s">
        <v>8405</v>
      </c>
      <c r="B2188" s="17">
        <f>MEDIAN(B5:B2186)</f>
        <v>62</v>
      </c>
    </row>
    <row r="2189" spans="1:6" x14ac:dyDescent="0.3">
      <c r="A2189" s="18" t="s">
        <v>8406</v>
      </c>
      <c r="B2189" s="17">
        <f>MIN(B5:B2186)</f>
        <v>1</v>
      </c>
    </row>
    <row r="2190" spans="1:6" x14ac:dyDescent="0.3">
      <c r="A2190" s="18" t="s">
        <v>8407</v>
      </c>
      <c r="B2190" s="17">
        <f>MAX(B5:B2186)</f>
        <v>26457</v>
      </c>
    </row>
    <row r="2191" spans="1:6" x14ac:dyDescent="0.3">
      <c r="A2191" s="18" t="s">
        <v>8408</v>
      </c>
      <c r="B2191" s="17">
        <f>VAR(B5:B2186)</f>
        <v>714114.67246984725</v>
      </c>
    </row>
    <row r="2192" spans="1:6" x14ac:dyDescent="0.3">
      <c r="A2192" s="18" t="s">
        <v>8409</v>
      </c>
      <c r="B2192" s="17">
        <f>_xlfn.STDEV.P(B5:B2186)</f>
        <v>844.85939491999045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0974A-6882-41E3-91E2-0398285C522C}">
  <sheetPr codeName="Sheet6"/>
  <dimension ref="A1:F1542"/>
  <sheetViews>
    <sheetView workbookViewId="0">
      <pane ySplit="4" topLeftCell="A1535" activePane="bottomLeft" state="frozen"/>
      <selection pane="bottomLeft" activeCell="A1554" sqref="A1554"/>
    </sheetView>
  </sheetViews>
  <sheetFormatPr defaultRowHeight="14.4" x14ac:dyDescent="0.3"/>
  <cols>
    <col min="1" max="1" width="70.88671875" bestFit="1" customWidth="1"/>
    <col min="2" max="2" width="20" bestFit="1" customWidth="1"/>
    <col min="3" max="3" width="6.5546875" bestFit="1" customWidth="1"/>
    <col min="4" max="4" width="5.5546875" bestFit="1" customWidth="1"/>
    <col min="5" max="5" width="9.44140625" bestFit="1" customWidth="1"/>
    <col min="6" max="6" width="10.77734375" bestFit="1" customWidth="1"/>
    <col min="7" max="7" width="12" bestFit="1" customWidth="1"/>
    <col min="8" max="8" width="9.6640625" bestFit="1" customWidth="1"/>
    <col min="9" max="9" width="10.44140625" bestFit="1" customWidth="1"/>
    <col min="10" max="10" width="7.109375" bestFit="1" customWidth="1"/>
    <col min="11" max="11" width="10.77734375" bestFit="1" customWidth="1"/>
  </cols>
  <sheetData>
    <row r="1" spans="1:6" x14ac:dyDescent="0.3">
      <c r="A1" s="7" t="s">
        <v>8383</v>
      </c>
      <c r="B1" t="s">
        <v>8364</v>
      </c>
    </row>
    <row r="2" spans="1:6" x14ac:dyDescent="0.3">
      <c r="A2" s="7" t="s">
        <v>8218</v>
      </c>
      <c r="B2" t="s">
        <v>8221</v>
      </c>
    </row>
    <row r="4" spans="1:6" x14ac:dyDescent="0.3">
      <c r="A4" s="7" t="s">
        <v>8360</v>
      </c>
      <c r="B4" t="s">
        <v>8403</v>
      </c>
    </row>
    <row r="5" spans="1:6" x14ac:dyDescent="0.3">
      <c r="A5" s="8" t="s">
        <v>206</v>
      </c>
      <c r="B5" s="17">
        <v>1293</v>
      </c>
      <c r="F5" s="17">
        <f>B5</f>
        <v>1293</v>
      </c>
    </row>
    <row r="6" spans="1:6" x14ac:dyDescent="0.3">
      <c r="A6" s="8" t="s">
        <v>1077</v>
      </c>
      <c r="B6" s="17">
        <v>975</v>
      </c>
      <c r="F6" s="17">
        <f t="shared" ref="F6:F69" si="0">B6</f>
        <v>975</v>
      </c>
    </row>
    <row r="7" spans="1:6" x14ac:dyDescent="0.3">
      <c r="A7" s="8" t="s">
        <v>700</v>
      </c>
      <c r="B7" s="17">
        <v>890</v>
      </c>
      <c r="F7" s="17">
        <f t="shared" si="0"/>
        <v>890</v>
      </c>
    </row>
    <row r="8" spans="1:6" x14ac:dyDescent="0.3">
      <c r="A8" s="8" t="s">
        <v>2138</v>
      </c>
      <c r="B8" s="17">
        <v>534</v>
      </c>
      <c r="F8" s="17">
        <f t="shared" si="0"/>
        <v>534</v>
      </c>
    </row>
    <row r="9" spans="1:6" x14ac:dyDescent="0.3">
      <c r="A9" s="8" t="s">
        <v>708</v>
      </c>
      <c r="B9" s="17">
        <v>456</v>
      </c>
      <c r="F9" s="17">
        <f t="shared" si="0"/>
        <v>456</v>
      </c>
    </row>
    <row r="10" spans="1:6" x14ac:dyDescent="0.3">
      <c r="A10" s="8" t="s">
        <v>709</v>
      </c>
      <c r="B10" s="17">
        <v>369</v>
      </c>
      <c r="F10" s="17">
        <f t="shared" si="0"/>
        <v>369</v>
      </c>
    </row>
    <row r="11" spans="1:6" x14ac:dyDescent="0.3">
      <c r="A11" s="8" t="s">
        <v>712</v>
      </c>
      <c r="B11" s="17">
        <v>338</v>
      </c>
      <c r="F11" s="17">
        <f t="shared" si="0"/>
        <v>338</v>
      </c>
    </row>
    <row r="12" spans="1:6" x14ac:dyDescent="0.3">
      <c r="A12" s="8" t="s">
        <v>690</v>
      </c>
      <c r="B12" s="17">
        <v>336</v>
      </c>
      <c r="F12" s="17">
        <f t="shared" si="0"/>
        <v>336</v>
      </c>
    </row>
    <row r="13" spans="1:6" x14ac:dyDescent="0.3">
      <c r="A13" s="8" t="s">
        <v>1113</v>
      </c>
      <c r="B13" s="17">
        <v>312</v>
      </c>
      <c r="F13" s="17">
        <f t="shared" si="0"/>
        <v>312</v>
      </c>
    </row>
    <row r="14" spans="1:6" x14ac:dyDescent="0.3">
      <c r="A14" s="8" t="s">
        <v>2159</v>
      </c>
      <c r="B14" s="17">
        <v>311</v>
      </c>
      <c r="F14" s="17">
        <f t="shared" si="0"/>
        <v>311</v>
      </c>
    </row>
    <row r="15" spans="1:6" x14ac:dyDescent="0.3">
      <c r="A15" s="8" t="s">
        <v>671</v>
      </c>
      <c r="B15" s="17">
        <v>310</v>
      </c>
      <c r="F15" s="17">
        <f t="shared" si="0"/>
        <v>310</v>
      </c>
    </row>
    <row r="16" spans="1:6" x14ac:dyDescent="0.3">
      <c r="A16" s="8" t="s">
        <v>694</v>
      </c>
      <c r="B16" s="17">
        <v>296</v>
      </c>
      <c r="F16" s="17">
        <f t="shared" si="0"/>
        <v>296</v>
      </c>
    </row>
    <row r="17" spans="1:6" x14ac:dyDescent="0.3">
      <c r="A17" s="8" t="s">
        <v>1911</v>
      </c>
      <c r="B17" s="17">
        <v>285</v>
      </c>
      <c r="F17" s="17">
        <f t="shared" si="0"/>
        <v>285</v>
      </c>
    </row>
    <row r="18" spans="1:6" x14ac:dyDescent="0.3">
      <c r="A18" s="8" t="s">
        <v>2128</v>
      </c>
      <c r="B18" s="17">
        <v>236</v>
      </c>
      <c r="F18" s="17">
        <f t="shared" si="0"/>
        <v>236</v>
      </c>
    </row>
    <row r="19" spans="1:6" x14ac:dyDescent="0.3">
      <c r="A19" s="8" t="s">
        <v>999</v>
      </c>
      <c r="B19" s="17">
        <v>229</v>
      </c>
      <c r="F19" s="17">
        <f t="shared" si="0"/>
        <v>229</v>
      </c>
    </row>
    <row r="20" spans="1:6" x14ac:dyDescent="0.3">
      <c r="A20" s="8" t="s">
        <v>673</v>
      </c>
      <c r="B20" s="17">
        <v>215</v>
      </c>
      <c r="F20" s="17">
        <f t="shared" si="0"/>
        <v>215</v>
      </c>
    </row>
    <row r="21" spans="1:6" x14ac:dyDescent="0.3">
      <c r="A21" s="8" t="s">
        <v>2942</v>
      </c>
      <c r="B21" s="17">
        <v>202</v>
      </c>
      <c r="F21" s="17">
        <f t="shared" si="0"/>
        <v>202</v>
      </c>
    </row>
    <row r="22" spans="1:6" x14ac:dyDescent="0.3">
      <c r="A22" s="8" t="s">
        <v>693</v>
      </c>
      <c r="B22" s="17">
        <v>201</v>
      </c>
      <c r="F22" s="17">
        <f t="shared" si="0"/>
        <v>201</v>
      </c>
    </row>
    <row r="23" spans="1:6" x14ac:dyDescent="0.3">
      <c r="A23" s="8" t="s">
        <v>4018</v>
      </c>
      <c r="B23" s="17">
        <v>197</v>
      </c>
      <c r="F23" s="17">
        <f t="shared" si="0"/>
        <v>197</v>
      </c>
    </row>
    <row r="24" spans="1:6" x14ac:dyDescent="0.3">
      <c r="A24" s="8" t="s">
        <v>994</v>
      </c>
      <c r="B24" s="17">
        <v>196</v>
      </c>
      <c r="F24" s="17">
        <f t="shared" si="0"/>
        <v>196</v>
      </c>
    </row>
    <row r="25" spans="1:6" x14ac:dyDescent="0.3">
      <c r="A25" s="8" t="s">
        <v>953</v>
      </c>
      <c r="B25" s="17">
        <v>196</v>
      </c>
      <c r="F25" s="17">
        <f t="shared" si="0"/>
        <v>196</v>
      </c>
    </row>
    <row r="26" spans="1:6" x14ac:dyDescent="0.3">
      <c r="A26" s="8" t="s">
        <v>961</v>
      </c>
      <c r="B26" s="17">
        <v>188</v>
      </c>
      <c r="F26" s="17">
        <f t="shared" si="0"/>
        <v>188</v>
      </c>
    </row>
    <row r="27" spans="1:6" x14ac:dyDescent="0.3">
      <c r="A27" s="8" t="s">
        <v>1784</v>
      </c>
      <c r="B27" s="17">
        <v>185</v>
      </c>
      <c r="F27" s="17">
        <f t="shared" si="0"/>
        <v>185</v>
      </c>
    </row>
    <row r="28" spans="1:6" x14ac:dyDescent="0.3">
      <c r="A28" s="8" t="s">
        <v>984</v>
      </c>
      <c r="B28" s="17">
        <v>179</v>
      </c>
      <c r="F28" s="17">
        <f t="shared" si="0"/>
        <v>179</v>
      </c>
    </row>
    <row r="29" spans="1:6" x14ac:dyDescent="0.3">
      <c r="A29" s="8" t="s">
        <v>960</v>
      </c>
      <c r="B29" s="17">
        <v>171</v>
      </c>
      <c r="F29" s="17">
        <f t="shared" si="0"/>
        <v>171</v>
      </c>
    </row>
    <row r="30" spans="1:6" x14ac:dyDescent="0.3">
      <c r="A30" s="8" t="s">
        <v>2674</v>
      </c>
      <c r="B30" s="17">
        <v>171</v>
      </c>
      <c r="F30" s="17">
        <f t="shared" si="0"/>
        <v>171</v>
      </c>
    </row>
    <row r="31" spans="1:6" x14ac:dyDescent="0.3">
      <c r="A31" s="8" t="s">
        <v>472</v>
      </c>
      <c r="B31" s="17">
        <v>170</v>
      </c>
      <c r="F31" s="17">
        <f t="shared" si="0"/>
        <v>170</v>
      </c>
    </row>
    <row r="32" spans="1:6" x14ac:dyDescent="0.3">
      <c r="A32" s="8" t="s">
        <v>1078</v>
      </c>
      <c r="B32" s="17">
        <v>167</v>
      </c>
      <c r="F32" s="17">
        <f t="shared" si="0"/>
        <v>167</v>
      </c>
    </row>
    <row r="33" spans="1:6" x14ac:dyDescent="0.3">
      <c r="A33" s="8" t="s">
        <v>1781</v>
      </c>
      <c r="B33" s="17">
        <v>152</v>
      </c>
      <c r="F33" s="17">
        <f t="shared" si="0"/>
        <v>152</v>
      </c>
    </row>
    <row r="34" spans="1:6" x14ac:dyDescent="0.3">
      <c r="A34" s="8" t="s">
        <v>1067</v>
      </c>
      <c r="B34" s="17">
        <v>148</v>
      </c>
      <c r="F34" s="17">
        <f t="shared" si="0"/>
        <v>148</v>
      </c>
    </row>
    <row r="35" spans="1:6" x14ac:dyDescent="0.3">
      <c r="A35" s="8" t="s">
        <v>1089</v>
      </c>
      <c r="B35" s="17">
        <v>147</v>
      </c>
      <c r="F35" s="17">
        <f t="shared" si="0"/>
        <v>147</v>
      </c>
    </row>
    <row r="36" spans="1:6" x14ac:dyDescent="0.3">
      <c r="A36" s="8" t="s">
        <v>484</v>
      </c>
      <c r="B36" s="17">
        <v>147</v>
      </c>
      <c r="F36" s="17">
        <f t="shared" si="0"/>
        <v>147</v>
      </c>
    </row>
    <row r="37" spans="1:6" x14ac:dyDescent="0.3">
      <c r="A37" s="8" t="s">
        <v>481</v>
      </c>
      <c r="B37" s="17">
        <v>140</v>
      </c>
      <c r="F37" s="17">
        <f t="shared" si="0"/>
        <v>140</v>
      </c>
    </row>
    <row r="38" spans="1:6" x14ac:dyDescent="0.3">
      <c r="A38" s="8" t="s">
        <v>1798</v>
      </c>
      <c r="B38" s="17">
        <v>140</v>
      </c>
      <c r="F38" s="17">
        <f t="shared" si="0"/>
        <v>140</v>
      </c>
    </row>
    <row r="39" spans="1:6" x14ac:dyDescent="0.3">
      <c r="A39" s="8" t="s">
        <v>1815</v>
      </c>
      <c r="B39" s="17">
        <v>140</v>
      </c>
      <c r="F39" s="17">
        <f t="shared" si="0"/>
        <v>140</v>
      </c>
    </row>
    <row r="40" spans="1:6" x14ac:dyDescent="0.3">
      <c r="A40" s="8" t="s">
        <v>1793</v>
      </c>
      <c r="B40" s="17">
        <v>139</v>
      </c>
      <c r="F40" s="17">
        <f t="shared" si="0"/>
        <v>139</v>
      </c>
    </row>
    <row r="41" spans="1:6" x14ac:dyDescent="0.3">
      <c r="A41" s="8" t="s">
        <v>685</v>
      </c>
      <c r="B41" s="17">
        <v>135</v>
      </c>
      <c r="F41" s="17">
        <f t="shared" si="0"/>
        <v>135</v>
      </c>
    </row>
    <row r="42" spans="1:6" x14ac:dyDescent="0.3">
      <c r="A42" s="8" t="s">
        <v>681</v>
      </c>
      <c r="B42" s="17">
        <v>129</v>
      </c>
      <c r="F42" s="17">
        <f t="shared" si="0"/>
        <v>129</v>
      </c>
    </row>
    <row r="43" spans="1:6" x14ac:dyDescent="0.3">
      <c r="A43" s="8" t="s">
        <v>486</v>
      </c>
      <c r="B43" s="17">
        <v>125</v>
      </c>
      <c r="F43" s="17">
        <f t="shared" si="0"/>
        <v>125</v>
      </c>
    </row>
    <row r="44" spans="1:6" x14ac:dyDescent="0.3">
      <c r="A44" s="8" t="s">
        <v>477</v>
      </c>
      <c r="B44" s="17">
        <v>124</v>
      </c>
      <c r="F44" s="17">
        <f t="shared" si="0"/>
        <v>124</v>
      </c>
    </row>
    <row r="45" spans="1:6" x14ac:dyDescent="0.3">
      <c r="A45" s="8" t="s">
        <v>1776</v>
      </c>
      <c r="B45" s="17">
        <v>124</v>
      </c>
      <c r="F45" s="17">
        <f t="shared" si="0"/>
        <v>124</v>
      </c>
    </row>
    <row r="46" spans="1:6" x14ac:dyDescent="0.3">
      <c r="A46" s="8" t="s">
        <v>1065</v>
      </c>
      <c r="B46" s="17">
        <v>123</v>
      </c>
      <c r="F46" s="17">
        <f t="shared" si="0"/>
        <v>123</v>
      </c>
    </row>
    <row r="47" spans="1:6" x14ac:dyDescent="0.3">
      <c r="A47" s="8" t="s">
        <v>979</v>
      </c>
      <c r="B47" s="17">
        <v>123</v>
      </c>
      <c r="F47" s="17">
        <f t="shared" si="0"/>
        <v>123</v>
      </c>
    </row>
    <row r="48" spans="1:6" x14ac:dyDescent="0.3">
      <c r="A48" s="8" t="s">
        <v>1806</v>
      </c>
      <c r="B48" s="17">
        <v>122</v>
      </c>
      <c r="F48" s="17">
        <f t="shared" si="0"/>
        <v>122</v>
      </c>
    </row>
    <row r="49" spans="1:6" x14ac:dyDescent="0.3">
      <c r="A49" s="8" t="s">
        <v>952</v>
      </c>
      <c r="B49" s="17">
        <v>121</v>
      </c>
      <c r="F49" s="17">
        <f t="shared" si="0"/>
        <v>121</v>
      </c>
    </row>
    <row r="50" spans="1:6" x14ac:dyDescent="0.3">
      <c r="A50" s="8" t="s">
        <v>2690</v>
      </c>
      <c r="B50" s="17">
        <v>118</v>
      </c>
      <c r="F50" s="17">
        <f t="shared" si="0"/>
        <v>118</v>
      </c>
    </row>
    <row r="51" spans="1:6" x14ac:dyDescent="0.3">
      <c r="A51" s="8" t="s">
        <v>3071</v>
      </c>
      <c r="B51" s="17">
        <v>117</v>
      </c>
      <c r="F51" s="17">
        <f t="shared" si="0"/>
        <v>117</v>
      </c>
    </row>
    <row r="52" spans="1:6" x14ac:dyDescent="0.3">
      <c r="A52" s="8" t="s">
        <v>698</v>
      </c>
      <c r="B52" s="17">
        <v>114</v>
      </c>
      <c r="F52" s="17">
        <f t="shared" si="0"/>
        <v>114</v>
      </c>
    </row>
    <row r="53" spans="1:6" x14ac:dyDescent="0.3">
      <c r="A53" s="8" t="s">
        <v>3109</v>
      </c>
      <c r="B53" s="17">
        <v>114</v>
      </c>
      <c r="F53" s="17">
        <f t="shared" si="0"/>
        <v>114</v>
      </c>
    </row>
    <row r="54" spans="1:6" x14ac:dyDescent="0.3">
      <c r="A54" s="8" t="s">
        <v>1801</v>
      </c>
      <c r="B54" s="17">
        <v>113</v>
      </c>
      <c r="F54" s="17">
        <f t="shared" si="0"/>
        <v>113</v>
      </c>
    </row>
    <row r="55" spans="1:6" x14ac:dyDescent="0.3">
      <c r="A55" s="8" t="s">
        <v>962</v>
      </c>
      <c r="B55" s="17">
        <v>110</v>
      </c>
      <c r="F55" s="17">
        <f t="shared" si="0"/>
        <v>110</v>
      </c>
    </row>
    <row r="56" spans="1:6" x14ac:dyDescent="0.3">
      <c r="A56" s="8" t="s">
        <v>1786</v>
      </c>
      <c r="B56" s="17">
        <v>108</v>
      </c>
      <c r="F56" s="17">
        <f t="shared" si="0"/>
        <v>108</v>
      </c>
    </row>
    <row r="57" spans="1:6" x14ac:dyDescent="0.3">
      <c r="A57" s="8" t="s">
        <v>1921</v>
      </c>
      <c r="B57" s="17">
        <v>105</v>
      </c>
      <c r="F57" s="17">
        <f t="shared" si="0"/>
        <v>105</v>
      </c>
    </row>
    <row r="58" spans="1:6" x14ac:dyDescent="0.3">
      <c r="A58" s="8" t="s">
        <v>1766</v>
      </c>
      <c r="B58" s="17">
        <v>103</v>
      </c>
      <c r="F58" s="17">
        <f t="shared" si="0"/>
        <v>103</v>
      </c>
    </row>
    <row r="59" spans="1:6" x14ac:dyDescent="0.3">
      <c r="A59" s="8" t="s">
        <v>1818</v>
      </c>
      <c r="B59" s="17">
        <v>100</v>
      </c>
      <c r="F59" s="17">
        <f t="shared" si="0"/>
        <v>100</v>
      </c>
    </row>
    <row r="60" spans="1:6" x14ac:dyDescent="0.3">
      <c r="A60" s="8" t="s">
        <v>2133</v>
      </c>
      <c r="B60" s="17">
        <v>99</v>
      </c>
      <c r="F60" s="17">
        <f t="shared" si="0"/>
        <v>99</v>
      </c>
    </row>
    <row r="61" spans="1:6" x14ac:dyDescent="0.3">
      <c r="A61" s="8" t="s">
        <v>1907</v>
      </c>
      <c r="B61" s="17">
        <v>99</v>
      </c>
      <c r="F61" s="17">
        <f t="shared" si="0"/>
        <v>99</v>
      </c>
    </row>
    <row r="62" spans="1:6" x14ac:dyDescent="0.3">
      <c r="A62" s="8" t="s">
        <v>1081</v>
      </c>
      <c r="B62" s="17">
        <v>98</v>
      </c>
      <c r="F62" s="17">
        <f t="shared" si="0"/>
        <v>98</v>
      </c>
    </row>
    <row r="63" spans="1:6" x14ac:dyDescent="0.3">
      <c r="A63" s="8" t="s">
        <v>678</v>
      </c>
      <c r="B63" s="17">
        <v>96</v>
      </c>
      <c r="F63" s="17">
        <f t="shared" si="0"/>
        <v>96</v>
      </c>
    </row>
    <row r="64" spans="1:6" x14ac:dyDescent="0.3">
      <c r="A64" s="8" t="s">
        <v>980</v>
      </c>
      <c r="B64" s="17">
        <v>96</v>
      </c>
      <c r="F64" s="17">
        <f t="shared" si="0"/>
        <v>96</v>
      </c>
    </row>
    <row r="65" spans="1:6" x14ac:dyDescent="0.3">
      <c r="A65" s="8" t="s">
        <v>945</v>
      </c>
      <c r="B65" s="17">
        <v>96</v>
      </c>
      <c r="F65" s="17">
        <f t="shared" si="0"/>
        <v>96</v>
      </c>
    </row>
    <row r="66" spans="1:6" x14ac:dyDescent="0.3">
      <c r="A66" s="8" t="s">
        <v>1809</v>
      </c>
      <c r="B66" s="17">
        <v>96</v>
      </c>
      <c r="F66" s="17">
        <f t="shared" si="0"/>
        <v>96</v>
      </c>
    </row>
    <row r="67" spans="1:6" x14ac:dyDescent="0.3">
      <c r="A67" s="8" t="s">
        <v>1872</v>
      </c>
      <c r="B67" s="17">
        <v>95</v>
      </c>
      <c r="F67" s="17">
        <f t="shared" si="0"/>
        <v>95</v>
      </c>
    </row>
    <row r="68" spans="1:6" x14ac:dyDescent="0.3">
      <c r="A68" s="8" t="s">
        <v>1096</v>
      </c>
      <c r="B68" s="17">
        <v>94</v>
      </c>
      <c r="F68" s="17">
        <f t="shared" si="0"/>
        <v>94</v>
      </c>
    </row>
    <row r="69" spans="1:6" x14ac:dyDescent="0.3">
      <c r="A69" s="8" t="s">
        <v>680</v>
      </c>
      <c r="B69" s="17">
        <v>94</v>
      </c>
      <c r="F69" s="17">
        <f t="shared" si="0"/>
        <v>94</v>
      </c>
    </row>
    <row r="70" spans="1:6" x14ac:dyDescent="0.3">
      <c r="A70" s="8" t="s">
        <v>4029</v>
      </c>
      <c r="B70" s="17">
        <v>94</v>
      </c>
      <c r="F70" s="17">
        <f t="shared" ref="F70:F133" si="1">B70</f>
        <v>94</v>
      </c>
    </row>
    <row r="71" spans="1:6" x14ac:dyDescent="0.3">
      <c r="A71" s="8" t="s">
        <v>956</v>
      </c>
      <c r="B71" s="17">
        <v>93</v>
      </c>
      <c r="F71" s="17">
        <f t="shared" si="1"/>
        <v>93</v>
      </c>
    </row>
    <row r="72" spans="1:6" x14ac:dyDescent="0.3">
      <c r="A72" s="8" t="s">
        <v>1771</v>
      </c>
      <c r="B72" s="17">
        <v>92</v>
      </c>
      <c r="F72" s="17">
        <f t="shared" si="1"/>
        <v>92</v>
      </c>
    </row>
    <row r="73" spans="1:6" x14ac:dyDescent="0.3">
      <c r="A73" s="8" t="s">
        <v>1592</v>
      </c>
      <c r="B73" s="17">
        <v>92</v>
      </c>
      <c r="F73" s="17">
        <f t="shared" si="1"/>
        <v>92</v>
      </c>
    </row>
    <row r="74" spans="1:6" x14ac:dyDescent="0.3">
      <c r="A74" s="8" t="s">
        <v>4044</v>
      </c>
      <c r="B74" s="17">
        <v>91</v>
      </c>
      <c r="F74" s="17">
        <f t="shared" si="1"/>
        <v>91</v>
      </c>
    </row>
    <row r="75" spans="1:6" x14ac:dyDescent="0.3">
      <c r="A75" s="8" t="s">
        <v>3102</v>
      </c>
      <c r="B75" s="17">
        <v>90</v>
      </c>
      <c r="F75" s="17">
        <f t="shared" si="1"/>
        <v>90</v>
      </c>
    </row>
    <row r="76" spans="1:6" x14ac:dyDescent="0.3">
      <c r="A76" s="8" t="s">
        <v>2146</v>
      </c>
      <c r="B76" s="17">
        <v>89</v>
      </c>
      <c r="F76" s="17">
        <f t="shared" si="1"/>
        <v>89</v>
      </c>
    </row>
    <row r="77" spans="1:6" x14ac:dyDescent="0.3">
      <c r="A77" s="8" t="s">
        <v>1797</v>
      </c>
      <c r="B77" s="17">
        <v>86</v>
      </c>
      <c r="F77" s="17">
        <f t="shared" si="1"/>
        <v>86</v>
      </c>
    </row>
    <row r="78" spans="1:6" x14ac:dyDescent="0.3">
      <c r="A78" s="8" t="s">
        <v>1181</v>
      </c>
      <c r="B78" s="17">
        <v>85</v>
      </c>
      <c r="F78" s="17">
        <f t="shared" si="1"/>
        <v>85</v>
      </c>
    </row>
    <row r="79" spans="1:6" x14ac:dyDescent="0.3">
      <c r="A79" s="8" t="s">
        <v>2671</v>
      </c>
      <c r="B79" s="17">
        <v>84</v>
      </c>
      <c r="F79" s="17">
        <f t="shared" si="1"/>
        <v>84</v>
      </c>
    </row>
    <row r="80" spans="1:6" x14ac:dyDescent="0.3">
      <c r="A80" s="8" t="s">
        <v>3890</v>
      </c>
      <c r="B80" s="17">
        <v>84</v>
      </c>
      <c r="F80" s="17">
        <f t="shared" si="1"/>
        <v>84</v>
      </c>
    </row>
    <row r="81" spans="1:6" x14ac:dyDescent="0.3">
      <c r="A81" s="8" t="s">
        <v>218</v>
      </c>
      <c r="B81" s="17">
        <v>84</v>
      </c>
      <c r="F81" s="17">
        <f t="shared" si="1"/>
        <v>84</v>
      </c>
    </row>
    <row r="82" spans="1:6" x14ac:dyDescent="0.3">
      <c r="A82" s="8" t="s">
        <v>2157</v>
      </c>
      <c r="B82" s="17">
        <v>83</v>
      </c>
      <c r="F82" s="17">
        <f t="shared" si="1"/>
        <v>83</v>
      </c>
    </row>
    <row r="83" spans="1:6" x14ac:dyDescent="0.3">
      <c r="A83" s="8" t="s">
        <v>1796</v>
      </c>
      <c r="B83" s="17">
        <v>81</v>
      </c>
      <c r="F83" s="17">
        <f t="shared" si="1"/>
        <v>81</v>
      </c>
    </row>
    <row r="84" spans="1:6" x14ac:dyDescent="0.3">
      <c r="A84" s="8" t="s">
        <v>968</v>
      </c>
      <c r="B84" s="17">
        <v>81</v>
      </c>
      <c r="F84" s="17">
        <f t="shared" si="1"/>
        <v>81</v>
      </c>
    </row>
    <row r="85" spans="1:6" x14ac:dyDescent="0.3">
      <c r="A85" s="8" t="s">
        <v>865</v>
      </c>
      <c r="B85" s="17">
        <v>79</v>
      </c>
      <c r="F85" s="17">
        <f t="shared" si="1"/>
        <v>79</v>
      </c>
    </row>
    <row r="86" spans="1:6" x14ac:dyDescent="0.3">
      <c r="A86" s="8" t="s">
        <v>221</v>
      </c>
      <c r="B86" s="17">
        <v>76</v>
      </c>
      <c r="F86" s="17">
        <f t="shared" si="1"/>
        <v>76</v>
      </c>
    </row>
    <row r="87" spans="1:6" x14ac:dyDescent="0.3">
      <c r="A87" s="8" t="s">
        <v>1783</v>
      </c>
      <c r="B87" s="17">
        <v>76</v>
      </c>
      <c r="F87" s="17">
        <f t="shared" si="1"/>
        <v>76</v>
      </c>
    </row>
    <row r="88" spans="1:6" x14ac:dyDescent="0.3">
      <c r="A88" s="8" t="s">
        <v>3111</v>
      </c>
      <c r="B88" s="17">
        <v>76</v>
      </c>
      <c r="F88" s="17">
        <f t="shared" si="1"/>
        <v>76</v>
      </c>
    </row>
    <row r="89" spans="1:6" x14ac:dyDescent="0.3">
      <c r="A89" s="8" t="s">
        <v>1804</v>
      </c>
      <c r="B89" s="17">
        <v>75</v>
      </c>
      <c r="F89" s="17">
        <f t="shared" si="1"/>
        <v>75</v>
      </c>
    </row>
    <row r="90" spans="1:6" x14ac:dyDescent="0.3">
      <c r="A90" s="8" t="s">
        <v>955</v>
      </c>
      <c r="B90" s="17">
        <v>73</v>
      </c>
      <c r="F90" s="17">
        <f t="shared" si="1"/>
        <v>73</v>
      </c>
    </row>
    <row r="91" spans="1:6" x14ac:dyDescent="0.3">
      <c r="A91" s="8" t="s">
        <v>3064</v>
      </c>
      <c r="B91" s="17">
        <v>72</v>
      </c>
      <c r="F91" s="17">
        <f t="shared" si="1"/>
        <v>72</v>
      </c>
    </row>
    <row r="92" spans="1:6" x14ac:dyDescent="0.3">
      <c r="A92" s="8" t="s">
        <v>897</v>
      </c>
      <c r="B92" s="17">
        <v>72</v>
      </c>
      <c r="F92" s="17">
        <f t="shared" si="1"/>
        <v>72</v>
      </c>
    </row>
    <row r="93" spans="1:6" x14ac:dyDescent="0.3">
      <c r="A93" s="8" t="s">
        <v>520</v>
      </c>
      <c r="B93" s="17">
        <v>70</v>
      </c>
      <c r="F93" s="17">
        <f t="shared" si="1"/>
        <v>70</v>
      </c>
    </row>
    <row r="94" spans="1:6" x14ac:dyDescent="0.3">
      <c r="A94" s="8" t="s">
        <v>1918</v>
      </c>
      <c r="B94" s="17">
        <v>70</v>
      </c>
      <c r="F94" s="17">
        <f t="shared" si="1"/>
        <v>70</v>
      </c>
    </row>
    <row r="95" spans="1:6" x14ac:dyDescent="0.3">
      <c r="A95" s="8" t="s">
        <v>514</v>
      </c>
      <c r="B95" s="17">
        <v>68</v>
      </c>
      <c r="F95" s="17">
        <f t="shared" si="1"/>
        <v>68</v>
      </c>
    </row>
    <row r="96" spans="1:6" x14ac:dyDescent="0.3">
      <c r="A96" s="8" t="s">
        <v>3062</v>
      </c>
      <c r="B96" s="17">
        <v>67</v>
      </c>
      <c r="F96" s="17">
        <f t="shared" si="1"/>
        <v>67</v>
      </c>
    </row>
    <row r="97" spans="1:6" x14ac:dyDescent="0.3">
      <c r="A97" s="8" t="s">
        <v>2673</v>
      </c>
      <c r="B97" s="17">
        <v>66</v>
      </c>
      <c r="F97" s="17">
        <f t="shared" si="1"/>
        <v>66</v>
      </c>
    </row>
    <row r="98" spans="1:6" x14ac:dyDescent="0.3">
      <c r="A98" s="8" t="s">
        <v>2670</v>
      </c>
      <c r="B98" s="17">
        <v>60</v>
      </c>
      <c r="F98" s="17">
        <f t="shared" si="1"/>
        <v>60</v>
      </c>
    </row>
    <row r="99" spans="1:6" x14ac:dyDescent="0.3">
      <c r="A99" s="8" t="s">
        <v>2868</v>
      </c>
      <c r="B99" s="17">
        <v>60</v>
      </c>
      <c r="F99" s="17">
        <f t="shared" si="1"/>
        <v>60</v>
      </c>
    </row>
    <row r="100" spans="1:6" x14ac:dyDescent="0.3">
      <c r="A100" s="8" t="s">
        <v>3629</v>
      </c>
      <c r="B100" s="17">
        <v>59</v>
      </c>
      <c r="F100" s="17">
        <f t="shared" si="1"/>
        <v>59</v>
      </c>
    </row>
    <row r="101" spans="1:6" x14ac:dyDescent="0.3">
      <c r="A101" s="8" t="s">
        <v>777</v>
      </c>
      <c r="B101" s="17">
        <v>57</v>
      </c>
      <c r="F101" s="17">
        <f t="shared" si="1"/>
        <v>57</v>
      </c>
    </row>
    <row r="102" spans="1:6" x14ac:dyDescent="0.3">
      <c r="A102" s="8" t="s">
        <v>2158</v>
      </c>
      <c r="B102" s="17">
        <v>57</v>
      </c>
      <c r="F102" s="17">
        <f t="shared" si="1"/>
        <v>57</v>
      </c>
    </row>
    <row r="103" spans="1:6" x14ac:dyDescent="0.3">
      <c r="A103" s="8" t="s">
        <v>2140</v>
      </c>
      <c r="B103" s="17">
        <v>56</v>
      </c>
      <c r="F103" s="17">
        <f t="shared" si="1"/>
        <v>56</v>
      </c>
    </row>
    <row r="104" spans="1:6" x14ac:dyDescent="0.3">
      <c r="A104" s="8" t="s">
        <v>2148</v>
      </c>
      <c r="B104" s="17">
        <v>55</v>
      </c>
      <c r="F104" s="17">
        <f t="shared" si="1"/>
        <v>55</v>
      </c>
    </row>
    <row r="105" spans="1:6" x14ac:dyDescent="0.3">
      <c r="A105" s="8" t="s">
        <v>480</v>
      </c>
      <c r="B105" s="17">
        <v>55</v>
      </c>
      <c r="F105" s="17">
        <f t="shared" si="1"/>
        <v>55</v>
      </c>
    </row>
    <row r="106" spans="1:6" x14ac:dyDescent="0.3">
      <c r="A106" s="8" t="s">
        <v>895</v>
      </c>
      <c r="B106" s="17">
        <v>53</v>
      </c>
      <c r="F106" s="17">
        <f t="shared" si="1"/>
        <v>53</v>
      </c>
    </row>
    <row r="107" spans="1:6" x14ac:dyDescent="0.3">
      <c r="A107" s="8" t="s">
        <v>3199</v>
      </c>
      <c r="B107" s="17">
        <v>53</v>
      </c>
      <c r="F107" s="17">
        <f t="shared" si="1"/>
        <v>53</v>
      </c>
    </row>
    <row r="108" spans="1:6" x14ac:dyDescent="0.3">
      <c r="A108" s="8" t="s">
        <v>770</v>
      </c>
      <c r="B108" s="17">
        <v>52</v>
      </c>
      <c r="F108" s="17">
        <f t="shared" si="1"/>
        <v>52</v>
      </c>
    </row>
    <row r="109" spans="1:6" x14ac:dyDescent="0.3">
      <c r="A109" s="8" t="s">
        <v>1805</v>
      </c>
      <c r="B109" s="17">
        <v>52</v>
      </c>
      <c r="F109" s="17">
        <f t="shared" si="1"/>
        <v>52</v>
      </c>
    </row>
    <row r="110" spans="1:6" x14ac:dyDescent="0.3">
      <c r="A110" s="8" t="s">
        <v>2697</v>
      </c>
      <c r="B110" s="17">
        <v>52</v>
      </c>
      <c r="F110" s="17">
        <f t="shared" si="1"/>
        <v>52</v>
      </c>
    </row>
    <row r="111" spans="1:6" x14ac:dyDescent="0.3">
      <c r="A111" s="8" t="s">
        <v>3841</v>
      </c>
      <c r="B111" s="17">
        <v>50</v>
      </c>
      <c r="F111" s="17">
        <f t="shared" si="1"/>
        <v>50</v>
      </c>
    </row>
    <row r="112" spans="1:6" x14ac:dyDescent="0.3">
      <c r="A112" s="8" t="s">
        <v>3076</v>
      </c>
      <c r="B112" s="17">
        <v>50</v>
      </c>
      <c r="F112" s="17">
        <f t="shared" si="1"/>
        <v>50</v>
      </c>
    </row>
    <row r="113" spans="1:6" x14ac:dyDescent="0.3">
      <c r="A113" s="8" t="s">
        <v>2745</v>
      </c>
      <c r="B113" s="17">
        <v>49</v>
      </c>
      <c r="F113" s="17">
        <f t="shared" si="1"/>
        <v>49</v>
      </c>
    </row>
    <row r="114" spans="1:6" x14ac:dyDescent="0.3">
      <c r="A114" s="8" t="s">
        <v>1090</v>
      </c>
      <c r="B114" s="17">
        <v>49</v>
      </c>
      <c r="F114" s="17">
        <f t="shared" si="1"/>
        <v>49</v>
      </c>
    </row>
    <row r="115" spans="1:6" x14ac:dyDescent="0.3">
      <c r="A115" s="8" t="s">
        <v>459</v>
      </c>
      <c r="B115" s="17">
        <v>49</v>
      </c>
      <c r="F115" s="17">
        <f t="shared" si="1"/>
        <v>49</v>
      </c>
    </row>
    <row r="116" spans="1:6" x14ac:dyDescent="0.3">
      <c r="A116" s="8" t="s">
        <v>861</v>
      </c>
      <c r="B116" s="17">
        <v>48</v>
      </c>
      <c r="F116" s="17">
        <f t="shared" si="1"/>
        <v>48</v>
      </c>
    </row>
    <row r="117" spans="1:6" x14ac:dyDescent="0.3">
      <c r="A117" s="8" t="s">
        <v>1865</v>
      </c>
      <c r="B117" s="17">
        <v>48</v>
      </c>
      <c r="F117" s="17">
        <f t="shared" si="1"/>
        <v>48</v>
      </c>
    </row>
    <row r="118" spans="1:6" x14ac:dyDescent="0.3">
      <c r="A118" s="8" t="s">
        <v>1432</v>
      </c>
      <c r="B118" s="17">
        <v>47</v>
      </c>
      <c r="F118" s="17">
        <f t="shared" si="1"/>
        <v>47</v>
      </c>
    </row>
    <row r="119" spans="1:6" x14ac:dyDescent="0.3">
      <c r="A119" s="8" t="s">
        <v>2672</v>
      </c>
      <c r="B119" s="17">
        <v>47</v>
      </c>
      <c r="F119" s="17">
        <f t="shared" si="1"/>
        <v>47</v>
      </c>
    </row>
    <row r="120" spans="1:6" x14ac:dyDescent="0.3">
      <c r="A120" s="8" t="s">
        <v>3979</v>
      </c>
      <c r="B120" s="17">
        <v>46</v>
      </c>
      <c r="F120" s="17">
        <f t="shared" si="1"/>
        <v>46</v>
      </c>
    </row>
    <row r="121" spans="1:6" x14ac:dyDescent="0.3">
      <c r="A121" s="8" t="s">
        <v>3089</v>
      </c>
      <c r="B121" s="17">
        <v>45</v>
      </c>
      <c r="F121" s="17">
        <f t="shared" si="1"/>
        <v>45</v>
      </c>
    </row>
    <row r="122" spans="1:6" x14ac:dyDescent="0.3">
      <c r="A122" s="8" t="s">
        <v>877</v>
      </c>
      <c r="B122" s="17">
        <v>45</v>
      </c>
      <c r="F122" s="17">
        <f t="shared" si="1"/>
        <v>45</v>
      </c>
    </row>
    <row r="123" spans="1:6" x14ac:dyDescent="0.3">
      <c r="A123" s="8" t="s">
        <v>973</v>
      </c>
      <c r="B123" s="17">
        <v>45</v>
      </c>
      <c r="F123" s="17">
        <f t="shared" si="1"/>
        <v>45</v>
      </c>
    </row>
    <row r="124" spans="1:6" x14ac:dyDescent="0.3">
      <c r="A124" s="8" t="s">
        <v>766</v>
      </c>
      <c r="B124" s="17">
        <v>44</v>
      </c>
      <c r="F124" s="17">
        <f t="shared" si="1"/>
        <v>44</v>
      </c>
    </row>
    <row r="125" spans="1:6" x14ac:dyDescent="0.3">
      <c r="A125" s="8" t="s">
        <v>3845</v>
      </c>
      <c r="B125" s="17">
        <v>43</v>
      </c>
      <c r="F125" s="17">
        <f t="shared" si="1"/>
        <v>43</v>
      </c>
    </row>
    <row r="126" spans="1:6" x14ac:dyDescent="0.3">
      <c r="A126" s="8" t="s">
        <v>1913</v>
      </c>
      <c r="B126" s="17">
        <v>42</v>
      </c>
      <c r="F126" s="17">
        <f t="shared" si="1"/>
        <v>42</v>
      </c>
    </row>
    <row r="127" spans="1:6" x14ac:dyDescent="0.3">
      <c r="A127" s="8" t="s">
        <v>3097</v>
      </c>
      <c r="B127" s="17">
        <v>42</v>
      </c>
      <c r="F127" s="17">
        <f t="shared" si="1"/>
        <v>42</v>
      </c>
    </row>
    <row r="128" spans="1:6" x14ac:dyDescent="0.3">
      <c r="A128" s="8" t="s">
        <v>1718</v>
      </c>
      <c r="B128" s="17">
        <v>41</v>
      </c>
      <c r="F128" s="17">
        <f t="shared" si="1"/>
        <v>41</v>
      </c>
    </row>
    <row r="129" spans="1:6" x14ac:dyDescent="0.3">
      <c r="A129" s="8" t="s">
        <v>1904</v>
      </c>
      <c r="B129" s="17">
        <v>41</v>
      </c>
      <c r="F129" s="17">
        <f t="shared" si="1"/>
        <v>41</v>
      </c>
    </row>
    <row r="130" spans="1:6" x14ac:dyDescent="0.3">
      <c r="A130" s="8" t="s">
        <v>988</v>
      </c>
      <c r="B130" s="17">
        <v>41</v>
      </c>
      <c r="F130" s="17">
        <f t="shared" si="1"/>
        <v>41</v>
      </c>
    </row>
    <row r="131" spans="1:6" x14ac:dyDescent="0.3">
      <c r="A131" s="8" t="s">
        <v>3921</v>
      </c>
      <c r="B131" s="17">
        <v>40</v>
      </c>
      <c r="F131" s="17">
        <f t="shared" si="1"/>
        <v>40</v>
      </c>
    </row>
    <row r="132" spans="1:6" x14ac:dyDescent="0.3">
      <c r="A132" s="8" t="s">
        <v>3800</v>
      </c>
      <c r="B132" s="17">
        <v>40</v>
      </c>
      <c r="F132" s="17">
        <f t="shared" si="1"/>
        <v>40</v>
      </c>
    </row>
    <row r="133" spans="1:6" x14ac:dyDescent="0.3">
      <c r="A133" s="8" t="s">
        <v>1000</v>
      </c>
      <c r="B133" s="17">
        <v>40</v>
      </c>
      <c r="F133" s="17">
        <f t="shared" si="1"/>
        <v>40</v>
      </c>
    </row>
    <row r="134" spans="1:6" x14ac:dyDescent="0.3">
      <c r="A134" s="8" t="s">
        <v>1768</v>
      </c>
      <c r="B134" s="17">
        <v>39</v>
      </c>
      <c r="F134" s="17">
        <f t="shared" ref="F134:F197" si="2">B134</f>
        <v>39</v>
      </c>
    </row>
    <row r="135" spans="1:6" x14ac:dyDescent="0.3">
      <c r="A135" s="8" t="s">
        <v>1138</v>
      </c>
      <c r="B135" s="17">
        <v>39</v>
      </c>
      <c r="F135" s="17">
        <f t="shared" si="2"/>
        <v>39</v>
      </c>
    </row>
    <row r="136" spans="1:6" x14ac:dyDescent="0.3">
      <c r="A136" s="8" t="s">
        <v>3195</v>
      </c>
      <c r="B136" s="17">
        <v>39</v>
      </c>
      <c r="F136" s="17">
        <f t="shared" si="2"/>
        <v>39</v>
      </c>
    </row>
    <row r="137" spans="1:6" x14ac:dyDescent="0.3">
      <c r="A137" s="8" t="s">
        <v>2845</v>
      </c>
      <c r="B137" s="17">
        <v>39</v>
      </c>
      <c r="F137" s="17">
        <f t="shared" si="2"/>
        <v>39</v>
      </c>
    </row>
    <row r="138" spans="1:6" x14ac:dyDescent="0.3">
      <c r="A138" s="8" t="s">
        <v>1765</v>
      </c>
      <c r="B138" s="17">
        <v>39</v>
      </c>
      <c r="F138" s="17">
        <f t="shared" si="2"/>
        <v>39</v>
      </c>
    </row>
    <row r="139" spans="1:6" x14ac:dyDescent="0.3">
      <c r="A139" s="8" t="s">
        <v>468</v>
      </c>
      <c r="B139" s="17">
        <v>39</v>
      </c>
      <c r="F139" s="17">
        <f t="shared" si="2"/>
        <v>39</v>
      </c>
    </row>
    <row r="140" spans="1:6" x14ac:dyDescent="0.3">
      <c r="A140" s="8" t="s">
        <v>4006</v>
      </c>
      <c r="B140" s="17">
        <v>38</v>
      </c>
      <c r="F140" s="17">
        <f t="shared" si="2"/>
        <v>38</v>
      </c>
    </row>
    <row r="141" spans="1:6" x14ac:dyDescent="0.3">
      <c r="A141" s="8" t="s">
        <v>2696</v>
      </c>
      <c r="B141" s="17">
        <v>38</v>
      </c>
      <c r="F141" s="17">
        <f t="shared" si="2"/>
        <v>38</v>
      </c>
    </row>
    <row r="142" spans="1:6" x14ac:dyDescent="0.3">
      <c r="A142" s="8" t="s">
        <v>1780</v>
      </c>
      <c r="B142" s="17">
        <v>38</v>
      </c>
      <c r="F142" s="17">
        <f t="shared" si="2"/>
        <v>38</v>
      </c>
    </row>
    <row r="143" spans="1:6" x14ac:dyDescent="0.3">
      <c r="A143" s="8" t="s">
        <v>1910</v>
      </c>
      <c r="B143" s="17">
        <v>38</v>
      </c>
      <c r="F143" s="17">
        <f t="shared" si="2"/>
        <v>38</v>
      </c>
    </row>
    <row r="144" spans="1:6" x14ac:dyDescent="0.3">
      <c r="A144" s="8" t="s">
        <v>219</v>
      </c>
      <c r="B144" s="17">
        <v>38</v>
      </c>
      <c r="F144" s="17">
        <f t="shared" si="2"/>
        <v>38</v>
      </c>
    </row>
    <row r="145" spans="1:6" x14ac:dyDescent="0.3">
      <c r="A145" s="8" t="s">
        <v>3113</v>
      </c>
      <c r="B145" s="17">
        <v>37</v>
      </c>
      <c r="F145" s="17">
        <f t="shared" si="2"/>
        <v>37</v>
      </c>
    </row>
    <row r="146" spans="1:6" x14ac:dyDescent="0.3">
      <c r="A146" s="8" t="s">
        <v>3970</v>
      </c>
      <c r="B146" s="17">
        <v>37</v>
      </c>
      <c r="F146" s="17">
        <f t="shared" si="2"/>
        <v>37</v>
      </c>
    </row>
    <row r="147" spans="1:6" x14ac:dyDescent="0.3">
      <c r="A147" s="8" t="s">
        <v>1105</v>
      </c>
      <c r="B147" s="17">
        <v>37</v>
      </c>
      <c r="F147" s="17">
        <f t="shared" si="2"/>
        <v>37</v>
      </c>
    </row>
    <row r="148" spans="1:6" x14ac:dyDescent="0.3">
      <c r="A148" s="8" t="s">
        <v>703</v>
      </c>
      <c r="B148" s="17">
        <v>37</v>
      </c>
      <c r="F148" s="17">
        <f t="shared" si="2"/>
        <v>37</v>
      </c>
    </row>
    <row r="149" spans="1:6" x14ac:dyDescent="0.3">
      <c r="A149" s="8" t="s">
        <v>963</v>
      </c>
      <c r="B149" s="17">
        <v>37</v>
      </c>
      <c r="F149" s="17">
        <f t="shared" si="2"/>
        <v>37</v>
      </c>
    </row>
    <row r="150" spans="1:6" x14ac:dyDescent="0.3">
      <c r="A150" s="8" t="s">
        <v>3794</v>
      </c>
      <c r="B150" s="17">
        <v>37</v>
      </c>
      <c r="F150" s="17">
        <f t="shared" si="2"/>
        <v>37</v>
      </c>
    </row>
    <row r="151" spans="1:6" x14ac:dyDescent="0.3">
      <c r="A151" s="8" t="s">
        <v>1802</v>
      </c>
      <c r="B151" s="17">
        <v>37</v>
      </c>
      <c r="F151" s="17">
        <f t="shared" si="2"/>
        <v>37</v>
      </c>
    </row>
    <row r="152" spans="1:6" x14ac:dyDescent="0.3">
      <c r="A152" s="8" t="s">
        <v>1799</v>
      </c>
      <c r="B152" s="17">
        <v>37</v>
      </c>
      <c r="F152" s="17">
        <f t="shared" si="2"/>
        <v>37</v>
      </c>
    </row>
    <row r="153" spans="1:6" x14ac:dyDescent="0.3">
      <c r="A153" s="8" t="s">
        <v>3207</v>
      </c>
      <c r="B153" s="17">
        <v>36</v>
      </c>
      <c r="F153" s="17">
        <f t="shared" si="2"/>
        <v>36</v>
      </c>
    </row>
    <row r="154" spans="1:6" x14ac:dyDescent="0.3">
      <c r="A154" s="8" t="s">
        <v>689</v>
      </c>
      <c r="B154" s="17">
        <v>36</v>
      </c>
      <c r="F154" s="17">
        <f t="shared" si="2"/>
        <v>36</v>
      </c>
    </row>
    <row r="155" spans="1:6" x14ac:dyDescent="0.3">
      <c r="A155" s="8" t="s">
        <v>2776</v>
      </c>
      <c r="B155" s="17">
        <v>36</v>
      </c>
      <c r="F155" s="17">
        <f t="shared" si="2"/>
        <v>36</v>
      </c>
    </row>
    <row r="156" spans="1:6" x14ac:dyDescent="0.3">
      <c r="A156" s="8" t="s">
        <v>3908</v>
      </c>
      <c r="B156" s="17">
        <v>36</v>
      </c>
      <c r="F156" s="17">
        <f t="shared" si="2"/>
        <v>36</v>
      </c>
    </row>
    <row r="157" spans="1:6" x14ac:dyDescent="0.3">
      <c r="A157" s="8" t="s">
        <v>2421</v>
      </c>
      <c r="B157" s="17">
        <v>36</v>
      </c>
      <c r="F157" s="17">
        <f t="shared" si="2"/>
        <v>36</v>
      </c>
    </row>
    <row r="158" spans="1:6" x14ac:dyDescent="0.3">
      <c r="A158" s="8" t="s">
        <v>3051</v>
      </c>
      <c r="B158" s="17">
        <v>35</v>
      </c>
      <c r="F158" s="17">
        <f t="shared" si="2"/>
        <v>35</v>
      </c>
    </row>
    <row r="159" spans="1:6" x14ac:dyDescent="0.3">
      <c r="A159" s="8" t="s">
        <v>546</v>
      </c>
      <c r="B159" s="17">
        <v>34</v>
      </c>
      <c r="F159" s="17">
        <f t="shared" si="2"/>
        <v>34</v>
      </c>
    </row>
    <row r="160" spans="1:6" x14ac:dyDescent="0.3">
      <c r="A160" s="8" t="s">
        <v>2768</v>
      </c>
      <c r="B160" s="17">
        <v>34</v>
      </c>
      <c r="F160" s="17">
        <f t="shared" si="2"/>
        <v>34</v>
      </c>
    </row>
    <row r="161" spans="1:6" x14ac:dyDescent="0.3">
      <c r="A161" s="8" t="s">
        <v>3838</v>
      </c>
      <c r="B161" s="17">
        <v>34</v>
      </c>
      <c r="F161" s="17">
        <f t="shared" si="2"/>
        <v>34</v>
      </c>
    </row>
    <row r="162" spans="1:6" x14ac:dyDescent="0.3">
      <c r="A162" s="8" t="s">
        <v>516</v>
      </c>
      <c r="B162" s="17">
        <v>34</v>
      </c>
      <c r="F162" s="17">
        <f t="shared" si="2"/>
        <v>34</v>
      </c>
    </row>
    <row r="163" spans="1:6" x14ac:dyDescent="0.3">
      <c r="A163" s="8" t="s">
        <v>691</v>
      </c>
      <c r="B163" s="17">
        <v>34</v>
      </c>
      <c r="F163" s="17">
        <f t="shared" si="2"/>
        <v>34</v>
      </c>
    </row>
    <row r="164" spans="1:6" x14ac:dyDescent="0.3">
      <c r="A164" s="8" t="s">
        <v>1785</v>
      </c>
      <c r="B164" s="17">
        <v>33</v>
      </c>
      <c r="F164" s="17">
        <f t="shared" si="2"/>
        <v>33</v>
      </c>
    </row>
    <row r="165" spans="1:6" x14ac:dyDescent="0.3">
      <c r="A165" s="8" t="s">
        <v>2756</v>
      </c>
      <c r="B165" s="17">
        <v>33</v>
      </c>
      <c r="F165" s="17">
        <f t="shared" si="2"/>
        <v>33</v>
      </c>
    </row>
    <row r="166" spans="1:6" x14ac:dyDescent="0.3">
      <c r="A166" s="8" t="s">
        <v>2517</v>
      </c>
      <c r="B166" s="17">
        <v>33</v>
      </c>
      <c r="F166" s="17">
        <f t="shared" si="2"/>
        <v>33</v>
      </c>
    </row>
    <row r="167" spans="1:6" x14ac:dyDescent="0.3">
      <c r="A167" s="8" t="s">
        <v>2770</v>
      </c>
      <c r="B167" s="17">
        <v>33</v>
      </c>
      <c r="F167" s="17">
        <f t="shared" si="2"/>
        <v>33</v>
      </c>
    </row>
    <row r="168" spans="1:6" x14ac:dyDescent="0.3">
      <c r="A168" s="8" t="s">
        <v>212</v>
      </c>
      <c r="B168" s="17">
        <v>33</v>
      </c>
      <c r="F168" s="17">
        <f t="shared" si="2"/>
        <v>33</v>
      </c>
    </row>
    <row r="169" spans="1:6" x14ac:dyDescent="0.3">
      <c r="A169" s="8" t="s">
        <v>4102</v>
      </c>
      <c r="B169" s="17">
        <v>33</v>
      </c>
      <c r="F169" s="17">
        <f t="shared" si="2"/>
        <v>33</v>
      </c>
    </row>
    <row r="170" spans="1:6" x14ac:dyDescent="0.3">
      <c r="A170" s="8" t="s">
        <v>2408</v>
      </c>
      <c r="B170" s="17">
        <v>33</v>
      </c>
      <c r="F170" s="17">
        <f t="shared" si="2"/>
        <v>33</v>
      </c>
    </row>
    <row r="171" spans="1:6" x14ac:dyDescent="0.3">
      <c r="A171" s="8" t="s">
        <v>3946</v>
      </c>
      <c r="B171" s="17">
        <v>32</v>
      </c>
      <c r="F171" s="17">
        <f t="shared" si="2"/>
        <v>32</v>
      </c>
    </row>
    <row r="172" spans="1:6" x14ac:dyDescent="0.3">
      <c r="A172" s="8" t="s">
        <v>890</v>
      </c>
      <c r="B172" s="17">
        <v>32</v>
      </c>
      <c r="F172" s="17">
        <f t="shared" si="2"/>
        <v>32</v>
      </c>
    </row>
    <row r="173" spans="1:6" x14ac:dyDescent="0.3">
      <c r="A173" s="8" t="s">
        <v>990</v>
      </c>
      <c r="B173" s="17">
        <v>32</v>
      </c>
      <c r="F173" s="17">
        <f t="shared" si="2"/>
        <v>32</v>
      </c>
    </row>
    <row r="174" spans="1:6" x14ac:dyDescent="0.3">
      <c r="A174" s="8" t="s">
        <v>3631</v>
      </c>
      <c r="B174" s="17">
        <v>31</v>
      </c>
      <c r="F174" s="17">
        <f t="shared" si="2"/>
        <v>31</v>
      </c>
    </row>
    <row r="175" spans="1:6" x14ac:dyDescent="0.3">
      <c r="A175" s="8" t="s">
        <v>942</v>
      </c>
      <c r="B175" s="17">
        <v>31</v>
      </c>
      <c r="F175" s="17">
        <f t="shared" si="2"/>
        <v>31</v>
      </c>
    </row>
    <row r="176" spans="1:6" x14ac:dyDescent="0.3">
      <c r="A176" s="8" t="s">
        <v>3899</v>
      </c>
      <c r="B176" s="17">
        <v>31</v>
      </c>
      <c r="F176" s="17">
        <f t="shared" si="2"/>
        <v>31</v>
      </c>
    </row>
    <row r="177" spans="1:6" x14ac:dyDescent="0.3">
      <c r="A177" s="8" t="s">
        <v>3105</v>
      </c>
      <c r="B177" s="17">
        <v>31</v>
      </c>
      <c r="F177" s="17">
        <f t="shared" si="2"/>
        <v>31</v>
      </c>
    </row>
    <row r="178" spans="1:6" x14ac:dyDescent="0.3">
      <c r="A178" s="8" t="s">
        <v>981</v>
      </c>
      <c r="B178" s="17">
        <v>31</v>
      </c>
      <c r="F178" s="17">
        <f t="shared" si="2"/>
        <v>31</v>
      </c>
    </row>
    <row r="179" spans="1:6" x14ac:dyDescent="0.3">
      <c r="A179" s="8" t="s">
        <v>701</v>
      </c>
      <c r="B179" s="17">
        <v>31</v>
      </c>
      <c r="F179" s="17">
        <f t="shared" si="2"/>
        <v>31</v>
      </c>
    </row>
    <row r="180" spans="1:6" x14ac:dyDescent="0.3">
      <c r="A180" s="8" t="s">
        <v>3725</v>
      </c>
      <c r="B180" s="17">
        <v>31</v>
      </c>
      <c r="F180" s="17">
        <f t="shared" si="2"/>
        <v>31</v>
      </c>
    </row>
    <row r="181" spans="1:6" x14ac:dyDescent="0.3">
      <c r="A181" s="8" t="s">
        <v>923</v>
      </c>
      <c r="B181" s="17">
        <v>30</v>
      </c>
      <c r="F181" s="17">
        <f t="shared" si="2"/>
        <v>30</v>
      </c>
    </row>
    <row r="182" spans="1:6" x14ac:dyDescent="0.3">
      <c r="A182" s="8" t="s">
        <v>935</v>
      </c>
      <c r="B182" s="17">
        <v>30</v>
      </c>
      <c r="F182" s="17">
        <f t="shared" si="2"/>
        <v>30</v>
      </c>
    </row>
    <row r="183" spans="1:6" x14ac:dyDescent="0.3">
      <c r="A183" s="8" t="s">
        <v>933</v>
      </c>
      <c r="B183" s="17">
        <v>30</v>
      </c>
      <c r="F183" s="17">
        <f t="shared" si="2"/>
        <v>30</v>
      </c>
    </row>
    <row r="184" spans="1:6" x14ac:dyDescent="0.3">
      <c r="A184" s="8" t="s">
        <v>1075</v>
      </c>
      <c r="B184" s="17">
        <v>30</v>
      </c>
      <c r="F184" s="17">
        <f t="shared" si="2"/>
        <v>30</v>
      </c>
    </row>
    <row r="185" spans="1:6" x14ac:dyDescent="0.3">
      <c r="A185" s="8" t="s">
        <v>967</v>
      </c>
      <c r="B185" s="17">
        <v>30</v>
      </c>
      <c r="F185" s="17">
        <f t="shared" si="2"/>
        <v>30</v>
      </c>
    </row>
    <row r="186" spans="1:6" x14ac:dyDescent="0.3">
      <c r="A186" s="8" t="s">
        <v>2600</v>
      </c>
      <c r="B186" s="17">
        <v>30</v>
      </c>
      <c r="F186" s="17">
        <f t="shared" si="2"/>
        <v>30</v>
      </c>
    </row>
    <row r="187" spans="1:6" x14ac:dyDescent="0.3">
      <c r="A187" s="8" t="s">
        <v>880</v>
      </c>
      <c r="B187" s="17">
        <v>30</v>
      </c>
      <c r="F187" s="17">
        <f t="shared" si="2"/>
        <v>30</v>
      </c>
    </row>
    <row r="188" spans="1:6" x14ac:dyDescent="0.3">
      <c r="A188" s="8" t="s">
        <v>2675</v>
      </c>
      <c r="B188" s="17">
        <v>29</v>
      </c>
      <c r="F188" s="17">
        <f t="shared" si="2"/>
        <v>29</v>
      </c>
    </row>
    <row r="189" spans="1:6" x14ac:dyDescent="0.3">
      <c r="A189" s="8" t="s">
        <v>665</v>
      </c>
      <c r="B189" s="17">
        <v>29</v>
      </c>
      <c r="F189" s="17">
        <f t="shared" si="2"/>
        <v>29</v>
      </c>
    </row>
    <row r="190" spans="1:6" x14ac:dyDescent="0.3">
      <c r="A190" s="8" t="s">
        <v>1787</v>
      </c>
      <c r="B190" s="17">
        <v>29</v>
      </c>
      <c r="F190" s="17">
        <f t="shared" si="2"/>
        <v>29</v>
      </c>
    </row>
    <row r="191" spans="1:6" x14ac:dyDescent="0.3">
      <c r="A191" s="8" t="s">
        <v>965</v>
      </c>
      <c r="B191" s="17">
        <v>29</v>
      </c>
      <c r="F191" s="17">
        <f t="shared" si="2"/>
        <v>29</v>
      </c>
    </row>
    <row r="192" spans="1:6" x14ac:dyDescent="0.3">
      <c r="A192" s="8" t="s">
        <v>699</v>
      </c>
      <c r="B192" s="17">
        <v>29</v>
      </c>
      <c r="F192" s="17">
        <f t="shared" si="2"/>
        <v>29</v>
      </c>
    </row>
    <row r="193" spans="1:6" x14ac:dyDescent="0.3">
      <c r="A193" s="8" t="s">
        <v>2880</v>
      </c>
      <c r="B193" s="17">
        <v>29</v>
      </c>
      <c r="F193" s="17">
        <f t="shared" si="2"/>
        <v>29</v>
      </c>
    </row>
    <row r="194" spans="1:6" x14ac:dyDescent="0.3">
      <c r="A194" s="8" t="s">
        <v>878</v>
      </c>
      <c r="B194" s="17">
        <v>29</v>
      </c>
      <c r="F194" s="17">
        <f t="shared" si="2"/>
        <v>29</v>
      </c>
    </row>
    <row r="195" spans="1:6" x14ac:dyDescent="0.3">
      <c r="A195" s="8" t="s">
        <v>1097</v>
      </c>
      <c r="B195" s="17">
        <v>29</v>
      </c>
      <c r="F195" s="17">
        <f t="shared" si="2"/>
        <v>29</v>
      </c>
    </row>
    <row r="196" spans="1:6" x14ac:dyDescent="0.3">
      <c r="A196" s="8" t="s">
        <v>3107</v>
      </c>
      <c r="B196" s="17">
        <v>29</v>
      </c>
      <c r="F196" s="17">
        <f t="shared" si="2"/>
        <v>29</v>
      </c>
    </row>
    <row r="197" spans="1:6" x14ac:dyDescent="0.3">
      <c r="A197" s="8" t="s">
        <v>668</v>
      </c>
      <c r="B197" s="17">
        <v>28</v>
      </c>
      <c r="F197" s="17">
        <f t="shared" si="2"/>
        <v>28</v>
      </c>
    </row>
    <row r="198" spans="1:6" x14ac:dyDescent="0.3">
      <c r="A198" s="8" t="s">
        <v>715</v>
      </c>
      <c r="B198" s="17">
        <v>28</v>
      </c>
      <c r="F198" s="17">
        <f t="shared" ref="F198:F261" si="3">B198</f>
        <v>28</v>
      </c>
    </row>
    <row r="199" spans="1:6" x14ac:dyDescent="0.3">
      <c r="A199" s="8" t="s">
        <v>929</v>
      </c>
      <c r="B199" s="17">
        <v>28</v>
      </c>
      <c r="F199" s="17">
        <f t="shared" si="3"/>
        <v>28</v>
      </c>
    </row>
    <row r="200" spans="1:6" x14ac:dyDescent="0.3">
      <c r="A200" s="8" t="s">
        <v>1988</v>
      </c>
      <c r="B200" s="17">
        <v>28</v>
      </c>
      <c r="F200" s="17">
        <f t="shared" si="3"/>
        <v>28</v>
      </c>
    </row>
    <row r="201" spans="1:6" x14ac:dyDescent="0.3">
      <c r="A201" s="8" t="s">
        <v>670</v>
      </c>
      <c r="B201" s="17">
        <v>28</v>
      </c>
      <c r="F201" s="17">
        <f t="shared" si="3"/>
        <v>28</v>
      </c>
    </row>
    <row r="202" spans="1:6" x14ac:dyDescent="0.3">
      <c r="A202" s="8" t="s">
        <v>3846</v>
      </c>
      <c r="B202" s="17">
        <v>28</v>
      </c>
      <c r="F202" s="17">
        <f t="shared" si="3"/>
        <v>28</v>
      </c>
    </row>
    <row r="203" spans="1:6" x14ac:dyDescent="0.3">
      <c r="A203" s="8" t="s">
        <v>552</v>
      </c>
      <c r="B203" s="17">
        <v>28</v>
      </c>
      <c r="F203" s="17">
        <f t="shared" si="3"/>
        <v>28</v>
      </c>
    </row>
    <row r="204" spans="1:6" x14ac:dyDescent="0.3">
      <c r="A204" s="8" t="s">
        <v>2509</v>
      </c>
      <c r="B204" s="17">
        <v>28</v>
      </c>
      <c r="F204" s="17">
        <f t="shared" si="3"/>
        <v>28</v>
      </c>
    </row>
    <row r="205" spans="1:6" x14ac:dyDescent="0.3">
      <c r="A205" s="8" t="s">
        <v>2596</v>
      </c>
      <c r="B205" s="17">
        <v>27</v>
      </c>
      <c r="F205" s="17">
        <f t="shared" si="3"/>
        <v>27</v>
      </c>
    </row>
    <row r="206" spans="1:6" x14ac:dyDescent="0.3">
      <c r="A206" s="8" t="s">
        <v>2677</v>
      </c>
      <c r="B206" s="17">
        <v>27</v>
      </c>
      <c r="F206" s="17">
        <f t="shared" si="3"/>
        <v>27</v>
      </c>
    </row>
    <row r="207" spans="1:6" x14ac:dyDescent="0.3">
      <c r="A207" s="8" t="s">
        <v>3098</v>
      </c>
      <c r="B207" s="17">
        <v>27</v>
      </c>
      <c r="F207" s="17">
        <f t="shared" si="3"/>
        <v>27</v>
      </c>
    </row>
    <row r="208" spans="1:6" x14ac:dyDescent="0.3">
      <c r="A208" s="8" t="s">
        <v>3911</v>
      </c>
      <c r="B208" s="17">
        <v>27</v>
      </c>
      <c r="F208" s="17">
        <f t="shared" si="3"/>
        <v>27</v>
      </c>
    </row>
    <row r="209" spans="1:6" x14ac:dyDescent="0.3">
      <c r="A209" s="8" t="s">
        <v>1095</v>
      </c>
      <c r="B209" s="17">
        <v>27</v>
      </c>
      <c r="F209" s="17">
        <f t="shared" si="3"/>
        <v>27</v>
      </c>
    </row>
    <row r="210" spans="1:6" x14ac:dyDescent="0.3">
      <c r="A210" s="8" t="s">
        <v>3079</v>
      </c>
      <c r="B210" s="17">
        <v>27</v>
      </c>
      <c r="F210" s="17">
        <f t="shared" si="3"/>
        <v>27</v>
      </c>
    </row>
    <row r="211" spans="1:6" x14ac:dyDescent="0.3">
      <c r="A211" s="8" t="s">
        <v>2126</v>
      </c>
      <c r="B211" s="17">
        <v>27</v>
      </c>
      <c r="F211" s="17">
        <f t="shared" si="3"/>
        <v>27</v>
      </c>
    </row>
    <row r="212" spans="1:6" x14ac:dyDescent="0.3">
      <c r="A212" s="8" t="s">
        <v>1914</v>
      </c>
      <c r="B212" s="17">
        <v>26</v>
      </c>
      <c r="F212" s="17">
        <f t="shared" si="3"/>
        <v>26</v>
      </c>
    </row>
    <row r="213" spans="1:6" x14ac:dyDescent="0.3">
      <c r="A213" s="8" t="s">
        <v>1812</v>
      </c>
      <c r="B213" s="17">
        <v>26</v>
      </c>
      <c r="F213" s="17">
        <f t="shared" si="3"/>
        <v>26</v>
      </c>
    </row>
    <row r="214" spans="1:6" x14ac:dyDescent="0.3">
      <c r="A214" s="8" t="s">
        <v>676</v>
      </c>
      <c r="B214" s="17">
        <v>26</v>
      </c>
      <c r="F214" s="17">
        <f t="shared" si="3"/>
        <v>26</v>
      </c>
    </row>
    <row r="215" spans="1:6" x14ac:dyDescent="0.3">
      <c r="A215" s="8" t="s">
        <v>2912</v>
      </c>
      <c r="B215" s="17">
        <v>26</v>
      </c>
      <c r="F215" s="17">
        <f t="shared" si="3"/>
        <v>26</v>
      </c>
    </row>
    <row r="216" spans="1:6" x14ac:dyDescent="0.3">
      <c r="A216" s="8" t="s">
        <v>177</v>
      </c>
      <c r="B216" s="17">
        <v>26</v>
      </c>
      <c r="F216" s="17">
        <f t="shared" si="3"/>
        <v>26</v>
      </c>
    </row>
    <row r="217" spans="1:6" x14ac:dyDescent="0.3">
      <c r="A217" s="8" t="s">
        <v>500</v>
      </c>
      <c r="B217" s="17">
        <v>26</v>
      </c>
      <c r="F217" s="17">
        <f t="shared" si="3"/>
        <v>26</v>
      </c>
    </row>
    <row r="218" spans="1:6" x14ac:dyDescent="0.3">
      <c r="A218" s="8" t="s">
        <v>4031</v>
      </c>
      <c r="B218" s="17">
        <v>25</v>
      </c>
      <c r="F218" s="17">
        <f t="shared" si="3"/>
        <v>25</v>
      </c>
    </row>
    <row r="219" spans="1:6" x14ac:dyDescent="0.3">
      <c r="A219" s="8" t="s">
        <v>2001</v>
      </c>
      <c r="B219" s="17">
        <v>25</v>
      </c>
      <c r="F219" s="17">
        <f t="shared" si="3"/>
        <v>25</v>
      </c>
    </row>
    <row r="220" spans="1:6" x14ac:dyDescent="0.3">
      <c r="A220" s="8" t="s">
        <v>669</v>
      </c>
      <c r="B220" s="17">
        <v>25</v>
      </c>
      <c r="F220" s="17">
        <f t="shared" si="3"/>
        <v>25</v>
      </c>
    </row>
    <row r="221" spans="1:6" x14ac:dyDescent="0.3">
      <c r="A221" s="8" t="s">
        <v>1902</v>
      </c>
      <c r="B221" s="17">
        <v>25</v>
      </c>
      <c r="F221" s="17">
        <f t="shared" si="3"/>
        <v>25</v>
      </c>
    </row>
    <row r="222" spans="1:6" x14ac:dyDescent="0.3">
      <c r="A222" s="8" t="s">
        <v>1166</v>
      </c>
      <c r="B222" s="17">
        <v>25</v>
      </c>
      <c r="F222" s="17">
        <f t="shared" si="3"/>
        <v>25</v>
      </c>
    </row>
    <row r="223" spans="1:6" x14ac:dyDescent="0.3">
      <c r="A223" s="8" t="s">
        <v>1772</v>
      </c>
      <c r="B223" s="17">
        <v>25</v>
      </c>
      <c r="F223" s="17">
        <f t="shared" si="3"/>
        <v>25</v>
      </c>
    </row>
    <row r="224" spans="1:6" x14ac:dyDescent="0.3">
      <c r="A224" s="8" t="s">
        <v>3202</v>
      </c>
      <c r="B224" s="17">
        <v>25</v>
      </c>
      <c r="F224" s="17">
        <f t="shared" si="3"/>
        <v>25</v>
      </c>
    </row>
    <row r="225" spans="1:6" x14ac:dyDescent="0.3">
      <c r="A225" s="8" t="s">
        <v>3848</v>
      </c>
      <c r="B225" s="17">
        <v>24</v>
      </c>
      <c r="F225" s="17">
        <f t="shared" si="3"/>
        <v>24</v>
      </c>
    </row>
    <row r="226" spans="1:6" x14ac:dyDescent="0.3">
      <c r="A226" s="8" t="s">
        <v>1782</v>
      </c>
      <c r="B226" s="17">
        <v>24</v>
      </c>
      <c r="F226" s="17">
        <f t="shared" si="3"/>
        <v>24</v>
      </c>
    </row>
    <row r="227" spans="1:6" x14ac:dyDescent="0.3">
      <c r="A227" s="8" t="s">
        <v>2145</v>
      </c>
      <c r="B227" s="17">
        <v>24</v>
      </c>
      <c r="F227" s="17">
        <f t="shared" si="3"/>
        <v>24</v>
      </c>
    </row>
    <row r="228" spans="1:6" x14ac:dyDescent="0.3">
      <c r="A228" s="8" t="s">
        <v>1881</v>
      </c>
      <c r="B228" s="17">
        <v>24</v>
      </c>
      <c r="F228" s="17">
        <f t="shared" si="3"/>
        <v>24</v>
      </c>
    </row>
    <row r="229" spans="1:6" x14ac:dyDescent="0.3">
      <c r="A229" s="8" t="s">
        <v>3193</v>
      </c>
      <c r="B229" s="17">
        <v>24</v>
      </c>
      <c r="F229" s="17">
        <f t="shared" si="3"/>
        <v>24</v>
      </c>
    </row>
    <row r="230" spans="1:6" x14ac:dyDescent="0.3">
      <c r="A230" s="8" t="s">
        <v>1103</v>
      </c>
      <c r="B230" s="17">
        <v>24</v>
      </c>
      <c r="F230" s="17">
        <f t="shared" si="3"/>
        <v>24</v>
      </c>
    </row>
    <row r="231" spans="1:6" x14ac:dyDescent="0.3">
      <c r="A231" s="8" t="s">
        <v>677</v>
      </c>
      <c r="B231" s="17">
        <v>24</v>
      </c>
      <c r="F231" s="17">
        <f t="shared" si="3"/>
        <v>24</v>
      </c>
    </row>
    <row r="232" spans="1:6" x14ac:dyDescent="0.3">
      <c r="A232" s="8" t="s">
        <v>976</v>
      </c>
      <c r="B232" s="17">
        <v>24</v>
      </c>
      <c r="F232" s="17">
        <f t="shared" si="3"/>
        <v>24</v>
      </c>
    </row>
    <row r="233" spans="1:6" x14ac:dyDescent="0.3">
      <c r="A233" s="8" t="s">
        <v>884</v>
      </c>
      <c r="B233" s="17">
        <v>24</v>
      </c>
      <c r="F233" s="17">
        <f t="shared" si="3"/>
        <v>24</v>
      </c>
    </row>
    <row r="234" spans="1:6" x14ac:dyDescent="0.3">
      <c r="A234" s="8" t="s">
        <v>951</v>
      </c>
      <c r="B234" s="17">
        <v>24</v>
      </c>
      <c r="F234" s="17">
        <f t="shared" si="3"/>
        <v>24</v>
      </c>
    </row>
    <row r="235" spans="1:6" x14ac:dyDescent="0.3">
      <c r="A235" s="8" t="s">
        <v>3790</v>
      </c>
      <c r="B235" s="17">
        <v>24</v>
      </c>
      <c r="F235" s="17">
        <f t="shared" si="3"/>
        <v>24</v>
      </c>
    </row>
    <row r="236" spans="1:6" x14ac:dyDescent="0.3">
      <c r="A236" s="8" t="s">
        <v>914</v>
      </c>
      <c r="B236" s="17">
        <v>24</v>
      </c>
      <c r="F236" s="17">
        <f t="shared" si="3"/>
        <v>24</v>
      </c>
    </row>
    <row r="237" spans="1:6" x14ac:dyDescent="0.3">
      <c r="A237" s="8" t="s">
        <v>1788</v>
      </c>
      <c r="B237" s="17">
        <v>24</v>
      </c>
      <c r="F237" s="17">
        <f t="shared" si="3"/>
        <v>24</v>
      </c>
    </row>
    <row r="238" spans="1:6" x14ac:dyDescent="0.3">
      <c r="A238" s="8" t="s">
        <v>3063</v>
      </c>
      <c r="B238" s="17">
        <v>23</v>
      </c>
      <c r="F238" s="17">
        <f t="shared" si="3"/>
        <v>23</v>
      </c>
    </row>
    <row r="239" spans="1:6" x14ac:dyDescent="0.3">
      <c r="A239" s="8" t="s">
        <v>1813</v>
      </c>
      <c r="B239" s="17">
        <v>23</v>
      </c>
      <c r="F239" s="17">
        <f t="shared" si="3"/>
        <v>23</v>
      </c>
    </row>
    <row r="240" spans="1:6" x14ac:dyDescent="0.3">
      <c r="A240" s="8" t="s">
        <v>3839</v>
      </c>
      <c r="B240" s="17">
        <v>23</v>
      </c>
      <c r="F240" s="17">
        <f t="shared" si="3"/>
        <v>23</v>
      </c>
    </row>
    <row r="241" spans="1:6" x14ac:dyDescent="0.3">
      <c r="A241" s="8" t="s">
        <v>3932</v>
      </c>
      <c r="B241" s="17">
        <v>23</v>
      </c>
      <c r="F241" s="17">
        <f t="shared" si="3"/>
        <v>23</v>
      </c>
    </row>
    <row r="242" spans="1:6" x14ac:dyDescent="0.3">
      <c r="A242" s="8" t="s">
        <v>987</v>
      </c>
      <c r="B242" s="17">
        <v>23</v>
      </c>
      <c r="F242" s="17">
        <f t="shared" si="3"/>
        <v>23</v>
      </c>
    </row>
    <row r="243" spans="1:6" x14ac:dyDescent="0.3">
      <c r="A243" s="8" t="s">
        <v>1128</v>
      </c>
      <c r="B243" s="17">
        <v>23</v>
      </c>
      <c r="F243" s="17">
        <f t="shared" si="3"/>
        <v>23</v>
      </c>
    </row>
    <row r="244" spans="1:6" x14ac:dyDescent="0.3">
      <c r="A244" s="8" t="s">
        <v>986</v>
      </c>
      <c r="B244" s="17">
        <v>23</v>
      </c>
      <c r="F244" s="17">
        <f t="shared" si="3"/>
        <v>23</v>
      </c>
    </row>
    <row r="245" spans="1:6" x14ac:dyDescent="0.3">
      <c r="A245" s="8" t="s">
        <v>2136</v>
      </c>
      <c r="B245" s="17">
        <v>22</v>
      </c>
      <c r="F245" s="17">
        <f t="shared" si="3"/>
        <v>22</v>
      </c>
    </row>
    <row r="246" spans="1:6" x14ac:dyDescent="0.3">
      <c r="A246" s="8" t="s">
        <v>1438</v>
      </c>
      <c r="B246" s="17">
        <v>22</v>
      </c>
      <c r="F246" s="17">
        <f t="shared" si="3"/>
        <v>22</v>
      </c>
    </row>
    <row r="247" spans="1:6" x14ac:dyDescent="0.3">
      <c r="A247" s="8" t="s">
        <v>1099</v>
      </c>
      <c r="B247" s="17">
        <v>22</v>
      </c>
      <c r="F247" s="17">
        <f t="shared" si="3"/>
        <v>22</v>
      </c>
    </row>
    <row r="248" spans="1:6" x14ac:dyDescent="0.3">
      <c r="A248" s="8" t="s">
        <v>1770</v>
      </c>
      <c r="B248" s="17">
        <v>22</v>
      </c>
      <c r="F248" s="17">
        <f t="shared" si="3"/>
        <v>22</v>
      </c>
    </row>
    <row r="249" spans="1:6" x14ac:dyDescent="0.3">
      <c r="A249" s="8" t="s">
        <v>555</v>
      </c>
      <c r="B249" s="17">
        <v>22</v>
      </c>
      <c r="F249" s="17">
        <f t="shared" si="3"/>
        <v>22</v>
      </c>
    </row>
    <row r="250" spans="1:6" x14ac:dyDescent="0.3">
      <c r="A250" s="8" t="s">
        <v>2744</v>
      </c>
      <c r="B250" s="17">
        <v>22</v>
      </c>
      <c r="F250" s="17">
        <f t="shared" si="3"/>
        <v>22</v>
      </c>
    </row>
    <row r="251" spans="1:6" x14ac:dyDescent="0.3">
      <c r="A251" s="8" t="s">
        <v>499</v>
      </c>
      <c r="B251" s="17">
        <v>22</v>
      </c>
      <c r="F251" s="17">
        <f t="shared" si="3"/>
        <v>22</v>
      </c>
    </row>
    <row r="252" spans="1:6" x14ac:dyDescent="0.3">
      <c r="A252" s="8" t="s">
        <v>4070</v>
      </c>
      <c r="B252" s="17">
        <v>21</v>
      </c>
      <c r="F252" s="17">
        <f t="shared" si="3"/>
        <v>21</v>
      </c>
    </row>
    <row r="253" spans="1:6" x14ac:dyDescent="0.3">
      <c r="A253" s="8" t="s">
        <v>1109</v>
      </c>
      <c r="B253" s="17">
        <v>21</v>
      </c>
      <c r="F253" s="17">
        <f t="shared" si="3"/>
        <v>21</v>
      </c>
    </row>
    <row r="254" spans="1:6" x14ac:dyDescent="0.3">
      <c r="A254" s="8" t="s">
        <v>1070</v>
      </c>
      <c r="B254" s="17">
        <v>21</v>
      </c>
      <c r="F254" s="17">
        <f t="shared" si="3"/>
        <v>21</v>
      </c>
    </row>
    <row r="255" spans="1:6" x14ac:dyDescent="0.3">
      <c r="A255" s="8" t="s">
        <v>4051</v>
      </c>
      <c r="B255" s="17">
        <v>21</v>
      </c>
      <c r="F255" s="17">
        <f t="shared" si="3"/>
        <v>21</v>
      </c>
    </row>
    <row r="256" spans="1:6" x14ac:dyDescent="0.3">
      <c r="A256" s="8" t="s">
        <v>875</v>
      </c>
      <c r="B256" s="17">
        <v>21</v>
      </c>
      <c r="F256" s="17">
        <f t="shared" si="3"/>
        <v>21</v>
      </c>
    </row>
    <row r="257" spans="1:6" x14ac:dyDescent="0.3">
      <c r="A257" s="8" t="s">
        <v>886</v>
      </c>
      <c r="B257" s="17">
        <v>21</v>
      </c>
      <c r="F257" s="17">
        <f t="shared" si="3"/>
        <v>21</v>
      </c>
    </row>
    <row r="258" spans="1:6" x14ac:dyDescent="0.3">
      <c r="A258" s="8" t="s">
        <v>482</v>
      </c>
      <c r="B258" s="17">
        <v>21</v>
      </c>
      <c r="F258" s="17">
        <f t="shared" si="3"/>
        <v>21</v>
      </c>
    </row>
    <row r="259" spans="1:6" x14ac:dyDescent="0.3">
      <c r="A259" s="8" t="s">
        <v>702</v>
      </c>
      <c r="B259" s="17">
        <v>21</v>
      </c>
      <c r="F259" s="17">
        <f t="shared" si="3"/>
        <v>21</v>
      </c>
    </row>
    <row r="260" spans="1:6" x14ac:dyDescent="0.3">
      <c r="A260" s="8" t="s">
        <v>3092</v>
      </c>
      <c r="B260" s="17">
        <v>21</v>
      </c>
      <c r="F260" s="17">
        <f t="shared" si="3"/>
        <v>21</v>
      </c>
    </row>
    <row r="261" spans="1:6" x14ac:dyDescent="0.3">
      <c r="A261" s="8" t="s">
        <v>3075</v>
      </c>
      <c r="B261" s="17">
        <v>20</v>
      </c>
      <c r="F261" s="17">
        <f t="shared" si="3"/>
        <v>20</v>
      </c>
    </row>
    <row r="262" spans="1:6" x14ac:dyDescent="0.3">
      <c r="A262" s="8" t="s">
        <v>2918</v>
      </c>
      <c r="B262" s="17">
        <v>20</v>
      </c>
      <c r="F262" s="17">
        <f t="shared" ref="F262:F325" si="4">B262</f>
        <v>20</v>
      </c>
    </row>
    <row r="263" spans="1:6" x14ac:dyDescent="0.3">
      <c r="A263" s="8" t="s">
        <v>2682</v>
      </c>
      <c r="B263" s="17">
        <v>20</v>
      </c>
      <c r="F263" s="17">
        <f t="shared" si="4"/>
        <v>20</v>
      </c>
    </row>
    <row r="264" spans="1:6" x14ac:dyDescent="0.3">
      <c r="A264" s="8" t="s">
        <v>3851</v>
      </c>
      <c r="B264" s="17">
        <v>20</v>
      </c>
      <c r="F264" s="17">
        <f t="shared" si="4"/>
        <v>20</v>
      </c>
    </row>
    <row r="265" spans="1:6" x14ac:dyDescent="0.3">
      <c r="A265" s="8" t="s">
        <v>2406</v>
      </c>
      <c r="B265" s="17">
        <v>20</v>
      </c>
      <c r="F265" s="17">
        <f t="shared" si="4"/>
        <v>20</v>
      </c>
    </row>
    <row r="266" spans="1:6" x14ac:dyDescent="0.3">
      <c r="A266" s="8" t="s">
        <v>558</v>
      </c>
      <c r="B266" s="17">
        <v>20</v>
      </c>
      <c r="F266" s="17">
        <f t="shared" si="4"/>
        <v>20</v>
      </c>
    </row>
    <row r="267" spans="1:6" x14ac:dyDescent="0.3">
      <c r="A267" s="8" t="s">
        <v>1106</v>
      </c>
      <c r="B267" s="17">
        <v>20</v>
      </c>
      <c r="F267" s="17">
        <f t="shared" si="4"/>
        <v>20</v>
      </c>
    </row>
    <row r="268" spans="1:6" x14ac:dyDescent="0.3">
      <c r="A268" s="8" t="s">
        <v>922</v>
      </c>
      <c r="B268" s="17">
        <v>20</v>
      </c>
      <c r="F268" s="17">
        <f t="shared" si="4"/>
        <v>20</v>
      </c>
    </row>
    <row r="269" spans="1:6" x14ac:dyDescent="0.3">
      <c r="A269" s="8" t="s">
        <v>3840</v>
      </c>
      <c r="B269" s="17">
        <v>19</v>
      </c>
      <c r="F269" s="17">
        <f t="shared" si="4"/>
        <v>19</v>
      </c>
    </row>
    <row r="270" spans="1:6" x14ac:dyDescent="0.3">
      <c r="A270" s="8" t="s">
        <v>1773</v>
      </c>
      <c r="B270" s="17">
        <v>19</v>
      </c>
      <c r="F270" s="17">
        <f t="shared" si="4"/>
        <v>19</v>
      </c>
    </row>
    <row r="271" spans="1:6" x14ac:dyDescent="0.3">
      <c r="A271" s="8" t="s">
        <v>198</v>
      </c>
      <c r="B271" s="17">
        <v>19</v>
      </c>
      <c r="F271" s="17">
        <f t="shared" si="4"/>
        <v>19</v>
      </c>
    </row>
    <row r="272" spans="1:6" x14ac:dyDescent="0.3">
      <c r="A272" s="8" t="s">
        <v>1774</v>
      </c>
      <c r="B272" s="17">
        <v>19</v>
      </c>
      <c r="F272" s="17">
        <f t="shared" si="4"/>
        <v>19</v>
      </c>
    </row>
    <row r="273" spans="1:6" x14ac:dyDescent="0.3">
      <c r="A273" s="8" t="s">
        <v>1491</v>
      </c>
      <c r="B273" s="17">
        <v>19</v>
      </c>
      <c r="F273" s="17">
        <f t="shared" si="4"/>
        <v>19</v>
      </c>
    </row>
    <row r="274" spans="1:6" x14ac:dyDescent="0.3">
      <c r="A274" s="8" t="s">
        <v>2746</v>
      </c>
      <c r="B274" s="17">
        <v>19</v>
      </c>
      <c r="F274" s="17">
        <f t="shared" si="4"/>
        <v>19</v>
      </c>
    </row>
    <row r="275" spans="1:6" x14ac:dyDescent="0.3">
      <c r="A275" s="8" t="s">
        <v>3189</v>
      </c>
      <c r="B275" s="17">
        <v>19</v>
      </c>
      <c r="F275" s="17">
        <f t="shared" si="4"/>
        <v>19</v>
      </c>
    </row>
    <row r="276" spans="1:6" x14ac:dyDescent="0.3">
      <c r="A276" s="8" t="s">
        <v>2595</v>
      </c>
      <c r="B276" s="17">
        <v>19</v>
      </c>
      <c r="F276" s="17">
        <f t="shared" si="4"/>
        <v>19</v>
      </c>
    </row>
    <row r="277" spans="1:6" x14ac:dyDescent="0.3">
      <c r="A277" s="8" t="s">
        <v>1161</v>
      </c>
      <c r="B277" s="17">
        <v>19</v>
      </c>
      <c r="F277" s="17">
        <f t="shared" si="4"/>
        <v>19</v>
      </c>
    </row>
    <row r="278" spans="1:6" x14ac:dyDescent="0.3">
      <c r="A278" s="8" t="s">
        <v>1175</v>
      </c>
      <c r="B278" s="17">
        <v>19</v>
      </c>
      <c r="F278" s="17">
        <f t="shared" si="4"/>
        <v>19</v>
      </c>
    </row>
    <row r="279" spans="1:6" x14ac:dyDescent="0.3">
      <c r="A279" s="8" t="s">
        <v>3981</v>
      </c>
      <c r="B279" s="17">
        <v>19</v>
      </c>
      <c r="F279" s="17">
        <f t="shared" si="4"/>
        <v>19</v>
      </c>
    </row>
    <row r="280" spans="1:6" x14ac:dyDescent="0.3">
      <c r="A280" s="8" t="s">
        <v>2742</v>
      </c>
      <c r="B280" s="17">
        <v>18</v>
      </c>
      <c r="F280" s="17">
        <f t="shared" si="4"/>
        <v>18</v>
      </c>
    </row>
    <row r="281" spans="1:6" x14ac:dyDescent="0.3">
      <c r="A281" s="8" t="s">
        <v>1795</v>
      </c>
      <c r="B281" s="17">
        <v>18</v>
      </c>
      <c r="F281" s="17">
        <f t="shared" si="4"/>
        <v>18</v>
      </c>
    </row>
    <row r="282" spans="1:6" x14ac:dyDescent="0.3">
      <c r="A282" s="8" t="s">
        <v>202</v>
      </c>
      <c r="B282" s="17">
        <v>18</v>
      </c>
      <c r="F282" s="17">
        <f t="shared" si="4"/>
        <v>18</v>
      </c>
    </row>
    <row r="283" spans="1:6" x14ac:dyDescent="0.3">
      <c r="A283" s="8" t="s">
        <v>661</v>
      </c>
      <c r="B283" s="17">
        <v>18</v>
      </c>
      <c r="F283" s="17">
        <f t="shared" si="4"/>
        <v>18</v>
      </c>
    </row>
    <row r="284" spans="1:6" x14ac:dyDescent="0.3">
      <c r="A284" s="8" t="s">
        <v>1080</v>
      </c>
      <c r="B284" s="17">
        <v>18</v>
      </c>
      <c r="F284" s="17">
        <f t="shared" si="4"/>
        <v>18</v>
      </c>
    </row>
    <row r="285" spans="1:6" x14ac:dyDescent="0.3">
      <c r="A285" s="8" t="s">
        <v>1803</v>
      </c>
      <c r="B285" s="17">
        <v>18</v>
      </c>
      <c r="F285" s="17">
        <f t="shared" si="4"/>
        <v>18</v>
      </c>
    </row>
    <row r="286" spans="1:6" x14ac:dyDescent="0.3">
      <c r="A286" s="8" t="s">
        <v>977</v>
      </c>
      <c r="B286" s="17">
        <v>18</v>
      </c>
      <c r="F286" s="17">
        <f t="shared" si="4"/>
        <v>18</v>
      </c>
    </row>
    <row r="287" spans="1:6" x14ac:dyDescent="0.3">
      <c r="A287" s="8" t="s">
        <v>3632</v>
      </c>
      <c r="B287" s="17">
        <v>18</v>
      </c>
      <c r="F287" s="17">
        <f t="shared" si="4"/>
        <v>18</v>
      </c>
    </row>
    <row r="288" spans="1:6" x14ac:dyDescent="0.3">
      <c r="A288" s="8" t="s">
        <v>3093</v>
      </c>
      <c r="B288" s="17">
        <v>17</v>
      </c>
      <c r="F288" s="17">
        <f t="shared" si="4"/>
        <v>17</v>
      </c>
    </row>
    <row r="289" spans="1:6" x14ac:dyDescent="0.3">
      <c r="A289" s="8" t="s">
        <v>443</v>
      </c>
      <c r="B289" s="17">
        <v>17</v>
      </c>
      <c r="F289" s="17">
        <f t="shared" si="4"/>
        <v>17</v>
      </c>
    </row>
    <row r="290" spans="1:6" x14ac:dyDescent="0.3">
      <c r="A290" s="8" t="s">
        <v>679</v>
      </c>
      <c r="B290" s="17">
        <v>17</v>
      </c>
      <c r="F290" s="17">
        <f t="shared" si="4"/>
        <v>17</v>
      </c>
    </row>
    <row r="291" spans="1:6" x14ac:dyDescent="0.3">
      <c r="A291" s="8" t="s">
        <v>1715</v>
      </c>
      <c r="B291" s="17">
        <v>17</v>
      </c>
      <c r="F291" s="17">
        <f t="shared" si="4"/>
        <v>17</v>
      </c>
    </row>
    <row r="292" spans="1:6" x14ac:dyDescent="0.3">
      <c r="A292" s="8" t="s">
        <v>2892</v>
      </c>
      <c r="B292" s="17">
        <v>17</v>
      </c>
      <c r="F292" s="17">
        <f t="shared" si="4"/>
        <v>17</v>
      </c>
    </row>
    <row r="293" spans="1:6" x14ac:dyDescent="0.3">
      <c r="A293" s="8" t="s">
        <v>1406</v>
      </c>
      <c r="B293" s="17">
        <v>17</v>
      </c>
      <c r="F293" s="17">
        <f t="shared" si="4"/>
        <v>17</v>
      </c>
    </row>
    <row r="294" spans="1:6" x14ac:dyDescent="0.3">
      <c r="A294" s="8" t="s">
        <v>957</v>
      </c>
      <c r="B294" s="17">
        <v>17</v>
      </c>
      <c r="F294" s="17">
        <f t="shared" si="4"/>
        <v>17</v>
      </c>
    </row>
    <row r="295" spans="1:6" x14ac:dyDescent="0.3">
      <c r="A295" s="8" t="s">
        <v>207</v>
      </c>
      <c r="B295" s="17">
        <v>17</v>
      </c>
      <c r="F295" s="17">
        <f t="shared" si="4"/>
        <v>17</v>
      </c>
    </row>
    <row r="296" spans="1:6" x14ac:dyDescent="0.3">
      <c r="A296" s="8" t="s">
        <v>3920</v>
      </c>
      <c r="B296" s="17">
        <v>17</v>
      </c>
      <c r="F296" s="17">
        <f t="shared" si="4"/>
        <v>17</v>
      </c>
    </row>
    <row r="297" spans="1:6" x14ac:dyDescent="0.3">
      <c r="A297" s="8" t="s">
        <v>4063</v>
      </c>
      <c r="B297" s="17">
        <v>17</v>
      </c>
      <c r="F297" s="17">
        <f t="shared" si="4"/>
        <v>17</v>
      </c>
    </row>
    <row r="298" spans="1:6" x14ac:dyDescent="0.3">
      <c r="A298" s="8" t="s">
        <v>2905</v>
      </c>
      <c r="B298" s="17">
        <v>17</v>
      </c>
      <c r="F298" s="17">
        <f t="shared" si="4"/>
        <v>17</v>
      </c>
    </row>
    <row r="299" spans="1:6" x14ac:dyDescent="0.3">
      <c r="A299" s="8" t="s">
        <v>1869</v>
      </c>
      <c r="B299" s="17">
        <v>17</v>
      </c>
      <c r="F299" s="17">
        <f t="shared" si="4"/>
        <v>17</v>
      </c>
    </row>
    <row r="300" spans="1:6" x14ac:dyDescent="0.3">
      <c r="A300" s="8" t="s">
        <v>3992</v>
      </c>
      <c r="B300" s="17">
        <v>17</v>
      </c>
      <c r="F300" s="17">
        <f t="shared" si="4"/>
        <v>17</v>
      </c>
    </row>
    <row r="301" spans="1:6" x14ac:dyDescent="0.3">
      <c r="A301" s="8" t="s">
        <v>893</v>
      </c>
      <c r="B301" s="17">
        <v>17</v>
      </c>
      <c r="F301" s="17">
        <f t="shared" si="4"/>
        <v>17</v>
      </c>
    </row>
    <row r="302" spans="1:6" x14ac:dyDescent="0.3">
      <c r="A302" s="8" t="s">
        <v>959</v>
      </c>
      <c r="B302" s="17">
        <v>17</v>
      </c>
      <c r="F302" s="17">
        <f t="shared" si="4"/>
        <v>17</v>
      </c>
    </row>
    <row r="303" spans="1:6" x14ac:dyDescent="0.3">
      <c r="A303" s="8" t="s">
        <v>4032</v>
      </c>
      <c r="B303" s="17">
        <v>17</v>
      </c>
      <c r="F303" s="17">
        <f t="shared" si="4"/>
        <v>17</v>
      </c>
    </row>
    <row r="304" spans="1:6" x14ac:dyDescent="0.3">
      <c r="A304" s="8" t="s">
        <v>3895</v>
      </c>
      <c r="B304" s="17">
        <v>16</v>
      </c>
      <c r="F304" s="17">
        <f t="shared" si="4"/>
        <v>16</v>
      </c>
    </row>
    <row r="305" spans="1:6" x14ac:dyDescent="0.3">
      <c r="A305" s="8" t="s">
        <v>1984</v>
      </c>
      <c r="B305" s="17">
        <v>16</v>
      </c>
      <c r="F305" s="17">
        <f t="shared" si="4"/>
        <v>16</v>
      </c>
    </row>
    <row r="306" spans="1:6" x14ac:dyDescent="0.3">
      <c r="A306" s="8" t="s">
        <v>1553</v>
      </c>
      <c r="B306" s="17">
        <v>16</v>
      </c>
      <c r="F306" s="17">
        <f t="shared" si="4"/>
        <v>16</v>
      </c>
    </row>
    <row r="307" spans="1:6" x14ac:dyDescent="0.3">
      <c r="A307" s="8" t="s">
        <v>3955</v>
      </c>
      <c r="B307" s="17">
        <v>16</v>
      </c>
      <c r="F307" s="17">
        <f t="shared" si="4"/>
        <v>16</v>
      </c>
    </row>
    <row r="308" spans="1:6" x14ac:dyDescent="0.3">
      <c r="A308" s="8" t="s">
        <v>1863</v>
      </c>
      <c r="B308" s="17">
        <v>16</v>
      </c>
      <c r="F308" s="17">
        <f t="shared" si="4"/>
        <v>16</v>
      </c>
    </row>
    <row r="309" spans="1:6" x14ac:dyDescent="0.3">
      <c r="A309" s="8" t="s">
        <v>3070</v>
      </c>
      <c r="B309" s="17">
        <v>16</v>
      </c>
      <c r="F309" s="17">
        <f t="shared" si="4"/>
        <v>16</v>
      </c>
    </row>
    <row r="310" spans="1:6" x14ac:dyDescent="0.3">
      <c r="A310" s="8" t="s">
        <v>717</v>
      </c>
      <c r="B310" s="17">
        <v>16</v>
      </c>
      <c r="F310" s="17">
        <f t="shared" si="4"/>
        <v>16</v>
      </c>
    </row>
    <row r="311" spans="1:6" x14ac:dyDescent="0.3">
      <c r="A311" s="8" t="s">
        <v>1168</v>
      </c>
      <c r="B311" s="17">
        <v>16</v>
      </c>
      <c r="F311" s="17">
        <f t="shared" si="4"/>
        <v>16</v>
      </c>
    </row>
    <row r="312" spans="1:6" x14ac:dyDescent="0.3">
      <c r="A312" s="8" t="s">
        <v>447</v>
      </c>
      <c r="B312" s="17">
        <v>16</v>
      </c>
      <c r="F312" s="17">
        <f t="shared" si="4"/>
        <v>16</v>
      </c>
    </row>
    <row r="313" spans="1:6" x14ac:dyDescent="0.3">
      <c r="A313" s="8" t="s">
        <v>943</v>
      </c>
      <c r="B313" s="17">
        <v>16</v>
      </c>
      <c r="F313" s="17">
        <f t="shared" si="4"/>
        <v>16</v>
      </c>
    </row>
    <row r="314" spans="1:6" x14ac:dyDescent="0.3">
      <c r="A314" s="8" t="s">
        <v>3903</v>
      </c>
      <c r="B314" s="17">
        <v>16</v>
      </c>
      <c r="F314" s="17">
        <f t="shared" si="4"/>
        <v>16</v>
      </c>
    </row>
    <row r="315" spans="1:6" x14ac:dyDescent="0.3">
      <c r="A315" s="8" t="s">
        <v>2161</v>
      </c>
      <c r="B315" s="17">
        <v>16</v>
      </c>
      <c r="F315" s="17">
        <f t="shared" si="4"/>
        <v>16</v>
      </c>
    </row>
    <row r="316" spans="1:6" x14ac:dyDescent="0.3">
      <c r="A316" s="8" t="s">
        <v>946</v>
      </c>
      <c r="B316" s="17">
        <v>16</v>
      </c>
      <c r="F316" s="17">
        <f t="shared" si="4"/>
        <v>16</v>
      </c>
    </row>
    <row r="317" spans="1:6" x14ac:dyDescent="0.3">
      <c r="A317" s="8" t="s">
        <v>3797</v>
      </c>
      <c r="B317" s="17">
        <v>16</v>
      </c>
      <c r="F317" s="17">
        <f t="shared" si="4"/>
        <v>16</v>
      </c>
    </row>
    <row r="318" spans="1:6" x14ac:dyDescent="0.3">
      <c r="A318" s="8" t="s">
        <v>1727</v>
      </c>
      <c r="B318" s="17">
        <v>16</v>
      </c>
      <c r="F318" s="17">
        <f t="shared" si="4"/>
        <v>16</v>
      </c>
    </row>
    <row r="319" spans="1:6" x14ac:dyDescent="0.3">
      <c r="A319" s="8" t="s">
        <v>2407</v>
      </c>
      <c r="B319" s="17">
        <v>16</v>
      </c>
      <c r="F319" s="17">
        <f t="shared" si="4"/>
        <v>16</v>
      </c>
    </row>
    <row r="320" spans="1:6" x14ac:dyDescent="0.3">
      <c r="A320" s="8" t="s">
        <v>1104</v>
      </c>
      <c r="B320" s="17">
        <v>15</v>
      </c>
      <c r="F320" s="17">
        <f t="shared" si="4"/>
        <v>15</v>
      </c>
    </row>
    <row r="321" spans="1:6" x14ac:dyDescent="0.3">
      <c r="A321" s="8" t="s">
        <v>1769</v>
      </c>
      <c r="B321" s="17">
        <v>15</v>
      </c>
      <c r="F321" s="17">
        <f t="shared" si="4"/>
        <v>15</v>
      </c>
    </row>
    <row r="322" spans="1:6" x14ac:dyDescent="0.3">
      <c r="A322" s="8" t="s">
        <v>1791</v>
      </c>
      <c r="B322" s="17">
        <v>15</v>
      </c>
      <c r="F322" s="17">
        <f t="shared" si="4"/>
        <v>15</v>
      </c>
    </row>
    <row r="323" spans="1:6" x14ac:dyDescent="0.3">
      <c r="A323" s="8" t="s">
        <v>1501</v>
      </c>
      <c r="B323" s="17">
        <v>15</v>
      </c>
      <c r="F323" s="17">
        <f t="shared" si="4"/>
        <v>15</v>
      </c>
    </row>
    <row r="324" spans="1:6" x14ac:dyDescent="0.3">
      <c r="A324" s="8" t="s">
        <v>1153</v>
      </c>
      <c r="B324" s="17">
        <v>15</v>
      </c>
      <c r="F324" s="17">
        <f t="shared" si="4"/>
        <v>15</v>
      </c>
    </row>
    <row r="325" spans="1:6" x14ac:dyDescent="0.3">
      <c r="A325" s="8" t="s">
        <v>672</v>
      </c>
      <c r="B325" s="17">
        <v>15</v>
      </c>
      <c r="F325" s="17">
        <f t="shared" si="4"/>
        <v>15</v>
      </c>
    </row>
    <row r="326" spans="1:6" x14ac:dyDescent="0.3">
      <c r="A326" s="8" t="s">
        <v>1779</v>
      </c>
      <c r="B326" s="17">
        <v>15</v>
      </c>
      <c r="F326" s="17">
        <f t="shared" ref="F326:F389" si="5">B326</f>
        <v>15</v>
      </c>
    </row>
    <row r="327" spans="1:6" x14ac:dyDescent="0.3">
      <c r="A327" s="8" t="s">
        <v>2857</v>
      </c>
      <c r="B327" s="17">
        <v>15</v>
      </c>
      <c r="F327" s="17">
        <f t="shared" si="5"/>
        <v>15</v>
      </c>
    </row>
    <row r="328" spans="1:6" x14ac:dyDescent="0.3">
      <c r="A328" s="8" t="s">
        <v>2778</v>
      </c>
      <c r="B328" s="17">
        <v>15</v>
      </c>
      <c r="F328" s="17">
        <f t="shared" si="5"/>
        <v>15</v>
      </c>
    </row>
    <row r="329" spans="1:6" x14ac:dyDescent="0.3">
      <c r="A329" s="8" t="s">
        <v>3066</v>
      </c>
      <c r="B329" s="17">
        <v>15</v>
      </c>
      <c r="F329" s="17">
        <f t="shared" si="5"/>
        <v>15</v>
      </c>
    </row>
    <row r="330" spans="1:6" x14ac:dyDescent="0.3">
      <c r="A330" s="8" t="s">
        <v>1738</v>
      </c>
      <c r="B330" s="17">
        <v>15</v>
      </c>
      <c r="F330" s="17">
        <f t="shared" si="5"/>
        <v>15</v>
      </c>
    </row>
    <row r="331" spans="1:6" x14ac:dyDescent="0.3">
      <c r="A331" s="8" t="s">
        <v>925</v>
      </c>
      <c r="B331" s="17">
        <v>15</v>
      </c>
      <c r="F331" s="17">
        <f t="shared" si="5"/>
        <v>15</v>
      </c>
    </row>
    <row r="332" spans="1:6" x14ac:dyDescent="0.3">
      <c r="A332" s="8" t="s">
        <v>2755</v>
      </c>
      <c r="B332" s="17">
        <v>15</v>
      </c>
      <c r="F332" s="17">
        <f t="shared" si="5"/>
        <v>15</v>
      </c>
    </row>
    <row r="333" spans="1:6" x14ac:dyDescent="0.3">
      <c r="A333" s="8" t="s">
        <v>971</v>
      </c>
      <c r="B333" s="17">
        <v>14</v>
      </c>
      <c r="F333" s="17">
        <f t="shared" si="5"/>
        <v>14</v>
      </c>
    </row>
    <row r="334" spans="1:6" x14ac:dyDescent="0.3">
      <c r="A334" s="8" t="s">
        <v>941</v>
      </c>
      <c r="B334" s="17">
        <v>14</v>
      </c>
      <c r="F334" s="17">
        <f t="shared" si="5"/>
        <v>14</v>
      </c>
    </row>
    <row r="335" spans="1:6" x14ac:dyDescent="0.3">
      <c r="A335" s="8" t="s">
        <v>3995</v>
      </c>
      <c r="B335" s="17">
        <v>14</v>
      </c>
      <c r="F335" s="17">
        <f t="shared" si="5"/>
        <v>14</v>
      </c>
    </row>
    <row r="336" spans="1:6" x14ac:dyDescent="0.3">
      <c r="A336" s="8" t="s">
        <v>883</v>
      </c>
      <c r="B336" s="17">
        <v>14</v>
      </c>
      <c r="F336" s="17">
        <f t="shared" si="5"/>
        <v>14</v>
      </c>
    </row>
    <row r="337" spans="1:6" x14ac:dyDescent="0.3">
      <c r="A337" s="8" t="s">
        <v>2854</v>
      </c>
      <c r="B337" s="17">
        <v>14</v>
      </c>
      <c r="F337" s="17">
        <f t="shared" si="5"/>
        <v>14</v>
      </c>
    </row>
    <row r="338" spans="1:6" x14ac:dyDescent="0.3">
      <c r="A338" s="8" t="s">
        <v>2911</v>
      </c>
      <c r="B338" s="17">
        <v>14</v>
      </c>
      <c r="F338" s="17">
        <f t="shared" si="5"/>
        <v>14</v>
      </c>
    </row>
    <row r="339" spans="1:6" x14ac:dyDescent="0.3">
      <c r="A339" s="8" t="s">
        <v>2598</v>
      </c>
      <c r="B339" s="17">
        <v>14</v>
      </c>
      <c r="F339" s="17">
        <f t="shared" si="5"/>
        <v>14</v>
      </c>
    </row>
    <row r="340" spans="1:6" x14ac:dyDescent="0.3">
      <c r="A340" s="8" t="s">
        <v>3635</v>
      </c>
      <c r="B340" s="17">
        <v>14</v>
      </c>
      <c r="F340" s="17">
        <f t="shared" si="5"/>
        <v>14</v>
      </c>
    </row>
    <row r="341" spans="1:6" x14ac:dyDescent="0.3">
      <c r="A341" s="8" t="s">
        <v>1425</v>
      </c>
      <c r="B341" s="17">
        <v>14</v>
      </c>
      <c r="F341" s="17">
        <f t="shared" si="5"/>
        <v>14</v>
      </c>
    </row>
    <row r="342" spans="1:6" x14ac:dyDescent="0.3">
      <c r="A342" s="8" t="s">
        <v>4100</v>
      </c>
      <c r="B342" s="17">
        <v>14</v>
      </c>
      <c r="F342" s="17">
        <f t="shared" si="5"/>
        <v>14</v>
      </c>
    </row>
    <row r="343" spans="1:6" x14ac:dyDescent="0.3">
      <c r="A343" s="8" t="s">
        <v>474</v>
      </c>
      <c r="B343" s="17">
        <v>14</v>
      </c>
      <c r="F343" s="17">
        <f t="shared" si="5"/>
        <v>14</v>
      </c>
    </row>
    <row r="344" spans="1:6" x14ac:dyDescent="0.3">
      <c r="A344" s="8" t="s">
        <v>3885</v>
      </c>
      <c r="B344" s="17">
        <v>14</v>
      </c>
      <c r="F344" s="17">
        <f t="shared" si="5"/>
        <v>14</v>
      </c>
    </row>
    <row r="345" spans="1:6" x14ac:dyDescent="0.3">
      <c r="A345" s="8" t="s">
        <v>2688</v>
      </c>
      <c r="B345" s="17">
        <v>14</v>
      </c>
      <c r="F345" s="17">
        <f t="shared" si="5"/>
        <v>14</v>
      </c>
    </row>
    <row r="346" spans="1:6" x14ac:dyDescent="0.3">
      <c r="A346" s="8" t="s">
        <v>506</v>
      </c>
      <c r="B346" s="17">
        <v>14</v>
      </c>
      <c r="F346" s="17">
        <f t="shared" si="5"/>
        <v>14</v>
      </c>
    </row>
    <row r="347" spans="1:6" x14ac:dyDescent="0.3">
      <c r="A347" s="8" t="s">
        <v>3096</v>
      </c>
      <c r="B347" s="17">
        <v>14</v>
      </c>
      <c r="F347" s="17">
        <f t="shared" si="5"/>
        <v>14</v>
      </c>
    </row>
    <row r="348" spans="1:6" x14ac:dyDescent="0.3">
      <c r="A348" s="8" t="s">
        <v>3862</v>
      </c>
      <c r="B348" s="17">
        <v>14</v>
      </c>
      <c r="F348" s="17">
        <f t="shared" si="5"/>
        <v>14</v>
      </c>
    </row>
    <row r="349" spans="1:6" x14ac:dyDescent="0.3">
      <c r="A349" s="8" t="s">
        <v>3737</v>
      </c>
      <c r="B349" s="17">
        <v>14</v>
      </c>
      <c r="F349" s="17">
        <f t="shared" si="5"/>
        <v>14</v>
      </c>
    </row>
    <row r="350" spans="1:6" x14ac:dyDescent="0.3">
      <c r="A350" s="8" t="s">
        <v>2889</v>
      </c>
      <c r="B350" s="17">
        <v>14</v>
      </c>
      <c r="F350" s="17">
        <f t="shared" si="5"/>
        <v>14</v>
      </c>
    </row>
    <row r="351" spans="1:6" x14ac:dyDescent="0.3">
      <c r="A351" s="8" t="s">
        <v>3997</v>
      </c>
      <c r="B351" s="17">
        <v>14</v>
      </c>
      <c r="F351" s="17">
        <f t="shared" si="5"/>
        <v>14</v>
      </c>
    </row>
    <row r="352" spans="1:6" x14ac:dyDescent="0.3">
      <c r="A352" s="8" t="s">
        <v>2752</v>
      </c>
      <c r="B352" s="17">
        <v>14</v>
      </c>
      <c r="F352" s="17">
        <f t="shared" si="5"/>
        <v>14</v>
      </c>
    </row>
    <row r="353" spans="1:6" x14ac:dyDescent="0.3">
      <c r="A353" s="8" t="s">
        <v>3926</v>
      </c>
      <c r="B353" s="17">
        <v>14</v>
      </c>
      <c r="F353" s="17">
        <f t="shared" si="5"/>
        <v>14</v>
      </c>
    </row>
    <row r="354" spans="1:6" x14ac:dyDescent="0.3">
      <c r="A354" s="8" t="s">
        <v>2947</v>
      </c>
      <c r="B354" s="17">
        <v>13</v>
      </c>
      <c r="F354" s="17">
        <f t="shared" si="5"/>
        <v>13</v>
      </c>
    </row>
    <row r="355" spans="1:6" x14ac:dyDescent="0.3">
      <c r="A355" s="8" t="s">
        <v>4048</v>
      </c>
      <c r="B355" s="17">
        <v>13</v>
      </c>
      <c r="F355" s="17">
        <f t="shared" si="5"/>
        <v>13</v>
      </c>
    </row>
    <row r="356" spans="1:6" x14ac:dyDescent="0.3">
      <c r="A356" s="8" t="s">
        <v>4065</v>
      </c>
      <c r="B356" s="17">
        <v>13</v>
      </c>
      <c r="F356" s="17">
        <f t="shared" si="5"/>
        <v>13</v>
      </c>
    </row>
    <row r="357" spans="1:6" x14ac:dyDescent="0.3">
      <c r="A357" s="8" t="s">
        <v>424</v>
      </c>
      <c r="B357" s="17">
        <v>13</v>
      </c>
      <c r="F357" s="17">
        <f t="shared" si="5"/>
        <v>13</v>
      </c>
    </row>
    <row r="358" spans="1:6" x14ac:dyDescent="0.3">
      <c r="A358" s="8" t="s">
        <v>2774</v>
      </c>
      <c r="B358" s="17">
        <v>13</v>
      </c>
      <c r="F358" s="17">
        <f t="shared" si="5"/>
        <v>13</v>
      </c>
    </row>
    <row r="359" spans="1:6" x14ac:dyDescent="0.3">
      <c r="A359" s="8" t="s">
        <v>182</v>
      </c>
      <c r="B359" s="17">
        <v>13</v>
      </c>
      <c r="F359" s="17">
        <f t="shared" si="5"/>
        <v>13</v>
      </c>
    </row>
    <row r="360" spans="1:6" x14ac:dyDescent="0.3">
      <c r="A360" s="8" t="s">
        <v>1775</v>
      </c>
      <c r="B360" s="17">
        <v>13</v>
      </c>
      <c r="F360" s="17">
        <f t="shared" si="5"/>
        <v>13</v>
      </c>
    </row>
    <row r="361" spans="1:6" x14ac:dyDescent="0.3">
      <c r="A361" s="8" t="s">
        <v>3983</v>
      </c>
      <c r="B361" s="17">
        <v>13</v>
      </c>
      <c r="F361" s="17">
        <f t="shared" si="5"/>
        <v>13</v>
      </c>
    </row>
    <row r="362" spans="1:6" x14ac:dyDescent="0.3">
      <c r="A362" s="8" t="s">
        <v>1873</v>
      </c>
      <c r="B362" s="17">
        <v>13</v>
      </c>
      <c r="F362" s="17">
        <f t="shared" si="5"/>
        <v>13</v>
      </c>
    </row>
    <row r="363" spans="1:6" x14ac:dyDescent="0.3">
      <c r="A363" s="8" t="s">
        <v>3857</v>
      </c>
      <c r="B363" s="17">
        <v>13</v>
      </c>
      <c r="F363" s="17">
        <f t="shared" si="5"/>
        <v>13</v>
      </c>
    </row>
    <row r="364" spans="1:6" x14ac:dyDescent="0.3">
      <c r="A364" s="8" t="s">
        <v>2850</v>
      </c>
      <c r="B364" s="17">
        <v>13</v>
      </c>
      <c r="F364" s="17">
        <f t="shared" si="5"/>
        <v>13</v>
      </c>
    </row>
    <row r="365" spans="1:6" x14ac:dyDescent="0.3">
      <c r="A365" s="8" t="s">
        <v>2920</v>
      </c>
      <c r="B365" s="17">
        <v>13</v>
      </c>
      <c r="F365" s="17">
        <f t="shared" si="5"/>
        <v>13</v>
      </c>
    </row>
    <row r="366" spans="1:6" x14ac:dyDescent="0.3">
      <c r="A366" s="8" t="s">
        <v>2871</v>
      </c>
      <c r="B366" s="17">
        <v>13</v>
      </c>
      <c r="F366" s="17">
        <f t="shared" si="5"/>
        <v>13</v>
      </c>
    </row>
    <row r="367" spans="1:6" x14ac:dyDescent="0.3">
      <c r="A367" s="8" t="s">
        <v>1133</v>
      </c>
      <c r="B367" s="17">
        <v>13</v>
      </c>
      <c r="F367" s="17">
        <f t="shared" si="5"/>
        <v>13</v>
      </c>
    </row>
    <row r="368" spans="1:6" x14ac:dyDescent="0.3">
      <c r="A368" s="8" t="s">
        <v>429</v>
      </c>
      <c r="B368" s="17">
        <v>13</v>
      </c>
      <c r="F368" s="17">
        <f t="shared" si="5"/>
        <v>13</v>
      </c>
    </row>
    <row r="369" spans="1:6" x14ac:dyDescent="0.3">
      <c r="A369" s="8" t="s">
        <v>209</v>
      </c>
      <c r="B369" s="17">
        <v>13</v>
      </c>
      <c r="F369" s="17">
        <f t="shared" si="5"/>
        <v>13</v>
      </c>
    </row>
    <row r="370" spans="1:6" x14ac:dyDescent="0.3">
      <c r="A370" s="8" t="s">
        <v>4071</v>
      </c>
      <c r="B370" s="17">
        <v>13</v>
      </c>
      <c r="F370" s="17">
        <f t="shared" si="5"/>
        <v>13</v>
      </c>
    </row>
    <row r="371" spans="1:6" x14ac:dyDescent="0.3">
      <c r="A371" s="8" t="s">
        <v>3982</v>
      </c>
      <c r="B371" s="17">
        <v>13</v>
      </c>
      <c r="F371" s="17">
        <f t="shared" si="5"/>
        <v>13</v>
      </c>
    </row>
    <row r="372" spans="1:6" x14ac:dyDescent="0.3">
      <c r="A372" s="8" t="s">
        <v>2415</v>
      </c>
      <c r="B372" s="17">
        <v>13</v>
      </c>
      <c r="F372" s="17">
        <f t="shared" si="5"/>
        <v>13</v>
      </c>
    </row>
    <row r="373" spans="1:6" x14ac:dyDescent="0.3">
      <c r="A373" s="8" t="s">
        <v>1413</v>
      </c>
      <c r="B373" s="17">
        <v>13</v>
      </c>
      <c r="F373" s="17">
        <f t="shared" si="5"/>
        <v>13</v>
      </c>
    </row>
    <row r="374" spans="1:6" x14ac:dyDescent="0.3">
      <c r="A374" s="8" t="s">
        <v>3100</v>
      </c>
      <c r="B374" s="17">
        <v>13</v>
      </c>
      <c r="F374" s="17">
        <f t="shared" si="5"/>
        <v>13</v>
      </c>
    </row>
    <row r="375" spans="1:6" x14ac:dyDescent="0.3">
      <c r="A375" s="8" t="s">
        <v>3940</v>
      </c>
      <c r="B375" s="17">
        <v>13</v>
      </c>
      <c r="F375" s="17">
        <f t="shared" si="5"/>
        <v>13</v>
      </c>
    </row>
    <row r="376" spans="1:6" x14ac:dyDescent="0.3">
      <c r="A376" s="8" t="s">
        <v>3728</v>
      </c>
      <c r="B376" s="17">
        <v>12</v>
      </c>
      <c r="F376" s="17">
        <f t="shared" si="5"/>
        <v>12</v>
      </c>
    </row>
    <row r="377" spans="1:6" x14ac:dyDescent="0.3">
      <c r="A377" s="8" t="s">
        <v>1557</v>
      </c>
      <c r="B377" s="17">
        <v>12</v>
      </c>
      <c r="F377" s="17">
        <f t="shared" si="5"/>
        <v>12</v>
      </c>
    </row>
    <row r="378" spans="1:6" x14ac:dyDescent="0.3">
      <c r="A378" s="8" t="s">
        <v>185</v>
      </c>
      <c r="B378" s="17">
        <v>12</v>
      </c>
      <c r="F378" s="17">
        <f t="shared" si="5"/>
        <v>12</v>
      </c>
    </row>
    <row r="379" spans="1:6" x14ac:dyDescent="0.3">
      <c r="A379" s="8" t="s">
        <v>3930</v>
      </c>
      <c r="B379" s="17">
        <v>12</v>
      </c>
      <c r="F379" s="17">
        <f t="shared" si="5"/>
        <v>12</v>
      </c>
    </row>
    <row r="380" spans="1:6" x14ac:dyDescent="0.3">
      <c r="A380" s="8" t="s">
        <v>2404</v>
      </c>
      <c r="B380" s="17">
        <v>12</v>
      </c>
      <c r="F380" s="17">
        <f t="shared" si="5"/>
        <v>12</v>
      </c>
    </row>
    <row r="381" spans="1:6" x14ac:dyDescent="0.3">
      <c r="A381" s="8" t="s">
        <v>1147</v>
      </c>
      <c r="B381" s="17">
        <v>12</v>
      </c>
      <c r="F381" s="17">
        <f t="shared" si="5"/>
        <v>12</v>
      </c>
    </row>
    <row r="382" spans="1:6" x14ac:dyDescent="0.3">
      <c r="A382" s="8" t="s">
        <v>213</v>
      </c>
      <c r="B382" s="17">
        <v>12</v>
      </c>
      <c r="F382" s="17">
        <f t="shared" si="5"/>
        <v>12</v>
      </c>
    </row>
    <row r="383" spans="1:6" x14ac:dyDescent="0.3">
      <c r="A383" s="8" t="s">
        <v>3642</v>
      </c>
      <c r="B383" s="17">
        <v>12</v>
      </c>
      <c r="F383" s="17">
        <f t="shared" si="5"/>
        <v>12</v>
      </c>
    </row>
    <row r="384" spans="1:6" x14ac:dyDescent="0.3">
      <c r="A384" s="8" t="s">
        <v>2515</v>
      </c>
      <c r="B384" s="17">
        <v>12</v>
      </c>
      <c r="F384" s="17">
        <f t="shared" si="5"/>
        <v>12</v>
      </c>
    </row>
    <row r="385" spans="1:6" x14ac:dyDescent="0.3">
      <c r="A385" s="8" t="s">
        <v>2130</v>
      </c>
      <c r="B385" s="17">
        <v>12</v>
      </c>
      <c r="F385" s="17">
        <f t="shared" si="5"/>
        <v>12</v>
      </c>
    </row>
    <row r="386" spans="1:6" x14ac:dyDescent="0.3">
      <c r="A386" s="8" t="s">
        <v>2139</v>
      </c>
      <c r="B386" s="17">
        <v>12</v>
      </c>
      <c r="F386" s="17">
        <f t="shared" si="5"/>
        <v>12</v>
      </c>
    </row>
    <row r="387" spans="1:6" x14ac:dyDescent="0.3">
      <c r="A387" s="8" t="s">
        <v>978</v>
      </c>
      <c r="B387" s="17">
        <v>12</v>
      </c>
      <c r="F387" s="17">
        <f t="shared" si="5"/>
        <v>12</v>
      </c>
    </row>
    <row r="388" spans="1:6" x14ac:dyDescent="0.3">
      <c r="A388" s="8" t="s">
        <v>944</v>
      </c>
      <c r="B388" s="17">
        <v>12</v>
      </c>
      <c r="F388" s="17">
        <f t="shared" si="5"/>
        <v>12</v>
      </c>
    </row>
    <row r="389" spans="1:6" x14ac:dyDescent="0.3">
      <c r="A389" s="8" t="s">
        <v>3842</v>
      </c>
      <c r="B389" s="17">
        <v>12</v>
      </c>
      <c r="F389" s="17">
        <f t="shared" si="5"/>
        <v>12</v>
      </c>
    </row>
    <row r="390" spans="1:6" x14ac:dyDescent="0.3">
      <c r="A390" s="8" t="s">
        <v>2143</v>
      </c>
      <c r="B390" s="17">
        <v>12</v>
      </c>
      <c r="F390" s="17">
        <f t="shared" ref="F390:F453" si="6">B390</f>
        <v>12</v>
      </c>
    </row>
    <row r="391" spans="1:6" x14ac:dyDescent="0.3">
      <c r="A391" s="8" t="s">
        <v>453</v>
      </c>
      <c r="B391" s="17">
        <v>12</v>
      </c>
      <c r="F391" s="17">
        <f t="shared" si="6"/>
        <v>12</v>
      </c>
    </row>
    <row r="392" spans="1:6" x14ac:dyDescent="0.3">
      <c r="A392" s="8" t="s">
        <v>3101</v>
      </c>
      <c r="B392" s="17">
        <v>12</v>
      </c>
      <c r="F392" s="17">
        <f t="shared" si="6"/>
        <v>12</v>
      </c>
    </row>
    <row r="393" spans="1:6" x14ac:dyDescent="0.3">
      <c r="A393" s="8" t="s">
        <v>1586</v>
      </c>
      <c r="B393" s="17">
        <v>12</v>
      </c>
      <c r="F393" s="17">
        <f t="shared" si="6"/>
        <v>12</v>
      </c>
    </row>
    <row r="394" spans="1:6" x14ac:dyDescent="0.3">
      <c r="A394" s="8" t="s">
        <v>716</v>
      </c>
      <c r="B394" s="17">
        <v>12</v>
      </c>
      <c r="F394" s="17">
        <f t="shared" si="6"/>
        <v>12</v>
      </c>
    </row>
    <row r="395" spans="1:6" x14ac:dyDescent="0.3">
      <c r="A395" s="8" t="s">
        <v>3994</v>
      </c>
      <c r="B395" s="17">
        <v>12</v>
      </c>
      <c r="F395" s="17">
        <f t="shared" si="6"/>
        <v>12</v>
      </c>
    </row>
    <row r="396" spans="1:6" x14ac:dyDescent="0.3">
      <c r="A396" s="8" t="s">
        <v>4042</v>
      </c>
      <c r="B396" s="17">
        <v>12</v>
      </c>
      <c r="F396" s="17">
        <f t="shared" si="6"/>
        <v>12</v>
      </c>
    </row>
    <row r="397" spans="1:6" x14ac:dyDescent="0.3">
      <c r="A397" s="8" t="s">
        <v>2898</v>
      </c>
      <c r="B397" s="17">
        <v>12</v>
      </c>
      <c r="F397" s="17">
        <f t="shared" si="6"/>
        <v>12</v>
      </c>
    </row>
    <row r="398" spans="1:6" x14ac:dyDescent="0.3">
      <c r="A398" s="8" t="s">
        <v>872</v>
      </c>
      <c r="B398" s="17">
        <v>12</v>
      </c>
      <c r="F398" s="17">
        <f t="shared" si="6"/>
        <v>12</v>
      </c>
    </row>
    <row r="399" spans="1:6" x14ac:dyDescent="0.3">
      <c r="A399" s="8" t="s">
        <v>3956</v>
      </c>
      <c r="B399" s="17">
        <v>12</v>
      </c>
      <c r="F399" s="17">
        <f t="shared" si="6"/>
        <v>12</v>
      </c>
    </row>
    <row r="400" spans="1:6" x14ac:dyDescent="0.3">
      <c r="A400" s="8" t="s">
        <v>4077</v>
      </c>
      <c r="B400" s="17">
        <v>12</v>
      </c>
      <c r="F400" s="17">
        <f t="shared" si="6"/>
        <v>12</v>
      </c>
    </row>
    <row r="401" spans="1:6" x14ac:dyDescent="0.3">
      <c r="A401" s="8" t="s">
        <v>3931</v>
      </c>
      <c r="B401" s="17">
        <v>12</v>
      </c>
      <c r="F401" s="17">
        <f t="shared" si="6"/>
        <v>12</v>
      </c>
    </row>
    <row r="402" spans="1:6" x14ac:dyDescent="0.3">
      <c r="A402" s="8" t="s">
        <v>3205</v>
      </c>
      <c r="B402" s="17">
        <v>12</v>
      </c>
      <c r="F402" s="17">
        <f t="shared" si="6"/>
        <v>12</v>
      </c>
    </row>
    <row r="403" spans="1:6" x14ac:dyDescent="0.3">
      <c r="A403" s="8" t="s">
        <v>423</v>
      </c>
      <c r="B403" s="17">
        <v>12</v>
      </c>
      <c r="F403" s="17">
        <f t="shared" si="6"/>
        <v>12</v>
      </c>
    </row>
    <row r="404" spans="1:6" x14ac:dyDescent="0.3">
      <c r="A404" s="8" t="s">
        <v>2896</v>
      </c>
      <c r="B404" s="17">
        <v>12</v>
      </c>
      <c r="F404" s="17">
        <f t="shared" si="6"/>
        <v>12</v>
      </c>
    </row>
    <row r="405" spans="1:6" x14ac:dyDescent="0.3">
      <c r="A405" s="8" t="s">
        <v>666</v>
      </c>
      <c r="B405" s="17">
        <v>12</v>
      </c>
      <c r="F405" s="17">
        <f t="shared" si="6"/>
        <v>12</v>
      </c>
    </row>
    <row r="406" spans="1:6" x14ac:dyDescent="0.3">
      <c r="A406" s="8" t="s">
        <v>1982</v>
      </c>
      <c r="B406" s="17">
        <v>12</v>
      </c>
      <c r="F406" s="17">
        <f t="shared" si="6"/>
        <v>12</v>
      </c>
    </row>
    <row r="407" spans="1:6" x14ac:dyDescent="0.3">
      <c r="A407" s="8" t="s">
        <v>4024</v>
      </c>
      <c r="B407" s="17">
        <v>11</v>
      </c>
      <c r="F407" s="17">
        <f t="shared" si="6"/>
        <v>11</v>
      </c>
    </row>
    <row r="408" spans="1:6" x14ac:dyDescent="0.3">
      <c r="A408" s="8" t="s">
        <v>3971</v>
      </c>
      <c r="B408" s="17">
        <v>11</v>
      </c>
      <c r="F408" s="17">
        <f t="shared" si="6"/>
        <v>11</v>
      </c>
    </row>
    <row r="409" spans="1:6" x14ac:dyDescent="0.3">
      <c r="A409" s="8" t="s">
        <v>464</v>
      </c>
      <c r="B409" s="17">
        <v>11</v>
      </c>
      <c r="F409" s="17">
        <f t="shared" si="6"/>
        <v>11</v>
      </c>
    </row>
    <row r="410" spans="1:6" x14ac:dyDescent="0.3">
      <c r="A410" s="8" t="s">
        <v>485</v>
      </c>
      <c r="B410" s="17">
        <v>11</v>
      </c>
      <c r="F410" s="17">
        <f t="shared" si="6"/>
        <v>11</v>
      </c>
    </row>
    <row r="411" spans="1:6" x14ac:dyDescent="0.3">
      <c r="A411" s="8" t="s">
        <v>1435</v>
      </c>
      <c r="B411" s="17">
        <v>11</v>
      </c>
      <c r="F411" s="17">
        <f t="shared" si="6"/>
        <v>11</v>
      </c>
    </row>
    <row r="412" spans="1:6" x14ac:dyDescent="0.3">
      <c r="A412" s="8" t="s">
        <v>1111</v>
      </c>
      <c r="B412" s="17">
        <v>11</v>
      </c>
      <c r="F412" s="17">
        <f t="shared" si="6"/>
        <v>11</v>
      </c>
    </row>
    <row r="413" spans="1:6" x14ac:dyDescent="0.3">
      <c r="A413" s="8" t="s">
        <v>3965</v>
      </c>
      <c r="B413" s="17">
        <v>11</v>
      </c>
      <c r="F413" s="17">
        <f t="shared" si="6"/>
        <v>11</v>
      </c>
    </row>
    <row r="414" spans="1:6" x14ac:dyDescent="0.3">
      <c r="A414" s="8" t="s">
        <v>1495</v>
      </c>
      <c r="B414" s="17">
        <v>11</v>
      </c>
      <c r="F414" s="17">
        <f t="shared" si="6"/>
        <v>11</v>
      </c>
    </row>
    <row r="415" spans="1:6" x14ac:dyDescent="0.3">
      <c r="A415" s="8" t="s">
        <v>970</v>
      </c>
      <c r="B415" s="17">
        <v>11</v>
      </c>
      <c r="F415" s="17">
        <f t="shared" si="6"/>
        <v>11</v>
      </c>
    </row>
    <row r="416" spans="1:6" x14ac:dyDescent="0.3">
      <c r="A416" s="8" t="s">
        <v>868</v>
      </c>
      <c r="B416" s="17">
        <v>11</v>
      </c>
      <c r="F416" s="17">
        <f t="shared" si="6"/>
        <v>11</v>
      </c>
    </row>
    <row r="417" spans="1:6" x14ac:dyDescent="0.3">
      <c r="A417" s="8" t="s">
        <v>3891</v>
      </c>
      <c r="B417" s="17">
        <v>11</v>
      </c>
      <c r="F417" s="17">
        <f t="shared" si="6"/>
        <v>11</v>
      </c>
    </row>
    <row r="418" spans="1:6" x14ac:dyDescent="0.3">
      <c r="A418" s="8" t="s">
        <v>995</v>
      </c>
      <c r="B418" s="17">
        <v>11</v>
      </c>
      <c r="F418" s="17">
        <f t="shared" si="6"/>
        <v>11</v>
      </c>
    </row>
    <row r="419" spans="1:6" x14ac:dyDescent="0.3">
      <c r="A419" s="8" t="s">
        <v>3059</v>
      </c>
      <c r="B419" s="17">
        <v>11</v>
      </c>
      <c r="F419" s="17">
        <f t="shared" si="6"/>
        <v>11</v>
      </c>
    </row>
    <row r="420" spans="1:6" x14ac:dyDescent="0.3">
      <c r="A420" s="8" t="s">
        <v>1705</v>
      </c>
      <c r="B420" s="17">
        <v>11</v>
      </c>
      <c r="F420" s="17">
        <f t="shared" si="6"/>
        <v>11</v>
      </c>
    </row>
    <row r="421" spans="1:6" x14ac:dyDescent="0.3">
      <c r="A421" s="8" t="s">
        <v>2141</v>
      </c>
      <c r="B421" s="17">
        <v>11</v>
      </c>
      <c r="F421" s="17">
        <f t="shared" si="6"/>
        <v>11</v>
      </c>
    </row>
    <row r="422" spans="1:6" x14ac:dyDescent="0.3">
      <c r="A422" s="8" t="s">
        <v>1547</v>
      </c>
      <c r="B422" s="17">
        <v>11</v>
      </c>
      <c r="F422" s="17">
        <f t="shared" si="6"/>
        <v>11</v>
      </c>
    </row>
    <row r="423" spans="1:6" x14ac:dyDescent="0.3">
      <c r="A423" s="8" t="s">
        <v>439</v>
      </c>
      <c r="B423" s="17">
        <v>11</v>
      </c>
      <c r="F423" s="17">
        <f t="shared" si="6"/>
        <v>11</v>
      </c>
    </row>
    <row r="424" spans="1:6" x14ac:dyDescent="0.3">
      <c r="A424" s="8" t="s">
        <v>867</v>
      </c>
      <c r="B424" s="17">
        <v>11</v>
      </c>
      <c r="F424" s="17">
        <f t="shared" si="6"/>
        <v>11</v>
      </c>
    </row>
    <row r="425" spans="1:6" x14ac:dyDescent="0.3">
      <c r="A425" s="8" t="s">
        <v>1871</v>
      </c>
      <c r="B425" s="17">
        <v>11</v>
      </c>
      <c r="F425" s="17">
        <f t="shared" si="6"/>
        <v>11</v>
      </c>
    </row>
    <row r="426" spans="1:6" x14ac:dyDescent="0.3">
      <c r="A426" s="8" t="s">
        <v>2581</v>
      </c>
      <c r="B426" s="17">
        <v>11</v>
      </c>
      <c r="F426" s="17">
        <f t="shared" si="6"/>
        <v>11</v>
      </c>
    </row>
    <row r="427" spans="1:6" x14ac:dyDescent="0.3">
      <c r="A427" s="8" t="s">
        <v>1434</v>
      </c>
      <c r="B427" s="17">
        <v>10</v>
      </c>
      <c r="F427" s="17">
        <f t="shared" si="6"/>
        <v>10</v>
      </c>
    </row>
    <row r="428" spans="1:6" x14ac:dyDescent="0.3">
      <c r="A428" s="8" t="s">
        <v>1117</v>
      </c>
      <c r="B428" s="17">
        <v>10</v>
      </c>
      <c r="F428" s="17">
        <f t="shared" si="6"/>
        <v>10</v>
      </c>
    </row>
    <row r="429" spans="1:6" x14ac:dyDescent="0.3">
      <c r="A429" s="8" t="s">
        <v>3120</v>
      </c>
      <c r="B429" s="17">
        <v>10</v>
      </c>
      <c r="F429" s="17">
        <f t="shared" si="6"/>
        <v>10</v>
      </c>
    </row>
    <row r="430" spans="1:6" x14ac:dyDescent="0.3">
      <c r="A430" s="8" t="s">
        <v>3973</v>
      </c>
      <c r="B430" s="17">
        <v>10</v>
      </c>
      <c r="F430" s="17">
        <f t="shared" si="6"/>
        <v>10</v>
      </c>
    </row>
    <row r="431" spans="1:6" x14ac:dyDescent="0.3">
      <c r="A431" s="8" t="s">
        <v>1595</v>
      </c>
      <c r="B431" s="17">
        <v>10</v>
      </c>
      <c r="F431" s="17">
        <f t="shared" si="6"/>
        <v>10</v>
      </c>
    </row>
    <row r="432" spans="1:6" x14ac:dyDescent="0.3">
      <c r="A432" s="8" t="s">
        <v>3894</v>
      </c>
      <c r="B432" s="17">
        <v>10</v>
      </c>
      <c r="F432" s="17">
        <f t="shared" si="6"/>
        <v>10</v>
      </c>
    </row>
    <row r="433" spans="1:6" x14ac:dyDescent="0.3">
      <c r="A433" s="8" t="s">
        <v>164</v>
      </c>
      <c r="B433" s="17">
        <v>10</v>
      </c>
      <c r="F433" s="17">
        <f t="shared" si="6"/>
        <v>10</v>
      </c>
    </row>
    <row r="434" spans="1:6" x14ac:dyDescent="0.3">
      <c r="A434" s="8" t="s">
        <v>692</v>
      </c>
      <c r="B434" s="17">
        <v>10</v>
      </c>
      <c r="F434" s="17">
        <f t="shared" si="6"/>
        <v>10</v>
      </c>
    </row>
    <row r="435" spans="1:6" x14ac:dyDescent="0.3">
      <c r="A435" s="8" t="s">
        <v>686</v>
      </c>
      <c r="B435" s="17">
        <v>10</v>
      </c>
      <c r="F435" s="17">
        <f t="shared" si="6"/>
        <v>10</v>
      </c>
    </row>
    <row r="436" spans="1:6" x14ac:dyDescent="0.3">
      <c r="A436" s="8" t="s">
        <v>172</v>
      </c>
      <c r="B436" s="17">
        <v>10</v>
      </c>
      <c r="F436" s="17">
        <f t="shared" si="6"/>
        <v>10</v>
      </c>
    </row>
    <row r="437" spans="1:6" x14ac:dyDescent="0.3">
      <c r="A437" s="8" t="s">
        <v>2891</v>
      </c>
      <c r="B437" s="17">
        <v>10</v>
      </c>
      <c r="F437" s="17">
        <f t="shared" si="6"/>
        <v>10</v>
      </c>
    </row>
    <row r="438" spans="1:6" x14ac:dyDescent="0.3">
      <c r="A438" s="8" t="s">
        <v>3633</v>
      </c>
      <c r="B438" s="17">
        <v>10</v>
      </c>
      <c r="F438" s="17">
        <f t="shared" si="6"/>
        <v>10</v>
      </c>
    </row>
    <row r="439" spans="1:6" x14ac:dyDescent="0.3">
      <c r="A439" s="8" t="s">
        <v>2122</v>
      </c>
      <c r="B439" s="17">
        <v>10</v>
      </c>
      <c r="F439" s="17">
        <f t="shared" si="6"/>
        <v>10</v>
      </c>
    </row>
    <row r="440" spans="1:6" x14ac:dyDescent="0.3">
      <c r="A440" s="8" t="s">
        <v>3980</v>
      </c>
      <c r="B440" s="17">
        <v>10</v>
      </c>
      <c r="F440" s="17">
        <f t="shared" si="6"/>
        <v>10</v>
      </c>
    </row>
    <row r="441" spans="1:6" x14ac:dyDescent="0.3">
      <c r="A441" s="8" t="s">
        <v>1068</v>
      </c>
      <c r="B441" s="17">
        <v>10</v>
      </c>
      <c r="F441" s="17">
        <f t="shared" si="6"/>
        <v>10</v>
      </c>
    </row>
    <row r="442" spans="1:6" x14ac:dyDescent="0.3">
      <c r="A442" s="8" t="s">
        <v>171</v>
      </c>
      <c r="B442" s="17">
        <v>10</v>
      </c>
      <c r="F442" s="17">
        <f t="shared" si="6"/>
        <v>10</v>
      </c>
    </row>
    <row r="443" spans="1:6" x14ac:dyDescent="0.3">
      <c r="A443" s="8" t="s">
        <v>3934</v>
      </c>
      <c r="B443" s="17">
        <v>10</v>
      </c>
      <c r="F443" s="17">
        <f t="shared" si="6"/>
        <v>10</v>
      </c>
    </row>
    <row r="444" spans="1:6" x14ac:dyDescent="0.3">
      <c r="A444" s="8" t="s">
        <v>720</v>
      </c>
      <c r="B444" s="17">
        <v>10</v>
      </c>
      <c r="F444" s="17">
        <f t="shared" si="6"/>
        <v>10</v>
      </c>
    </row>
    <row r="445" spans="1:6" x14ac:dyDescent="0.3">
      <c r="A445" s="8" t="s">
        <v>1778</v>
      </c>
      <c r="B445" s="17">
        <v>10</v>
      </c>
      <c r="F445" s="17">
        <f t="shared" si="6"/>
        <v>10</v>
      </c>
    </row>
    <row r="446" spans="1:6" x14ac:dyDescent="0.3">
      <c r="A446" s="8" t="s">
        <v>3964</v>
      </c>
      <c r="B446" s="17">
        <v>10</v>
      </c>
      <c r="F446" s="17">
        <f t="shared" si="6"/>
        <v>10</v>
      </c>
    </row>
    <row r="447" spans="1:6" x14ac:dyDescent="0.3">
      <c r="A447" s="8" t="s">
        <v>919</v>
      </c>
      <c r="B447" s="17">
        <v>10</v>
      </c>
      <c r="F447" s="17">
        <f t="shared" si="6"/>
        <v>10</v>
      </c>
    </row>
    <row r="448" spans="1:6" x14ac:dyDescent="0.3">
      <c r="A448" s="8" t="s">
        <v>1420</v>
      </c>
      <c r="B448" s="17">
        <v>10</v>
      </c>
      <c r="F448" s="17">
        <f t="shared" si="6"/>
        <v>10</v>
      </c>
    </row>
    <row r="449" spans="1:6" x14ac:dyDescent="0.3">
      <c r="A449" s="8" t="s">
        <v>1101</v>
      </c>
      <c r="B449" s="17">
        <v>10</v>
      </c>
      <c r="F449" s="17">
        <f t="shared" si="6"/>
        <v>10</v>
      </c>
    </row>
    <row r="450" spans="1:6" x14ac:dyDescent="0.3">
      <c r="A450" s="8" t="s">
        <v>508</v>
      </c>
      <c r="B450" s="17">
        <v>10</v>
      </c>
      <c r="F450" s="17">
        <f t="shared" si="6"/>
        <v>10</v>
      </c>
    </row>
    <row r="451" spans="1:6" x14ac:dyDescent="0.3">
      <c r="A451" s="8" t="s">
        <v>3116</v>
      </c>
      <c r="B451" s="17">
        <v>10</v>
      </c>
      <c r="F451" s="17">
        <f t="shared" si="6"/>
        <v>10</v>
      </c>
    </row>
    <row r="452" spans="1:6" x14ac:dyDescent="0.3">
      <c r="A452" s="8" t="s">
        <v>187</v>
      </c>
      <c r="B452" s="17">
        <v>10</v>
      </c>
      <c r="F452" s="17">
        <f t="shared" si="6"/>
        <v>10</v>
      </c>
    </row>
    <row r="453" spans="1:6" x14ac:dyDescent="0.3">
      <c r="A453" s="8" t="s">
        <v>2867</v>
      </c>
      <c r="B453" s="17">
        <v>10</v>
      </c>
      <c r="F453" s="17">
        <f t="shared" si="6"/>
        <v>10</v>
      </c>
    </row>
    <row r="454" spans="1:6" x14ac:dyDescent="0.3">
      <c r="A454" s="8" t="s">
        <v>4059</v>
      </c>
      <c r="B454" s="17">
        <v>9</v>
      </c>
      <c r="F454" s="17">
        <f t="shared" ref="F454:F517" si="7">B454</f>
        <v>9</v>
      </c>
    </row>
    <row r="455" spans="1:6" x14ac:dyDescent="0.3">
      <c r="A455" s="8" t="s">
        <v>2402</v>
      </c>
      <c r="B455" s="17">
        <v>9</v>
      </c>
      <c r="F455" s="17">
        <f t="shared" si="7"/>
        <v>9</v>
      </c>
    </row>
    <row r="456" spans="1:6" x14ac:dyDescent="0.3">
      <c r="A456" s="8" t="s">
        <v>1726</v>
      </c>
      <c r="B456" s="17">
        <v>9</v>
      </c>
      <c r="F456" s="17">
        <f t="shared" si="7"/>
        <v>9</v>
      </c>
    </row>
    <row r="457" spans="1:6" x14ac:dyDescent="0.3">
      <c r="A457" s="8" t="s">
        <v>964</v>
      </c>
      <c r="B457" s="17">
        <v>9</v>
      </c>
      <c r="F457" s="17">
        <f t="shared" si="7"/>
        <v>9</v>
      </c>
    </row>
    <row r="458" spans="1:6" x14ac:dyDescent="0.3">
      <c r="A458" s="8" t="s">
        <v>574</v>
      </c>
      <c r="B458" s="17">
        <v>9</v>
      </c>
      <c r="F458" s="17">
        <f t="shared" si="7"/>
        <v>9</v>
      </c>
    </row>
    <row r="459" spans="1:6" x14ac:dyDescent="0.3">
      <c r="A459" s="8" t="s">
        <v>1416</v>
      </c>
      <c r="B459" s="17">
        <v>9</v>
      </c>
      <c r="F459" s="17">
        <f t="shared" si="7"/>
        <v>9</v>
      </c>
    </row>
    <row r="460" spans="1:6" x14ac:dyDescent="0.3">
      <c r="A460" s="8" t="s">
        <v>3798</v>
      </c>
      <c r="B460" s="17">
        <v>9</v>
      </c>
      <c r="F460" s="17">
        <f t="shared" si="7"/>
        <v>9</v>
      </c>
    </row>
    <row r="461" spans="1:6" x14ac:dyDescent="0.3">
      <c r="A461" s="8" t="s">
        <v>2948</v>
      </c>
      <c r="B461" s="17">
        <v>9</v>
      </c>
      <c r="F461" s="17">
        <f t="shared" si="7"/>
        <v>9</v>
      </c>
    </row>
    <row r="462" spans="1:6" x14ac:dyDescent="0.3">
      <c r="A462" s="8" t="s">
        <v>2676</v>
      </c>
      <c r="B462" s="17">
        <v>9</v>
      </c>
      <c r="F462" s="17">
        <f t="shared" si="7"/>
        <v>9</v>
      </c>
    </row>
    <row r="463" spans="1:6" x14ac:dyDescent="0.3">
      <c r="A463" s="8" t="s">
        <v>1086</v>
      </c>
      <c r="B463" s="17">
        <v>9</v>
      </c>
      <c r="F463" s="17">
        <f t="shared" si="7"/>
        <v>9</v>
      </c>
    </row>
    <row r="464" spans="1:6" x14ac:dyDescent="0.3">
      <c r="A464" s="8" t="s">
        <v>3090</v>
      </c>
      <c r="B464" s="17">
        <v>9</v>
      </c>
      <c r="F464" s="17">
        <f t="shared" si="7"/>
        <v>9</v>
      </c>
    </row>
    <row r="465" spans="1:6" x14ac:dyDescent="0.3">
      <c r="A465" s="8" t="s">
        <v>3988</v>
      </c>
      <c r="B465" s="17">
        <v>9</v>
      </c>
      <c r="F465" s="17">
        <f t="shared" si="7"/>
        <v>9</v>
      </c>
    </row>
    <row r="466" spans="1:6" x14ac:dyDescent="0.3">
      <c r="A466" s="8" t="s">
        <v>3886</v>
      </c>
      <c r="B466" s="17">
        <v>9</v>
      </c>
      <c r="F466" s="17">
        <f t="shared" si="7"/>
        <v>9</v>
      </c>
    </row>
    <row r="467" spans="1:6" x14ac:dyDescent="0.3">
      <c r="A467" s="8" t="s">
        <v>916</v>
      </c>
      <c r="B467" s="17">
        <v>9</v>
      </c>
      <c r="F467" s="17">
        <f t="shared" si="7"/>
        <v>9</v>
      </c>
    </row>
    <row r="468" spans="1:6" x14ac:dyDescent="0.3">
      <c r="A468" s="8" t="s">
        <v>3112</v>
      </c>
      <c r="B468" s="17">
        <v>9</v>
      </c>
      <c r="F468" s="17">
        <f t="shared" si="7"/>
        <v>9</v>
      </c>
    </row>
    <row r="469" spans="1:6" x14ac:dyDescent="0.3">
      <c r="A469" s="8" t="s">
        <v>504</v>
      </c>
      <c r="B469" s="17">
        <v>9</v>
      </c>
      <c r="F469" s="17">
        <f t="shared" si="7"/>
        <v>9</v>
      </c>
    </row>
    <row r="470" spans="1:6" x14ac:dyDescent="0.3">
      <c r="A470" s="8" t="s">
        <v>3085</v>
      </c>
      <c r="B470" s="17">
        <v>9</v>
      </c>
      <c r="F470" s="17">
        <f t="shared" si="7"/>
        <v>9</v>
      </c>
    </row>
    <row r="471" spans="1:6" x14ac:dyDescent="0.3">
      <c r="A471" s="8" t="s">
        <v>2425</v>
      </c>
      <c r="B471" s="17">
        <v>9</v>
      </c>
      <c r="F471" s="17">
        <f t="shared" si="7"/>
        <v>9</v>
      </c>
    </row>
    <row r="472" spans="1:6" x14ac:dyDescent="0.3">
      <c r="A472" s="8" t="s">
        <v>1601</v>
      </c>
      <c r="B472" s="17">
        <v>9</v>
      </c>
      <c r="F472" s="17">
        <f t="shared" si="7"/>
        <v>9</v>
      </c>
    </row>
    <row r="473" spans="1:6" x14ac:dyDescent="0.3">
      <c r="A473" s="8" t="s">
        <v>2860</v>
      </c>
      <c r="B473" s="17">
        <v>9</v>
      </c>
      <c r="F473" s="17">
        <f t="shared" si="7"/>
        <v>9</v>
      </c>
    </row>
    <row r="474" spans="1:6" x14ac:dyDescent="0.3">
      <c r="A474" s="8" t="s">
        <v>3844</v>
      </c>
      <c r="B474" s="17">
        <v>9</v>
      </c>
      <c r="F474" s="17">
        <f t="shared" si="7"/>
        <v>9</v>
      </c>
    </row>
    <row r="475" spans="1:6" x14ac:dyDescent="0.3">
      <c r="A475" s="8" t="s">
        <v>1810</v>
      </c>
      <c r="B475" s="17">
        <v>9</v>
      </c>
      <c r="F475" s="17">
        <f t="shared" si="7"/>
        <v>9</v>
      </c>
    </row>
    <row r="476" spans="1:6" x14ac:dyDescent="0.3">
      <c r="A476" s="8" t="s">
        <v>892</v>
      </c>
      <c r="B476" s="17">
        <v>9</v>
      </c>
      <c r="F476" s="17">
        <f t="shared" si="7"/>
        <v>9</v>
      </c>
    </row>
    <row r="477" spans="1:6" x14ac:dyDescent="0.3">
      <c r="A477" s="8" t="s">
        <v>2917</v>
      </c>
      <c r="B477" s="17">
        <v>9</v>
      </c>
      <c r="F477" s="17">
        <f t="shared" si="7"/>
        <v>9</v>
      </c>
    </row>
    <row r="478" spans="1:6" x14ac:dyDescent="0.3">
      <c r="A478" s="8" t="s">
        <v>996</v>
      </c>
      <c r="B478" s="17">
        <v>9</v>
      </c>
      <c r="F478" s="17">
        <f t="shared" si="7"/>
        <v>9</v>
      </c>
    </row>
    <row r="479" spans="1:6" x14ac:dyDescent="0.3">
      <c r="A479" s="8" t="s">
        <v>1708</v>
      </c>
      <c r="B479" s="17">
        <v>9</v>
      </c>
      <c r="F479" s="17">
        <f t="shared" si="7"/>
        <v>9</v>
      </c>
    </row>
    <row r="480" spans="1:6" x14ac:dyDescent="0.3">
      <c r="A480" s="8" t="s">
        <v>2870</v>
      </c>
      <c r="B480" s="17">
        <v>9</v>
      </c>
      <c r="F480" s="17">
        <f t="shared" si="7"/>
        <v>9</v>
      </c>
    </row>
    <row r="481" spans="1:6" x14ac:dyDescent="0.3">
      <c r="A481" s="8" t="s">
        <v>3188</v>
      </c>
      <c r="B481" s="17">
        <v>9</v>
      </c>
      <c r="F481" s="17">
        <f t="shared" si="7"/>
        <v>9</v>
      </c>
    </row>
    <row r="482" spans="1:6" x14ac:dyDescent="0.3">
      <c r="A482" s="8" t="s">
        <v>1176</v>
      </c>
      <c r="B482" s="17">
        <v>9</v>
      </c>
      <c r="F482" s="17">
        <f t="shared" si="7"/>
        <v>9</v>
      </c>
    </row>
    <row r="483" spans="1:6" x14ac:dyDescent="0.3">
      <c r="A483" s="8" t="s">
        <v>775</v>
      </c>
      <c r="B483" s="17">
        <v>9</v>
      </c>
      <c r="F483" s="17">
        <f t="shared" si="7"/>
        <v>9</v>
      </c>
    </row>
    <row r="484" spans="1:6" x14ac:dyDescent="0.3">
      <c r="A484" s="8" t="s">
        <v>3804</v>
      </c>
      <c r="B484" s="17">
        <v>9</v>
      </c>
      <c r="F484" s="17">
        <f t="shared" si="7"/>
        <v>9</v>
      </c>
    </row>
    <row r="485" spans="1:6" x14ac:dyDescent="0.3">
      <c r="A485" s="8" t="s">
        <v>1919</v>
      </c>
      <c r="B485" s="17">
        <v>9</v>
      </c>
      <c r="F485" s="17">
        <f t="shared" si="7"/>
        <v>9</v>
      </c>
    </row>
    <row r="486" spans="1:6" x14ac:dyDescent="0.3">
      <c r="A486" s="8" t="s">
        <v>662</v>
      </c>
      <c r="B486" s="17">
        <v>9</v>
      </c>
      <c r="F486" s="17">
        <f t="shared" si="7"/>
        <v>9</v>
      </c>
    </row>
    <row r="487" spans="1:6" x14ac:dyDescent="0.3">
      <c r="A487" s="8" t="s">
        <v>591</v>
      </c>
      <c r="B487" s="17">
        <v>9</v>
      </c>
      <c r="F487" s="17">
        <f t="shared" si="7"/>
        <v>9</v>
      </c>
    </row>
    <row r="488" spans="1:6" x14ac:dyDescent="0.3">
      <c r="A488" s="8" t="s">
        <v>3091</v>
      </c>
      <c r="B488" s="17">
        <v>9</v>
      </c>
      <c r="F488" s="17">
        <f t="shared" si="7"/>
        <v>9</v>
      </c>
    </row>
    <row r="489" spans="1:6" x14ac:dyDescent="0.3">
      <c r="A489" s="8" t="s">
        <v>4052</v>
      </c>
      <c r="B489" s="17">
        <v>9</v>
      </c>
      <c r="F489" s="17">
        <f t="shared" si="7"/>
        <v>9</v>
      </c>
    </row>
    <row r="490" spans="1:6" x14ac:dyDescent="0.3">
      <c r="A490" s="8" t="s">
        <v>3969</v>
      </c>
      <c r="B490" s="17">
        <v>8</v>
      </c>
      <c r="F490" s="17">
        <f t="shared" si="7"/>
        <v>8</v>
      </c>
    </row>
    <row r="491" spans="1:6" x14ac:dyDescent="0.3">
      <c r="A491" s="8" t="s">
        <v>4087</v>
      </c>
      <c r="B491" s="17">
        <v>8</v>
      </c>
      <c r="F491" s="17">
        <f t="shared" si="7"/>
        <v>8</v>
      </c>
    </row>
    <row r="492" spans="1:6" x14ac:dyDescent="0.3">
      <c r="A492" s="8" t="s">
        <v>3736</v>
      </c>
      <c r="B492" s="17">
        <v>8</v>
      </c>
      <c r="F492" s="17">
        <f t="shared" si="7"/>
        <v>8</v>
      </c>
    </row>
    <row r="493" spans="1:6" x14ac:dyDescent="0.3">
      <c r="A493" s="8" t="s">
        <v>4085</v>
      </c>
      <c r="B493" s="17">
        <v>8</v>
      </c>
      <c r="F493" s="17">
        <f t="shared" si="7"/>
        <v>8</v>
      </c>
    </row>
    <row r="494" spans="1:6" x14ac:dyDescent="0.3">
      <c r="A494" s="8" t="s">
        <v>205</v>
      </c>
      <c r="B494" s="17">
        <v>8</v>
      </c>
      <c r="F494" s="17">
        <f t="shared" si="7"/>
        <v>8</v>
      </c>
    </row>
    <row r="495" spans="1:6" x14ac:dyDescent="0.3">
      <c r="A495" s="8" t="s">
        <v>974</v>
      </c>
      <c r="B495" s="17">
        <v>8</v>
      </c>
      <c r="F495" s="17">
        <f t="shared" si="7"/>
        <v>8</v>
      </c>
    </row>
    <row r="496" spans="1:6" x14ac:dyDescent="0.3">
      <c r="A496" s="8" t="s">
        <v>433</v>
      </c>
      <c r="B496" s="17">
        <v>8</v>
      </c>
      <c r="F496" s="17">
        <f t="shared" si="7"/>
        <v>8</v>
      </c>
    </row>
    <row r="497" spans="1:6" x14ac:dyDescent="0.3">
      <c r="A497" s="8" t="s">
        <v>3887</v>
      </c>
      <c r="B497" s="17">
        <v>8</v>
      </c>
      <c r="F497" s="17">
        <f t="shared" si="7"/>
        <v>8</v>
      </c>
    </row>
    <row r="498" spans="1:6" x14ac:dyDescent="0.3">
      <c r="A498" s="8" t="s">
        <v>910</v>
      </c>
      <c r="B498" s="17">
        <v>8</v>
      </c>
      <c r="F498" s="17">
        <f t="shared" si="7"/>
        <v>8</v>
      </c>
    </row>
    <row r="499" spans="1:6" x14ac:dyDescent="0.3">
      <c r="A499" s="8" t="s">
        <v>2588</v>
      </c>
      <c r="B499" s="17">
        <v>8</v>
      </c>
      <c r="F499" s="17">
        <f t="shared" si="7"/>
        <v>8</v>
      </c>
    </row>
    <row r="500" spans="1:6" x14ac:dyDescent="0.3">
      <c r="A500" s="8" t="s">
        <v>900</v>
      </c>
      <c r="B500" s="17">
        <v>8</v>
      </c>
      <c r="F500" s="17">
        <f t="shared" si="7"/>
        <v>8</v>
      </c>
    </row>
    <row r="501" spans="1:6" x14ac:dyDescent="0.3">
      <c r="A501" s="8" t="s">
        <v>3644</v>
      </c>
      <c r="B501" s="17">
        <v>8</v>
      </c>
      <c r="F501" s="17">
        <f t="shared" si="7"/>
        <v>8</v>
      </c>
    </row>
    <row r="502" spans="1:6" x14ac:dyDescent="0.3">
      <c r="A502" s="8" t="s">
        <v>1721</v>
      </c>
      <c r="B502" s="17">
        <v>8</v>
      </c>
      <c r="F502" s="17">
        <f t="shared" si="7"/>
        <v>8</v>
      </c>
    </row>
    <row r="503" spans="1:6" x14ac:dyDescent="0.3">
      <c r="A503" s="8" t="s">
        <v>1156</v>
      </c>
      <c r="B503" s="17">
        <v>8</v>
      </c>
      <c r="F503" s="17">
        <f t="shared" si="7"/>
        <v>8</v>
      </c>
    </row>
    <row r="504" spans="1:6" x14ac:dyDescent="0.3">
      <c r="A504" s="8" t="s">
        <v>596</v>
      </c>
      <c r="B504" s="17">
        <v>8</v>
      </c>
      <c r="F504" s="17">
        <f t="shared" si="7"/>
        <v>8</v>
      </c>
    </row>
    <row r="505" spans="1:6" x14ac:dyDescent="0.3">
      <c r="A505" s="8" t="s">
        <v>1920</v>
      </c>
      <c r="B505" s="17">
        <v>8</v>
      </c>
      <c r="F505" s="17">
        <f t="shared" si="7"/>
        <v>8</v>
      </c>
    </row>
    <row r="506" spans="1:6" x14ac:dyDescent="0.3">
      <c r="A506" s="8" t="s">
        <v>998</v>
      </c>
      <c r="B506" s="17">
        <v>8</v>
      </c>
      <c r="F506" s="17">
        <f t="shared" si="7"/>
        <v>8</v>
      </c>
    </row>
    <row r="507" spans="1:6" x14ac:dyDescent="0.3">
      <c r="A507" s="8" t="s">
        <v>949</v>
      </c>
      <c r="B507" s="17">
        <v>8</v>
      </c>
      <c r="F507" s="17">
        <f t="shared" si="7"/>
        <v>8</v>
      </c>
    </row>
    <row r="508" spans="1:6" x14ac:dyDescent="0.3">
      <c r="A508" s="8" t="s">
        <v>1118</v>
      </c>
      <c r="B508" s="17">
        <v>8</v>
      </c>
      <c r="F508" s="17">
        <f t="shared" si="7"/>
        <v>8</v>
      </c>
    </row>
    <row r="509" spans="1:6" x14ac:dyDescent="0.3">
      <c r="A509" s="8" t="s">
        <v>3843</v>
      </c>
      <c r="B509" s="17">
        <v>8</v>
      </c>
      <c r="F509" s="17">
        <f t="shared" si="7"/>
        <v>8</v>
      </c>
    </row>
    <row r="510" spans="1:6" x14ac:dyDescent="0.3">
      <c r="A510" s="8" t="s">
        <v>4090</v>
      </c>
      <c r="B510" s="17">
        <v>8</v>
      </c>
      <c r="F510" s="17">
        <f t="shared" si="7"/>
        <v>8</v>
      </c>
    </row>
    <row r="511" spans="1:6" x14ac:dyDescent="0.3">
      <c r="A511" s="8" t="s">
        <v>550</v>
      </c>
      <c r="B511" s="17">
        <v>8</v>
      </c>
      <c r="F511" s="17">
        <f t="shared" si="7"/>
        <v>8</v>
      </c>
    </row>
    <row r="512" spans="1:6" x14ac:dyDescent="0.3">
      <c r="A512" s="8" t="s">
        <v>881</v>
      </c>
      <c r="B512" s="17">
        <v>8</v>
      </c>
      <c r="F512" s="17">
        <f t="shared" si="7"/>
        <v>8</v>
      </c>
    </row>
    <row r="513" spans="1:6" x14ac:dyDescent="0.3">
      <c r="A513" s="8" t="s">
        <v>1439</v>
      </c>
      <c r="B513" s="17">
        <v>8</v>
      </c>
      <c r="F513" s="17">
        <f t="shared" si="7"/>
        <v>8</v>
      </c>
    </row>
    <row r="514" spans="1:6" x14ac:dyDescent="0.3">
      <c r="A514" s="8" t="s">
        <v>3975</v>
      </c>
      <c r="B514" s="17">
        <v>8</v>
      </c>
      <c r="F514" s="17">
        <f t="shared" si="7"/>
        <v>8</v>
      </c>
    </row>
    <row r="515" spans="1:6" x14ac:dyDescent="0.3">
      <c r="A515" s="8" t="s">
        <v>2753</v>
      </c>
      <c r="B515" s="17">
        <v>8</v>
      </c>
      <c r="F515" s="17">
        <f t="shared" si="7"/>
        <v>8</v>
      </c>
    </row>
    <row r="516" spans="1:6" x14ac:dyDescent="0.3">
      <c r="A516" s="8" t="s">
        <v>427</v>
      </c>
      <c r="B516" s="17">
        <v>8</v>
      </c>
      <c r="F516" s="17">
        <f t="shared" si="7"/>
        <v>8</v>
      </c>
    </row>
    <row r="517" spans="1:6" x14ac:dyDescent="0.3">
      <c r="A517" s="8" t="s">
        <v>1167</v>
      </c>
      <c r="B517" s="17">
        <v>8</v>
      </c>
      <c r="F517" s="17">
        <f t="shared" si="7"/>
        <v>8</v>
      </c>
    </row>
    <row r="518" spans="1:6" x14ac:dyDescent="0.3">
      <c r="A518" s="8" t="s">
        <v>3952</v>
      </c>
      <c r="B518" s="17">
        <v>8</v>
      </c>
      <c r="F518" s="17">
        <f t="shared" ref="F518:F581" si="8">B518</f>
        <v>8</v>
      </c>
    </row>
    <row r="519" spans="1:6" x14ac:dyDescent="0.3">
      <c r="A519" s="8" t="s">
        <v>1821</v>
      </c>
      <c r="B519" s="17">
        <v>8</v>
      </c>
      <c r="F519" s="17">
        <f t="shared" si="8"/>
        <v>8</v>
      </c>
    </row>
    <row r="520" spans="1:6" x14ac:dyDescent="0.3">
      <c r="A520" s="8" t="s">
        <v>1807</v>
      </c>
      <c r="B520" s="17">
        <v>8</v>
      </c>
      <c r="F520" s="17">
        <f t="shared" si="8"/>
        <v>8</v>
      </c>
    </row>
    <row r="521" spans="1:6" x14ac:dyDescent="0.3">
      <c r="A521" s="8" t="s">
        <v>199</v>
      </c>
      <c r="B521" s="17">
        <v>8</v>
      </c>
      <c r="F521" s="17">
        <f t="shared" si="8"/>
        <v>8</v>
      </c>
    </row>
    <row r="522" spans="1:6" x14ac:dyDescent="0.3">
      <c r="A522" s="8" t="s">
        <v>2873</v>
      </c>
      <c r="B522" s="17">
        <v>8</v>
      </c>
      <c r="F522" s="17">
        <f t="shared" si="8"/>
        <v>8</v>
      </c>
    </row>
    <row r="523" spans="1:6" x14ac:dyDescent="0.3">
      <c r="A523" s="8" t="s">
        <v>3192</v>
      </c>
      <c r="B523" s="17">
        <v>8</v>
      </c>
      <c r="F523" s="17">
        <f t="shared" si="8"/>
        <v>8</v>
      </c>
    </row>
    <row r="524" spans="1:6" x14ac:dyDescent="0.3">
      <c r="A524" s="8" t="s">
        <v>432</v>
      </c>
      <c r="B524" s="17">
        <v>8</v>
      </c>
      <c r="F524" s="17">
        <f t="shared" si="8"/>
        <v>8</v>
      </c>
    </row>
    <row r="525" spans="1:6" x14ac:dyDescent="0.3">
      <c r="A525" s="8" t="s">
        <v>466</v>
      </c>
      <c r="B525" s="17">
        <v>8</v>
      </c>
      <c r="F525" s="17">
        <f t="shared" si="8"/>
        <v>8</v>
      </c>
    </row>
    <row r="526" spans="1:6" x14ac:dyDescent="0.3">
      <c r="A526" s="8" t="s">
        <v>1808</v>
      </c>
      <c r="B526" s="17">
        <v>8</v>
      </c>
      <c r="F526" s="17">
        <f t="shared" si="8"/>
        <v>8</v>
      </c>
    </row>
    <row r="527" spans="1:6" x14ac:dyDescent="0.3">
      <c r="A527" s="8" t="s">
        <v>1144</v>
      </c>
      <c r="B527" s="17">
        <v>8</v>
      </c>
      <c r="F527" s="17">
        <f t="shared" si="8"/>
        <v>8</v>
      </c>
    </row>
    <row r="528" spans="1:6" x14ac:dyDescent="0.3">
      <c r="A528" s="8" t="s">
        <v>4028</v>
      </c>
      <c r="B528" s="17">
        <v>7</v>
      </c>
      <c r="F528" s="17">
        <f t="shared" si="8"/>
        <v>7</v>
      </c>
    </row>
    <row r="529" spans="1:6" x14ac:dyDescent="0.3">
      <c r="A529" s="8" t="s">
        <v>1729</v>
      </c>
      <c r="B529" s="17">
        <v>7</v>
      </c>
      <c r="F529" s="17">
        <f t="shared" si="8"/>
        <v>7</v>
      </c>
    </row>
    <row r="530" spans="1:6" x14ac:dyDescent="0.3">
      <c r="A530" s="8" t="s">
        <v>1093</v>
      </c>
      <c r="B530" s="17">
        <v>7</v>
      </c>
      <c r="F530" s="17">
        <f t="shared" si="8"/>
        <v>7</v>
      </c>
    </row>
    <row r="531" spans="1:6" x14ac:dyDescent="0.3">
      <c r="A531" s="8" t="s">
        <v>588</v>
      </c>
      <c r="B531" s="17">
        <v>7</v>
      </c>
      <c r="F531" s="17">
        <f t="shared" si="8"/>
        <v>7</v>
      </c>
    </row>
    <row r="532" spans="1:6" x14ac:dyDescent="0.3">
      <c r="A532" s="8" t="s">
        <v>179</v>
      </c>
      <c r="B532" s="17">
        <v>7</v>
      </c>
      <c r="F532" s="17">
        <f t="shared" si="8"/>
        <v>7</v>
      </c>
    </row>
    <row r="533" spans="1:6" x14ac:dyDescent="0.3">
      <c r="A533" s="8" t="s">
        <v>579</v>
      </c>
      <c r="B533" s="17">
        <v>7</v>
      </c>
      <c r="F533" s="17">
        <f t="shared" si="8"/>
        <v>7</v>
      </c>
    </row>
    <row r="534" spans="1:6" x14ac:dyDescent="0.3">
      <c r="A534" s="8" t="s">
        <v>3910</v>
      </c>
      <c r="B534" s="17">
        <v>7</v>
      </c>
      <c r="F534" s="17">
        <f t="shared" si="8"/>
        <v>7</v>
      </c>
    </row>
    <row r="535" spans="1:6" x14ac:dyDescent="0.3">
      <c r="A535" s="8" t="s">
        <v>4055</v>
      </c>
      <c r="B535" s="17">
        <v>7</v>
      </c>
      <c r="F535" s="17">
        <f t="shared" si="8"/>
        <v>7</v>
      </c>
    </row>
    <row r="536" spans="1:6" x14ac:dyDescent="0.3">
      <c r="A536" s="8" t="s">
        <v>887</v>
      </c>
      <c r="B536" s="17">
        <v>7</v>
      </c>
      <c r="F536" s="17">
        <f t="shared" si="8"/>
        <v>7</v>
      </c>
    </row>
    <row r="537" spans="1:6" x14ac:dyDescent="0.3">
      <c r="A537" s="8" t="s">
        <v>3731</v>
      </c>
      <c r="B537" s="17">
        <v>7</v>
      </c>
      <c r="F537" s="17">
        <f t="shared" si="8"/>
        <v>7</v>
      </c>
    </row>
    <row r="538" spans="1:6" x14ac:dyDescent="0.3">
      <c r="A538" s="8" t="s">
        <v>896</v>
      </c>
      <c r="B538" s="17">
        <v>7</v>
      </c>
      <c r="F538" s="17">
        <f t="shared" si="8"/>
        <v>7</v>
      </c>
    </row>
    <row r="539" spans="1:6" x14ac:dyDescent="0.3">
      <c r="A539" s="8" t="s">
        <v>1098</v>
      </c>
      <c r="B539" s="17">
        <v>7</v>
      </c>
      <c r="F539" s="17">
        <f t="shared" si="8"/>
        <v>7</v>
      </c>
    </row>
    <row r="540" spans="1:6" x14ac:dyDescent="0.3">
      <c r="A540" s="8" t="s">
        <v>2501</v>
      </c>
      <c r="B540" s="17">
        <v>7</v>
      </c>
      <c r="F540" s="17">
        <f t="shared" si="8"/>
        <v>7</v>
      </c>
    </row>
    <row r="541" spans="1:6" x14ac:dyDescent="0.3">
      <c r="A541" s="8" t="s">
        <v>3977</v>
      </c>
      <c r="B541" s="17">
        <v>7</v>
      </c>
      <c r="F541" s="17">
        <f t="shared" si="8"/>
        <v>7</v>
      </c>
    </row>
    <row r="542" spans="1:6" x14ac:dyDescent="0.3">
      <c r="A542" s="8" t="s">
        <v>3073</v>
      </c>
      <c r="B542" s="17">
        <v>7</v>
      </c>
      <c r="F542" s="17">
        <f t="shared" si="8"/>
        <v>7</v>
      </c>
    </row>
    <row r="543" spans="1:6" x14ac:dyDescent="0.3">
      <c r="A543" s="8" t="s">
        <v>594</v>
      </c>
      <c r="B543" s="17">
        <v>7</v>
      </c>
      <c r="F543" s="17">
        <f t="shared" si="8"/>
        <v>7</v>
      </c>
    </row>
    <row r="544" spans="1:6" x14ac:dyDescent="0.3">
      <c r="A544" s="8" t="s">
        <v>992</v>
      </c>
      <c r="B544" s="17">
        <v>7</v>
      </c>
      <c r="F544" s="17">
        <f t="shared" si="8"/>
        <v>7</v>
      </c>
    </row>
    <row r="545" spans="1:6" x14ac:dyDescent="0.3">
      <c r="A545" s="8" t="s">
        <v>2000</v>
      </c>
      <c r="B545" s="17">
        <v>7</v>
      </c>
      <c r="F545" s="17">
        <f t="shared" si="8"/>
        <v>7</v>
      </c>
    </row>
    <row r="546" spans="1:6" x14ac:dyDescent="0.3">
      <c r="A546" s="8" t="s">
        <v>3888</v>
      </c>
      <c r="B546" s="17">
        <v>7</v>
      </c>
      <c r="F546" s="17">
        <f t="shared" si="8"/>
        <v>7</v>
      </c>
    </row>
    <row r="547" spans="1:6" x14ac:dyDescent="0.3">
      <c r="A547" s="8" t="s">
        <v>4023</v>
      </c>
      <c r="B547" s="17">
        <v>7</v>
      </c>
      <c r="F547" s="17">
        <f t="shared" si="8"/>
        <v>7</v>
      </c>
    </row>
    <row r="548" spans="1:6" x14ac:dyDescent="0.3">
      <c r="A548" s="8" t="s">
        <v>203</v>
      </c>
      <c r="B548" s="17">
        <v>7</v>
      </c>
      <c r="F548" s="17">
        <f t="shared" si="8"/>
        <v>7</v>
      </c>
    </row>
    <row r="549" spans="1:6" x14ac:dyDescent="0.3">
      <c r="A549" s="8" t="s">
        <v>1985</v>
      </c>
      <c r="B549" s="17">
        <v>7</v>
      </c>
      <c r="F549" s="17">
        <f t="shared" si="8"/>
        <v>7</v>
      </c>
    </row>
    <row r="550" spans="1:6" x14ac:dyDescent="0.3">
      <c r="A550" s="8" t="s">
        <v>4012</v>
      </c>
      <c r="B550" s="17">
        <v>7</v>
      </c>
      <c r="F550" s="17">
        <f t="shared" si="8"/>
        <v>7</v>
      </c>
    </row>
    <row r="551" spans="1:6" x14ac:dyDescent="0.3">
      <c r="A551" s="8" t="s">
        <v>664</v>
      </c>
      <c r="B551" s="17">
        <v>7</v>
      </c>
      <c r="F551" s="17">
        <f t="shared" si="8"/>
        <v>7</v>
      </c>
    </row>
    <row r="552" spans="1:6" x14ac:dyDescent="0.3">
      <c r="A552" s="8" t="s">
        <v>696</v>
      </c>
      <c r="B552" s="17">
        <v>7</v>
      </c>
      <c r="F552" s="17">
        <f t="shared" si="8"/>
        <v>7</v>
      </c>
    </row>
    <row r="553" spans="1:6" x14ac:dyDescent="0.3">
      <c r="A553" s="8" t="s">
        <v>1551</v>
      </c>
      <c r="B553" s="17">
        <v>7</v>
      </c>
      <c r="F553" s="17">
        <f t="shared" si="8"/>
        <v>7</v>
      </c>
    </row>
    <row r="554" spans="1:6" x14ac:dyDescent="0.3">
      <c r="A554" s="8" t="s">
        <v>2906</v>
      </c>
      <c r="B554" s="17">
        <v>7</v>
      </c>
      <c r="F554" s="17">
        <f t="shared" si="8"/>
        <v>7</v>
      </c>
    </row>
    <row r="555" spans="1:6" x14ac:dyDescent="0.3">
      <c r="A555" s="8" t="s">
        <v>932</v>
      </c>
      <c r="B555" s="17">
        <v>7</v>
      </c>
      <c r="F555" s="17">
        <f t="shared" si="8"/>
        <v>7</v>
      </c>
    </row>
    <row r="556" spans="1:6" x14ac:dyDescent="0.3">
      <c r="A556" s="8" t="s">
        <v>451</v>
      </c>
      <c r="B556" s="17">
        <v>7</v>
      </c>
      <c r="F556" s="17">
        <f t="shared" si="8"/>
        <v>7</v>
      </c>
    </row>
    <row r="557" spans="1:6" x14ac:dyDescent="0.3">
      <c r="A557" s="8" t="s">
        <v>950</v>
      </c>
      <c r="B557" s="17">
        <v>7</v>
      </c>
      <c r="F557" s="17">
        <f t="shared" si="8"/>
        <v>7</v>
      </c>
    </row>
    <row r="558" spans="1:6" x14ac:dyDescent="0.3">
      <c r="A558" s="8" t="s">
        <v>3080</v>
      </c>
      <c r="B558" s="17">
        <v>7</v>
      </c>
      <c r="F558" s="17">
        <f t="shared" si="8"/>
        <v>7</v>
      </c>
    </row>
    <row r="559" spans="1:6" x14ac:dyDescent="0.3">
      <c r="A559" s="8" t="s">
        <v>958</v>
      </c>
      <c r="B559" s="17">
        <v>7</v>
      </c>
      <c r="F559" s="17">
        <f t="shared" si="8"/>
        <v>7</v>
      </c>
    </row>
    <row r="560" spans="1:6" x14ac:dyDescent="0.3">
      <c r="A560" s="8" t="s">
        <v>599</v>
      </c>
      <c r="B560" s="17">
        <v>7</v>
      </c>
      <c r="F560" s="17">
        <f t="shared" si="8"/>
        <v>7</v>
      </c>
    </row>
    <row r="561" spans="1:6" x14ac:dyDescent="0.3">
      <c r="A561" s="8" t="s">
        <v>1125</v>
      </c>
      <c r="B561" s="17">
        <v>7</v>
      </c>
      <c r="F561" s="17">
        <f t="shared" si="8"/>
        <v>7</v>
      </c>
    </row>
    <row r="562" spans="1:6" x14ac:dyDescent="0.3">
      <c r="A562" s="8" t="s">
        <v>704</v>
      </c>
      <c r="B562" s="17">
        <v>7</v>
      </c>
      <c r="F562" s="17">
        <f t="shared" si="8"/>
        <v>7</v>
      </c>
    </row>
    <row r="563" spans="1:6" x14ac:dyDescent="0.3">
      <c r="A563" s="8" t="s">
        <v>166</v>
      </c>
      <c r="B563" s="17">
        <v>7</v>
      </c>
      <c r="F563" s="17">
        <f t="shared" si="8"/>
        <v>7</v>
      </c>
    </row>
    <row r="564" spans="1:6" x14ac:dyDescent="0.3">
      <c r="A564" s="8" t="s">
        <v>3902</v>
      </c>
      <c r="B564" s="17">
        <v>7</v>
      </c>
      <c r="F564" s="17">
        <f t="shared" si="8"/>
        <v>7</v>
      </c>
    </row>
    <row r="565" spans="1:6" x14ac:dyDescent="0.3">
      <c r="A565" s="8" t="s">
        <v>3925</v>
      </c>
      <c r="B565" s="17">
        <v>7</v>
      </c>
      <c r="F565" s="17">
        <f t="shared" si="8"/>
        <v>7</v>
      </c>
    </row>
    <row r="566" spans="1:6" x14ac:dyDescent="0.3">
      <c r="A566" s="8" t="s">
        <v>2597</v>
      </c>
      <c r="B566" s="17">
        <v>7</v>
      </c>
      <c r="F566" s="17">
        <f t="shared" si="8"/>
        <v>7</v>
      </c>
    </row>
    <row r="567" spans="1:6" x14ac:dyDescent="0.3">
      <c r="A567" s="8" t="s">
        <v>1596</v>
      </c>
      <c r="B567" s="17">
        <v>7</v>
      </c>
      <c r="F567" s="17">
        <f t="shared" si="8"/>
        <v>7</v>
      </c>
    </row>
    <row r="568" spans="1:6" x14ac:dyDescent="0.3">
      <c r="A568" s="8" t="s">
        <v>1107</v>
      </c>
      <c r="B568" s="17">
        <v>7</v>
      </c>
      <c r="F568" s="17">
        <f t="shared" si="8"/>
        <v>7</v>
      </c>
    </row>
    <row r="569" spans="1:6" x14ac:dyDescent="0.3">
      <c r="A569" s="8" t="s">
        <v>3358</v>
      </c>
      <c r="B569" s="17">
        <v>7</v>
      </c>
      <c r="F569" s="17">
        <f t="shared" si="8"/>
        <v>7</v>
      </c>
    </row>
    <row r="570" spans="1:6" x14ac:dyDescent="0.3">
      <c r="A570" s="8" t="s">
        <v>695</v>
      </c>
      <c r="B570" s="17">
        <v>7</v>
      </c>
      <c r="F570" s="17">
        <f t="shared" si="8"/>
        <v>7</v>
      </c>
    </row>
    <row r="571" spans="1:6" x14ac:dyDescent="0.3">
      <c r="A571" s="8" t="s">
        <v>2900</v>
      </c>
      <c r="B571" s="17">
        <v>7</v>
      </c>
      <c r="F571" s="17">
        <f t="shared" si="8"/>
        <v>7</v>
      </c>
    </row>
    <row r="572" spans="1:6" x14ac:dyDescent="0.3">
      <c r="A572" s="8" t="s">
        <v>2916</v>
      </c>
      <c r="B572" s="17">
        <v>7</v>
      </c>
      <c r="F572" s="17">
        <f t="shared" si="8"/>
        <v>7</v>
      </c>
    </row>
    <row r="573" spans="1:6" x14ac:dyDescent="0.3">
      <c r="A573" s="8" t="s">
        <v>234</v>
      </c>
      <c r="B573" s="17">
        <v>7</v>
      </c>
      <c r="F573" s="17">
        <f t="shared" si="8"/>
        <v>7</v>
      </c>
    </row>
    <row r="574" spans="1:6" x14ac:dyDescent="0.3">
      <c r="A574" s="8" t="s">
        <v>3069</v>
      </c>
      <c r="B574" s="17">
        <v>7</v>
      </c>
      <c r="F574" s="17">
        <f t="shared" si="8"/>
        <v>7</v>
      </c>
    </row>
    <row r="575" spans="1:6" x14ac:dyDescent="0.3">
      <c r="A575" s="8" t="s">
        <v>2919</v>
      </c>
      <c r="B575" s="17">
        <v>6</v>
      </c>
      <c r="F575" s="17">
        <f t="shared" si="8"/>
        <v>6</v>
      </c>
    </row>
    <row r="576" spans="1:6" x14ac:dyDescent="0.3">
      <c r="A576" s="8" t="s">
        <v>2856</v>
      </c>
      <c r="B576" s="17">
        <v>6</v>
      </c>
      <c r="F576" s="17">
        <f t="shared" si="8"/>
        <v>6</v>
      </c>
    </row>
    <row r="577" spans="1:6" x14ac:dyDescent="0.3">
      <c r="A577" s="8" t="s">
        <v>422</v>
      </c>
      <c r="B577" s="17">
        <v>6</v>
      </c>
      <c r="F577" s="17">
        <f t="shared" si="8"/>
        <v>6</v>
      </c>
    </row>
    <row r="578" spans="1:6" x14ac:dyDescent="0.3">
      <c r="A578" s="8" t="s">
        <v>1440</v>
      </c>
      <c r="B578" s="17">
        <v>6</v>
      </c>
      <c r="F578" s="17">
        <f t="shared" si="8"/>
        <v>6</v>
      </c>
    </row>
    <row r="579" spans="1:6" x14ac:dyDescent="0.3">
      <c r="A579" s="8" t="s">
        <v>1917</v>
      </c>
      <c r="B579" s="17">
        <v>6</v>
      </c>
      <c r="F579" s="17">
        <f t="shared" si="8"/>
        <v>6</v>
      </c>
    </row>
    <row r="580" spans="1:6" x14ac:dyDescent="0.3">
      <c r="A580" s="8" t="s">
        <v>4099</v>
      </c>
      <c r="B580" s="17">
        <v>6</v>
      </c>
      <c r="F580" s="17">
        <f t="shared" si="8"/>
        <v>6</v>
      </c>
    </row>
    <row r="581" spans="1:6" x14ac:dyDescent="0.3">
      <c r="A581" s="8" t="s">
        <v>1800</v>
      </c>
      <c r="B581" s="17">
        <v>6</v>
      </c>
      <c r="F581" s="17">
        <f t="shared" si="8"/>
        <v>6</v>
      </c>
    </row>
    <row r="582" spans="1:6" x14ac:dyDescent="0.3">
      <c r="A582" s="8" t="s">
        <v>3968</v>
      </c>
      <c r="B582" s="17">
        <v>6</v>
      </c>
      <c r="F582" s="17">
        <f t="shared" ref="F582:F645" si="9">B582</f>
        <v>6</v>
      </c>
    </row>
    <row r="583" spans="1:6" x14ac:dyDescent="0.3">
      <c r="A583" s="8" t="s">
        <v>4026</v>
      </c>
      <c r="B583" s="17">
        <v>6</v>
      </c>
      <c r="F583" s="17">
        <f t="shared" si="9"/>
        <v>6</v>
      </c>
    </row>
    <row r="584" spans="1:6" x14ac:dyDescent="0.3">
      <c r="A584" s="8" t="s">
        <v>3084</v>
      </c>
      <c r="B584" s="17">
        <v>6</v>
      </c>
      <c r="F584" s="17">
        <f t="shared" si="9"/>
        <v>6</v>
      </c>
    </row>
    <row r="585" spans="1:6" x14ac:dyDescent="0.3">
      <c r="A585" s="8" t="s">
        <v>2587</v>
      </c>
      <c r="B585" s="17">
        <v>6</v>
      </c>
      <c r="F585" s="17">
        <f t="shared" si="9"/>
        <v>6</v>
      </c>
    </row>
    <row r="586" spans="1:6" x14ac:dyDescent="0.3">
      <c r="A586" s="8" t="s">
        <v>3976</v>
      </c>
      <c r="B586" s="17">
        <v>6</v>
      </c>
      <c r="F586" s="17">
        <f t="shared" si="9"/>
        <v>6</v>
      </c>
    </row>
    <row r="587" spans="1:6" x14ac:dyDescent="0.3">
      <c r="A587" s="8" t="s">
        <v>3919</v>
      </c>
      <c r="B587" s="17">
        <v>6</v>
      </c>
      <c r="F587" s="17">
        <f t="shared" si="9"/>
        <v>6</v>
      </c>
    </row>
    <row r="588" spans="1:6" x14ac:dyDescent="0.3">
      <c r="A588" s="8" t="s">
        <v>3974</v>
      </c>
      <c r="B588" s="17">
        <v>6</v>
      </c>
      <c r="F588" s="17">
        <f t="shared" si="9"/>
        <v>6</v>
      </c>
    </row>
    <row r="589" spans="1:6" x14ac:dyDescent="0.3">
      <c r="A589" s="8" t="s">
        <v>2758</v>
      </c>
      <c r="B589" s="17">
        <v>6</v>
      </c>
      <c r="F589" s="17">
        <f t="shared" si="9"/>
        <v>6</v>
      </c>
    </row>
    <row r="590" spans="1:6" x14ac:dyDescent="0.3">
      <c r="A590" s="8" t="s">
        <v>4107</v>
      </c>
      <c r="B590" s="17">
        <v>6</v>
      </c>
      <c r="F590" s="17">
        <f t="shared" si="9"/>
        <v>6</v>
      </c>
    </row>
    <row r="591" spans="1:6" x14ac:dyDescent="0.3">
      <c r="A591" s="8" t="s">
        <v>554</v>
      </c>
      <c r="B591" s="17">
        <v>6</v>
      </c>
      <c r="F591" s="17">
        <f t="shared" si="9"/>
        <v>6</v>
      </c>
    </row>
    <row r="592" spans="1:6" x14ac:dyDescent="0.3">
      <c r="A592" s="8" t="s">
        <v>4106</v>
      </c>
      <c r="B592" s="17">
        <v>6</v>
      </c>
      <c r="F592" s="17">
        <f t="shared" si="9"/>
        <v>6</v>
      </c>
    </row>
    <row r="593" spans="1:6" x14ac:dyDescent="0.3">
      <c r="A593" s="8" t="s">
        <v>4066</v>
      </c>
      <c r="B593" s="17">
        <v>6</v>
      </c>
      <c r="F593" s="17">
        <f t="shared" si="9"/>
        <v>6</v>
      </c>
    </row>
    <row r="594" spans="1:6" x14ac:dyDescent="0.3">
      <c r="A594" s="8" t="s">
        <v>780</v>
      </c>
      <c r="B594" s="17">
        <v>6</v>
      </c>
      <c r="F594" s="17">
        <f t="shared" si="9"/>
        <v>6</v>
      </c>
    </row>
    <row r="595" spans="1:6" x14ac:dyDescent="0.3">
      <c r="A595" s="8" t="s">
        <v>3060</v>
      </c>
      <c r="B595" s="17">
        <v>6</v>
      </c>
      <c r="F595" s="17">
        <f t="shared" si="9"/>
        <v>6</v>
      </c>
    </row>
    <row r="596" spans="1:6" x14ac:dyDescent="0.3">
      <c r="A596" s="8" t="s">
        <v>688</v>
      </c>
      <c r="B596" s="17">
        <v>6</v>
      </c>
      <c r="F596" s="17">
        <f t="shared" si="9"/>
        <v>6</v>
      </c>
    </row>
    <row r="597" spans="1:6" x14ac:dyDescent="0.3">
      <c r="A597" s="8" t="s">
        <v>1102</v>
      </c>
      <c r="B597" s="17">
        <v>6</v>
      </c>
      <c r="F597" s="17">
        <f t="shared" si="9"/>
        <v>6</v>
      </c>
    </row>
    <row r="598" spans="1:6" x14ac:dyDescent="0.3">
      <c r="A598" s="8" t="s">
        <v>1489</v>
      </c>
      <c r="B598" s="17">
        <v>6</v>
      </c>
      <c r="F598" s="17">
        <f t="shared" si="9"/>
        <v>6</v>
      </c>
    </row>
    <row r="599" spans="1:6" x14ac:dyDescent="0.3">
      <c r="A599" s="8" t="s">
        <v>906</v>
      </c>
      <c r="B599" s="17">
        <v>6</v>
      </c>
      <c r="F599" s="17">
        <f t="shared" si="9"/>
        <v>6</v>
      </c>
    </row>
    <row r="600" spans="1:6" x14ac:dyDescent="0.3">
      <c r="A600" s="8" t="s">
        <v>1817</v>
      </c>
      <c r="B600" s="17">
        <v>6</v>
      </c>
      <c r="F600" s="17">
        <f t="shared" si="9"/>
        <v>6</v>
      </c>
    </row>
    <row r="601" spans="1:6" x14ac:dyDescent="0.3">
      <c r="A601" s="8" t="s">
        <v>966</v>
      </c>
      <c r="B601" s="17">
        <v>6</v>
      </c>
      <c r="F601" s="17">
        <f t="shared" si="9"/>
        <v>6</v>
      </c>
    </row>
    <row r="602" spans="1:6" x14ac:dyDescent="0.3">
      <c r="A602" s="8" t="s">
        <v>3196</v>
      </c>
      <c r="B602" s="17">
        <v>6</v>
      </c>
      <c r="F602" s="17">
        <f t="shared" si="9"/>
        <v>6</v>
      </c>
    </row>
    <row r="603" spans="1:6" x14ac:dyDescent="0.3">
      <c r="A603" s="8" t="s">
        <v>2410</v>
      </c>
      <c r="B603" s="17">
        <v>6</v>
      </c>
      <c r="F603" s="17">
        <f t="shared" si="9"/>
        <v>6</v>
      </c>
    </row>
    <row r="604" spans="1:6" x14ac:dyDescent="0.3">
      <c r="A604" s="8" t="s">
        <v>200</v>
      </c>
      <c r="B604" s="17">
        <v>6</v>
      </c>
      <c r="F604" s="17">
        <f t="shared" si="9"/>
        <v>6</v>
      </c>
    </row>
    <row r="605" spans="1:6" x14ac:dyDescent="0.3">
      <c r="A605" s="8" t="s">
        <v>1137</v>
      </c>
      <c r="B605" s="17">
        <v>6</v>
      </c>
      <c r="F605" s="17">
        <f t="shared" si="9"/>
        <v>6</v>
      </c>
    </row>
    <row r="606" spans="1:6" x14ac:dyDescent="0.3">
      <c r="A606" s="8" t="s">
        <v>2416</v>
      </c>
      <c r="B606" s="17">
        <v>6</v>
      </c>
      <c r="F606" s="17">
        <f t="shared" si="9"/>
        <v>6</v>
      </c>
    </row>
    <row r="607" spans="1:6" x14ac:dyDescent="0.3">
      <c r="A607" s="8" t="s">
        <v>4053</v>
      </c>
      <c r="B607" s="17">
        <v>6</v>
      </c>
      <c r="F607" s="17">
        <f t="shared" si="9"/>
        <v>6</v>
      </c>
    </row>
    <row r="608" spans="1:6" x14ac:dyDescent="0.3">
      <c r="A608" s="8" t="s">
        <v>924</v>
      </c>
      <c r="B608" s="17">
        <v>6</v>
      </c>
      <c r="F608" s="17">
        <f t="shared" si="9"/>
        <v>6</v>
      </c>
    </row>
    <row r="609" spans="1:6" x14ac:dyDescent="0.3">
      <c r="A609" s="8" t="s">
        <v>3966</v>
      </c>
      <c r="B609" s="17">
        <v>6</v>
      </c>
      <c r="F609" s="17">
        <f t="shared" si="9"/>
        <v>6</v>
      </c>
    </row>
    <row r="610" spans="1:6" x14ac:dyDescent="0.3">
      <c r="A610" s="8" t="s">
        <v>3203</v>
      </c>
      <c r="B610" s="17">
        <v>6</v>
      </c>
      <c r="F610" s="17">
        <f t="shared" si="9"/>
        <v>6</v>
      </c>
    </row>
    <row r="611" spans="1:6" x14ac:dyDescent="0.3">
      <c r="A611" s="8" t="s">
        <v>4060</v>
      </c>
      <c r="B611" s="17">
        <v>6</v>
      </c>
      <c r="F611" s="17">
        <f t="shared" si="9"/>
        <v>6</v>
      </c>
    </row>
    <row r="612" spans="1:6" x14ac:dyDescent="0.3">
      <c r="A612" s="8" t="s">
        <v>1409</v>
      </c>
      <c r="B612" s="17">
        <v>6</v>
      </c>
      <c r="F612" s="17">
        <f t="shared" si="9"/>
        <v>6</v>
      </c>
    </row>
    <row r="613" spans="1:6" x14ac:dyDescent="0.3">
      <c r="A613" s="8" t="s">
        <v>3735</v>
      </c>
      <c r="B613" s="17">
        <v>6</v>
      </c>
      <c r="F613" s="17">
        <f t="shared" si="9"/>
        <v>6</v>
      </c>
    </row>
    <row r="614" spans="1:6" x14ac:dyDescent="0.3">
      <c r="A614" s="8" t="s">
        <v>2152</v>
      </c>
      <c r="B614" s="17">
        <v>6</v>
      </c>
      <c r="F614" s="17">
        <f t="shared" si="9"/>
        <v>6</v>
      </c>
    </row>
    <row r="615" spans="1:6" x14ac:dyDescent="0.3">
      <c r="A615" s="8" t="s">
        <v>2852</v>
      </c>
      <c r="B615" s="17">
        <v>6</v>
      </c>
      <c r="F615" s="17">
        <f t="shared" si="9"/>
        <v>6</v>
      </c>
    </row>
    <row r="616" spans="1:6" x14ac:dyDescent="0.3">
      <c r="A616" s="8" t="s">
        <v>762</v>
      </c>
      <c r="B616" s="17">
        <v>6</v>
      </c>
      <c r="F616" s="17">
        <f t="shared" si="9"/>
        <v>6</v>
      </c>
    </row>
    <row r="617" spans="1:6" x14ac:dyDescent="0.3">
      <c r="A617" s="8" t="s">
        <v>4079</v>
      </c>
      <c r="B617" s="17">
        <v>6</v>
      </c>
      <c r="F617" s="17">
        <f t="shared" si="9"/>
        <v>6</v>
      </c>
    </row>
    <row r="618" spans="1:6" x14ac:dyDescent="0.3">
      <c r="A618" s="8" t="s">
        <v>1482</v>
      </c>
      <c r="B618" s="17">
        <v>6</v>
      </c>
      <c r="F618" s="17">
        <f t="shared" si="9"/>
        <v>6</v>
      </c>
    </row>
    <row r="619" spans="1:6" x14ac:dyDescent="0.3">
      <c r="A619" s="8" t="s">
        <v>4101</v>
      </c>
      <c r="B619" s="17">
        <v>6</v>
      </c>
      <c r="F619" s="17">
        <f t="shared" si="9"/>
        <v>6</v>
      </c>
    </row>
    <row r="620" spans="1:6" x14ac:dyDescent="0.3">
      <c r="A620" s="8" t="s">
        <v>1550</v>
      </c>
      <c r="B620" s="17">
        <v>6</v>
      </c>
      <c r="F620" s="17">
        <f t="shared" si="9"/>
        <v>6</v>
      </c>
    </row>
    <row r="621" spans="1:6" x14ac:dyDescent="0.3">
      <c r="A621" s="8" t="s">
        <v>2877</v>
      </c>
      <c r="B621" s="17">
        <v>6</v>
      </c>
      <c r="F621" s="17">
        <f t="shared" si="9"/>
        <v>6</v>
      </c>
    </row>
    <row r="622" spans="1:6" x14ac:dyDescent="0.3">
      <c r="A622" s="8" t="s">
        <v>1151</v>
      </c>
      <c r="B622" s="17">
        <v>6</v>
      </c>
      <c r="F622" s="17">
        <f t="shared" si="9"/>
        <v>6</v>
      </c>
    </row>
    <row r="623" spans="1:6" x14ac:dyDescent="0.3">
      <c r="A623" s="8" t="s">
        <v>4098</v>
      </c>
      <c r="B623" s="17">
        <v>6</v>
      </c>
      <c r="F623" s="17">
        <f t="shared" si="9"/>
        <v>6</v>
      </c>
    </row>
    <row r="624" spans="1:6" x14ac:dyDescent="0.3">
      <c r="A624" s="8" t="s">
        <v>4073</v>
      </c>
      <c r="B624" s="17">
        <v>6</v>
      </c>
      <c r="F624" s="17">
        <f t="shared" si="9"/>
        <v>6</v>
      </c>
    </row>
    <row r="625" spans="1:6" x14ac:dyDescent="0.3">
      <c r="A625" s="8" t="s">
        <v>871</v>
      </c>
      <c r="B625" s="17">
        <v>5</v>
      </c>
      <c r="F625" s="17">
        <f t="shared" si="9"/>
        <v>5</v>
      </c>
    </row>
    <row r="626" spans="1:6" x14ac:dyDescent="0.3">
      <c r="A626" s="8" t="s">
        <v>467</v>
      </c>
      <c r="B626" s="17">
        <v>5</v>
      </c>
      <c r="F626" s="17">
        <f t="shared" si="9"/>
        <v>5</v>
      </c>
    </row>
    <row r="627" spans="1:6" x14ac:dyDescent="0.3">
      <c r="A627" s="8" t="s">
        <v>931</v>
      </c>
      <c r="B627" s="17">
        <v>5</v>
      </c>
      <c r="F627" s="17">
        <f t="shared" si="9"/>
        <v>5</v>
      </c>
    </row>
    <row r="628" spans="1:6" x14ac:dyDescent="0.3">
      <c r="A628" s="8" t="s">
        <v>236</v>
      </c>
      <c r="B628" s="17">
        <v>5</v>
      </c>
      <c r="F628" s="17">
        <f t="shared" si="9"/>
        <v>5</v>
      </c>
    </row>
    <row r="629" spans="1:6" x14ac:dyDescent="0.3">
      <c r="A629" s="8" t="s">
        <v>189</v>
      </c>
      <c r="B629" s="17">
        <v>5</v>
      </c>
      <c r="F629" s="17">
        <f t="shared" si="9"/>
        <v>5</v>
      </c>
    </row>
    <row r="630" spans="1:6" x14ac:dyDescent="0.3">
      <c r="A630" s="8" t="s">
        <v>1991</v>
      </c>
      <c r="B630" s="17">
        <v>5</v>
      </c>
      <c r="F630" s="17">
        <f t="shared" si="9"/>
        <v>5</v>
      </c>
    </row>
    <row r="631" spans="1:6" x14ac:dyDescent="0.3">
      <c r="A631" s="8" t="s">
        <v>2869</v>
      </c>
      <c r="B631" s="17">
        <v>5</v>
      </c>
      <c r="F631" s="17">
        <f t="shared" si="9"/>
        <v>5</v>
      </c>
    </row>
    <row r="632" spans="1:6" x14ac:dyDescent="0.3">
      <c r="A632" s="8" t="s">
        <v>2885</v>
      </c>
      <c r="B632" s="17">
        <v>5</v>
      </c>
      <c r="F632" s="17">
        <f t="shared" si="9"/>
        <v>5</v>
      </c>
    </row>
    <row r="633" spans="1:6" x14ac:dyDescent="0.3">
      <c r="A633" s="8" t="s">
        <v>874</v>
      </c>
      <c r="B633" s="17">
        <v>5</v>
      </c>
      <c r="F633" s="17">
        <f t="shared" si="9"/>
        <v>5</v>
      </c>
    </row>
    <row r="634" spans="1:6" x14ac:dyDescent="0.3">
      <c r="A634" s="8" t="s">
        <v>972</v>
      </c>
      <c r="B634" s="17">
        <v>5</v>
      </c>
      <c r="F634" s="17">
        <f t="shared" si="9"/>
        <v>5</v>
      </c>
    </row>
    <row r="635" spans="1:6" x14ac:dyDescent="0.3">
      <c r="A635" s="8" t="s">
        <v>505</v>
      </c>
      <c r="B635" s="17">
        <v>5</v>
      </c>
      <c r="F635" s="17">
        <f t="shared" si="9"/>
        <v>5</v>
      </c>
    </row>
    <row r="636" spans="1:6" x14ac:dyDescent="0.3">
      <c r="A636" s="8" t="s">
        <v>4092</v>
      </c>
      <c r="B636" s="17">
        <v>5</v>
      </c>
      <c r="F636" s="17">
        <f t="shared" si="9"/>
        <v>5</v>
      </c>
    </row>
    <row r="637" spans="1:6" x14ac:dyDescent="0.3">
      <c r="A637" s="8" t="s">
        <v>2156</v>
      </c>
      <c r="B637" s="17">
        <v>5</v>
      </c>
      <c r="F637" s="17">
        <f t="shared" si="9"/>
        <v>5</v>
      </c>
    </row>
    <row r="638" spans="1:6" x14ac:dyDescent="0.3">
      <c r="A638" s="8" t="s">
        <v>3864</v>
      </c>
      <c r="B638" s="17">
        <v>5</v>
      </c>
      <c r="F638" s="17">
        <f t="shared" si="9"/>
        <v>5</v>
      </c>
    </row>
    <row r="639" spans="1:6" x14ac:dyDescent="0.3">
      <c r="A639" s="8" t="s">
        <v>1122</v>
      </c>
      <c r="B639" s="17">
        <v>5</v>
      </c>
      <c r="F639" s="17">
        <f t="shared" si="9"/>
        <v>5</v>
      </c>
    </row>
    <row r="640" spans="1:6" x14ac:dyDescent="0.3">
      <c r="A640" s="8" t="s">
        <v>894</v>
      </c>
      <c r="B640" s="17">
        <v>5</v>
      </c>
      <c r="F640" s="17">
        <f t="shared" si="9"/>
        <v>5</v>
      </c>
    </row>
    <row r="641" spans="1:6" x14ac:dyDescent="0.3">
      <c r="A641" s="8" t="s">
        <v>512</v>
      </c>
      <c r="B641" s="17">
        <v>5</v>
      </c>
      <c r="F641" s="17">
        <f t="shared" si="9"/>
        <v>5</v>
      </c>
    </row>
    <row r="642" spans="1:6" x14ac:dyDescent="0.3">
      <c r="A642" s="8" t="s">
        <v>2855</v>
      </c>
      <c r="B642" s="17">
        <v>5</v>
      </c>
      <c r="F642" s="17">
        <f t="shared" si="9"/>
        <v>5</v>
      </c>
    </row>
    <row r="643" spans="1:6" x14ac:dyDescent="0.3">
      <c r="A643" s="8" t="s">
        <v>776</v>
      </c>
      <c r="B643" s="17">
        <v>5</v>
      </c>
      <c r="F643" s="17">
        <f t="shared" si="9"/>
        <v>5</v>
      </c>
    </row>
    <row r="644" spans="1:6" x14ac:dyDescent="0.3">
      <c r="A644" s="8" t="s">
        <v>569</v>
      </c>
      <c r="B644" s="17">
        <v>5</v>
      </c>
      <c r="F644" s="17">
        <f t="shared" si="9"/>
        <v>5</v>
      </c>
    </row>
    <row r="645" spans="1:6" x14ac:dyDescent="0.3">
      <c r="A645" s="8" t="s">
        <v>3726</v>
      </c>
      <c r="B645" s="17">
        <v>5</v>
      </c>
      <c r="F645" s="17">
        <f t="shared" si="9"/>
        <v>5</v>
      </c>
    </row>
    <row r="646" spans="1:6" x14ac:dyDescent="0.3">
      <c r="A646" s="8" t="s">
        <v>450</v>
      </c>
      <c r="B646" s="17">
        <v>5</v>
      </c>
      <c r="F646" s="17">
        <f t="shared" ref="F646:F709" si="10">B646</f>
        <v>5</v>
      </c>
    </row>
    <row r="647" spans="1:6" x14ac:dyDescent="0.3">
      <c r="A647" s="8" t="s">
        <v>455</v>
      </c>
      <c r="B647" s="17">
        <v>5</v>
      </c>
      <c r="F647" s="17">
        <f t="shared" si="10"/>
        <v>5</v>
      </c>
    </row>
    <row r="648" spans="1:6" x14ac:dyDescent="0.3">
      <c r="A648" s="8" t="s">
        <v>997</v>
      </c>
      <c r="B648" s="17">
        <v>5</v>
      </c>
      <c r="F648" s="17">
        <f t="shared" si="10"/>
        <v>5</v>
      </c>
    </row>
    <row r="649" spans="1:6" x14ac:dyDescent="0.3">
      <c r="A649" s="8" t="s">
        <v>3099</v>
      </c>
      <c r="B649" s="17">
        <v>5</v>
      </c>
      <c r="F649" s="17">
        <f t="shared" si="10"/>
        <v>5</v>
      </c>
    </row>
    <row r="650" spans="1:6" x14ac:dyDescent="0.3">
      <c r="A650" s="8" t="s">
        <v>706</v>
      </c>
      <c r="B650" s="17">
        <v>5</v>
      </c>
      <c r="F650" s="17">
        <f t="shared" si="10"/>
        <v>5</v>
      </c>
    </row>
    <row r="651" spans="1:6" x14ac:dyDescent="0.3">
      <c r="A651" s="8" t="s">
        <v>1079</v>
      </c>
      <c r="B651" s="17">
        <v>5</v>
      </c>
      <c r="F651" s="17">
        <f t="shared" si="10"/>
        <v>5</v>
      </c>
    </row>
    <row r="652" spans="1:6" x14ac:dyDescent="0.3">
      <c r="A652" s="8" t="s">
        <v>2419</v>
      </c>
      <c r="B652" s="17">
        <v>5</v>
      </c>
      <c r="F652" s="17">
        <f t="shared" si="10"/>
        <v>5</v>
      </c>
    </row>
    <row r="653" spans="1:6" x14ac:dyDescent="0.3">
      <c r="A653" s="8" t="s">
        <v>954</v>
      </c>
      <c r="B653" s="17">
        <v>5</v>
      </c>
      <c r="F653" s="17">
        <f t="shared" si="10"/>
        <v>5</v>
      </c>
    </row>
    <row r="654" spans="1:6" x14ac:dyDescent="0.3">
      <c r="A654" s="8" t="s">
        <v>947</v>
      </c>
      <c r="B654" s="17">
        <v>5</v>
      </c>
      <c r="F654" s="17">
        <f t="shared" si="10"/>
        <v>5</v>
      </c>
    </row>
    <row r="655" spans="1:6" x14ac:dyDescent="0.3">
      <c r="A655" s="8" t="s">
        <v>4035</v>
      </c>
      <c r="B655" s="17">
        <v>5</v>
      </c>
      <c r="F655" s="17">
        <f t="shared" si="10"/>
        <v>5</v>
      </c>
    </row>
    <row r="656" spans="1:6" x14ac:dyDescent="0.3">
      <c r="A656" s="8" t="s">
        <v>3897</v>
      </c>
      <c r="B656" s="17">
        <v>5</v>
      </c>
      <c r="F656" s="17">
        <f t="shared" si="10"/>
        <v>5</v>
      </c>
    </row>
    <row r="657" spans="1:6" x14ac:dyDescent="0.3">
      <c r="A657" s="8" t="s">
        <v>2502</v>
      </c>
      <c r="B657" s="17">
        <v>5</v>
      </c>
      <c r="F657" s="17">
        <f t="shared" si="10"/>
        <v>5</v>
      </c>
    </row>
    <row r="658" spans="1:6" x14ac:dyDescent="0.3">
      <c r="A658" s="8" t="s">
        <v>1066</v>
      </c>
      <c r="B658" s="17">
        <v>5</v>
      </c>
      <c r="F658" s="17">
        <f t="shared" si="10"/>
        <v>5</v>
      </c>
    </row>
    <row r="659" spans="1:6" x14ac:dyDescent="0.3">
      <c r="A659" s="8" t="s">
        <v>241</v>
      </c>
      <c r="B659" s="17">
        <v>5</v>
      </c>
      <c r="F659" s="17">
        <f t="shared" si="10"/>
        <v>5</v>
      </c>
    </row>
    <row r="660" spans="1:6" x14ac:dyDescent="0.3">
      <c r="A660" s="8" t="s">
        <v>2599</v>
      </c>
      <c r="B660" s="17">
        <v>5</v>
      </c>
      <c r="F660" s="17">
        <f t="shared" si="10"/>
        <v>5</v>
      </c>
    </row>
    <row r="661" spans="1:6" x14ac:dyDescent="0.3">
      <c r="A661" s="8" t="s">
        <v>1180</v>
      </c>
      <c r="B661" s="17">
        <v>5</v>
      </c>
      <c r="F661" s="17">
        <f t="shared" si="10"/>
        <v>5</v>
      </c>
    </row>
    <row r="662" spans="1:6" x14ac:dyDescent="0.3">
      <c r="A662" s="8" t="s">
        <v>911</v>
      </c>
      <c r="B662" s="17">
        <v>5</v>
      </c>
      <c r="F662" s="17">
        <f t="shared" si="10"/>
        <v>5</v>
      </c>
    </row>
    <row r="663" spans="1:6" x14ac:dyDescent="0.3">
      <c r="A663" s="8" t="s">
        <v>4056</v>
      </c>
      <c r="B663" s="17">
        <v>5</v>
      </c>
      <c r="F663" s="17">
        <f t="shared" si="10"/>
        <v>5</v>
      </c>
    </row>
    <row r="664" spans="1:6" x14ac:dyDescent="0.3">
      <c r="A664" s="8" t="s">
        <v>2144</v>
      </c>
      <c r="B664" s="17">
        <v>5</v>
      </c>
      <c r="F664" s="17">
        <f t="shared" si="10"/>
        <v>5</v>
      </c>
    </row>
    <row r="665" spans="1:6" x14ac:dyDescent="0.3">
      <c r="A665" s="8" t="s">
        <v>1431</v>
      </c>
      <c r="B665" s="17">
        <v>5</v>
      </c>
      <c r="F665" s="17">
        <f t="shared" si="10"/>
        <v>5</v>
      </c>
    </row>
    <row r="666" spans="1:6" x14ac:dyDescent="0.3">
      <c r="A666" s="8" t="s">
        <v>3081</v>
      </c>
      <c r="B666" s="17">
        <v>5</v>
      </c>
      <c r="F666" s="17">
        <f t="shared" si="10"/>
        <v>5</v>
      </c>
    </row>
    <row r="667" spans="1:6" x14ac:dyDescent="0.3">
      <c r="A667" s="8" t="s">
        <v>425</v>
      </c>
      <c r="B667" s="17">
        <v>5</v>
      </c>
      <c r="F667" s="17">
        <f t="shared" si="10"/>
        <v>5</v>
      </c>
    </row>
    <row r="668" spans="1:6" x14ac:dyDescent="0.3">
      <c r="A668" s="8" t="s">
        <v>3978</v>
      </c>
      <c r="B668" s="17">
        <v>5</v>
      </c>
      <c r="F668" s="17">
        <f t="shared" si="10"/>
        <v>5</v>
      </c>
    </row>
    <row r="669" spans="1:6" x14ac:dyDescent="0.3">
      <c r="A669" s="8" t="s">
        <v>3943</v>
      </c>
      <c r="B669" s="17">
        <v>5</v>
      </c>
      <c r="F669" s="17">
        <f t="shared" si="10"/>
        <v>5</v>
      </c>
    </row>
    <row r="670" spans="1:6" x14ac:dyDescent="0.3">
      <c r="A670" s="8" t="s">
        <v>864</v>
      </c>
      <c r="B670" s="17">
        <v>5</v>
      </c>
      <c r="F670" s="17">
        <f t="shared" si="10"/>
        <v>5</v>
      </c>
    </row>
    <row r="671" spans="1:6" x14ac:dyDescent="0.3">
      <c r="A671" s="8" t="s">
        <v>191</v>
      </c>
      <c r="B671" s="17">
        <v>5</v>
      </c>
      <c r="F671" s="17">
        <f t="shared" si="10"/>
        <v>5</v>
      </c>
    </row>
    <row r="672" spans="1:6" x14ac:dyDescent="0.3">
      <c r="A672" s="8" t="s">
        <v>580</v>
      </c>
      <c r="B672" s="17">
        <v>5</v>
      </c>
      <c r="F672" s="17">
        <f t="shared" si="10"/>
        <v>5</v>
      </c>
    </row>
    <row r="673" spans="1:6" x14ac:dyDescent="0.3">
      <c r="A673" s="8" t="s">
        <v>2908</v>
      </c>
      <c r="B673" s="17">
        <v>5</v>
      </c>
      <c r="F673" s="17">
        <f t="shared" si="10"/>
        <v>5</v>
      </c>
    </row>
    <row r="674" spans="1:6" x14ac:dyDescent="0.3">
      <c r="A674" s="8" t="s">
        <v>926</v>
      </c>
      <c r="B674" s="17">
        <v>5</v>
      </c>
      <c r="F674" s="17">
        <f t="shared" si="10"/>
        <v>5</v>
      </c>
    </row>
    <row r="675" spans="1:6" x14ac:dyDescent="0.3">
      <c r="A675" s="8" t="s">
        <v>2583</v>
      </c>
      <c r="B675" s="17">
        <v>5</v>
      </c>
      <c r="F675" s="17">
        <f t="shared" si="10"/>
        <v>5</v>
      </c>
    </row>
    <row r="676" spans="1:6" x14ac:dyDescent="0.3">
      <c r="A676" s="8" t="s">
        <v>3935</v>
      </c>
      <c r="B676" s="17">
        <v>5</v>
      </c>
      <c r="F676" s="17">
        <f t="shared" si="10"/>
        <v>5</v>
      </c>
    </row>
    <row r="677" spans="1:6" x14ac:dyDescent="0.3">
      <c r="A677" s="8" t="s">
        <v>2124</v>
      </c>
      <c r="B677" s="17">
        <v>5</v>
      </c>
      <c r="F677" s="17">
        <f t="shared" si="10"/>
        <v>5</v>
      </c>
    </row>
    <row r="678" spans="1:6" x14ac:dyDescent="0.3">
      <c r="A678" s="8" t="s">
        <v>431</v>
      </c>
      <c r="B678" s="17">
        <v>5</v>
      </c>
      <c r="F678" s="17">
        <f t="shared" si="10"/>
        <v>5</v>
      </c>
    </row>
    <row r="679" spans="1:6" x14ac:dyDescent="0.3">
      <c r="A679" s="8" t="s">
        <v>4082</v>
      </c>
      <c r="B679" s="17">
        <v>5</v>
      </c>
      <c r="F679" s="17">
        <f t="shared" si="10"/>
        <v>5</v>
      </c>
    </row>
    <row r="680" spans="1:6" x14ac:dyDescent="0.3">
      <c r="A680" s="8" t="s">
        <v>2125</v>
      </c>
      <c r="B680" s="17">
        <v>5</v>
      </c>
      <c r="F680" s="17">
        <f t="shared" si="10"/>
        <v>5</v>
      </c>
    </row>
    <row r="681" spans="1:6" x14ac:dyDescent="0.3">
      <c r="A681" s="8" t="s">
        <v>3104</v>
      </c>
      <c r="B681" s="17">
        <v>5</v>
      </c>
      <c r="F681" s="17">
        <f t="shared" si="10"/>
        <v>5</v>
      </c>
    </row>
    <row r="682" spans="1:6" x14ac:dyDescent="0.3">
      <c r="A682" s="8" t="s">
        <v>1405</v>
      </c>
      <c r="B682" s="17">
        <v>5</v>
      </c>
      <c r="F682" s="17">
        <f t="shared" si="10"/>
        <v>5</v>
      </c>
    </row>
    <row r="683" spans="1:6" x14ac:dyDescent="0.3">
      <c r="A683" s="8" t="s">
        <v>3795</v>
      </c>
      <c r="B683" s="17">
        <v>5</v>
      </c>
      <c r="F683" s="17">
        <f t="shared" si="10"/>
        <v>5</v>
      </c>
    </row>
    <row r="684" spans="1:6" x14ac:dyDescent="0.3">
      <c r="A684" s="8" t="s">
        <v>473</v>
      </c>
      <c r="B684" s="17">
        <v>5</v>
      </c>
      <c r="F684" s="17">
        <f t="shared" si="10"/>
        <v>5</v>
      </c>
    </row>
    <row r="685" spans="1:6" x14ac:dyDescent="0.3">
      <c r="A685" s="8" t="s">
        <v>2883</v>
      </c>
      <c r="B685" s="17">
        <v>5</v>
      </c>
      <c r="F685" s="17">
        <f t="shared" si="10"/>
        <v>5</v>
      </c>
    </row>
    <row r="686" spans="1:6" x14ac:dyDescent="0.3">
      <c r="A686" s="8" t="s">
        <v>3847</v>
      </c>
      <c r="B686" s="17">
        <v>4</v>
      </c>
      <c r="F686" s="17">
        <f t="shared" si="10"/>
        <v>4</v>
      </c>
    </row>
    <row r="687" spans="1:6" x14ac:dyDescent="0.3">
      <c r="A687" s="8" t="s">
        <v>863</v>
      </c>
      <c r="B687" s="17">
        <v>4</v>
      </c>
      <c r="F687" s="17">
        <f t="shared" si="10"/>
        <v>4</v>
      </c>
    </row>
    <row r="688" spans="1:6" x14ac:dyDescent="0.3">
      <c r="A688" s="8" t="s">
        <v>3906</v>
      </c>
      <c r="B688" s="17">
        <v>4</v>
      </c>
      <c r="F688" s="17">
        <f t="shared" si="10"/>
        <v>4</v>
      </c>
    </row>
    <row r="689" spans="1:6" x14ac:dyDescent="0.3">
      <c r="A689" s="8" t="s">
        <v>1082</v>
      </c>
      <c r="B689" s="17">
        <v>4</v>
      </c>
      <c r="F689" s="17">
        <f t="shared" si="10"/>
        <v>4</v>
      </c>
    </row>
    <row r="690" spans="1:6" x14ac:dyDescent="0.3">
      <c r="A690" s="8" t="s">
        <v>904</v>
      </c>
      <c r="B690" s="17">
        <v>4</v>
      </c>
      <c r="F690" s="17">
        <f t="shared" si="10"/>
        <v>4</v>
      </c>
    </row>
    <row r="691" spans="1:6" x14ac:dyDescent="0.3">
      <c r="A691" s="8" t="s">
        <v>1069</v>
      </c>
      <c r="B691" s="17">
        <v>4</v>
      </c>
      <c r="F691" s="17">
        <f t="shared" si="10"/>
        <v>4</v>
      </c>
    </row>
    <row r="692" spans="1:6" x14ac:dyDescent="0.3">
      <c r="A692" s="8" t="s">
        <v>3106</v>
      </c>
      <c r="B692" s="17">
        <v>4</v>
      </c>
      <c r="F692" s="17">
        <f t="shared" si="10"/>
        <v>4</v>
      </c>
    </row>
    <row r="693" spans="1:6" x14ac:dyDescent="0.3">
      <c r="A693" s="8" t="s">
        <v>576</v>
      </c>
      <c r="B693" s="17">
        <v>4</v>
      </c>
      <c r="F693" s="17">
        <f t="shared" si="10"/>
        <v>4</v>
      </c>
    </row>
    <row r="694" spans="1:6" x14ac:dyDescent="0.3">
      <c r="A694" s="8" t="s">
        <v>3905</v>
      </c>
      <c r="B694" s="17">
        <v>4</v>
      </c>
      <c r="F694" s="17">
        <f t="shared" si="10"/>
        <v>4</v>
      </c>
    </row>
    <row r="695" spans="1:6" x14ac:dyDescent="0.3">
      <c r="A695" s="8" t="s">
        <v>4089</v>
      </c>
      <c r="B695" s="17">
        <v>4</v>
      </c>
      <c r="F695" s="17">
        <f t="shared" si="10"/>
        <v>4</v>
      </c>
    </row>
    <row r="696" spans="1:6" x14ac:dyDescent="0.3">
      <c r="A696" s="8" t="s">
        <v>2904</v>
      </c>
      <c r="B696" s="17">
        <v>4</v>
      </c>
      <c r="F696" s="17">
        <f t="shared" si="10"/>
        <v>4</v>
      </c>
    </row>
    <row r="697" spans="1:6" x14ac:dyDescent="0.3">
      <c r="A697" s="8" t="s">
        <v>1916</v>
      </c>
      <c r="B697" s="17">
        <v>4</v>
      </c>
      <c r="F697" s="17">
        <f t="shared" si="10"/>
        <v>4</v>
      </c>
    </row>
    <row r="698" spans="1:6" x14ac:dyDescent="0.3">
      <c r="A698" s="8" t="s">
        <v>449</v>
      </c>
      <c r="B698" s="17">
        <v>4</v>
      </c>
      <c r="F698" s="17">
        <f t="shared" si="10"/>
        <v>4</v>
      </c>
    </row>
    <row r="699" spans="1:6" x14ac:dyDescent="0.3">
      <c r="A699" s="8" t="s">
        <v>3739</v>
      </c>
      <c r="B699" s="17">
        <v>4</v>
      </c>
      <c r="F699" s="17">
        <f t="shared" si="10"/>
        <v>4</v>
      </c>
    </row>
    <row r="700" spans="1:6" x14ac:dyDescent="0.3">
      <c r="A700" s="8" t="s">
        <v>1428</v>
      </c>
      <c r="B700" s="17">
        <v>4</v>
      </c>
      <c r="F700" s="17">
        <f t="shared" si="10"/>
        <v>4</v>
      </c>
    </row>
    <row r="701" spans="1:6" x14ac:dyDescent="0.3">
      <c r="A701" s="8" t="s">
        <v>4014</v>
      </c>
      <c r="B701" s="17">
        <v>4</v>
      </c>
      <c r="F701" s="17">
        <f t="shared" si="10"/>
        <v>4</v>
      </c>
    </row>
    <row r="702" spans="1:6" x14ac:dyDescent="0.3">
      <c r="A702" s="8" t="s">
        <v>2884</v>
      </c>
      <c r="B702" s="17">
        <v>4</v>
      </c>
      <c r="F702" s="17">
        <f t="shared" si="10"/>
        <v>4</v>
      </c>
    </row>
    <row r="703" spans="1:6" x14ac:dyDescent="0.3">
      <c r="A703" s="8" t="s">
        <v>993</v>
      </c>
      <c r="B703" s="17">
        <v>4</v>
      </c>
      <c r="F703" s="17">
        <f t="shared" si="10"/>
        <v>4</v>
      </c>
    </row>
    <row r="704" spans="1:6" x14ac:dyDescent="0.3">
      <c r="A704" s="8" t="s">
        <v>2131</v>
      </c>
      <c r="B704" s="17">
        <v>4</v>
      </c>
      <c r="F704" s="17">
        <f t="shared" si="10"/>
        <v>4</v>
      </c>
    </row>
    <row r="705" spans="1:6" x14ac:dyDescent="0.3">
      <c r="A705" s="8" t="s">
        <v>705</v>
      </c>
      <c r="B705" s="17">
        <v>4</v>
      </c>
      <c r="F705" s="17">
        <f t="shared" si="10"/>
        <v>4</v>
      </c>
    </row>
    <row r="706" spans="1:6" x14ac:dyDescent="0.3">
      <c r="A706" s="8" t="s">
        <v>1073</v>
      </c>
      <c r="B706" s="17">
        <v>4</v>
      </c>
      <c r="F706" s="17">
        <f t="shared" si="10"/>
        <v>4</v>
      </c>
    </row>
    <row r="707" spans="1:6" x14ac:dyDescent="0.3">
      <c r="A707" s="8" t="s">
        <v>575</v>
      </c>
      <c r="B707" s="17">
        <v>4</v>
      </c>
      <c r="F707" s="17">
        <f t="shared" si="10"/>
        <v>4</v>
      </c>
    </row>
    <row r="708" spans="1:6" x14ac:dyDescent="0.3">
      <c r="A708" s="8" t="s">
        <v>3893</v>
      </c>
      <c r="B708" s="17">
        <v>4</v>
      </c>
      <c r="F708" s="17">
        <f t="shared" si="10"/>
        <v>4</v>
      </c>
    </row>
    <row r="709" spans="1:6" x14ac:dyDescent="0.3">
      <c r="A709" s="8" t="s">
        <v>4015</v>
      </c>
      <c r="B709" s="17">
        <v>4</v>
      </c>
      <c r="F709" s="17">
        <f t="shared" si="10"/>
        <v>4</v>
      </c>
    </row>
    <row r="710" spans="1:6" x14ac:dyDescent="0.3">
      <c r="A710" s="8" t="s">
        <v>2151</v>
      </c>
      <c r="B710" s="17">
        <v>4</v>
      </c>
      <c r="F710" s="17">
        <f t="shared" ref="F710:F773" si="11">B710</f>
        <v>4</v>
      </c>
    </row>
    <row r="711" spans="1:6" x14ac:dyDescent="0.3">
      <c r="A711" s="8" t="s">
        <v>501</v>
      </c>
      <c r="B711" s="17">
        <v>4</v>
      </c>
      <c r="F711" s="17">
        <f t="shared" si="11"/>
        <v>4</v>
      </c>
    </row>
    <row r="712" spans="1:6" x14ac:dyDescent="0.3">
      <c r="A712" s="8" t="s">
        <v>1710</v>
      </c>
      <c r="B712" s="17">
        <v>4</v>
      </c>
      <c r="F712" s="17">
        <f t="shared" si="11"/>
        <v>4</v>
      </c>
    </row>
    <row r="713" spans="1:6" x14ac:dyDescent="0.3">
      <c r="A713" s="8" t="s">
        <v>4034</v>
      </c>
      <c r="B713" s="17">
        <v>4</v>
      </c>
      <c r="F713" s="17">
        <f t="shared" si="11"/>
        <v>4</v>
      </c>
    </row>
    <row r="714" spans="1:6" x14ac:dyDescent="0.3">
      <c r="A714" s="8" t="s">
        <v>4103</v>
      </c>
      <c r="B714" s="17">
        <v>4</v>
      </c>
      <c r="F714" s="17">
        <f t="shared" si="11"/>
        <v>4</v>
      </c>
    </row>
    <row r="715" spans="1:6" x14ac:dyDescent="0.3">
      <c r="A715" s="8" t="s">
        <v>4054</v>
      </c>
      <c r="B715" s="17">
        <v>4</v>
      </c>
      <c r="F715" s="17">
        <f t="shared" si="11"/>
        <v>4</v>
      </c>
    </row>
    <row r="716" spans="1:6" x14ac:dyDescent="0.3">
      <c r="A716" s="8" t="s">
        <v>4043</v>
      </c>
      <c r="B716" s="17">
        <v>4</v>
      </c>
      <c r="F716" s="17">
        <f t="shared" si="11"/>
        <v>4</v>
      </c>
    </row>
    <row r="717" spans="1:6" x14ac:dyDescent="0.3">
      <c r="A717" s="8" t="s">
        <v>982</v>
      </c>
      <c r="B717" s="17">
        <v>4</v>
      </c>
      <c r="F717" s="17">
        <f t="shared" si="11"/>
        <v>4</v>
      </c>
    </row>
    <row r="718" spans="1:6" x14ac:dyDescent="0.3">
      <c r="A718" s="8" t="s">
        <v>1139</v>
      </c>
      <c r="B718" s="17">
        <v>4</v>
      </c>
      <c r="F718" s="17">
        <f t="shared" si="11"/>
        <v>4</v>
      </c>
    </row>
    <row r="719" spans="1:6" x14ac:dyDescent="0.3">
      <c r="A719" s="8" t="s">
        <v>3998</v>
      </c>
      <c r="B719" s="17">
        <v>4</v>
      </c>
      <c r="F719" s="17">
        <f t="shared" si="11"/>
        <v>4</v>
      </c>
    </row>
    <row r="720" spans="1:6" x14ac:dyDescent="0.3">
      <c r="A720" s="8" t="s">
        <v>713</v>
      </c>
      <c r="B720" s="17">
        <v>4</v>
      </c>
      <c r="F720" s="17">
        <f t="shared" si="11"/>
        <v>4</v>
      </c>
    </row>
    <row r="721" spans="1:6" x14ac:dyDescent="0.3">
      <c r="A721" s="8" t="s">
        <v>2153</v>
      </c>
      <c r="B721" s="17">
        <v>4</v>
      </c>
      <c r="F721" s="17">
        <f t="shared" si="11"/>
        <v>4</v>
      </c>
    </row>
    <row r="722" spans="1:6" x14ac:dyDescent="0.3">
      <c r="A722" s="8" t="s">
        <v>503</v>
      </c>
      <c r="B722" s="17">
        <v>4</v>
      </c>
      <c r="F722" s="17">
        <f t="shared" si="11"/>
        <v>4</v>
      </c>
    </row>
    <row r="723" spans="1:6" x14ac:dyDescent="0.3">
      <c r="A723" s="8" t="s">
        <v>1790</v>
      </c>
      <c r="B723" s="17">
        <v>4</v>
      </c>
      <c r="F723" s="17">
        <f t="shared" si="11"/>
        <v>4</v>
      </c>
    </row>
    <row r="724" spans="1:6" x14ac:dyDescent="0.3">
      <c r="A724" s="8" t="s">
        <v>2766</v>
      </c>
      <c r="B724" s="17">
        <v>4</v>
      </c>
      <c r="F724" s="17">
        <f t="shared" si="11"/>
        <v>4</v>
      </c>
    </row>
    <row r="725" spans="1:6" x14ac:dyDescent="0.3">
      <c r="A725" s="8" t="s">
        <v>3477</v>
      </c>
      <c r="B725" s="17">
        <v>4</v>
      </c>
      <c r="F725" s="17">
        <f t="shared" si="11"/>
        <v>4</v>
      </c>
    </row>
    <row r="726" spans="1:6" x14ac:dyDescent="0.3">
      <c r="A726" s="8" t="s">
        <v>4004</v>
      </c>
      <c r="B726" s="17">
        <v>4</v>
      </c>
      <c r="F726" s="17">
        <f t="shared" si="11"/>
        <v>4</v>
      </c>
    </row>
    <row r="727" spans="1:6" x14ac:dyDescent="0.3">
      <c r="A727" s="8" t="s">
        <v>2519</v>
      </c>
      <c r="B727" s="17">
        <v>4</v>
      </c>
      <c r="F727" s="17">
        <f t="shared" si="11"/>
        <v>4</v>
      </c>
    </row>
    <row r="728" spans="1:6" x14ac:dyDescent="0.3">
      <c r="A728" s="8" t="s">
        <v>2430</v>
      </c>
      <c r="B728" s="17">
        <v>4</v>
      </c>
      <c r="F728" s="17">
        <f t="shared" si="11"/>
        <v>4</v>
      </c>
    </row>
    <row r="729" spans="1:6" x14ac:dyDescent="0.3">
      <c r="A729" s="8" t="s">
        <v>1908</v>
      </c>
      <c r="B729" s="17">
        <v>4</v>
      </c>
      <c r="F729" s="17">
        <f t="shared" si="11"/>
        <v>4</v>
      </c>
    </row>
    <row r="730" spans="1:6" x14ac:dyDescent="0.3">
      <c r="A730" s="8" t="s">
        <v>2514</v>
      </c>
      <c r="B730" s="17">
        <v>4</v>
      </c>
      <c r="F730" s="17">
        <f t="shared" si="11"/>
        <v>4</v>
      </c>
    </row>
    <row r="731" spans="1:6" x14ac:dyDescent="0.3">
      <c r="A731" s="8" t="s">
        <v>1183</v>
      </c>
      <c r="B731" s="17">
        <v>4</v>
      </c>
      <c r="F731" s="17">
        <f t="shared" si="11"/>
        <v>4</v>
      </c>
    </row>
    <row r="732" spans="1:6" x14ac:dyDescent="0.3">
      <c r="A732" s="8" t="s">
        <v>663</v>
      </c>
      <c r="B732" s="17">
        <v>4</v>
      </c>
      <c r="F732" s="17">
        <f t="shared" si="11"/>
        <v>4</v>
      </c>
    </row>
    <row r="733" spans="1:6" x14ac:dyDescent="0.3">
      <c r="A733" s="8" t="s">
        <v>969</v>
      </c>
      <c r="B733" s="17">
        <v>4</v>
      </c>
      <c r="F733" s="17">
        <f t="shared" si="11"/>
        <v>4</v>
      </c>
    </row>
    <row r="734" spans="1:6" x14ac:dyDescent="0.3">
      <c r="A734" s="8" t="s">
        <v>4007</v>
      </c>
      <c r="B734" s="17">
        <v>4</v>
      </c>
      <c r="F734" s="17">
        <f t="shared" si="11"/>
        <v>4</v>
      </c>
    </row>
    <row r="735" spans="1:6" x14ac:dyDescent="0.3">
      <c r="A735" s="8" t="s">
        <v>2748</v>
      </c>
      <c r="B735" s="17">
        <v>4</v>
      </c>
      <c r="F735" s="17">
        <f t="shared" si="11"/>
        <v>4</v>
      </c>
    </row>
    <row r="736" spans="1:6" x14ac:dyDescent="0.3">
      <c r="A736" s="8" t="s">
        <v>1986</v>
      </c>
      <c r="B736" s="17">
        <v>4</v>
      </c>
      <c r="F736" s="17">
        <f t="shared" si="11"/>
        <v>4</v>
      </c>
    </row>
    <row r="737" spans="1:6" x14ac:dyDescent="0.3">
      <c r="A737" s="8" t="s">
        <v>2436</v>
      </c>
      <c r="B737" s="17">
        <v>4</v>
      </c>
      <c r="F737" s="17">
        <f t="shared" si="11"/>
        <v>4</v>
      </c>
    </row>
    <row r="738" spans="1:6" x14ac:dyDescent="0.3">
      <c r="A738" s="8" t="s">
        <v>2741</v>
      </c>
      <c r="B738" s="17">
        <v>4</v>
      </c>
      <c r="F738" s="17">
        <f t="shared" si="11"/>
        <v>4</v>
      </c>
    </row>
    <row r="739" spans="1:6" x14ac:dyDescent="0.3">
      <c r="A739" s="8" t="s">
        <v>3197</v>
      </c>
      <c r="B739" s="17">
        <v>4</v>
      </c>
      <c r="F739" s="17">
        <f t="shared" si="11"/>
        <v>4</v>
      </c>
    </row>
    <row r="740" spans="1:6" x14ac:dyDescent="0.3">
      <c r="A740" s="8" t="s">
        <v>2761</v>
      </c>
      <c r="B740" s="17">
        <v>4</v>
      </c>
      <c r="F740" s="17">
        <f t="shared" si="11"/>
        <v>4</v>
      </c>
    </row>
    <row r="741" spans="1:6" x14ac:dyDescent="0.3">
      <c r="A741" s="8" t="s">
        <v>2154</v>
      </c>
      <c r="B741" s="17">
        <v>4</v>
      </c>
      <c r="F741" s="17">
        <f t="shared" si="11"/>
        <v>4</v>
      </c>
    </row>
    <row r="742" spans="1:6" x14ac:dyDescent="0.3">
      <c r="A742" s="8" t="s">
        <v>2747</v>
      </c>
      <c r="B742" s="17">
        <v>4</v>
      </c>
      <c r="F742" s="17">
        <f t="shared" si="11"/>
        <v>4</v>
      </c>
    </row>
    <row r="743" spans="1:6" x14ac:dyDescent="0.3">
      <c r="A743" s="8" t="s">
        <v>889</v>
      </c>
      <c r="B743" s="17">
        <v>4</v>
      </c>
      <c r="F743" s="17">
        <f t="shared" si="11"/>
        <v>4</v>
      </c>
    </row>
    <row r="744" spans="1:6" x14ac:dyDescent="0.3">
      <c r="A744" s="8" t="s">
        <v>2882</v>
      </c>
      <c r="B744" s="17">
        <v>4</v>
      </c>
      <c r="F744" s="17">
        <f t="shared" si="11"/>
        <v>4</v>
      </c>
    </row>
    <row r="745" spans="1:6" x14ac:dyDescent="0.3">
      <c r="A745" s="8" t="s">
        <v>3962</v>
      </c>
      <c r="B745" s="17">
        <v>4</v>
      </c>
      <c r="F745" s="17">
        <f t="shared" si="11"/>
        <v>4</v>
      </c>
    </row>
    <row r="746" spans="1:6" x14ac:dyDescent="0.3">
      <c r="A746" s="8" t="s">
        <v>683</v>
      </c>
      <c r="B746" s="17">
        <v>4</v>
      </c>
      <c r="F746" s="17">
        <f t="shared" si="11"/>
        <v>4</v>
      </c>
    </row>
    <row r="747" spans="1:6" x14ac:dyDescent="0.3">
      <c r="A747" s="8" t="s">
        <v>667</v>
      </c>
      <c r="B747" s="17">
        <v>4</v>
      </c>
      <c r="F747" s="17">
        <f t="shared" si="11"/>
        <v>4</v>
      </c>
    </row>
    <row r="748" spans="1:6" x14ac:dyDescent="0.3">
      <c r="A748" s="8" t="s">
        <v>4021</v>
      </c>
      <c r="B748" s="17">
        <v>4</v>
      </c>
      <c r="F748" s="17">
        <f t="shared" si="11"/>
        <v>4</v>
      </c>
    </row>
    <row r="749" spans="1:6" x14ac:dyDescent="0.3">
      <c r="A749" s="8" t="s">
        <v>3729</v>
      </c>
      <c r="B749" s="17">
        <v>4</v>
      </c>
      <c r="F749" s="17">
        <f t="shared" si="11"/>
        <v>4</v>
      </c>
    </row>
    <row r="750" spans="1:6" x14ac:dyDescent="0.3">
      <c r="A750" s="8" t="s">
        <v>1906</v>
      </c>
      <c r="B750" s="17">
        <v>4</v>
      </c>
      <c r="F750" s="17">
        <f t="shared" si="11"/>
        <v>4</v>
      </c>
    </row>
    <row r="751" spans="1:6" x14ac:dyDescent="0.3">
      <c r="A751" s="8" t="s">
        <v>3957</v>
      </c>
      <c r="B751" s="17">
        <v>4</v>
      </c>
      <c r="F751" s="17">
        <f t="shared" si="11"/>
        <v>4</v>
      </c>
    </row>
    <row r="752" spans="1:6" x14ac:dyDescent="0.3">
      <c r="A752" s="8" t="s">
        <v>891</v>
      </c>
      <c r="B752" s="17">
        <v>4</v>
      </c>
      <c r="F752" s="17">
        <f t="shared" si="11"/>
        <v>4</v>
      </c>
    </row>
    <row r="753" spans="1:6" x14ac:dyDescent="0.3">
      <c r="A753" s="8" t="s">
        <v>2903</v>
      </c>
      <c r="B753" s="17">
        <v>4</v>
      </c>
      <c r="F753" s="17">
        <f t="shared" si="11"/>
        <v>4</v>
      </c>
    </row>
    <row r="754" spans="1:6" x14ac:dyDescent="0.3">
      <c r="A754" s="8" t="s">
        <v>1094</v>
      </c>
      <c r="B754" s="17">
        <v>4</v>
      </c>
      <c r="F754" s="17">
        <f t="shared" si="11"/>
        <v>4</v>
      </c>
    </row>
    <row r="755" spans="1:6" x14ac:dyDescent="0.3">
      <c r="A755" s="8" t="s">
        <v>3984</v>
      </c>
      <c r="B755" s="17">
        <v>4</v>
      </c>
      <c r="F755" s="17">
        <f t="shared" si="11"/>
        <v>4</v>
      </c>
    </row>
    <row r="756" spans="1:6" x14ac:dyDescent="0.3">
      <c r="A756" s="8" t="s">
        <v>1561</v>
      </c>
      <c r="B756" s="17">
        <v>4</v>
      </c>
      <c r="F756" s="17">
        <f t="shared" si="11"/>
        <v>4</v>
      </c>
    </row>
    <row r="757" spans="1:6" x14ac:dyDescent="0.3">
      <c r="A757" s="8" t="s">
        <v>1725</v>
      </c>
      <c r="B757" s="17">
        <v>4</v>
      </c>
      <c r="F757" s="17">
        <f t="shared" si="11"/>
        <v>4</v>
      </c>
    </row>
    <row r="758" spans="1:6" x14ac:dyDescent="0.3">
      <c r="A758" s="8" t="s">
        <v>3191</v>
      </c>
      <c r="B758" s="17">
        <v>4</v>
      </c>
      <c r="F758" s="17">
        <f t="shared" si="11"/>
        <v>4</v>
      </c>
    </row>
    <row r="759" spans="1:6" x14ac:dyDescent="0.3">
      <c r="A759" s="8" t="s">
        <v>3991</v>
      </c>
      <c r="B759" s="17">
        <v>4</v>
      </c>
      <c r="F759" s="17">
        <f t="shared" si="11"/>
        <v>4</v>
      </c>
    </row>
    <row r="760" spans="1:6" x14ac:dyDescent="0.3">
      <c r="A760" s="8" t="s">
        <v>1777</v>
      </c>
      <c r="B760" s="17">
        <v>4</v>
      </c>
      <c r="F760" s="17">
        <f t="shared" si="11"/>
        <v>4</v>
      </c>
    </row>
    <row r="761" spans="1:6" x14ac:dyDescent="0.3">
      <c r="A761" s="8" t="s">
        <v>3854</v>
      </c>
      <c r="B761" s="17">
        <v>4</v>
      </c>
      <c r="F761" s="17">
        <f t="shared" si="11"/>
        <v>4</v>
      </c>
    </row>
    <row r="762" spans="1:6" x14ac:dyDescent="0.3">
      <c r="A762" s="8" t="s">
        <v>1792</v>
      </c>
      <c r="B762" s="17">
        <v>4</v>
      </c>
      <c r="F762" s="17">
        <f t="shared" si="11"/>
        <v>4</v>
      </c>
    </row>
    <row r="763" spans="1:6" x14ac:dyDescent="0.3">
      <c r="A763" s="8" t="s">
        <v>2680</v>
      </c>
      <c r="B763" s="17">
        <v>4</v>
      </c>
      <c r="F763" s="17">
        <f t="shared" si="11"/>
        <v>4</v>
      </c>
    </row>
    <row r="764" spans="1:6" x14ac:dyDescent="0.3">
      <c r="A764" s="8" t="s">
        <v>2137</v>
      </c>
      <c r="B764" s="17">
        <v>4</v>
      </c>
      <c r="F764" s="17">
        <f t="shared" si="11"/>
        <v>4</v>
      </c>
    </row>
    <row r="765" spans="1:6" x14ac:dyDescent="0.3">
      <c r="A765" s="8" t="s">
        <v>183</v>
      </c>
      <c r="B765" s="17">
        <v>4</v>
      </c>
      <c r="F765" s="17">
        <f t="shared" si="11"/>
        <v>4</v>
      </c>
    </row>
    <row r="766" spans="1:6" x14ac:dyDescent="0.3">
      <c r="A766" s="8" t="s">
        <v>587</v>
      </c>
      <c r="B766" s="17">
        <v>4</v>
      </c>
      <c r="F766" s="17">
        <f t="shared" si="11"/>
        <v>4</v>
      </c>
    </row>
    <row r="767" spans="1:6" x14ac:dyDescent="0.3">
      <c r="A767" s="8" t="s">
        <v>2700</v>
      </c>
      <c r="B767" s="17">
        <v>4</v>
      </c>
      <c r="F767" s="17">
        <f t="shared" si="11"/>
        <v>4</v>
      </c>
    </row>
    <row r="768" spans="1:6" x14ac:dyDescent="0.3">
      <c r="A768" s="8" t="s">
        <v>718</v>
      </c>
      <c r="B768" s="17">
        <v>4</v>
      </c>
      <c r="F768" s="17">
        <f t="shared" si="11"/>
        <v>4</v>
      </c>
    </row>
    <row r="769" spans="1:6" x14ac:dyDescent="0.3">
      <c r="A769" s="8" t="s">
        <v>1820</v>
      </c>
      <c r="B769" s="17">
        <v>4</v>
      </c>
      <c r="F769" s="17">
        <f t="shared" si="11"/>
        <v>4</v>
      </c>
    </row>
    <row r="770" spans="1:6" x14ac:dyDescent="0.3">
      <c r="A770" s="8" t="s">
        <v>3796</v>
      </c>
      <c r="B770" s="17">
        <v>4</v>
      </c>
      <c r="F770" s="17">
        <f t="shared" si="11"/>
        <v>4</v>
      </c>
    </row>
    <row r="771" spans="1:6" x14ac:dyDescent="0.3">
      <c r="A771" s="8" t="s">
        <v>2684</v>
      </c>
      <c r="B771" s="17">
        <v>4</v>
      </c>
      <c r="F771" s="17">
        <f t="shared" si="11"/>
        <v>4</v>
      </c>
    </row>
    <row r="772" spans="1:6" x14ac:dyDescent="0.3">
      <c r="A772" s="8" t="s">
        <v>3904</v>
      </c>
      <c r="B772" s="17">
        <v>4</v>
      </c>
      <c r="F772" s="17">
        <f t="shared" si="11"/>
        <v>4</v>
      </c>
    </row>
    <row r="773" spans="1:6" x14ac:dyDescent="0.3">
      <c r="A773" s="8" t="s">
        <v>2895</v>
      </c>
      <c r="B773" s="17">
        <v>4</v>
      </c>
      <c r="F773" s="17">
        <f t="shared" si="11"/>
        <v>4</v>
      </c>
    </row>
    <row r="774" spans="1:6" x14ac:dyDescent="0.3">
      <c r="A774" s="8" t="s">
        <v>719</v>
      </c>
      <c r="B774" s="17">
        <v>4</v>
      </c>
      <c r="F774" s="17">
        <f t="shared" ref="F774:F837" si="12">B774</f>
        <v>4</v>
      </c>
    </row>
    <row r="775" spans="1:6" x14ac:dyDescent="0.3">
      <c r="A775" s="8" t="s">
        <v>2764</v>
      </c>
      <c r="B775" s="17">
        <v>4</v>
      </c>
      <c r="F775" s="17">
        <f t="shared" si="12"/>
        <v>4</v>
      </c>
    </row>
    <row r="776" spans="1:6" x14ac:dyDescent="0.3">
      <c r="A776" s="8" t="s">
        <v>1909</v>
      </c>
      <c r="B776" s="17">
        <v>4</v>
      </c>
      <c r="F776" s="17">
        <f t="shared" si="12"/>
        <v>4</v>
      </c>
    </row>
    <row r="777" spans="1:6" x14ac:dyDescent="0.3">
      <c r="A777" s="8" t="s">
        <v>1116</v>
      </c>
      <c r="B777" s="17">
        <v>4</v>
      </c>
      <c r="F777" s="17">
        <f t="shared" si="12"/>
        <v>4</v>
      </c>
    </row>
    <row r="778" spans="1:6" x14ac:dyDescent="0.3">
      <c r="A778" s="8" t="s">
        <v>1789</v>
      </c>
      <c r="B778" s="17">
        <v>4</v>
      </c>
      <c r="F778" s="17">
        <f t="shared" si="12"/>
        <v>4</v>
      </c>
    </row>
    <row r="779" spans="1:6" x14ac:dyDescent="0.3">
      <c r="A779" s="8" t="s">
        <v>3786</v>
      </c>
      <c r="B779" s="17">
        <v>4</v>
      </c>
      <c r="F779" s="17">
        <f t="shared" si="12"/>
        <v>4</v>
      </c>
    </row>
    <row r="780" spans="1:6" x14ac:dyDescent="0.3">
      <c r="A780" s="8" t="s">
        <v>551</v>
      </c>
      <c r="B780" s="17">
        <v>4</v>
      </c>
      <c r="F780" s="17">
        <f t="shared" si="12"/>
        <v>4</v>
      </c>
    </row>
    <row r="781" spans="1:6" x14ac:dyDescent="0.3">
      <c r="A781" s="8" t="s">
        <v>2878</v>
      </c>
      <c r="B781" s="17">
        <v>4</v>
      </c>
      <c r="F781" s="17">
        <f t="shared" si="12"/>
        <v>4</v>
      </c>
    </row>
    <row r="782" spans="1:6" x14ac:dyDescent="0.3">
      <c r="A782" s="8" t="s">
        <v>4061</v>
      </c>
      <c r="B782" s="17">
        <v>4</v>
      </c>
      <c r="F782" s="17">
        <f t="shared" si="12"/>
        <v>4</v>
      </c>
    </row>
    <row r="783" spans="1:6" x14ac:dyDescent="0.3">
      <c r="A783" s="8" t="s">
        <v>4040</v>
      </c>
      <c r="B783" s="17">
        <v>4</v>
      </c>
      <c r="F783" s="17">
        <f t="shared" si="12"/>
        <v>4</v>
      </c>
    </row>
    <row r="784" spans="1:6" x14ac:dyDescent="0.3">
      <c r="A784" s="8" t="s">
        <v>4109</v>
      </c>
      <c r="B784" s="17">
        <v>3</v>
      </c>
      <c r="F784" s="17">
        <f t="shared" si="12"/>
        <v>3</v>
      </c>
    </row>
    <row r="785" spans="1:6" x14ac:dyDescent="0.3">
      <c r="A785" s="8" t="s">
        <v>905</v>
      </c>
      <c r="B785" s="17">
        <v>3</v>
      </c>
      <c r="F785" s="17">
        <f t="shared" si="12"/>
        <v>3</v>
      </c>
    </row>
    <row r="786" spans="1:6" x14ac:dyDescent="0.3">
      <c r="A786" s="8" t="s">
        <v>1429</v>
      </c>
      <c r="B786" s="17">
        <v>3</v>
      </c>
      <c r="F786" s="17">
        <f t="shared" si="12"/>
        <v>3</v>
      </c>
    </row>
    <row r="787" spans="1:6" x14ac:dyDescent="0.3">
      <c r="A787" s="8" t="s">
        <v>495</v>
      </c>
      <c r="B787" s="17">
        <v>3</v>
      </c>
      <c r="F787" s="17">
        <f t="shared" si="12"/>
        <v>3</v>
      </c>
    </row>
    <row r="788" spans="1:6" x14ac:dyDescent="0.3">
      <c r="A788" s="8" t="s">
        <v>1597</v>
      </c>
      <c r="B788" s="17">
        <v>3</v>
      </c>
      <c r="F788" s="17">
        <f t="shared" si="12"/>
        <v>3</v>
      </c>
    </row>
    <row r="789" spans="1:6" x14ac:dyDescent="0.3">
      <c r="A789" s="8" t="s">
        <v>3915</v>
      </c>
      <c r="B789" s="17">
        <v>3</v>
      </c>
      <c r="F789" s="17">
        <f t="shared" si="12"/>
        <v>3</v>
      </c>
    </row>
    <row r="790" spans="1:6" x14ac:dyDescent="0.3">
      <c r="A790" s="8" t="s">
        <v>2412</v>
      </c>
      <c r="B790" s="17">
        <v>3</v>
      </c>
      <c r="F790" s="17">
        <f t="shared" si="12"/>
        <v>3</v>
      </c>
    </row>
    <row r="791" spans="1:6" x14ac:dyDescent="0.3">
      <c r="A791" s="8" t="s">
        <v>1076</v>
      </c>
      <c r="B791" s="17">
        <v>3</v>
      </c>
      <c r="F791" s="17">
        <f t="shared" si="12"/>
        <v>3</v>
      </c>
    </row>
    <row r="792" spans="1:6" x14ac:dyDescent="0.3">
      <c r="A792" s="8" t="s">
        <v>1412</v>
      </c>
      <c r="B792" s="17">
        <v>3</v>
      </c>
      <c r="F792" s="17">
        <f t="shared" si="12"/>
        <v>3</v>
      </c>
    </row>
    <row r="793" spans="1:6" x14ac:dyDescent="0.3">
      <c r="A793" s="8" t="s">
        <v>4016</v>
      </c>
      <c r="B793" s="17">
        <v>3</v>
      </c>
      <c r="F793" s="17">
        <f t="shared" si="12"/>
        <v>3</v>
      </c>
    </row>
    <row r="794" spans="1:6" x14ac:dyDescent="0.3">
      <c r="A794" s="8" t="s">
        <v>3959</v>
      </c>
      <c r="B794" s="17">
        <v>3</v>
      </c>
      <c r="F794" s="17">
        <f t="shared" si="12"/>
        <v>3</v>
      </c>
    </row>
    <row r="795" spans="1:6" x14ac:dyDescent="0.3">
      <c r="A795" s="8" t="s">
        <v>1996</v>
      </c>
      <c r="B795" s="17">
        <v>3</v>
      </c>
      <c r="F795" s="17">
        <f t="shared" si="12"/>
        <v>3</v>
      </c>
    </row>
    <row r="796" spans="1:6" x14ac:dyDescent="0.3">
      <c r="A796" s="8" t="s">
        <v>2890</v>
      </c>
      <c r="B796" s="17">
        <v>3</v>
      </c>
      <c r="F796" s="17">
        <f t="shared" si="12"/>
        <v>3</v>
      </c>
    </row>
    <row r="797" spans="1:6" x14ac:dyDescent="0.3">
      <c r="A797" s="8" t="s">
        <v>490</v>
      </c>
      <c r="B797" s="17">
        <v>3</v>
      </c>
      <c r="F797" s="17">
        <f t="shared" si="12"/>
        <v>3</v>
      </c>
    </row>
    <row r="798" spans="1:6" x14ac:dyDescent="0.3">
      <c r="A798" s="8" t="s">
        <v>2767</v>
      </c>
      <c r="B798" s="17">
        <v>3</v>
      </c>
      <c r="F798" s="17">
        <f t="shared" si="12"/>
        <v>3</v>
      </c>
    </row>
    <row r="799" spans="1:6" x14ac:dyDescent="0.3">
      <c r="A799" s="8" t="s">
        <v>1149</v>
      </c>
      <c r="B799" s="17">
        <v>3</v>
      </c>
      <c r="F799" s="17">
        <f t="shared" si="12"/>
        <v>3</v>
      </c>
    </row>
    <row r="800" spans="1:6" x14ac:dyDescent="0.3">
      <c r="A800" s="8" t="s">
        <v>2134</v>
      </c>
      <c r="B800" s="17">
        <v>3</v>
      </c>
      <c r="F800" s="17">
        <f t="shared" si="12"/>
        <v>3</v>
      </c>
    </row>
    <row r="801" spans="1:6" x14ac:dyDescent="0.3">
      <c r="A801" s="8" t="s">
        <v>193</v>
      </c>
      <c r="B801" s="17">
        <v>3</v>
      </c>
      <c r="F801" s="17">
        <f t="shared" si="12"/>
        <v>3</v>
      </c>
    </row>
    <row r="802" spans="1:6" x14ac:dyDescent="0.3">
      <c r="A802" s="8" t="s">
        <v>1421</v>
      </c>
      <c r="B802" s="17">
        <v>3</v>
      </c>
      <c r="F802" s="17">
        <f t="shared" si="12"/>
        <v>3</v>
      </c>
    </row>
    <row r="803" spans="1:6" x14ac:dyDescent="0.3">
      <c r="A803" s="8" t="s">
        <v>3053</v>
      </c>
      <c r="B803" s="17">
        <v>3</v>
      </c>
      <c r="F803" s="17">
        <f t="shared" si="12"/>
        <v>3</v>
      </c>
    </row>
    <row r="804" spans="1:6" x14ac:dyDescent="0.3">
      <c r="A804" s="8" t="s">
        <v>1169</v>
      </c>
      <c r="B804" s="17">
        <v>3</v>
      </c>
      <c r="F804" s="17">
        <f t="shared" si="12"/>
        <v>3</v>
      </c>
    </row>
    <row r="805" spans="1:6" x14ac:dyDescent="0.3">
      <c r="A805" s="8" t="s">
        <v>983</v>
      </c>
      <c r="B805" s="17">
        <v>3</v>
      </c>
      <c r="F805" s="17">
        <f t="shared" si="12"/>
        <v>3</v>
      </c>
    </row>
    <row r="806" spans="1:6" x14ac:dyDescent="0.3">
      <c r="A806" s="8" t="s">
        <v>2135</v>
      </c>
      <c r="B806" s="17">
        <v>3</v>
      </c>
      <c r="F806" s="17">
        <f t="shared" si="12"/>
        <v>3</v>
      </c>
    </row>
    <row r="807" spans="1:6" x14ac:dyDescent="0.3">
      <c r="A807" s="8" t="s">
        <v>421</v>
      </c>
      <c r="B807" s="17">
        <v>3</v>
      </c>
      <c r="F807" s="17">
        <f t="shared" si="12"/>
        <v>3</v>
      </c>
    </row>
    <row r="808" spans="1:6" x14ac:dyDescent="0.3">
      <c r="A808" s="8" t="s">
        <v>3198</v>
      </c>
      <c r="B808" s="17">
        <v>3</v>
      </c>
      <c r="F808" s="17">
        <f t="shared" si="12"/>
        <v>3</v>
      </c>
    </row>
    <row r="809" spans="1:6" x14ac:dyDescent="0.3">
      <c r="A809" s="8" t="s">
        <v>3917</v>
      </c>
      <c r="B809" s="17">
        <v>3</v>
      </c>
      <c r="F809" s="17">
        <f t="shared" si="12"/>
        <v>3</v>
      </c>
    </row>
    <row r="810" spans="1:6" x14ac:dyDescent="0.3">
      <c r="A810" s="8" t="s">
        <v>3074</v>
      </c>
      <c r="B810" s="17">
        <v>3</v>
      </c>
      <c r="F810" s="17">
        <f t="shared" si="12"/>
        <v>3</v>
      </c>
    </row>
    <row r="811" spans="1:6" x14ac:dyDescent="0.3">
      <c r="A811" s="8" t="s">
        <v>2875</v>
      </c>
      <c r="B811" s="17">
        <v>3</v>
      </c>
      <c r="F811" s="17">
        <f t="shared" si="12"/>
        <v>3</v>
      </c>
    </row>
    <row r="812" spans="1:6" x14ac:dyDescent="0.3">
      <c r="A812" s="8" t="s">
        <v>1594</v>
      </c>
      <c r="B812" s="17">
        <v>3</v>
      </c>
      <c r="F812" s="17">
        <f t="shared" si="12"/>
        <v>3</v>
      </c>
    </row>
    <row r="813" spans="1:6" x14ac:dyDescent="0.3">
      <c r="A813" s="8" t="s">
        <v>1583</v>
      </c>
      <c r="B813" s="17">
        <v>3</v>
      </c>
      <c r="F813" s="17">
        <f t="shared" si="12"/>
        <v>3</v>
      </c>
    </row>
    <row r="814" spans="1:6" x14ac:dyDescent="0.3">
      <c r="A814" s="8" t="s">
        <v>1442</v>
      </c>
      <c r="B814" s="17">
        <v>3</v>
      </c>
      <c r="F814" s="17">
        <f t="shared" si="12"/>
        <v>3</v>
      </c>
    </row>
    <row r="815" spans="1:6" x14ac:dyDescent="0.3">
      <c r="A815" s="8" t="s">
        <v>457</v>
      </c>
      <c r="B815" s="17">
        <v>3</v>
      </c>
      <c r="F815" s="17">
        <f t="shared" si="12"/>
        <v>3</v>
      </c>
    </row>
    <row r="816" spans="1:6" x14ac:dyDescent="0.3">
      <c r="A816" s="8" t="s">
        <v>1115</v>
      </c>
      <c r="B816" s="17">
        <v>3</v>
      </c>
      <c r="F816" s="17">
        <f t="shared" si="12"/>
        <v>3</v>
      </c>
    </row>
    <row r="817" spans="1:6" x14ac:dyDescent="0.3">
      <c r="A817" s="8" t="s">
        <v>1992</v>
      </c>
      <c r="B817" s="17">
        <v>3</v>
      </c>
      <c r="F817" s="17">
        <f t="shared" si="12"/>
        <v>3</v>
      </c>
    </row>
    <row r="818" spans="1:6" x14ac:dyDescent="0.3">
      <c r="A818" s="8" t="s">
        <v>1131</v>
      </c>
      <c r="B818" s="17">
        <v>3</v>
      </c>
      <c r="F818" s="17">
        <f t="shared" si="12"/>
        <v>3</v>
      </c>
    </row>
    <row r="819" spans="1:6" x14ac:dyDescent="0.3">
      <c r="A819" s="8" t="s">
        <v>3638</v>
      </c>
      <c r="B819" s="17">
        <v>3</v>
      </c>
      <c r="F819" s="17">
        <f t="shared" si="12"/>
        <v>3</v>
      </c>
    </row>
    <row r="820" spans="1:6" x14ac:dyDescent="0.3">
      <c r="A820" s="8" t="s">
        <v>1083</v>
      </c>
      <c r="B820" s="17">
        <v>3</v>
      </c>
      <c r="F820" s="17">
        <f t="shared" si="12"/>
        <v>3</v>
      </c>
    </row>
    <row r="821" spans="1:6" x14ac:dyDescent="0.3">
      <c r="A821" s="8" t="s">
        <v>2132</v>
      </c>
      <c r="B821" s="17">
        <v>3</v>
      </c>
      <c r="F821" s="17">
        <f t="shared" si="12"/>
        <v>3</v>
      </c>
    </row>
    <row r="822" spans="1:6" x14ac:dyDescent="0.3">
      <c r="A822" s="8" t="s">
        <v>1999</v>
      </c>
      <c r="B822" s="17">
        <v>3</v>
      </c>
      <c r="F822" s="17">
        <f t="shared" si="12"/>
        <v>3</v>
      </c>
    </row>
    <row r="823" spans="1:6" x14ac:dyDescent="0.3">
      <c r="A823" s="8" t="s">
        <v>436</v>
      </c>
      <c r="B823" s="17">
        <v>3</v>
      </c>
      <c r="F823" s="17">
        <f t="shared" si="12"/>
        <v>3</v>
      </c>
    </row>
    <row r="824" spans="1:6" x14ac:dyDescent="0.3">
      <c r="A824" s="8" t="s">
        <v>1724</v>
      </c>
      <c r="B824" s="17">
        <v>3</v>
      </c>
      <c r="F824" s="17">
        <f t="shared" si="12"/>
        <v>3</v>
      </c>
    </row>
    <row r="825" spans="1:6" x14ac:dyDescent="0.3">
      <c r="A825" s="8" t="s">
        <v>975</v>
      </c>
      <c r="B825" s="17">
        <v>3</v>
      </c>
      <c r="F825" s="17">
        <f t="shared" si="12"/>
        <v>3</v>
      </c>
    </row>
    <row r="826" spans="1:6" x14ac:dyDescent="0.3">
      <c r="A826" s="8" t="s">
        <v>2414</v>
      </c>
      <c r="B826" s="17">
        <v>3</v>
      </c>
      <c r="F826" s="17">
        <f t="shared" si="12"/>
        <v>3</v>
      </c>
    </row>
    <row r="827" spans="1:6" x14ac:dyDescent="0.3">
      <c r="A827" s="8" t="s">
        <v>684</v>
      </c>
      <c r="B827" s="17">
        <v>3</v>
      </c>
      <c r="F827" s="17">
        <f t="shared" si="12"/>
        <v>3</v>
      </c>
    </row>
    <row r="828" spans="1:6" x14ac:dyDescent="0.3">
      <c r="A828" s="8" t="s">
        <v>870</v>
      </c>
      <c r="B828" s="17">
        <v>3</v>
      </c>
      <c r="F828" s="17">
        <f t="shared" si="12"/>
        <v>3</v>
      </c>
    </row>
    <row r="829" spans="1:6" x14ac:dyDescent="0.3">
      <c r="A829" s="8" t="s">
        <v>2874</v>
      </c>
      <c r="B829" s="17">
        <v>3</v>
      </c>
      <c r="F829" s="17">
        <f t="shared" si="12"/>
        <v>3</v>
      </c>
    </row>
    <row r="830" spans="1:6" x14ac:dyDescent="0.3">
      <c r="A830" s="8" t="s">
        <v>3058</v>
      </c>
      <c r="B830" s="17">
        <v>3</v>
      </c>
      <c r="F830" s="17">
        <f t="shared" si="12"/>
        <v>3</v>
      </c>
    </row>
    <row r="831" spans="1:6" x14ac:dyDescent="0.3">
      <c r="A831" s="8" t="s">
        <v>1559</v>
      </c>
      <c r="B831" s="17">
        <v>3</v>
      </c>
      <c r="F831" s="17">
        <f t="shared" si="12"/>
        <v>3</v>
      </c>
    </row>
    <row r="832" spans="1:6" x14ac:dyDescent="0.3">
      <c r="A832" s="8" t="s">
        <v>1448</v>
      </c>
      <c r="B832" s="17">
        <v>3</v>
      </c>
      <c r="F832" s="17">
        <f t="shared" si="12"/>
        <v>3</v>
      </c>
    </row>
    <row r="833" spans="1:6" x14ac:dyDescent="0.3">
      <c r="A833" s="8" t="s">
        <v>778</v>
      </c>
      <c r="B833" s="17">
        <v>3</v>
      </c>
      <c r="F833" s="17">
        <f t="shared" si="12"/>
        <v>3</v>
      </c>
    </row>
    <row r="834" spans="1:6" x14ac:dyDescent="0.3">
      <c r="A834" s="8" t="s">
        <v>3961</v>
      </c>
      <c r="B834" s="17">
        <v>3</v>
      </c>
      <c r="F834" s="17">
        <f t="shared" si="12"/>
        <v>3</v>
      </c>
    </row>
    <row r="835" spans="1:6" x14ac:dyDescent="0.3">
      <c r="A835" s="8" t="s">
        <v>2861</v>
      </c>
      <c r="B835" s="17">
        <v>3</v>
      </c>
      <c r="F835" s="17">
        <f t="shared" si="12"/>
        <v>3</v>
      </c>
    </row>
    <row r="836" spans="1:6" x14ac:dyDescent="0.3">
      <c r="A836" s="8" t="s">
        <v>4058</v>
      </c>
      <c r="B836" s="17">
        <v>3</v>
      </c>
      <c r="F836" s="17">
        <f t="shared" si="12"/>
        <v>3</v>
      </c>
    </row>
    <row r="837" spans="1:6" x14ac:dyDescent="0.3">
      <c r="A837" s="8" t="s">
        <v>2763</v>
      </c>
      <c r="B837" s="17">
        <v>3</v>
      </c>
      <c r="F837" s="17">
        <f t="shared" si="12"/>
        <v>3</v>
      </c>
    </row>
    <row r="838" spans="1:6" x14ac:dyDescent="0.3">
      <c r="A838" s="8" t="s">
        <v>1407</v>
      </c>
      <c r="B838" s="17">
        <v>3</v>
      </c>
      <c r="F838" s="17">
        <f t="shared" ref="F838:F901" si="13">B838</f>
        <v>3</v>
      </c>
    </row>
    <row r="839" spans="1:6" x14ac:dyDescent="0.3">
      <c r="A839" s="8" t="s">
        <v>2683</v>
      </c>
      <c r="B839" s="17">
        <v>3</v>
      </c>
      <c r="F839" s="17">
        <f t="shared" si="13"/>
        <v>3</v>
      </c>
    </row>
    <row r="840" spans="1:6" x14ac:dyDescent="0.3">
      <c r="A840" s="8" t="s">
        <v>4038</v>
      </c>
      <c r="B840" s="17">
        <v>3</v>
      </c>
      <c r="F840" s="17">
        <f t="shared" si="13"/>
        <v>3</v>
      </c>
    </row>
    <row r="841" spans="1:6" x14ac:dyDescent="0.3">
      <c r="A841" s="8" t="s">
        <v>222</v>
      </c>
      <c r="B841" s="17">
        <v>3</v>
      </c>
      <c r="F841" s="17">
        <f t="shared" si="13"/>
        <v>3</v>
      </c>
    </row>
    <row r="842" spans="1:6" x14ac:dyDescent="0.3">
      <c r="A842" s="8" t="s">
        <v>1720</v>
      </c>
      <c r="B842" s="17">
        <v>3</v>
      </c>
      <c r="F842" s="17">
        <f t="shared" si="13"/>
        <v>3</v>
      </c>
    </row>
    <row r="843" spans="1:6" x14ac:dyDescent="0.3">
      <c r="A843" s="8" t="s">
        <v>903</v>
      </c>
      <c r="B843" s="17">
        <v>3</v>
      </c>
      <c r="F843" s="17">
        <f t="shared" si="13"/>
        <v>3</v>
      </c>
    </row>
    <row r="844" spans="1:6" x14ac:dyDescent="0.3">
      <c r="A844" s="8" t="s">
        <v>170</v>
      </c>
      <c r="B844" s="17">
        <v>3</v>
      </c>
      <c r="F844" s="17">
        <f t="shared" si="13"/>
        <v>3</v>
      </c>
    </row>
    <row r="845" spans="1:6" x14ac:dyDescent="0.3">
      <c r="A845" s="8" t="s">
        <v>768</v>
      </c>
      <c r="B845" s="17">
        <v>3</v>
      </c>
      <c r="F845" s="17">
        <f t="shared" si="13"/>
        <v>3</v>
      </c>
    </row>
    <row r="846" spans="1:6" x14ac:dyDescent="0.3">
      <c r="A846" s="8" t="s">
        <v>3078</v>
      </c>
      <c r="B846" s="17">
        <v>3</v>
      </c>
      <c r="F846" s="17">
        <f t="shared" si="13"/>
        <v>3</v>
      </c>
    </row>
    <row r="847" spans="1:6" x14ac:dyDescent="0.3">
      <c r="A847" s="8" t="s">
        <v>498</v>
      </c>
      <c r="B847" s="17">
        <v>3</v>
      </c>
      <c r="F847" s="17">
        <f t="shared" si="13"/>
        <v>3</v>
      </c>
    </row>
    <row r="848" spans="1:6" x14ac:dyDescent="0.3">
      <c r="A848" s="8" t="s">
        <v>2695</v>
      </c>
      <c r="B848" s="17">
        <v>3</v>
      </c>
      <c r="F848" s="17">
        <f t="shared" si="13"/>
        <v>3</v>
      </c>
    </row>
    <row r="849" spans="1:6" x14ac:dyDescent="0.3">
      <c r="A849" s="8" t="s">
        <v>1159</v>
      </c>
      <c r="B849" s="17">
        <v>3</v>
      </c>
      <c r="F849" s="17">
        <f t="shared" si="13"/>
        <v>3</v>
      </c>
    </row>
    <row r="850" spans="1:6" x14ac:dyDescent="0.3">
      <c r="A850" s="8" t="s">
        <v>2864</v>
      </c>
      <c r="B850" s="17">
        <v>3</v>
      </c>
      <c r="F850" s="17">
        <f t="shared" si="13"/>
        <v>3</v>
      </c>
    </row>
    <row r="851" spans="1:6" x14ac:dyDescent="0.3">
      <c r="A851" s="8" t="s">
        <v>2862</v>
      </c>
      <c r="B851" s="17">
        <v>3</v>
      </c>
      <c r="F851" s="17">
        <f t="shared" si="13"/>
        <v>3</v>
      </c>
    </row>
    <row r="852" spans="1:6" x14ac:dyDescent="0.3">
      <c r="A852" s="8" t="s">
        <v>509</v>
      </c>
      <c r="B852" s="17">
        <v>3</v>
      </c>
      <c r="F852" s="17">
        <f t="shared" si="13"/>
        <v>3</v>
      </c>
    </row>
    <row r="853" spans="1:6" x14ac:dyDescent="0.3">
      <c r="A853" s="8" t="s">
        <v>518</v>
      </c>
      <c r="B853" s="17">
        <v>3</v>
      </c>
      <c r="F853" s="17">
        <f t="shared" si="13"/>
        <v>3</v>
      </c>
    </row>
    <row r="854" spans="1:6" x14ac:dyDescent="0.3">
      <c r="A854" s="8" t="s">
        <v>3861</v>
      </c>
      <c r="B854" s="17">
        <v>3</v>
      </c>
      <c r="F854" s="17">
        <f t="shared" si="13"/>
        <v>3</v>
      </c>
    </row>
    <row r="855" spans="1:6" x14ac:dyDescent="0.3">
      <c r="A855" s="8" t="s">
        <v>1487</v>
      </c>
      <c r="B855" s="17">
        <v>3</v>
      </c>
      <c r="F855" s="17">
        <f t="shared" si="13"/>
        <v>3</v>
      </c>
    </row>
    <row r="856" spans="1:6" x14ac:dyDescent="0.3">
      <c r="A856" s="8" t="s">
        <v>561</v>
      </c>
      <c r="B856" s="17">
        <v>3</v>
      </c>
      <c r="F856" s="17">
        <f t="shared" si="13"/>
        <v>3</v>
      </c>
    </row>
    <row r="857" spans="1:6" x14ac:dyDescent="0.3">
      <c r="A857" s="8" t="s">
        <v>196</v>
      </c>
      <c r="B857" s="17">
        <v>3</v>
      </c>
      <c r="F857" s="17">
        <f t="shared" si="13"/>
        <v>3</v>
      </c>
    </row>
    <row r="858" spans="1:6" x14ac:dyDescent="0.3">
      <c r="A858" s="8" t="s">
        <v>1170</v>
      </c>
      <c r="B858" s="17">
        <v>3</v>
      </c>
      <c r="F858" s="17">
        <f t="shared" si="13"/>
        <v>3</v>
      </c>
    </row>
    <row r="859" spans="1:6" x14ac:dyDescent="0.3">
      <c r="A859" s="8" t="s">
        <v>3922</v>
      </c>
      <c r="B859" s="17">
        <v>3</v>
      </c>
      <c r="F859" s="17">
        <f t="shared" si="13"/>
        <v>3</v>
      </c>
    </row>
    <row r="860" spans="1:6" x14ac:dyDescent="0.3">
      <c r="A860" s="8" t="s">
        <v>3088</v>
      </c>
      <c r="B860" s="17">
        <v>3</v>
      </c>
      <c r="F860" s="17">
        <f t="shared" si="13"/>
        <v>3</v>
      </c>
    </row>
    <row r="861" spans="1:6" x14ac:dyDescent="0.3">
      <c r="A861" s="8" t="s">
        <v>515</v>
      </c>
      <c r="B861" s="17">
        <v>3</v>
      </c>
      <c r="F861" s="17">
        <f t="shared" si="13"/>
        <v>3</v>
      </c>
    </row>
    <row r="862" spans="1:6" x14ac:dyDescent="0.3">
      <c r="A862" s="8" t="s">
        <v>2848</v>
      </c>
      <c r="B862" s="17">
        <v>3</v>
      </c>
      <c r="F862" s="17">
        <f t="shared" si="13"/>
        <v>3</v>
      </c>
    </row>
    <row r="863" spans="1:6" x14ac:dyDescent="0.3">
      <c r="A863" s="8" t="s">
        <v>674</v>
      </c>
      <c r="B863" s="17">
        <v>3</v>
      </c>
      <c r="F863" s="17">
        <f t="shared" si="13"/>
        <v>3</v>
      </c>
    </row>
    <row r="864" spans="1:6" x14ac:dyDescent="0.3">
      <c r="A864" s="8" t="s">
        <v>1182</v>
      </c>
      <c r="B864" s="17">
        <v>3</v>
      </c>
      <c r="F864" s="17">
        <f t="shared" si="13"/>
        <v>3</v>
      </c>
    </row>
    <row r="865" spans="1:6" x14ac:dyDescent="0.3">
      <c r="A865" s="8" t="s">
        <v>2679</v>
      </c>
      <c r="B865" s="17">
        <v>3</v>
      </c>
      <c r="F865" s="17">
        <f t="shared" si="13"/>
        <v>3</v>
      </c>
    </row>
    <row r="866" spans="1:6" x14ac:dyDescent="0.3">
      <c r="A866" s="8" t="s">
        <v>1124</v>
      </c>
      <c r="B866" s="17">
        <v>3</v>
      </c>
      <c r="F866" s="17">
        <f t="shared" si="13"/>
        <v>3</v>
      </c>
    </row>
    <row r="867" spans="1:6" x14ac:dyDescent="0.3">
      <c r="A867" s="8" t="s">
        <v>1155</v>
      </c>
      <c r="B867" s="17">
        <v>3</v>
      </c>
      <c r="F867" s="17">
        <f t="shared" si="13"/>
        <v>3</v>
      </c>
    </row>
    <row r="868" spans="1:6" x14ac:dyDescent="0.3">
      <c r="A868" s="8" t="s">
        <v>1184</v>
      </c>
      <c r="B868" s="17">
        <v>3</v>
      </c>
      <c r="F868" s="17">
        <f t="shared" si="13"/>
        <v>3</v>
      </c>
    </row>
    <row r="869" spans="1:6" x14ac:dyDescent="0.3">
      <c r="A869" s="8" t="s">
        <v>985</v>
      </c>
      <c r="B869" s="17">
        <v>3</v>
      </c>
      <c r="F869" s="17">
        <f t="shared" si="13"/>
        <v>3</v>
      </c>
    </row>
    <row r="870" spans="1:6" x14ac:dyDescent="0.3">
      <c r="A870" s="8" t="s">
        <v>4084</v>
      </c>
      <c r="B870" s="17">
        <v>3</v>
      </c>
      <c r="F870" s="17">
        <f t="shared" si="13"/>
        <v>3</v>
      </c>
    </row>
    <row r="871" spans="1:6" x14ac:dyDescent="0.3">
      <c r="A871" s="8" t="s">
        <v>3086</v>
      </c>
      <c r="B871" s="17">
        <v>3</v>
      </c>
      <c r="F871" s="17">
        <f t="shared" si="13"/>
        <v>3</v>
      </c>
    </row>
    <row r="872" spans="1:6" x14ac:dyDescent="0.3">
      <c r="A872" s="8" t="s">
        <v>3986</v>
      </c>
      <c r="B872" s="17">
        <v>3</v>
      </c>
      <c r="F872" s="17">
        <f t="shared" si="13"/>
        <v>3</v>
      </c>
    </row>
    <row r="873" spans="1:6" x14ac:dyDescent="0.3">
      <c r="A873" s="8" t="s">
        <v>2915</v>
      </c>
      <c r="B873" s="17">
        <v>3</v>
      </c>
      <c r="F873" s="17">
        <f t="shared" si="13"/>
        <v>3</v>
      </c>
    </row>
    <row r="874" spans="1:6" x14ac:dyDescent="0.3">
      <c r="A874" s="8" t="s">
        <v>2123</v>
      </c>
      <c r="B874" s="17">
        <v>3</v>
      </c>
      <c r="F874" s="17">
        <f t="shared" si="13"/>
        <v>3</v>
      </c>
    </row>
    <row r="875" spans="1:6" x14ac:dyDescent="0.3">
      <c r="A875" s="8" t="s">
        <v>1158</v>
      </c>
      <c r="B875" s="17">
        <v>3</v>
      </c>
      <c r="F875" s="17">
        <f t="shared" si="13"/>
        <v>3</v>
      </c>
    </row>
    <row r="876" spans="1:6" x14ac:dyDescent="0.3">
      <c r="A876" s="8" t="s">
        <v>3907</v>
      </c>
      <c r="B876" s="17">
        <v>3</v>
      </c>
      <c r="F876" s="17">
        <f t="shared" si="13"/>
        <v>3</v>
      </c>
    </row>
    <row r="877" spans="1:6" x14ac:dyDescent="0.3">
      <c r="A877" s="8" t="s">
        <v>2897</v>
      </c>
      <c r="B877" s="17">
        <v>3</v>
      </c>
      <c r="F877" s="17">
        <f t="shared" si="13"/>
        <v>3</v>
      </c>
    </row>
    <row r="878" spans="1:6" x14ac:dyDescent="0.3">
      <c r="A878" s="8" t="s">
        <v>1717</v>
      </c>
      <c r="B878" s="17">
        <v>3</v>
      </c>
      <c r="F878" s="17">
        <f t="shared" si="13"/>
        <v>3</v>
      </c>
    </row>
    <row r="879" spans="1:6" x14ac:dyDescent="0.3">
      <c r="A879" s="8" t="s">
        <v>1110</v>
      </c>
      <c r="B879" s="17">
        <v>3</v>
      </c>
      <c r="F879" s="17">
        <f t="shared" si="13"/>
        <v>3</v>
      </c>
    </row>
    <row r="880" spans="1:6" x14ac:dyDescent="0.3">
      <c r="A880" s="8" t="s">
        <v>1876</v>
      </c>
      <c r="B880" s="17">
        <v>3</v>
      </c>
      <c r="F880" s="17">
        <f t="shared" si="13"/>
        <v>3</v>
      </c>
    </row>
    <row r="881" spans="1:6" x14ac:dyDescent="0.3">
      <c r="A881" s="8" t="s">
        <v>194</v>
      </c>
      <c r="B881" s="17">
        <v>3</v>
      </c>
      <c r="F881" s="17">
        <f t="shared" si="13"/>
        <v>3</v>
      </c>
    </row>
    <row r="882" spans="1:6" x14ac:dyDescent="0.3">
      <c r="A882" s="8" t="s">
        <v>1119</v>
      </c>
      <c r="B882" s="17">
        <v>3</v>
      </c>
      <c r="F882" s="17">
        <f t="shared" si="13"/>
        <v>3</v>
      </c>
    </row>
    <row r="883" spans="1:6" x14ac:dyDescent="0.3">
      <c r="A883" s="8" t="s">
        <v>1486</v>
      </c>
      <c r="B883" s="17">
        <v>3</v>
      </c>
      <c r="F883" s="17">
        <f t="shared" si="13"/>
        <v>3</v>
      </c>
    </row>
    <row r="884" spans="1:6" x14ac:dyDescent="0.3">
      <c r="A884" s="8" t="s">
        <v>3916</v>
      </c>
      <c r="B884" s="17">
        <v>3</v>
      </c>
      <c r="F884" s="17">
        <f t="shared" si="13"/>
        <v>3</v>
      </c>
    </row>
    <row r="885" spans="1:6" x14ac:dyDescent="0.3">
      <c r="A885" s="8" t="s">
        <v>1903</v>
      </c>
      <c r="B885" s="17">
        <v>3</v>
      </c>
      <c r="F885" s="17">
        <f t="shared" si="13"/>
        <v>3</v>
      </c>
    </row>
    <row r="886" spans="1:6" x14ac:dyDescent="0.3">
      <c r="A886" s="8" t="s">
        <v>2693</v>
      </c>
      <c r="B886" s="17">
        <v>3</v>
      </c>
      <c r="F886" s="17">
        <f t="shared" si="13"/>
        <v>3</v>
      </c>
    </row>
    <row r="887" spans="1:6" x14ac:dyDescent="0.3">
      <c r="A887" s="8" t="s">
        <v>3083</v>
      </c>
      <c r="B887" s="17">
        <v>3</v>
      </c>
      <c r="F887" s="17">
        <f t="shared" si="13"/>
        <v>3</v>
      </c>
    </row>
    <row r="888" spans="1:6" x14ac:dyDescent="0.3">
      <c r="A888" s="8" t="s">
        <v>1499</v>
      </c>
      <c r="B888" s="17">
        <v>3</v>
      </c>
      <c r="F888" s="17">
        <f t="shared" si="13"/>
        <v>3</v>
      </c>
    </row>
    <row r="889" spans="1:6" x14ac:dyDescent="0.3">
      <c r="A889" s="8" t="s">
        <v>4005</v>
      </c>
      <c r="B889" s="17">
        <v>3</v>
      </c>
      <c r="F889" s="17">
        <f t="shared" si="13"/>
        <v>3</v>
      </c>
    </row>
    <row r="890" spans="1:6" x14ac:dyDescent="0.3">
      <c r="A890" s="8" t="s">
        <v>4086</v>
      </c>
      <c r="B890" s="17">
        <v>3</v>
      </c>
      <c r="F890" s="17">
        <f t="shared" si="13"/>
        <v>3</v>
      </c>
    </row>
    <row r="891" spans="1:6" x14ac:dyDescent="0.3">
      <c r="A891" s="8" t="s">
        <v>4049</v>
      </c>
      <c r="B891" s="17">
        <v>2</v>
      </c>
      <c r="F891" s="17">
        <f t="shared" si="13"/>
        <v>2</v>
      </c>
    </row>
    <row r="892" spans="1:6" x14ac:dyDescent="0.3">
      <c r="A892" s="8" t="s">
        <v>456</v>
      </c>
      <c r="B892" s="17">
        <v>2</v>
      </c>
      <c r="F892" s="17">
        <f t="shared" si="13"/>
        <v>2</v>
      </c>
    </row>
    <row r="893" spans="1:6" x14ac:dyDescent="0.3">
      <c r="A893" s="8" t="s">
        <v>4013</v>
      </c>
      <c r="B893" s="17">
        <v>2</v>
      </c>
      <c r="F893" s="17">
        <f t="shared" si="13"/>
        <v>2</v>
      </c>
    </row>
    <row r="894" spans="1:6" x14ac:dyDescent="0.3">
      <c r="A894" s="8" t="s">
        <v>564</v>
      </c>
      <c r="B894" s="17">
        <v>2</v>
      </c>
      <c r="F894" s="17">
        <f t="shared" si="13"/>
        <v>2</v>
      </c>
    </row>
    <row r="895" spans="1:6" x14ac:dyDescent="0.3">
      <c r="A895" s="8" t="s">
        <v>4036</v>
      </c>
      <c r="B895" s="17">
        <v>2</v>
      </c>
      <c r="F895" s="17">
        <f t="shared" si="13"/>
        <v>2</v>
      </c>
    </row>
    <row r="896" spans="1:6" x14ac:dyDescent="0.3">
      <c r="A896" s="8" t="s">
        <v>2678</v>
      </c>
      <c r="B896" s="17">
        <v>2</v>
      </c>
      <c r="F896" s="17">
        <f t="shared" si="13"/>
        <v>2</v>
      </c>
    </row>
    <row r="897" spans="1:6" x14ac:dyDescent="0.3">
      <c r="A897" s="8" t="s">
        <v>1436</v>
      </c>
      <c r="B897" s="17">
        <v>2</v>
      </c>
      <c r="F897" s="17">
        <f t="shared" si="13"/>
        <v>2</v>
      </c>
    </row>
    <row r="898" spans="1:6" x14ac:dyDescent="0.3">
      <c r="A898" s="8" t="s">
        <v>589</v>
      </c>
      <c r="B898" s="17">
        <v>2</v>
      </c>
      <c r="F898" s="17">
        <f t="shared" si="13"/>
        <v>2</v>
      </c>
    </row>
    <row r="899" spans="1:6" x14ac:dyDescent="0.3">
      <c r="A899" s="8" t="s">
        <v>1493</v>
      </c>
      <c r="B899" s="17">
        <v>2</v>
      </c>
      <c r="F899" s="17">
        <f t="shared" si="13"/>
        <v>2</v>
      </c>
    </row>
    <row r="900" spans="1:6" x14ac:dyDescent="0.3">
      <c r="A900" s="8" t="s">
        <v>3068</v>
      </c>
      <c r="B900" s="17">
        <v>2</v>
      </c>
      <c r="F900" s="17">
        <f t="shared" si="13"/>
        <v>2</v>
      </c>
    </row>
    <row r="901" spans="1:6" x14ac:dyDescent="0.3">
      <c r="A901" s="8" t="s">
        <v>1716</v>
      </c>
      <c r="B901" s="17">
        <v>2</v>
      </c>
      <c r="F901" s="17">
        <f t="shared" si="13"/>
        <v>2</v>
      </c>
    </row>
    <row r="902" spans="1:6" x14ac:dyDescent="0.3">
      <c r="A902" s="8" t="s">
        <v>595</v>
      </c>
      <c r="B902" s="17">
        <v>2</v>
      </c>
      <c r="F902" s="17">
        <f t="shared" ref="F902:F965" si="14">B902</f>
        <v>2</v>
      </c>
    </row>
    <row r="903" spans="1:6" x14ac:dyDescent="0.3">
      <c r="A903" s="8" t="s">
        <v>3938</v>
      </c>
      <c r="B903" s="17">
        <v>2</v>
      </c>
      <c r="F903" s="17">
        <f t="shared" si="14"/>
        <v>2</v>
      </c>
    </row>
    <row r="904" spans="1:6" x14ac:dyDescent="0.3">
      <c r="A904" s="8" t="s">
        <v>2149</v>
      </c>
      <c r="B904" s="17">
        <v>2</v>
      </c>
      <c r="F904" s="17">
        <f t="shared" si="14"/>
        <v>2</v>
      </c>
    </row>
    <row r="905" spans="1:6" x14ac:dyDescent="0.3">
      <c r="A905" s="8" t="s">
        <v>1719</v>
      </c>
      <c r="B905" s="17">
        <v>2</v>
      </c>
      <c r="F905" s="17">
        <f t="shared" si="14"/>
        <v>2</v>
      </c>
    </row>
    <row r="906" spans="1:6" x14ac:dyDescent="0.3">
      <c r="A906" s="8" t="s">
        <v>1993</v>
      </c>
      <c r="B906" s="17">
        <v>2</v>
      </c>
      <c r="F906" s="17">
        <f t="shared" si="14"/>
        <v>2</v>
      </c>
    </row>
    <row r="907" spans="1:6" x14ac:dyDescent="0.3">
      <c r="A907" s="8" t="s">
        <v>2441</v>
      </c>
      <c r="B907" s="17">
        <v>2</v>
      </c>
      <c r="F907" s="17">
        <f t="shared" si="14"/>
        <v>2</v>
      </c>
    </row>
    <row r="908" spans="1:6" x14ac:dyDescent="0.3">
      <c r="A908" s="8" t="s">
        <v>991</v>
      </c>
      <c r="B908" s="17">
        <v>2</v>
      </c>
      <c r="F908" s="17">
        <f t="shared" si="14"/>
        <v>2</v>
      </c>
    </row>
    <row r="909" spans="1:6" x14ac:dyDescent="0.3">
      <c r="A909" s="8" t="s">
        <v>3732</v>
      </c>
      <c r="B909" s="17">
        <v>2</v>
      </c>
      <c r="F909" s="17">
        <f t="shared" si="14"/>
        <v>2</v>
      </c>
    </row>
    <row r="910" spans="1:6" x14ac:dyDescent="0.3">
      <c r="A910" s="8" t="s">
        <v>3850</v>
      </c>
      <c r="B910" s="17">
        <v>2</v>
      </c>
      <c r="F910" s="17">
        <f t="shared" si="14"/>
        <v>2</v>
      </c>
    </row>
    <row r="911" spans="1:6" x14ac:dyDescent="0.3">
      <c r="A911" s="8" t="s">
        <v>435</v>
      </c>
      <c r="B911" s="17">
        <v>2</v>
      </c>
      <c r="F911" s="17">
        <f t="shared" si="14"/>
        <v>2</v>
      </c>
    </row>
    <row r="912" spans="1:6" x14ac:dyDescent="0.3">
      <c r="A912" s="8" t="s">
        <v>1437</v>
      </c>
      <c r="B912" s="17">
        <v>2</v>
      </c>
      <c r="F912" s="17">
        <f t="shared" si="14"/>
        <v>2</v>
      </c>
    </row>
    <row r="913" spans="1:6" x14ac:dyDescent="0.3">
      <c r="A913" s="8" t="s">
        <v>4033</v>
      </c>
      <c r="B913" s="17">
        <v>2</v>
      </c>
      <c r="F913" s="17">
        <f t="shared" si="14"/>
        <v>2</v>
      </c>
    </row>
    <row r="914" spans="1:6" x14ac:dyDescent="0.3">
      <c r="A914" s="8" t="s">
        <v>1874</v>
      </c>
      <c r="B914" s="17">
        <v>2</v>
      </c>
      <c r="F914" s="17">
        <f t="shared" si="14"/>
        <v>2</v>
      </c>
    </row>
    <row r="915" spans="1:6" x14ac:dyDescent="0.3">
      <c r="A915" s="8" t="s">
        <v>1866</v>
      </c>
      <c r="B915" s="17">
        <v>2</v>
      </c>
      <c r="F915" s="17">
        <f t="shared" si="14"/>
        <v>2</v>
      </c>
    </row>
    <row r="916" spans="1:6" x14ac:dyDescent="0.3">
      <c r="A916" s="8" t="s">
        <v>3065</v>
      </c>
      <c r="B916" s="17">
        <v>2</v>
      </c>
      <c r="F916" s="17">
        <f t="shared" si="14"/>
        <v>2</v>
      </c>
    </row>
    <row r="917" spans="1:6" x14ac:dyDescent="0.3">
      <c r="A917" s="8" t="s">
        <v>2437</v>
      </c>
      <c r="B917" s="17">
        <v>2</v>
      </c>
      <c r="F917" s="17">
        <f t="shared" si="14"/>
        <v>2</v>
      </c>
    </row>
    <row r="918" spans="1:6" x14ac:dyDescent="0.3">
      <c r="A918" s="8" t="s">
        <v>1542</v>
      </c>
      <c r="B918" s="17">
        <v>2</v>
      </c>
      <c r="F918" s="17">
        <f t="shared" si="14"/>
        <v>2</v>
      </c>
    </row>
    <row r="919" spans="1:6" x14ac:dyDescent="0.3">
      <c r="A919" s="8" t="s">
        <v>3645</v>
      </c>
      <c r="B919" s="17">
        <v>2</v>
      </c>
      <c r="F919" s="17">
        <f t="shared" si="14"/>
        <v>2</v>
      </c>
    </row>
    <row r="920" spans="1:6" x14ac:dyDescent="0.3">
      <c r="A920" s="8" t="s">
        <v>913</v>
      </c>
      <c r="B920" s="17">
        <v>2</v>
      </c>
      <c r="F920" s="17">
        <f t="shared" si="14"/>
        <v>2</v>
      </c>
    </row>
    <row r="921" spans="1:6" x14ac:dyDescent="0.3">
      <c r="A921" s="8" t="s">
        <v>2913</v>
      </c>
      <c r="B921" s="17">
        <v>2</v>
      </c>
      <c r="F921" s="17">
        <f t="shared" si="14"/>
        <v>2</v>
      </c>
    </row>
    <row r="922" spans="1:6" x14ac:dyDescent="0.3">
      <c r="A922" s="8" t="s">
        <v>1150</v>
      </c>
      <c r="B922" s="17">
        <v>2</v>
      </c>
      <c r="F922" s="17">
        <f t="shared" si="14"/>
        <v>2</v>
      </c>
    </row>
    <row r="923" spans="1:6" x14ac:dyDescent="0.3">
      <c r="A923" s="8" t="s">
        <v>1915</v>
      </c>
      <c r="B923" s="17">
        <v>2</v>
      </c>
      <c r="F923" s="17">
        <f t="shared" si="14"/>
        <v>2</v>
      </c>
    </row>
    <row r="924" spans="1:6" x14ac:dyDescent="0.3">
      <c r="A924" s="8" t="s">
        <v>585</v>
      </c>
      <c r="B924" s="17">
        <v>2</v>
      </c>
      <c r="F924" s="17">
        <f t="shared" si="14"/>
        <v>2</v>
      </c>
    </row>
    <row r="925" spans="1:6" x14ac:dyDescent="0.3">
      <c r="A925" s="8" t="s">
        <v>2591</v>
      </c>
      <c r="B925" s="17">
        <v>2</v>
      </c>
      <c r="F925" s="17">
        <f t="shared" si="14"/>
        <v>2</v>
      </c>
    </row>
    <row r="926" spans="1:6" x14ac:dyDescent="0.3">
      <c r="A926" s="8" t="s">
        <v>3636</v>
      </c>
      <c r="B926" s="17">
        <v>2</v>
      </c>
      <c r="F926" s="17">
        <f t="shared" si="14"/>
        <v>2</v>
      </c>
    </row>
    <row r="927" spans="1:6" x14ac:dyDescent="0.3">
      <c r="A927" s="8" t="s">
        <v>426</v>
      </c>
      <c r="B927" s="17">
        <v>2</v>
      </c>
      <c r="F927" s="17">
        <f t="shared" si="14"/>
        <v>2</v>
      </c>
    </row>
    <row r="928" spans="1:6" x14ac:dyDescent="0.3">
      <c r="A928" s="8" t="s">
        <v>901</v>
      </c>
      <c r="B928" s="17">
        <v>2</v>
      </c>
      <c r="F928" s="17">
        <f t="shared" si="14"/>
        <v>2</v>
      </c>
    </row>
    <row r="929" spans="1:6" x14ac:dyDescent="0.3">
      <c r="A929" s="8" t="s">
        <v>1875</v>
      </c>
      <c r="B929" s="17">
        <v>2</v>
      </c>
      <c r="F929" s="17">
        <f t="shared" si="14"/>
        <v>2</v>
      </c>
    </row>
    <row r="930" spans="1:6" x14ac:dyDescent="0.3">
      <c r="A930" s="8" t="s">
        <v>3087</v>
      </c>
      <c r="B930" s="17">
        <v>2</v>
      </c>
      <c r="F930" s="17">
        <f t="shared" si="14"/>
        <v>2</v>
      </c>
    </row>
    <row r="931" spans="1:6" x14ac:dyDescent="0.3">
      <c r="A931" s="8" t="s">
        <v>2409</v>
      </c>
      <c r="B931" s="17">
        <v>2</v>
      </c>
      <c r="F931" s="17">
        <f t="shared" si="14"/>
        <v>2</v>
      </c>
    </row>
    <row r="932" spans="1:6" x14ac:dyDescent="0.3">
      <c r="A932" s="8" t="s">
        <v>224</v>
      </c>
      <c r="B932" s="17">
        <v>2</v>
      </c>
      <c r="F932" s="17">
        <f t="shared" si="14"/>
        <v>2</v>
      </c>
    </row>
    <row r="933" spans="1:6" x14ac:dyDescent="0.3">
      <c r="A933" s="8" t="s">
        <v>675</v>
      </c>
      <c r="B933" s="17">
        <v>2</v>
      </c>
      <c r="F933" s="17">
        <f t="shared" si="14"/>
        <v>2</v>
      </c>
    </row>
    <row r="934" spans="1:6" x14ac:dyDescent="0.3">
      <c r="A934" s="8" t="s">
        <v>3990</v>
      </c>
      <c r="B934" s="17">
        <v>2</v>
      </c>
      <c r="F934" s="17">
        <f t="shared" si="14"/>
        <v>2</v>
      </c>
    </row>
    <row r="935" spans="1:6" x14ac:dyDescent="0.3">
      <c r="A935" s="8" t="s">
        <v>3849</v>
      </c>
      <c r="B935" s="17">
        <v>2</v>
      </c>
      <c r="F935" s="17">
        <f t="shared" si="14"/>
        <v>2</v>
      </c>
    </row>
    <row r="936" spans="1:6" x14ac:dyDescent="0.3">
      <c r="A936" s="8" t="s">
        <v>1712</v>
      </c>
      <c r="B936" s="17">
        <v>2</v>
      </c>
      <c r="F936" s="17">
        <f t="shared" si="14"/>
        <v>2</v>
      </c>
    </row>
    <row r="937" spans="1:6" x14ac:dyDescent="0.3">
      <c r="A937" s="8" t="s">
        <v>1484</v>
      </c>
      <c r="B937" s="17">
        <v>2</v>
      </c>
      <c r="F937" s="17">
        <f t="shared" si="14"/>
        <v>2</v>
      </c>
    </row>
    <row r="938" spans="1:6" x14ac:dyDescent="0.3">
      <c r="A938" s="8" t="s">
        <v>2769</v>
      </c>
      <c r="B938" s="17">
        <v>2</v>
      </c>
      <c r="F938" s="17">
        <f t="shared" si="14"/>
        <v>2</v>
      </c>
    </row>
    <row r="939" spans="1:6" x14ac:dyDescent="0.3">
      <c r="A939" s="8" t="s">
        <v>1864</v>
      </c>
      <c r="B939" s="17">
        <v>2</v>
      </c>
      <c r="F939" s="17">
        <f t="shared" si="14"/>
        <v>2</v>
      </c>
    </row>
    <row r="940" spans="1:6" x14ac:dyDescent="0.3">
      <c r="A940" s="8" t="s">
        <v>4030</v>
      </c>
      <c r="B940" s="17">
        <v>2</v>
      </c>
      <c r="F940" s="17">
        <f t="shared" si="14"/>
        <v>2</v>
      </c>
    </row>
    <row r="941" spans="1:6" x14ac:dyDescent="0.3">
      <c r="A941" s="8" t="s">
        <v>3103</v>
      </c>
      <c r="B941" s="17">
        <v>2</v>
      </c>
      <c r="F941" s="17">
        <f t="shared" si="14"/>
        <v>2</v>
      </c>
    </row>
    <row r="942" spans="1:6" x14ac:dyDescent="0.3">
      <c r="A942" s="8" t="s">
        <v>3944</v>
      </c>
      <c r="B942" s="17">
        <v>2</v>
      </c>
      <c r="F942" s="17">
        <f t="shared" si="14"/>
        <v>2</v>
      </c>
    </row>
    <row r="943" spans="1:6" x14ac:dyDescent="0.3">
      <c r="A943" s="8" t="s">
        <v>1163</v>
      </c>
      <c r="B943" s="17">
        <v>2</v>
      </c>
      <c r="F943" s="17">
        <f t="shared" si="14"/>
        <v>2</v>
      </c>
    </row>
    <row r="944" spans="1:6" x14ac:dyDescent="0.3">
      <c r="A944" s="8" t="s">
        <v>572</v>
      </c>
      <c r="B944" s="17">
        <v>2</v>
      </c>
      <c r="F944" s="17">
        <f t="shared" si="14"/>
        <v>2</v>
      </c>
    </row>
    <row r="945" spans="1:6" x14ac:dyDescent="0.3">
      <c r="A945" s="8" t="s">
        <v>873</v>
      </c>
      <c r="B945" s="17">
        <v>2</v>
      </c>
      <c r="F945" s="17">
        <f t="shared" si="14"/>
        <v>2</v>
      </c>
    </row>
    <row r="946" spans="1:6" x14ac:dyDescent="0.3">
      <c r="A946" s="8" t="s">
        <v>2949</v>
      </c>
      <c r="B946" s="17">
        <v>2</v>
      </c>
      <c r="F946" s="17">
        <f t="shared" si="14"/>
        <v>2</v>
      </c>
    </row>
    <row r="947" spans="1:6" x14ac:dyDescent="0.3">
      <c r="A947" s="8" t="s">
        <v>181</v>
      </c>
      <c r="B947" s="17">
        <v>2</v>
      </c>
      <c r="F947" s="17">
        <f t="shared" si="14"/>
        <v>2</v>
      </c>
    </row>
    <row r="948" spans="1:6" x14ac:dyDescent="0.3">
      <c r="A948" s="8" t="s">
        <v>446</v>
      </c>
      <c r="B948" s="17">
        <v>2</v>
      </c>
      <c r="F948" s="17">
        <f t="shared" si="14"/>
        <v>2</v>
      </c>
    </row>
    <row r="949" spans="1:6" x14ac:dyDescent="0.3">
      <c r="A949" s="8" t="s">
        <v>1071</v>
      </c>
      <c r="B949" s="17">
        <v>2</v>
      </c>
      <c r="F949" s="17">
        <f t="shared" si="14"/>
        <v>2</v>
      </c>
    </row>
    <row r="950" spans="1:6" x14ac:dyDescent="0.3">
      <c r="A950" s="8" t="s">
        <v>936</v>
      </c>
      <c r="B950" s="17">
        <v>2</v>
      </c>
      <c r="F950" s="17">
        <f t="shared" si="14"/>
        <v>2</v>
      </c>
    </row>
    <row r="951" spans="1:6" x14ac:dyDescent="0.3">
      <c r="A951" s="8" t="s">
        <v>598</v>
      </c>
      <c r="B951" s="17">
        <v>2</v>
      </c>
      <c r="F951" s="17">
        <f t="shared" si="14"/>
        <v>2</v>
      </c>
    </row>
    <row r="952" spans="1:6" x14ac:dyDescent="0.3">
      <c r="A952" s="8" t="s">
        <v>2893</v>
      </c>
      <c r="B952" s="17">
        <v>2</v>
      </c>
      <c r="F952" s="17">
        <f t="shared" si="14"/>
        <v>2</v>
      </c>
    </row>
    <row r="953" spans="1:6" x14ac:dyDescent="0.3">
      <c r="A953" s="8" t="s">
        <v>940</v>
      </c>
      <c r="B953" s="17">
        <v>2</v>
      </c>
      <c r="F953" s="17">
        <f t="shared" si="14"/>
        <v>2</v>
      </c>
    </row>
    <row r="954" spans="1:6" x14ac:dyDescent="0.3">
      <c r="A954" s="8" t="s">
        <v>1905</v>
      </c>
      <c r="B954" s="17">
        <v>2</v>
      </c>
      <c r="F954" s="17">
        <f t="shared" si="14"/>
        <v>2</v>
      </c>
    </row>
    <row r="955" spans="1:6" x14ac:dyDescent="0.3">
      <c r="A955" s="8" t="s">
        <v>3896</v>
      </c>
      <c r="B955" s="17">
        <v>2</v>
      </c>
      <c r="F955" s="17">
        <f t="shared" si="14"/>
        <v>2</v>
      </c>
    </row>
    <row r="956" spans="1:6" x14ac:dyDescent="0.3">
      <c r="A956" s="8" t="s">
        <v>710</v>
      </c>
      <c r="B956" s="17">
        <v>2</v>
      </c>
      <c r="F956" s="17">
        <f t="shared" si="14"/>
        <v>2</v>
      </c>
    </row>
    <row r="957" spans="1:6" x14ac:dyDescent="0.3">
      <c r="A957" s="8" t="s">
        <v>600</v>
      </c>
      <c r="B957" s="17">
        <v>2</v>
      </c>
      <c r="F957" s="17">
        <f t="shared" si="14"/>
        <v>2</v>
      </c>
    </row>
    <row r="958" spans="1:6" x14ac:dyDescent="0.3">
      <c r="A958" s="8" t="s">
        <v>454</v>
      </c>
      <c r="B958" s="17">
        <v>2</v>
      </c>
      <c r="F958" s="17">
        <f t="shared" si="14"/>
        <v>2</v>
      </c>
    </row>
    <row r="959" spans="1:6" x14ac:dyDescent="0.3">
      <c r="A959" s="8" t="s">
        <v>547</v>
      </c>
      <c r="B959" s="17">
        <v>2</v>
      </c>
      <c r="F959" s="17">
        <f t="shared" si="14"/>
        <v>2</v>
      </c>
    </row>
    <row r="960" spans="1:6" x14ac:dyDescent="0.3">
      <c r="A960" s="8" t="s">
        <v>1736</v>
      </c>
      <c r="B960" s="17">
        <v>2</v>
      </c>
      <c r="F960" s="17">
        <f t="shared" si="14"/>
        <v>2</v>
      </c>
    </row>
    <row r="961" spans="1:6" x14ac:dyDescent="0.3">
      <c r="A961" s="8" t="s">
        <v>2431</v>
      </c>
      <c r="B961" s="17">
        <v>2</v>
      </c>
      <c r="F961" s="17">
        <f t="shared" si="14"/>
        <v>2</v>
      </c>
    </row>
    <row r="962" spans="1:6" x14ac:dyDescent="0.3">
      <c r="A962" s="8" t="s">
        <v>169</v>
      </c>
      <c r="B962" s="17">
        <v>2</v>
      </c>
      <c r="F962" s="17">
        <f t="shared" si="14"/>
        <v>2</v>
      </c>
    </row>
    <row r="963" spans="1:6" x14ac:dyDescent="0.3">
      <c r="A963" s="8" t="s">
        <v>592</v>
      </c>
      <c r="B963" s="17">
        <v>2</v>
      </c>
      <c r="F963" s="17">
        <f t="shared" si="14"/>
        <v>2</v>
      </c>
    </row>
    <row r="964" spans="1:6" x14ac:dyDescent="0.3">
      <c r="A964" s="8" t="s">
        <v>3201</v>
      </c>
      <c r="B964" s="17">
        <v>2</v>
      </c>
      <c r="F964" s="17">
        <f t="shared" si="14"/>
        <v>2</v>
      </c>
    </row>
    <row r="965" spans="1:6" x14ac:dyDescent="0.3">
      <c r="A965" s="8" t="s">
        <v>2775</v>
      </c>
      <c r="B965" s="17">
        <v>2</v>
      </c>
      <c r="F965" s="17">
        <f t="shared" si="14"/>
        <v>2</v>
      </c>
    </row>
    <row r="966" spans="1:6" x14ac:dyDescent="0.3">
      <c r="A966" s="8" t="s">
        <v>3999</v>
      </c>
      <c r="B966" s="17">
        <v>2</v>
      </c>
      <c r="F966" s="17">
        <f t="shared" ref="F966:F1029" si="15">B966</f>
        <v>2</v>
      </c>
    </row>
    <row r="967" spans="1:6" x14ac:dyDescent="0.3">
      <c r="A967" s="8" t="s">
        <v>2907</v>
      </c>
      <c r="B967" s="17">
        <v>2</v>
      </c>
      <c r="F967" s="17">
        <f t="shared" si="15"/>
        <v>2</v>
      </c>
    </row>
    <row r="968" spans="1:6" x14ac:dyDescent="0.3">
      <c r="A968" s="8" t="s">
        <v>513</v>
      </c>
      <c r="B968" s="17">
        <v>2</v>
      </c>
      <c r="F968" s="17">
        <f t="shared" si="15"/>
        <v>2</v>
      </c>
    </row>
    <row r="969" spans="1:6" x14ac:dyDescent="0.3">
      <c r="A969" s="8" t="s">
        <v>2681</v>
      </c>
      <c r="B969" s="17">
        <v>2</v>
      </c>
      <c r="F969" s="17">
        <f t="shared" si="15"/>
        <v>2</v>
      </c>
    </row>
    <row r="970" spans="1:6" x14ac:dyDescent="0.3">
      <c r="A970" s="8" t="s">
        <v>186</v>
      </c>
      <c r="B970" s="17">
        <v>2</v>
      </c>
      <c r="F970" s="17">
        <f t="shared" si="15"/>
        <v>2</v>
      </c>
    </row>
    <row r="971" spans="1:6" x14ac:dyDescent="0.3">
      <c r="A971" s="8" t="s">
        <v>3963</v>
      </c>
      <c r="B971" s="17">
        <v>2</v>
      </c>
      <c r="F971" s="17">
        <f t="shared" si="15"/>
        <v>2</v>
      </c>
    </row>
    <row r="972" spans="1:6" x14ac:dyDescent="0.3">
      <c r="A972" s="8" t="s">
        <v>3958</v>
      </c>
      <c r="B972" s="17">
        <v>2</v>
      </c>
      <c r="F972" s="17">
        <f t="shared" si="15"/>
        <v>2</v>
      </c>
    </row>
    <row r="973" spans="1:6" x14ac:dyDescent="0.3">
      <c r="A973" s="8" t="s">
        <v>1794</v>
      </c>
      <c r="B973" s="17">
        <v>2</v>
      </c>
      <c r="F973" s="17">
        <f t="shared" si="15"/>
        <v>2</v>
      </c>
    </row>
    <row r="974" spans="1:6" x14ac:dyDescent="0.3">
      <c r="A974" s="8" t="s">
        <v>228</v>
      </c>
      <c r="B974" s="17">
        <v>2</v>
      </c>
      <c r="F974" s="17">
        <f t="shared" si="15"/>
        <v>2</v>
      </c>
    </row>
    <row r="975" spans="1:6" x14ac:dyDescent="0.3">
      <c r="A975" s="8" t="s">
        <v>1092</v>
      </c>
      <c r="B975" s="17">
        <v>2</v>
      </c>
      <c r="F975" s="17">
        <f t="shared" si="15"/>
        <v>2</v>
      </c>
    </row>
    <row r="976" spans="1:6" x14ac:dyDescent="0.3">
      <c r="A976" s="8" t="s">
        <v>4068</v>
      </c>
      <c r="B976" s="17">
        <v>2</v>
      </c>
      <c r="F976" s="17">
        <f t="shared" si="15"/>
        <v>2</v>
      </c>
    </row>
    <row r="977" spans="1:6" x14ac:dyDescent="0.3">
      <c r="A977" s="8" t="s">
        <v>3924</v>
      </c>
      <c r="B977" s="17">
        <v>2</v>
      </c>
      <c r="F977" s="17">
        <f t="shared" si="15"/>
        <v>2</v>
      </c>
    </row>
    <row r="978" spans="1:6" x14ac:dyDescent="0.3">
      <c r="A978" s="8" t="s">
        <v>1171</v>
      </c>
      <c r="B978" s="17">
        <v>2</v>
      </c>
      <c r="F978" s="17">
        <f t="shared" si="15"/>
        <v>2</v>
      </c>
    </row>
    <row r="979" spans="1:6" x14ac:dyDescent="0.3">
      <c r="A979" s="8" t="s">
        <v>2432</v>
      </c>
      <c r="B979" s="17">
        <v>2</v>
      </c>
      <c r="F979" s="17">
        <f t="shared" si="15"/>
        <v>2</v>
      </c>
    </row>
    <row r="980" spans="1:6" x14ac:dyDescent="0.3">
      <c r="A980" s="8" t="s">
        <v>879</v>
      </c>
      <c r="B980" s="17">
        <v>2</v>
      </c>
      <c r="F980" s="17">
        <f t="shared" si="15"/>
        <v>2</v>
      </c>
    </row>
    <row r="981" spans="1:6" x14ac:dyDescent="0.3">
      <c r="A981" s="8" t="s">
        <v>1704</v>
      </c>
      <c r="B981" s="17">
        <v>2</v>
      </c>
      <c r="F981" s="17">
        <f t="shared" si="15"/>
        <v>2</v>
      </c>
    </row>
    <row r="982" spans="1:6" x14ac:dyDescent="0.3">
      <c r="A982" s="8" t="s">
        <v>4069</v>
      </c>
      <c r="B982" s="17">
        <v>2</v>
      </c>
      <c r="F982" s="17">
        <f t="shared" si="15"/>
        <v>2</v>
      </c>
    </row>
    <row r="983" spans="1:6" x14ac:dyDescent="0.3">
      <c r="A983" s="8" t="s">
        <v>1408</v>
      </c>
      <c r="B983" s="17">
        <v>2</v>
      </c>
      <c r="F983" s="17">
        <f t="shared" si="15"/>
        <v>2</v>
      </c>
    </row>
    <row r="984" spans="1:6" x14ac:dyDescent="0.3">
      <c r="A984" s="8" t="s">
        <v>3640</v>
      </c>
      <c r="B984" s="17">
        <v>2</v>
      </c>
      <c r="F984" s="17">
        <f t="shared" si="15"/>
        <v>2</v>
      </c>
    </row>
    <row r="985" spans="1:6" x14ac:dyDescent="0.3">
      <c r="A985" s="8" t="s">
        <v>1867</v>
      </c>
      <c r="B985" s="17">
        <v>2</v>
      </c>
      <c r="F985" s="17">
        <f t="shared" si="15"/>
        <v>2</v>
      </c>
    </row>
    <row r="986" spans="1:6" x14ac:dyDescent="0.3">
      <c r="A986" s="8" t="s">
        <v>3052</v>
      </c>
      <c r="B986" s="17">
        <v>2</v>
      </c>
      <c r="F986" s="17">
        <f t="shared" si="15"/>
        <v>2</v>
      </c>
    </row>
    <row r="987" spans="1:6" x14ac:dyDescent="0.3">
      <c r="A987" s="8" t="s">
        <v>2160</v>
      </c>
      <c r="B987" s="17">
        <v>2</v>
      </c>
      <c r="F987" s="17">
        <f t="shared" si="15"/>
        <v>2</v>
      </c>
    </row>
    <row r="988" spans="1:6" x14ac:dyDescent="0.3">
      <c r="A988" s="8" t="s">
        <v>1127</v>
      </c>
      <c r="B988" s="17">
        <v>2</v>
      </c>
      <c r="F988" s="17">
        <f t="shared" si="15"/>
        <v>2</v>
      </c>
    </row>
    <row r="989" spans="1:6" x14ac:dyDescent="0.3">
      <c r="A989" s="8" t="s">
        <v>2510</v>
      </c>
      <c r="B989" s="17">
        <v>2</v>
      </c>
      <c r="F989" s="17">
        <f t="shared" si="15"/>
        <v>2</v>
      </c>
    </row>
    <row r="990" spans="1:6" x14ac:dyDescent="0.3">
      <c r="A990" s="8" t="s">
        <v>2155</v>
      </c>
      <c r="B990" s="17">
        <v>2</v>
      </c>
      <c r="F990" s="17">
        <f t="shared" si="15"/>
        <v>2</v>
      </c>
    </row>
    <row r="991" spans="1:6" x14ac:dyDescent="0.3">
      <c r="A991" s="8" t="s">
        <v>1811</v>
      </c>
      <c r="B991" s="17">
        <v>2</v>
      </c>
      <c r="F991" s="17">
        <f t="shared" si="15"/>
        <v>2</v>
      </c>
    </row>
    <row r="992" spans="1:6" x14ac:dyDescent="0.3">
      <c r="A992" s="8" t="s">
        <v>461</v>
      </c>
      <c r="B992" s="17">
        <v>2</v>
      </c>
      <c r="F992" s="17">
        <f t="shared" si="15"/>
        <v>2</v>
      </c>
    </row>
    <row r="993" spans="1:6" x14ac:dyDescent="0.3">
      <c r="A993" s="8" t="s">
        <v>3792</v>
      </c>
      <c r="B993" s="17">
        <v>2</v>
      </c>
      <c r="F993" s="17">
        <f t="shared" si="15"/>
        <v>2</v>
      </c>
    </row>
    <row r="994" spans="1:6" x14ac:dyDescent="0.3">
      <c r="A994" s="8" t="s">
        <v>232</v>
      </c>
      <c r="B994" s="17">
        <v>2</v>
      </c>
      <c r="F994" s="17">
        <f t="shared" si="15"/>
        <v>2</v>
      </c>
    </row>
    <row r="995" spans="1:6" x14ac:dyDescent="0.3">
      <c r="A995" s="8" t="s">
        <v>1087</v>
      </c>
      <c r="B995" s="17">
        <v>2</v>
      </c>
      <c r="F995" s="17">
        <f t="shared" si="15"/>
        <v>2</v>
      </c>
    </row>
    <row r="996" spans="1:6" x14ac:dyDescent="0.3">
      <c r="A996" s="8" t="s">
        <v>1418</v>
      </c>
      <c r="B996" s="17">
        <v>2</v>
      </c>
      <c r="F996" s="17">
        <f t="shared" si="15"/>
        <v>2</v>
      </c>
    </row>
    <row r="997" spans="1:6" x14ac:dyDescent="0.3">
      <c r="A997" s="8" t="s">
        <v>1422</v>
      </c>
      <c r="B997" s="17">
        <v>2</v>
      </c>
      <c r="F997" s="17">
        <f t="shared" si="15"/>
        <v>2</v>
      </c>
    </row>
    <row r="998" spans="1:6" x14ac:dyDescent="0.3">
      <c r="A998" s="8" t="s">
        <v>545</v>
      </c>
      <c r="B998" s="17">
        <v>2</v>
      </c>
      <c r="F998" s="17">
        <f t="shared" si="15"/>
        <v>2</v>
      </c>
    </row>
    <row r="999" spans="1:6" x14ac:dyDescent="0.3">
      <c r="A999" s="8" t="s">
        <v>899</v>
      </c>
      <c r="B999" s="17">
        <v>2</v>
      </c>
      <c r="F999" s="17">
        <f t="shared" si="15"/>
        <v>2</v>
      </c>
    </row>
    <row r="1000" spans="1:6" x14ac:dyDescent="0.3">
      <c r="A1000" s="8" t="s">
        <v>2433</v>
      </c>
      <c r="B1000" s="17">
        <v>2</v>
      </c>
      <c r="F1000" s="17">
        <f t="shared" si="15"/>
        <v>2</v>
      </c>
    </row>
    <row r="1001" spans="1:6" x14ac:dyDescent="0.3">
      <c r="A1001" s="8" t="s">
        <v>597</v>
      </c>
      <c r="B1001" s="17">
        <v>2</v>
      </c>
      <c r="F1001" s="17">
        <f t="shared" si="15"/>
        <v>2</v>
      </c>
    </row>
    <row r="1002" spans="1:6" x14ac:dyDescent="0.3">
      <c r="A1002" s="8" t="s">
        <v>774</v>
      </c>
      <c r="B1002" s="17">
        <v>2</v>
      </c>
      <c r="F1002" s="17">
        <f t="shared" si="15"/>
        <v>2</v>
      </c>
    </row>
    <row r="1003" spans="1:6" x14ac:dyDescent="0.3">
      <c r="A1003" s="8" t="s">
        <v>4009</v>
      </c>
      <c r="B1003" s="17">
        <v>2</v>
      </c>
      <c r="F1003" s="17">
        <f t="shared" si="15"/>
        <v>2</v>
      </c>
    </row>
    <row r="1004" spans="1:6" x14ac:dyDescent="0.3">
      <c r="A1004" s="8" t="s">
        <v>3118</v>
      </c>
      <c r="B1004" s="17">
        <v>2</v>
      </c>
      <c r="F1004" s="17">
        <f t="shared" si="15"/>
        <v>2</v>
      </c>
    </row>
    <row r="1005" spans="1:6" x14ac:dyDescent="0.3">
      <c r="A1005" s="8" t="s">
        <v>2127</v>
      </c>
      <c r="B1005" s="17">
        <v>2</v>
      </c>
      <c r="F1005" s="17">
        <f t="shared" si="15"/>
        <v>2</v>
      </c>
    </row>
    <row r="1006" spans="1:6" x14ac:dyDescent="0.3">
      <c r="A1006" s="8" t="s">
        <v>4037</v>
      </c>
      <c r="B1006" s="17">
        <v>2</v>
      </c>
      <c r="F1006" s="17">
        <f t="shared" si="15"/>
        <v>2</v>
      </c>
    </row>
    <row r="1007" spans="1:6" x14ac:dyDescent="0.3">
      <c r="A1007" s="8" t="s">
        <v>471</v>
      </c>
      <c r="B1007" s="17">
        <v>2</v>
      </c>
      <c r="F1007" s="17">
        <f t="shared" si="15"/>
        <v>2</v>
      </c>
    </row>
    <row r="1008" spans="1:6" x14ac:dyDescent="0.3">
      <c r="A1008" s="8" t="s">
        <v>3967</v>
      </c>
      <c r="B1008" s="17">
        <v>2</v>
      </c>
      <c r="F1008" s="17">
        <f t="shared" si="15"/>
        <v>2</v>
      </c>
    </row>
    <row r="1009" spans="1:6" x14ac:dyDescent="0.3">
      <c r="A1009" s="8" t="s">
        <v>2435</v>
      </c>
      <c r="B1009" s="17">
        <v>2</v>
      </c>
      <c r="F1009" s="17">
        <f t="shared" si="15"/>
        <v>2</v>
      </c>
    </row>
    <row r="1010" spans="1:6" x14ac:dyDescent="0.3">
      <c r="A1010" s="8" t="s">
        <v>3108</v>
      </c>
      <c r="B1010" s="17">
        <v>2</v>
      </c>
      <c r="F1010" s="17">
        <f t="shared" si="15"/>
        <v>2</v>
      </c>
    </row>
    <row r="1011" spans="1:6" x14ac:dyDescent="0.3">
      <c r="A1011" s="8" t="s">
        <v>3072</v>
      </c>
      <c r="B1011" s="17">
        <v>2</v>
      </c>
      <c r="F1011" s="17">
        <f t="shared" si="15"/>
        <v>2</v>
      </c>
    </row>
    <row r="1012" spans="1:6" x14ac:dyDescent="0.3">
      <c r="A1012" s="8" t="s">
        <v>2691</v>
      </c>
      <c r="B1012" s="17">
        <v>2</v>
      </c>
      <c r="F1012" s="17">
        <f t="shared" si="15"/>
        <v>2</v>
      </c>
    </row>
    <row r="1013" spans="1:6" x14ac:dyDescent="0.3">
      <c r="A1013" s="8" t="s">
        <v>3789</v>
      </c>
      <c r="B1013" s="17">
        <v>2</v>
      </c>
      <c r="F1013" s="17">
        <f t="shared" si="15"/>
        <v>2</v>
      </c>
    </row>
    <row r="1014" spans="1:6" x14ac:dyDescent="0.3">
      <c r="A1014" s="8" t="s">
        <v>2759</v>
      </c>
      <c r="B1014" s="17">
        <v>2</v>
      </c>
      <c r="F1014" s="17">
        <f t="shared" si="15"/>
        <v>2</v>
      </c>
    </row>
    <row r="1015" spans="1:6" x14ac:dyDescent="0.3">
      <c r="A1015" s="8" t="s">
        <v>3077</v>
      </c>
      <c r="B1015" s="17">
        <v>2</v>
      </c>
      <c r="F1015" s="17">
        <f t="shared" si="15"/>
        <v>2</v>
      </c>
    </row>
    <row r="1016" spans="1:6" x14ac:dyDescent="0.3">
      <c r="A1016" s="8" t="s">
        <v>444</v>
      </c>
      <c r="B1016" s="17">
        <v>2</v>
      </c>
      <c r="F1016" s="17">
        <f t="shared" si="15"/>
        <v>2</v>
      </c>
    </row>
    <row r="1017" spans="1:6" x14ac:dyDescent="0.3">
      <c r="A1017" s="8" t="s">
        <v>4078</v>
      </c>
      <c r="B1017" s="17">
        <v>2</v>
      </c>
      <c r="F1017" s="17">
        <f t="shared" si="15"/>
        <v>2</v>
      </c>
    </row>
    <row r="1018" spans="1:6" x14ac:dyDescent="0.3">
      <c r="A1018" s="8" t="s">
        <v>934</v>
      </c>
      <c r="B1018" s="17">
        <v>2</v>
      </c>
      <c r="F1018" s="17">
        <f t="shared" si="15"/>
        <v>2</v>
      </c>
    </row>
    <row r="1019" spans="1:6" x14ac:dyDescent="0.3">
      <c r="A1019" s="8" t="s">
        <v>1702</v>
      </c>
      <c r="B1019" s="17">
        <v>2</v>
      </c>
      <c r="F1019" s="17">
        <f t="shared" si="15"/>
        <v>2</v>
      </c>
    </row>
    <row r="1020" spans="1:6" x14ac:dyDescent="0.3">
      <c r="A1020" s="8" t="s">
        <v>2698</v>
      </c>
      <c r="B1020" s="17">
        <v>2</v>
      </c>
      <c r="F1020" s="17">
        <f t="shared" si="15"/>
        <v>2</v>
      </c>
    </row>
    <row r="1021" spans="1:6" x14ac:dyDescent="0.3">
      <c r="A1021" s="8" t="s">
        <v>2749</v>
      </c>
      <c r="B1021" s="17">
        <v>2</v>
      </c>
      <c r="F1021" s="17">
        <f t="shared" si="15"/>
        <v>2</v>
      </c>
    </row>
    <row r="1022" spans="1:6" x14ac:dyDescent="0.3">
      <c r="A1022" s="8" t="s">
        <v>2757</v>
      </c>
      <c r="B1022" s="17">
        <v>2</v>
      </c>
      <c r="F1022" s="17">
        <f t="shared" si="15"/>
        <v>2</v>
      </c>
    </row>
    <row r="1023" spans="1:6" x14ac:dyDescent="0.3">
      <c r="A1023" s="8" t="s">
        <v>2901</v>
      </c>
      <c r="B1023" s="17">
        <v>2</v>
      </c>
      <c r="F1023" s="17">
        <f t="shared" si="15"/>
        <v>2</v>
      </c>
    </row>
    <row r="1024" spans="1:6" x14ac:dyDescent="0.3">
      <c r="A1024" s="8" t="s">
        <v>1591</v>
      </c>
      <c r="B1024" s="17">
        <v>2</v>
      </c>
      <c r="F1024" s="17">
        <f t="shared" si="15"/>
        <v>2</v>
      </c>
    </row>
    <row r="1025" spans="1:6" x14ac:dyDescent="0.3">
      <c r="A1025" s="8" t="s">
        <v>2866</v>
      </c>
      <c r="B1025" s="17">
        <v>2</v>
      </c>
      <c r="F1025" s="17">
        <f t="shared" si="15"/>
        <v>2</v>
      </c>
    </row>
    <row r="1026" spans="1:6" x14ac:dyDescent="0.3">
      <c r="A1026" s="8" t="s">
        <v>938</v>
      </c>
      <c r="B1026" s="17">
        <v>2</v>
      </c>
      <c r="F1026" s="17">
        <f t="shared" si="15"/>
        <v>2</v>
      </c>
    </row>
    <row r="1027" spans="1:6" x14ac:dyDescent="0.3">
      <c r="A1027" s="8" t="s">
        <v>862</v>
      </c>
      <c r="B1027" s="17">
        <v>2</v>
      </c>
      <c r="F1027" s="17">
        <f t="shared" si="15"/>
        <v>2</v>
      </c>
    </row>
    <row r="1028" spans="1:6" x14ac:dyDescent="0.3">
      <c r="A1028" s="8" t="s">
        <v>3627</v>
      </c>
      <c r="B1028" s="17">
        <v>2</v>
      </c>
      <c r="F1028" s="17">
        <f t="shared" si="15"/>
        <v>2</v>
      </c>
    </row>
    <row r="1029" spans="1:6" x14ac:dyDescent="0.3">
      <c r="A1029" s="8" t="s">
        <v>2506</v>
      </c>
      <c r="B1029" s="17">
        <v>2</v>
      </c>
      <c r="F1029" s="17">
        <f t="shared" si="15"/>
        <v>2</v>
      </c>
    </row>
    <row r="1030" spans="1:6" x14ac:dyDescent="0.3">
      <c r="A1030" s="8" t="s">
        <v>4017</v>
      </c>
      <c r="B1030" s="17">
        <v>2</v>
      </c>
      <c r="F1030" s="17">
        <f t="shared" ref="F1030:F1093" si="16">B1030</f>
        <v>2</v>
      </c>
    </row>
    <row r="1031" spans="1:6" x14ac:dyDescent="0.3">
      <c r="A1031" s="8" t="s">
        <v>3937</v>
      </c>
      <c r="B1031" s="17">
        <v>2</v>
      </c>
      <c r="F1031" s="17">
        <f t="shared" si="16"/>
        <v>2</v>
      </c>
    </row>
    <row r="1032" spans="1:6" x14ac:dyDescent="0.3">
      <c r="A1032" s="8" t="s">
        <v>1130</v>
      </c>
      <c r="B1032" s="17">
        <v>2</v>
      </c>
      <c r="F1032" s="17">
        <f t="shared" si="16"/>
        <v>2</v>
      </c>
    </row>
    <row r="1033" spans="1:6" x14ac:dyDescent="0.3">
      <c r="A1033" s="8" t="s">
        <v>4001</v>
      </c>
      <c r="B1033" s="17">
        <v>2</v>
      </c>
      <c r="F1033" s="17">
        <f t="shared" si="16"/>
        <v>2</v>
      </c>
    </row>
    <row r="1034" spans="1:6" x14ac:dyDescent="0.3">
      <c r="A1034" s="8" t="s">
        <v>885</v>
      </c>
      <c r="B1034" s="17">
        <v>2</v>
      </c>
      <c r="F1034" s="17">
        <f t="shared" si="16"/>
        <v>2</v>
      </c>
    </row>
    <row r="1035" spans="1:6" x14ac:dyDescent="0.3">
      <c r="A1035" s="8" t="s">
        <v>544</v>
      </c>
      <c r="B1035" s="17">
        <v>2</v>
      </c>
      <c r="F1035" s="17">
        <f t="shared" si="16"/>
        <v>2</v>
      </c>
    </row>
    <row r="1036" spans="1:6" x14ac:dyDescent="0.3">
      <c r="A1036" s="8" t="s">
        <v>562</v>
      </c>
      <c r="B1036" s="17">
        <v>2</v>
      </c>
      <c r="F1036" s="17">
        <f t="shared" si="16"/>
        <v>2</v>
      </c>
    </row>
    <row r="1037" spans="1:6" x14ac:dyDescent="0.3">
      <c r="A1037" s="8" t="s">
        <v>1423</v>
      </c>
      <c r="B1037" s="17">
        <v>2</v>
      </c>
      <c r="F1037" s="17">
        <f t="shared" si="16"/>
        <v>2</v>
      </c>
    </row>
    <row r="1038" spans="1:6" x14ac:dyDescent="0.3">
      <c r="A1038" s="8" t="s">
        <v>866</v>
      </c>
      <c r="B1038" s="17">
        <v>2</v>
      </c>
      <c r="F1038" s="17">
        <f t="shared" si="16"/>
        <v>2</v>
      </c>
    </row>
    <row r="1039" spans="1:6" x14ac:dyDescent="0.3">
      <c r="A1039" s="8" t="s">
        <v>2946</v>
      </c>
      <c r="B1039" s="17">
        <v>2</v>
      </c>
      <c r="F1039" s="17">
        <f t="shared" si="16"/>
        <v>2</v>
      </c>
    </row>
    <row r="1040" spans="1:6" x14ac:dyDescent="0.3">
      <c r="A1040" s="8" t="s">
        <v>3802</v>
      </c>
      <c r="B1040" s="17">
        <v>2</v>
      </c>
      <c r="F1040" s="17">
        <f t="shared" si="16"/>
        <v>2</v>
      </c>
    </row>
    <row r="1041" spans="1:6" x14ac:dyDescent="0.3">
      <c r="A1041" s="8" t="s">
        <v>3863</v>
      </c>
      <c r="B1041" s="17">
        <v>2</v>
      </c>
      <c r="F1041" s="17">
        <f t="shared" si="16"/>
        <v>2</v>
      </c>
    </row>
    <row r="1042" spans="1:6" x14ac:dyDescent="0.3">
      <c r="A1042" s="8" t="s">
        <v>3901</v>
      </c>
      <c r="B1042" s="17">
        <v>2</v>
      </c>
      <c r="F1042" s="17">
        <f t="shared" si="16"/>
        <v>2</v>
      </c>
    </row>
    <row r="1043" spans="1:6" x14ac:dyDescent="0.3">
      <c r="A1043" s="8" t="s">
        <v>1880</v>
      </c>
      <c r="B1043" s="17">
        <v>2</v>
      </c>
      <c r="F1043" s="17">
        <f t="shared" si="16"/>
        <v>2</v>
      </c>
    </row>
    <row r="1044" spans="1:6" x14ac:dyDescent="0.3">
      <c r="A1044" s="8" t="s">
        <v>1136</v>
      </c>
      <c r="B1044" s="17">
        <v>1</v>
      </c>
      <c r="F1044" s="17">
        <f t="shared" si="16"/>
        <v>1</v>
      </c>
    </row>
    <row r="1045" spans="1:6" x14ac:dyDescent="0.3">
      <c r="A1045" s="8" t="s">
        <v>214</v>
      </c>
      <c r="B1045" s="17">
        <v>1</v>
      </c>
      <c r="F1045" s="17">
        <f t="shared" si="16"/>
        <v>1</v>
      </c>
    </row>
    <row r="1046" spans="1:6" x14ac:dyDescent="0.3">
      <c r="A1046" s="8" t="s">
        <v>1500</v>
      </c>
      <c r="B1046" s="17">
        <v>1</v>
      </c>
      <c r="F1046" s="17">
        <f t="shared" si="16"/>
        <v>1</v>
      </c>
    </row>
    <row r="1047" spans="1:6" x14ac:dyDescent="0.3">
      <c r="A1047" s="8" t="s">
        <v>1179</v>
      </c>
      <c r="B1047" s="17">
        <v>1</v>
      </c>
      <c r="F1047" s="17">
        <f t="shared" si="16"/>
        <v>1</v>
      </c>
    </row>
    <row r="1048" spans="1:6" x14ac:dyDescent="0.3">
      <c r="A1048" s="8" t="s">
        <v>2594</v>
      </c>
      <c r="B1048" s="17">
        <v>1</v>
      </c>
      <c r="F1048" s="17">
        <f t="shared" si="16"/>
        <v>1</v>
      </c>
    </row>
    <row r="1049" spans="1:6" x14ac:dyDescent="0.3">
      <c r="A1049" s="8" t="s">
        <v>697</v>
      </c>
      <c r="B1049" s="17">
        <v>1</v>
      </c>
      <c r="F1049" s="17">
        <f t="shared" si="16"/>
        <v>1</v>
      </c>
    </row>
    <row r="1050" spans="1:6" x14ac:dyDescent="0.3">
      <c r="A1050" s="8" t="s">
        <v>4080</v>
      </c>
      <c r="B1050" s="17">
        <v>1</v>
      </c>
      <c r="F1050" s="17">
        <f t="shared" si="16"/>
        <v>1</v>
      </c>
    </row>
    <row r="1051" spans="1:6" x14ac:dyDescent="0.3">
      <c r="A1051" s="8" t="s">
        <v>3803</v>
      </c>
      <c r="B1051" s="17">
        <v>1</v>
      </c>
      <c r="F1051" s="17">
        <f t="shared" si="16"/>
        <v>1</v>
      </c>
    </row>
    <row r="1052" spans="1:6" x14ac:dyDescent="0.3">
      <c r="A1052" s="8" t="s">
        <v>3859</v>
      </c>
      <c r="B1052" s="17">
        <v>1</v>
      </c>
      <c r="F1052" s="17">
        <f t="shared" si="16"/>
        <v>1</v>
      </c>
    </row>
    <row r="1053" spans="1:6" x14ac:dyDescent="0.3">
      <c r="A1053" s="8" t="s">
        <v>1154</v>
      </c>
      <c r="B1053" s="17">
        <v>1</v>
      </c>
      <c r="F1053" s="17">
        <f t="shared" si="16"/>
        <v>1</v>
      </c>
    </row>
    <row r="1054" spans="1:6" x14ac:dyDescent="0.3">
      <c r="A1054" s="8" t="s">
        <v>216</v>
      </c>
      <c r="B1054" s="17">
        <v>1</v>
      </c>
      <c r="F1054" s="17">
        <f t="shared" si="16"/>
        <v>1</v>
      </c>
    </row>
    <row r="1055" spans="1:6" x14ac:dyDescent="0.3">
      <c r="A1055" s="8" t="s">
        <v>3856</v>
      </c>
      <c r="B1055" s="17">
        <v>1</v>
      </c>
      <c r="F1055" s="17">
        <f t="shared" si="16"/>
        <v>1</v>
      </c>
    </row>
    <row r="1056" spans="1:6" x14ac:dyDescent="0.3">
      <c r="A1056" s="8" t="s">
        <v>1172</v>
      </c>
      <c r="B1056" s="17">
        <v>1</v>
      </c>
      <c r="F1056" s="17">
        <f t="shared" si="16"/>
        <v>1</v>
      </c>
    </row>
    <row r="1057" spans="1:6" x14ac:dyDescent="0.3">
      <c r="A1057" s="8" t="s">
        <v>3785</v>
      </c>
      <c r="B1057" s="17">
        <v>1</v>
      </c>
      <c r="F1057" s="17">
        <f t="shared" si="16"/>
        <v>1</v>
      </c>
    </row>
    <row r="1058" spans="1:6" x14ac:dyDescent="0.3">
      <c r="A1058" s="8" t="s">
        <v>3095</v>
      </c>
      <c r="B1058" s="17">
        <v>1</v>
      </c>
      <c r="F1058" s="17">
        <f t="shared" si="16"/>
        <v>1</v>
      </c>
    </row>
    <row r="1059" spans="1:6" x14ac:dyDescent="0.3">
      <c r="A1059" s="8" t="s">
        <v>3852</v>
      </c>
      <c r="B1059" s="17">
        <v>1</v>
      </c>
      <c r="F1059" s="17">
        <f t="shared" si="16"/>
        <v>1</v>
      </c>
    </row>
    <row r="1060" spans="1:6" x14ac:dyDescent="0.3">
      <c r="A1060" s="8" t="s">
        <v>487</v>
      </c>
      <c r="B1060" s="17">
        <v>1</v>
      </c>
      <c r="F1060" s="17">
        <f t="shared" si="16"/>
        <v>1</v>
      </c>
    </row>
    <row r="1061" spans="1:6" x14ac:dyDescent="0.3">
      <c r="A1061" s="8" t="s">
        <v>3892</v>
      </c>
      <c r="B1061" s="17">
        <v>1</v>
      </c>
      <c r="F1061" s="17">
        <f t="shared" si="16"/>
        <v>1</v>
      </c>
    </row>
    <row r="1062" spans="1:6" x14ac:dyDescent="0.3">
      <c r="A1062" s="8" t="s">
        <v>2428</v>
      </c>
      <c r="B1062" s="17">
        <v>1</v>
      </c>
      <c r="F1062" s="17">
        <f t="shared" si="16"/>
        <v>1</v>
      </c>
    </row>
    <row r="1063" spans="1:6" x14ac:dyDescent="0.3">
      <c r="A1063" s="8" t="s">
        <v>1084</v>
      </c>
      <c r="B1063" s="17">
        <v>1</v>
      </c>
      <c r="F1063" s="17">
        <f t="shared" si="16"/>
        <v>1</v>
      </c>
    </row>
    <row r="1064" spans="1:6" x14ac:dyDescent="0.3">
      <c r="A1064" s="8" t="s">
        <v>1100</v>
      </c>
      <c r="B1064" s="17">
        <v>1</v>
      </c>
      <c r="F1064" s="17">
        <f t="shared" si="16"/>
        <v>1</v>
      </c>
    </row>
    <row r="1065" spans="1:6" x14ac:dyDescent="0.3">
      <c r="A1065" s="8" t="s">
        <v>4045</v>
      </c>
      <c r="B1065" s="17">
        <v>1</v>
      </c>
      <c r="F1065" s="17">
        <f t="shared" si="16"/>
        <v>1</v>
      </c>
    </row>
    <row r="1066" spans="1:6" x14ac:dyDescent="0.3">
      <c r="A1066" s="8" t="s">
        <v>3954</v>
      </c>
      <c r="B1066" s="17">
        <v>1</v>
      </c>
      <c r="F1066" s="17">
        <f t="shared" si="16"/>
        <v>1</v>
      </c>
    </row>
    <row r="1067" spans="1:6" x14ac:dyDescent="0.3">
      <c r="A1067" s="8" t="s">
        <v>3742</v>
      </c>
      <c r="B1067" s="17">
        <v>1</v>
      </c>
      <c r="F1067" s="17">
        <f t="shared" si="16"/>
        <v>1</v>
      </c>
    </row>
    <row r="1068" spans="1:6" x14ac:dyDescent="0.3">
      <c r="A1068" s="8" t="s">
        <v>1582</v>
      </c>
      <c r="B1068" s="17">
        <v>1</v>
      </c>
      <c r="F1068" s="17">
        <f t="shared" si="16"/>
        <v>1</v>
      </c>
    </row>
    <row r="1069" spans="1:6" x14ac:dyDescent="0.3">
      <c r="A1069" s="8" t="s">
        <v>565</v>
      </c>
      <c r="B1069" s="17">
        <v>1</v>
      </c>
      <c r="F1069" s="17">
        <f t="shared" si="16"/>
        <v>1</v>
      </c>
    </row>
    <row r="1070" spans="1:6" x14ac:dyDescent="0.3">
      <c r="A1070" s="8" t="s">
        <v>4041</v>
      </c>
      <c r="B1070" s="17">
        <v>1</v>
      </c>
      <c r="F1070" s="17">
        <f t="shared" si="16"/>
        <v>1</v>
      </c>
    </row>
    <row r="1071" spans="1:6" x14ac:dyDescent="0.3">
      <c r="A1071" s="8" t="s">
        <v>1739</v>
      </c>
      <c r="B1071" s="17">
        <v>1</v>
      </c>
      <c r="F1071" s="17">
        <f t="shared" si="16"/>
        <v>1</v>
      </c>
    </row>
    <row r="1072" spans="1:6" x14ac:dyDescent="0.3">
      <c r="A1072" s="8" t="s">
        <v>577</v>
      </c>
      <c r="B1072" s="17">
        <v>1</v>
      </c>
      <c r="F1072" s="17">
        <f t="shared" si="16"/>
        <v>1</v>
      </c>
    </row>
    <row r="1073" spans="1:6" x14ac:dyDescent="0.3">
      <c r="A1073" s="8" t="s">
        <v>2841</v>
      </c>
      <c r="B1073" s="17">
        <v>1</v>
      </c>
      <c r="F1073" s="17">
        <f t="shared" si="16"/>
        <v>1</v>
      </c>
    </row>
    <row r="1074" spans="1:6" x14ac:dyDescent="0.3">
      <c r="A1074" s="8" t="s">
        <v>3947</v>
      </c>
      <c r="B1074" s="17">
        <v>1</v>
      </c>
      <c r="F1074" s="17">
        <f t="shared" si="16"/>
        <v>1</v>
      </c>
    </row>
    <row r="1075" spans="1:6" x14ac:dyDescent="0.3">
      <c r="A1075" s="8" t="s">
        <v>773</v>
      </c>
      <c r="B1075" s="17">
        <v>1</v>
      </c>
      <c r="F1075" s="17">
        <f t="shared" si="16"/>
        <v>1</v>
      </c>
    </row>
    <row r="1076" spans="1:6" x14ac:dyDescent="0.3">
      <c r="A1076" s="8" t="s">
        <v>3996</v>
      </c>
      <c r="B1076" s="17">
        <v>1</v>
      </c>
      <c r="F1076" s="17">
        <f t="shared" si="16"/>
        <v>1</v>
      </c>
    </row>
    <row r="1077" spans="1:6" x14ac:dyDescent="0.3">
      <c r="A1077" s="8" t="s">
        <v>3949</v>
      </c>
      <c r="B1077" s="17">
        <v>1</v>
      </c>
      <c r="F1077" s="17">
        <f t="shared" si="16"/>
        <v>1</v>
      </c>
    </row>
    <row r="1078" spans="1:6" x14ac:dyDescent="0.3">
      <c r="A1078" s="8" t="s">
        <v>869</v>
      </c>
      <c r="B1078" s="17">
        <v>1</v>
      </c>
      <c r="F1078" s="17">
        <f t="shared" si="16"/>
        <v>1</v>
      </c>
    </row>
    <row r="1079" spans="1:6" x14ac:dyDescent="0.3">
      <c r="A1079" s="8" t="s">
        <v>1424</v>
      </c>
      <c r="B1079" s="17">
        <v>1</v>
      </c>
      <c r="F1079" s="17">
        <f t="shared" si="16"/>
        <v>1</v>
      </c>
    </row>
    <row r="1080" spans="1:6" x14ac:dyDescent="0.3">
      <c r="A1080" s="8" t="s">
        <v>3637</v>
      </c>
      <c r="B1080" s="17">
        <v>1</v>
      </c>
      <c r="F1080" s="17">
        <f t="shared" si="16"/>
        <v>1</v>
      </c>
    </row>
    <row r="1081" spans="1:6" x14ac:dyDescent="0.3">
      <c r="A1081" s="8" t="s">
        <v>1711</v>
      </c>
      <c r="B1081" s="17">
        <v>1</v>
      </c>
      <c r="F1081" s="17">
        <f t="shared" si="16"/>
        <v>1</v>
      </c>
    </row>
    <row r="1082" spans="1:6" x14ac:dyDescent="0.3">
      <c r="A1082" s="8" t="s">
        <v>3936</v>
      </c>
      <c r="B1082" s="17">
        <v>1</v>
      </c>
      <c r="F1082" s="17">
        <f t="shared" si="16"/>
        <v>1</v>
      </c>
    </row>
    <row r="1083" spans="1:6" x14ac:dyDescent="0.3">
      <c r="A1083" s="8" t="s">
        <v>465</v>
      </c>
      <c r="B1083" s="17">
        <v>1</v>
      </c>
      <c r="F1083" s="17">
        <f t="shared" si="16"/>
        <v>1</v>
      </c>
    </row>
    <row r="1084" spans="1:6" x14ac:dyDescent="0.3">
      <c r="A1084" s="8" t="s">
        <v>1740</v>
      </c>
      <c r="B1084" s="17">
        <v>1</v>
      </c>
      <c r="F1084" s="17">
        <f t="shared" si="16"/>
        <v>1</v>
      </c>
    </row>
    <row r="1085" spans="1:6" x14ac:dyDescent="0.3">
      <c r="A1085" s="8" t="s">
        <v>4104</v>
      </c>
      <c r="B1085" s="17">
        <v>1</v>
      </c>
      <c r="F1085" s="17">
        <f t="shared" si="16"/>
        <v>1</v>
      </c>
    </row>
    <row r="1086" spans="1:6" x14ac:dyDescent="0.3">
      <c r="A1086" s="8" t="s">
        <v>1074</v>
      </c>
      <c r="B1086" s="17">
        <v>1</v>
      </c>
      <c r="F1086" s="17">
        <f t="shared" si="16"/>
        <v>1</v>
      </c>
    </row>
    <row r="1087" spans="1:6" x14ac:dyDescent="0.3">
      <c r="A1087" s="8" t="s">
        <v>1735</v>
      </c>
      <c r="B1087" s="17">
        <v>1</v>
      </c>
      <c r="F1087" s="17">
        <f t="shared" si="16"/>
        <v>1</v>
      </c>
    </row>
    <row r="1088" spans="1:6" x14ac:dyDescent="0.3">
      <c r="A1088" s="8" t="s">
        <v>2417</v>
      </c>
      <c r="B1088" s="17">
        <v>1</v>
      </c>
      <c r="F1088" s="17">
        <f t="shared" si="16"/>
        <v>1</v>
      </c>
    </row>
    <row r="1089" spans="1:6" x14ac:dyDescent="0.3">
      <c r="A1089" s="8" t="s">
        <v>1989</v>
      </c>
      <c r="B1089" s="17">
        <v>1</v>
      </c>
      <c r="F1089" s="17">
        <f t="shared" si="16"/>
        <v>1</v>
      </c>
    </row>
    <row r="1090" spans="1:6" x14ac:dyDescent="0.3">
      <c r="A1090" s="8" t="s">
        <v>2694</v>
      </c>
      <c r="B1090" s="17">
        <v>1</v>
      </c>
      <c r="F1090" s="17">
        <f t="shared" si="16"/>
        <v>1</v>
      </c>
    </row>
    <row r="1091" spans="1:6" x14ac:dyDescent="0.3">
      <c r="A1091" s="8" t="s">
        <v>1990</v>
      </c>
      <c r="B1091" s="17">
        <v>1</v>
      </c>
      <c r="F1091" s="17">
        <f t="shared" si="16"/>
        <v>1</v>
      </c>
    </row>
    <row r="1092" spans="1:6" x14ac:dyDescent="0.3">
      <c r="A1092" s="8" t="s">
        <v>3743</v>
      </c>
      <c r="B1092" s="17">
        <v>1</v>
      </c>
      <c r="F1092" s="17">
        <f t="shared" si="16"/>
        <v>1</v>
      </c>
    </row>
    <row r="1093" spans="1:6" x14ac:dyDescent="0.3">
      <c r="A1093" s="8" t="s">
        <v>4020</v>
      </c>
      <c r="B1093" s="17">
        <v>1</v>
      </c>
      <c r="F1093" s="17">
        <f t="shared" si="16"/>
        <v>1</v>
      </c>
    </row>
    <row r="1094" spans="1:6" x14ac:dyDescent="0.3">
      <c r="A1094" s="8" t="s">
        <v>3914</v>
      </c>
      <c r="B1094" s="17">
        <v>1</v>
      </c>
      <c r="F1094" s="17">
        <f t="shared" ref="F1094:F1157" si="17">B1094</f>
        <v>1</v>
      </c>
    </row>
    <row r="1095" spans="1:6" x14ac:dyDescent="0.3">
      <c r="A1095" s="8" t="s">
        <v>1134</v>
      </c>
      <c r="B1095" s="17">
        <v>1</v>
      </c>
      <c r="F1095" s="17">
        <f t="shared" si="17"/>
        <v>1</v>
      </c>
    </row>
    <row r="1096" spans="1:6" x14ac:dyDescent="0.3">
      <c r="A1096" s="8" t="s">
        <v>3200</v>
      </c>
      <c r="B1096" s="17">
        <v>1</v>
      </c>
      <c r="F1096" s="17">
        <f t="shared" si="17"/>
        <v>1</v>
      </c>
    </row>
    <row r="1097" spans="1:6" x14ac:dyDescent="0.3">
      <c r="A1097" s="8" t="s">
        <v>3115</v>
      </c>
      <c r="B1097" s="17">
        <v>1</v>
      </c>
      <c r="F1097" s="17">
        <f t="shared" si="17"/>
        <v>1</v>
      </c>
    </row>
    <row r="1098" spans="1:6" x14ac:dyDescent="0.3">
      <c r="A1098" s="8" t="s">
        <v>581</v>
      </c>
      <c r="B1098" s="17">
        <v>1</v>
      </c>
      <c r="F1098" s="17">
        <f t="shared" si="17"/>
        <v>1</v>
      </c>
    </row>
    <row r="1099" spans="1:6" x14ac:dyDescent="0.3">
      <c r="A1099" s="8" t="s">
        <v>168</v>
      </c>
      <c r="B1099" s="17">
        <v>1</v>
      </c>
      <c r="F1099" s="17">
        <f t="shared" si="17"/>
        <v>1</v>
      </c>
    </row>
    <row r="1100" spans="1:6" x14ac:dyDescent="0.3">
      <c r="A1100" s="8" t="s">
        <v>1140</v>
      </c>
      <c r="B1100" s="17">
        <v>1</v>
      </c>
      <c r="F1100" s="17">
        <f t="shared" si="17"/>
        <v>1</v>
      </c>
    </row>
    <row r="1101" spans="1:6" x14ac:dyDescent="0.3">
      <c r="A1101" s="8" t="s">
        <v>2910</v>
      </c>
      <c r="B1101" s="17">
        <v>1</v>
      </c>
      <c r="F1101" s="17">
        <f t="shared" si="17"/>
        <v>1</v>
      </c>
    </row>
    <row r="1102" spans="1:6" x14ac:dyDescent="0.3">
      <c r="A1102" s="8" t="s">
        <v>1492</v>
      </c>
      <c r="B1102" s="17">
        <v>1</v>
      </c>
      <c r="F1102" s="17">
        <f t="shared" si="17"/>
        <v>1</v>
      </c>
    </row>
    <row r="1103" spans="1:6" x14ac:dyDescent="0.3">
      <c r="A1103" s="8" t="s">
        <v>1419</v>
      </c>
      <c r="B1103" s="17">
        <v>1</v>
      </c>
      <c r="F1103" s="17">
        <f t="shared" si="17"/>
        <v>1</v>
      </c>
    </row>
    <row r="1104" spans="1:6" x14ac:dyDescent="0.3">
      <c r="A1104" s="8" t="s">
        <v>4064</v>
      </c>
      <c r="B1104" s="17">
        <v>1</v>
      </c>
      <c r="F1104" s="17">
        <f t="shared" si="17"/>
        <v>1</v>
      </c>
    </row>
    <row r="1105" spans="1:6" x14ac:dyDescent="0.3">
      <c r="A1105" s="8" t="s">
        <v>4075</v>
      </c>
      <c r="B1105" s="17">
        <v>1</v>
      </c>
      <c r="F1105" s="17">
        <f t="shared" si="17"/>
        <v>1</v>
      </c>
    </row>
    <row r="1106" spans="1:6" x14ac:dyDescent="0.3">
      <c r="A1106" s="8" t="s">
        <v>475</v>
      </c>
      <c r="B1106" s="17">
        <v>1</v>
      </c>
      <c r="F1106" s="17">
        <f t="shared" si="17"/>
        <v>1</v>
      </c>
    </row>
    <row r="1107" spans="1:6" x14ac:dyDescent="0.3">
      <c r="A1107" s="8" t="s">
        <v>567</v>
      </c>
      <c r="B1107" s="17">
        <v>1</v>
      </c>
      <c r="F1107" s="17">
        <f t="shared" si="17"/>
        <v>1</v>
      </c>
    </row>
    <row r="1108" spans="1:6" x14ac:dyDescent="0.3">
      <c r="A1108" s="8" t="s">
        <v>2589</v>
      </c>
      <c r="B1108" s="17">
        <v>1</v>
      </c>
      <c r="F1108" s="17">
        <f t="shared" si="17"/>
        <v>1</v>
      </c>
    </row>
    <row r="1109" spans="1:6" x14ac:dyDescent="0.3">
      <c r="A1109" s="8" t="s">
        <v>1451</v>
      </c>
      <c r="B1109" s="17">
        <v>1</v>
      </c>
      <c r="F1109" s="17">
        <f t="shared" si="17"/>
        <v>1</v>
      </c>
    </row>
    <row r="1110" spans="1:6" x14ac:dyDescent="0.3">
      <c r="A1110" s="8" t="s">
        <v>2429</v>
      </c>
      <c r="B1110" s="17">
        <v>1</v>
      </c>
      <c r="F1110" s="17">
        <f t="shared" si="17"/>
        <v>1</v>
      </c>
    </row>
    <row r="1111" spans="1:6" x14ac:dyDescent="0.3">
      <c r="A1111" s="8" t="s">
        <v>1544</v>
      </c>
      <c r="B1111" s="17">
        <v>1</v>
      </c>
      <c r="F1111" s="17">
        <f t="shared" si="17"/>
        <v>1</v>
      </c>
    </row>
    <row r="1112" spans="1:6" x14ac:dyDescent="0.3">
      <c r="A1112" s="8" t="s">
        <v>1441</v>
      </c>
      <c r="B1112" s="17">
        <v>1</v>
      </c>
      <c r="F1112" s="17">
        <f t="shared" si="17"/>
        <v>1</v>
      </c>
    </row>
    <row r="1113" spans="1:6" x14ac:dyDescent="0.3">
      <c r="A1113" s="8" t="s">
        <v>1558</v>
      </c>
      <c r="B1113" s="17">
        <v>1</v>
      </c>
      <c r="F1113" s="17">
        <f t="shared" si="17"/>
        <v>1</v>
      </c>
    </row>
    <row r="1114" spans="1:6" x14ac:dyDescent="0.3">
      <c r="A1114" s="8" t="s">
        <v>4011</v>
      </c>
      <c r="B1114" s="17">
        <v>1</v>
      </c>
      <c r="F1114" s="17">
        <f t="shared" si="17"/>
        <v>1</v>
      </c>
    </row>
    <row r="1115" spans="1:6" x14ac:dyDescent="0.3">
      <c r="A1115" s="8" t="s">
        <v>192</v>
      </c>
      <c r="B1115" s="17">
        <v>1</v>
      </c>
      <c r="F1115" s="17">
        <f t="shared" si="17"/>
        <v>1</v>
      </c>
    </row>
    <row r="1116" spans="1:6" x14ac:dyDescent="0.3">
      <c r="A1116" s="8" t="s">
        <v>4000</v>
      </c>
      <c r="B1116" s="17">
        <v>1</v>
      </c>
      <c r="F1116" s="17">
        <f t="shared" si="17"/>
        <v>1</v>
      </c>
    </row>
    <row r="1117" spans="1:6" x14ac:dyDescent="0.3">
      <c r="A1117" s="8" t="s">
        <v>571</v>
      </c>
      <c r="B1117" s="17">
        <v>1</v>
      </c>
      <c r="F1117" s="17">
        <f t="shared" si="17"/>
        <v>1</v>
      </c>
    </row>
    <row r="1118" spans="1:6" x14ac:dyDescent="0.3">
      <c r="A1118" s="8" t="s">
        <v>3630</v>
      </c>
      <c r="B1118" s="17">
        <v>1</v>
      </c>
      <c r="F1118" s="17">
        <f t="shared" si="17"/>
        <v>1</v>
      </c>
    </row>
    <row r="1119" spans="1:6" x14ac:dyDescent="0.3">
      <c r="A1119" s="8" t="s">
        <v>2773</v>
      </c>
      <c r="B1119" s="17">
        <v>1</v>
      </c>
      <c r="F1119" s="17">
        <f t="shared" si="17"/>
        <v>1</v>
      </c>
    </row>
    <row r="1120" spans="1:6" x14ac:dyDescent="0.3">
      <c r="A1120" s="8" t="s">
        <v>714</v>
      </c>
      <c r="B1120" s="17">
        <v>1</v>
      </c>
      <c r="F1120" s="17">
        <f t="shared" si="17"/>
        <v>1</v>
      </c>
    </row>
    <row r="1121" spans="1:6" x14ac:dyDescent="0.3">
      <c r="A1121" s="8" t="s">
        <v>3858</v>
      </c>
      <c r="B1121" s="17">
        <v>1</v>
      </c>
      <c r="F1121" s="17">
        <f t="shared" si="17"/>
        <v>1</v>
      </c>
    </row>
    <row r="1122" spans="1:6" x14ac:dyDescent="0.3">
      <c r="A1122" s="8" t="s">
        <v>779</v>
      </c>
      <c r="B1122" s="17">
        <v>1</v>
      </c>
      <c r="F1122" s="17">
        <f t="shared" si="17"/>
        <v>1</v>
      </c>
    </row>
    <row r="1123" spans="1:6" x14ac:dyDescent="0.3">
      <c r="A1123" s="8" t="s">
        <v>1723</v>
      </c>
      <c r="B1123" s="17">
        <v>1</v>
      </c>
      <c r="F1123" s="17">
        <f t="shared" si="17"/>
        <v>1</v>
      </c>
    </row>
    <row r="1124" spans="1:6" x14ac:dyDescent="0.3">
      <c r="A1124" s="8" t="s">
        <v>2777</v>
      </c>
      <c r="B1124" s="17">
        <v>1</v>
      </c>
      <c r="F1124" s="17">
        <f t="shared" si="17"/>
        <v>1</v>
      </c>
    </row>
    <row r="1125" spans="1:6" x14ac:dyDescent="0.3">
      <c r="A1125" s="8" t="s">
        <v>2129</v>
      </c>
      <c r="B1125" s="17">
        <v>1</v>
      </c>
      <c r="F1125" s="17">
        <f t="shared" si="17"/>
        <v>1</v>
      </c>
    </row>
    <row r="1126" spans="1:6" x14ac:dyDescent="0.3">
      <c r="A1126" s="8" t="s">
        <v>4046</v>
      </c>
      <c r="B1126" s="17">
        <v>1</v>
      </c>
      <c r="F1126" s="17">
        <f t="shared" si="17"/>
        <v>1</v>
      </c>
    </row>
    <row r="1127" spans="1:6" x14ac:dyDescent="0.3">
      <c r="A1127" s="8" t="s">
        <v>549</v>
      </c>
      <c r="B1127" s="17">
        <v>1</v>
      </c>
      <c r="F1127" s="17">
        <f t="shared" si="17"/>
        <v>1</v>
      </c>
    </row>
    <row r="1128" spans="1:6" x14ac:dyDescent="0.3">
      <c r="A1128" s="8" t="s">
        <v>570</v>
      </c>
      <c r="B1128" s="17">
        <v>1</v>
      </c>
      <c r="F1128" s="17">
        <f t="shared" si="17"/>
        <v>1</v>
      </c>
    </row>
    <row r="1129" spans="1:6" x14ac:dyDescent="0.3">
      <c r="A1129" s="8" t="s">
        <v>3628</v>
      </c>
      <c r="B1129" s="17">
        <v>1</v>
      </c>
      <c r="F1129" s="17">
        <f t="shared" si="17"/>
        <v>1</v>
      </c>
    </row>
    <row r="1130" spans="1:6" x14ac:dyDescent="0.3">
      <c r="A1130" s="8" t="s">
        <v>2147</v>
      </c>
      <c r="B1130" s="17">
        <v>1</v>
      </c>
      <c r="F1130" s="17">
        <f t="shared" si="17"/>
        <v>1</v>
      </c>
    </row>
    <row r="1131" spans="1:6" x14ac:dyDescent="0.3">
      <c r="A1131" s="8" t="s">
        <v>2586</v>
      </c>
      <c r="B1131" s="17">
        <v>1</v>
      </c>
      <c r="F1131" s="17">
        <f t="shared" si="17"/>
        <v>1</v>
      </c>
    </row>
    <row r="1132" spans="1:6" x14ac:dyDescent="0.3">
      <c r="A1132" s="8" t="s">
        <v>4095</v>
      </c>
      <c r="B1132" s="17">
        <v>1</v>
      </c>
      <c r="F1132" s="17">
        <f t="shared" si="17"/>
        <v>1</v>
      </c>
    </row>
    <row r="1133" spans="1:6" x14ac:dyDescent="0.3">
      <c r="A1133" s="8" t="s">
        <v>1120</v>
      </c>
      <c r="B1133" s="17">
        <v>1</v>
      </c>
      <c r="F1133" s="17">
        <f t="shared" si="17"/>
        <v>1</v>
      </c>
    </row>
    <row r="1134" spans="1:6" x14ac:dyDescent="0.3">
      <c r="A1134" s="8" t="s">
        <v>3909</v>
      </c>
      <c r="B1134" s="17">
        <v>1</v>
      </c>
      <c r="F1134" s="17">
        <f t="shared" si="17"/>
        <v>1</v>
      </c>
    </row>
    <row r="1135" spans="1:6" x14ac:dyDescent="0.3">
      <c r="A1135" s="8" t="s">
        <v>173</v>
      </c>
      <c r="B1135" s="17">
        <v>1</v>
      </c>
      <c r="F1135" s="17">
        <f t="shared" si="17"/>
        <v>1</v>
      </c>
    </row>
    <row r="1136" spans="1:6" x14ac:dyDescent="0.3">
      <c r="A1136" s="8" t="s">
        <v>1177</v>
      </c>
      <c r="B1136" s="17">
        <v>1</v>
      </c>
      <c r="F1136" s="17">
        <f t="shared" si="17"/>
        <v>1</v>
      </c>
    </row>
    <row r="1137" spans="1:6" x14ac:dyDescent="0.3">
      <c r="A1137" s="8" t="s">
        <v>1546</v>
      </c>
      <c r="B1137" s="17">
        <v>1</v>
      </c>
      <c r="F1137" s="17">
        <f t="shared" si="17"/>
        <v>1</v>
      </c>
    </row>
    <row r="1138" spans="1:6" x14ac:dyDescent="0.3">
      <c r="A1138" s="8" t="s">
        <v>2779</v>
      </c>
      <c r="B1138" s="17">
        <v>1</v>
      </c>
      <c r="F1138" s="17">
        <f t="shared" si="17"/>
        <v>1</v>
      </c>
    </row>
    <row r="1139" spans="1:6" x14ac:dyDescent="0.3">
      <c r="A1139" s="8" t="s">
        <v>1728</v>
      </c>
      <c r="B1139" s="17">
        <v>1</v>
      </c>
      <c r="F1139" s="17">
        <f t="shared" si="17"/>
        <v>1</v>
      </c>
    </row>
    <row r="1140" spans="1:6" x14ac:dyDescent="0.3">
      <c r="A1140" s="8" t="s">
        <v>3987</v>
      </c>
      <c r="B1140" s="17">
        <v>1</v>
      </c>
      <c r="F1140" s="17">
        <f t="shared" si="17"/>
        <v>1</v>
      </c>
    </row>
    <row r="1141" spans="1:6" x14ac:dyDescent="0.3">
      <c r="A1141" s="8" t="s">
        <v>2689</v>
      </c>
      <c r="B1141" s="17">
        <v>1</v>
      </c>
      <c r="F1141" s="17">
        <f t="shared" si="17"/>
        <v>1</v>
      </c>
    </row>
    <row r="1142" spans="1:6" x14ac:dyDescent="0.3">
      <c r="A1142" s="8" t="s">
        <v>1987</v>
      </c>
      <c r="B1142" s="17">
        <v>1</v>
      </c>
      <c r="F1142" s="17">
        <f t="shared" si="17"/>
        <v>1</v>
      </c>
    </row>
    <row r="1143" spans="1:6" x14ac:dyDescent="0.3">
      <c r="A1143" s="8" t="s">
        <v>1414</v>
      </c>
      <c r="B1143" s="17">
        <v>1</v>
      </c>
      <c r="F1143" s="17">
        <f t="shared" si="17"/>
        <v>1</v>
      </c>
    </row>
    <row r="1144" spans="1:6" x14ac:dyDescent="0.3">
      <c r="A1144" s="8" t="s">
        <v>3791</v>
      </c>
      <c r="B1144" s="17">
        <v>1</v>
      </c>
      <c r="F1144" s="17">
        <f t="shared" si="17"/>
        <v>1</v>
      </c>
    </row>
    <row r="1145" spans="1:6" x14ac:dyDescent="0.3">
      <c r="A1145" s="8" t="s">
        <v>1135</v>
      </c>
      <c r="B1145" s="17">
        <v>1</v>
      </c>
      <c r="F1145" s="17">
        <f t="shared" si="17"/>
        <v>1</v>
      </c>
    </row>
    <row r="1146" spans="1:6" x14ac:dyDescent="0.3">
      <c r="A1146" s="8" t="s">
        <v>920</v>
      </c>
      <c r="B1146" s="17">
        <v>1</v>
      </c>
      <c r="F1146" s="17">
        <f t="shared" si="17"/>
        <v>1</v>
      </c>
    </row>
    <row r="1147" spans="1:6" x14ac:dyDescent="0.3">
      <c r="A1147" s="8" t="s">
        <v>4091</v>
      </c>
      <c r="B1147" s="17">
        <v>1</v>
      </c>
      <c r="F1147" s="17">
        <f t="shared" si="17"/>
        <v>1</v>
      </c>
    </row>
    <row r="1148" spans="1:6" x14ac:dyDescent="0.3">
      <c r="A1148" s="8" t="s">
        <v>239</v>
      </c>
      <c r="B1148" s="17">
        <v>1</v>
      </c>
      <c r="F1148" s="17">
        <f t="shared" si="17"/>
        <v>1</v>
      </c>
    </row>
    <row r="1149" spans="1:6" x14ac:dyDescent="0.3">
      <c r="A1149" s="8" t="s">
        <v>560</v>
      </c>
      <c r="B1149" s="17">
        <v>1</v>
      </c>
      <c r="F1149" s="17">
        <f t="shared" si="17"/>
        <v>1</v>
      </c>
    </row>
    <row r="1150" spans="1:6" x14ac:dyDescent="0.3">
      <c r="A1150" s="8" t="s">
        <v>163</v>
      </c>
      <c r="B1150" s="17">
        <v>1</v>
      </c>
      <c r="F1150" s="17">
        <f t="shared" si="17"/>
        <v>1</v>
      </c>
    </row>
    <row r="1151" spans="1:6" x14ac:dyDescent="0.3">
      <c r="A1151" s="8" t="s">
        <v>460</v>
      </c>
      <c r="B1151" s="17">
        <v>1</v>
      </c>
      <c r="F1151" s="17">
        <f t="shared" si="17"/>
        <v>1</v>
      </c>
    </row>
    <row r="1152" spans="1:6" x14ac:dyDescent="0.3">
      <c r="A1152" s="8" t="s">
        <v>2844</v>
      </c>
      <c r="B1152" s="17">
        <v>1</v>
      </c>
      <c r="F1152" s="17">
        <f t="shared" si="17"/>
        <v>1</v>
      </c>
    </row>
    <row r="1153" spans="1:6" x14ac:dyDescent="0.3">
      <c r="A1153" s="8" t="s">
        <v>1560</v>
      </c>
      <c r="B1153" s="17">
        <v>1</v>
      </c>
      <c r="F1153" s="17">
        <f t="shared" si="17"/>
        <v>1</v>
      </c>
    </row>
    <row r="1154" spans="1:6" x14ac:dyDescent="0.3">
      <c r="A1154" s="8" t="s">
        <v>2685</v>
      </c>
      <c r="B1154" s="17">
        <v>1</v>
      </c>
      <c r="F1154" s="17">
        <f t="shared" si="17"/>
        <v>1</v>
      </c>
    </row>
    <row r="1155" spans="1:6" x14ac:dyDescent="0.3">
      <c r="A1155" s="8" t="s">
        <v>3989</v>
      </c>
      <c r="B1155" s="17">
        <v>1</v>
      </c>
      <c r="F1155" s="17">
        <f t="shared" si="17"/>
        <v>1</v>
      </c>
    </row>
    <row r="1156" spans="1:6" x14ac:dyDescent="0.3">
      <c r="A1156" s="8" t="s">
        <v>3727</v>
      </c>
      <c r="B1156" s="17">
        <v>1</v>
      </c>
      <c r="F1156" s="17">
        <f t="shared" si="17"/>
        <v>1</v>
      </c>
    </row>
    <row r="1157" spans="1:6" x14ac:dyDescent="0.3">
      <c r="A1157" s="8" t="s">
        <v>3094</v>
      </c>
      <c r="B1157" s="17">
        <v>1</v>
      </c>
      <c r="F1157" s="17">
        <f t="shared" si="17"/>
        <v>1</v>
      </c>
    </row>
    <row r="1158" spans="1:6" x14ac:dyDescent="0.3">
      <c r="A1158" s="8" t="s">
        <v>1174</v>
      </c>
      <c r="B1158" s="17">
        <v>1</v>
      </c>
      <c r="F1158" s="17">
        <f t="shared" ref="F1158:F1221" si="18">B1158</f>
        <v>1</v>
      </c>
    </row>
    <row r="1159" spans="1:6" x14ac:dyDescent="0.3">
      <c r="A1159" s="8" t="s">
        <v>1703</v>
      </c>
      <c r="B1159" s="17">
        <v>1</v>
      </c>
      <c r="F1159" s="17">
        <f t="shared" si="18"/>
        <v>1</v>
      </c>
    </row>
    <row r="1160" spans="1:6" x14ac:dyDescent="0.3">
      <c r="A1160" s="8" t="s">
        <v>217</v>
      </c>
      <c r="B1160" s="17">
        <v>1</v>
      </c>
      <c r="F1160" s="17">
        <f t="shared" si="18"/>
        <v>1</v>
      </c>
    </row>
    <row r="1161" spans="1:6" x14ac:dyDescent="0.3">
      <c r="A1161" s="8" t="s">
        <v>1868</v>
      </c>
      <c r="B1161" s="17">
        <v>1</v>
      </c>
      <c r="F1161" s="17">
        <f t="shared" si="18"/>
        <v>1</v>
      </c>
    </row>
    <row r="1162" spans="1:6" x14ac:dyDescent="0.3">
      <c r="A1162" s="8" t="s">
        <v>4062</v>
      </c>
      <c r="B1162" s="17">
        <v>1</v>
      </c>
      <c r="F1162" s="17">
        <f t="shared" si="18"/>
        <v>1</v>
      </c>
    </row>
    <row r="1163" spans="1:6" x14ac:dyDescent="0.3">
      <c r="A1163" s="8" t="s">
        <v>542</v>
      </c>
      <c r="B1163" s="17">
        <v>1</v>
      </c>
      <c r="F1163" s="17">
        <f t="shared" si="18"/>
        <v>1</v>
      </c>
    </row>
    <row r="1164" spans="1:6" x14ac:dyDescent="0.3">
      <c r="A1164" s="8" t="s">
        <v>3898</v>
      </c>
      <c r="B1164" s="17">
        <v>1</v>
      </c>
      <c r="F1164" s="17">
        <f t="shared" si="18"/>
        <v>1</v>
      </c>
    </row>
    <row r="1165" spans="1:6" x14ac:dyDescent="0.3">
      <c r="A1165" s="8" t="s">
        <v>1411</v>
      </c>
      <c r="B1165" s="17">
        <v>1</v>
      </c>
      <c r="F1165" s="17">
        <f t="shared" si="18"/>
        <v>1</v>
      </c>
    </row>
    <row r="1166" spans="1:6" x14ac:dyDescent="0.3">
      <c r="A1166" s="8" t="s">
        <v>445</v>
      </c>
      <c r="B1166" s="17">
        <v>1</v>
      </c>
      <c r="F1166" s="17">
        <f t="shared" si="18"/>
        <v>1</v>
      </c>
    </row>
    <row r="1167" spans="1:6" x14ac:dyDescent="0.3">
      <c r="A1167" s="8" t="s">
        <v>584</v>
      </c>
      <c r="B1167" s="17">
        <v>1</v>
      </c>
      <c r="F1167" s="17">
        <f t="shared" si="18"/>
        <v>1</v>
      </c>
    </row>
    <row r="1168" spans="1:6" x14ac:dyDescent="0.3">
      <c r="A1168" s="8" t="s">
        <v>2863</v>
      </c>
      <c r="B1168" s="17">
        <v>1</v>
      </c>
      <c r="F1168" s="17">
        <f t="shared" si="18"/>
        <v>1</v>
      </c>
    </row>
    <row r="1169" spans="1:6" x14ac:dyDescent="0.3">
      <c r="A1169" s="8" t="s">
        <v>1584</v>
      </c>
      <c r="B1169" s="17">
        <v>1</v>
      </c>
      <c r="F1169" s="17">
        <f t="shared" si="18"/>
        <v>1</v>
      </c>
    </row>
    <row r="1170" spans="1:6" x14ac:dyDescent="0.3">
      <c r="A1170" s="8" t="s">
        <v>3929</v>
      </c>
      <c r="B1170" s="17">
        <v>1</v>
      </c>
      <c r="F1170" s="17">
        <f t="shared" si="18"/>
        <v>1</v>
      </c>
    </row>
    <row r="1171" spans="1:6" x14ac:dyDescent="0.3">
      <c r="A1171" s="8" t="s">
        <v>2426</v>
      </c>
      <c r="B1171" s="17">
        <v>1</v>
      </c>
      <c r="F1171" s="17">
        <f t="shared" si="18"/>
        <v>1</v>
      </c>
    </row>
    <row r="1172" spans="1:6" x14ac:dyDescent="0.3">
      <c r="A1172" s="8" t="s">
        <v>3110</v>
      </c>
      <c r="B1172" s="17">
        <v>1</v>
      </c>
      <c r="F1172" s="17">
        <f t="shared" si="18"/>
        <v>1</v>
      </c>
    </row>
    <row r="1173" spans="1:6" x14ac:dyDescent="0.3">
      <c r="A1173" s="8" t="s">
        <v>3855</v>
      </c>
      <c r="B1173" s="17">
        <v>1</v>
      </c>
      <c r="F1173" s="17">
        <f t="shared" si="18"/>
        <v>1</v>
      </c>
    </row>
    <row r="1174" spans="1:6" x14ac:dyDescent="0.3">
      <c r="A1174" s="8" t="s">
        <v>2422</v>
      </c>
      <c r="B1174" s="17">
        <v>1</v>
      </c>
      <c r="F1174" s="17">
        <f t="shared" si="18"/>
        <v>1</v>
      </c>
    </row>
    <row r="1175" spans="1:6" x14ac:dyDescent="0.3">
      <c r="A1175" s="8" t="s">
        <v>2403</v>
      </c>
      <c r="B1175" s="17">
        <v>1</v>
      </c>
      <c r="F1175" s="17">
        <f t="shared" si="18"/>
        <v>1</v>
      </c>
    </row>
    <row r="1176" spans="1:6" x14ac:dyDescent="0.3">
      <c r="A1176" s="8" t="s">
        <v>2879</v>
      </c>
      <c r="B1176" s="17">
        <v>1</v>
      </c>
      <c r="F1176" s="17">
        <f t="shared" si="18"/>
        <v>1</v>
      </c>
    </row>
    <row r="1177" spans="1:6" x14ac:dyDescent="0.3">
      <c r="A1177" s="8" t="s">
        <v>2439</v>
      </c>
      <c r="B1177" s="17">
        <v>1</v>
      </c>
      <c r="F1177" s="17">
        <f t="shared" si="18"/>
        <v>1</v>
      </c>
    </row>
    <row r="1178" spans="1:6" x14ac:dyDescent="0.3">
      <c r="A1178" s="8" t="s">
        <v>2582</v>
      </c>
      <c r="B1178" s="17">
        <v>1</v>
      </c>
      <c r="F1178" s="17">
        <f t="shared" si="18"/>
        <v>1</v>
      </c>
    </row>
    <row r="1179" spans="1:6" x14ac:dyDescent="0.3">
      <c r="A1179" s="8" t="s">
        <v>541</v>
      </c>
      <c r="B1179" s="17">
        <v>1</v>
      </c>
      <c r="F1179" s="17">
        <f t="shared" si="18"/>
        <v>1</v>
      </c>
    </row>
    <row r="1180" spans="1:6" x14ac:dyDescent="0.3">
      <c r="A1180" s="8" t="s">
        <v>578</v>
      </c>
      <c r="B1180" s="17">
        <v>1</v>
      </c>
      <c r="F1180" s="17">
        <f t="shared" si="18"/>
        <v>1</v>
      </c>
    </row>
    <row r="1181" spans="1:6" x14ac:dyDescent="0.3">
      <c r="A1181" s="8" t="s">
        <v>3912</v>
      </c>
      <c r="B1181" s="17">
        <v>1</v>
      </c>
      <c r="F1181" s="17">
        <f t="shared" si="18"/>
        <v>1</v>
      </c>
    </row>
    <row r="1182" spans="1:6" x14ac:dyDescent="0.3">
      <c r="A1182" s="8" t="s">
        <v>1129</v>
      </c>
      <c r="B1182" s="17">
        <v>1</v>
      </c>
      <c r="F1182" s="17">
        <f t="shared" si="18"/>
        <v>1</v>
      </c>
    </row>
    <row r="1183" spans="1:6" x14ac:dyDescent="0.3">
      <c r="A1183" s="8" t="s">
        <v>215</v>
      </c>
      <c r="B1183" s="17">
        <v>1</v>
      </c>
      <c r="F1183" s="17">
        <f t="shared" si="18"/>
        <v>1</v>
      </c>
    </row>
    <row r="1184" spans="1:6" x14ac:dyDescent="0.3">
      <c r="A1184" s="8" t="s">
        <v>510</v>
      </c>
      <c r="B1184" s="17">
        <v>1</v>
      </c>
      <c r="F1184" s="17">
        <f t="shared" si="18"/>
        <v>1</v>
      </c>
    </row>
    <row r="1185" spans="1:6" x14ac:dyDescent="0.3">
      <c r="A1185" s="8" t="s">
        <v>3067</v>
      </c>
      <c r="B1185" s="17">
        <v>1</v>
      </c>
      <c r="F1185" s="17">
        <f t="shared" si="18"/>
        <v>1</v>
      </c>
    </row>
    <row r="1186" spans="1:6" x14ac:dyDescent="0.3">
      <c r="A1186" s="8" t="s">
        <v>2424</v>
      </c>
      <c r="B1186" s="17">
        <v>1</v>
      </c>
      <c r="F1186" s="17">
        <f t="shared" si="18"/>
        <v>1</v>
      </c>
    </row>
    <row r="1187" spans="1:6" x14ac:dyDescent="0.3">
      <c r="A1187" s="8" t="s">
        <v>918</v>
      </c>
      <c r="B1187" s="17">
        <v>1</v>
      </c>
      <c r="F1187" s="17">
        <f t="shared" si="18"/>
        <v>1</v>
      </c>
    </row>
    <row r="1188" spans="1:6" x14ac:dyDescent="0.3">
      <c r="A1188" s="8" t="s">
        <v>590</v>
      </c>
      <c r="B1188" s="17">
        <v>1</v>
      </c>
      <c r="F1188" s="17">
        <f t="shared" si="18"/>
        <v>1</v>
      </c>
    </row>
    <row r="1189" spans="1:6" x14ac:dyDescent="0.3">
      <c r="A1189" s="8" t="s">
        <v>1415</v>
      </c>
      <c r="B1189" s="17">
        <v>1</v>
      </c>
      <c r="F1189" s="17">
        <f t="shared" si="18"/>
        <v>1</v>
      </c>
    </row>
    <row r="1190" spans="1:6" x14ac:dyDescent="0.3">
      <c r="A1190" s="8" t="s">
        <v>3733</v>
      </c>
      <c r="B1190" s="17">
        <v>1</v>
      </c>
      <c r="F1190" s="17">
        <f t="shared" si="18"/>
        <v>1</v>
      </c>
    </row>
    <row r="1191" spans="1:6" x14ac:dyDescent="0.3">
      <c r="A1191" s="8" t="s">
        <v>2592</v>
      </c>
      <c r="B1191" s="17">
        <v>1</v>
      </c>
      <c r="F1191" s="17">
        <f t="shared" si="18"/>
        <v>1</v>
      </c>
    </row>
    <row r="1192" spans="1:6" x14ac:dyDescent="0.3">
      <c r="A1192" s="8" t="s">
        <v>2762</v>
      </c>
      <c r="B1192" s="17">
        <v>1</v>
      </c>
      <c r="F1192" s="17">
        <f t="shared" si="18"/>
        <v>1</v>
      </c>
    </row>
    <row r="1193" spans="1:6" x14ac:dyDescent="0.3">
      <c r="A1193" s="8" t="s">
        <v>1543</v>
      </c>
      <c r="B1193" s="17">
        <v>1</v>
      </c>
      <c r="F1193" s="17">
        <f t="shared" si="18"/>
        <v>1</v>
      </c>
    </row>
    <row r="1194" spans="1:6" x14ac:dyDescent="0.3">
      <c r="A1194" s="8" t="s">
        <v>1498</v>
      </c>
      <c r="B1194" s="17">
        <v>1</v>
      </c>
      <c r="F1194" s="17">
        <f t="shared" si="18"/>
        <v>1</v>
      </c>
    </row>
    <row r="1195" spans="1:6" x14ac:dyDescent="0.3">
      <c r="A1195" s="8" t="s">
        <v>1091</v>
      </c>
      <c r="B1195" s="17">
        <v>1</v>
      </c>
      <c r="F1195" s="17">
        <f t="shared" si="18"/>
        <v>1</v>
      </c>
    </row>
    <row r="1196" spans="1:6" x14ac:dyDescent="0.3">
      <c r="A1196" s="8" t="s">
        <v>593</v>
      </c>
      <c r="B1196" s="17">
        <v>1</v>
      </c>
      <c r="F1196" s="17">
        <f t="shared" si="18"/>
        <v>1</v>
      </c>
    </row>
    <row r="1197" spans="1:6" x14ac:dyDescent="0.3">
      <c r="A1197" s="8" t="s">
        <v>1112</v>
      </c>
      <c r="B1197" s="17">
        <v>1</v>
      </c>
      <c r="F1197" s="17">
        <f t="shared" si="18"/>
        <v>1</v>
      </c>
    </row>
    <row r="1198" spans="1:6" x14ac:dyDescent="0.3">
      <c r="A1198" s="8" t="s">
        <v>3643</v>
      </c>
      <c r="B1198" s="17">
        <v>1</v>
      </c>
      <c r="F1198" s="17">
        <f t="shared" si="18"/>
        <v>1</v>
      </c>
    </row>
    <row r="1199" spans="1:6" x14ac:dyDescent="0.3">
      <c r="A1199" s="8" t="s">
        <v>882</v>
      </c>
      <c r="B1199" s="17">
        <v>1</v>
      </c>
      <c r="F1199" s="17">
        <f t="shared" si="18"/>
        <v>1</v>
      </c>
    </row>
    <row r="1200" spans="1:6" x14ac:dyDescent="0.3">
      <c r="A1200" s="8" t="s">
        <v>772</v>
      </c>
      <c r="B1200" s="17">
        <v>1</v>
      </c>
      <c r="F1200" s="17">
        <f t="shared" si="18"/>
        <v>1</v>
      </c>
    </row>
    <row r="1201" spans="1:6" x14ac:dyDescent="0.3">
      <c r="A1201" s="8" t="s">
        <v>2423</v>
      </c>
      <c r="B1201" s="17">
        <v>1</v>
      </c>
      <c r="F1201" s="17">
        <f t="shared" si="18"/>
        <v>1</v>
      </c>
    </row>
    <row r="1202" spans="1:6" x14ac:dyDescent="0.3">
      <c r="A1202" s="8" t="s">
        <v>2585</v>
      </c>
      <c r="B1202" s="17">
        <v>1</v>
      </c>
      <c r="F1202" s="17">
        <f t="shared" si="18"/>
        <v>1</v>
      </c>
    </row>
    <row r="1203" spans="1:6" x14ac:dyDescent="0.3">
      <c r="A1203" s="8" t="s">
        <v>2941</v>
      </c>
      <c r="B1203" s="17">
        <v>1</v>
      </c>
      <c r="F1203" s="17">
        <f t="shared" si="18"/>
        <v>1</v>
      </c>
    </row>
    <row r="1204" spans="1:6" x14ac:dyDescent="0.3">
      <c r="A1204" s="8" t="s">
        <v>1737</v>
      </c>
      <c r="B1204" s="17">
        <v>1</v>
      </c>
      <c r="F1204" s="17">
        <f t="shared" si="18"/>
        <v>1</v>
      </c>
    </row>
    <row r="1205" spans="1:6" x14ac:dyDescent="0.3">
      <c r="A1205" s="8" t="s">
        <v>448</v>
      </c>
      <c r="B1205" s="17">
        <v>1</v>
      </c>
      <c r="F1205" s="17">
        <f t="shared" si="18"/>
        <v>1</v>
      </c>
    </row>
    <row r="1206" spans="1:6" x14ac:dyDescent="0.3">
      <c r="A1206" s="8" t="s">
        <v>2859</v>
      </c>
      <c r="B1206" s="17">
        <v>1</v>
      </c>
      <c r="F1206" s="17">
        <f t="shared" si="18"/>
        <v>1</v>
      </c>
    </row>
    <row r="1207" spans="1:6" x14ac:dyDescent="0.3">
      <c r="A1207" s="8" t="s">
        <v>2914</v>
      </c>
      <c r="B1207" s="17">
        <v>1</v>
      </c>
      <c r="F1207" s="17">
        <f t="shared" si="18"/>
        <v>1</v>
      </c>
    </row>
    <row r="1208" spans="1:6" x14ac:dyDescent="0.3">
      <c r="A1208" s="8" t="s">
        <v>2944</v>
      </c>
      <c r="B1208" s="17">
        <v>1</v>
      </c>
      <c r="F1208" s="17">
        <f t="shared" si="18"/>
        <v>1</v>
      </c>
    </row>
    <row r="1209" spans="1:6" x14ac:dyDescent="0.3">
      <c r="A1209" s="8" t="s">
        <v>1599</v>
      </c>
      <c r="B1209" s="17">
        <v>1</v>
      </c>
      <c r="F1209" s="17">
        <f t="shared" si="18"/>
        <v>1</v>
      </c>
    </row>
    <row r="1210" spans="1:6" x14ac:dyDescent="0.3">
      <c r="A1210" s="8" t="s">
        <v>764</v>
      </c>
      <c r="B1210" s="17">
        <v>1</v>
      </c>
      <c r="F1210" s="17">
        <f t="shared" si="18"/>
        <v>1</v>
      </c>
    </row>
    <row r="1211" spans="1:6" x14ac:dyDescent="0.3">
      <c r="A1211" s="8" t="s">
        <v>682</v>
      </c>
      <c r="B1211" s="17">
        <v>1</v>
      </c>
      <c r="F1211" s="17">
        <f t="shared" si="18"/>
        <v>1</v>
      </c>
    </row>
    <row r="1212" spans="1:6" x14ac:dyDescent="0.3">
      <c r="A1212" s="8" t="s">
        <v>497</v>
      </c>
      <c r="B1212" s="17">
        <v>1</v>
      </c>
      <c r="F1212" s="17">
        <f t="shared" si="18"/>
        <v>1</v>
      </c>
    </row>
    <row r="1213" spans="1:6" x14ac:dyDescent="0.3">
      <c r="A1213" s="8" t="s">
        <v>3744</v>
      </c>
      <c r="B1213" s="17">
        <v>1</v>
      </c>
      <c r="F1213" s="17">
        <f t="shared" si="18"/>
        <v>1</v>
      </c>
    </row>
    <row r="1214" spans="1:6" x14ac:dyDescent="0.3">
      <c r="A1214" s="8" t="s">
        <v>2909</v>
      </c>
      <c r="B1214" s="17">
        <v>1</v>
      </c>
      <c r="F1214" s="17">
        <f t="shared" si="18"/>
        <v>1</v>
      </c>
    </row>
    <row r="1215" spans="1:6" x14ac:dyDescent="0.3">
      <c r="A1215" s="8" t="s">
        <v>4108</v>
      </c>
      <c r="B1215" s="17">
        <v>1</v>
      </c>
      <c r="F1215" s="17">
        <f t="shared" si="18"/>
        <v>1</v>
      </c>
    </row>
    <row r="1216" spans="1:6" x14ac:dyDescent="0.3">
      <c r="A1216" s="8" t="s">
        <v>3942</v>
      </c>
      <c r="B1216" s="17">
        <v>1</v>
      </c>
      <c r="F1216" s="17">
        <f t="shared" si="18"/>
        <v>1</v>
      </c>
    </row>
    <row r="1217" spans="1:6" x14ac:dyDescent="0.3">
      <c r="A1217" s="8" t="s">
        <v>543</v>
      </c>
      <c r="B1217" s="17">
        <v>1</v>
      </c>
      <c r="F1217" s="17">
        <f t="shared" si="18"/>
        <v>1</v>
      </c>
    </row>
    <row r="1218" spans="1:6" x14ac:dyDescent="0.3">
      <c r="A1218" s="8" t="s">
        <v>441</v>
      </c>
      <c r="B1218" s="17">
        <v>1</v>
      </c>
      <c r="F1218" s="17">
        <f t="shared" si="18"/>
        <v>1</v>
      </c>
    </row>
    <row r="1219" spans="1:6" x14ac:dyDescent="0.3">
      <c r="A1219" s="8" t="s">
        <v>1483</v>
      </c>
      <c r="B1219" s="17">
        <v>1</v>
      </c>
      <c r="F1219" s="17">
        <f t="shared" si="18"/>
        <v>1</v>
      </c>
    </row>
    <row r="1220" spans="1:6" x14ac:dyDescent="0.3">
      <c r="A1220" s="8" t="s">
        <v>1549</v>
      </c>
      <c r="B1220" s="17">
        <v>1</v>
      </c>
      <c r="F1220" s="17">
        <f t="shared" si="18"/>
        <v>1</v>
      </c>
    </row>
    <row r="1221" spans="1:6" x14ac:dyDescent="0.3">
      <c r="A1221" s="8" t="s">
        <v>507</v>
      </c>
      <c r="B1221" s="17">
        <v>1</v>
      </c>
      <c r="F1221" s="17">
        <f t="shared" si="18"/>
        <v>1</v>
      </c>
    </row>
    <row r="1222" spans="1:6" x14ac:dyDescent="0.3">
      <c r="A1222" s="8" t="s">
        <v>220</v>
      </c>
      <c r="B1222" s="17">
        <v>1</v>
      </c>
      <c r="F1222" s="17">
        <f t="shared" ref="F1222:F1285" si="19">B1222</f>
        <v>1</v>
      </c>
    </row>
    <row r="1223" spans="1:6" x14ac:dyDescent="0.3">
      <c r="A1223" s="8" t="s">
        <v>3853</v>
      </c>
      <c r="B1223" s="17">
        <v>1</v>
      </c>
      <c r="F1223" s="17">
        <f t="shared" si="19"/>
        <v>1</v>
      </c>
    </row>
    <row r="1224" spans="1:6" x14ac:dyDescent="0.3">
      <c r="A1224" s="8" t="s">
        <v>4002</v>
      </c>
      <c r="B1224" s="17">
        <v>1</v>
      </c>
      <c r="F1224" s="17">
        <f t="shared" si="19"/>
        <v>1</v>
      </c>
    </row>
    <row r="1225" spans="1:6" x14ac:dyDescent="0.3">
      <c r="A1225" s="8" t="s">
        <v>4081</v>
      </c>
      <c r="B1225" s="17">
        <v>1</v>
      </c>
      <c r="F1225" s="17">
        <f t="shared" si="19"/>
        <v>1</v>
      </c>
    </row>
    <row r="1226" spans="1:6" x14ac:dyDescent="0.3">
      <c r="A1226" s="8" t="s">
        <v>2692</v>
      </c>
      <c r="B1226" s="17">
        <v>1</v>
      </c>
      <c r="F1226" s="17">
        <f t="shared" si="19"/>
        <v>1</v>
      </c>
    </row>
    <row r="1227" spans="1:6" x14ac:dyDescent="0.3">
      <c r="A1227" s="8" t="s">
        <v>3948</v>
      </c>
      <c r="B1227" s="17">
        <v>1</v>
      </c>
      <c r="F1227" s="17">
        <f t="shared" si="19"/>
        <v>1</v>
      </c>
    </row>
    <row r="1228" spans="1:6" x14ac:dyDescent="0.3">
      <c r="A1228" s="8" t="s">
        <v>2902</v>
      </c>
      <c r="B1228" s="17">
        <v>1</v>
      </c>
      <c r="F1228" s="17">
        <f t="shared" si="19"/>
        <v>1</v>
      </c>
    </row>
    <row r="1229" spans="1:6" x14ac:dyDescent="0.3">
      <c r="A1229" s="8" t="s">
        <v>1714</v>
      </c>
      <c r="B1229" s="17">
        <v>1</v>
      </c>
      <c r="F1229" s="17">
        <f t="shared" si="19"/>
        <v>1</v>
      </c>
    </row>
    <row r="1230" spans="1:6" x14ac:dyDescent="0.3">
      <c r="A1230" s="8" t="s">
        <v>1146</v>
      </c>
      <c r="B1230" s="17">
        <v>1</v>
      </c>
      <c r="F1230" s="17">
        <f t="shared" si="19"/>
        <v>1</v>
      </c>
    </row>
    <row r="1231" spans="1:6" x14ac:dyDescent="0.3">
      <c r="A1231" s="8" t="s">
        <v>3119</v>
      </c>
      <c r="B1231" s="17">
        <v>1</v>
      </c>
      <c r="F1231" s="17">
        <f t="shared" si="19"/>
        <v>1</v>
      </c>
    </row>
    <row r="1232" spans="1:6" x14ac:dyDescent="0.3">
      <c r="A1232" s="8" t="s">
        <v>1912</v>
      </c>
      <c r="B1232" s="17">
        <v>1</v>
      </c>
      <c r="F1232" s="17">
        <f t="shared" si="19"/>
        <v>1</v>
      </c>
    </row>
    <row r="1233" spans="1:6" x14ac:dyDescent="0.3">
      <c r="A1233" s="8" t="s">
        <v>3793</v>
      </c>
      <c r="B1233" s="17">
        <v>1</v>
      </c>
      <c r="F1233" s="17">
        <f t="shared" si="19"/>
        <v>1</v>
      </c>
    </row>
    <row r="1234" spans="1:6" x14ac:dyDescent="0.3">
      <c r="A1234" s="8" t="s">
        <v>483</v>
      </c>
      <c r="B1234" s="17">
        <v>1</v>
      </c>
      <c r="F1234" s="17">
        <f t="shared" si="19"/>
        <v>1</v>
      </c>
    </row>
    <row r="1235" spans="1:6" x14ac:dyDescent="0.3">
      <c r="A1235" s="8" t="s">
        <v>3923</v>
      </c>
      <c r="B1235" s="17">
        <v>1</v>
      </c>
      <c r="F1235" s="17">
        <f t="shared" si="19"/>
        <v>1</v>
      </c>
    </row>
    <row r="1236" spans="1:6" x14ac:dyDescent="0.3">
      <c r="A1236" s="8" t="s">
        <v>3117</v>
      </c>
      <c r="B1236" s="17">
        <v>1</v>
      </c>
      <c r="F1236" s="17">
        <f t="shared" si="19"/>
        <v>1</v>
      </c>
    </row>
    <row r="1237" spans="1:6" x14ac:dyDescent="0.3">
      <c r="A1237" s="8" t="s">
        <v>1588</v>
      </c>
      <c r="B1237" s="17">
        <v>1</v>
      </c>
      <c r="F1237" s="17">
        <f t="shared" si="19"/>
        <v>1</v>
      </c>
    </row>
    <row r="1238" spans="1:6" x14ac:dyDescent="0.3">
      <c r="A1238" s="8" t="s">
        <v>2887</v>
      </c>
      <c r="B1238" s="17">
        <v>1</v>
      </c>
      <c r="F1238" s="17">
        <f t="shared" si="19"/>
        <v>1</v>
      </c>
    </row>
    <row r="1239" spans="1:6" x14ac:dyDescent="0.3">
      <c r="A1239" s="8" t="s">
        <v>557</v>
      </c>
      <c r="B1239" s="17">
        <v>1</v>
      </c>
      <c r="F1239" s="17">
        <f t="shared" si="19"/>
        <v>1</v>
      </c>
    </row>
    <row r="1240" spans="1:6" x14ac:dyDescent="0.3">
      <c r="A1240" s="8" t="s">
        <v>1114</v>
      </c>
      <c r="B1240" s="17">
        <v>1</v>
      </c>
      <c r="F1240" s="17">
        <f t="shared" si="19"/>
        <v>1</v>
      </c>
    </row>
    <row r="1241" spans="1:6" x14ac:dyDescent="0.3">
      <c r="A1241" s="8" t="s">
        <v>3055</v>
      </c>
      <c r="B1241" s="17">
        <v>1</v>
      </c>
      <c r="F1241" s="17">
        <f t="shared" si="19"/>
        <v>1</v>
      </c>
    </row>
    <row r="1242" spans="1:6" x14ac:dyDescent="0.3">
      <c r="A1242" s="8" t="s">
        <v>2641</v>
      </c>
      <c r="B1242" s="17">
        <v>1</v>
      </c>
      <c r="F1242" s="17">
        <f t="shared" si="19"/>
        <v>1</v>
      </c>
    </row>
    <row r="1243" spans="1:6" x14ac:dyDescent="0.3">
      <c r="A1243" s="8" t="s">
        <v>939</v>
      </c>
      <c r="B1243" s="17">
        <v>1</v>
      </c>
      <c r="F1243" s="17">
        <f t="shared" si="19"/>
        <v>1</v>
      </c>
    </row>
    <row r="1244" spans="1:6" x14ac:dyDescent="0.3">
      <c r="A1244" s="8" t="s">
        <v>2849</v>
      </c>
      <c r="B1244" s="17">
        <v>1</v>
      </c>
      <c r="F1244" s="17">
        <f t="shared" si="19"/>
        <v>1</v>
      </c>
    </row>
    <row r="1245" spans="1:6" x14ac:dyDescent="0.3">
      <c r="A1245" s="8" t="s">
        <v>4088</v>
      </c>
      <c r="B1245" s="17">
        <v>1</v>
      </c>
      <c r="F1245" s="17">
        <f t="shared" si="19"/>
        <v>1</v>
      </c>
    </row>
    <row r="1246" spans="1:6" x14ac:dyDescent="0.3">
      <c r="A1246" s="8" t="s">
        <v>2886</v>
      </c>
      <c r="B1246" s="17">
        <v>1</v>
      </c>
      <c r="F1246" s="17">
        <f t="shared" si="19"/>
        <v>1</v>
      </c>
    </row>
    <row r="1247" spans="1:6" x14ac:dyDescent="0.3">
      <c r="A1247" s="8" t="s">
        <v>476</v>
      </c>
      <c r="B1247" s="17">
        <v>0</v>
      </c>
      <c r="F1247" s="17">
        <f t="shared" si="19"/>
        <v>0</v>
      </c>
    </row>
    <row r="1248" spans="1:6" x14ac:dyDescent="0.3">
      <c r="A1248" s="8" t="s">
        <v>2434</v>
      </c>
      <c r="B1248" s="17">
        <v>0</v>
      </c>
      <c r="F1248" s="17">
        <f t="shared" si="19"/>
        <v>0</v>
      </c>
    </row>
    <row r="1249" spans="1:6" x14ac:dyDescent="0.3">
      <c r="A1249" s="8" t="s">
        <v>3889</v>
      </c>
      <c r="B1249" s="17">
        <v>0</v>
      </c>
      <c r="F1249" s="17">
        <f t="shared" si="19"/>
        <v>0</v>
      </c>
    </row>
    <row r="1250" spans="1:6" x14ac:dyDescent="0.3">
      <c r="A1250" s="8" t="s">
        <v>4076</v>
      </c>
      <c r="B1250" s="17">
        <v>0</v>
      </c>
      <c r="F1250" s="17">
        <f t="shared" si="19"/>
        <v>0</v>
      </c>
    </row>
    <row r="1251" spans="1:6" x14ac:dyDescent="0.3">
      <c r="A1251" s="8" t="s">
        <v>240</v>
      </c>
      <c r="B1251" s="17">
        <v>0</v>
      </c>
      <c r="F1251" s="17">
        <f t="shared" si="19"/>
        <v>0</v>
      </c>
    </row>
    <row r="1252" spans="1:6" x14ac:dyDescent="0.3">
      <c r="A1252" s="8" t="s">
        <v>1593</v>
      </c>
      <c r="B1252" s="17">
        <v>0</v>
      </c>
      <c r="F1252" s="17">
        <f t="shared" si="19"/>
        <v>0</v>
      </c>
    </row>
    <row r="1253" spans="1:6" x14ac:dyDescent="0.3">
      <c r="A1253" s="8" t="s">
        <v>3639</v>
      </c>
      <c r="B1253" s="17">
        <v>0</v>
      </c>
      <c r="F1253" s="17">
        <f t="shared" si="19"/>
        <v>0</v>
      </c>
    </row>
    <row r="1254" spans="1:6" x14ac:dyDescent="0.3">
      <c r="A1254" s="8" t="s">
        <v>1145</v>
      </c>
      <c r="B1254" s="17">
        <v>0</v>
      </c>
      <c r="F1254" s="17">
        <f t="shared" si="19"/>
        <v>0</v>
      </c>
    </row>
    <row r="1255" spans="1:6" x14ac:dyDescent="0.3">
      <c r="A1255" s="8" t="s">
        <v>3799</v>
      </c>
      <c r="B1255" s="17">
        <v>0</v>
      </c>
      <c r="F1255" s="17">
        <f t="shared" si="19"/>
        <v>0</v>
      </c>
    </row>
    <row r="1256" spans="1:6" x14ac:dyDescent="0.3">
      <c r="A1256" s="8" t="s">
        <v>165</v>
      </c>
      <c r="B1256" s="17">
        <v>0</v>
      </c>
      <c r="F1256" s="17">
        <f t="shared" si="19"/>
        <v>0</v>
      </c>
    </row>
    <row r="1257" spans="1:6" x14ac:dyDescent="0.3">
      <c r="A1257" s="8" t="s">
        <v>2427</v>
      </c>
      <c r="B1257" s="17">
        <v>0</v>
      </c>
      <c r="F1257" s="17">
        <f t="shared" si="19"/>
        <v>0</v>
      </c>
    </row>
    <row r="1258" spans="1:6" x14ac:dyDescent="0.3">
      <c r="A1258" s="8" t="s">
        <v>2411</v>
      </c>
      <c r="B1258" s="17">
        <v>0</v>
      </c>
      <c r="F1258" s="17">
        <f t="shared" si="19"/>
        <v>0</v>
      </c>
    </row>
    <row r="1259" spans="1:6" x14ac:dyDescent="0.3">
      <c r="A1259" s="8" t="s">
        <v>1731</v>
      </c>
      <c r="B1259" s="17">
        <v>0</v>
      </c>
      <c r="F1259" s="17">
        <f t="shared" si="19"/>
        <v>0</v>
      </c>
    </row>
    <row r="1260" spans="1:6" x14ac:dyDescent="0.3">
      <c r="A1260" s="8" t="s">
        <v>3960</v>
      </c>
      <c r="B1260" s="17">
        <v>0</v>
      </c>
      <c r="F1260" s="17">
        <f t="shared" si="19"/>
        <v>0</v>
      </c>
    </row>
    <row r="1261" spans="1:6" x14ac:dyDescent="0.3">
      <c r="A1261" s="8" t="s">
        <v>3993</v>
      </c>
      <c r="B1261" s="17">
        <v>0</v>
      </c>
      <c r="F1261" s="17">
        <f t="shared" si="19"/>
        <v>0</v>
      </c>
    </row>
    <row r="1262" spans="1:6" x14ac:dyDescent="0.3">
      <c r="A1262" s="8" t="s">
        <v>568</v>
      </c>
      <c r="B1262" s="17">
        <v>0</v>
      </c>
      <c r="F1262" s="17">
        <f t="shared" si="19"/>
        <v>0</v>
      </c>
    </row>
    <row r="1263" spans="1:6" x14ac:dyDescent="0.3">
      <c r="A1263" s="8" t="s">
        <v>452</v>
      </c>
      <c r="B1263" s="17">
        <v>0</v>
      </c>
      <c r="F1263" s="17">
        <f t="shared" si="19"/>
        <v>0</v>
      </c>
    </row>
    <row r="1264" spans="1:6" x14ac:dyDescent="0.3">
      <c r="A1264" s="8" t="s">
        <v>1433</v>
      </c>
      <c r="B1264" s="17">
        <v>0</v>
      </c>
      <c r="F1264" s="17">
        <f t="shared" si="19"/>
        <v>0</v>
      </c>
    </row>
    <row r="1265" spans="1:6" x14ac:dyDescent="0.3">
      <c r="A1265" s="8" t="s">
        <v>687</v>
      </c>
      <c r="B1265" s="17">
        <v>0</v>
      </c>
      <c r="F1265" s="17">
        <f t="shared" si="19"/>
        <v>0</v>
      </c>
    </row>
    <row r="1266" spans="1:6" x14ac:dyDescent="0.3">
      <c r="A1266" s="8" t="s">
        <v>430</v>
      </c>
      <c r="B1266" s="17">
        <v>0</v>
      </c>
      <c r="F1266" s="17">
        <f t="shared" si="19"/>
        <v>0</v>
      </c>
    </row>
    <row r="1267" spans="1:6" x14ac:dyDescent="0.3">
      <c r="A1267" s="8" t="s">
        <v>1108</v>
      </c>
      <c r="B1267" s="17">
        <v>0</v>
      </c>
      <c r="F1267" s="17">
        <f t="shared" si="19"/>
        <v>0</v>
      </c>
    </row>
    <row r="1268" spans="1:6" x14ac:dyDescent="0.3">
      <c r="A1268" s="8" t="s">
        <v>511</v>
      </c>
      <c r="B1268" s="17">
        <v>0</v>
      </c>
      <c r="F1268" s="17">
        <f t="shared" si="19"/>
        <v>0</v>
      </c>
    </row>
    <row r="1269" spans="1:6" x14ac:dyDescent="0.3">
      <c r="A1269" s="8" t="s">
        <v>4074</v>
      </c>
      <c r="B1269" s="17">
        <v>0</v>
      </c>
      <c r="F1269" s="17">
        <f t="shared" si="19"/>
        <v>0</v>
      </c>
    </row>
    <row r="1270" spans="1:6" x14ac:dyDescent="0.3">
      <c r="A1270" s="8" t="s">
        <v>1444</v>
      </c>
      <c r="B1270" s="17">
        <v>0</v>
      </c>
      <c r="F1270" s="17">
        <f t="shared" si="19"/>
        <v>0</v>
      </c>
    </row>
    <row r="1271" spans="1:6" x14ac:dyDescent="0.3">
      <c r="A1271" s="8" t="s">
        <v>1126</v>
      </c>
      <c r="B1271" s="17">
        <v>0</v>
      </c>
      <c r="F1271" s="17">
        <f t="shared" si="19"/>
        <v>0</v>
      </c>
    </row>
    <row r="1272" spans="1:6" x14ac:dyDescent="0.3">
      <c r="A1272" s="8" t="s">
        <v>4072</v>
      </c>
      <c r="B1272" s="17">
        <v>0</v>
      </c>
      <c r="F1272" s="17">
        <f t="shared" si="19"/>
        <v>0</v>
      </c>
    </row>
    <row r="1273" spans="1:6" x14ac:dyDescent="0.3">
      <c r="A1273" s="8" t="s">
        <v>442</v>
      </c>
      <c r="B1273" s="17">
        <v>0</v>
      </c>
      <c r="F1273" s="17">
        <f t="shared" si="19"/>
        <v>0</v>
      </c>
    </row>
    <row r="1274" spans="1:6" x14ac:dyDescent="0.3">
      <c r="A1274" s="8" t="s">
        <v>2876</v>
      </c>
      <c r="B1274" s="17">
        <v>0</v>
      </c>
      <c r="F1274" s="17">
        <f t="shared" si="19"/>
        <v>0</v>
      </c>
    </row>
    <row r="1275" spans="1:6" x14ac:dyDescent="0.3">
      <c r="A1275" s="8" t="s">
        <v>463</v>
      </c>
      <c r="B1275" s="17">
        <v>0</v>
      </c>
      <c r="F1275" s="17">
        <f t="shared" si="19"/>
        <v>0</v>
      </c>
    </row>
    <row r="1276" spans="1:6" x14ac:dyDescent="0.3">
      <c r="A1276" s="8" t="s">
        <v>3953</v>
      </c>
      <c r="B1276" s="17">
        <v>0</v>
      </c>
      <c r="F1276" s="17">
        <f t="shared" si="19"/>
        <v>0</v>
      </c>
    </row>
    <row r="1277" spans="1:6" x14ac:dyDescent="0.3">
      <c r="A1277" s="8" t="s">
        <v>1995</v>
      </c>
      <c r="B1277" s="17">
        <v>0</v>
      </c>
      <c r="F1277" s="17">
        <f t="shared" si="19"/>
        <v>0</v>
      </c>
    </row>
    <row r="1278" spans="1:6" x14ac:dyDescent="0.3">
      <c r="A1278" s="8" t="s">
        <v>1734</v>
      </c>
      <c r="B1278" s="17">
        <v>0</v>
      </c>
      <c r="F1278" s="17">
        <f t="shared" si="19"/>
        <v>0</v>
      </c>
    </row>
    <row r="1279" spans="1:6" x14ac:dyDescent="0.3">
      <c r="A1279" s="8" t="s">
        <v>1600</v>
      </c>
      <c r="B1279" s="17">
        <v>0</v>
      </c>
      <c r="F1279" s="17">
        <f t="shared" si="19"/>
        <v>0</v>
      </c>
    </row>
    <row r="1280" spans="1:6" x14ac:dyDescent="0.3">
      <c r="A1280" s="8" t="s">
        <v>3114</v>
      </c>
      <c r="B1280" s="17">
        <v>0</v>
      </c>
      <c r="F1280" s="17">
        <f t="shared" si="19"/>
        <v>0</v>
      </c>
    </row>
    <row r="1281" spans="1:6" x14ac:dyDescent="0.3">
      <c r="A1281" s="8" t="s">
        <v>502</v>
      </c>
      <c r="B1281" s="17">
        <v>0</v>
      </c>
      <c r="F1281" s="17">
        <f t="shared" si="19"/>
        <v>0</v>
      </c>
    </row>
    <row r="1282" spans="1:6" x14ac:dyDescent="0.3">
      <c r="A1282" s="8" t="s">
        <v>1164</v>
      </c>
      <c r="B1282" s="17">
        <v>0</v>
      </c>
      <c r="F1282" s="17">
        <f t="shared" si="19"/>
        <v>0</v>
      </c>
    </row>
    <row r="1283" spans="1:6" x14ac:dyDescent="0.3">
      <c r="A1283" s="8" t="s">
        <v>4008</v>
      </c>
      <c r="B1283" s="17">
        <v>0</v>
      </c>
      <c r="F1283" s="17">
        <f t="shared" si="19"/>
        <v>0</v>
      </c>
    </row>
    <row r="1284" spans="1:6" x14ac:dyDescent="0.3">
      <c r="A1284" s="8" t="s">
        <v>2780</v>
      </c>
      <c r="B1284" s="17">
        <v>0</v>
      </c>
      <c r="F1284" s="17">
        <f t="shared" si="19"/>
        <v>0</v>
      </c>
    </row>
    <row r="1285" spans="1:6" x14ac:dyDescent="0.3">
      <c r="A1285" s="8" t="s">
        <v>4050</v>
      </c>
      <c r="B1285" s="17">
        <v>0</v>
      </c>
      <c r="F1285" s="17">
        <f t="shared" si="19"/>
        <v>0</v>
      </c>
    </row>
    <row r="1286" spans="1:6" x14ac:dyDescent="0.3">
      <c r="A1286" s="8" t="s">
        <v>3741</v>
      </c>
      <c r="B1286" s="17">
        <v>0</v>
      </c>
      <c r="F1286" s="17">
        <f t="shared" ref="F1286:F1349" si="20">B1286</f>
        <v>0</v>
      </c>
    </row>
    <row r="1287" spans="1:6" x14ac:dyDescent="0.3">
      <c r="A1287" s="8" t="s">
        <v>229</v>
      </c>
      <c r="B1287" s="17">
        <v>0</v>
      </c>
      <c r="F1287" s="17">
        <f t="shared" si="20"/>
        <v>0</v>
      </c>
    </row>
    <row r="1288" spans="1:6" x14ac:dyDescent="0.3">
      <c r="A1288" s="8" t="s">
        <v>763</v>
      </c>
      <c r="B1288" s="17">
        <v>0</v>
      </c>
      <c r="F1288" s="17">
        <f t="shared" si="20"/>
        <v>0</v>
      </c>
    </row>
    <row r="1289" spans="1:6" x14ac:dyDescent="0.3">
      <c r="A1289" s="8" t="s">
        <v>2513</v>
      </c>
      <c r="B1289" s="17">
        <v>0</v>
      </c>
      <c r="F1289" s="17">
        <f t="shared" si="20"/>
        <v>0</v>
      </c>
    </row>
    <row r="1290" spans="1:6" x14ac:dyDescent="0.3">
      <c r="A1290" s="8" t="s">
        <v>989</v>
      </c>
      <c r="B1290" s="17">
        <v>0</v>
      </c>
      <c r="F1290" s="17">
        <f t="shared" si="20"/>
        <v>0</v>
      </c>
    </row>
    <row r="1291" spans="1:6" x14ac:dyDescent="0.3">
      <c r="A1291" s="8" t="s">
        <v>1488</v>
      </c>
      <c r="B1291" s="17">
        <v>0</v>
      </c>
      <c r="F1291" s="17">
        <f t="shared" si="20"/>
        <v>0</v>
      </c>
    </row>
    <row r="1292" spans="1:6" x14ac:dyDescent="0.3">
      <c r="A1292" s="8" t="s">
        <v>1589</v>
      </c>
      <c r="B1292" s="17">
        <v>0</v>
      </c>
      <c r="F1292" s="17">
        <f t="shared" si="20"/>
        <v>0</v>
      </c>
    </row>
    <row r="1293" spans="1:6" x14ac:dyDescent="0.3">
      <c r="A1293" s="8" t="s">
        <v>2899</v>
      </c>
      <c r="B1293" s="17">
        <v>0</v>
      </c>
      <c r="F1293" s="17">
        <f t="shared" si="20"/>
        <v>0</v>
      </c>
    </row>
    <row r="1294" spans="1:6" x14ac:dyDescent="0.3">
      <c r="A1294" s="8" t="s">
        <v>231</v>
      </c>
      <c r="B1294" s="17">
        <v>0</v>
      </c>
      <c r="F1294" s="17">
        <f t="shared" si="20"/>
        <v>0</v>
      </c>
    </row>
    <row r="1295" spans="1:6" x14ac:dyDescent="0.3">
      <c r="A1295" s="8" t="s">
        <v>225</v>
      </c>
      <c r="B1295" s="17">
        <v>0</v>
      </c>
      <c r="F1295" s="17">
        <f t="shared" si="20"/>
        <v>0</v>
      </c>
    </row>
    <row r="1296" spans="1:6" x14ac:dyDescent="0.3">
      <c r="A1296" s="8" t="s">
        <v>2772</v>
      </c>
      <c r="B1296" s="17">
        <v>0</v>
      </c>
      <c r="F1296" s="17">
        <f t="shared" si="20"/>
        <v>0</v>
      </c>
    </row>
    <row r="1297" spans="1:6" x14ac:dyDescent="0.3">
      <c r="A1297" s="8" t="s">
        <v>2851</v>
      </c>
      <c r="B1297" s="17">
        <v>0</v>
      </c>
      <c r="F1297" s="17">
        <f t="shared" si="20"/>
        <v>0</v>
      </c>
    </row>
    <row r="1298" spans="1:6" x14ac:dyDescent="0.3">
      <c r="A1298" s="8" t="s">
        <v>1598</v>
      </c>
      <c r="B1298" s="17">
        <v>0</v>
      </c>
      <c r="F1298" s="17">
        <f t="shared" si="20"/>
        <v>0</v>
      </c>
    </row>
    <row r="1299" spans="1:6" x14ac:dyDescent="0.3">
      <c r="A1299" s="8" t="s">
        <v>3860</v>
      </c>
      <c r="B1299" s="17">
        <v>0</v>
      </c>
      <c r="F1299" s="17">
        <f t="shared" si="20"/>
        <v>0</v>
      </c>
    </row>
    <row r="1300" spans="1:6" x14ac:dyDescent="0.3">
      <c r="A1300" s="8" t="s">
        <v>1494</v>
      </c>
      <c r="B1300" s="17">
        <v>0</v>
      </c>
      <c r="F1300" s="17">
        <f t="shared" si="20"/>
        <v>0</v>
      </c>
    </row>
    <row r="1301" spans="1:6" x14ac:dyDescent="0.3">
      <c r="A1301" s="8" t="s">
        <v>1162</v>
      </c>
      <c r="B1301" s="17">
        <v>0</v>
      </c>
      <c r="F1301" s="17">
        <f t="shared" si="20"/>
        <v>0</v>
      </c>
    </row>
    <row r="1302" spans="1:6" x14ac:dyDescent="0.3">
      <c r="A1302" s="8" t="s">
        <v>178</v>
      </c>
      <c r="B1302" s="17">
        <v>0</v>
      </c>
      <c r="F1302" s="17">
        <f t="shared" si="20"/>
        <v>0</v>
      </c>
    </row>
    <row r="1303" spans="1:6" x14ac:dyDescent="0.3">
      <c r="A1303" s="8" t="s">
        <v>1732</v>
      </c>
      <c r="B1303" s="17">
        <v>0</v>
      </c>
      <c r="F1303" s="17">
        <f t="shared" si="20"/>
        <v>0</v>
      </c>
    </row>
    <row r="1304" spans="1:6" x14ac:dyDescent="0.3">
      <c r="A1304" s="8" t="s">
        <v>3206</v>
      </c>
      <c r="B1304" s="17">
        <v>0</v>
      </c>
      <c r="F1304" s="17">
        <f t="shared" si="20"/>
        <v>0</v>
      </c>
    </row>
    <row r="1305" spans="1:6" x14ac:dyDescent="0.3">
      <c r="A1305" s="8" t="s">
        <v>493</v>
      </c>
      <c r="B1305" s="17">
        <v>0</v>
      </c>
      <c r="F1305" s="17">
        <f t="shared" si="20"/>
        <v>0</v>
      </c>
    </row>
    <row r="1306" spans="1:6" x14ac:dyDescent="0.3">
      <c r="A1306" s="8" t="s">
        <v>1548</v>
      </c>
      <c r="B1306" s="17">
        <v>0</v>
      </c>
      <c r="F1306" s="17">
        <f t="shared" si="20"/>
        <v>0</v>
      </c>
    </row>
    <row r="1307" spans="1:6" x14ac:dyDescent="0.3">
      <c r="A1307" s="8" t="s">
        <v>469</v>
      </c>
      <c r="B1307" s="17">
        <v>0</v>
      </c>
      <c r="F1307" s="17">
        <f t="shared" si="20"/>
        <v>0</v>
      </c>
    </row>
    <row r="1308" spans="1:6" x14ac:dyDescent="0.3">
      <c r="A1308" s="8" t="s">
        <v>2846</v>
      </c>
      <c r="B1308" s="17">
        <v>0</v>
      </c>
      <c r="F1308" s="17">
        <f t="shared" si="20"/>
        <v>0</v>
      </c>
    </row>
    <row r="1309" spans="1:6" x14ac:dyDescent="0.3">
      <c r="A1309" s="8" t="s">
        <v>1552</v>
      </c>
      <c r="B1309" s="17">
        <v>0</v>
      </c>
      <c r="F1309" s="17">
        <f t="shared" si="20"/>
        <v>0</v>
      </c>
    </row>
    <row r="1310" spans="1:6" x14ac:dyDescent="0.3">
      <c r="A1310" s="8" t="s">
        <v>2518</v>
      </c>
      <c r="B1310" s="17">
        <v>0</v>
      </c>
      <c r="F1310" s="17">
        <f t="shared" si="20"/>
        <v>0</v>
      </c>
    </row>
    <row r="1311" spans="1:6" x14ac:dyDescent="0.3">
      <c r="A1311" s="8" t="s">
        <v>174</v>
      </c>
      <c r="B1311" s="17">
        <v>0</v>
      </c>
      <c r="F1311" s="17">
        <f t="shared" si="20"/>
        <v>0</v>
      </c>
    </row>
    <row r="1312" spans="1:6" x14ac:dyDescent="0.3">
      <c r="A1312" s="8" t="s">
        <v>1490</v>
      </c>
      <c r="B1312" s="17">
        <v>0</v>
      </c>
      <c r="F1312" s="17">
        <f t="shared" si="20"/>
        <v>0</v>
      </c>
    </row>
    <row r="1313" spans="1:6" x14ac:dyDescent="0.3">
      <c r="A1313" s="8" t="s">
        <v>2686</v>
      </c>
      <c r="B1313" s="17">
        <v>0</v>
      </c>
      <c r="F1313" s="17">
        <f t="shared" si="20"/>
        <v>0</v>
      </c>
    </row>
    <row r="1314" spans="1:6" x14ac:dyDescent="0.3">
      <c r="A1314" s="8" t="s">
        <v>559</v>
      </c>
      <c r="B1314" s="17">
        <v>0</v>
      </c>
      <c r="F1314" s="17">
        <f t="shared" si="20"/>
        <v>0</v>
      </c>
    </row>
    <row r="1315" spans="1:6" x14ac:dyDescent="0.3">
      <c r="A1315" s="8" t="s">
        <v>761</v>
      </c>
      <c r="B1315" s="17">
        <v>0</v>
      </c>
      <c r="F1315" s="17">
        <f t="shared" si="20"/>
        <v>0</v>
      </c>
    </row>
    <row r="1316" spans="1:6" x14ac:dyDescent="0.3">
      <c r="A1316" s="8" t="s">
        <v>1767</v>
      </c>
      <c r="B1316" s="17">
        <v>0</v>
      </c>
      <c r="F1316" s="17">
        <f t="shared" si="20"/>
        <v>0</v>
      </c>
    </row>
    <row r="1317" spans="1:6" x14ac:dyDescent="0.3">
      <c r="A1317" s="8" t="s">
        <v>488</v>
      </c>
      <c r="B1317" s="17">
        <v>0</v>
      </c>
      <c r="F1317" s="17">
        <f t="shared" si="20"/>
        <v>0</v>
      </c>
    </row>
    <row r="1318" spans="1:6" x14ac:dyDescent="0.3">
      <c r="A1318" s="8" t="s">
        <v>2950</v>
      </c>
      <c r="B1318" s="17">
        <v>0</v>
      </c>
      <c r="F1318" s="17">
        <f t="shared" si="20"/>
        <v>0</v>
      </c>
    </row>
    <row r="1319" spans="1:6" x14ac:dyDescent="0.3">
      <c r="A1319" s="8" t="s">
        <v>2520</v>
      </c>
      <c r="B1319" s="17">
        <v>0</v>
      </c>
      <c r="F1319" s="17">
        <f t="shared" si="20"/>
        <v>0</v>
      </c>
    </row>
    <row r="1320" spans="1:6" x14ac:dyDescent="0.3">
      <c r="A1320" s="8" t="s">
        <v>1497</v>
      </c>
      <c r="B1320" s="17">
        <v>0</v>
      </c>
      <c r="F1320" s="17">
        <f t="shared" si="20"/>
        <v>0</v>
      </c>
    </row>
    <row r="1321" spans="1:6" x14ac:dyDescent="0.3">
      <c r="A1321" s="8" t="s">
        <v>4057</v>
      </c>
      <c r="B1321" s="17">
        <v>0</v>
      </c>
      <c r="F1321" s="17">
        <f t="shared" si="20"/>
        <v>0</v>
      </c>
    </row>
    <row r="1322" spans="1:6" x14ac:dyDescent="0.3">
      <c r="A1322" s="8" t="s">
        <v>4022</v>
      </c>
      <c r="B1322" s="17">
        <v>0</v>
      </c>
      <c r="F1322" s="17">
        <f t="shared" si="20"/>
        <v>0</v>
      </c>
    </row>
    <row r="1323" spans="1:6" x14ac:dyDescent="0.3">
      <c r="A1323" s="8" t="s">
        <v>519</v>
      </c>
      <c r="B1323" s="17">
        <v>0</v>
      </c>
      <c r="F1323" s="17">
        <f t="shared" si="20"/>
        <v>0</v>
      </c>
    </row>
    <row r="1324" spans="1:6" x14ac:dyDescent="0.3">
      <c r="A1324" s="8" t="s">
        <v>3634</v>
      </c>
      <c r="B1324" s="17">
        <v>0</v>
      </c>
      <c r="F1324" s="17">
        <f t="shared" si="20"/>
        <v>0</v>
      </c>
    </row>
    <row r="1325" spans="1:6" x14ac:dyDescent="0.3">
      <c r="A1325" s="8" t="s">
        <v>915</v>
      </c>
      <c r="B1325" s="17">
        <v>0</v>
      </c>
      <c r="F1325" s="17">
        <f t="shared" si="20"/>
        <v>0</v>
      </c>
    </row>
    <row r="1326" spans="1:6" x14ac:dyDescent="0.3">
      <c r="A1326" s="8" t="s">
        <v>3941</v>
      </c>
      <c r="B1326" s="17">
        <v>0</v>
      </c>
      <c r="F1326" s="17">
        <f t="shared" si="20"/>
        <v>0</v>
      </c>
    </row>
    <row r="1327" spans="1:6" x14ac:dyDescent="0.3">
      <c r="A1327" s="8" t="s">
        <v>440</v>
      </c>
      <c r="B1327" s="17">
        <v>0</v>
      </c>
      <c r="F1327" s="17">
        <f t="shared" si="20"/>
        <v>0</v>
      </c>
    </row>
    <row r="1328" spans="1:6" x14ac:dyDescent="0.3">
      <c r="A1328" s="8" t="s">
        <v>1998</v>
      </c>
      <c r="B1328" s="17">
        <v>0</v>
      </c>
      <c r="F1328" s="17">
        <f t="shared" si="20"/>
        <v>0</v>
      </c>
    </row>
    <row r="1329" spans="1:6" x14ac:dyDescent="0.3">
      <c r="A1329" s="8" t="s">
        <v>3641</v>
      </c>
      <c r="B1329" s="17">
        <v>0</v>
      </c>
      <c r="F1329" s="17">
        <f t="shared" si="20"/>
        <v>0</v>
      </c>
    </row>
    <row r="1330" spans="1:6" x14ac:dyDescent="0.3">
      <c r="A1330" s="8" t="s">
        <v>3788</v>
      </c>
      <c r="B1330" s="17">
        <v>0</v>
      </c>
      <c r="F1330" s="17">
        <f t="shared" si="20"/>
        <v>0</v>
      </c>
    </row>
    <row r="1331" spans="1:6" x14ac:dyDescent="0.3">
      <c r="A1331" s="8" t="s">
        <v>1816</v>
      </c>
      <c r="B1331" s="17">
        <v>0</v>
      </c>
      <c r="F1331" s="17">
        <f t="shared" si="20"/>
        <v>0</v>
      </c>
    </row>
    <row r="1332" spans="1:6" x14ac:dyDescent="0.3">
      <c r="A1332" s="8" t="s">
        <v>553</v>
      </c>
      <c r="B1332" s="17">
        <v>0</v>
      </c>
      <c r="F1332" s="17">
        <f t="shared" si="20"/>
        <v>0</v>
      </c>
    </row>
    <row r="1333" spans="1:6" x14ac:dyDescent="0.3">
      <c r="A1333" s="8" t="s">
        <v>3928</v>
      </c>
      <c r="B1333" s="17">
        <v>0</v>
      </c>
      <c r="F1333" s="17">
        <f t="shared" si="20"/>
        <v>0</v>
      </c>
    </row>
    <row r="1334" spans="1:6" x14ac:dyDescent="0.3">
      <c r="A1334" s="8" t="s">
        <v>3918</v>
      </c>
      <c r="B1334" s="17">
        <v>0</v>
      </c>
      <c r="F1334" s="17">
        <f t="shared" si="20"/>
        <v>0</v>
      </c>
    </row>
    <row r="1335" spans="1:6" x14ac:dyDescent="0.3">
      <c r="A1335" s="8" t="s">
        <v>548</v>
      </c>
      <c r="B1335" s="17">
        <v>0</v>
      </c>
      <c r="F1335" s="17">
        <f t="shared" si="20"/>
        <v>0</v>
      </c>
    </row>
    <row r="1336" spans="1:6" x14ac:dyDescent="0.3">
      <c r="A1336" s="8" t="s">
        <v>2505</v>
      </c>
      <c r="B1336" s="17">
        <v>0</v>
      </c>
      <c r="F1336" s="17">
        <f t="shared" si="20"/>
        <v>0</v>
      </c>
    </row>
    <row r="1337" spans="1:6" x14ac:dyDescent="0.3">
      <c r="A1337" s="8" t="s">
        <v>1706</v>
      </c>
      <c r="B1337" s="17">
        <v>0</v>
      </c>
      <c r="F1337" s="17">
        <f t="shared" si="20"/>
        <v>0</v>
      </c>
    </row>
    <row r="1338" spans="1:6" x14ac:dyDescent="0.3">
      <c r="A1338" s="8" t="s">
        <v>491</v>
      </c>
      <c r="B1338" s="17">
        <v>0</v>
      </c>
      <c r="F1338" s="17">
        <f t="shared" si="20"/>
        <v>0</v>
      </c>
    </row>
    <row r="1339" spans="1:6" x14ac:dyDescent="0.3">
      <c r="A1339" s="8" t="s">
        <v>1709</v>
      </c>
      <c r="B1339" s="17">
        <v>0</v>
      </c>
      <c r="F1339" s="17">
        <f t="shared" si="20"/>
        <v>0</v>
      </c>
    </row>
    <row r="1340" spans="1:6" x14ac:dyDescent="0.3">
      <c r="A1340" s="8" t="s">
        <v>3801</v>
      </c>
      <c r="B1340" s="17">
        <v>0</v>
      </c>
      <c r="F1340" s="17">
        <f t="shared" si="20"/>
        <v>0</v>
      </c>
    </row>
    <row r="1341" spans="1:6" x14ac:dyDescent="0.3">
      <c r="A1341" s="8" t="s">
        <v>2512</v>
      </c>
      <c r="B1341" s="17">
        <v>0</v>
      </c>
      <c r="F1341" s="17">
        <f t="shared" si="20"/>
        <v>0</v>
      </c>
    </row>
    <row r="1342" spans="1:6" x14ac:dyDescent="0.3">
      <c r="A1342" s="8" t="s">
        <v>2150</v>
      </c>
      <c r="B1342" s="17">
        <v>0</v>
      </c>
      <c r="F1342" s="17">
        <f t="shared" si="20"/>
        <v>0</v>
      </c>
    </row>
    <row r="1343" spans="1:6" x14ac:dyDescent="0.3">
      <c r="A1343" s="8" t="s">
        <v>3945</v>
      </c>
      <c r="B1343" s="17">
        <v>0</v>
      </c>
      <c r="F1343" s="17">
        <f t="shared" si="20"/>
        <v>0</v>
      </c>
    </row>
    <row r="1344" spans="1:6" x14ac:dyDescent="0.3">
      <c r="A1344" s="8" t="s">
        <v>2405</v>
      </c>
      <c r="B1344" s="17">
        <v>0</v>
      </c>
      <c r="F1344" s="17">
        <f t="shared" si="20"/>
        <v>0</v>
      </c>
    </row>
    <row r="1345" spans="1:6" x14ac:dyDescent="0.3">
      <c r="A1345" s="8" t="s">
        <v>458</v>
      </c>
      <c r="B1345" s="17">
        <v>0</v>
      </c>
      <c r="F1345" s="17">
        <f t="shared" si="20"/>
        <v>0</v>
      </c>
    </row>
    <row r="1346" spans="1:6" x14ac:dyDescent="0.3">
      <c r="A1346" s="8" t="s">
        <v>2743</v>
      </c>
      <c r="B1346" s="17">
        <v>0</v>
      </c>
      <c r="F1346" s="17">
        <f t="shared" si="20"/>
        <v>0</v>
      </c>
    </row>
    <row r="1347" spans="1:6" x14ac:dyDescent="0.3">
      <c r="A1347" s="8" t="s">
        <v>2843</v>
      </c>
      <c r="B1347" s="17">
        <v>0</v>
      </c>
      <c r="F1347" s="17">
        <f t="shared" si="20"/>
        <v>0</v>
      </c>
    </row>
    <row r="1348" spans="1:6" x14ac:dyDescent="0.3">
      <c r="A1348" s="8" t="s">
        <v>1741</v>
      </c>
      <c r="B1348" s="17">
        <v>0</v>
      </c>
      <c r="F1348" s="17">
        <f t="shared" si="20"/>
        <v>0</v>
      </c>
    </row>
    <row r="1349" spans="1:6" x14ac:dyDescent="0.3">
      <c r="A1349" s="8" t="s">
        <v>3054</v>
      </c>
      <c r="B1349" s="17">
        <v>0</v>
      </c>
      <c r="F1349" s="17">
        <f t="shared" si="20"/>
        <v>0</v>
      </c>
    </row>
    <row r="1350" spans="1:6" x14ac:dyDescent="0.3">
      <c r="A1350" s="8" t="s">
        <v>2440</v>
      </c>
      <c r="B1350" s="17">
        <v>0</v>
      </c>
      <c r="F1350" s="17">
        <f t="shared" ref="F1350:F1413" si="21">B1350</f>
        <v>0</v>
      </c>
    </row>
    <row r="1351" spans="1:6" x14ac:dyDescent="0.3">
      <c r="A1351" s="8" t="s">
        <v>2508</v>
      </c>
      <c r="B1351" s="17">
        <v>0</v>
      </c>
      <c r="F1351" s="17">
        <f t="shared" si="21"/>
        <v>0</v>
      </c>
    </row>
    <row r="1352" spans="1:6" x14ac:dyDescent="0.3">
      <c r="A1352" s="8" t="s">
        <v>4083</v>
      </c>
      <c r="B1352" s="17">
        <v>0</v>
      </c>
      <c r="F1352" s="17">
        <f t="shared" si="21"/>
        <v>0</v>
      </c>
    </row>
    <row r="1353" spans="1:6" x14ac:dyDescent="0.3">
      <c r="A1353" s="8" t="s">
        <v>1121</v>
      </c>
      <c r="B1353" s="17">
        <v>0</v>
      </c>
      <c r="F1353" s="17">
        <f t="shared" si="21"/>
        <v>0</v>
      </c>
    </row>
    <row r="1354" spans="1:6" x14ac:dyDescent="0.3">
      <c r="A1354" s="8" t="s">
        <v>517</v>
      </c>
      <c r="B1354" s="17">
        <v>0</v>
      </c>
      <c r="F1354" s="17">
        <f t="shared" si="21"/>
        <v>0</v>
      </c>
    </row>
    <row r="1355" spans="1:6" x14ac:dyDescent="0.3">
      <c r="A1355" s="8" t="s">
        <v>4047</v>
      </c>
      <c r="B1355" s="17">
        <v>0</v>
      </c>
      <c r="F1355" s="17">
        <f t="shared" si="21"/>
        <v>0</v>
      </c>
    </row>
    <row r="1356" spans="1:6" x14ac:dyDescent="0.3">
      <c r="A1356" s="8" t="s">
        <v>1160</v>
      </c>
      <c r="B1356" s="17">
        <v>0</v>
      </c>
      <c r="F1356" s="17">
        <f t="shared" si="21"/>
        <v>0</v>
      </c>
    </row>
    <row r="1357" spans="1:6" x14ac:dyDescent="0.3">
      <c r="A1357" s="8" t="s">
        <v>1994</v>
      </c>
      <c r="B1357" s="17">
        <v>0</v>
      </c>
      <c r="F1357" s="17">
        <f t="shared" si="21"/>
        <v>0</v>
      </c>
    </row>
    <row r="1358" spans="1:6" x14ac:dyDescent="0.3">
      <c r="A1358" s="8" t="s">
        <v>2642</v>
      </c>
      <c r="B1358" s="17">
        <v>0</v>
      </c>
      <c r="F1358" s="17">
        <f t="shared" si="21"/>
        <v>0</v>
      </c>
    </row>
    <row r="1359" spans="1:6" x14ac:dyDescent="0.3">
      <c r="A1359" s="8" t="s">
        <v>190</v>
      </c>
      <c r="B1359" s="17">
        <v>0</v>
      </c>
      <c r="F1359" s="17">
        <f t="shared" si="21"/>
        <v>0</v>
      </c>
    </row>
    <row r="1360" spans="1:6" x14ac:dyDescent="0.3">
      <c r="A1360" s="8" t="s">
        <v>434</v>
      </c>
      <c r="B1360" s="17">
        <v>0</v>
      </c>
      <c r="F1360" s="17">
        <f t="shared" si="21"/>
        <v>0</v>
      </c>
    </row>
    <row r="1361" spans="1:6" x14ac:dyDescent="0.3">
      <c r="A1361" s="8" t="s">
        <v>4094</v>
      </c>
      <c r="B1361" s="17">
        <v>0</v>
      </c>
      <c r="F1361" s="17">
        <f t="shared" si="21"/>
        <v>0</v>
      </c>
    </row>
    <row r="1362" spans="1:6" x14ac:dyDescent="0.3">
      <c r="A1362" s="8" t="s">
        <v>3900</v>
      </c>
      <c r="B1362" s="17">
        <v>0</v>
      </c>
      <c r="F1362" s="17">
        <f t="shared" si="21"/>
        <v>0</v>
      </c>
    </row>
    <row r="1363" spans="1:6" x14ac:dyDescent="0.3">
      <c r="A1363" s="8" t="s">
        <v>767</v>
      </c>
      <c r="B1363" s="17">
        <v>0</v>
      </c>
      <c r="F1363" s="17">
        <f t="shared" si="21"/>
        <v>0</v>
      </c>
    </row>
    <row r="1364" spans="1:6" x14ac:dyDescent="0.3">
      <c r="A1364" s="8" t="s">
        <v>1983</v>
      </c>
      <c r="B1364" s="17">
        <v>0</v>
      </c>
      <c r="F1364" s="17">
        <f t="shared" si="21"/>
        <v>0</v>
      </c>
    </row>
    <row r="1365" spans="1:6" x14ac:dyDescent="0.3">
      <c r="A1365" s="8" t="s">
        <v>494</v>
      </c>
      <c r="B1365" s="17">
        <v>0</v>
      </c>
      <c r="F1365" s="17">
        <f t="shared" si="21"/>
        <v>0</v>
      </c>
    </row>
    <row r="1366" spans="1:6" x14ac:dyDescent="0.3">
      <c r="A1366" s="8" t="s">
        <v>4025</v>
      </c>
      <c r="B1366" s="17">
        <v>0</v>
      </c>
      <c r="F1366" s="17">
        <f t="shared" si="21"/>
        <v>0</v>
      </c>
    </row>
    <row r="1367" spans="1:6" x14ac:dyDescent="0.3">
      <c r="A1367" s="8" t="s">
        <v>563</v>
      </c>
      <c r="B1367" s="17">
        <v>0</v>
      </c>
      <c r="F1367" s="17">
        <f t="shared" si="21"/>
        <v>0</v>
      </c>
    </row>
    <row r="1368" spans="1:6" x14ac:dyDescent="0.3">
      <c r="A1368" s="8" t="s">
        <v>462</v>
      </c>
      <c r="B1368" s="17">
        <v>0</v>
      </c>
      <c r="F1368" s="17">
        <f t="shared" si="21"/>
        <v>0</v>
      </c>
    </row>
    <row r="1369" spans="1:6" x14ac:dyDescent="0.3">
      <c r="A1369" s="8" t="s">
        <v>4097</v>
      </c>
      <c r="B1369" s="17">
        <v>0</v>
      </c>
      <c r="F1369" s="17">
        <f t="shared" si="21"/>
        <v>0</v>
      </c>
    </row>
    <row r="1370" spans="1:6" x14ac:dyDescent="0.3">
      <c r="A1370" s="8" t="s">
        <v>1730</v>
      </c>
      <c r="B1370" s="17">
        <v>0</v>
      </c>
      <c r="F1370" s="17">
        <f t="shared" si="21"/>
        <v>0</v>
      </c>
    </row>
    <row r="1371" spans="1:6" x14ac:dyDescent="0.3">
      <c r="A1371" s="8" t="s">
        <v>3738</v>
      </c>
      <c r="B1371" s="17">
        <v>0</v>
      </c>
      <c r="F1371" s="17">
        <f t="shared" si="21"/>
        <v>0</v>
      </c>
    </row>
    <row r="1372" spans="1:6" x14ac:dyDescent="0.3">
      <c r="A1372" s="8" t="s">
        <v>917</v>
      </c>
      <c r="B1372" s="17">
        <v>0</v>
      </c>
      <c r="F1372" s="17">
        <f t="shared" si="21"/>
        <v>0</v>
      </c>
    </row>
    <row r="1373" spans="1:6" x14ac:dyDescent="0.3">
      <c r="A1373" s="8" t="s">
        <v>2516</v>
      </c>
      <c r="B1373" s="17">
        <v>0</v>
      </c>
      <c r="F1373" s="17">
        <f t="shared" si="21"/>
        <v>0</v>
      </c>
    </row>
    <row r="1374" spans="1:6" x14ac:dyDescent="0.3">
      <c r="A1374" s="8" t="s">
        <v>876</v>
      </c>
      <c r="B1374" s="17">
        <v>0</v>
      </c>
      <c r="F1374" s="17">
        <f t="shared" si="21"/>
        <v>0</v>
      </c>
    </row>
    <row r="1375" spans="1:6" x14ac:dyDescent="0.3">
      <c r="A1375" s="8" t="s">
        <v>888</v>
      </c>
      <c r="B1375" s="17">
        <v>0</v>
      </c>
      <c r="F1375" s="17">
        <f t="shared" si="21"/>
        <v>0</v>
      </c>
    </row>
    <row r="1376" spans="1:6" x14ac:dyDescent="0.3">
      <c r="A1376" s="8" t="s">
        <v>2593</v>
      </c>
      <c r="B1376" s="17">
        <v>0</v>
      </c>
      <c r="F1376" s="17">
        <f t="shared" si="21"/>
        <v>0</v>
      </c>
    </row>
    <row r="1377" spans="1:6" x14ac:dyDescent="0.3">
      <c r="A1377" s="8" t="s">
        <v>556</v>
      </c>
      <c r="B1377" s="17">
        <v>0</v>
      </c>
      <c r="F1377" s="17">
        <f t="shared" si="21"/>
        <v>0</v>
      </c>
    </row>
    <row r="1378" spans="1:6" x14ac:dyDescent="0.3">
      <c r="A1378" s="8" t="s">
        <v>2590</v>
      </c>
      <c r="B1378" s="17">
        <v>0</v>
      </c>
      <c r="F1378" s="17">
        <f t="shared" si="21"/>
        <v>0</v>
      </c>
    </row>
    <row r="1379" spans="1:6" x14ac:dyDescent="0.3">
      <c r="A1379" s="8" t="s">
        <v>3194</v>
      </c>
      <c r="B1379" s="17">
        <v>0</v>
      </c>
      <c r="F1379" s="17">
        <f t="shared" si="21"/>
        <v>0</v>
      </c>
    </row>
    <row r="1380" spans="1:6" x14ac:dyDescent="0.3">
      <c r="A1380" s="8" t="s">
        <v>1447</v>
      </c>
      <c r="B1380" s="17">
        <v>0</v>
      </c>
      <c r="F1380" s="17">
        <f t="shared" si="21"/>
        <v>0</v>
      </c>
    </row>
    <row r="1381" spans="1:6" x14ac:dyDescent="0.3">
      <c r="A1381" s="8" t="s">
        <v>948</v>
      </c>
      <c r="B1381" s="17">
        <v>0</v>
      </c>
      <c r="F1381" s="17">
        <f t="shared" si="21"/>
        <v>0</v>
      </c>
    </row>
    <row r="1382" spans="1:6" x14ac:dyDescent="0.3">
      <c r="A1382" s="8" t="s">
        <v>2687</v>
      </c>
      <c r="B1382" s="17">
        <v>0</v>
      </c>
      <c r="F1382" s="17">
        <f t="shared" si="21"/>
        <v>0</v>
      </c>
    </row>
    <row r="1383" spans="1:6" x14ac:dyDescent="0.3">
      <c r="A1383" s="8" t="s">
        <v>1141</v>
      </c>
      <c r="B1383" s="17">
        <v>0</v>
      </c>
      <c r="F1383" s="17">
        <f t="shared" si="21"/>
        <v>0</v>
      </c>
    </row>
    <row r="1384" spans="1:6" x14ac:dyDescent="0.3">
      <c r="A1384" s="8" t="s">
        <v>4039</v>
      </c>
      <c r="B1384" s="17">
        <v>0</v>
      </c>
      <c r="F1384" s="17">
        <f t="shared" si="21"/>
        <v>0</v>
      </c>
    </row>
    <row r="1385" spans="1:6" x14ac:dyDescent="0.3">
      <c r="A1385" s="8" t="s">
        <v>921</v>
      </c>
      <c r="B1385" s="17">
        <v>0</v>
      </c>
      <c r="F1385" s="17">
        <f t="shared" si="21"/>
        <v>0</v>
      </c>
    </row>
    <row r="1386" spans="1:6" x14ac:dyDescent="0.3">
      <c r="A1386" s="8" t="s">
        <v>1587</v>
      </c>
      <c r="B1386" s="17">
        <v>0</v>
      </c>
      <c r="F1386" s="17">
        <f t="shared" si="21"/>
        <v>0</v>
      </c>
    </row>
    <row r="1387" spans="1:6" x14ac:dyDescent="0.3">
      <c r="A1387" s="8" t="s">
        <v>771</v>
      </c>
      <c r="B1387" s="17">
        <v>0</v>
      </c>
      <c r="F1387" s="17">
        <f t="shared" si="21"/>
        <v>0</v>
      </c>
    </row>
    <row r="1388" spans="1:6" x14ac:dyDescent="0.3">
      <c r="A1388" s="8" t="s">
        <v>2699</v>
      </c>
      <c r="B1388" s="17">
        <v>0</v>
      </c>
      <c r="F1388" s="17">
        <f t="shared" si="21"/>
        <v>0</v>
      </c>
    </row>
    <row r="1389" spans="1:6" x14ac:dyDescent="0.3">
      <c r="A1389" s="8" t="s">
        <v>226</v>
      </c>
      <c r="B1389" s="17">
        <v>0</v>
      </c>
      <c r="F1389" s="17">
        <f t="shared" si="21"/>
        <v>0</v>
      </c>
    </row>
    <row r="1390" spans="1:6" x14ac:dyDescent="0.3">
      <c r="A1390" s="8" t="s">
        <v>2750</v>
      </c>
      <c r="B1390" s="17">
        <v>0</v>
      </c>
      <c r="F1390" s="17">
        <f t="shared" si="21"/>
        <v>0</v>
      </c>
    </row>
    <row r="1391" spans="1:6" x14ac:dyDescent="0.3">
      <c r="A1391" s="8" t="s">
        <v>3972</v>
      </c>
      <c r="B1391" s="17">
        <v>0</v>
      </c>
      <c r="F1391" s="17">
        <f t="shared" si="21"/>
        <v>0</v>
      </c>
    </row>
    <row r="1392" spans="1:6" x14ac:dyDescent="0.3">
      <c r="A1392" s="8" t="s">
        <v>2872</v>
      </c>
      <c r="B1392" s="17">
        <v>0</v>
      </c>
      <c r="F1392" s="17">
        <f t="shared" si="21"/>
        <v>0</v>
      </c>
    </row>
    <row r="1393" spans="1:6" x14ac:dyDescent="0.3">
      <c r="A1393" s="8" t="s">
        <v>1173</v>
      </c>
      <c r="B1393" s="17">
        <v>0</v>
      </c>
      <c r="F1393" s="17">
        <f t="shared" si="21"/>
        <v>0</v>
      </c>
    </row>
    <row r="1394" spans="1:6" x14ac:dyDescent="0.3">
      <c r="A1394" s="8" t="s">
        <v>238</v>
      </c>
      <c r="B1394" s="17">
        <v>0</v>
      </c>
      <c r="F1394" s="17">
        <f t="shared" si="21"/>
        <v>0</v>
      </c>
    </row>
    <row r="1395" spans="1:6" x14ac:dyDescent="0.3">
      <c r="A1395" s="8" t="s">
        <v>4010</v>
      </c>
      <c r="B1395" s="17">
        <v>0</v>
      </c>
      <c r="F1395" s="17">
        <f t="shared" si="21"/>
        <v>0</v>
      </c>
    </row>
    <row r="1396" spans="1:6" x14ac:dyDescent="0.3">
      <c r="A1396" s="8" t="s">
        <v>1713</v>
      </c>
      <c r="B1396" s="17">
        <v>0</v>
      </c>
      <c r="F1396" s="17">
        <f t="shared" si="21"/>
        <v>0</v>
      </c>
    </row>
    <row r="1397" spans="1:6" x14ac:dyDescent="0.3">
      <c r="A1397" s="8" t="s">
        <v>937</v>
      </c>
      <c r="B1397" s="17">
        <v>0</v>
      </c>
      <c r="F1397" s="17">
        <f t="shared" si="21"/>
        <v>0</v>
      </c>
    </row>
    <row r="1398" spans="1:6" x14ac:dyDescent="0.3">
      <c r="A1398" s="8" t="s">
        <v>3082</v>
      </c>
      <c r="B1398" s="17">
        <v>0</v>
      </c>
      <c r="F1398" s="17">
        <f t="shared" si="21"/>
        <v>0</v>
      </c>
    </row>
    <row r="1399" spans="1:6" x14ac:dyDescent="0.3">
      <c r="A1399" s="8" t="s">
        <v>4105</v>
      </c>
      <c r="B1399" s="17">
        <v>0</v>
      </c>
      <c r="F1399" s="17">
        <f t="shared" si="21"/>
        <v>0</v>
      </c>
    </row>
    <row r="1400" spans="1:6" x14ac:dyDescent="0.3">
      <c r="A1400" s="8" t="s">
        <v>1877</v>
      </c>
      <c r="B1400" s="17">
        <v>0</v>
      </c>
      <c r="F1400" s="17">
        <f t="shared" si="21"/>
        <v>0</v>
      </c>
    </row>
    <row r="1401" spans="1:6" x14ac:dyDescent="0.3">
      <c r="A1401" s="8" t="s">
        <v>1585</v>
      </c>
      <c r="B1401" s="17">
        <v>0</v>
      </c>
      <c r="F1401" s="17">
        <f t="shared" si="21"/>
        <v>0</v>
      </c>
    </row>
    <row r="1402" spans="1:6" x14ac:dyDescent="0.3">
      <c r="A1402" s="8" t="s">
        <v>2142</v>
      </c>
      <c r="B1402" s="17">
        <v>0</v>
      </c>
      <c r="F1402" s="17">
        <f t="shared" si="21"/>
        <v>0</v>
      </c>
    </row>
    <row r="1403" spans="1:6" x14ac:dyDescent="0.3">
      <c r="A1403" s="8" t="s">
        <v>167</v>
      </c>
      <c r="B1403" s="17">
        <v>0</v>
      </c>
      <c r="F1403" s="17">
        <f t="shared" si="21"/>
        <v>0</v>
      </c>
    </row>
    <row r="1404" spans="1:6" x14ac:dyDescent="0.3">
      <c r="A1404" s="8" t="s">
        <v>1085</v>
      </c>
      <c r="B1404" s="17">
        <v>0</v>
      </c>
      <c r="F1404" s="17">
        <f t="shared" si="21"/>
        <v>0</v>
      </c>
    </row>
    <row r="1405" spans="1:6" x14ac:dyDescent="0.3">
      <c r="A1405" s="8" t="s">
        <v>2511</v>
      </c>
      <c r="B1405" s="17">
        <v>0</v>
      </c>
      <c r="F1405" s="17">
        <f t="shared" si="21"/>
        <v>0</v>
      </c>
    </row>
    <row r="1406" spans="1:6" x14ac:dyDescent="0.3">
      <c r="A1406" s="8" t="s">
        <v>210</v>
      </c>
      <c r="B1406" s="17">
        <v>0</v>
      </c>
      <c r="F1406" s="17">
        <f t="shared" si="21"/>
        <v>0</v>
      </c>
    </row>
    <row r="1407" spans="1:6" x14ac:dyDescent="0.3">
      <c r="A1407" s="8" t="s">
        <v>1814</v>
      </c>
      <c r="B1407" s="17">
        <v>0</v>
      </c>
      <c r="F1407" s="17">
        <f t="shared" si="21"/>
        <v>0</v>
      </c>
    </row>
    <row r="1408" spans="1:6" x14ac:dyDescent="0.3">
      <c r="A1408" s="8" t="s">
        <v>204</v>
      </c>
      <c r="B1408" s="17">
        <v>0</v>
      </c>
      <c r="F1408" s="17">
        <f t="shared" si="21"/>
        <v>0</v>
      </c>
    </row>
    <row r="1409" spans="1:6" x14ac:dyDescent="0.3">
      <c r="A1409" s="8" t="s">
        <v>3056</v>
      </c>
      <c r="B1409" s="17">
        <v>0</v>
      </c>
      <c r="F1409" s="17">
        <f t="shared" si="21"/>
        <v>0</v>
      </c>
    </row>
    <row r="1410" spans="1:6" x14ac:dyDescent="0.3">
      <c r="A1410" s="8" t="s">
        <v>1545</v>
      </c>
      <c r="B1410" s="17">
        <v>0</v>
      </c>
      <c r="F1410" s="17">
        <f t="shared" si="21"/>
        <v>0</v>
      </c>
    </row>
    <row r="1411" spans="1:6" x14ac:dyDescent="0.3">
      <c r="A1411" s="8" t="s">
        <v>928</v>
      </c>
      <c r="B1411" s="17">
        <v>0</v>
      </c>
      <c r="F1411" s="17">
        <f t="shared" si="21"/>
        <v>0</v>
      </c>
    </row>
    <row r="1412" spans="1:6" x14ac:dyDescent="0.3">
      <c r="A1412" s="8" t="s">
        <v>902</v>
      </c>
      <c r="B1412" s="17">
        <v>0</v>
      </c>
      <c r="F1412" s="17">
        <f t="shared" si="21"/>
        <v>0</v>
      </c>
    </row>
    <row r="1413" spans="1:6" x14ac:dyDescent="0.3">
      <c r="A1413" s="8" t="s">
        <v>1997</v>
      </c>
      <c r="B1413" s="17">
        <v>0</v>
      </c>
      <c r="F1413" s="17">
        <f t="shared" si="21"/>
        <v>0</v>
      </c>
    </row>
    <row r="1414" spans="1:6" x14ac:dyDescent="0.3">
      <c r="A1414" s="8" t="s">
        <v>1410</v>
      </c>
      <c r="B1414" s="17">
        <v>0</v>
      </c>
      <c r="F1414" s="17">
        <f t="shared" ref="F1414:F1477" si="22">B1414</f>
        <v>0</v>
      </c>
    </row>
    <row r="1415" spans="1:6" x14ac:dyDescent="0.3">
      <c r="A1415" s="8" t="s">
        <v>898</v>
      </c>
      <c r="B1415" s="17">
        <v>0</v>
      </c>
      <c r="F1415" s="17">
        <f t="shared" si="22"/>
        <v>0</v>
      </c>
    </row>
    <row r="1416" spans="1:6" x14ac:dyDescent="0.3">
      <c r="A1416" s="8" t="s">
        <v>586</v>
      </c>
      <c r="B1416" s="17">
        <v>0</v>
      </c>
      <c r="F1416" s="17">
        <f t="shared" si="22"/>
        <v>0</v>
      </c>
    </row>
    <row r="1417" spans="1:6" x14ac:dyDescent="0.3">
      <c r="A1417" s="8" t="s">
        <v>1450</v>
      </c>
      <c r="B1417" s="17">
        <v>0</v>
      </c>
      <c r="F1417" s="17">
        <f t="shared" si="22"/>
        <v>0</v>
      </c>
    </row>
    <row r="1418" spans="1:6" x14ac:dyDescent="0.3">
      <c r="A1418" s="8" t="s">
        <v>3730</v>
      </c>
      <c r="B1418" s="17">
        <v>0</v>
      </c>
      <c r="F1418" s="17">
        <f t="shared" si="22"/>
        <v>0</v>
      </c>
    </row>
    <row r="1419" spans="1:6" x14ac:dyDescent="0.3">
      <c r="A1419" s="8" t="s">
        <v>1417</v>
      </c>
      <c r="B1419" s="17">
        <v>0</v>
      </c>
      <c r="F1419" s="17">
        <f t="shared" si="22"/>
        <v>0</v>
      </c>
    </row>
    <row r="1420" spans="1:6" x14ac:dyDescent="0.3">
      <c r="A1420" s="8" t="s">
        <v>1449</v>
      </c>
      <c r="B1420" s="17">
        <v>0</v>
      </c>
      <c r="F1420" s="17">
        <f t="shared" si="22"/>
        <v>0</v>
      </c>
    </row>
    <row r="1421" spans="1:6" x14ac:dyDescent="0.3">
      <c r="A1421" s="8" t="s">
        <v>2584</v>
      </c>
      <c r="B1421" s="17">
        <v>0</v>
      </c>
      <c r="F1421" s="17">
        <f t="shared" si="22"/>
        <v>0</v>
      </c>
    </row>
    <row r="1422" spans="1:6" x14ac:dyDescent="0.3">
      <c r="A1422" s="8" t="s">
        <v>711</v>
      </c>
      <c r="B1422" s="17">
        <v>0</v>
      </c>
      <c r="F1422" s="17">
        <f t="shared" si="22"/>
        <v>0</v>
      </c>
    </row>
    <row r="1423" spans="1:6" x14ac:dyDescent="0.3">
      <c r="A1423" s="8" t="s">
        <v>4019</v>
      </c>
      <c r="B1423" s="17">
        <v>0</v>
      </c>
      <c r="F1423" s="17">
        <f t="shared" si="22"/>
        <v>0</v>
      </c>
    </row>
    <row r="1424" spans="1:6" x14ac:dyDescent="0.3">
      <c r="A1424" s="8" t="s">
        <v>180</v>
      </c>
      <c r="B1424" s="17">
        <v>0</v>
      </c>
      <c r="F1424" s="17">
        <f t="shared" si="22"/>
        <v>0</v>
      </c>
    </row>
    <row r="1425" spans="1:6" x14ac:dyDescent="0.3">
      <c r="A1425" s="8" t="s">
        <v>176</v>
      </c>
      <c r="B1425" s="17">
        <v>0</v>
      </c>
      <c r="F1425" s="17">
        <f t="shared" si="22"/>
        <v>0</v>
      </c>
    </row>
    <row r="1426" spans="1:6" x14ac:dyDescent="0.3">
      <c r="A1426" s="8" t="s">
        <v>492</v>
      </c>
      <c r="B1426" s="17">
        <v>0</v>
      </c>
      <c r="F1426" s="17">
        <f t="shared" si="22"/>
        <v>0</v>
      </c>
    </row>
    <row r="1427" spans="1:6" x14ac:dyDescent="0.3">
      <c r="A1427" s="8" t="s">
        <v>1072</v>
      </c>
      <c r="B1427" s="17">
        <v>0</v>
      </c>
      <c r="F1427" s="17">
        <f t="shared" si="22"/>
        <v>0</v>
      </c>
    </row>
    <row r="1428" spans="1:6" x14ac:dyDescent="0.3">
      <c r="A1428" s="8" t="s">
        <v>3204</v>
      </c>
      <c r="B1428" s="17">
        <v>0</v>
      </c>
      <c r="F1428" s="17">
        <f t="shared" si="22"/>
        <v>0</v>
      </c>
    </row>
    <row r="1429" spans="1:6" x14ac:dyDescent="0.3">
      <c r="A1429" s="8" t="s">
        <v>1178</v>
      </c>
      <c r="B1429" s="17">
        <v>0</v>
      </c>
      <c r="F1429" s="17">
        <f t="shared" si="22"/>
        <v>0</v>
      </c>
    </row>
    <row r="1430" spans="1:6" x14ac:dyDescent="0.3">
      <c r="A1430" s="8" t="s">
        <v>1427</v>
      </c>
      <c r="B1430" s="17">
        <v>0</v>
      </c>
      <c r="F1430" s="17">
        <f t="shared" si="22"/>
        <v>0</v>
      </c>
    </row>
    <row r="1431" spans="1:6" x14ac:dyDescent="0.3">
      <c r="A1431" s="8" t="s">
        <v>3933</v>
      </c>
      <c r="B1431" s="17">
        <v>0</v>
      </c>
      <c r="F1431" s="17">
        <f t="shared" si="22"/>
        <v>0</v>
      </c>
    </row>
    <row r="1432" spans="1:6" x14ac:dyDescent="0.3">
      <c r="A1432" s="8" t="s">
        <v>1445</v>
      </c>
      <c r="B1432" s="17">
        <v>0</v>
      </c>
      <c r="F1432" s="17">
        <f t="shared" si="22"/>
        <v>0</v>
      </c>
    </row>
    <row r="1433" spans="1:6" x14ac:dyDescent="0.3">
      <c r="A1433" s="8" t="s">
        <v>3939</v>
      </c>
      <c r="B1433" s="17">
        <v>0</v>
      </c>
      <c r="F1433" s="17">
        <f t="shared" si="22"/>
        <v>0</v>
      </c>
    </row>
    <row r="1434" spans="1:6" x14ac:dyDescent="0.3">
      <c r="A1434" s="8" t="s">
        <v>3927</v>
      </c>
      <c r="B1434" s="17">
        <v>0</v>
      </c>
      <c r="F1434" s="17">
        <f t="shared" si="22"/>
        <v>0</v>
      </c>
    </row>
    <row r="1435" spans="1:6" x14ac:dyDescent="0.3">
      <c r="A1435" s="8" t="s">
        <v>1157</v>
      </c>
      <c r="B1435" s="17">
        <v>0</v>
      </c>
      <c r="F1435" s="17">
        <f t="shared" si="22"/>
        <v>0</v>
      </c>
    </row>
    <row r="1436" spans="1:6" x14ac:dyDescent="0.3">
      <c r="A1436" s="8" t="s">
        <v>2842</v>
      </c>
      <c r="B1436" s="17">
        <v>0</v>
      </c>
      <c r="F1436" s="17">
        <f t="shared" si="22"/>
        <v>0</v>
      </c>
    </row>
    <row r="1437" spans="1:6" x14ac:dyDescent="0.3">
      <c r="A1437" s="8" t="s">
        <v>1088</v>
      </c>
      <c r="B1437" s="17">
        <v>0</v>
      </c>
      <c r="F1437" s="17">
        <f t="shared" si="22"/>
        <v>0</v>
      </c>
    </row>
    <row r="1438" spans="1:6" x14ac:dyDescent="0.3">
      <c r="A1438" s="8" t="s">
        <v>2858</v>
      </c>
      <c r="B1438" s="17">
        <v>0</v>
      </c>
      <c r="F1438" s="17">
        <f t="shared" si="22"/>
        <v>0</v>
      </c>
    </row>
    <row r="1439" spans="1:6" x14ac:dyDescent="0.3">
      <c r="A1439" s="8" t="s">
        <v>930</v>
      </c>
      <c r="B1439" s="17">
        <v>0</v>
      </c>
      <c r="F1439" s="17">
        <f t="shared" si="22"/>
        <v>0</v>
      </c>
    </row>
    <row r="1440" spans="1:6" x14ac:dyDescent="0.3">
      <c r="A1440" s="8" t="s">
        <v>230</v>
      </c>
      <c r="B1440" s="17">
        <v>0</v>
      </c>
      <c r="F1440" s="17">
        <f t="shared" si="22"/>
        <v>0</v>
      </c>
    </row>
    <row r="1441" spans="1:6" x14ac:dyDescent="0.3">
      <c r="A1441" s="8" t="s">
        <v>2420</v>
      </c>
      <c r="B1441" s="17">
        <v>0</v>
      </c>
      <c r="F1441" s="17">
        <f t="shared" si="22"/>
        <v>0</v>
      </c>
    </row>
    <row r="1442" spans="1:6" x14ac:dyDescent="0.3">
      <c r="A1442" s="8" t="s">
        <v>566</v>
      </c>
      <c r="B1442" s="17">
        <v>0</v>
      </c>
      <c r="F1442" s="17">
        <f t="shared" si="22"/>
        <v>0</v>
      </c>
    </row>
    <row r="1443" spans="1:6" x14ac:dyDescent="0.3">
      <c r="A1443" s="8" t="s">
        <v>3061</v>
      </c>
      <c r="B1443" s="17">
        <v>0</v>
      </c>
      <c r="F1443" s="17">
        <f t="shared" si="22"/>
        <v>0</v>
      </c>
    </row>
    <row r="1444" spans="1:6" x14ac:dyDescent="0.3">
      <c r="A1444" s="8" t="s">
        <v>428</v>
      </c>
      <c r="B1444" s="17">
        <v>0</v>
      </c>
      <c r="F1444" s="17">
        <f t="shared" si="22"/>
        <v>0</v>
      </c>
    </row>
    <row r="1445" spans="1:6" x14ac:dyDescent="0.3">
      <c r="A1445" s="8" t="s">
        <v>909</v>
      </c>
      <c r="B1445" s="17">
        <v>0</v>
      </c>
      <c r="F1445" s="17">
        <f t="shared" si="22"/>
        <v>0</v>
      </c>
    </row>
    <row r="1446" spans="1:6" x14ac:dyDescent="0.3">
      <c r="A1446" s="8" t="s">
        <v>1707</v>
      </c>
      <c r="B1446" s="17">
        <v>0</v>
      </c>
      <c r="F1446" s="17">
        <f t="shared" si="22"/>
        <v>0</v>
      </c>
    </row>
    <row r="1447" spans="1:6" x14ac:dyDescent="0.3">
      <c r="A1447" s="8" t="s">
        <v>2754</v>
      </c>
      <c r="B1447" s="17">
        <v>0</v>
      </c>
      <c r="F1447" s="17">
        <f t="shared" si="22"/>
        <v>0</v>
      </c>
    </row>
    <row r="1448" spans="1:6" x14ac:dyDescent="0.3">
      <c r="A1448" s="8" t="s">
        <v>188</v>
      </c>
      <c r="B1448" s="17">
        <v>0</v>
      </c>
      <c r="F1448" s="17">
        <f t="shared" si="22"/>
        <v>0</v>
      </c>
    </row>
    <row r="1449" spans="1:6" x14ac:dyDescent="0.3">
      <c r="A1449" s="8" t="s">
        <v>3913</v>
      </c>
      <c r="B1449" s="17">
        <v>0</v>
      </c>
      <c r="F1449" s="17">
        <f t="shared" si="22"/>
        <v>0</v>
      </c>
    </row>
    <row r="1450" spans="1:6" x14ac:dyDescent="0.3">
      <c r="A1450" s="8" t="s">
        <v>2853</v>
      </c>
      <c r="B1450" s="17">
        <v>0</v>
      </c>
      <c r="F1450" s="17">
        <f t="shared" si="22"/>
        <v>0</v>
      </c>
    </row>
    <row r="1451" spans="1:6" x14ac:dyDescent="0.3">
      <c r="A1451" s="8" t="s">
        <v>478</v>
      </c>
      <c r="B1451" s="17">
        <v>0</v>
      </c>
      <c r="F1451" s="17">
        <f t="shared" si="22"/>
        <v>0</v>
      </c>
    </row>
    <row r="1452" spans="1:6" x14ac:dyDescent="0.3">
      <c r="A1452" s="8" t="s">
        <v>573</v>
      </c>
      <c r="B1452" s="17">
        <v>0</v>
      </c>
      <c r="F1452" s="17">
        <f t="shared" si="22"/>
        <v>0</v>
      </c>
    </row>
    <row r="1453" spans="1:6" x14ac:dyDescent="0.3">
      <c r="A1453" s="8" t="s">
        <v>2507</v>
      </c>
      <c r="B1453" s="17">
        <v>0</v>
      </c>
      <c r="F1453" s="17">
        <f t="shared" si="22"/>
        <v>0</v>
      </c>
    </row>
    <row r="1454" spans="1:6" x14ac:dyDescent="0.3">
      <c r="A1454" s="8" t="s">
        <v>470</v>
      </c>
      <c r="B1454" s="17">
        <v>0</v>
      </c>
      <c r="F1454" s="17">
        <f t="shared" si="22"/>
        <v>0</v>
      </c>
    </row>
    <row r="1455" spans="1:6" x14ac:dyDescent="0.3">
      <c r="A1455" s="8" t="s">
        <v>2418</v>
      </c>
      <c r="B1455" s="17">
        <v>0</v>
      </c>
      <c r="F1455" s="17">
        <f t="shared" si="22"/>
        <v>0</v>
      </c>
    </row>
    <row r="1456" spans="1:6" x14ac:dyDescent="0.3">
      <c r="A1456" s="8" t="s">
        <v>2771</v>
      </c>
      <c r="B1456" s="17">
        <v>0</v>
      </c>
      <c r="F1456" s="17">
        <f t="shared" si="22"/>
        <v>0</v>
      </c>
    </row>
    <row r="1457" spans="1:6" x14ac:dyDescent="0.3">
      <c r="A1457" s="8" t="s">
        <v>1446</v>
      </c>
      <c r="B1457" s="17">
        <v>0</v>
      </c>
      <c r="F1457" s="17">
        <f t="shared" si="22"/>
        <v>0</v>
      </c>
    </row>
    <row r="1458" spans="1:6" x14ac:dyDescent="0.3">
      <c r="A1458" s="8" t="s">
        <v>1426</v>
      </c>
      <c r="B1458" s="17">
        <v>0</v>
      </c>
      <c r="F1458" s="17">
        <f t="shared" si="22"/>
        <v>0</v>
      </c>
    </row>
    <row r="1459" spans="1:6" x14ac:dyDescent="0.3">
      <c r="A1459" s="8" t="s">
        <v>3787</v>
      </c>
      <c r="B1459" s="17">
        <v>0</v>
      </c>
      <c r="F1459" s="17">
        <f t="shared" si="22"/>
        <v>0</v>
      </c>
    </row>
    <row r="1460" spans="1:6" x14ac:dyDescent="0.3">
      <c r="A1460" s="8" t="s">
        <v>912</v>
      </c>
      <c r="B1460" s="17">
        <v>0</v>
      </c>
      <c r="F1460" s="17">
        <f t="shared" si="22"/>
        <v>0</v>
      </c>
    </row>
    <row r="1461" spans="1:6" x14ac:dyDescent="0.3">
      <c r="A1461" s="8" t="s">
        <v>2438</v>
      </c>
      <c r="B1461" s="17">
        <v>0</v>
      </c>
      <c r="F1461" s="17">
        <f t="shared" si="22"/>
        <v>0</v>
      </c>
    </row>
    <row r="1462" spans="1:6" x14ac:dyDescent="0.3">
      <c r="A1462" s="8" t="s">
        <v>1132</v>
      </c>
      <c r="B1462" s="17">
        <v>0</v>
      </c>
      <c r="F1462" s="17">
        <f t="shared" si="22"/>
        <v>0</v>
      </c>
    </row>
    <row r="1463" spans="1:6" x14ac:dyDescent="0.3">
      <c r="A1463" s="8" t="s">
        <v>233</v>
      </c>
      <c r="B1463" s="17">
        <v>0</v>
      </c>
      <c r="F1463" s="17">
        <f t="shared" si="22"/>
        <v>0</v>
      </c>
    </row>
    <row r="1464" spans="1:6" x14ac:dyDescent="0.3">
      <c r="A1464" s="8" t="s">
        <v>707</v>
      </c>
      <c r="B1464" s="17">
        <v>0</v>
      </c>
      <c r="F1464" s="17">
        <f t="shared" si="22"/>
        <v>0</v>
      </c>
    </row>
    <row r="1465" spans="1:6" x14ac:dyDescent="0.3">
      <c r="A1465" s="8" t="s">
        <v>3740</v>
      </c>
      <c r="B1465" s="17">
        <v>0</v>
      </c>
      <c r="F1465" s="17">
        <f t="shared" si="22"/>
        <v>0</v>
      </c>
    </row>
    <row r="1466" spans="1:6" x14ac:dyDescent="0.3">
      <c r="A1466" s="8" t="s">
        <v>2894</v>
      </c>
      <c r="B1466" s="17">
        <v>0</v>
      </c>
      <c r="F1466" s="17">
        <f t="shared" si="22"/>
        <v>0</v>
      </c>
    </row>
    <row r="1467" spans="1:6" x14ac:dyDescent="0.3">
      <c r="A1467" s="8" t="s">
        <v>908</v>
      </c>
      <c r="B1467" s="17">
        <v>0</v>
      </c>
      <c r="F1467" s="17">
        <f t="shared" si="22"/>
        <v>0</v>
      </c>
    </row>
    <row r="1468" spans="1:6" x14ac:dyDescent="0.3">
      <c r="A1468" s="8" t="s">
        <v>2865</v>
      </c>
      <c r="B1468" s="17">
        <v>0</v>
      </c>
      <c r="F1468" s="17">
        <f t="shared" si="22"/>
        <v>0</v>
      </c>
    </row>
    <row r="1469" spans="1:6" x14ac:dyDescent="0.3">
      <c r="A1469" s="8" t="s">
        <v>1123</v>
      </c>
      <c r="B1469" s="17">
        <v>0</v>
      </c>
      <c r="F1469" s="17">
        <f t="shared" si="22"/>
        <v>0</v>
      </c>
    </row>
    <row r="1470" spans="1:6" x14ac:dyDescent="0.3">
      <c r="A1470" s="8" t="s">
        <v>2504</v>
      </c>
      <c r="B1470" s="17">
        <v>0</v>
      </c>
      <c r="F1470" s="17">
        <f t="shared" si="22"/>
        <v>0</v>
      </c>
    </row>
    <row r="1471" spans="1:6" x14ac:dyDescent="0.3">
      <c r="A1471" s="8" t="s">
        <v>1862</v>
      </c>
      <c r="B1471" s="17">
        <v>0</v>
      </c>
      <c r="F1471" s="17">
        <f t="shared" si="22"/>
        <v>0</v>
      </c>
    </row>
    <row r="1472" spans="1:6" x14ac:dyDescent="0.3">
      <c r="A1472" s="8" t="s">
        <v>237</v>
      </c>
      <c r="B1472" s="17">
        <v>0</v>
      </c>
      <c r="F1472" s="17">
        <f t="shared" si="22"/>
        <v>0</v>
      </c>
    </row>
    <row r="1473" spans="1:6" x14ac:dyDescent="0.3">
      <c r="A1473" s="8" t="s">
        <v>201</v>
      </c>
      <c r="B1473" s="17">
        <v>0</v>
      </c>
      <c r="F1473" s="17">
        <f t="shared" si="22"/>
        <v>0</v>
      </c>
    </row>
    <row r="1474" spans="1:6" x14ac:dyDescent="0.3">
      <c r="A1474" s="8" t="s">
        <v>2413</v>
      </c>
      <c r="B1474" s="17">
        <v>0</v>
      </c>
      <c r="F1474" s="17">
        <f t="shared" si="22"/>
        <v>0</v>
      </c>
    </row>
    <row r="1475" spans="1:6" x14ac:dyDescent="0.3">
      <c r="A1475" s="8" t="s">
        <v>195</v>
      </c>
      <c r="B1475" s="17">
        <v>0</v>
      </c>
      <c r="F1475" s="17">
        <f t="shared" si="22"/>
        <v>0</v>
      </c>
    </row>
    <row r="1476" spans="1:6" x14ac:dyDescent="0.3">
      <c r="A1476" s="8" t="s">
        <v>1819</v>
      </c>
      <c r="B1476" s="17">
        <v>0</v>
      </c>
      <c r="F1476" s="17">
        <f t="shared" si="22"/>
        <v>0</v>
      </c>
    </row>
    <row r="1477" spans="1:6" x14ac:dyDescent="0.3">
      <c r="A1477" s="8" t="s">
        <v>1165</v>
      </c>
      <c r="B1477" s="17">
        <v>0</v>
      </c>
      <c r="F1477" s="17">
        <f t="shared" si="22"/>
        <v>0</v>
      </c>
    </row>
    <row r="1478" spans="1:6" x14ac:dyDescent="0.3">
      <c r="A1478" s="8" t="s">
        <v>3190</v>
      </c>
      <c r="B1478" s="17">
        <v>0</v>
      </c>
      <c r="F1478" s="17">
        <f t="shared" ref="F1478:F1533" si="23">B1478</f>
        <v>0</v>
      </c>
    </row>
    <row r="1479" spans="1:6" x14ac:dyDescent="0.3">
      <c r="A1479" s="8" t="s">
        <v>223</v>
      </c>
      <c r="B1479" s="17">
        <v>0</v>
      </c>
      <c r="F1479" s="17">
        <f t="shared" si="23"/>
        <v>0</v>
      </c>
    </row>
    <row r="1480" spans="1:6" x14ac:dyDescent="0.3">
      <c r="A1480" s="8" t="s">
        <v>3626</v>
      </c>
      <c r="B1480" s="17">
        <v>0</v>
      </c>
      <c r="F1480" s="17">
        <f t="shared" si="23"/>
        <v>0</v>
      </c>
    </row>
    <row r="1481" spans="1:6" x14ac:dyDescent="0.3">
      <c r="A1481" s="8" t="s">
        <v>2943</v>
      </c>
      <c r="B1481" s="17">
        <v>0</v>
      </c>
      <c r="F1481" s="17">
        <f t="shared" si="23"/>
        <v>0</v>
      </c>
    </row>
    <row r="1482" spans="1:6" x14ac:dyDescent="0.3">
      <c r="A1482" s="8" t="s">
        <v>1485</v>
      </c>
      <c r="B1482" s="17">
        <v>0</v>
      </c>
      <c r="F1482" s="17">
        <f t="shared" si="23"/>
        <v>0</v>
      </c>
    </row>
    <row r="1483" spans="1:6" x14ac:dyDescent="0.3">
      <c r="A1483" s="8" t="s">
        <v>1430</v>
      </c>
      <c r="B1483" s="17">
        <v>0</v>
      </c>
      <c r="F1483" s="17">
        <f t="shared" si="23"/>
        <v>0</v>
      </c>
    </row>
    <row r="1484" spans="1:6" x14ac:dyDescent="0.3">
      <c r="A1484" s="8" t="s">
        <v>1152</v>
      </c>
      <c r="B1484" s="17">
        <v>0</v>
      </c>
      <c r="F1484" s="17">
        <f t="shared" si="23"/>
        <v>0</v>
      </c>
    </row>
    <row r="1485" spans="1:6" x14ac:dyDescent="0.3">
      <c r="A1485" s="8" t="s">
        <v>4096</v>
      </c>
      <c r="B1485" s="17">
        <v>0</v>
      </c>
      <c r="F1485" s="17">
        <f t="shared" si="23"/>
        <v>0</v>
      </c>
    </row>
    <row r="1486" spans="1:6" x14ac:dyDescent="0.3">
      <c r="A1486" s="8" t="s">
        <v>437</v>
      </c>
      <c r="B1486" s="17">
        <v>0</v>
      </c>
      <c r="F1486" s="17">
        <f t="shared" si="23"/>
        <v>0</v>
      </c>
    </row>
    <row r="1487" spans="1:6" x14ac:dyDescent="0.3">
      <c r="A1487" s="8" t="s">
        <v>1496</v>
      </c>
      <c r="B1487" s="17">
        <v>0</v>
      </c>
      <c r="F1487" s="17">
        <f t="shared" si="23"/>
        <v>0</v>
      </c>
    </row>
    <row r="1488" spans="1:6" x14ac:dyDescent="0.3">
      <c r="A1488" s="8" t="s">
        <v>208</v>
      </c>
      <c r="B1488" s="17">
        <v>0</v>
      </c>
      <c r="F1488" s="17">
        <f t="shared" si="23"/>
        <v>0</v>
      </c>
    </row>
    <row r="1489" spans="1:6" x14ac:dyDescent="0.3">
      <c r="A1489" s="8" t="s">
        <v>3057</v>
      </c>
      <c r="B1489" s="17">
        <v>0</v>
      </c>
      <c r="F1489" s="17">
        <f t="shared" si="23"/>
        <v>0</v>
      </c>
    </row>
    <row r="1490" spans="1:6" x14ac:dyDescent="0.3">
      <c r="A1490" s="8" t="s">
        <v>583</v>
      </c>
      <c r="B1490" s="17">
        <v>0</v>
      </c>
      <c r="F1490" s="17">
        <f t="shared" si="23"/>
        <v>0</v>
      </c>
    </row>
    <row r="1491" spans="1:6" x14ac:dyDescent="0.3">
      <c r="A1491" s="8" t="s">
        <v>2847</v>
      </c>
      <c r="B1491" s="17">
        <v>0</v>
      </c>
      <c r="F1491" s="17">
        <f t="shared" si="23"/>
        <v>0</v>
      </c>
    </row>
    <row r="1492" spans="1:6" x14ac:dyDescent="0.3">
      <c r="A1492" s="8" t="s">
        <v>1879</v>
      </c>
      <c r="B1492" s="17">
        <v>0</v>
      </c>
      <c r="F1492" s="17">
        <f t="shared" si="23"/>
        <v>0</v>
      </c>
    </row>
    <row r="1493" spans="1:6" x14ac:dyDescent="0.3">
      <c r="A1493" s="8" t="s">
        <v>162</v>
      </c>
      <c r="B1493" s="17">
        <v>0</v>
      </c>
      <c r="F1493" s="17">
        <f t="shared" si="23"/>
        <v>0</v>
      </c>
    </row>
    <row r="1494" spans="1:6" x14ac:dyDescent="0.3">
      <c r="A1494" s="8" t="s">
        <v>582</v>
      </c>
      <c r="B1494" s="17">
        <v>0</v>
      </c>
      <c r="F1494" s="17">
        <f t="shared" si="23"/>
        <v>0</v>
      </c>
    </row>
    <row r="1495" spans="1:6" x14ac:dyDescent="0.3">
      <c r="A1495" s="8" t="s">
        <v>235</v>
      </c>
      <c r="B1495" s="17">
        <v>0</v>
      </c>
      <c r="F1495" s="17">
        <f t="shared" si="23"/>
        <v>0</v>
      </c>
    </row>
    <row r="1496" spans="1:6" x14ac:dyDescent="0.3">
      <c r="A1496" s="8" t="s">
        <v>2751</v>
      </c>
      <c r="B1496" s="17">
        <v>0</v>
      </c>
      <c r="F1496" s="17">
        <f t="shared" si="23"/>
        <v>0</v>
      </c>
    </row>
    <row r="1497" spans="1:6" x14ac:dyDescent="0.3">
      <c r="A1497" s="8" t="s">
        <v>1722</v>
      </c>
      <c r="B1497" s="17">
        <v>0</v>
      </c>
      <c r="F1497" s="17">
        <f t="shared" si="23"/>
        <v>0</v>
      </c>
    </row>
    <row r="1498" spans="1:6" x14ac:dyDescent="0.3">
      <c r="A1498" s="8" t="s">
        <v>1554</v>
      </c>
      <c r="B1498" s="17">
        <v>0</v>
      </c>
      <c r="F1498" s="17">
        <f t="shared" si="23"/>
        <v>0</v>
      </c>
    </row>
    <row r="1499" spans="1:6" x14ac:dyDescent="0.3">
      <c r="A1499" s="8" t="s">
        <v>2888</v>
      </c>
      <c r="B1499" s="17">
        <v>0</v>
      </c>
      <c r="F1499" s="17">
        <f t="shared" si="23"/>
        <v>0</v>
      </c>
    </row>
    <row r="1500" spans="1:6" x14ac:dyDescent="0.3">
      <c r="A1500" s="8" t="s">
        <v>2760</v>
      </c>
      <c r="B1500" s="17">
        <v>0</v>
      </c>
      <c r="F1500" s="17">
        <f t="shared" si="23"/>
        <v>0</v>
      </c>
    </row>
    <row r="1501" spans="1:6" x14ac:dyDescent="0.3">
      <c r="A1501" s="8" t="s">
        <v>2503</v>
      </c>
      <c r="B1501" s="17">
        <v>0</v>
      </c>
      <c r="F1501" s="17">
        <f t="shared" si="23"/>
        <v>0</v>
      </c>
    </row>
    <row r="1502" spans="1:6" x14ac:dyDescent="0.3">
      <c r="A1502" s="8" t="s">
        <v>496</v>
      </c>
      <c r="B1502" s="17">
        <v>0</v>
      </c>
      <c r="F1502" s="17">
        <f t="shared" si="23"/>
        <v>0</v>
      </c>
    </row>
    <row r="1503" spans="1:6" x14ac:dyDescent="0.3">
      <c r="A1503" s="8" t="s">
        <v>1870</v>
      </c>
      <c r="B1503" s="17">
        <v>0</v>
      </c>
      <c r="F1503" s="17">
        <f t="shared" si="23"/>
        <v>0</v>
      </c>
    </row>
    <row r="1504" spans="1:6" x14ac:dyDescent="0.3">
      <c r="A1504" s="8" t="s">
        <v>769</v>
      </c>
      <c r="B1504" s="17">
        <v>0</v>
      </c>
      <c r="F1504" s="17">
        <f t="shared" si="23"/>
        <v>0</v>
      </c>
    </row>
    <row r="1505" spans="1:6" x14ac:dyDescent="0.3">
      <c r="A1505" s="8" t="s">
        <v>1556</v>
      </c>
      <c r="B1505" s="17">
        <v>0</v>
      </c>
      <c r="F1505" s="17">
        <f t="shared" si="23"/>
        <v>0</v>
      </c>
    </row>
    <row r="1506" spans="1:6" x14ac:dyDescent="0.3">
      <c r="A1506" s="8" t="s">
        <v>1878</v>
      </c>
      <c r="B1506" s="17">
        <v>0</v>
      </c>
      <c r="F1506" s="17">
        <f t="shared" si="23"/>
        <v>0</v>
      </c>
    </row>
    <row r="1507" spans="1:6" x14ac:dyDescent="0.3">
      <c r="A1507" s="8" t="s">
        <v>197</v>
      </c>
      <c r="B1507" s="17">
        <v>0</v>
      </c>
      <c r="F1507" s="17">
        <f t="shared" si="23"/>
        <v>0</v>
      </c>
    </row>
    <row r="1508" spans="1:6" x14ac:dyDescent="0.3">
      <c r="A1508" s="8" t="s">
        <v>4093</v>
      </c>
      <c r="B1508" s="17">
        <v>0</v>
      </c>
      <c r="F1508" s="17">
        <f t="shared" si="23"/>
        <v>0</v>
      </c>
    </row>
    <row r="1509" spans="1:6" x14ac:dyDescent="0.3">
      <c r="A1509" s="8" t="s">
        <v>3985</v>
      </c>
      <c r="B1509" s="17">
        <v>0</v>
      </c>
      <c r="F1509" s="17">
        <f t="shared" si="23"/>
        <v>0</v>
      </c>
    </row>
    <row r="1510" spans="1:6" x14ac:dyDescent="0.3">
      <c r="A1510" s="8" t="s">
        <v>1733</v>
      </c>
      <c r="B1510" s="17">
        <v>0</v>
      </c>
      <c r="F1510" s="17">
        <f t="shared" si="23"/>
        <v>0</v>
      </c>
    </row>
    <row r="1511" spans="1:6" x14ac:dyDescent="0.3">
      <c r="A1511" s="8" t="s">
        <v>2881</v>
      </c>
      <c r="B1511" s="17">
        <v>0</v>
      </c>
      <c r="F1511" s="17">
        <f t="shared" si="23"/>
        <v>0</v>
      </c>
    </row>
    <row r="1512" spans="1:6" x14ac:dyDescent="0.3">
      <c r="A1512" s="8" t="s">
        <v>479</v>
      </c>
      <c r="B1512" s="17">
        <v>0</v>
      </c>
      <c r="F1512" s="17">
        <f t="shared" si="23"/>
        <v>0</v>
      </c>
    </row>
    <row r="1513" spans="1:6" x14ac:dyDescent="0.3">
      <c r="A1513" s="8" t="s">
        <v>184</v>
      </c>
      <c r="B1513" s="17">
        <v>0</v>
      </c>
      <c r="F1513" s="17">
        <f t="shared" si="23"/>
        <v>0</v>
      </c>
    </row>
    <row r="1514" spans="1:6" x14ac:dyDescent="0.3">
      <c r="A1514" s="8" t="s">
        <v>1590</v>
      </c>
      <c r="B1514" s="17">
        <v>0</v>
      </c>
      <c r="F1514" s="17">
        <f t="shared" si="23"/>
        <v>0</v>
      </c>
    </row>
    <row r="1515" spans="1:6" x14ac:dyDescent="0.3">
      <c r="A1515" s="8" t="s">
        <v>1443</v>
      </c>
      <c r="B1515" s="17">
        <v>0</v>
      </c>
      <c r="F1515" s="17">
        <f t="shared" si="23"/>
        <v>0</v>
      </c>
    </row>
    <row r="1516" spans="1:6" x14ac:dyDescent="0.3">
      <c r="A1516" s="8" t="s">
        <v>227</v>
      </c>
      <c r="B1516" s="17">
        <v>0</v>
      </c>
      <c r="F1516" s="17">
        <f t="shared" si="23"/>
        <v>0</v>
      </c>
    </row>
    <row r="1517" spans="1:6" x14ac:dyDescent="0.3">
      <c r="A1517" s="8" t="s">
        <v>1142</v>
      </c>
      <c r="B1517" s="17">
        <v>0</v>
      </c>
      <c r="F1517" s="17">
        <f t="shared" si="23"/>
        <v>0</v>
      </c>
    </row>
    <row r="1518" spans="1:6" x14ac:dyDescent="0.3">
      <c r="A1518" s="8" t="s">
        <v>438</v>
      </c>
      <c r="B1518" s="17">
        <v>0</v>
      </c>
      <c r="F1518" s="17">
        <f t="shared" si="23"/>
        <v>0</v>
      </c>
    </row>
    <row r="1519" spans="1:6" x14ac:dyDescent="0.3">
      <c r="A1519" s="8" t="s">
        <v>927</v>
      </c>
      <c r="B1519" s="17">
        <v>0</v>
      </c>
      <c r="F1519" s="17">
        <f t="shared" si="23"/>
        <v>0</v>
      </c>
    </row>
    <row r="1520" spans="1:6" x14ac:dyDescent="0.3">
      <c r="A1520" s="8" t="s">
        <v>2765</v>
      </c>
      <c r="B1520" s="17">
        <v>0</v>
      </c>
      <c r="F1520" s="17">
        <f t="shared" si="23"/>
        <v>0</v>
      </c>
    </row>
    <row r="1521" spans="1:6" x14ac:dyDescent="0.3">
      <c r="A1521" s="8" t="s">
        <v>1143</v>
      </c>
      <c r="B1521" s="17">
        <v>0</v>
      </c>
      <c r="F1521" s="17">
        <f t="shared" si="23"/>
        <v>0</v>
      </c>
    </row>
    <row r="1522" spans="1:6" x14ac:dyDescent="0.3">
      <c r="A1522" s="8" t="s">
        <v>907</v>
      </c>
      <c r="B1522" s="17">
        <v>0</v>
      </c>
      <c r="F1522" s="17">
        <f t="shared" si="23"/>
        <v>0</v>
      </c>
    </row>
    <row r="1523" spans="1:6" x14ac:dyDescent="0.3">
      <c r="A1523" s="8" t="s">
        <v>211</v>
      </c>
      <c r="B1523" s="17">
        <v>0</v>
      </c>
      <c r="F1523" s="17">
        <f t="shared" si="23"/>
        <v>0</v>
      </c>
    </row>
    <row r="1524" spans="1:6" x14ac:dyDescent="0.3">
      <c r="A1524" s="8" t="s">
        <v>765</v>
      </c>
      <c r="B1524" s="17">
        <v>0</v>
      </c>
      <c r="F1524" s="17">
        <f t="shared" si="23"/>
        <v>0</v>
      </c>
    </row>
    <row r="1525" spans="1:6" x14ac:dyDescent="0.3">
      <c r="A1525" s="8" t="s">
        <v>4027</v>
      </c>
      <c r="B1525" s="17">
        <v>0</v>
      </c>
      <c r="F1525" s="17">
        <f t="shared" si="23"/>
        <v>0</v>
      </c>
    </row>
    <row r="1526" spans="1:6" x14ac:dyDescent="0.3">
      <c r="A1526" s="8" t="s">
        <v>489</v>
      </c>
      <c r="B1526" s="17">
        <v>0</v>
      </c>
      <c r="F1526" s="17">
        <f t="shared" si="23"/>
        <v>0</v>
      </c>
    </row>
    <row r="1527" spans="1:6" x14ac:dyDescent="0.3">
      <c r="A1527" s="8" t="s">
        <v>4067</v>
      </c>
      <c r="B1527" s="17">
        <v>0</v>
      </c>
      <c r="F1527" s="17">
        <f t="shared" si="23"/>
        <v>0</v>
      </c>
    </row>
    <row r="1528" spans="1:6" x14ac:dyDescent="0.3">
      <c r="A1528" s="8" t="s">
        <v>3951</v>
      </c>
      <c r="B1528" s="17">
        <v>0</v>
      </c>
      <c r="F1528" s="17">
        <f t="shared" si="23"/>
        <v>0</v>
      </c>
    </row>
    <row r="1529" spans="1:6" x14ac:dyDescent="0.3">
      <c r="A1529" s="8" t="s">
        <v>175</v>
      </c>
      <c r="B1529" s="17">
        <v>0</v>
      </c>
      <c r="F1529" s="17">
        <f t="shared" si="23"/>
        <v>0</v>
      </c>
    </row>
    <row r="1530" spans="1:6" x14ac:dyDescent="0.3">
      <c r="A1530" s="8" t="s">
        <v>1148</v>
      </c>
      <c r="B1530" s="17">
        <v>0</v>
      </c>
      <c r="F1530" s="17">
        <f t="shared" si="23"/>
        <v>0</v>
      </c>
    </row>
    <row r="1531" spans="1:6" x14ac:dyDescent="0.3">
      <c r="A1531" s="8" t="s">
        <v>2945</v>
      </c>
      <c r="B1531" s="17">
        <v>0</v>
      </c>
      <c r="F1531" s="17">
        <f t="shared" si="23"/>
        <v>0</v>
      </c>
    </row>
    <row r="1532" spans="1:6" x14ac:dyDescent="0.3">
      <c r="A1532" s="8" t="s">
        <v>1555</v>
      </c>
      <c r="B1532" s="17">
        <v>0</v>
      </c>
      <c r="F1532" s="17">
        <f t="shared" si="23"/>
        <v>0</v>
      </c>
    </row>
    <row r="1533" spans="1:6" x14ac:dyDescent="0.3">
      <c r="A1533" s="8" t="s">
        <v>3950</v>
      </c>
      <c r="B1533" s="17">
        <v>0</v>
      </c>
      <c r="F1533" s="17">
        <f t="shared" si="23"/>
        <v>0</v>
      </c>
    </row>
    <row r="1534" spans="1:6" x14ac:dyDescent="0.3">
      <c r="F1534" s="17"/>
    </row>
    <row r="1535" spans="1:6" x14ac:dyDescent="0.3">
      <c r="F1535" s="17"/>
    </row>
    <row r="1536" spans="1:6" x14ac:dyDescent="0.3">
      <c r="F1536" s="17"/>
    </row>
    <row r="1537" spans="1:2" x14ac:dyDescent="0.3">
      <c r="A1537" s="18" t="s">
        <v>8404</v>
      </c>
      <c r="B1537" s="19">
        <f>AVERAGE(B5:B1536)</f>
        <v>17.721386527141924</v>
      </c>
    </row>
    <row r="1538" spans="1:2" x14ac:dyDescent="0.3">
      <c r="A1538" s="18" t="s">
        <v>8405</v>
      </c>
      <c r="B1538" s="17">
        <f>MEDIAN(B5:B1536)</f>
        <v>4</v>
      </c>
    </row>
    <row r="1539" spans="1:2" x14ac:dyDescent="0.3">
      <c r="A1539" s="18" t="s">
        <v>8406</v>
      </c>
      <c r="B1539" s="17">
        <f>MIN(B5:B1536)</f>
        <v>0</v>
      </c>
    </row>
    <row r="1540" spans="1:2" x14ac:dyDescent="0.3">
      <c r="A1540" s="18" t="s">
        <v>8407</v>
      </c>
      <c r="B1540" s="17">
        <f>MAX(B5:B1536)</f>
        <v>1293</v>
      </c>
    </row>
    <row r="1541" spans="1:2" x14ac:dyDescent="0.3">
      <c r="A1541" s="18" t="s">
        <v>8408</v>
      </c>
      <c r="B1541" s="17">
        <f>VAR(B5:B1536)</f>
        <v>3777.9563551443471</v>
      </c>
    </row>
    <row r="1542" spans="1:2" x14ac:dyDescent="0.3">
      <c r="A1542" s="18" t="s">
        <v>8409</v>
      </c>
      <c r="B1542" s="17">
        <f>_xlfn.STDEV.P(B5:B1536)</f>
        <v>61.444979352902294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I1" zoomScale="60" zoomScaleNormal="60" workbookViewId="0">
      <pane ySplit="1" topLeftCell="A3966" activePane="bottomLeft" state="frozen"/>
      <selection activeCell="D1" sqref="D1"/>
      <selection pane="bottomLeft" activeCell="J3981" sqref="J3981"/>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36.21875" bestFit="1" customWidth="1"/>
    <col min="11" max="11" width="18.33203125" customWidth="1"/>
    <col min="12" max="12" width="37.5546875" bestFit="1" customWidth="1"/>
    <col min="13" max="13" width="15.44140625" customWidth="1"/>
    <col min="14" max="14" width="24.5546875" customWidth="1"/>
    <col min="15" max="15" width="36.44140625" customWidth="1"/>
    <col min="16" max="16" width="41.109375" customWidth="1"/>
    <col min="17" max="17" width="19.88671875" bestFit="1" customWidth="1"/>
    <col min="18" max="18" width="22.109375" customWidth="1"/>
    <col min="19" max="19" width="30" customWidth="1"/>
    <col min="20" max="20" width="17.6640625" bestFit="1" customWidth="1"/>
  </cols>
  <sheetData>
    <row r="1" spans="1:20" x14ac:dyDescent="0.3">
      <c r="A1" s="1" t="s">
        <v>0</v>
      </c>
      <c r="B1" s="2" t="s">
        <v>1</v>
      </c>
      <c r="C1" s="2" t="s">
        <v>4110</v>
      </c>
      <c r="D1" s="1" t="s">
        <v>8216</v>
      </c>
      <c r="E1" s="1" t="s">
        <v>8217</v>
      </c>
      <c r="F1" s="1" t="s">
        <v>8218</v>
      </c>
      <c r="G1" s="1" t="s">
        <v>8223</v>
      </c>
      <c r="H1" s="1" t="s">
        <v>8245</v>
      </c>
      <c r="I1" s="1" t="s">
        <v>8259</v>
      </c>
      <c r="J1" s="1" t="s">
        <v>8366</v>
      </c>
      <c r="K1" s="1" t="s">
        <v>8260</v>
      </c>
      <c r="L1" s="1" t="s">
        <v>8365</v>
      </c>
      <c r="M1" s="1" t="s">
        <v>8261</v>
      </c>
      <c r="N1" s="1" t="s">
        <v>8262</v>
      </c>
      <c r="O1" s="1" t="s">
        <v>8263</v>
      </c>
      <c r="P1" s="1" t="s">
        <v>8264</v>
      </c>
      <c r="Q1" s="1" t="s">
        <v>8306</v>
      </c>
      <c r="R1" s="1" t="s">
        <v>8307</v>
      </c>
      <c r="S1" s="1" t="s">
        <v>8308</v>
      </c>
      <c r="T1" s="1" t="s">
        <v>8309</v>
      </c>
    </row>
    <row r="2" spans="1:20" ht="43.2" x14ac:dyDescent="0.3">
      <c r="A2">
        <v>0</v>
      </c>
      <c r="B2" s="3" t="s">
        <v>2</v>
      </c>
      <c r="C2" s="3" t="s">
        <v>4111</v>
      </c>
      <c r="D2">
        <v>8500</v>
      </c>
      <c r="E2">
        <v>11633</v>
      </c>
      <c r="F2" t="s">
        <v>8219</v>
      </c>
      <c r="G2" t="s">
        <v>8224</v>
      </c>
      <c r="H2" t="s">
        <v>8246</v>
      </c>
      <c r="I2">
        <v>1437620400</v>
      </c>
      <c r="J2" s="10">
        <f>(((I2/60)/60)/24)+DATE(1970,1,1)</f>
        <v>42208.125</v>
      </c>
      <c r="K2">
        <v>1434931811</v>
      </c>
      <c r="L2" s="10">
        <f>(((K2/60)/60)/24)+DATE(1970,1,1)</f>
        <v>42177.007071759261</v>
      </c>
      <c r="M2" t="b">
        <v>0</v>
      </c>
      <c r="N2">
        <v>182</v>
      </c>
      <c r="O2" t="b">
        <v>1</v>
      </c>
      <c r="P2" t="s">
        <v>8265</v>
      </c>
      <c r="Q2" s="5">
        <f>E2/D2</f>
        <v>1.3685882352941177</v>
      </c>
      <c r="R2" s="6">
        <f>E2/N2</f>
        <v>63.917582417582416</v>
      </c>
      <c r="S2" t="s">
        <v>8310</v>
      </c>
      <c r="T2" t="s">
        <v>8311</v>
      </c>
    </row>
    <row r="3" spans="1:20" ht="28.8" x14ac:dyDescent="0.3">
      <c r="A3">
        <v>1</v>
      </c>
      <c r="B3" s="3" t="s">
        <v>3</v>
      </c>
      <c r="C3" s="3" t="s">
        <v>4112</v>
      </c>
      <c r="D3">
        <v>10275</v>
      </c>
      <c r="E3">
        <v>14653</v>
      </c>
      <c r="F3" t="s">
        <v>8219</v>
      </c>
      <c r="G3" t="s">
        <v>8224</v>
      </c>
      <c r="H3" t="s">
        <v>8246</v>
      </c>
      <c r="I3">
        <v>1488464683</v>
      </c>
      <c r="J3" s="10">
        <f t="shared" ref="J3:J66" si="0">(((I3/60)/60)/24)+DATE(1970,1,1)</f>
        <v>42796.600497685184</v>
      </c>
      <c r="K3">
        <v>1485872683</v>
      </c>
      <c r="L3" s="10">
        <f t="shared" ref="L3:L66" si="1">(((K3/60)/60)/24)+DATE(1970,1,1)</f>
        <v>42766.600497685184</v>
      </c>
      <c r="M3" t="b">
        <v>0</v>
      </c>
      <c r="N3">
        <v>79</v>
      </c>
      <c r="O3" t="b">
        <v>1</v>
      </c>
      <c r="P3" t="s">
        <v>8265</v>
      </c>
      <c r="Q3" s="5">
        <f t="shared" ref="Q3:Q66" si="2">E3/D3</f>
        <v>1.4260827250608272</v>
      </c>
      <c r="R3" s="6">
        <f t="shared" ref="R3:R66" si="3">E3/N3</f>
        <v>185.48101265822785</v>
      </c>
      <c r="S3" t="s">
        <v>8310</v>
      </c>
      <c r="T3" t="s">
        <v>8311</v>
      </c>
    </row>
    <row r="4" spans="1:20" ht="43.2" x14ac:dyDescent="0.3">
      <c r="A4">
        <v>2</v>
      </c>
      <c r="B4" s="3" t="s">
        <v>4</v>
      </c>
      <c r="C4" s="3" t="s">
        <v>4113</v>
      </c>
      <c r="D4">
        <v>500</v>
      </c>
      <c r="E4">
        <v>525</v>
      </c>
      <c r="F4" t="s">
        <v>8219</v>
      </c>
      <c r="G4" t="s">
        <v>8225</v>
      </c>
      <c r="H4" t="s">
        <v>8247</v>
      </c>
      <c r="I4">
        <v>1455555083</v>
      </c>
      <c r="J4" s="10">
        <f t="shared" si="0"/>
        <v>42415.702349537038</v>
      </c>
      <c r="K4">
        <v>1454691083</v>
      </c>
      <c r="L4" s="10">
        <f t="shared" si="1"/>
        <v>42405.702349537038</v>
      </c>
      <c r="M4" t="b">
        <v>0</v>
      </c>
      <c r="N4">
        <v>35</v>
      </c>
      <c r="O4" t="b">
        <v>1</v>
      </c>
      <c r="P4" t="s">
        <v>8265</v>
      </c>
      <c r="Q4" s="5">
        <f t="shared" si="2"/>
        <v>1.05</v>
      </c>
      <c r="R4" s="6">
        <f t="shared" si="3"/>
        <v>15</v>
      </c>
      <c r="S4" t="s">
        <v>8310</v>
      </c>
      <c r="T4" t="s">
        <v>8311</v>
      </c>
    </row>
    <row r="5" spans="1:20" ht="28.8" x14ac:dyDescent="0.3">
      <c r="A5">
        <v>3</v>
      </c>
      <c r="B5" s="3" t="s">
        <v>5</v>
      </c>
      <c r="C5" s="3" t="s">
        <v>4114</v>
      </c>
      <c r="D5">
        <v>10000</v>
      </c>
      <c r="E5">
        <v>10390</v>
      </c>
      <c r="F5" t="s">
        <v>8219</v>
      </c>
      <c r="G5" t="s">
        <v>8224</v>
      </c>
      <c r="H5" t="s">
        <v>8246</v>
      </c>
      <c r="I5">
        <v>1407414107</v>
      </c>
      <c r="J5" s="10">
        <f t="shared" si="0"/>
        <v>41858.515127314815</v>
      </c>
      <c r="K5">
        <v>1404822107</v>
      </c>
      <c r="L5" s="10">
        <f t="shared" si="1"/>
        <v>41828.515127314815</v>
      </c>
      <c r="M5" t="b">
        <v>0</v>
      </c>
      <c r="N5">
        <v>150</v>
      </c>
      <c r="O5" t="b">
        <v>1</v>
      </c>
      <c r="P5" t="s">
        <v>8265</v>
      </c>
      <c r="Q5" s="5">
        <f t="shared" si="2"/>
        <v>1.0389999999999999</v>
      </c>
      <c r="R5" s="6">
        <f t="shared" si="3"/>
        <v>69.266666666666666</v>
      </c>
      <c r="S5" t="s">
        <v>8310</v>
      </c>
      <c r="T5" t="s">
        <v>8311</v>
      </c>
    </row>
    <row r="6" spans="1:20" ht="57.6" x14ac:dyDescent="0.3">
      <c r="A6">
        <v>4</v>
      </c>
      <c r="B6" s="3" t="s">
        <v>6</v>
      </c>
      <c r="C6" s="3" t="s">
        <v>4115</v>
      </c>
      <c r="D6">
        <v>44000</v>
      </c>
      <c r="E6">
        <v>54116.28</v>
      </c>
      <c r="F6" t="s">
        <v>8219</v>
      </c>
      <c r="G6" t="s">
        <v>8224</v>
      </c>
      <c r="H6" t="s">
        <v>8246</v>
      </c>
      <c r="I6">
        <v>1450555279</v>
      </c>
      <c r="J6" s="10">
        <f t="shared" si="0"/>
        <v>42357.834247685183</v>
      </c>
      <c r="K6">
        <v>1447963279</v>
      </c>
      <c r="L6" s="10">
        <f t="shared" si="1"/>
        <v>42327.834247685183</v>
      </c>
      <c r="M6" t="b">
        <v>0</v>
      </c>
      <c r="N6">
        <v>284</v>
      </c>
      <c r="O6" t="b">
        <v>1</v>
      </c>
      <c r="P6" t="s">
        <v>8265</v>
      </c>
      <c r="Q6" s="5">
        <f t="shared" si="2"/>
        <v>1.2299154545454545</v>
      </c>
      <c r="R6" s="6">
        <f t="shared" si="3"/>
        <v>190.55028169014085</v>
      </c>
      <c r="S6" t="s">
        <v>8310</v>
      </c>
      <c r="T6" t="s">
        <v>8311</v>
      </c>
    </row>
    <row r="7" spans="1:20" ht="43.2" x14ac:dyDescent="0.3">
      <c r="A7">
        <v>5</v>
      </c>
      <c r="B7" s="3" t="s">
        <v>7</v>
      </c>
      <c r="C7" s="3" t="s">
        <v>4116</v>
      </c>
      <c r="D7">
        <v>3999</v>
      </c>
      <c r="E7">
        <v>4390</v>
      </c>
      <c r="F7" t="s">
        <v>8219</v>
      </c>
      <c r="G7" t="s">
        <v>8224</v>
      </c>
      <c r="H7" t="s">
        <v>8246</v>
      </c>
      <c r="I7">
        <v>1469770500</v>
      </c>
      <c r="J7" s="10">
        <f t="shared" si="0"/>
        <v>42580.232638888891</v>
      </c>
      <c r="K7">
        <v>1468362207</v>
      </c>
      <c r="L7" s="10">
        <f t="shared" si="1"/>
        <v>42563.932951388888</v>
      </c>
      <c r="M7" t="b">
        <v>0</v>
      </c>
      <c r="N7">
        <v>47</v>
      </c>
      <c r="O7" t="b">
        <v>1</v>
      </c>
      <c r="P7" t="s">
        <v>8265</v>
      </c>
      <c r="Q7" s="5">
        <f t="shared" si="2"/>
        <v>1.0977744436109027</v>
      </c>
      <c r="R7" s="6">
        <f t="shared" si="3"/>
        <v>93.40425531914893</v>
      </c>
      <c r="S7" t="s">
        <v>8310</v>
      </c>
      <c r="T7" t="s">
        <v>8311</v>
      </c>
    </row>
    <row r="8" spans="1:20" ht="43.2" x14ac:dyDescent="0.3">
      <c r="A8">
        <v>6</v>
      </c>
      <c r="B8" s="3" t="s">
        <v>8</v>
      </c>
      <c r="C8" s="3" t="s">
        <v>4117</v>
      </c>
      <c r="D8">
        <v>8000</v>
      </c>
      <c r="E8">
        <v>8519</v>
      </c>
      <c r="F8" t="s">
        <v>8219</v>
      </c>
      <c r="G8" t="s">
        <v>8224</v>
      </c>
      <c r="H8" t="s">
        <v>8246</v>
      </c>
      <c r="I8">
        <v>1402710250</v>
      </c>
      <c r="J8" s="10">
        <f t="shared" si="0"/>
        <v>41804.072337962964</v>
      </c>
      <c r="K8">
        <v>1401846250</v>
      </c>
      <c r="L8" s="10">
        <f t="shared" si="1"/>
        <v>41794.072337962964</v>
      </c>
      <c r="M8" t="b">
        <v>0</v>
      </c>
      <c r="N8">
        <v>58</v>
      </c>
      <c r="O8" t="b">
        <v>1</v>
      </c>
      <c r="P8" t="s">
        <v>8265</v>
      </c>
      <c r="Q8" s="5">
        <f t="shared" si="2"/>
        <v>1.064875</v>
      </c>
      <c r="R8" s="6">
        <f t="shared" si="3"/>
        <v>146.87931034482759</v>
      </c>
      <c r="S8" t="s">
        <v>8310</v>
      </c>
      <c r="T8" t="s">
        <v>8311</v>
      </c>
    </row>
    <row r="9" spans="1:20" ht="57.6" x14ac:dyDescent="0.3">
      <c r="A9">
        <v>7</v>
      </c>
      <c r="B9" s="3" t="s">
        <v>9</v>
      </c>
      <c r="C9" s="3" t="s">
        <v>4118</v>
      </c>
      <c r="D9">
        <v>9000</v>
      </c>
      <c r="E9">
        <v>9110</v>
      </c>
      <c r="F9" t="s">
        <v>8219</v>
      </c>
      <c r="G9" t="s">
        <v>8224</v>
      </c>
      <c r="H9" t="s">
        <v>8246</v>
      </c>
      <c r="I9">
        <v>1467680867</v>
      </c>
      <c r="J9" s="10">
        <f t="shared" si="0"/>
        <v>42556.047071759262</v>
      </c>
      <c r="K9">
        <v>1464224867</v>
      </c>
      <c r="L9" s="10">
        <f t="shared" si="1"/>
        <v>42516.047071759262</v>
      </c>
      <c r="M9" t="b">
        <v>0</v>
      </c>
      <c r="N9">
        <v>57</v>
      </c>
      <c r="O9" t="b">
        <v>1</v>
      </c>
      <c r="P9" t="s">
        <v>8265</v>
      </c>
      <c r="Q9" s="5">
        <f t="shared" si="2"/>
        <v>1.0122222222222221</v>
      </c>
      <c r="R9" s="6">
        <f t="shared" si="3"/>
        <v>159.82456140350877</v>
      </c>
      <c r="S9" t="s">
        <v>8310</v>
      </c>
      <c r="T9" t="s">
        <v>8311</v>
      </c>
    </row>
    <row r="10" spans="1:20" ht="28.8" x14ac:dyDescent="0.3">
      <c r="A10">
        <v>8</v>
      </c>
      <c r="B10" s="3" t="s">
        <v>10</v>
      </c>
      <c r="C10" s="3" t="s">
        <v>4119</v>
      </c>
      <c r="D10">
        <v>3500</v>
      </c>
      <c r="E10">
        <v>3501.52</v>
      </c>
      <c r="F10" t="s">
        <v>8219</v>
      </c>
      <c r="G10" t="s">
        <v>8224</v>
      </c>
      <c r="H10" t="s">
        <v>8246</v>
      </c>
      <c r="I10">
        <v>1460754000</v>
      </c>
      <c r="J10" s="10">
        <f t="shared" si="0"/>
        <v>42475.875</v>
      </c>
      <c r="K10">
        <v>1460155212</v>
      </c>
      <c r="L10" s="10">
        <f t="shared" si="1"/>
        <v>42468.94458333333</v>
      </c>
      <c r="M10" t="b">
        <v>0</v>
      </c>
      <c r="N10">
        <v>12</v>
      </c>
      <c r="O10" t="b">
        <v>1</v>
      </c>
      <c r="P10" t="s">
        <v>8265</v>
      </c>
      <c r="Q10" s="5">
        <f t="shared" si="2"/>
        <v>1.0004342857142856</v>
      </c>
      <c r="R10" s="6">
        <f t="shared" si="3"/>
        <v>291.79333333333335</v>
      </c>
      <c r="S10" t="s">
        <v>8310</v>
      </c>
      <c r="T10" t="s">
        <v>8311</v>
      </c>
    </row>
    <row r="11" spans="1:20" ht="43.2" x14ac:dyDescent="0.3">
      <c r="A11">
        <v>9</v>
      </c>
      <c r="B11" s="3" t="s">
        <v>11</v>
      </c>
      <c r="C11" s="3" t="s">
        <v>4120</v>
      </c>
      <c r="D11">
        <v>500</v>
      </c>
      <c r="E11">
        <v>629.99</v>
      </c>
      <c r="F11" t="s">
        <v>8219</v>
      </c>
      <c r="G11" t="s">
        <v>8224</v>
      </c>
      <c r="H11" t="s">
        <v>8246</v>
      </c>
      <c r="I11">
        <v>1460860144</v>
      </c>
      <c r="J11" s="10">
        <f t="shared" si="0"/>
        <v>42477.103518518517</v>
      </c>
      <c r="K11">
        <v>1458268144</v>
      </c>
      <c r="L11" s="10">
        <f t="shared" si="1"/>
        <v>42447.103518518517</v>
      </c>
      <c r="M11" t="b">
        <v>0</v>
      </c>
      <c r="N11">
        <v>20</v>
      </c>
      <c r="O11" t="b">
        <v>1</v>
      </c>
      <c r="P11" t="s">
        <v>8265</v>
      </c>
      <c r="Q11" s="5">
        <f t="shared" si="2"/>
        <v>1.2599800000000001</v>
      </c>
      <c r="R11" s="6">
        <f t="shared" si="3"/>
        <v>31.499500000000001</v>
      </c>
      <c r="S11" t="s">
        <v>8310</v>
      </c>
      <c r="T11" t="s">
        <v>8311</v>
      </c>
    </row>
    <row r="12" spans="1:20" ht="43.2" x14ac:dyDescent="0.3">
      <c r="A12">
        <v>10</v>
      </c>
      <c r="B12" s="3" t="s">
        <v>12</v>
      </c>
      <c r="C12" s="3" t="s">
        <v>4121</v>
      </c>
      <c r="D12">
        <v>3000</v>
      </c>
      <c r="E12">
        <v>3015</v>
      </c>
      <c r="F12" t="s">
        <v>8219</v>
      </c>
      <c r="G12" t="s">
        <v>8224</v>
      </c>
      <c r="H12" t="s">
        <v>8246</v>
      </c>
      <c r="I12">
        <v>1403660279</v>
      </c>
      <c r="J12" s="10">
        <f t="shared" si="0"/>
        <v>41815.068043981482</v>
      </c>
      <c r="K12">
        <v>1400636279</v>
      </c>
      <c r="L12" s="10">
        <f t="shared" si="1"/>
        <v>41780.068043981482</v>
      </c>
      <c r="M12" t="b">
        <v>0</v>
      </c>
      <c r="N12">
        <v>19</v>
      </c>
      <c r="O12" t="b">
        <v>1</v>
      </c>
      <c r="P12" t="s">
        <v>8265</v>
      </c>
      <c r="Q12" s="5">
        <f t="shared" si="2"/>
        <v>1.0049999999999999</v>
      </c>
      <c r="R12" s="6">
        <f t="shared" si="3"/>
        <v>158.68421052631578</v>
      </c>
      <c r="S12" t="s">
        <v>8310</v>
      </c>
      <c r="T12" t="s">
        <v>8311</v>
      </c>
    </row>
    <row r="13" spans="1:20" ht="57.6" x14ac:dyDescent="0.3">
      <c r="A13">
        <v>11</v>
      </c>
      <c r="B13" s="3" t="s">
        <v>13</v>
      </c>
      <c r="C13" s="3" t="s">
        <v>4122</v>
      </c>
      <c r="D13">
        <v>5000</v>
      </c>
      <c r="E13">
        <v>6025</v>
      </c>
      <c r="F13" t="s">
        <v>8219</v>
      </c>
      <c r="G13" t="s">
        <v>8224</v>
      </c>
      <c r="H13" t="s">
        <v>8246</v>
      </c>
      <c r="I13">
        <v>1471834800</v>
      </c>
      <c r="J13" s="10">
        <f t="shared" si="0"/>
        <v>42604.125</v>
      </c>
      <c r="K13">
        <v>1469126462</v>
      </c>
      <c r="L13" s="10">
        <f t="shared" si="1"/>
        <v>42572.778495370367</v>
      </c>
      <c r="M13" t="b">
        <v>0</v>
      </c>
      <c r="N13">
        <v>75</v>
      </c>
      <c r="O13" t="b">
        <v>1</v>
      </c>
      <c r="P13" t="s">
        <v>8265</v>
      </c>
      <c r="Q13" s="5">
        <f t="shared" si="2"/>
        <v>1.2050000000000001</v>
      </c>
      <c r="R13" s="6">
        <f t="shared" si="3"/>
        <v>80.333333333333329</v>
      </c>
      <c r="S13" t="s">
        <v>8310</v>
      </c>
      <c r="T13" t="s">
        <v>8311</v>
      </c>
    </row>
    <row r="14" spans="1:20" ht="57.6" x14ac:dyDescent="0.3">
      <c r="A14">
        <v>12</v>
      </c>
      <c r="B14" s="3" t="s">
        <v>14</v>
      </c>
      <c r="C14" s="3" t="s">
        <v>4123</v>
      </c>
      <c r="D14">
        <v>30000</v>
      </c>
      <c r="E14">
        <v>49588</v>
      </c>
      <c r="F14" t="s">
        <v>8219</v>
      </c>
      <c r="G14" t="s">
        <v>8224</v>
      </c>
      <c r="H14" t="s">
        <v>8246</v>
      </c>
      <c r="I14">
        <v>1405479600</v>
      </c>
      <c r="J14" s="10">
        <f t="shared" si="0"/>
        <v>41836.125</v>
      </c>
      <c r="K14">
        <v>1401642425</v>
      </c>
      <c r="L14" s="10">
        <f t="shared" si="1"/>
        <v>41791.713252314818</v>
      </c>
      <c r="M14" t="b">
        <v>0</v>
      </c>
      <c r="N14">
        <v>827</v>
      </c>
      <c r="O14" t="b">
        <v>1</v>
      </c>
      <c r="P14" t="s">
        <v>8265</v>
      </c>
      <c r="Q14" s="5">
        <f t="shared" si="2"/>
        <v>1.6529333333333334</v>
      </c>
      <c r="R14" s="6">
        <f t="shared" si="3"/>
        <v>59.961305925030231</v>
      </c>
      <c r="S14" t="s">
        <v>8310</v>
      </c>
      <c r="T14" t="s">
        <v>8311</v>
      </c>
    </row>
    <row r="15" spans="1:20" ht="43.2" x14ac:dyDescent="0.3">
      <c r="A15">
        <v>13</v>
      </c>
      <c r="B15" s="3" t="s">
        <v>15</v>
      </c>
      <c r="C15" s="3" t="s">
        <v>4124</v>
      </c>
      <c r="D15">
        <v>3500</v>
      </c>
      <c r="E15">
        <v>5599</v>
      </c>
      <c r="F15" t="s">
        <v>8219</v>
      </c>
      <c r="G15" t="s">
        <v>8224</v>
      </c>
      <c r="H15" t="s">
        <v>8246</v>
      </c>
      <c r="I15">
        <v>1466713620</v>
      </c>
      <c r="J15" s="10">
        <f t="shared" si="0"/>
        <v>42544.852083333331</v>
      </c>
      <c r="K15">
        <v>1463588109</v>
      </c>
      <c r="L15" s="10">
        <f t="shared" si="1"/>
        <v>42508.677187499998</v>
      </c>
      <c r="M15" t="b">
        <v>0</v>
      </c>
      <c r="N15">
        <v>51</v>
      </c>
      <c r="O15" t="b">
        <v>1</v>
      </c>
      <c r="P15" t="s">
        <v>8265</v>
      </c>
      <c r="Q15" s="5">
        <f t="shared" si="2"/>
        <v>1.5997142857142856</v>
      </c>
      <c r="R15" s="6">
        <f t="shared" si="3"/>
        <v>109.78431372549019</v>
      </c>
      <c r="S15" t="s">
        <v>8310</v>
      </c>
      <c r="T15" t="s">
        <v>8311</v>
      </c>
    </row>
    <row r="16" spans="1:20" ht="28.8" x14ac:dyDescent="0.3">
      <c r="A16">
        <v>14</v>
      </c>
      <c r="B16" s="3" t="s">
        <v>16</v>
      </c>
      <c r="C16" s="3" t="s">
        <v>4125</v>
      </c>
      <c r="D16">
        <v>6000</v>
      </c>
      <c r="E16">
        <v>6056</v>
      </c>
      <c r="F16" t="s">
        <v>8219</v>
      </c>
      <c r="G16" t="s">
        <v>8226</v>
      </c>
      <c r="H16" t="s">
        <v>8248</v>
      </c>
      <c r="I16">
        <v>1405259940</v>
      </c>
      <c r="J16" s="10">
        <f t="shared" si="0"/>
        <v>41833.582638888889</v>
      </c>
      <c r="K16">
        <v>1403051888</v>
      </c>
      <c r="L16" s="10">
        <f t="shared" si="1"/>
        <v>41808.02648148148</v>
      </c>
      <c r="M16" t="b">
        <v>0</v>
      </c>
      <c r="N16">
        <v>41</v>
      </c>
      <c r="O16" t="b">
        <v>1</v>
      </c>
      <c r="P16" t="s">
        <v>8265</v>
      </c>
      <c r="Q16" s="5">
        <f t="shared" si="2"/>
        <v>1.0093333333333334</v>
      </c>
      <c r="R16" s="6">
        <f t="shared" si="3"/>
        <v>147.70731707317074</v>
      </c>
      <c r="S16" t="s">
        <v>8310</v>
      </c>
      <c r="T16" t="s">
        <v>8311</v>
      </c>
    </row>
    <row r="17" spans="1:20" ht="43.2" x14ac:dyDescent="0.3">
      <c r="A17">
        <v>15</v>
      </c>
      <c r="B17" s="3" t="s">
        <v>17</v>
      </c>
      <c r="C17" s="3" t="s">
        <v>4126</v>
      </c>
      <c r="D17">
        <v>2000</v>
      </c>
      <c r="E17">
        <v>2132</v>
      </c>
      <c r="F17" t="s">
        <v>8219</v>
      </c>
      <c r="G17" t="s">
        <v>8227</v>
      </c>
      <c r="H17" t="s">
        <v>8249</v>
      </c>
      <c r="I17">
        <v>1443384840</v>
      </c>
      <c r="J17" s="10">
        <f t="shared" si="0"/>
        <v>42274.843055555553</v>
      </c>
      <c r="K17">
        <v>1441790658</v>
      </c>
      <c r="L17" s="10">
        <f t="shared" si="1"/>
        <v>42256.391875000001</v>
      </c>
      <c r="M17" t="b">
        <v>0</v>
      </c>
      <c r="N17">
        <v>98</v>
      </c>
      <c r="O17" t="b">
        <v>1</v>
      </c>
      <c r="P17" t="s">
        <v>8265</v>
      </c>
      <c r="Q17" s="5">
        <f t="shared" si="2"/>
        <v>1.0660000000000001</v>
      </c>
      <c r="R17" s="6">
        <f t="shared" si="3"/>
        <v>21.755102040816325</v>
      </c>
      <c r="S17" t="s">
        <v>8310</v>
      </c>
      <c r="T17" t="s">
        <v>8311</v>
      </c>
    </row>
    <row r="18" spans="1:20" ht="43.2" x14ac:dyDescent="0.3">
      <c r="A18">
        <v>16</v>
      </c>
      <c r="B18" s="3" t="s">
        <v>18</v>
      </c>
      <c r="C18" s="3" t="s">
        <v>4127</v>
      </c>
      <c r="D18">
        <v>12000</v>
      </c>
      <c r="E18">
        <v>12029</v>
      </c>
      <c r="F18" t="s">
        <v>8219</v>
      </c>
      <c r="G18" t="s">
        <v>8224</v>
      </c>
      <c r="H18" t="s">
        <v>8246</v>
      </c>
      <c r="I18">
        <v>1402896600</v>
      </c>
      <c r="J18" s="10">
        <f t="shared" si="0"/>
        <v>41806.229166666664</v>
      </c>
      <c r="K18">
        <v>1398971211</v>
      </c>
      <c r="L18" s="10">
        <f t="shared" si="1"/>
        <v>41760.796423611115</v>
      </c>
      <c r="M18" t="b">
        <v>0</v>
      </c>
      <c r="N18">
        <v>70</v>
      </c>
      <c r="O18" t="b">
        <v>1</v>
      </c>
      <c r="P18" t="s">
        <v>8265</v>
      </c>
      <c r="Q18" s="5">
        <f t="shared" si="2"/>
        <v>1.0024166666666667</v>
      </c>
      <c r="R18" s="6">
        <f t="shared" si="3"/>
        <v>171.84285714285716</v>
      </c>
      <c r="S18" t="s">
        <v>8310</v>
      </c>
      <c r="T18" t="s">
        <v>8311</v>
      </c>
    </row>
    <row r="19" spans="1:20" ht="43.2" x14ac:dyDescent="0.3">
      <c r="A19">
        <v>17</v>
      </c>
      <c r="B19" s="3" t="s">
        <v>19</v>
      </c>
      <c r="C19" s="3" t="s">
        <v>4128</v>
      </c>
      <c r="D19">
        <v>1500</v>
      </c>
      <c r="E19">
        <v>1510</v>
      </c>
      <c r="F19" t="s">
        <v>8219</v>
      </c>
      <c r="G19" t="s">
        <v>8225</v>
      </c>
      <c r="H19" t="s">
        <v>8247</v>
      </c>
      <c r="I19">
        <v>1415126022</v>
      </c>
      <c r="J19" s="10">
        <f t="shared" si="0"/>
        <v>41947.773402777777</v>
      </c>
      <c r="K19">
        <v>1412530422</v>
      </c>
      <c r="L19" s="10">
        <f t="shared" si="1"/>
        <v>41917.731736111113</v>
      </c>
      <c r="M19" t="b">
        <v>0</v>
      </c>
      <c r="N19">
        <v>36</v>
      </c>
      <c r="O19" t="b">
        <v>1</v>
      </c>
      <c r="P19" t="s">
        <v>8265</v>
      </c>
      <c r="Q19" s="5">
        <f t="shared" si="2"/>
        <v>1.0066666666666666</v>
      </c>
      <c r="R19" s="6">
        <f t="shared" si="3"/>
        <v>41.944444444444443</v>
      </c>
      <c r="S19" t="s">
        <v>8310</v>
      </c>
      <c r="T19" t="s">
        <v>8311</v>
      </c>
    </row>
    <row r="20" spans="1:20" ht="43.2" x14ac:dyDescent="0.3">
      <c r="A20">
        <v>18</v>
      </c>
      <c r="B20" s="3" t="s">
        <v>20</v>
      </c>
      <c r="C20" s="3" t="s">
        <v>4129</v>
      </c>
      <c r="D20">
        <v>30000</v>
      </c>
      <c r="E20">
        <v>31896.33</v>
      </c>
      <c r="F20" t="s">
        <v>8219</v>
      </c>
      <c r="G20" t="s">
        <v>8224</v>
      </c>
      <c r="H20" t="s">
        <v>8246</v>
      </c>
      <c r="I20">
        <v>1410958856</v>
      </c>
      <c r="J20" s="10">
        <f t="shared" si="0"/>
        <v>41899.542314814818</v>
      </c>
      <c r="K20">
        <v>1408366856</v>
      </c>
      <c r="L20" s="10">
        <f t="shared" si="1"/>
        <v>41869.542314814818</v>
      </c>
      <c r="M20" t="b">
        <v>0</v>
      </c>
      <c r="N20">
        <v>342</v>
      </c>
      <c r="O20" t="b">
        <v>1</v>
      </c>
      <c r="P20" t="s">
        <v>8265</v>
      </c>
      <c r="Q20" s="5">
        <f t="shared" si="2"/>
        <v>1.0632110000000001</v>
      </c>
      <c r="R20" s="6">
        <f t="shared" si="3"/>
        <v>93.264122807017543</v>
      </c>
      <c r="S20" t="s">
        <v>8310</v>
      </c>
      <c r="T20" t="s">
        <v>8311</v>
      </c>
    </row>
    <row r="21" spans="1:20" ht="43.2" x14ac:dyDescent="0.3">
      <c r="A21">
        <v>19</v>
      </c>
      <c r="B21" s="3" t="s">
        <v>21</v>
      </c>
      <c r="C21" s="3" t="s">
        <v>4130</v>
      </c>
      <c r="D21">
        <v>850</v>
      </c>
      <c r="E21">
        <v>1235</v>
      </c>
      <c r="F21" t="s">
        <v>8219</v>
      </c>
      <c r="G21" t="s">
        <v>8224</v>
      </c>
      <c r="H21" t="s">
        <v>8246</v>
      </c>
      <c r="I21">
        <v>1437420934</v>
      </c>
      <c r="J21" s="10">
        <f t="shared" si="0"/>
        <v>42205.816365740742</v>
      </c>
      <c r="K21">
        <v>1434828934</v>
      </c>
      <c r="L21" s="10">
        <f t="shared" si="1"/>
        <v>42175.816365740742</v>
      </c>
      <c r="M21" t="b">
        <v>0</v>
      </c>
      <c r="N21">
        <v>22</v>
      </c>
      <c r="O21" t="b">
        <v>1</v>
      </c>
      <c r="P21" t="s">
        <v>8265</v>
      </c>
      <c r="Q21" s="5">
        <f t="shared" si="2"/>
        <v>1.4529411764705882</v>
      </c>
      <c r="R21" s="6">
        <f t="shared" si="3"/>
        <v>56.136363636363633</v>
      </c>
      <c r="S21" t="s">
        <v>8310</v>
      </c>
      <c r="T21" t="s">
        <v>8311</v>
      </c>
    </row>
    <row r="22" spans="1:20" ht="43.2" x14ac:dyDescent="0.3">
      <c r="A22">
        <v>20</v>
      </c>
      <c r="B22" s="3" t="s">
        <v>22</v>
      </c>
      <c r="C22" s="3" t="s">
        <v>4131</v>
      </c>
      <c r="D22">
        <v>2000</v>
      </c>
      <c r="E22">
        <v>2004</v>
      </c>
      <c r="F22" t="s">
        <v>8219</v>
      </c>
      <c r="G22" t="s">
        <v>8224</v>
      </c>
      <c r="H22" t="s">
        <v>8246</v>
      </c>
      <c r="I22">
        <v>1442167912</v>
      </c>
      <c r="J22" s="10">
        <f t="shared" si="0"/>
        <v>42260.758240740746</v>
      </c>
      <c r="K22">
        <v>1436983912</v>
      </c>
      <c r="L22" s="10">
        <f t="shared" si="1"/>
        <v>42200.758240740746</v>
      </c>
      <c r="M22" t="b">
        <v>0</v>
      </c>
      <c r="N22">
        <v>25</v>
      </c>
      <c r="O22" t="b">
        <v>1</v>
      </c>
      <c r="P22" t="s">
        <v>8265</v>
      </c>
      <c r="Q22" s="5">
        <f t="shared" si="2"/>
        <v>1.002</v>
      </c>
      <c r="R22" s="6">
        <f t="shared" si="3"/>
        <v>80.16</v>
      </c>
      <c r="S22" t="s">
        <v>8310</v>
      </c>
      <c r="T22" t="s">
        <v>8311</v>
      </c>
    </row>
    <row r="23" spans="1:20" ht="43.2" x14ac:dyDescent="0.3">
      <c r="A23">
        <v>21</v>
      </c>
      <c r="B23" s="3" t="s">
        <v>23</v>
      </c>
      <c r="C23" s="3" t="s">
        <v>4132</v>
      </c>
      <c r="D23">
        <v>18500</v>
      </c>
      <c r="E23">
        <v>20190</v>
      </c>
      <c r="F23" t="s">
        <v>8219</v>
      </c>
      <c r="G23" t="s">
        <v>8224</v>
      </c>
      <c r="H23" t="s">
        <v>8246</v>
      </c>
      <c r="I23">
        <v>1411743789</v>
      </c>
      <c r="J23" s="10">
        <f t="shared" si="0"/>
        <v>41908.627187500002</v>
      </c>
      <c r="K23">
        <v>1409151789</v>
      </c>
      <c r="L23" s="10">
        <f t="shared" si="1"/>
        <v>41878.627187500002</v>
      </c>
      <c r="M23" t="b">
        <v>0</v>
      </c>
      <c r="N23">
        <v>101</v>
      </c>
      <c r="O23" t="b">
        <v>1</v>
      </c>
      <c r="P23" t="s">
        <v>8265</v>
      </c>
      <c r="Q23" s="5">
        <f t="shared" si="2"/>
        <v>1.0913513513513513</v>
      </c>
      <c r="R23" s="6">
        <f t="shared" si="3"/>
        <v>199.9009900990099</v>
      </c>
      <c r="S23" t="s">
        <v>8310</v>
      </c>
      <c r="T23" t="s">
        <v>8311</v>
      </c>
    </row>
    <row r="24" spans="1:20" ht="28.8" x14ac:dyDescent="0.3">
      <c r="A24">
        <v>22</v>
      </c>
      <c r="B24" s="3" t="s">
        <v>24</v>
      </c>
      <c r="C24" s="3" t="s">
        <v>4133</v>
      </c>
      <c r="D24">
        <v>350</v>
      </c>
      <c r="E24">
        <v>410</v>
      </c>
      <c r="F24" t="s">
        <v>8219</v>
      </c>
      <c r="G24" t="s">
        <v>8224</v>
      </c>
      <c r="H24" t="s">
        <v>8246</v>
      </c>
      <c r="I24">
        <v>1420099140</v>
      </c>
      <c r="J24" s="10">
        <f t="shared" si="0"/>
        <v>42005.332638888889</v>
      </c>
      <c r="K24">
        <v>1418766740</v>
      </c>
      <c r="L24" s="10">
        <f t="shared" si="1"/>
        <v>41989.91134259259</v>
      </c>
      <c r="M24" t="b">
        <v>0</v>
      </c>
      <c r="N24">
        <v>8</v>
      </c>
      <c r="O24" t="b">
        <v>1</v>
      </c>
      <c r="P24" t="s">
        <v>8265</v>
      </c>
      <c r="Q24" s="5">
        <f t="shared" si="2"/>
        <v>1.1714285714285715</v>
      </c>
      <c r="R24" s="6">
        <f t="shared" si="3"/>
        <v>51.25</v>
      </c>
      <c r="S24" t="s">
        <v>8310</v>
      </c>
      <c r="T24" t="s">
        <v>8311</v>
      </c>
    </row>
    <row r="25" spans="1:20" ht="43.2" x14ac:dyDescent="0.3">
      <c r="A25">
        <v>23</v>
      </c>
      <c r="B25" s="3" t="s">
        <v>25</v>
      </c>
      <c r="C25" s="3" t="s">
        <v>4134</v>
      </c>
      <c r="D25">
        <v>2000</v>
      </c>
      <c r="E25">
        <v>2370</v>
      </c>
      <c r="F25" t="s">
        <v>8219</v>
      </c>
      <c r="G25" t="s">
        <v>8224</v>
      </c>
      <c r="H25" t="s">
        <v>8246</v>
      </c>
      <c r="I25">
        <v>1430407200</v>
      </c>
      <c r="J25" s="10">
        <f t="shared" si="0"/>
        <v>42124.638888888891</v>
      </c>
      <c r="K25">
        <v>1428086501</v>
      </c>
      <c r="L25" s="10">
        <f t="shared" si="1"/>
        <v>42097.778946759259</v>
      </c>
      <c r="M25" t="b">
        <v>0</v>
      </c>
      <c r="N25">
        <v>23</v>
      </c>
      <c r="O25" t="b">
        <v>1</v>
      </c>
      <c r="P25" t="s">
        <v>8265</v>
      </c>
      <c r="Q25" s="5">
        <f t="shared" si="2"/>
        <v>1.1850000000000001</v>
      </c>
      <c r="R25" s="6">
        <f t="shared" si="3"/>
        <v>103.04347826086956</v>
      </c>
      <c r="S25" t="s">
        <v>8310</v>
      </c>
      <c r="T25" t="s">
        <v>8311</v>
      </c>
    </row>
    <row r="26" spans="1:20" ht="28.8" x14ac:dyDescent="0.3">
      <c r="A26">
        <v>24</v>
      </c>
      <c r="B26" s="3" t="s">
        <v>26</v>
      </c>
      <c r="C26" s="3" t="s">
        <v>4135</v>
      </c>
      <c r="D26">
        <v>35000</v>
      </c>
      <c r="E26">
        <v>38082.69</v>
      </c>
      <c r="F26" t="s">
        <v>8219</v>
      </c>
      <c r="G26" t="s">
        <v>8224</v>
      </c>
      <c r="H26" t="s">
        <v>8246</v>
      </c>
      <c r="I26">
        <v>1442345940</v>
      </c>
      <c r="J26" s="10">
        <f t="shared" si="0"/>
        <v>42262.818750000006</v>
      </c>
      <c r="K26">
        <v>1439494863</v>
      </c>
      <c r="L26" s="10">
        <f t="shared" si="1"/>
        <v>42229.820173611108</v>
      </c>
      <c r="M26" t="b">
        <v>0</v>
      </c>
      <c r="N26">
        <v>574</v>
      </c>
      <c r="O26" t="b">
        <v>1</v>
      </c>
      <c r="P26" t="s">
        <v>8265</v>
      </c>
      <c r="Q26" s="5">
        <f t="shared" si="2"/>
        <v>1.0880768571428572</v>
      </c>
      <c r="R26" s="6">
        <f t="shared" si="3"/>
        <v>66.346149825783982</v>
      </c>
      <c r="S26" t="s">
        <v>8310</v>
      </c>
      <c r="T26" t="s">
        <v>8311</v>
      </c>
    </row>
    <row r="27" spans="1:20" ht="43.2" x14ac:dyDescent="0.3">
      <c r="A27">
        <v>25</v>
      </c>
      <c r="B27" s="3" t="s">
        <v>27</v>
      </c>
      <c r="C27" s="3" t="s">
        <v>4136</v>
      </c>
      <c r="D27">
        <v>600</v>
      </c>
      <c r="E27">
        <v>800</v>
      </c>
      <c r="F27" t="s">
        <v>8219</v>
      </c>
      <c r="G27" t="s">
        <v>8224</v>
      </c>
      <c r="H27" t="s">
        <v>8246</v>
      </c>
      <c r="I27">
        <v>1452299761</v>
      </c>
      <c r="J27" s="10">
        <f t="shared" si="0"/>
        <v>42378.025011574078</v>
      </c>
      <c r="K27">
        <v>1447115761</v>
      </c>
      <c r="L27" s="10">
        <f t="shared" si="1"/>
        <v>42318.025011574078</v>
      </c>
      <c r="M27" t="b">
        <v>0</v>
      </c>
      <c r="N27">
        <v>14</v>
      </c>
      <c r="O27" t="b">
        <v>1</v>
      </c>
      <c r="P27" t="s">
        <v>8265</v>
      </c>
      <c r="Q27" s="5">
        <f t="shared" si="2"/>
        <v>1.3333333333333333</v>
      </c>
      <c r="R27" s="6">
        <f t="shared" si="3"/>
        <v>57.142857142857146</v>
      </c>
      <c r="S27" t="s">
        <v>8310</v>
      </c>
      <c r="T27" t="s">
        <v>8311</v>
      </c>
    </row>
    <row r="28" spans="1:20" ht="43.2" x14ac:dyDescent="0.3">
      <c r="A28">
        <v>26</v>
      </c>
      <c r="B28" s="3" t="s">
        <v>28</v>
      </c>
      <c r="C28" s="3" t="s">
        <v>4137</v>
      </c>
      <c r="D28">
        <v>1250</v>
      </c>
      <c r="E28">
        <v>1940</v>
      </c>
      <c r="F28" t="s">
        <v>8219</v>
      </c>
      <c r="G28" t="s">
        <v>8224</v>
      </c>
      <c r="H28" t="s">
        <v>8246</v>
      </c>
      <c r="I28">
        <v>1408278144</v>
      </c>
      <c r="J28" s="10">
        <f t="shared" si="0"/>
        <v>41868.515555555554</v>
      </c>
      <c r="K28">
        <v>1404822144</v>
      </c>
      <c r="L28" s="10">
        <f t="shared" si="1"/>
        <v>41828.515555555554</v>
      </c>
      <c r="M28" t="b">
        <v>0</v>
      </c>
      <c r="N28">
        <v>19</v>
      </c>
      <c r="O28" t="b">
        <v>1</v>
      </c>
      <c r="P28" t="s">
        <v>8265</v>
      </c>
      <c r="Q28" s="5">
        <f t="shared" si="2"/>
        <v>1.552</v>
      </c>
      <c r="R28" s="6">
        <f t="shared" si="3"/>
        <v>102.10526315789474</v>
      </c>
      <c r="S28" t="s">
        <v>8310</v>
      </c>
      <c r="T28" t="s">
        <v>8311</v>
      </c>
    </row>
    <row r="29" spans="1:20" ht="43.2" x14ac:dyDescent="0.3">
      <c r="A29">
        <v>27</v>
      </c>
      <c r="B29" s="3" t="s">
        <v>29</v>
      </c>
      <c r="C29" s="3" t="s">
        <v>4138</v>
      </c>
      <c r="D29">
        <v>20000</v>
      </c>
      <c r="E29">
        <v>22345</v>
      </c>
      <c r="F29" t="s">
        <v>8219</v>
      </c>
      <c r="G29" t="s">
        <v>8228</v>
      </c>
      <c r="H29" t="s">
        <v>8250</v>
      </c>
      <c r="I29">
        <v>1416113833</v>
      </c>
      <c r="J29" s="10">
        <f t="shared" si="0"/>
        <v>41959.206400462965</v>
      </c>
      <c r="K29">
        <v>1413518233</v>
      </c>
      <c r="L29" s="10">
        <f t="shared" si="1"/>
        <v>41929.164733796293</v>
      </c>
      <c r="M29" t="b">
        <v>0</v>
      </c>
      <c r="N29">
        <v>150</v>
      </c>
      <c r="O29" t="b">
        <v>1</v>
      </c>
      <c r="P29" t="s">
        <v>8265</v>
      </c>
      <c r="Q29" s="5">
        <f t="shared" si="2"/>
        <v>1.1172500000000001</v>
      </c>
      <c r="R29" s="6">
        <f t="shared" si="3"/>
        <v>148.96666666666667</v>
      </c>
      <c r="S29" t="s">
        <v>8310</v>
      </c>
      <c r="T29" t="s">
        <v>8311</v>
      </c>
    </row>
    <row r="30" spans="1:20" ht="28.8" x14ac:dyDescent="0.3">
      <c r="A30">
        <v>28</v>
      </c>
      <c r="B30" s="3" t="s">
        <v>30</v>
      </c>
      <c r="C30" s="3" t="s">
        <v>4139</v>
      </c>
      <c r="D30">
        <v>12000</v>
      </c>
      <c r="E30">
        <v>12042</v>
      </c>
      <c r="F30" t="s">
        <v>8219</v>
      </c>
      <c r="G30" t="s">
        <v>8224</v>
      </c>
      <c r="H30" t="s">
        <v>8246</v>
      </c>
      <c r="I30">
        <v>1450307284</v>
      </c>
      <c r="J30" s="10">
        <f t="shared" si="0"/>
        <v>42354.96393518518</v>
      </c>
      <c r="K30">
        <v>1447715284</v>
      </c>
      <c r="L30" s="10">
        <f t="shared" si="1"/>
        <v>42324.96393518518</v>
      </c>
      <c r="M30" t="b">
        <v>0</v>
      </c>
      <c r="N30">
        <v>71</v>
      </c>
      <c r="O30" t="b">
        <v>1</v>
      </c>
      <c r="P30" t="s">
        <v>8265</v>
      </c>
      <c r="Q30" s="5">
        <f t="shared" si="2"/>
        <v>1.0035000000000001</v>
      </c>
      <c r="R30" s="6">
        <f t="shared" si="3"/>
        <v>169.6056338028169</v>
      </c>
      <c r="S30" t="s">
        <v>8310</v>
      </c>
      <c r="T30" t="s">
        <v>8311</v>
      </c>
    </row>
    <row r="31" spans="1:20" ht="43.2" x14ac:dyDescent="0.3">
      <c r="A31">
        <v>29</v>
      </c>
      <c r="B31" s="3" t="s">
        <v>31</v>
      </c>
      <c r="C31" s="3" t="s">
        <v>4140</v>
      </c>
      <c r="D31">
        <v>3000</v>
      </c>
      <c r="E31">
        <v>3700</v>
      </c>
      <c r="F31" t="s">
        <v>8219</v>
      </c>
      <c r="G31" t="s">
        <v>8225</v>
      </c>
      <c r="H31" t="s">
        <v>8247</v>
      </c>
      <c r="I31">
        <v>1406045368</v>
      </c>
      <c r="J31" s="10">
        <f t="shared" si="0"/>
        <v>41842.67324074074</v>
      </c>
      <c r="K31">
        <v>1403453368</v>
      </c>
      <c r="L31" s="10">
        <f t="shared" si="1"/>
        <v>41812.67324074074</v>
      </c>
      <c r="M31" t="b">
        <v>0</v>
      </c>
      <c r="N31">
        <v>117</v>
      </c>
      <c r="O31" t="b">
        <v>1</v>
      </c>
      <c r="P31" t="s">
        <v>8265</v>
      </c>
      <c r="Q31" s="5">
        <f t="shared" si="2"/>
        <v>1.2333333333333334</v>
      </c>
      <c r="R31" s="6">
        <f t="shared" si="3"/>
        <v>31.623931623931625</v>
      </c>
      <c r="S31" t="s">
        <v>8310</v>
      </c>
      <c r="T31" t="s">
        <v>8311</v>
      </c>
    </row>
    <row r="32" spans="1:20" ht="43.2" x14ac:dyDescent="0.3">
      <c r="A32">
        <v>30</v>
      </c>
      <c r="B32" s="3" t="s">
        <v>32</v>
      </c>
      <c r="C32" s="3" t="s">
        <v>4141</v>
      </c>
      <c r="D32">
        <v>4000</v>
      </c>
      <c r="E32">
        <v>4051.99</v>
      </c>
      <c r="F32" t="s">
        <v>8219</v>
      </c>
      <c r="G32" t="s">
        <v>8224</v>
      </c>
      <c r="H32" t="s">
        <v>8246</v>
      </c>
      <c r="I32">
        <v>1408604515</v>
      </c>
      <c r="J32" s="10">
        <f t="shared" si="0"/>
        <v>41872.292997685188</v>
      </c>
      <c r="K32">
        <v>1406012515</v>
      </c>
      <c r="L32" s="10">
        <f t="shared" si="1"/>
        <v>41842.292997685188</v>
      </c>
      <c r="M32" t="b">
        <v>0</v>
      </c>
      <c r="N32">
        <v>53</v>
      </c>
      <c r="O32" t="b">
        <v>1</v>
      </c>
      <c r="P32" t="s">
        <v>8265</v>
      </c>
      <c r="Q32" s="5">
        <f t="shared" si="2"/>
        <v>1.0129975</v>
      </c>
      <c r="R32" s="6">
        <f t="shared" si="3"/>
        <v>76.45264150943396</v>
      </c>
      <c r="S32" t="s">
        <v>8310</v>
      </c>
      <c r="T32" t="s">
        <v>8311</v>
      </c>
    </row>
    <row r="33" spans="1:20" ht="43.2" x14ac:dyDescent="0.3">
      <c r="A33">
        <v>31</v>
      </c>
      <c r="B33" s="3" t="s">
        <v>33</v>
      </c>
      <c r="C33" s="3" t="s">
        <v>4142</v>
      </c>
      <c r="D33">
        <v>13</v>
      </c>
      <c r="E33">
        <v>13</v>
      </c>
      <c r="F33" t="s">
        <v>8219</v>
      </c>
      <c r="G33" t="s">
        <v>8224</v>
      </c>
      <c r="H33" t="s">
        <v>8246</v>
      </c>
      <c r="I33">
        <v>1453748434</v>
      </c>
      <c r="J33" s="10">
        <f t="shared" si="0"/>
        <v>42394.79206018518</v>
      </c>
      <c r="K33">
        <v>1452193234</v>
      </c>
      <c r="L33" s="10">
        <f t="shared" si="1"/>
        <v>42376.79206018518</v>
      </c>
      <c r="M33" t="b">
        <v>0</v>
      </c>
      <c r="N33">
        <v>1</v>
      </c>
      <c r="O33" t="b">
        <v>1</v>
      </c>
      <c r="P33" t="s">
        <v>8265</v>
      </c>
      <c r="Q33" s="5">
        <f t="shared" si="2"/>
        <v>1</v>
      </c>
      <c r="R33" s="6">
        <f t="shared" si="3"/>
        <v>13</v>
      </c>
      <c r="S33" t="s">
        <v>8310</v>
      </c>
      <c r="T33" t="s">
        <v>8311</v>
      </c>
    </row>
    <row r="34" spans="1:20" ht="57.6" x14ac:dyDescent="0.3">
      <c r="A34">
        <v>32</v>
      </c>
      <c r="B34" s="3" t="s">
        <v>34</v>
      </c>
      <c r="C34" s="3" t="s">
        <v>4143</v>
      </c>
      <c r="D34">
        <v>28450</v>
      </c>
      <c r="E34">
        <v>28520</v>
      </c>
      <c r="F34" t="s">
        <v>8219</v>
      </c>
      <c r="G34" t="s">
        <v>8224</v>
      </c>
      <c r="H34" t="s">
        <v>8246</v>
      </c>
      <c r="I34">
        <v>1463111940</v>
      </c>
      <c r="J34" s="10">
        <f t="shared" si="0"/>
        <v>42503.165972222225</v>
      </c>
      <c r="K34">
        <v>1459523017</v>
      </c>
      <c r="L34" s="10">
        <f t="shared" si="1"/>
        <v>42461.627511574072</v>
      </c>
      <c r="M34" t="b">
        <v>0</v>
      </c>
      <c r="N34">
        <v>89</v>
      </c>
      <c r="O34" t="b">
        <v>1</v>
      </c>
      <c r="P34" t="s">
        <v>8265</v>
      </c>
      <c r="Q34" s="5">
        <f t="shared" si="2"/>
        <v>1.0024604569420035</v>
      </c>
      <c r="R34" s="6">
        <f t="shared" si="3"/>
        <v>320.44943820224717</v>
      </c>
      <c r="S34" t="s">
        <v>8310</v>
      </c>
      <c r="T34" t="s">
        <v>8311</v>
      </c>
    </row>
    <row r="35" spans="1:20" ht="43.2" x14ac:dyDescent="0.3">
      <c r="A35">
        <v>33</v>
      </c>
      <c r="B35" s="3" t="s">
        <v>35</v>
      </c>
      <c r="C35" s="3" t="s">
        <v>4144</v>
      </c>
      <c r="D35">
        <v>5250</v>
      </c>
      <c r="E35">
        <v>5360</v>
      </c>
      <c r="F35" t="s">
        <v>8219</v>
      </c>
      <c r="G35" t="s">
        <v>8224</v>
      </c>
      <c r="H35" t="s">
        <v>8246</v>
      </c>
      <c r="I35">
        <v>1447001501</v>
      </c>
      <c r="J35" s="10">
        <f t="shared" si="0"/>
        <v>42316.702557870376</v>
      </c>
      <c r="K35">
        <v>1444405901</v>
      </c>
      <c r="L35" s="10">
        <f t="shared" si="1"/>
        <v>42286.660891203705</v>
      </c>
      <c r="M35" t="b">
        <v>0</v>
      </c>
      <c r="N35">
        <v>64</v>
      </c>
      <c r="O35" t="b">
        <v>1</v>
      </c>
      <c r="P35" t="s">
        <v>8265</v>
      </c>
      <c r="Q35" s="5">
        <f t="shared" si="2"/>
        <v>1.0209523809523811</v>
      </c>
      <c r="R35" s="6">
        <f t="shared" si="3"/>
        <v>83.75</v>
      </c>
      <c r="S35" t="s">
        <v>8310</v>
      </c>
      <c r="T35" t="s">
        <v>8311</v>
      </c>
    </row>
    <row r="36" spans="1:20" ht="43.2" x14ac:dyDescent="0.3">
      <c r="A36">
        <v>34</v>
      </c>
      <c r="B36" s="3" t="s">
        <v>36</v>
      </c>
      <c r="C36" s="3" t="s">
        <v>4145</v>
      </c>
      <c r="D36">
        <v>2600</v>
      </c>
      <c r="E36">
        <v>3392</v>
      </c>
      <c r="F36" t="s">
        <v>8219</v>
      </c>
      <c r="G36" t="s">
        <v>8224</v>
      </c>
      <c r="H36" t="s">
        <v>8246</v>
      </c>
      <c r="I36">
        <v>1407224601</v>
      </c>
      <c r="J36" s="10">
        <f t="shared" si="0"/>
        <v>41856.321770833332</v>
      </c>
      <c r="K36">
        <v>1405928601</v>
      </c>
      <c r="L36" s="10">
        <f t="shared" si="1"/>
        <v>41841.321770833332</v>
      </c>
      <c r="M36" t="b">
        <v>0</v>
      </c>
      <c r="N36">
        <v>68</v>
      </c>
      <c r="O36" t="b">
        <v>1</v>
      </c>
      <c r="P36" t="s">
        <v>8265</v>
      </c>
      <c r="Q36" s="5">
        <f t="shared" si="2"/>
        <v>1.3046153846153845</v>
      </c>
      <c r="R36" s="6">
        <f t="shared" si="3"/>
        <v>49.882352941176471</v>
      </c>
      <c r="S36" t="s">
        <v>8310</v>
      </c>
      <c r="T36" t="s">
        <v>8311</v>
      </c>
    </row>
    <row r="37" spans="1:20" ht="43.2" x14ac:dyDescent="0.3">
      <c r="A37">
        <v>35</v>
      </c>
      <c r="B37" s="3" t="s">
        <v>37</v>
      </c>
      <c r="C37" s="3" t="s">
        <v>4146</v>
      </c>
      <c r="D37">
        <v>1000</v>
      </c>
      <c r="E37">
        <v>1665</v>
      </c>
      <c r="F37" t="s">
        <v>8219</v>
      </c>
      <c r="G37" t="s">
        <v>8224</v>
      </c>
      <c r="H37" t="s">
        <v>8246</v>
      </c>
      <c r="I37">
        <v>1430179200</v>
      </c>
      <c r="J37" s="10">
        <f t="shared" si="0"/>
        <v>42122</v>
      </c>
      <c r="K37">
        <v>1428130814</v>
      </c>
      <c r="L37" s="10">
        <f t="shared" si="1"/>
        <v>42098.291828703703</v>
      </c>
      <c r="M37" t="b">
        <v>0</v>
      </c>
      <c r="N37">
        <v>28</v>
      </c>
      <c r="O37" t="b">
        <v>1</v>
      </c>
      <c r="P37" t="s">
        <v>8265</v>
      </c>
      <c r="Q37" s="5">
        <f t="shared" si="2"/>
        <v>1.665</v>
      </c>
      <c r="R37" s="6">
        <f t="shared" si="3"/>
        <v>59.464285714285715</v>
      </c>
      <c r="S37" t="s">
        <v>8310</v>
      </c>
      <c r="T37" t="s">
        <v>8311</v>
      </c>
    </row>
    <row r="38" spans="1:20" ht="28.8" x14ac:dyDescent="0.3">
      <c r="A38">
        <v>36</v>
      </c>
      <c r="B38" s="3" t="s">
        <v>38</v>
      </c>
      <c r="C38" s="3" t="s">
        <v>4147</v>
      </c>
      <c r="D38">
        <v>6000</v>
      </c>
      <c r="E38">
        <v>8529</v>
      </c>
      <c r="F38" t="s">
        <v>8219</v>
      </c>
      <c r="G38" t="s">
        <v>8224</v>
      </c>
      <c r="H38" t="s">
        <v>8246</v>
      </c>
      <c r="I38">
        <v>1428128525</v>
      </c>
      <c r="J38" s="10">
        <f t="shared" si="0"/>
        <v>42098.265335648146</v>
      </c>
      <c r="K38">
        <v>1425540125</v>
      </c>
      <c r="L38" s="10">
        <f t="shared" si="1"/>
        <v>42068.307002314818</v>
      </c>
      <c r="M38" t="b">
        <v>0</v>
      </c>
      <c r="N38">
        <v>44</v>
      </c>
      <c r="O38" t="b">
        <v>1</v>
      </c>
      <c r="P38" t="s">
        <v>8265</v>
      </c>
      <c r="Q38" s="5">
        <f t="shared" si="2"/>
        <v>1.4215</v>
      </c>
      <c r="R38" s="6">
        <f t="shared" si="3"/>
        <v>193.84090909090909</v>
      </c>
      <c r="S38" t="s">
        <v>8310</v>
      </c>
      <c r="T38" t="s">
        <v>8311</v>
      </c>
    </row>
    <row r="39" spans="1:20" ht="43.2" x14ac:dyDescent="0.3">
      <c r="A39">
        <v>37</v>
      </c>
      <c r="B39" s="3" t="s">
        <v>39</v>
      </c>
      <c r="C39" s="3" t="s">
        <v>4148</v>
      </c>
      <c r="D39">
        <v>22000</v>
      </c>
      <c r="E39">
        <v>40357</v>
      </c>
      <c r="F39" t="s">
        <v>8219</v>
      </c>
      <c r="G39" t="s">
        <v>8224</v>
      </c>
      <c r="H39" t="s">
        <v>8246</v>
      </c>
      <c r="I39">
        <v>1425055079</v>
      </c>
      <c r="J39" s="10">
        <f t="shared" si="0"/>
        <v>42062.693043981482</v>
      </c>
      <c r="K39">
        <v>1422463079</v>
      </c>
      <c r="L39" s="10">
        <f t="shared" si="1"/>
        <v>42032.693043981482</v>
      </c>
      <c r="M39" t="b">
        <v>0</v>
      </c>
      <c r="N39">
        <v>253</v>
      </c>
      <c r="O39" t="b">
        <v>1</v>
      </c>
      <c r="P39" t="s">
        <v>8265</v>
      </c>
      <c r="Q39" s="5">
        <f t="shared" si="2"/>
        <v>1.8344090909090909</v>
      </c>
      <c r="R39" s="6">
        <f t="shared" si="3"/>
        <v>159.51383399209487</v>
      </c>
      <c r="S39" t="s">
        <v>8310</v>
      </c>
      <c r="T39" t="s">
        <v>8311</v>
      </c>
    </row>
    <row r="40" spans="1:20" ht="43.2" x14ac:dyDescent="0.3">
      <c r="A40">
        <v>38</v>
      </c>
      <c r="B40" s="3" t="s">
        <v>40</v>
      </c>
      <c r="C40" s="3" t="s">
        <v>4149</v>
      </c>
      <c r="D40">
        <v>2500</v>
      </c>
      <c r="E40">
        <v>2751</v>
      </c>
      <c r="F40" t="s">
        <v>8219</v>
      </c>
      <c r="G40" t="s">
        <v>8224</v>
      </c>
      <c r="H40" t="s">
        <v>8246</v>
      </c>
      <c r="I40">
        <v>1368235344</v>
      </c>
      <c r="J40" s="10">
        <f t="shared" si="0"/>
        <v>41405.057222222218</v>
      </c>
      <c r="K40">
        <v>1365643344</v>
      </c>
      <c r="L40" s="10">
        <f t="shared" si="1"/>
        <v>41375.057222222218</v>
      </c>
      <c r="M40" t="b">
        <v>0</v>
      </c>
      <c r="N40">
        <v>66</v>
      </c>
      <c r="O40" t="b">
        <v>1</v>
      </c>
      <c r="P40" t="s">
        <v>8265</v>
      </c>
      <c r="Q40" s="5">
        <f t="shared" si="2"/>
        <v>1.1004</v>
      </c>
      <c r="R40" s="6">
        <f t="shared" si="3"/>
        <v>41.68181818181818</v>
      </c>
      <c r="S40" t="s">
        <v>8310</v>
      </c>
      <c r="T40" t="s">
        <v>8311</v>
      </c>
    </row>
    <row r="41" spans="1:20" ht="57.6" x14ac:dyDescent="0.3">
      <c r="A41">
        <v>39</v>
      </c>
      <c r="B41" s="3" t="s">
        <v>41</v>
      </c>
      <c r="C41" s="3" t="s">
        <v>4150</v>
      </c>
      <c r="D41">
        <v>25000</v>
      </c>
      <c r="E41">
        <v>32745</v>
      </c>
      <c r="F41" t="s">
        <v>8219</v>
      </c>
      <c r="G41" t="s">
        <v>8225</v>
      </c>
      <c r="H41" t="s">
        <v>8247</v>
      </c>
      <c r="I41">
        <v>1401058740</v>
      </c>
      <c r="J41" s="10">
        <f t="shared" si="0"/>
        <v>41784.957638888889</v>
      </c>
      <c r="K41">
        <v>1398388068</v>
      </c>
      <c r="L41" s="10">
        <f t="shared" si="1"/>
        <v>41754.047083333331</v>
      </c>
      <c r="M41" t="b">
        <v>0</v>
      </c>
      <c r="N41">
        <v>217</v>
      </c>
      <c r="O41" t="b">
        <v>1</v>
      </c>
      <c r="P41" t="s">
        <v>8265</v>
      </c>
      <c r="Q41" s="5">
        <f t="shared" si="2"/>
        <v>1.3098000000000001</v>
      </c>
      <c r="R41" s="6">
        <f t="shared" si="3"/>
        <v>150.89861751152074</v>
      </c>
      <c r="S41" t="s">
        <v>8310</v>
      </c>
      <c r="T41" t="s">
        <v>8311</v>
      </c>
    </row>
    <row r="42" spans="1:20" ht="43.2" x14ac:dyDescent="0.3">
      <c r="A42">
        <v>40</v>
      </c>
      <c r="B42" s="3" t="s">
        <v>42</v>
      </c>
      <c r="C42" s="3" t="s">
        <v>4151</v>
      </c>
      <c r="D42">
        <v>2000</v>
      </c>
      <c r="E42">
        <v>2027</v>
      </c>
      <c r="F42" t="s">
        <v>8219</v>
      </c>
      <c r="G42" t="s">
        <v>8224</v>
      </c>
      <c r="H42" t="s">
        <v>8246</v>
      </c>
      <c r="I42">
        <v>1403150400</v>
      </c>
      <c r="J42" s="10">
        <f t="shared" si="0"/>
        <v>41809.166666666664</v>
      </c>
      <c r="K42">
        <v>1401426488</v>
      </c>
      <c r="L42" s="10">
        <f t="shared" si="1"/>
        <v>41789.21398148148</v>
      </c>
      <c r="M42" t="b">
        <v>0</v>
      </c>
      <c r="N42">
        <v>16</v>
      </c>
      <c r="O42" t="b">
        <v>1</v>
      </c>
      <c r="P42" t="s">
        <v>8265</v>
      </c>
      <c r="Q42" s="5">
        <f t="shared" si="2"/>
        <v>1.0135000000000001</v>
      </c>
      <c r="R42" s="6">
        <f t="shared" si="3"/>
        <v>126.6875</v>
      </c>
      <c r="S42" t="s">
        <v>8310</v>
      </c>
      <c r="T42" t="s">
        <v>8311</v>
      </c>
    </row>
    <row r="43" spans="1:20" ht="43.2" x14ac:dyDescent="0.3">
      <c r="A43">
        <v>41</v>
      </c>
      <c r="B43" s="3" t="s">
        <v>43</v>
      </c>
      <c r="C43" s="3" t="s">
        <v>4152</v>
      </c>
      <c r="D43">
        <v>2000</v>
      </c>
      <c r="E43">
        <v>2000</v>
      </c>
      <c r="F43" t="s">
        <v>8219</v>
      </c>
      <c r="G43" t="s">
        <v>8224</v>
      </c>
      <c r="H43" t="s">
        <v>8246</v>
      </c>
      <c r="I43">
        <v>1412516354</v>
      </c>
      <c r="J43" s="10">
        <f t="shared" si="0"/>
        <v>41917.568912037037</v>
      </c>
      <c r="K43">
        <v>1409924354</v>
      </c>
      <c r="L43" s="10">
        <f t="shared" si="1"/>
        <v>41887.568912037037</v>
      </c>
      <c r="M43" t="b">
        <v>0</v>
      </c>
      <c r="N43">
        <v>19</v>
      </c>
      <c r="O43" t="b">
        <v>1</v>
      </c>
      <c r="P43" t="s">
        <v>8265</v>
      </c>
      <c r="Q43" s="5">
        <f t="shared" si="2"/>
        <v>1</v>
      </c>
      <c r="R43" s="6">
        <f t="shared" si="3"/>
        <v>105.26315789473684</v>
      </c>
      <c r="S43" t="s">
        <v>8310</v>
      </c>
      <c r="T43" t="s">
        <v>8311</v>
      </c>
    </row>
    <row r="44" spans="1:20" ht="43.2" x14ac:dyDescent="0.3">
      <c r="A44">
        <v>42</v>
      </c>
      <c r="B44" s="3" t="s">
        <v>44</v>
      </c>
      <c r="C44" s="3" t="s">
        <v>4153</v>
      </c>
      <c r="D44">
        <v>14000</v>
      </c>
      <c r="E44">
        <v>19860</v>
      </c>
      <c r="F44" t="s">
        <v>8219</v>
      </c>
      <c r="G44" t="s">
        <v>8224</v>
      </c>
      <c r="H44" t="s">
        <v>8246</v>
      </c>
      <c r="I44">
        <v>1419780026</v>
      </c>
      <c r="J44" s="10">
        <f t="shared" si="0"/>
        <v>42001.639189814814</v>
      </c>
      <c r="K44">
        <v>1417188026</v>
      </c>
      <c r="L44" s="10">
        <f t="shared" si="1"/>
        <v>41971.639189814814</v>
      </c>
      <c r="M44" t="b">
        <v>0</v>
      </c>
      <c r="N44">
        <v>169</v>
      </c>
      <c r="O44" t="b">
        <v>1</v>
      </c>
      <c r="P44" t="s">
        <v>8265</v>
      </c>
      <c r="Q44" s="5">
        <f t="shared" si="2"/>
        <v>1.4185714285714286</v>
      </c>
      <c r="R44" s="6">
        <f t="shared" si="3"/>
        <v>117.51479289940828</v>
      </c>
      <c r="S44" t="s">
        <v>8310</v>
      </c>
      <c r="T44" t="s">
        <v>8311</v>
      </c>
    </row>
    <row r="45" spans="1:20" ht="43.2" x14ac:dyDescent="0.3">
      <c r="A45">
        <v>43</v>
      </c>
      <c r="B45" s="3" t="s">
        <v>45</v>
      </c>
      <c r="C45" s="3" t="s">
        <v>4154</v>
      </c>
      <c r="D45">
        <v>10000</v>
      </c>
      <c r="E45">
        <v>30866</v>
      </c>
      <c r="F45" t="s">
        <v>8219</v>
      </c>
      <c r="G45" t="s">
        <v>8224</v>
      </c>
      <c r="H45" t="s">
        <v>8246</v>
      </c>
      <c r="I45">
        <v>1405209600</v>
      </c>
      <c r="J45" s="10">
        <f t="shared" si="0"/>
        <v>41833</v>
      </c>
      <c r="K45">
        <v>1402599486</v>
      </c>
      <c r="L45" s="10">
        <f t="shared" si="1"/>
        <v>41802.790347222224</v>
      </c>
      <c r="M45" t="b">
        <v>0</v>
      </c>
      <c r="N45">
        <v>263</v>
      </c>
      <c r="O45" t="b">
        <v>1</v>
      </c>
      <c r="P45" t="s">
        <v>8265</v>
      </c>
      <c r="Q45" s="5">
        <f t="shared" si="2"/>
        <v>3.0865999999999998</v>
      </c>
      <c r="R45" s="6">
        <f t="shared" si="3"/>
        <v>117.36121673003802</v>
      </c>
      <c r="S45" t="s">
        <v>8310</v>
      </c>
      <c r="T45" t="s">
        <v>8311</v>
      </c>
    </row>
    <row r="46" spans="1:20" ht="57.6" x14ac:dyDescent="0.3">
      <c r="A46">
        <v>44</v>
      </c>
      <c r="B46" s="3" t="s">
        <v>46</v>
      </c>
      <c r="C46" s="3" t="s">
        <v>4155</v>
      </c>
      <c r="D46">
        <v>2000</v>
      </c>
      <c r="E46">
        <v>2000</v>
      </c>
      <c r="F46" t="s">
        <v>8219</v>
      </c>
      <c r="G46" t="s">
        <v>8224</v>
      </c>
      <c r="H46" t="s">
        <v>8246</v>
      </c>
      <c r="I46">
        <v>1412648537</v>
      </c>
      <c r="J46" s="10">
        <f t="shared" si="0"/>
        <v>41919.098807870374</v>
      </c>
      <c r="K46">
        <v>1408760537</v>
      </c>
      <c r="L46" s="10">
        <f t="shared" si="1"/>
        <v>41874.098807870374</v>
      </c>
      <c r="M46" t="b">
        <v>0</v>
      </c>
      <c r="N46">
        <v>15</v>
      </c>
      <c r="O46" t="b">
        <v>1</v>
      </c>
      <c r="P46" t="s">
        <v>8265</v>
      </c>
      <c r="Q46" s="5">
        <f t="shared" si="2"/>
        <v>1</v>
      </c>
      <c r="R46" s="6">
        <f t="shared" si="3"/>
        <v>133.33333333333334</v>
      </c>
      <c r="S46" t="s">
        <v>8310</v>
      </c>
      <c r="T46" t="s">
        <v>8311</v>
      </c>
    </row>
    <row r="47" spans="1:20" ht="43.2" x14ac:dyDescent="0.3">
      <c r="A47">
        <v>45</v>
      </c>
      <c r="B47" s="3" t="s">
        <v>47</v>
      </c>
      <c r="C47" s="3" t="s">
        <v>4156</v>
      </c>
      <c r="D47">
        <v>5000</v>
      </c>
      <c r="E47">
        <v>6000</v>
      </c>
      <c r="F47" t="s">
        <v>8219</v>
      </c>
      <c r="G47" t="s">
        <v>8224</v>
      </c>
      <c r="H47" t="s">
        <v>8246</v>
      </c>
      <c r="I47">
        <v>1461769107</v>
      </c>
      <c r="J47" s="10">
        <f t="shared" si="0"/>
        <v>42487.623923611114</v>
      </c>
      <c r="K47">
        <v>1459177107</v>
      </c>
      <c r="L47" s="10">
        <f t="shared" si="1"/>
        <v>42457.623923611114</v>
      </c>
      <c r="M47" t="b">
        <v>0</v>
      </c>
      <c r="N47">
        <v>61</v>
      </c>
      <c r="O47" t="b">
        <v>1</v>
      </c>
      <c r="P47" t="s">
        <v>8265</v>
      </c>
      <c r="Q47" s="5">
        <f t="shared" si="2"/>
        <v>1.2</v>
      </c>
      <c r="R47" s="6">
        <f t="shared" si="3"/>
        <v>98.360655737704917</v>
      </c>
      <c r="S47" t="s">
        <v>8310</v>
      </c>
      <c r="T47" t="s">
        <v>8311</v>
      </c>
    </row>
    <row r="48" spans="1:20" ht="43.2" x14ac:dyDescent="0.3">
      <c r="A48">
        <v>46</v>
      </c>
      <c r="B48" s="3" t="s">
        <v>48</v>
      </c>
      <c r="C48" s="3" t="s">
        <v>4157</v>
      </c>
      <c r="D48">
        <v>8400</v>
      </c>
      <c r="E48">
        <v>8750</v>
      </c>
      <c r="F48" t="s">
        <v>8219</v>
      </c>
      <c r="G48" t="s">
        <v>8226</v>
      </c>
      <c r="H48" t="s">
        <v>8248</v>
      </c>
      <c r="I48">
        <v>1450220974</v>
      </c>
      <c r="J48" s="10">
        <f t="shared" si="0"/>
        <v>42353.964976851858</v>
      </c>
      <c r="K48">
        <v>1447628974</v>
      </c>
      <c r="L48" s="10">
        <f t="shared" si="1"/>
        <v>42323.964976851858</v>
      </c>
      <c r="M48" t="b">
        <v>0</v>
      </c>
      <c r="N48">
        <v>45</v>
      </c>
      <c r="O48" t="b">
        <v>1</v>
      </c>
      <c r="P48" t="s">
        <v>8265</v>
      </c>
      <c r="Q48" s="5">
        <f t="shared" si="2"/>
        <v>1.0416666666666667</v>
      </c>
      <c r="R48" s="6">
        <f t="shared" si="3"/>
        <v>194.44444444444446</v>
      </c>
      <c r="S48" t="s">
        <v>8310</v>
      </c>
      <c r="T48" t="s">
        <v>8311</v>
      </c>
    </row>
    <row r="49" spans="1:20" ht="57.6" x14ac:dyDescent="0.3">
      <c r="A49">
        <v>47</v>
      </c>
      <c r="B49" s="3" t="s">
        <v>49</v>
      </c>
      <c r="C49" s="3" t="s">
        <v>4158</v>
      </c>
      <c r="D49">
        <v>5000</v>
      </c>
      <c r="E49">
        <v>5380.55</v>
      </c>
      <c r="F49" t="s">
        <v>8219</v>
      </c>
      <c r="G49" t="s">
        <v>8224</v>
      </c>
      <c r="H49" t="s">
        <v>8246</v>
      </c>
      <c r="I49">
        <v>1419021607</v>
      </c>
      <c r="J49" s="10">
        <f t="shared" si="0"/>
        <v>41992.861192129625</v>
      </c>
      <c r="K49">
        <v>1413834007</v>
      </c>
      <c r="L49" s="10">
        <f t="shared" si="1"/>
        <v>41932.819525462961</v>
      </c>
      <c r="M49" t="b">
        <v>0</v>
      </c>
      <c r="N49">
        <v>70</v>
      </c>
      <c r="O49" t="b">
        <v>1</v>
      </c>
      <c r="P49" t="s">
        <v>8265</v>
      </c>
      <c r="Q49" s="5">
        <f t="shared" si="2"/>
        <v>1.0761100000000001</v>
      </c>
      <c r="R49" s="6">
        <f t="shared" si="3"/>
        <v>76.865000000000009</v>
      </c>
      <c r="S49" t="s">
        <v>8310</v>
      </c>
      <c r="T49" t="s">
        <v>8311</v>
      </c>
    </row>
    <row r="50" spans="1:20" ht="43.2" x14ac:dyDescent="0.3">
      <c r="A50">
        <v>48</v>
      </c>
      <c r="B50" s="3" t="s">
        <v>50</v>
      </c>
      <c r="C50" s="3" t="s">
        <v>4159</v>
      </c>
      <c r="D50">
        <v>2000</v>
      </c>
      <c r="E50">
        <v>2159</v>
      </c>
      <c r="F50" t="s">
        <v>8219</v>
      </c>
      <c r="G50" t="s">
        <v>8225</v>
      </c>
      <c r="H50" t="s">
        <v>8247</v>
      </c>
      <c r="I50">
        <v>1425211200</v>
      </c>
      <c r="J50" s="10">
        <f t="shared" si="0"/>
        <v>42064.5</v>
      </c>
      <c r="K50">
        <v>1422534260</v>
      </c>
      <c r="L50" s="10">
        <f t="shared" si="1"/>
        <v>42033.516898148147</v>
      </c>
      <c r="M50" t="b">
        <v>0</v>
      </c>
      <c r="N50">
        <v>38</v>
      </c>
      <c r="O50" t="b">
        <v>1</v>
      </c>
      <c r="P50" t="s">
        <v>8265</v>
      </c>
      <c r="Q50" s="5">
        <f t="shared" si="2"/>
        <v>1.0794999999999999</v>
      </c>
      <c r="R50" s="6">
        <f t="shared" si="3"/>
        <v>56.815789473684212</v>
      </c>
      <c r="S50" t="s">
        <v>8310</v>
      </c>
      <c r="T50" t="s">
        <v>8311</v>
      </c>
    </row>
    <row r="51" spans="1:20" x14ac:dyDescent="0.3">
      <c r="A51">
        <v>49</v>
      </c>
      <c r="B51" s="3" t="s">
        <v>51</v>
      </c>
      <c r="C51" s="3" t="s">
        <v>4160</v>
      </c>
      <c r="D51">
        <v>12000</v>
      </c>
      <c r="E51">
        <v>12000</v>
      </c>
      <c r="F51" t="s">
        <v>8219</v>
      </c>
      <c r="G51" t="s">
        <v>8224</v>
      </c>
      <c r="H51" t="s">
        <v>8246</v>
      </c>
      <c r="I51">
        <v>1445660045</v>
      </c>
      <c r="J51" s="10">
        <f t="shared" si="0"/>
        <v>42301.176446759258</v>
      </c>
      <c r="K51">
        <v>1443068045</v>
      </c>
      <c r="L51" s="10">
        <f t="shared" si="1"/>
        <v>42271.176446759258</v>
      </c>
      <c r="M51" t="b">
        <v>0</v>
      </c>
      <c r="N51">
        <v>87</v>
      </c>
      <c r="O51" t="b">
        <v>1</v>
      </c>
      <c r="P51" t="s">
        <v>8265</v>
      </c>
      <c r="Q51" s="5">
        <f t="shared" si="2"/>
        <v>1</v>
      </c>
      <c r="R51" s="6">
        <f t="shared" si="3"/>
        <v>137.93103448275863</v>
      </c>
      <c r="S51" t="s">
        <v>8310</v>
      </c>
      <c r="T51" t="s">
        <v>8311</v>
      </c>
    </row>
    <row r="52" spans="1:20" ht="43.2" x14ac:dyDescent="0.3">
      <c r="A52">
        <v>50</v>
      </c>
      <c r="B52" s="3" t="s">
        <v>52</v>
      </c>
      <c r="C52" s="3" t="s">
        <v>4161</v>
      </c>
      <c r="D52">
        <v>600</v>
      </c>
      <c r="E52">
        <v>600</v>
      </c>
      <c r="F52" t="s">
        <v>8219</v>
      </c>
      <c r="G52" t="s">
        <v>8225</v>
      </c>
      <c r="H52" t="s">
        <v>8247</v>
      </c>
      <c r="I52">
        <v>1422637200</v>
      </c>
      <c r="J52" s="10">
        <f t="shared" si="0"/>
        <v>42034.708333333328</v>
      </c>
      <c r="K52">
        <v>1419271458</v>
      </c>
      <c r="L52" s="10">
        <f t="shared" si="1"/>
        <v>41995.752986111111</v>
      </c>
      <c r="M52" t="b">
        <v>0</v>
      </c>
      <c r="N52">
        <v>22</v>
      </c>
      <c r="O52" t="b">
        <v>1</v>
      </c>
      <c r="P52" t="s">
        <v>8265</v>
      </c>
      <c r="Q52" s="5">
        <f t="shared" si="2"/>
        <v>1</v>
      </c>
      <c r="R52" s="6">
        <f t="shared" si="3"/>
        <v>27.272727272727273</v>
      </c>
      <c r="S52" t="s">
        <v>8310</v>
      </c>
      <c r="T52" t="s">
        <v>8311</v>
      </c>
    </row>
    <row r="53" spans="1:20" ht="43.2" x14ac:dyDescent="0.3">
      <c r="A53">
        <v>51</v>
      </c>
      <c r="B53" s="3" t="s">
        <v>53</v>
      </c>
      <c r="C53" s="3" t="s">
        <v>4162</v>
      </c>
      <c r="D53">
        <v>11000</v>
      </c>
      <c r="E53">
        <v>14082</v>
      </c>
      <c r="F53" t="s">
        <v>8219</v>
      </c>
      <c r="G53" t="s">
        <v>8224</v>
      </c>
      <c r="H53" t="s">
        <v>8246</v>
      </c>
      <c r="I53">
        <v>1439245037</v>
      </c>
      <c r="J53" s="10">
        <f t="shared" si="0"/>
        <v>42226.928668981483</v>
      </c>
      <c r="K53">
        <v>1436653037</v>
      </c>
      <c r="L53" s="10">
        <f t="shared" si="1"/>
        <v>42196.928668981483</v>
      </c>
      <c r="M53" t="b">
        <v>0</v>
      </c>
      <c r="N53">
        <v>119</v>
      </c>
      <c r="O53" t="b">
        <v>1</v>
      </c>
      <c r="P53" t="s">
        <v>8265</v>
      </c>
      <c r="Q53" s="5">
        <f t="shared" si="2"/>
        <v>1.2801818181818181</v>
      </c>
      <c r="R53" s="6">
        <f t="shared" si="3"/>
        <v>118.33613445378151</v>
      </c>
      <c r="S53" t="s">
        <v>8310</v>
      </c>
      <c r="T53" t="s">
        <v>8311</v>
      </c>
    </row>
    <row r="54" spans="1:20" ht="43.2" x14ac:dyDescent="0.3">
      <c r="A54">
        <v>52</v>
      </c>
      <c r="B54" s="3" t="s">
        <v>54</v>
      </c>
      <c r="C54" s="3" t="s">
        <v>4163</v>
      </c>
      <c r="D54">
        <v>10000</v>
      </c>
      <c r="E54">
        <v>11621</v>
      </c>
      <c r="F54" t="s">
        <v>8219</v>
      </c>
      <c r="G54" t="s">
        <v>8224</v>
      </c>
      <c r="H54" t="s">
        <v>8246</v>
      </c>
      <c r="I54">
        <v>1405615846</v>
      </c>
      <c r="J54" s="10">
        <f t="shared" si="0"/>
        <v>41837.701921296299</v>
      </c>
      <c r="K54">
        <v>1403023846</v>
      </c>
      <c r="L54" s="10">
        <f t="shared" si="1"/>
        <v>41807.701921296299</v>
      </c>
      <c r="M54" t="b">
        <v>0</v>
      </c>
      <c r="N54">
        <v>52</v>
      </c>
      <c r="O54" t="b">
        <v>1</v>
      </c>
      <c r="P54" t="s">
        <v>8265</v>
      </c>
      <c r="Q54" s="5">
        <f t="shared" si="2"/>
        <v>1.1620999999999999</v>
      </c>
      <c r="R54" s="6">
        <f t="shared" si="3"/>
        <v>223.48076923076923</v>
      </c>
      <c r="S54" t="s">
        <v>8310</v>
      </c>
      <c r="T54" t="s">
        <v>8311</v>
      </c>
    </row>
    <row r="55" spans="1:20" ht="28.8" x14ac:dyDescent="0.3">
      <c r="A55">
        <v>53</v>
      </c>
      <c r="B55" s="3" t="s">
        <v>55</v>
      </c>
      <c r="C55" s="3" t="s">
        <v>4164</v>
      </c>
      <c r="D55">
        <v>3000</v>
      </c>
      <c r="E55">
        <v>3289</v>
      </c>
      <c r="F55" t="s">
        <v>8219</v>
      </c>
      <c r="G55" t="s">
        <v>8224</v>
      </c>
      <c r="H55" t="s">
        <v>8246</v>
      </c>
      <c r="I55">
        <v>1396648800</v>
      </c>
      <c r="J55" s="10">
        <f t="shared" si="0"/>
        <v>41733.916666666664</v>
      </c>
      <c r="K55">
        <v>1395407445</v>
      </c>
      <c r="L55" s="10">
        <f t="shared" si="1"/>
        <v>41719.549131944441</v>
      </c>
      <c r="M55" t="b">
        <v>0</v>
      </c>
      <c r="N55">
        <v>117</v>
      </c>
      <c r="O55" t="b">
        <v>1</v>
      </c>
      <c r="P55" t="s">
        <v>8265</v>
      </c>
      <c r="Q55" s="5">
        <f t="shared" si="2"/>
        <v>1.0963333333333334</v>
      </c>
      <c r="R55" s="6">
        <f t="shared" si="3"/>
        <v>28.111111111111111</v>
      </c>
      <c r="S55" t="s">
        <v>8310</v>
      </c>
      <c r="T55" t="s">
        <v>8311</v>
      </c>
    </row>
    <row r="56" spans="1:20" ht="57.6" x14ac:dyDescent="0.3">
      <c r="A56">
        <v>54</v>
      </c>
      <c r="B56" s="3" t="s">
        <v>56</v>
      </c>
      <c r="C56" s="3" t="s">
        <v>4165</v>
      </c>
      <c r="D56">
        <v>10000</v>
      </c>
      <c r="E56">
        <v>10100</v>
      </c>
      <c r="F56" t="s">
        <v>8219</v>
      </c>
      <c r="G56" t="s">
        <v>8224</v>
      </c>
      <c r="H56" t="s">
        <v>8246</v>
      </c>
      <c r="I56">
        <v>1451063221</v>
      </c>
      <c r="J56" s="10">
        <f t="shared" si="0"/>
        <v>42363.713206018518</v>
      </c>
      <c r="K56">
        <v>1448471221</v>
      </c>
      <c r="L56" s="10">
        <f t="shared" si="1"/>
        <v>42333.713206018518</v>
      </c>
      <c r="M56" t="b">
        <v>0</v>
      </c>
      <c r="N56">
        <v>52</v>
      </c>
      <c r="O56" t="b">
        <v>1</v>
      </c>
      <c r="P56" t="s">
        <v>8265</v>
      </c>
      <c r="Q56" s="5">
        <f t="shared" si="2"/>
        <v>1.01</v>
      </c>
      <c r="R56" s="6">
        <f t="shared" si="3"/>
        <v>194.23076923076923</v>
      </c>
      <c r="S56" t="s">
        <v>8310</v>
      </c>
      <c r="T56" t="s">
        <v>8311</v>
      </c>
    </row>
    <row r="57" spans="1:20" ht="43.2" x14ac:dyDescent="0.3">
      <c r="A57">
        <v>55</v>
      </c>
      <c r="B57" s="3" t="s">
        <v>57</v>
      </c>
      <c r="C57" s="3" t="s">
        <v>4166</v>
      </c>
      <c r="D57">
        <v>8600</v>
      </c>
      <c r="E57">
        <v>11090</v>
      </c>
      <c r="F57" t="s">
        <v>8219</v>
      </c>
      <c r="G57" t="s">
        <v>8224</v>
      </c>
      <c r="H57" t="s">
        <v>8246</v>
      </c>
      <c r="I57">
        <v>1464390916</v>
      </c>
      <c r="J57" s="10">
        <f t="shared" si="0"/>
        <v>42517.968935185185</v>
      </c>
      <c r="K57">
        <v>1462576516</v>
      </c>
      <c r="L57" s="10">
        <f t="shared" si="1"/>
        <v>42496.968935185185</v>
      </c>
      <c r="M57" t="b">
        <v>0</v>
      </c>
      <c r="N57">
        <v>86</v>
      </c>
      <c r="O57" t="b">
        <v>1</v>
      </c>
      <c r="P57" t="s">
        <v>8265</v>
      </c>
      <c r="Q57" s="5">
        <f t="shared" si="2"/>
        <v>1.2895348837209302</v>
      </c>
      <c r="R57" s="6">
        <f t="shared" si="3"/>
        <v>128.95348837209303</v>
      </c>
      <c r="S57" t="s">
        <v>8310</v>
      </c>
      <c r="T57" t="s">
        <v>8311</v>
      </c>
    </row>
    <row r="58" spans="1:20" ht="28.8" x14ac:dyDescent="0.3">
      <c r="A58">
        <v>56</v>
      </c>
      <c r="B58" s="3" t="s">
        <v>58</v>
      </c>
      <c r="C58" s="3" t="s">
        <v>4167</v>
      </c>
      <c r="D58">
        <v>8000</v>
      </c>
      <c r="E58">
        <v>8581</v>
      </c>
      <c r="F58" t="s">
        <v>8219</v>
      </c>
      <c r="G58" t="s">
        <v>8225</v>
      </c>
      <c r="H58" t="s">
        <v>8247</v>
      </c>
      <c r="I58">
        <v>1433779200</v>
      </c>
      <c r="J58" s="10">
        <f t="shared" si="0"/>
        <v>42163.666666666672</v>
      </c>
      <c r="K58">
        <v>1432559424</v>
      </c>
      <c r="L58" s="10">
        <f t="shared" si="1"/>
        <v>42149.548888888887</v>
      </c>
      <c r="M58" t="b">
        <v>0</v>
      </c>
      <c r="N58">
        <v>174</v>
      </c>
      <c r="O58" t="b">
        <v>1</v>
      </c>
      <c r="P58" t="s">
        <v>8265</v>
      </c>
      <c r="Q58" s="5">
        <f t="shared" si="2"/>
        <v>1.0726249999999999</v>
      </c>
      <c r="R58" s="6">
        <f t="shared" si="3"/>
        <v>49.316091954022987</v>
      </c>
      <c r="S58" t="s">
        <v>8310</v>
      </c>
      <c r="T58" t="s">
        <v>8311</v>
      </c>
    </row>
    <row r="59" spans="1:20" ht="43.2" x14ac:dyDescent="0.3">
      <c r="A59">
        <v>57</v>
      </c>
      <c r="B59" s="3" t="s">
        <v>59</v>
      </c>
      <c r="C59" s="3" t="s">
        <v>4168</v>
      </c>
      <c r="D59">
        <v>15000</v>
      </c>
      <c r="E59">
        <v>15285</v>
      </c>
      <c r="F59" t="s">
        <v>8219</v>
      </c>
      <c r="G59" t="s">
        <v>8224</v>
      </c>
      <c r="H59" t="s">
        <v>8246</v>
      </c>
      <c r="I59">
        <v>1429991962</v>
      </c>
      <c r="J59" s="10">
        <f t="shared" si="0"/>
        <v>42119.83289351852</v>
      </c>
      <c r="K59">
        <v>1427399962</v>
      </c>
      <c r="L59" s="10">
        <f t="shared" si="1"/>
        <v>42089.83289351852</v>
      </c>
      <c r="M59" t="b">
        <v>0</v>
      </c>
      <c r="N59">
        <v>69</v>
      </c>
      <c r="O59" t="b">
        <v>1</v>
      </c>
      <c r="P59" t="s">
        <v>8265</v>
      </c>
      <c r="Q59" s="5">
        <f t="shared" si="2"/>
        <v>1.0189999999999999</v>
      </c>
      <c r="R59" s="6">
        <f t="shared" si="3"/>
        <v>221.52173913043478</v>
      </c>
      <c r="S59" t="s">
        <v>8310</v>
      </c>
      <c r="T59" t="s">
        <v>8311</v>
      </c>
    </row>
    <row r="60" spans="1:20" ht="43.2" x14ac:dyDescent="0.3">
      <c r="A60">
        <v>58</v>
      </c>
      <c r="B60" s="3" t="s">
        <v>60</v>
      </c>
      <c r="C60" s="3" t="s">
        <v>4169</v>
      </c>
      <c r="D60">
        <v>10000</v>
      </c>
      <c r="E60">
        <v>10291</v>
      </c>
      <c r="F60" t="s">
        <v>8219</v>
      </c>
      <c r="G60" t="s">
        <v>8224</v>
      </c>
      <c r="H60" t="s">
        <v>8246</v>
      </c>
      <c r="I60">
        <v>1416423172</v>
      </c>
      <c r="J60" s="10">
        <f t="shared" si="0"/>
        <v>41962.786712962959</v>
      </c>
      <c r="K60">
        <v>1413827572</v>
      </c>
      <c r="L60" s="10">
        <f t="shared" si="1"/>
        <v>41932.745046296295</v>
      </c>
      <c r="M60" t="b">
        <v>0</v>
      </c>
      <c r="N60">
        <v>75</v>
      </c>
      <c r="O60" t="b">
        <v>1</v>
      </c>
      <c r="P60" t="s">
        <v>8265</v>
      </c>
      <c r="Q60" s="5">
        <f t="shared" si="2"/>
        <v>1.0290999999999999</v>
      </c>
      <c r="R60" s="6">
        <f t="shared" si="3"/>
        <v>137.21333333333334</v>
      </c>
      <c r="S60" t="s">
        <v>8310</v>
      </c>
      <c r="T60" t="s">
        <v>8311</v>
      </c>
    </row>
    <row r="61" spans="1:20" ht="43.2" x14ac:dyDescent="0.3">
      <c r="A61">
        <v>59</v>
      </c>
      <c r="B61" s="3" t="s">
        <v>61</v>
      </c>
      <c r="C61" s="3" t="s">
        <v>4170</v>
      </c>
      <c r="D61">
        <v>20000</v>
      </c>
      <c r="E61">
        <v>20025.14</v>
      </c>
      <c r="F61" t="s">
        <v>8219</v>
      </c>
      <c r="G61" t="s">
        <v>8224</v>
      </c>
      <c r="H61" t="s">
        <v>8246</v>
      </c>
      <c r="I61">
        <v>1442264400</v>
      </c>
      <c r="J61" s="10">
        <f t="shared" si="0"/>
        <v>42261.875</v>
      </c>
      <c r="K61">
        <v>1439530776</v>
      </c>
      <c r="L61" s="10">
        <f t="shared" si="1"/>
        <v>42230.23583333334</v>
      </c>
      <c r="M61" t="b">
        <v>0</v>
      </c>
      <c r="N61">
        <v>33</v>
      </c>
      <c r="O61" t="b">
        <v>1</v>
      </c>
      <c r="P61" t="s">
        <v>8265</v>
      </c>
      <c r="Q61" s="5">
        <f t="shared" si="2"/>
        <v>1.0012570000000001</v>
      </c>
      <c r="R61" s="6">
        <f t="shared" si="3"/>
        <v>606.82242424242418</v>
      </c>
      <c r="S61" t="s">
        <v>8310</v>
      </c>
      <c r="T61" t="s">
        <v>8311</v>
      </c>
    </row>
    <row r="62" spans="1:20" ht="43.2" x14ac:dyDescent="0.3">
      <c r="A62">
        <v>60</v>
      </c>
      <c r="B62" s="3" t="s">
        <v>62</v>
      </c>
      <c r="C62" s="3" t="s">
        <v>4171</v>
      </c>
      <c r="D62">
        <v>4500</v>
      </c>
      <c r="E62">
        <v>4648.33</v>
      </c>
      <c r="F62" t="s">
        <v>8219</v>
      </c>
      <c r="G62" t="s">
        <v>8225</v>
      </c>
      <c r="H62" t="s">
        <v>8247</v>
      </c>
      <c r="I62">
        <v>1395532800</v>
      </c>
      <c r="J62" s="10">
        <f t="shared" si="0"/>
        <v>41721</v>
      </c>
      <c r="K62">
        <v>1393882717</v>
      </c>
      <c r="L62" s="10">
        <f t="shared" si="1"/>
        <v>41701.901817129627</v>
      </c>
      <c r="M62" t="b">
        <v>0</v>
      </c>
      <c r="N62">
        <v>108</v>
      </c>
      <c r="O62" t="b">
        <v>1</v>
      </c>
      <c r="P62" t="s">
        <v>8266</v>
      </c>
      <c r="Q62" s="5">
        <f t="shared" si="2"/>
        <v>1.0329622222222221</v>
      </c>
      <c r="R62" s="6">
        <f t="shared" si="3"/>
        <v>43.040092592592593</v>
      </c>
      <c r="S62" t="s">
        <v>8310</v>
      </c>
      <c r="T62" t="s">
        <v>8312</v>
      </c>
    </row>
    <row r="63" spans="1:20" ht="43.2" x14ac:dyDescent="0.3">
      <c r="A63">
        <v>61</v>
      </c>
      <c r="B63" s="3" t="s">
        <v>63</v>
      </c>
      <c r="C63" s="3" t="s">
        <v>4172</v>
      </c>
      <c r="D63">
        <v>5000</v>
      </c>
      <c r="E63">
        <v>7415</v>
      </c>
      <c r="F63" t="s">
        <v>8219</v>
      </c>
      <c r="G63" t="s">
        <v>8224</v>
      </c>
      <c r="H63" t="s">
        <v>8246</v>
      </c>
      <c r="I63">
        <v>1370547157</v>
      </c>
      <c r="J63" s="10">
        <f t="shared" si="0"/>
        <v>41431.814317129632</v>
      </c>
      <c r="K63">
        <v>1368646357</v>
      </c>
      <c r="L63" s="10">
        <f t="shared" si="1"/>
        <v>41409.814317129632</v>
      </c>
      <c r="M63" t="b">
        <v>0</v>
      </c>
      <c r="N63">
        <v>23</v>
      </c>
      <c r="O63" t="b">
        <v>1</v>
      </c>
      <c r="P63" t="s">
        <v>8266</v>
      </c>
      <c r="Q63" s="5">
        <f t="shared" si="2"/>
        <v>1.4830000000000001</v>
      </c>
      <c r="R63" s="6">
        <f t="shared" si="3"/>
        <v>322.39130434782606</v>
      </c>
      <c r="S63" t="s">
        <v>8310</v>
      </c>
      <c r="T63" t="s">
        <v>8312</v>
      </c>
    </row>
    <row r="64" spans="1:20" ht="43.2" x14ac:dyDescent="0.3">
      <c r="A64">
        <v>62</v>
      </c>
      <c r="B64" s="3" t="s">
        <v>64</v>
      </c>
      <c r="C64" s="3" t="s">
        <v>4173</v>
      </c>
      <c r="D64">
        <v>3000</v>
      </c>
      <c r="E64">
        <v>4642</v>
      </c>
      <c r="F64" t="s">
        <v>8219</v>
      </c>
      <c r="G64" t="s">
        <v>8224</v>
      </c>
      <c r="H64" t="s">
        <v>8246</v>
      </c>
      <c r="I64">
        <v>1362337878</v>
      </c>
      <c r="J64" s="10">
        <f t="shared" si="0"/>
        <v>41336.799513888887</v>
      </c>
      <c r="K64">
        <v>1360177878</v>
      </c>
      <c r="L64" s="10">
        <f t="shared" si="1"/>
        <v>41311.799513888887</v>
      </c>
      <c r="M64" t="b">
        <v>0</v>
      </c>
      <c r="N64">
        <v>48</v>
      </c>
      <c r="O64" t="b">
        <v>1</v>
      </c>
      <c r="P64" t="s">
        <v>8266</v>
      </c>
      <c r="Q64" s="5">
        <f t="shared" si="2"/>
        <v>1.5473333333333332</v>
      </c>
      <c r="R64" s="6">
        <f t="shared" si="3"/>
        <v>96.708333333333329</v>
      </c>
      <c r="S64" t="s">
        <v>8310</v>
      </c>
      <c r="T64" t="s">
        <v>8312</v>
      </c>
    </row>
    <row r="65" spans="1:20" ht="43.2" x14ac:dyDescent="0.3">
      <c r="A65">
        <v>63</v>
      </c>
      <c r="B65" s="3" t="s">
        <v>65</v>
      </c>
      <c r="C65" s="3" t="s">
        <v>4174</v>
      </c>
      <c r="D65">
        <v>2000</v>
      </c>
      <c r="E65">
        <v>2270.37</v>
      </c>
      <c r="F65" t="s">
        <v>8219</v>
      </c>
      <c r="G65" t="s">
        <v>8224</v>
      </c>
      <c r="H65" t="s">
        <v>8246</v>
      </c>
      <c r="I65">
        <v>1388206740</v>
      </c>
      <c r="J65" s="10">
        <f t="shared" si="0"/>
        <v>41636.207638888889</v>
      </c>
      <c r="K65">
        <v>1386194013</v>
      </c>
      <c r="L65" s="10">
        <f t="shared" si="1"/>
        <v>41612.912187499998</v>
      </c>
      <c r="M65" t="b">
        <v>0</v>
      </c>
      <c r="N65">
        <v>64</v>
      </c>
      <c r="O65" t="b">
        <v>1</v>
      </c>
      <c r="P65" t="s">
        <v>8266</v>
      </c>
      <c r="Q65" s="5">
        <f t="shared" si="2"/>
        <v>1.1351849999999999</v>
      </c>
      <c r="R65" s="6">
        <f t="shared" si="3"/>
        <v>35.474531249999998</v>
      </c>
      <c r="S65" t="s">
        <v>8310</v>
      </c>
      <c r="T65" t="s">
        <v>8312</v>
      </c>
    </row>
    <row r="66" spans="1:20" ht="43.2" x14ac:dyDescent="0.3">
      <c r="A66">
        <v>64</v>
      </c>
      <c r="B66" s="3" t="s">
        <v>66</v>
      </c>
      <c r="C66" s="3" t="s">
        <v>4175</v>
      </c>
      <c r="D66">
        <v>1200</v>
      </c>
      <c r="E66">
        <v>2080</v>
      </c>
      <c r="F66" t="s">
        <v>8219</v>
      </c>
      <c r="G66" t="s">
        <v>8224</v>
      </c>
      <c r="H66" t="s">
        <v>8246</v>
      </c>
      <c r="I66">
        <v>1373243181</v>
      </c>
      <c r="J66" s="10">
        <f t="shared" si="0"/>
        <v>41463.01829861111</v>
      </c>
      <c r="K66">
        <v>1370651181</v>
      </c>
      <c r="L66" s="10">
        <f t="shared" si="1"/>
        <v>41433.01829861111</v>
      </c>
      <c r="M66" t="b">
        <v>0</v>
      </c>
      <c r="N66">
        <v>24</v>
      </c>
      <c r="O66" t="b">
        <v>1</v>
      </c>
      <c r="P66" t="s">
        <v>8266</v>
      </c>
      <c r="Q66" s="5">
        <f t="shared" si="2"/>
        <v>1.7333333333333334</v>
      </c>
      <c r="R66" s="6">
        <f t="shared" si="3"/>
        <v>86.666666666666671</v>
      </c>
      <c r="S66" t="s">
        <v>8310</v>
      </c>
      <c r="T66" t="s">
        <v>8312</v>
      </c>
    </row>
    <row r="67" spans="1:20" ht="43.2" x14ac:dyDescent="0.3">
      <c r="A67">
        <v>65</v>
      </c>
      <c r="B67" s="3" t="s">
        <v>67</v>
      </c>
      <c r="C67" s="3" t="s">
        <v>4176</v>
      </c>
      <c r="D67">
        <v>7000</v>
      </c>
      <c r="E67">
        <v>7527</v>
      </c>
      <c r="F67" t="s">
        <v>8219</v>
      </c>
      <c r="G67" t="s">
        <v>8229</v>
      </c>
      <c r="H67" t="s">
        <v>8251</v>
      </c>
      <c r="I67">
        <v>1407736740</v>
      </c>
      <c r="J67" s="10">
        <f t="shared" ref="J67:J130" si="4">(((I67/60)/60)/24)+DATE(1970,1,1)</f>
        <v>41862.249305555553</v>
      </c>
      <c r="K67">
        <v>1405453354</v>
      </c>
      <c r="L67" s="10">
        <f t="shared" ref="L67:L130" si="5">(((K67/60)/60)/24)+DATE(1970,1,1)</f>
        <v>41835.821226851855</v>
      </c>
      <c r="M67" t="b">
        <v>0</v>
      </c>
      <c r="N67">
        <v>57</v>
      </c>
      <c r="O67" t="b">
        <v>1</v>
      </c>
      <c r="P67" t="s">
        <v>8266</v>
      </c>
      <c r="Q67" s="5">
        <f t="shared" ref="Q67:Q130" si="6">E67/D67</f>
        <v>1.0752857142857142</v>
      </c>
      <c r="R67" s="6">
        <f t="shared" ref="R67:R130" si="7">E67/N67</f>
        <v>132.05263157894737</v>
      </c>
      <c r="S67" t="s">
        <v>8310</v>
      </c>
      <c r="T67" t="s">
        <v>8312</v>
      </c>
    </row>
    <row r="68" spans="1:20" ht="28.8" x14ac:dyDescent="0.3">
      <c r="A68">
        <v>66</v>
      </c>
      <c r="B68" s="3" t="s">
        <v>68</v>
      </c>
      <c r="C68" s="3" t="s">
        <v>4177</v>
      </c>
      <c r="D68">
        <v>2000</v>
      </c>
      <c r="E68">
        <v>2372</v>
      </c>
      <c r="F68" t="s">
        <v>8219</v>
      </c>
      <c r="G68" t="s">
        <v>8224</v>
      </c>
      <c r="H68" t="s">
        <v>8246</v>
      </c>
      <c r="I68">
        <v>1468873420</v>
      </c>
      <c r="J68" s="10">
        <f t="shared" si="4"/>
        <v>42569.849768518514</v>
      </c>
      <c r="K68">
        <v>1466281420</v>
      </c>
      <c r="L68" s="10">
        <f t="shared" si="5"/>
        <v>42539.849768518514</v>
      </c>
      <c r="M68" t="b">
        <v>0</v>
      </c>
      <c r="N68">
        <v>26</v>
      </c>
      <c r="O68" t="b">
        <v>1</v>
      </c>
      <c r="P68" t="s">
        <v>8266</v>
      </c>
      <c r="Q68" s="5">
        <f t="shared" si="6"/>
        <v>1.1859999999999999</v>
      </c>
      <c r="R68" s="6">
        <f t="shared" si="7"/>
        <v>91.230769230769226</v>
      </c>
      <c r="S68" t="s">
        <v>8310</v>
      </c>
      <c r="T68" t="s">
        <v>8312</v>
      </c>
    </row>
    <row r="69" spans="1:20" ht="43.2" x14ac:dyDescent="0.3">
      <c r="A69">
        <v>67</v>
      </c>
      <c r="B69" s="3" t="s">
        <v>69</v>
      </c>
      <c r="C69" s="3" t="s">
        <v>4178</v>
      </c>
      <c r="D69">
        <v>2000</v>
      </c>
      <c r="E69">
        <v>2325</v>
      </c>
      <c r="F69" t="s">
        <v>8219</v>
      </c>
      <c r="G69" t="s">
        <v>8224</v>
      </c>
      <c r="H69" t="s">
        <v>8246</v>
      </c>
      <c r="I69">
        <v>1342360804</v>
      </c>
      <c r="J69" s="10">
        <f t="shared" si="4"/>
        <v>41105.583379629628</v>
      </c>
      <c r="K69">
        <v>1339768804</v>
      </c>
      <c r="L69" s="10">
        <f t="shared" si="5"/>
        <v>41075.583379629628</v>
      </c>
      <c r="M69" t="b">
        <v>0</v>
      </c>
      <c r="N69">
        <v>20</v>
      </c>
      <c r="O69" t="b">
        <v>1</v>
      </c>
      <c r="P69" t="s">
        <v>8266</v>
      </c>
      <c r="Q69" s="5">
        <f t="shared" si="6"/>
        <v>1.1625000000000001</v>
      </c>
      <c r="R69" s="6">
        <f t="shared" si="7"/>
        <v>116.25</v>
      </c>
      <c r="S69" t="s">
        <v>8310</v>
      </c>
      <c r="T69" t="s">
        <v>8312</v>
      </c>
    </row>
    <row r="70" spans="1:20" ht="57.6" x14ac:dyDescent="0.3">
      <c r="A70">
        <v>68</v>
      </c>
      <c r="B70" s="3" t="s">
        <v>70</v>
      </c>
      <c r="C70" s="3" t="s">
        <v>4179</v>
      </c>
      <c r="D70">
        <v>600</v>
      </c>
      <c r="E70">
        <v>763</v>
      </c>
      <c r="F70" t="s">
        <v>8219</v>
      </c>
      <c r="G70" t="s">
        <v>8225</v>
      </c>
      <c r="H70" t="s">
        <v>8247</v>
      </c>
      <c r="I70">
        <v>1393162791</v>
      </c>
      <c r="J70" s="10">
        <f t="shared" si="4"/>
        <v>41693.569340277776</v>
      </c>
      <c r="K70">
        <v>1390570791</v>
      </c>
      <c r="L70" s="10">
        <f t="shared" si="5"/>
        <v>41663.569340277776</v>
      </c>
      <c r="M70" t="b">
        <v>0</v>
      </c>
      <c r="N70">
        <v>36</v>
      </c>
      <c r="O70" t="b">
        <v>1</v>
      </c>
      <c r="P70" t="s">
        <v>8266</v>
      </c>
      <c r="Q70" s="5">
        <f t="shared" si="6"/>
        <v>1.2716666666666667</v>
      </c>
      <c r="R70" s="6">
        <f t="shared" si="7"/>
        <v>21.194444444444443</v>
      </c>
      <c r="S70" t="s">
        <v>8310</v>
      </c>
      <c r="T70" t="s">
        <v>8312</v>
      </c>
    </row>
    <row r="71" spans="1:20" ht="43.2" x14ac:dyDescent="0.3">
      <c r="A71">
        <v>69</v>
      </c>
      <c r="B71" s="3" t="s">
        <v>71</v>
      </c>
      <c r="C71" s="3" t="s">
        <v>4180</v>
      </c>
      <c r="D71">
        <v>10000</v>
      </c>
      <c r="E71">
        <v>11094.23</v>
      </c>
      <c r="F71" t="s">
        <v>8219</v>
      </c>
      <c r="G71" t="s">
        <v>8224</v>
      </c>
      <c r="H71" t="s">
        <v>8246</v>
      </c>
      <c r="I71">
        <v>1317538740</v>
      </c>
      <c r="J71" s="10">
        <f t="shared" si="4"/>
        <v>40818.290972222225</v>
      </c>
      <c r="K71">
        <v>1314765025</v>
      </c>
      <c r="L71" s="10">
        <f t="shared" si="5"/>
        <v>40786.187789351854</v>
      </c>
      <c r="M71" t="b">
        <v>0</v>
      </c>
      <c r="N71">
        <v>178</v>
      </c>
      <c r="O71" t="b">
        <v>1</v>
      </c>
      <c r="P71" t="s">
        <v>8266</v>
      </c>
      <c r="Q71" s="5">
        <f t="shared" si="6"/>
        <v>1.109423</v>
      </c>
      <c r="R71" s="6">
        <f t="shared" si="7"/>
        <v>62.327134831460668</v>
      </c>
      <c r="S71" t="s">
        <v>8310</v>
      </c>
      <c r="T71" t="s">
        <v>8312</v>
      </c>
    </row>
    <row r="72" spans="1:20" ht="43.2" x14ac:dyDescent="0.3">
      <c r="A72">
        <v>70</v>
      </c>
      <c r="B72" s="3" t="s">
        <v>72</v>
      </c>
      <c r="C72" s="3" t="s">
        <v>4181</v>
      </c>
      <c r="D72">
        <v>500</v>
      </c>
      <c r="E72">
        <v>636</v>
      </c>
      <c r="F72" t="s">
        <v>8219</v>
      </c>
      <c r="G72" t="s">
        <v>8224</v>
      </c>
      <c r="H72" t="s">
        <v>8246</v>
      </c>
      <c r="I72">
        <v>1315171845</v>
      </c>
      <c r="J72" s="10">
        <f t="shared" si="4"/>
        <v>40790.896354166667</v>
      </c>
      <c r="K72">
        <v>1309987845</v>
      </c>
      <c r="L72" s="10">
        <f t="shared" si="5"/>
        <v>40730.896354166667</v>
      </c>
      <c r="M72" t="b">
        <v>0</v>
      </c>
      <c r="N72">
        <v>17</v>
      </c>
      <c r="O72" t="b">
        <v>1</v>
      </c>
      <c r="P72" t="s">
        <v>8266</v>
      </c>
      <c r="Q72" s="5">
        <f t="shared" si="6"/>
        <v>1.272</v>
      </c>
      <c r="R72" s="6">
        <f t="shared" si="7"/>
        <v>37.411764705882355</v>
      </c>
      <c r="S72" t="s">
        <v>8310</v>
      </c>
      <c r="T72" t="s">
        <v>8312</v>
      </c>
    </row>
    <row r="73" spans="1:20" ht="43.2" x14ac:dyDescent="0.3">
      <c r="A73">
        <v>71</v>
      </c>
      <c r="B73" s="3" t="s">
        <v>73</v>
      </c>
      <c r="C73" s="3" t="s">
        <v>4182</v>
      </c>
      <c r="D73">
        <v>1800</v>
      </c>
      <c r="E73">
        <v>2231</v>
      </c>
      <c r="F73" t="s">
        <v>8219</v>
      </c>
      <c r="G73" t="s">
        <v>8224</v>
      </c>
      <c r="H73" t="s">
        <v>8246</v>
      </c>
      <c r="I73">
        <v>1338186657</v>
      </c>
      <c r="J73" s="10">
        <f t="shared" si="4"/>
        <v>41057.271493055552</v>
      </c>
      <c r="K73">
        <v>1333002657</v>
      </c>
      <c r="L73" s="10">
        <f t="shared" si="5"/>
        <v>40997.271493055552</v>
      </c>
      <c r="M73" t="b">
        <v>0</v>
      </c>
      <c r="N73">
        <v>32</v>
      </c>
      <c r="O73" t="b">
        <v>1</v>
      </c>
      <c r="P73" t="s">
        <v>8266</v>
      </c>
      <c r="Q73" s="5">
        <f t="shared" si="6"/>
        <v>1.2394444444444443</v>
      </c>
      <c r="R73" s="6">
        <f t="shared" si="7"/>
        <v>69.71875</v>
      </c>
      <c r="S73" t="s">
        <v>8310</v>
      </c>
      <c r="T73" t="s">
        <v>8312</v>
      </c>
    </row>
    <row r="74" spans="1:20" ht="43.2" x14ac:dyDescent="0.3">
      <c r="A74">
        <v>72</v>
      </c>
      <c r="B74" s="3" t="s">
        <v>74</v>
      </c>
      <c r="C74" s="3" t="s">
        <v>4183</v>
      </c>
      <c r="D74">
        <v>2200</v>
      </c>
      <c r="E74">
        <v>2385</v>
      </c>
      <c r="F74" t="s">
        <v>8219</v>
      </c>
      <c r="G74" t="s">
        <v>8224</v>
      </c>
      <c r="H74" t="s">
        <v>8246</v>
      </c>
      <c r="I74">
        <v>1352937600</v>
      </c>
      <c r="J74" s="10">
        <f t="shared" si="4"/>
        <v>41228</v>
      </c>
      <c r="K74">
        <v>1351210481</v>
      </c>
      <c r="L74" s="10">
        <f t="shared" si="5"/>
        <v>41208.010196759256</v>
      </c>
      <c r="M74" t="b">
        <v>0</v>
      </c>
      <c r="N74">
        <v>41</v>
      </c>
      <c r="O74" t="b">
        <v>1</v>
      </c>
      <c r="P74" t="s">
        <v>8266</v>
      </c>
      <c r="Q74" s="5">
        <f t="shared" si="6"/>
        <v>1.084090909090909</v>
      </c>
      <c r="R74" s="6">
        <f t="shared" si="7"/>
        <v>58.170731707317074</v>
      </c>
      <c r="S74" t="s">
        <v>8310</v>
      </c>
      <c r="T74" t="s">
        <v>8312</v>
      </c>
    </row>
    <row r="75" spans="1:20" ht="43.2" x14ac:dyDescent="0.3">
      <c r="A75">
        <v>73</v>
      </c>
      <c r="B75" s="3" t="s">
        <v>75</v>
      </c>
      <c r="C75" s="3" t="s">
        <v>4184</v>
      </c>
      <c r="D75">
        <v>900</v>
      </c>
      <c r="E75">
        <v>900</v>
      </c>
      <c r="F75" t="s">
        <v>8219</v>
      </c>
      <c r="G75" t="s">
        <v>8224</v>
      </c>
      <c r="H75" t="s">
        <v>8246</v>
      </c>
      <c r="I75">
        <v>1304395140</v>
      </c>
      <c r="J75" s="10">
        <f t="shared" si="4"/>
        <v>40666.165972222225</v>
      </c>
      <c r="K75">
        <v>1297620584</v>
      </c>
      <c r="L75" s="10">
        <f t="shared" si="5"/>
        <v>40587.75675925926</v>
      </c>
      <c r="M75" t="b">
        <v>0</v>
      </c>
      <c r="N75">
        <v>18</v>
      </c>
      <c r="O75" t="b">
        <v>1</v>
      </c>
      <c r="P75" t="s">
        <v>8266</v>
      </c>
      <c r="Q75" s="5">
        <f t="shared" si="6"/>
        <v>1</v>
      </c>
      <c r="R75" s="6">
        <f t="shared" si="7"/>
        <v>50</v>
      </c>
      <c r="S75" t="s">
        <v>8310</v>
      </c>
      <c r="T75" t="s">
        <v>8312</v>
      </c>
    </row>
    <row r="76" spans="1:20" ht="43.2" x14ac:dyDescent="0.3">
      <c r="A76">
        <v>74</v>
      </c>
      <c r="B76" s="3" t="s">
        <v>76</v>
      </c>
      <c r="C76" s="3" t="s">
        <v>4185</v>
      </c>
      <c r="D76">
        <v>500</v>
      </c>
      <c r="E76">
        <v>564.66</v>
      </c>
      <c r="F76" t="s">
        <v>8219</v>
      </c>
      <c r="G76" t="s">
        <v>8230</v>
      </c>
      <c r="H76" t="s">
        <v>8249</v>
      </c>
      <c r="I76">
        <v>1453376495</v>
      </c>
      <c r="J76" s="10">
        <f t="shared" si="4"/>
        <v>42390.487210648149</v>
      </c>
      <c r="K76">
        <v>1450784495</v>
      </c>
      <c r="L76" s="10">
        <f t="shared" si="5"/>
        <v>42360.487210648149</v>
      </c>
      <c r="M76" t="b">
        <v>0</v>
      </c>
      <c r="N76">
        <v>29</v>
      </c>
      <c r="O76" t="b">
        <v>1</v>
      </c>
      <c r="P76" t="s">
        <v>8266</v>
      </c>
      <c r="Q76" s="5">
        <f t="shared" si="6"/>
        <v>1.1293199999999999</v>
      </c>
      <c r="R76" s="6">
        <f t="shared" si="7"/>
        <v>19.471034482758618</v>
      </c>
      <c r="S76" t="s">
        <v>8310</v>
      </c>
      <c r="T76" t="s">
        <v>8312</v>
      </c>
    </row>
    <row r="77" spans="1:20" ht="43.2" x14ac:dyDescent="0.3">
      <c r="A77">
        <v>75</v>
      </c>
      <c r="B77" s="3" t="s">
        <v>77</v>
      </c>
      <c r="C77" s="3" t="s">
        <v>4186</v>
      </c>
      <c r="D77">
        <v>3500</v>
      </c>
      <c r="E77">
        <v>4040</v>
      </c>
      <c r="F77" t="s">
        <v>8219</v>
      </c>
      <c r="G77" t="s">
        <v>8224</v>
      </c>
      <c r="H77" t="s">
        <v>8246</v>
      </c>
      <c r="I77">
        <v>1366693272</v>
      </c>
      <c r="J77" s="10">
        <f t="shared" si="4"/>
        <v>41387.209166666667</v>
      </c>
      <c r="K77">
        <v>1364101272</v>
      </c>
      <c r="L77" s="10">
        <f t="shared" si="5"/>
        <v>41357.209166666667</v>
      </c>
      <c r="M77" t="b">
        <v>0</v>
      </c>
      <c r="N77">
        <v>47</v>
      </c>
      <c r="O77" t="b">
        <v>1</v>
      </c>
      <c r="P77" t="s">
        <v>8266</v>
      </c>
      <c r="Q77" s="5">
        <f t="shared" si="6"/>
        <v>1.1542857142857144</v>
      </c>
      <c r="R77" s="6">
        <f t="shared" si="7"/>
        <v>85.957446808510639</v>
      </c>
      <c r="S77" t="s">
        <v>8310</v>
      </c>
      <c r="T77" t="s">
        <v>8312</v>
      </c>
    </row>
    <row r="78" spans="1:20" ht="43.2" x14ac:dyDescent="0.3">
      <c r="A78">
        <v>76</v>
      </c>
      <c r="B78" s="3" t="s">
        <v>78</v>
      </c>
      <c r="C78" s="3" t="s">
        <v>4187</v>
      </c>
      <c r="D78">
        <v>300</v>
      </c>
      <c r="E78">
        <v>460</v>
      </c>
      <c r="F78" t="s">
        <v>8219</v>
      </c>
      <c r="G78" t="s">
        <v>8224</v>
      </c>
      <c r="H78" t="s">
        <v>8246</v>
      </c>
      <c r="I78">
        <v>1325007358</v>
      </c>
      <c r="J78" s="10">
        <f t="shared" si="4"/>
        <v>40904.733310185184</v>
      </c>
      <c r="K78">
        <v>1319819758</v>
      </c>
      <c r="L78" s="10">
        <f t="shared" si="5"/>
        <v>40844.691643518519</v>
      </c>
      <c r="M78" t="b">
        <v>0</v>
      </c>
      <c r="N78">
        <v>15</v>
      </c>
      <c r="O78" t="b">
        <v>1</v>
      </c>
      <c r="P78" t="s">
        <v>8266</v>
      </c>
      <c r="Q78" s="5">
        <f t="shared" si="6"/>
        <v>1.5333333333333334</v>
      </c>
      <c r="R78" s="6">
        <f t="shared" si="7"/>
        <v>30.666666666666668</v>
      </c>
      <c r="S78" t="s">
        <v>8310</v>
      </c>
      <c r="T78" t="s">
        <v>8312</v>
      </c>
    </row>
    <row r="79" spans="1:20" ht="43.2" x14ac:dyDescent="0.3">
      <c r="A79">
        <v>77</v>
      </c>
      <c r="B79" s="3" t="s">
        <v>79</v>
      </c>
      <c r="C79" s="3" t="s">
        <v>4188</v>
      </c>
      <c r="D79">
        <v>400</v>
      </c>
      <c r="E79">
        <v>1570</v>
      </c>
      <c r="F79" t="s">
        <v>8219</v>
      </c>
      <c r="G79" t="s">
        <v>8224</v>
      </c>
      <c r="H79" t="s">
        <v>8246</v>
      </c>
      <c r="I79">
        <v>1337569140</v>
      </c>
      <c r="J79" s="10">
        <f t="shared" si="4"/>
        <v>41050.124305555553</v>
      </c>
      <c r="K79">
        <v>1332991717</v>
      </c>
      <c r="L79" s="10">
        <f t="shared" si="5"/>
        <v>40997.144872685189</v>
      </c>
      <c r="M79" t="b">
        <v>0</v>
      </c>
      <c r="N79">
        <v>26</v>
      </c>
      <c r="O79" t="b">
        <v>1</v>
      </c>
      <c r="P79" t="s">
        <v>8266</v>
      </c>
      <c r="Q79" s="5">
        <f t="shared" si="6"/>
        <v>3.9249999999999998</v>
      </c>
      <c r="R79" s="6">
        <f t="shared" si="7"/>
        <v>60.384615384615387</v>
      </c>
      <c r="S79" t="s">
        <v>8310</v>
      </c>
      <c r="T79" t="s">
        <v>8312</v>
      </c>
    </row>
    <row r="80" spans="1:20" ht="86.4" x14ac:dyDescent="0.3">
      <c r="A80">
        <v>78</v>
      </c>
      <c r="B80" s="3" t="s">
        <v>80</v>
      </c>
      <c r="C80" s="3" t="s">
        <v>4189</v>
      </c>
      <c r="D80">
        <v>50</v>
      </c>
      <c r="E80">
        <v>1351</v>
      </c>
      <c r="F80" t="s">
        <v>8219</v>
      </c>
      <c r="G80" t="s">
        <v>8230</v>
      </c>
      <c r="H80" t="s">
        <v>8249</v>
      </c>
      <c r="I80">
        <v>1472751121</v>
      </c>
      <c r="J80" s="10">
        <f t="shared" si="4"/>
        <v>42614.730567129634</v>
      </c>
      <c r="K80">
        <v>1471887121</v>
      </c>
      <c r="L80" s="10">
        <f t="shared" si="5"/>
        <v>42604.730567129634</v>
      </c>
      <c r="M80" t="b">
        <v>0</v>
      </c>
      <c r="N80">
        <v>35</v>
      </c>
      <c r="O80" t="b">
        <v>1</v>
      </c>
      <c r="P80" t="s">
        <v>8266</v>
      </c>
      <c r="Q80" s="5">
        <f t="shared" si="6"/>
        <v>27.02</v>
      </c>
      <c r="R80" s="6">
        <f t="shared" si="7"/>
        <v>38.6</v>
      </c>
      <c r="S80" t="s">
        <v>8310</v>
      </c>
      <c r="T80" t="s">
        <v>8312</v>
      </c>
    </row>
    <row r="81" spans="1:20" ht="43.2" x14ac:dyDescent="0.3">
      <c r="A81">
        <v>79</v>
      </c>
      <c r="B81" s="3" t="s">
        <v>81</v>
      </c>
      <c r="C81" s="3" t="s">
        <v>4190</v>
      </c>
      <c r="D81">
        <v>1300</v>
      </c>
      <c r="E81">
        <v>1651</v>
      </c>
      <c r="F81" t="s">
        <v>8219</v>
      </c>
      <c r="G81" t="s">
        <v>8225</v>
      </c>
      <c r="H81" t="s">
        <v>8247</v>
      </c>
      <c r="I81">
        <v>1398451093</v>
      </c>
      <c r="J81" s="10">
        <f t="shared" si="4"/>
        <v>41754.776539351849</v>
      </c>
      <c r="K81">
        <v>1395859093</v>
      </c>
      <c r="L81" s="10">
        <f t="shared" si="5"/>
        <v>41724.776539351849</v>
      </c>
      <c r="M81" t="b">
        <v>0</v>
      </c>
      <c r="N81">
        <v>41</v>
      </c>
      <c r="O81" t="b">
        <v>1</v>
      </c>
      <c r="P81" t="s">
        <v>8266</v>
      </c>
      <c r="Q81" s="5">
        <f t="shared" si="6"/>
        <v>1.27</v>
      </c>
      <c r="R81" s="6">
        <f t="shared" si="7"/>
        <v>40.268292682926827</v>
      </c>
      <c r="S81" t="s">
        <v>8310</v>
      </c>
      <c r="T81" t="s">
        <v>8312</v>
      </c>
    </row>
    <row r="82" spans="1:20" ht="43.2" x14ac:dyDescent="0.3">
      <c r="A82">
        <v>80</v>
      </c>
      <c r="B82" s="3" t="s">
        <v>82</v>
      </c>
      <c r="C82" s="3" t="s">
        <v>4191</v>
      </c>
      <c r="D82">
        <v>12000</v>
      </c>
      <c r="E82">
        <v>12870</v>
      </c>
      <c r="F82" t="s">
        <v>8219</v>
      </c>
      <c r="G82" t="s">
        <v>8224</v>
      </c>
      <c r="H82" t="s">
        <v>8246</v>
      </c>
      <c r="I82">
        <v>1386640856</v>
      </c>
      <c r="J82" s="10">
        <f t="shared" si="4"/>
        <v>41618.083981481483</v>
      </c>
      <c r="K82">
        <v>1383616856</v>
      </c>
      <c r="L82" s="10">
        <f t="shared" si="5"/>
        <v>41583.083981481483</v>
      </c>
      <c r="M82" t="b">
        <v>0</v>
      </c>
      <c r="N82">
        <v>47</v>
      </c>
      <c r="O82" t="b">
        <v>1</v>
      </c>
      <c r="P82" t="s">
        <v>8266</v>
      </c>
      <c r="Q82" s="5">
        <f t="shared" si="6"/>
        <v>1.0725</v>
      </c>
      <c r="R82" s="6">
        <f t="shared" si="7"/>
        <v>273.82978723404256</v>
      </c>
      <c r="S82" t="s">
        <v>8310</v>
      </c>
      <c r="T82" t="s">
        <v>8312</v>
      </c>
    </row>
    <row r="83" spans="1:20" ht="43.2" x14ac:dyDescent="0.3">
      <c r="A83">
        <v>81</v>
      </c>
      <c r="B83" s="3" t="s">
        <v>83</v>
      </c>
      <c r="C83" s="3" t="s">
        <v>4192</v>
      </c>
      <c r="D83">
        <v>750</v>
      </c>
      <c r="E83">
        <v>1485</v>
      </c>
      <c r="F83" t="s">
        <v>8219</v>
      </c>
      <c r="G83" t="s">
        <v>8224</v>
      </c>
      <c r="H83" t="s">
        <v>8246</v>
      </c>
      <c r="I83">
        <v>1342234920</v>
      </c>
      <c r="J83" s="10">
        <f t="shared" si="4"/>
        <v>41104.126388888886</v>
      </c>
      <c r="K83">
        <v>1341892127</v>
      </c>
      <c r="L83" s="10">
        <f t="shared" si="5"/>
        <v>41100.158877314818</v>
      </c>
      <c r="M83" t="b">
        <v>0</v>
      </c>
      <c r="N83">
        <v>28</v>
      </c>
      <c r="O83" t="b">
        <v>1</v>
      </c>
      <c r="P83" t="s">
        <v>8266</v>
      </c>
      <c r="Q83" s="5">
        <f t="shared" si="6"/>
        <v>1.98</v>
      </c>
      <c r="R83" s="6">
        <f t="shared" si="7"/>
        <v>53.035714285714285</v>
      </c>
      <c r="S83" t="s">
        <v>8310</v>
      </c>
      <c r="T83" t="s">
        <v>8312</v>
      </c>
    </row>
    <row r="84" spans="1:20" ht="43.2" x14ac:dyDescent="0.3">
      <c r="A84">
        <v>82</v>
      </c>
      <c r="B84" s="3" t="s">
        <v>84</v>
      </c>
      <c r="C84" s="3" t="s">
        <v>4193</v>
      </c>
      <c r="D84">
        <v>4000</v>
      </c>
      <c r="E84">
        <v>4000.5</v>
      </c>
      <c r="F84" t="s">
        <v>8219</v>
      </c>
      <c r="G84" t="s">
        <v>8224</v>
      </c>
      <c r="H84" t="s">
        <v>8246</v>
      </c>
      <c r="I84">
        <v>1318189261</v>
      </c>
      <c r="J84" s="10">
        <f t="shared" si="4"/>
        <v>40825.820150462961</v>
      </c>
      <c r="K84">
        <v>1315597261</v>
      </c>
      <c r="L84" s="10">
        <f t="shared" si="5"/>
        <v>40795.820150462961</v>
      </c>
      <c r="M84" t="b">
        <v>0</v>
      </c>
      <c r="N84">
        <v>100</v>
      </c>
      <c r="O84" t="b">
        <v>1</v>
      </c>
      <c r="P84" t="s">
        <v>8266</v>
      </c>
      <c r="Q84" s="5">
        <f t="shared" si="6"/>
        <v>1.0001249999999999</v>
      </c>
      <c r="R84" s="6">
        <f t="shared" si="7"/>
        <v>40.005000000000003</v>
      </c>
      <c r="S84" t="s">
        <v>8310</v>
      </c>
      <c r="T84" t="s">
        <v>8312</v>
      </c>
    </row>
    <row r="85" spans="1:20" ht="43.2" x14ac:dyDescent="0.3">
      <c r="A85">
        <v>83</v>
      </c>
      <c r="B85" s="3" t="s">
        <v>85</v>
      </c>
      <c r="C85" s="3" t="s">
        <v>4194</v>
      </c>
      <c r="D85">
        <v>200</v>
      </c>
      <c r="E85">
        <v>205</v>
      </c>
      <c r="F85" t="s">
        <v>8219</v>
      </c>
      <c r="G85" t="s">
        <v>8225</v>
      </c>
      <c r="H85" t="s">
        <v>8247</v>
      </c>
      <c r="I85">
        <v>1424604600</v>
      </c>
      <c r="J85" s="10">
        <f t="shared" si="4"/>
        <v>42057.479166666672</v>
      </c>
      <c r="K85">
        <v>1423320389</v>
      </c>
      <c r="L85" s="10">
        <f t="shared" si="5"/>
        <v>42042.615613425922</v>
      </c>
      <c r="M85" t="b">
        <v>0</v>
      </c>
      <c r="N85">
        <v>13</v>
      </c>
      <c r="O85" t="b">
        <v>1</v>
      </c>
      <c r="P85" t="s">
        <v>8266</v>
      </c>
      <c r="Q85" s="5">
        <f t="shared" si="6"/>
        <v>1.0249999999999999</v>
      </c>
      <c r="R85" s="6">
        <f t="shared" si="7"/>
        <v>15.76923076923077</v>
      </c>
      <c r="S85" t="s">
        <v>8310</v>
      </c>
      <c r="T85" t="s">
        <v>8312</v>
      </c>
    </row>
    <row r="86" spans="1:20" ht="43.2" x14ac:dyDescent="0.3">
      <c r="A86">
        <v>84</v>
      </c>
      <c r="B86" s="3" t="s">
        <v>86</v>
      </c>
      <c r="C86" s="3" t="s">
        <v>4195</v>
      </c>
      <c r="D86">
        <v>500</v>
      </c>
      <c r="E86">
        <v>500</v>
      </c>
      <c r="F86" t="s">
        <v>8219</v>
      </c>
      <c r="G86" t="s">
        <v>8224</v>
      </c>
      <c r="H86" t="s">
        <v>8246</v>
      </c>
      <c r="I86">
        <v>1305483086</v>
      </c>
      <c r="J86" s="10">
        <f t="shared" si="4"/>
        <v>40678.757939814815</v>
      </c>
      <c r="K86">
        <v>1302891086</v>
      </c>
      <c r="L86" s="10">
        <f t="shared" si="5"/>
        <v>40648.757939814815</v>
      </c>
      <c r="M86" t="b">
        <v>0</v>
      </c>
      <c r="N86">
        <v>7</v>
      </c>
      <c r="O86" t="b">
        <v>1</v>
      </c>
      <c r="P86" t="s">
        <v>8266</v>
      </c>
      <c r="Q86" s="5">
        <f t="shared" si="6"/>
        <v>1</v>
      </c>
      <c r="R86" s="6">
        <f t="shared" si="7"/>
        <v>71.428571428571431</v>
      </c>
      <c r="S86" t="s">
        <v>8310</v>
      </c>
      <c r="T86" t="s">
        <v>8312</v>
      </c>
    </row>
    <row r="87" spans="1:20" ht="43.2" x14ac:dyDescent="0.3">
      <c r="A87">
        <v>85</v>
      </c>
      <c r="B87" s="3" t="s">
        <v>87</v>
      </c>
      <c r="C87" s="3" t="s">
        <v>4196</v>
      </c>
      <c r="D87">
        <v>1200</v>
      </c>
      <c r="E87">
        <v>1506</v>
      </c>
      <c r="F87" t="s">
        <v>8219</v>
      </c>
      <c r="G87" t="s">
        <v>8224</v>
      </c>
      <c r="H87" t="s">
        <v>8246</v>
      </c>
      <c r="I87">
        <v>1316746837</v>
      </c>
      <c r="J87" s="10">
        <f t="shared" si="4"/>
        <v>40809.125428240739</v>
      </c>
      <c r="K87">
        <v>1314154837</v>
      </c>
      <c r="L87" s="10">
        <f t="shared" si="5"/>
        <v>40779.125428240739</v>
      </c>
      <c r="M87" t="b">
        <v>0</v>
      </c>
      <c r="N87">
        <v>21</v>
      </c>
      <c r="O87" t="b">
        <v>1</v>
      </c>
      <c r="P87" t="s">
        <v>8266</v>
      </c>
      <c r="Q87" s="5">
        <f t="shared" si="6"/>
        <v>1.2549999999999999</v>
      </c>
      <c r="R87" s="6">
        <f t="shared" si="7"/>
        <v>71.714285714285708</v>
      </c>
      <c r="S87" t="s">
        <v>8310</v>
      </c>
      <c r="T87" t="s">
        <v>8312</v>
      </c>
    </row>
    <row r="88" spans="1:20" ht="57.6" x14ac:dyDescent="0.3">
      <c r="A88">
        <v>86</v>
      </c>
      <c r="B88" s="3" t="s">
        <v>88</v>
      </c>
      <c r="C88" s="3" t="s">
        <v>4197</v>
      </c>
      <c r="D88">
        <v>6000</v>
      </c>
      <c r="E88">
        <v>6388</v>
      </c>
      <c r="F88" t="s">
        <v>8219</v>
      </c>
      <c r="G88" t="s">
        <v>8230</v>
      </c>
      <c r="H88" t="s">
        <v>8249</v>
      </c>
      <c r="I88">
        <v>1451226045</v>
      </c>
      <c r="J88" s="10">
        <f t="shared" si="4"/>
        <v>42365.59774305555</v>
      </c>
      <c r="K88">
        <v>1444828845</v>
      </c>
      <c r="L88" s="10">
        <f t="shared" si="5"/>
        <v>42291.556076388893</v>
      </c>
      <c r="M88" t="b">
        <v>0</v>
      </c>
      <c r="N88">
        <v>17</v>
      </c>
      <c r="O88" t="b">
        <v>1</v>
      </c>
      <c r="P88" t="s">
        <v>8266</v>
      </c>
      <c r="Q88" s="5">
        <f t="shared" si="6"/>
        <v>1.0646666666666667</v>
      </c>
      <c r="R88" s="6">
        <f t="shared" si="7"/>
        <v>375.76470588235293</v>
      </c>
      <c r="S88" t="s">
        <v>8310</v>
      </c>
      <c r="T88" t="s">
        <v>8312</v>
      </c>
    </row>
    <row r="89" spans="1:20" ht="43.2" x14ac:dyDescent="0.3">
      <c r="A89">
        <v>87</v>
      </c>
      <c r="B89" s="3" t="s">
        <v>89</v>
      </c>
      <c r="C89" s="3" t="s">
        <v>4198</v>
      </c>
      <c r="D89">
        <v>2500</v>
      </c>
      <c r="E89">
        <v>2615</v>
      </c>
      <c r="F89" t="s">
        <v>8219</v>
      </c>
      <c r="G89" t="s">
        <v>8224</v>
      </c>
      <c r="H89" t="s">
        <v>8246</v>
      </c>
      <c r="I89">
        <v>1275529260</v>
      </c>
      <c r="J89" s="10">
        <f t="shared" si="4"/>
        <v>40332.070138888892</v>
      </c>
      <c r="K89">
        <v>1274705803</v>
      </c>
      <c r="L89" s="10">
        <f t="shared" si="5"/>
        <v>40322.53938657407</v>
      </c>
      <c r="M89" t="b">
        <v>0</v>
      </c>
      <c r="N89">
        <v>25</v>
      </c>
      <c r="O89" t="b">
        <v>1</v>
      </c>
      <c r="P89" t="s">
        <v>8266</v>
      </c>
      <c r="Q89" s="5">
        <f t="shared" si="6"/>
        <v>1.046</v>
      </c>
      <c r="R89" s="6">
        <f t="shared" si="7"/>
        <v>104.6</v>
      </c>
      <c r="S89" t="s">
        <v>8310</v>
      </c>
      <c r="T89" t="s">
        <v>8312</v>
      </c>
    </row>
    <row r="90" spans="1:20" ht="43.2" x14ac:dyDescent="0.3">
      <c r="A90">
        <v>88</v>
      </c>
      <c r="B90" s="3" t="s">
        <v>90</v>
      </c>
      <c r="C90" s="3" t="s">
        <v>4199</v>
      </c>
      <c r="D90">
        <v>3500</v>
      </c>
      <c r="E90">
        <v>3600</v>
      </c>
      <c r="F90" t="s">
        <v>8219</v>
      </c>
      <c r="G90" t="s">
        <v>8224</v>
      </c>
      <c r="H90" t="s">
        <v>8246</v>
      </c>
      <c r="I90">
        <v>1403452131</v>
      </c>
      <c r="J90" s="10">
        <f t="shared" si="4"/>
        <v>41812.65892361111</v>
      </c>
      <c r="K90">
        <v>1401205731</v>
      </c>
      <c r="L90" s="10">
        <f t="shared" si="5"/>
        <v>41786.65892361111</v>
      </c>
      <c r="M90" t="b">
        <v>0</v>
      </c>
      <c r="N90">
        <v>60</v>
      </c>
      <c r="O90" t="b">
        <v>1</v>
      </c>
      <c r="P90" t="s">
        <v>8266</v>
      </c>
      <c r="Q90" s="5">
        <f t="shared" si="6"/>
        <v>1.0285714285714285</v>
      </c>
      <c r="R90" s="6">
        <f t="shared" si="7"/>
        <v>60</v>
      </c>
      <c r="S90" t="s">
        <v>8310</v>
      </c>
      <c r="T90" t="s">
        <v>8312</v>
      </c>
    </row>
    <row r="91" spans="1:20" ht="43.2" x14ac:dyDescent="0.3">
      <c r="A91">
        <v>89</v>
      </c>
      <c r="B91" s="3" t="s">
        <v>91</v>
      </c>
      <c r="C91" s="3" t="s">
        <v>4200</v>
      </c>
      <c r="D91">
        <v>6000</v>
      </c>
      <c r="E91">
        <v>6904</v>
      </c>
      <c r="F91" t="s">
        <v>8219</v>
      </c>
      <c r="G91" t="s">
        <v>8224</v>
      </c>
      <c r="H91" t="s">
        <v>8246</v>
      </c>
      <c r="I91">
        <v>1370196192</v>
      </c>
      <c r="J91" s="10">
        <f t="shared" si="4"/>
        <v>41427.752222222225</v>
      </c>
      <c r="K91">
        <v>1368036192</v>
      </c>
      <c r="L91" s="10">
        <f t="shared" si="5"/>
        <v>41402.752222222225</v>
      </c>
      <c r="M91" t="b">
        <v>0</v>
      </c>
      <c r="N91">
        <v>56</v>
      </c>
      <c r="O91" t="b">
        <v>1</v>
      </c>
      <c r="P91" t="s">
        <v>8266</v>
      </c>
      <c r="Q91" s="5">
        <f t="shared" si="6"/>
        <v>1.1506666666666667</v>
      </c>
      <c r="R91" s="6">
        <f t="shared" si="7"/>
        <v>123.28571428571429</v>
      </c>
      <c r="S91" t="s">
        <v>8310</v>
      </c>
      <c r="T91" t="s">
        <v>8312</v>
      </c>
    </row>
    <row r="92" spans="1:20" ht="28.8" x14ac:dyDescent="0.3">
      <c r="A92">
        <v>90</v>
      </c>
      <c r="B92" s="3" t="s">
        <v>92</v>
      </c>
      <c r="C92" s="3" t="s">
        <v>4201</v>
      </c>
      <c r="D92">
        <v>500</v>
      </c>
      <c r="E92">
        <v>502</v>
      </c>
      <c r="F92" t="s">
        <v>8219</v>
      </c>
      <c r="G92" t="s">
        <v>8224</v>
      </c>
      <c r="H92" t="s">
        <v>8246</v>
      </c>
      <c r="I92">
        <v>1310454499</v>
      </c>
      <c r="J92" s="10">
        <f t="shared" si="4"/>
        <v>40736.297442129631</v>
      </c>
      <c r="K92">
        <v>1307862499</v>
      </c>
      <c r="L92" s="10">
        <f t="shared" si="5"/>
        <v>40706.297442129631</v>
      </c>
      <c r="M92" t="b">
        <v>0</v>
      </c>
      <c r="N92">
        <v>16</v>
      </c>
      <c r="O92" t="b">
        <v>1</v>
      </c>
      <c r="P92" t="s">
        <v>8266</v>
      </c>
      <c r="Q92" s="5">
        <f t="shared" si="6"/>
        <v>1.004</v>
      </c>
      <c r="R92" s="6">
        <f t="shared" si="7"/>
        <v>31.375</v>
      </c>
      <c r="S92" t="s">
        <v>8310</v>
      </c>
      <c r="T92" t="s">
        <v>8312</v>
      </c>
    </row>
    <row r="93" spans="1:20" ht="43.2" x14ac:dyDescent="0.3">
      <c r="A93">
        <v>91</v>
      </c>
      <c r="B93" s="3" t="s">
        <v>93</v>
      </c>
      <c r="C93" s="3" t="s">
        <v>4202</v>
      </c>
      <c r="D93">
        <v>3000</v>
      </c>
      <c r="E93">
        <v>3600</v>
      </c>
      <c r="F93" t="s">
        <v>8219</v>
      </c>
      <c r="G93" t="s">
        <v>8224</v>
      </c>
      <c r="H93" t="s">
        <v>8246</v>
      </c>
      <c r="I93">
        <v>1305625164</v>
      </c>
      <c r="J93" s="10">
        <f t="shared" si="4"/>
        <v>40680.402361111112</v>
      </c>
      <c r="K93">
        <v>1300354764</v>
      </c>
      <c r="L93" s="10">
        <f t="shared" si="5"/>
        <v>40619.402361111112</v>
      </c>
      <c r="M93" t="b">
        <v>0</v>
      </c>
      <c r="N93">
        <v>46</v>
      </c>
      <c r="O93" t="b">
        <v>1</v>
      </c>
      <c r="P93" t="s">
        <v>8266</v>
      </c>
      <c r="Q93" s="5">
        <f t="shared" si="6"/>
        <v>1.2</v>
      </c>
      <c r="R93" s="6">
        <f t="shared" si="7"/>
        <v>78.260869565217391</v>
      </c>
      <c r="S93" t="s">
        <v>8310</v>
      </c>
      <c r="T93" t="s">
        <v>8312</v>
      </c>
    </row>
    <row r="94" spans="1:20" ht="43.2" x14ac:dyDescent="0.3">
      <c r="A94">
        <v>92</v>
      </c>
      <c r="B94" s="3" t="s">
        <v>94</v>
      </c>
      <c r="C94" s="3" t="s">
        <v>4203</v>
      </c>
      <c r="D94">
        <v>5000</v>
      </c>
      <c r="E94">
        <v>5260</v>
      </c>
      <c r="F94" t="s">
        <v>8219</v>
      </c>
      <c r="G94" t="s">
        <v>8229</v>
      </c>
      <c r="H94" t="s">
        <v>8251</v>
      </c>
      <c r="I94">
        <v>1485936000</v>
      </c>
      <c r="J94" s="10">
        <f t="shared" si="4"/>
        <v>42767.333333333328</v>
      </c>
      <c r="K94">
        <v>1481949983</v>
      </c>
      <c r="L94" s="10">
        <f t="shared" si="5"/>
        <v>42721.198877314819</v>
      </c>
      <c r="M94" t="b">
        <v>0</v>
      </c>
      <c r="N94">
        <v>43</v>
      </c>
      <c r="O94" t="b">
        <v>1</v>
      </c>
      <c r="P94" t="s">
        <v>8266</v>
      </c>
      <c r="Q94" s="5">
        <f t="shared" si="6"/>
        <v>1.052</v>
      </c>
      <c r="R94" s="6">
        <f t="shared" si="7"/>
        <v>122.32558139534883</v>
      </c>
      <c r="S94" t="s">
        <v>8310</v>
      </c>
      <c r="T94" t="s">
        <v>8312</v>
      </c>
    </row>
    <row r="95" spans="1:20" ht="57.6" x14ac:dyDescent="0.3">
      <c r="A95">
        <v>93</v>
      </c>
      <c r="B95" s="3" t="s">
        <v>95</v>
      </c>
      <c r="C95" s="3" t="s">
        <v>4204</v>
      </c>
      <c r="D95">
        <v>1000</v>
      </c>
      <c r="E95">
        <v>1106</v>
      </c>
      <c r="F95" t="s">
        <v>8219</v>
      </c>
      <c r="G95" t="s">
        <v>8224</v>
      </c>
      <c r="H95" t="s">
        <v>8246</v>
      </c>
      <c r="I95">
        <v>1341349200</v>
      </c>
      <c r="J95" s="10">
        <f t="shared" si="4"/>
        <v>41093.875</v>
      </c>
      <c r="K95">
        <v>1338928537</v>
      </c>
      <c r="L95" s="10">
        <f t="shared" si="5"/>
        <v>41065.858067129629</v>
      </c>
      <c r="M95" t="b">
        <v>0</v>
      </c>
      <c r="N95">
        <v>15</v>
      </c>
      <c r="O95" t="b">
        <v>1</v>
      </c>
      <c r="P95" t="s">
        <v>8266</v>
      </c>
      <c r="Q95" s="5">
        <f t="shared" si="6"/>
        <v>1.1060000000000001</v>
      </c>
      <c r="R95" s="6">
        <f t="shared" si="7"/>
        <v>73.733333333333334</v>
      </c>
      <c r="S95" t="s">
        <v>8310</v>
      </c>
      <c r="T95" t="s">
        <v>8312</v>
      </c>
    </row>
    <row r="96" spans="1:20" ht="43.2" x14ac:dyDescent="0.3">
      <c r="A96">
        <v>94</v>
      </c>
      <c r="B96" s="3" t="s">
        <v>96</v>
      </c>
      <c r="C96" s="3" t="s">
        <v>4205</v>
      </c>
      <c r="D96">
        <v>250</v>
      </c>
      <c r="E96">
        <v>260</v>
      </c>
      <c r="F96" t="s">
        <v>8219</v>
      </c>
      <c r="G96" t="s">
        <v>8225</v>
      </c>
      <c r="H96" t="s">
        <v>8247</v>
      </c>
      <c r="I96">
        <v>1396890822</v>
      </c>
      <c r="J96" s="10">
        <f t="shared" si="4"/>
        <v>41736.717847222222</v>
      </c>
      <c r="K96">
        <v>1395162822</v>
      </c>
      <c r="L96" s="10">
        <f t="shared" si="5"/>
        <v>41716.717847222222</v>
      </c>
      <c r="M96" t="b">
        <v>0</v>
      </c>
      <c r="N96">
        <v>12</v>
      </c>
      <c r="O96" t="b">
        <v>1</v>
      </c>
      <c r="P96" t="s">
        <v>8266</v>
      </c>
      <c r="Q96" s="5">
        <f t="shared" si="6"/>
        <v>1.04</v>
      </c>
      <c r="R96" s="6">
        <f t="shared" si="7"/>
        <v>21.666666666666668</v>
      </c>
      <c r="S96" t="s">
        <v>8310</v>
      </c>
      <c r="T96" t="s">
        <v>8312</v>
      </c>
    </row>
    <row r="97" spans="1:20" ht="43.2" x14ac:dyDescent="0.3">
      <c r="A97">
        <v>95</v>
      </c>
      <c r="B97" s="3" t="s">
        <v>97</v>
      </c>
      <c r="C97" s="3" t="s">
        <v>4206</v>
      </c>
      <c r="D97">
        <v>350</v>
      </c>
      <c r="E97">
        <v>460</v>
      </c>
      <c r="F97" t="s">
        <v>8219</v>
      </c>
      <c r="G97" t="s">
        <v>8224</v>
      </c>
      <c r="H97" t="s">
        <v>8246</v>
      </c>
      <c r="I97">
        <v>1330214841</v>
      </c>
      <c r="J97" s="10">
        <f t="shared" si="4"/>
        <v>40965.005104166667</v>
      </c>
      <c r="K97">
        <v>1327622841</v>
      </c>
      <c r="L97" s="10">
        <f t="shared" si="5"/>
        <v>40935.005104166667</v>
      </c>
      <c r="M97" t="b">
        <v>0</v>
      </c>
      <c r="N97">
        <v>21</v>
      </c>
      <c r="O97" t="b">
        <v>1</v>
      </c>
      <c r="P97" t="s">
        <v>8266</v>
      </c>
      <c r="Q97" s="5">
        <f t="shared" si="6"/>
        <v>1.3142857142857143</v>
      </c>
      <c r="R97" s="6">
        <f t="shared" si="7"/>
        <v>21.904761904761905</v>
      </c>
      <c r="S97" t="s">
        <v>8310</v>
      </c>
      <c r="T97" t="s">
        <v>8312</v>
      </c>
    </row>
    <row r="98" spans="1:20" ht="57.6" x14ac:dyDescent="0.3">
      <c r="A98">
        <v>96</v>
      </c>
      <c r="B98" s="3" t="s">
        <v>98</v>
      </c>
      <c r="C98" s="3" t="s">
        <v>4207</v>
      </c>
      <c r="D98">
        <v>1500</v>
      </c>
      <c r="E98">
        <v>1720</v>
      </c>
      <c r="F98" t="s">
        <v>8219</v>
      </c>
      <c r="G98" t="s">
        <v>8224</v>
      </c>
      <c r="H98" t="s">
        <v>8246</v>
      </c>
      <c r="I98">
        <v>1280631600</v>
      </c>
      <c r="J98" s="10">
        <f t="shared" si="4"/>
        <v>40391.125</v>
      </c>
      <c r="K98">
        <v>1274889241</v>
      </c>
      <c r="L98" s="10">
        <f t="shared" si="5"/>
        <v>40324.662511574075</v>
      </c>
      <c r="M98" t="b">
        <v>0</v>
      </c>
      <c r="N98">
        <v>34</v>
      </c>
      <c r="O98" t="b">
        <v>1</v>
      </c>
      <c r="P98" t="s">
        <v>8266</v>
      </c>
      <c r="Q98" s="5">
        <f t="shared" si="6"/>
        <v>1.1466666666666667</v>
      </c>
      <c r="R98" s="6">
        <f t="shared" si="7"/>
        <v>50.588235294117645</v>
      </c>
      <c r="S98" t="s">
        <v>8310</v>
      </c>
      <c r="T98" t="s">
        <v>8312</v>
      </c>
    </row>
    <row r="99" spans="1:20" ht="43.2" x14ac:dyDescent="0.3">
      <c r="A99">
        <v>97</v>
      </c>
      <c r="B99" s="3" t="s">
        <v>99</v>
      </c>
      <c r="C99" s="3" t="s">
        <v>4208</v>
      </c>
      <c r="D99">
        <v>400</v>
      </c>
      <c r="E99">
        <v>425</v>
      </c>
      <c r="F99" t="s">
        <v>8219</v>
      </c>
      <c r="G99" t="s">
        <v>8224</v>
      </c>
      <c r="H99" t="s">
        <v>8246</v>
      </c>
      <c r="I99">
        <v>1310440482</v>
      </c>
      <c r="J99" s="10">
        <f t="shared" si="4"/>
        <v>40736.135208333333</v>
      </c>
      <c r="K99">
        <v>1307848482</v>
      </c>
      <c r="L99" s="10">
        <f t="shared" si="5"/>
        <v>40706.135208333333</v>
      </c>
      <c r="M99" t="b">
        <v>0</v>
      </c>
      <c r="N99">
        <v>8</v>
      </c>
      <c r="O99" t="b">
        <v>1</v>
      </c>
      <c r="P99" t="s">
        <v>8266</v>
      </c>
      <c r="Q99" s="5">
        <f t="shared" si="6"/>
        <v>1.0625</v>
      </c>
      <c r="R99" s="6">
        <f t="shared" si="7"/>
        <v>53.125</v>
      </c>
      <c r="S99" t="s">
        <v>8310</v>
      </c>
      <c r="T99" t="s">
        <v>8312</v>
      </c>
    </row>
    <row r="100" spans="1:20" ht="43.2" x14ac:dyDescent="0.3">
      <c r="A100">
        <v>98</v>
      </c>
      <c r="B100" s="3" t="s">
        <v>100</v>
      </c>
      <c r="C100" s="3" t="s">
        <v>4209</v>
      </c>
      <c r="D100">
        <v>3200</v>
      </c>
      <c r="E100">
        <v>3400</v>
      </c>
      <c r="F100" t="s">
        <v>8219</v>
      </c>
      <c r="G100" t="s">
        <v>8224</v>
      </c>
      <c r="H100" t="s">
        <v>8246</v>
      </c>
      <c r="I100">
        <v>1354923000</v>
      </c>
      <c r="J100" s="10">
        <f t="shared" si="4"/>
        <v>41250.979166666664</v>
      </c>
      <c r="K100">
        <v>1351796674</v>
      </c>
      <c r="L100" s="10">
        <f t="shared" si="5"/>
        <v>41214.79483796296</v>
      </c>
      <c r="M100" t="b">
        <v>0</v>
      </c>
      <c r="N100">
        <v>60</v>
      </c>
      <c r="O100" t="b">
        <v>1</v>
      </c>
      <c r="P100" t="s">
        <v>8266</v>
      </c>
      <c r="Q100" s="5">
        <f t="shared" si="6"/>
        <v>1.0625</v>
      </c>
      <c r="R100" s="6">
        <f t="shared" si="7"/>
        <v>56.666666666666664</v>
      </c>
      <c r="S100" t="s">
        <v>8310</v>
      </c>
      <c r="T100" t="s">
        <v>8312</v>
      </c>
    </row>
    <row r="101" spans="1:20" ht="28.8" x14ac:dyDescent="0.3">
      <c r="A101">
        <v>99</v>
      </c>
      <c r="B101" s="3" t="s">
        <v>101</v>
      </c>
      <c r="C101" s="3" t="s">
        <v>4210</v>
      </c>
      <c r="D101">
        <v>1500</v>
      </c>
      <c r="E101">
        <v>1590.29</v>
      </c>
      <c r="F101" t="s">
        <v>8219</v>
      </c>
      <c r="G101" t="s">
        <v>8224</v>
      </c>
      <c r="H101" t="s">
        <v>8246</v>
      </c>
      <c r="I101">
        <v>1390426799</v>
      </c>
      <c r="J101" s="10">
        <f t="shared" si="4"/>
        <v>41661.902766203704</v>
      </c>
      <c r="K101">
        <v>1387834799</v>
      </c>
      <c r="L101" s="10">
        <f t="shared" si="5"/>
        <v>41631.902766203704</v>
      </c>
      <c r="M101" t="b">
        <v>0</v>
      </c>
      <c r="N101">
        <v>39</v>
      </c>
      <c r="O101" t="b">
        <v>1</v>
      </c>
      <c r="P101" t="s">
        <v>8266</v>
      </c>
      <c r="Q101" s="5">
        <f t="shared" si="6"/>
        <v>1.0601933333333333</v>
      </c>
      <c r="R101" s="6">
        <f t="shared" si="7"/>
        <v>40.776666666666664</v>
      </c>
      <c r="S101" t="s">
        <v>8310</v>
      </c>
      <c r="T101" t="s">
        <v>8312</v>
      </c>
    </row>
    <row r="102" spans="1:20" ht="43.2" x14ac:dyDescent="0.3">
      <c r="A102">
        <v>100</v>
      </c>
      <c r="B102" s="3" t="s">
        <v>102</v>
      </c>
      <c r="C102" s="3" t="s">
        <v>4211</v>
      </c>
      <c r="D102">
        <v>5000</v>
      </c>
      <c r="E102">
        <v>5000</v>
      </c>
      <c r="F102" t="s">
        <v>8219</v>
      </c>
      <c r="G102" t="s">
        <v>8224</v>
      </c>
      <c r="H102" t="s">
        <v>8246</v>
      </c>
      <c r="I102">
        <v>1352055886</v>
      </c>
      <c r="J102" s="10">
        <f t="shared" si="4"/>
        <v>41217.794976851852</v>
      </c>
      <c r="K102">
        <v>1350324286</v>
      </c>
      <c r="L102" s="10">
        <f t="shared" si="5"/>
        <v>41197.753310185188</v>
      </c>
      <c r="M102" t="b">
        <v>0</v>
      </c>
      <c r="N102">
        <v>26</v>
      </c>
      <c r="O102" t="b">
        <v>1</v>
      </c>
      <c r="P102" t="s">
        <v>8266</v>
      </c>
      <c r="Q102" s="5">
        <f t="shared" si="6"/>
        <v>1</v>
      </c>
      <c r="R102" s="6">
        <f t="shared" si="7"/>
        <v>192.30769230769232</v>
      </c>
      <c r="S102" t="s">
        <v>8310</v>
      </c>
      <c r="T102" t="s">
        <v>8312</v>
      </c>
    </row>
    <row r="103" spans="1:20" ht="43.2" x14ac:dyDescent="0.3">
      <c r="A103">
        <v>101</v>
      </c>
      <c r="B103" s="3" t="s">
        <v>103</v>
      </c>
      <c r="C103" s="3" t="s">
        <v>4212</v>
      </c>
      <c r="D103">
        <v>3500</v>
      </c>
      <c r="E103">
        <v>3500</v>
      </c>
      <c r="F103" t="s">
        <v>8219</v>
      </c>
      <c r="G103" t="s">
        <v>8224</v>
      </c>
      <c r="H103" t="s">
        <v>8246</v>
      </c>
      <c r="I103">
        <v>1359052710</v>
      </c>
      <c r="J103" s="10">
        <f t="shared" si="4"/>
        <v>41298.776736111111</v>
      </c>
      <c r="K103">
        <v>1356979110</v>
      </c>
      <c r="L103" s="10">
        <f t="shared" si="5"/>
        <v>41274.776736111111</v>
      </c>
      <c r="M103" t="b">
        <v>0</v>
      </c>
      <c r="N103">
        <v>35</v>
      </c>
      <c r="O103" t="b">
        <v>1</v>
      </c>
      <c r="P103" t="s">
        <v>8266</v>
      </c>
      <c r="Q103" s="5">
        <f t="shared" si="6"/>
        <v>1</v>
      </c>
      <c r="R103" s="6">
        <f t="shared" si="7"/>
        <v>100</v>
      </c>
      <c r="S103" t="s">
        <v>8310</v>
      </c>
      <c r="T103" t="s">
        <v>8312</v>
      </c>
    </row>
    <row r="104" spans="1:20" ht="43.2" x14ac:dyDescent="0.3">
      <c r="A104">
        <v>102</v>
      </c>
      <c r="B104" s="3" t="s">
        <v>104</v>
      </c>
      <c r="C104" s="3" t="s">
        <v>4213</v>
      </c>
      <c r="D104">
        <v>6000</v>
      </c>
      <c r="E104">
        <v>7665</v>
      </c>
      <c r="F104" t="s">
        <v>8219</v>
      </c>
      <c r="G104" t="s">
        <v>8224</v>
      </c>
      <c r="H104" t="s">
        <v>8246</v>
      </c>
      <c r="I104">
        <v>1293073733</v>
      </c>
      <c r="J104" s="10">
        <f t="shared" si="4"/>
        <v>40535.131168981483</v>
      </c>
      <c r="K104">
        <v>1290481733</v>
      </c>
      <c r="L104" s="10">
        <f t="shared" si="5"/>
        <v>40505.131168981483</v>
      </c>
      <c r="M104" t="b">
        <v>0</v>
      </c>
      <c r="N104">
        <v>65</v>
      </c>
      <c r="O104" t="b">
        <v>1</v>
      </c>
      <c r="P104" t="s">
        <v>8266</v>
      </c>
      <c r="Q104" s="5">
        <f t="shared" si="6"/>
        <v>1.2775000000000001</v>
      </c>
      <c r="R104" s="6">
        <f t="shared" si="7"/>
        <v>117.92307692307692</v>
      </c>
      <c r="S104" t="s">
        <v>8310</v>
      </c>
      <c r="T104" t="s">
        <v>8312</v>
      </c>
    </row>
    <row r="105" spans="1:20" ht="43.2" x14ac:dyDescent="0.3">
      <c r="A105">
        <v>103</v>
      </c>
      <c r="B105" s="3" t="s">
        <v>105</v>
      </c>
      <c r="C105" s="3" t="s">
        <v>4214</v>
      </c>
      <c r="D105">
        <v>1300</v>
      </c>
      <c r="E105">
        <v>1367</v>
      </c>
      <c r="F105" t="s">
        <v>8219</v>
      </c>
      <c r="G105" t="s">
        <v>8225</v>
      </c>
      <c r="H105" t="s">
        <v>8247</v>
      </c>
      <c r="I105">
        <v>1394220030</v>
      </c>
      <c r="J105" s="10">
        <f t="shared" si="4"/>
        <v>41705.805902777778</v>
      </c>
      <c r="K105">
        <v>1392232830</v>
      </c>
      <c r="L105" s="10">
        <f t="shared" si="5"/>
        <v>41682.805902777778</v>
      </c>
      <c r="M105" t="b">
        <v>0</v>
      </c>
      <c r="N105">
        <v>49</v>
      </c>
      <c r="O105" t="b">
        <v>1</v>
      </c>
      <c r="P105" t="s">
        <v>8266</v>
      </c>
      <c r="Q105" s="5">
        <f t="shared" si="6"/>
        <v>1.0515384615384615</v>
      </c>
      <c r="R105" s="6">
        <f t="shared" si="7"/>
        <v>27.897959183673468</v>
      </c>
      <c r="S105" t="s">
        <v>8310</v>
      </c>
      <c r="T105" t="s">
        <v>8312</v>
      </c>
    </row>
    <row r="106" spans="1:20" ht="28.8" x14ac:dyDescent="0.3">
      <c r="A106">
        <v>104</v>
      </c>
      <c r="B106" s="3" t="s">
        <v>106</v>
      </c>
      <c r="C106" s="3" t="s">
        <v>4215</v>
      </c>
      <c r="D106">
        <v>500</v>
      </c>
      <c r="E106">
        <v>600</v>
      </c>
      <c r="F106" t="s">
        <v>8219</v>
      </c>
      <c r="G106" t="s">
        <v>8224</v>
      </c>
      <c r="H106" t="s">
        <v>8246</v>
      </c>
      <c r="I106">
        <v>1301792400</v>
      </c>
      <c r="J106" s="10">
        <f t="shared" si="4"/>
        <v>40636.041666666664</v>
      </c>
      <c r="K106">
        <v>1299775266</v>
      </c>
      <c r="L106" s="10">
        <f t="shared" si="5"/>
        <v>40612.695208333331</v>
      </c>
      <c r="M106" t="b">
        <v>0</v>
      </c>
      <c r="N106">
        <v>10</v>
      </c>
      <c r="O106" t="b">
        <v>1</v>
      </c>
      <c r="P106" t="s">
        <v>8266</v>
      </c>
      <c r="Q106" s="5">
        <f t="shared" si="6"/>
        <v>1.2</v>
      </c>
      <c r="R106" s="6">
        <f t="shared" si="7"/>
        <v>60</v>
      </c>
      <c r="S106" t="s">
        <v>8310</v>
      </c>
      <c r="T106" t="s">
        <v>8312</v>
      </c>
    </row>
    <row r="107" spans="1:20" ht="43.2" x14ac:dyDescent="0.3">
      <c r="A107">
        <v>105</v>
      </c>
      <c r="B107" s="3" t="s">
        <v>107</v>
      </c>
      <c r="C107" s="3" t="s">
        <v>4216</v>
      </c>
      <c r="D107">
        <v>2200</v>
      </c>
      <c r="E107">
        <v>2363</v>
      </c>
      <c r="F107" t="s">
        <v>8219</v>
      </c>
      <c r="G107" t="s">
        <v>8224</v>
      </c>
      <c r="H107" t="s">
        <v>8246</v>
      </c>
      <c r="I107">
        <v>1463184000</v>
      </c>
      <c r="J107" s="10">
        <f t="shared" si="4"/>
        <v>42504</v>
      </c>
      <c r="K107">
        <v>1461605020</v>
      </c>
      <c r="L107" s="10">
        <f t="shared" si="5"/>
        <v>42485.724768518514</v>
      </c>
      <c r="M107" t="b">
        <v>0</v>
      </c>
      <c r="N107">
        <v>60</v>
      </c>
      <c r="O107" t="b">
        <v>1</v>
      </c>
      <c r="P107" t="s">
        <v>8266</v>
      </c>
      <c r="Q107" s="5">
        <f t="shared" si="6"/>
        <v>1.074090909090909</v>
      </c>
      <c r="R107" s="6">
        <f t="shared" si="7"/>
        <v>39.383333333333333</v>
      </c>
      <c r="S107" t="s">
        <v>8310</v>
      </c>
      <c r="T107" t="s">
        <v>8312</v>
      </c>
    </row>
    <row r="108" spans="1:20" x14ac:dyDescent="0.3">
      <c r="A108">
        <v>106</v>
      </c>
      <c r="B108" s="3" t="s">
        <v>108</v>
      </c>
      <c r="C108" s="3" t="s">
        <v>4217</v>
      </c>
      <c r="D108">
        <v>5000</v>
      </c>
      <c r="E108">
        <v>5025</v>
      </c>
      <c r="F108" t="s">
        <v>8219</v>
      </c>
      <c r="G108" t="s">
        <v>8224</v>
      </c>
      <c r="H108" t="s">
        <v>8246</v>
      </c>
      <c r="I108">
        <v>1333391901</v>
      </c>
      <c r="J108" s="10">
        <f t="shared" si="4"/>
        <v>41001.776631944449</v>
      </c>
      <c r="K108">
        <v>1332182301</v>
      </c>
      <c r="L108" s="10">
        <f t="shared" si="5"/>
        <v>40987.776631944449</v>
      </c>
      <c r="M108" t="b">
        <v>0</v>
      </c>
      <c r="N108">
        <v>27</v>
      </c>
      <c r="O108" t="b">
        <v>1</v>
      </c>
      <c r="P108" t="s">
        <v>8266</v>
      </c>
      <c r="Q108" s="5">
        <f t="shared" si="6"/>
        <v>1.0049999999999999</v>
      </c>
      <c r="R108" s="6">
        <f t="shared" si="7"/>
        <v>186.11111111111111</v>
      </c>
      <c r="S108" t="s">
        <v>8310</v>
      </c>
      <c r="T108" t="s">
        <v>8312</v>
      </c>
    </row>
    <row r="109" spans="1:20" ht="43.2" x14ac:dyDescent="0.3">
      <c r="A109">
        <v>107</v>
      </c>
      <c r="B109" s="3" t="s">
        <v>109</v>
      </c>
      <c r="C109" s="3" t="s">
        <v>4218</v>
      </c>
      <c r="D109">
        <v>7500</v>
      </c>
      <c r="E109">
        <v>7685</v>
      </c>
      <c r="F109" t="s">
        <v>8219</v>
      </c>
      <c r="G109" t="s">
        <v>8224</v>
      </c>
      <c r="H109" t="s">
        <v>8246</v>
      </c>
      <c r="I109">
        <v>1303688087</v>
      </c>
      <c r="J109" s="10">
        <f t="shared" si="4"/>
        <v>40657.982488425929</v>
      </c>
      <c r="K109">
        <v>1301787287</v>
      </c>
      <c r="L109" s="10">
        <f t="shared" si="5"/>
        <v>40635.982488425929</v>
      </c>
      <c r="M109" t="b">
        <v>0</v>
      </c>
      <c r="N109">
        <v>69</v>
      </c>
      <c r="O109" t="b">
        <v>1</v>
      </c>
      <c r="P109" t="s">
        <v>8266</v>
      </c>
      <c r="Q109" s="5">
        <f t="shared" si="6"/>
        <v>1.0246666666666666</v>
      </c>
      <c r="R109" s="6">
        <f t="shared" si="7"/>
        <v>111.37681159420291</v>
      </c>
      <c r="S109" t="s">
        <v>8310</v>
      </c>
      <c r="T109" t="s">
        <v>8312</v>
      </c>
    </row>
    <row r="110" spans="1:20" ht="43.2" x14ac:dyDescent="0.3">
      <c r="A110">
        <v>108</v>
      </c>
      <c r="B110" s="3" t="s">
        <v>110</v>
      </c>
      <c r="C110" s="3" t="s">
        <v>4219</v>
      </c>
      <c r="D110">
        <v>1500</v>
      </c>
      <c r="E110">
        <v>3700</v>
      </c>
      <c r="F110" t="s">
        <v>8219</v>
      </c>
      <c r="G110" t="s">
        <v>8224</v>
      </c>
      <c r="H110" t="s">
        <v>8246</v>
      </c>
      <c r="I110">
        <v>1370011370</v>
      </c>
      <c r="J110" s="10">
        <f t="shared" si="4"/>
        <v>41425.613078703704</v>
      </c>
      <c r="K110">
        <v>1364827370</v>
      </c>
      <c r="L110" s="10">
        <f t="shared" si="5"/>
        <v>41365.613078703704</v>
      </c>
      <c r="M110" t="b">
        <v>0</v>
      </c>
      <c r="N110">
        <v>47</v>
      </c>
      <c r="O110" t="b">
        <v>1</v>
      </c>
      <c r="P110" t="s">
        <v>8266</v>
      </c>
      <c r="Q110" s="5">
        <f t="shared" si="6"/>
        <v>2.4666666666666668</v>
      </c>
      <c r="R110" s="6">
        <f t="shared" si="7"/>
        <v>78.723404255319153</v>
      </c>
      <c r="S110" t="s">
        <v>8310</v>
      </c>
      <c r="T110" t="s">
        <v>8312</v>
      </c>
    </row>
    <row r="111" spans="1:20" ht="43.2" x14ac:dyDescent="0.3">
      <c r="A111">
        <v>109</v>
      </c>
      <c r="B111" s="3" t="s">
        <v>111</v>
      </c>
      <c r="C111" s="3" t="s">
        <v>4220</v>
      </c>
      <c r="D111">
        <v>1000</v>
      </c>
      <c r="E111">
        <v>2195</v>
      </c>
      <c r="F111" t="s">
        <v>8219</v>
      </c>
      <c r="G111" t="s">
        <v>8224</v>
      </c>
      <c r="H111" t="s">
        <v>8246</v>
      </c>
      <c r="I111">
        <v>1298680630</v>
      </c>
      <c r="J111" s="10">
        <f t="shared" si="4"/>
        <v>40600.025810185187</v>
      </c>
      <c r="K111">
        <v>1296088630</v>
      </c>
      <c r="L111" s="10">
        <f t="shared" si="5"/>
        <v>40570.025810185187</v>
      </c>
      <c r="M111" t="b">
        <v>0</v>
      </c>
      <c r="N111">
        <v>47</v>
      </c>
      <c r="O111" t="b">
        <v>1</v>
      </c>
      <c r="P111" t="s">
        <v>8266</v>
      </c>
      <c r="Q111" s="5">
        <f t="shared" si="6"/>
        <v>2.1949999999999998</v>
      </c>
      <c r="R111" s="6">
        <f t="shared" si="7"/>
        <v>46.702127659574465</v>
      </c>
      <c r="S111" t="s">
        <v>8310</v>
      </c>
      <c r="T111" t="s">
        <v>8312</v>
      </c>
    </row>
    <row r="112" spans="1:20" ht="43.2" x14ac:dyDescent="0.3">
      <c r="A112">
        <v>110</v>
      </c>
      <c r="B112" s="3" t="s">
        <v>112</v>
      </c>
      <c r="C112" s="3" t="s">
        <v>4221</v>
      </c>
      <c r="D112">
        <v>1300</v>
      </c>
      <c r="E112">
        <v>1700</v>
      </c>
      <c r="F112" t="s">
        <v>8219</v>
      </c>
      <c r="G112" t="s">
        <v>8224</v>
      </c>
      <c r="H112" t="s">
        <v>8246</v>
      </c>
      <c r="I112">
        <v>1384408740</v>
      </c>
      <c r="J112" s="10">
        <f t="shared" si="4"/>
        <v>41592.249305555553</v>
      </c>
      <c r="K112">
        <v>1381445253</v>
      </c>
      <c r="L112" s="10">
        <f t="shared" si="5"/>
        <v>41557.949687500004</v>
      </c>
      <c r="M112" t="b">
        <v>0</v>
      </c>
      <c r="N112">
        <v>26</v>
      </c>
      <c r="O112" t="b">
        <v>1</v>
      </c>
      <c r="P112" t="s">
        <v>8266</v>
      </c>
      <c r="Q112" s="5">
        <f t="shared" si="6"/>
        <v>1.3076923076923077</v>
      </c>
      <c r="R112" s="6">
        <f t="shared" si="7"/>
        <v>65.384615384615387</v>
      </c>
      <c r="S112" t="s">
        <v>8310</v>
      </c>
      <c r="T112" t="s">
        <v>8312</v>
      </c>
    </row>
    <row r="113" spans="1:20" ht="43.2" x14ac:dyDescent="0.3">
      <c r="A113">
        <v>111</v>
      </c>
      <c r="B113" s="3" t="s">
        <v>113</v>
      </c>
      <c r="C113" s="3" t="s">
        <v>4222</v>
      </c>
      <c r="D113">
        <v>3500</v>
      </c>
      <c r="E113">
        <v>5410</v>
      </c>
      <c r="F113" t="s">
        <v>8219</v>
      </c>
      <c r="G113" t="s">
        <v>8226</v>
      </c>
      <c r="H113" t="s">
        <v>8248</v>
      </c>
      <c r="I113">
        <v>1433059187</v>
      </c>
      <c r="J113" s="10">
        <f t="shared" si="4"/>
        <v>42155.333182870367</v>
      </c>
      <c r="K113">
        <v>1430467187</v>
      </c>
      <c r="L113" s="10">
        <f t="shared" si="5"/>
        <v>42125.333182870367</v>
      </c>
      <c r="M113" t="b">
        <v>0</v>
      </c>
      <c r="N113">
        <v>53</v>
      </c>
      <c r="O113" t="b">
        <v>1</v>
      </c>
      <c r="P113" t="s">
        <v>8266</v>
      </c>
      <c r="Q113" s="5">
        <f t="shared" si="6"/>
        <v>1.5457142857142858</v>
      </c>
      <c r="R113" s="6">
        <f t="shared" si="7"/>
        <v>102.0754716981132</v>
      </c>
      <c r="S113" t="s">
        <v>8310</v>
      </c>
      <c r="T113" t="s">
        <v>8312</v>
      </c>
    </row>
    <row r="114" spans="1:20" ht="43.2" x14ac:dyDescent="0.3">
      <c r="A114">
        <v>112</v>
      </c>
      <c r="B114" s="3" t="s">
        <v>114</v>
      </c>
      <c r="C114" s="3" t="s">
        <v>4223</v>
      </c>
      <c r="D114">
        <v>5000</v>
      </c>
      <c r="E114">
        <v>5200</v>
      </c>
      <c r="F114" t="s">
        <v>8219</v>
      </c>
      <c r="G114" t="s">
        <v>8224</v>
      </c>
      <c r="H114" t="s">
        <v>8246</v>
      </c>
      <c r="I114">
        <v>1397354400</v>
      </c>
      <c r="J114" s="10">
        <f t="shared" si="4"/>
        <v>41742.083333333336</v>
      </c>
      <c r="K114">
        <v>1395277318</v>
      </c>
      <c r="L114" s="10">
        <f t="shared" si="5"/>
        <v>41718.043032407404</v>
      </c>
      <c r="M114" t="b">
        <v>0</v>
      </c>
      <c r="N114">
        <v>81</v>
      </c>
      <c r="O114" t="b">
        <v>1</v>
      </c>
      <c r="P114" t="s">
        <v>8266</v>
      </c>
      <c r="Q114" s="5">
        <f t="shared" si="6"/>
        <v>1.04</v>
      </c>
      <c r="R114" s="6">
        <f t="shared" si="7"/>
        <v>64.197530864197532</v>
      </c>
      <c r="S114" t="s">
        <v>8310</v>
      </c>
      <c r="T114" t="s">
        <v>8312</v>
      </c>
    </row>
    <row r="115" spans="1:20" ht="28.8" x14ac:dyDescent="0.3">
      <c r="A115">
        <v>113</v>
      </c>
      <c r="B115" s="3" t="s">
        <v>115</v>
      </c>
      <c r="C115" s="3" t="s">
        <v>4224</v>
      </c>
      <c r="D115">
        <v>5000</v>
      </c>
      <c r="E115">
        <v>7050</v>
      </c>
      <c r="F115" t="s">
        <v>8219</v>
      </c>
      <c r="G115" t="s">
        <v>8224</v>
      </c>
      <c r="H115" t="s">
        <v>8246</v>
      </c>
      <c r="I115">
        <v>1312642800</v>
      </c>
      <c r="J115" s="10">
        <f t="shared" si="4"/>
        <v>40761.625</v>
      </c>
      <c r="K115">
        <v>1311963128</v>
      </c>
      <c r="L115" s="10">
        <f t="shared" si="5"/>
        <v>40753.758425925924</v>
      </c>
      <c r="M115" t="b">
        <v>0</v>
      </c>
      <c r="N115">
        <v>78</v>
      </c>
      <c r="O115" t="b">
        <v>1</v>
      </c>
      <c r="P115" t="s">
        <v>8266</v>
      </c>
      <c r="Q115" s="5">
        <f t="shared" si="6"/>
        <v>1.41</v>
      </c>
      <c r="R115" s="6">
        <f t="shared" si="7"/>
        <v>90.384615384615387</v>
      </c>
      <c r="S115" t="s">
        <v>8310</v>
      </c>
      <c r="T115" t="s">
        <v>8312</v>
      </c>
    </row>
    <row r="116" spans="1:20" ht="43.2" x14ac:dyDescent="0.3">
      <c r="A116">
        <v>114</v>
      </c>
      <c r="B116" s="3" t="s">
        <v>116</v>
      </c>
      <c r="C116" s="3" t="s">
        <v>4225</v>
      </c>
      <c r="D116">
        <v>3000</v>
      </c>
      <c r="E116">
        <v>3100</v>
      </c>
      <c r="F116" t="s">
        <v>8219</v>
      </c>
      <c r="G116" t="s">
        <v>8224</v>
      </c>
      <c r="H116" t="s">
        <v>8246</v>
      </c>
      <c r="I116">
        <v>1326436488</v>
      </c>
      <c r="J116" s="10">
        <f t="shared" si="4"/>
        <v>40921.27416666667</v>
      </c>
      <c r="K116">
        <v>1321252488</v>
      </c>
      <c r="L116" s="10">
        <f t="shared" si="5"/>
        <v>40861.27416666667</v>
      </c>
      <c r="M116" t="b">
        <v>0</v>
      </c>
      <c r="N116">
        <v>35</v>
      </c>
      <c r="O116" t="b">
        <v>1</v>
      </c>
      <c r="P116" t="s">
        <v>8266</v>
      </c>
      <c r="Q116" s="5">
        <f t="shared" si="6"/>
        <v>1.0333333333333334</v>
      </c>
      <c r="R116" s="6">
        <f t="shared" si="7"/>
        <v>88.571428571428569</v>
      </c>
      <c r="S116" t="s">
        <v>8310</v>
      </c>
      <c r="T116" t="s">
        <v>8312</v>
      </c>
    </row>
    <row r="117" spans="1:20" x14ac:dyDescent="0.3">
      <c r="A117">
        <v>115</v>
      </c>
      <c r="B117" s="3" t="s">
        <v>117</v>
      </c>
      <c r="C117" s="3" t="s">
        <v>4226</v>
      </c>
      <c r="D117">
        <v>450</v>
      </c>
      <c r="E117">
        <v>632</v>
      </c>
      <c r="F117" t="s">
        <v>8219</v>
      </c>
      <c r="G117" t="s">
        <v>8224</v>
      </c>
      <c r="H117" t="s">
        <v>8246</v>
      </c>
      <c r="I117">
        <v>1328377444</v>
      </c>
      <c r="J117" s="10">
        <f t="shared" si="4"/>
        <v>40943.738935185182</v>
      </c>
      <c r="K117">
        <v>1326217444</v>
      </c>
      <c r="L117" s="10">
        <f t="shared" si="5"/>
        <v>40918.738935185182</v>
      </c>
      <c r="M117" t="b">
        <v>0</v>
      </c>
      <c r="N117">
        <v>22</v>
      </c>
      <c r="O117" t="b">
        <v>1</v>
      </c>
      <c r="P117" t="s">
        <v>8266</v>
      </c>
      <c r="Q117" s="5">
        <f t="shared" si="6"/>
        <v>1.4044444444444444</v>
      </c>
      <c r="R117" s="6">
        <f t="shared" si="7"/>
        <v>28.727272727272727</v>
      </c>
      <c r="S117" t="s">
        <v>8310</v>
      </c>
      <c r="T117" t="s">
        <v>8312</v>
      </c>
    </row>
    <row r="118" spans="1:20" ht="43.2" x14ac:dyDescent="0.3">
      <c r="A118">
        <v>116</v>
      </c>
      <c r="B118" s="3" t="s">
        <v>118</v>
      </c>
      <c r="C118" s="3" t="s">
        <v>4227</v>
      </c>
      <c r="D118">
        <v>3500</v>
      </c>
      <c r="E118">
        <v>3978</v>
      </c>
      <c r="F118" t="s">
        <v>8219</v>
      </c>
      <c r="G118" t="s">
        <v>8224</v>
      </c>
      <c r="H118" t="s">
        <v>8246</v>
      </c>
      <c r="I118">
        <v>1302260155</v>
      </c>
      <c r="J118" s="10">
        <f t="shared" si="4"/>
        <v>40641.455497685187</v>
      </c>
      <c r="K118">
        <v>1298289355</v>
      </c>
      <c r="L118" s="10">
        <f t="shared" si="5"/>
        <v>40595.497164351851</v>
      </c>
      <c r="M118" t="b">
        <v>0</v>
      </c>
      <c r="N118">
        <v>57</v>
      </c>
      <c r="O118" t="b">
        <v>1</v>
      </c>
      <c r="P118" t="s">
        <v>8266</v>
      </c>
      <c r="Q118" s="5">
        <f t="shared" si="6"/>
        <v>1.1365714285714286</v>
      </c>
      <c r="R118" s="6">
        <f t="shared" si="7"/>
        <v>69.78947368421052</v>
      </c>
      <c r="S118" t="s">
        <v>8310</v>
      </c>
      <c r="T118" t="s">
        <v>8312</v>
      </c>
    </row>
    <row r="119" spans="1:20" ht="57.6" x14ac:dyDescent="0.3">
      <c r="A119">
        <v>117</v>
      </c>
      <c r="B119" s="3" t="s">
        <v>119</v>
      </c>
      <c r="C119" s="3" t="s">
        <v>4228</v>
      </c>
      <c r="D119">
        <v>4500</v>
      </c>
      <c r="E119">
        <v>4522.22</v>
      </c>
      <c r="F119" t="s">
        <v>8219</v>
      </c>
      <c r="G119" t="s">
        <v>8224</v>
      </c>
      <c r="H119" t="s">
        <v>8246</v>
      </c>
      <c r="I119">
        <v>1276110000</v>
      </c>
      <c r="J119" s="10">
        <f t="shared" si="4"/>
        <v>40338.791666666664</v>
      </c>
      <c r="K119">
        <v>1268337744</v>
      </c>
      <c r="L119" s="10">
        <f t="shared" si="5"/>
        <v>40248.834999999999</v>
      </c>
      <c r="M119" t="b">
        <v>0</v>
      </c>
      <c r="N119">
        <v>27</v>
      </c>
      <c r="O119" t="b">
        <v>1</v>
      </c>
      <c r="P119" t="s">
        <v>8266</v>
      </c>
      <c r="Q119" s="5">
        <f t="shared" si="6"/>
        <v>1.0049377777777779</v>
      </c>
      <c r="R119" s="6">
        <f t="shared" si="7"/>
        <v>167.48962962962963</v>
      </c>
      <c r="S119" t="s">
        <v>8310</v>
      </c>
      <c r="T119" t="s">
        <v>8312</v>
      </c>
    </row>
    <row r="120" spans="1:20" ht="28.8" x14ac:dyDescent="0.3">
      <c r="A120">
        <v>118</v>
      </c>
      <c r="B120" s="3" t="s">
        <v>120</v>
      </c>
      <c r="C120" s="3" t="s">
        <v>4229</v>
      </c>
      <c r="D120">
        <v>5000</v>
      </c>
      <c r="E120">
        <v>5651.58</v>
      </c>
      <c r="F120" t="s">
        <v>8219</v>
      </c>
      <c r="G120" t="s">
        <v>8224</v>
      </c>
      <c r="H120" t="s">
        <v>8246</v>
      </c>
      <c r="I120">
        <v>1311902236</v>
      </c>
      <c r="J120" s="10">
        <f t="shared" si="4"/>
        <v>40753.053657407407</v>
      </c>
      <c r="K120">
        <v>1309310236</v>
      </c>
      <c r="L120" s="10">
        <f t="shared" si="5"/>
        <v>40723.053657407407</v>
      </c>
      <c r="M120" t="b">
        <v>0</v>
      </c>
      <c r="N120">
        <v>39</v>
      </c>
      <c r="O120" t="b">
        <v>1</v>
      </c>
      <c r="P120" t="s">
        <v>8266</v>
      </c>
      <c r="Q120" s="5">
        <f t="shared" si="6"/>
        <v>1.1303159999999999</v>
      </c>
      <c r="R120" s="6">
        <f t="shared" si="7"/>
        <v>144.91230769230768</v>
      </c>
      <c r="S120" t="s">
        <v>8310</v>
      </c>
      <c r="T120" t="s">
        <v>8312</v>
      </c>
    </row>
    <row r="121" spans="1:20" ht="43.2" x14ac:dyDescent="0.3">
      <c r="A121">
        <v>119</v>
      </c>
      <c r="B121" s="3" t="s">
        <v>121</v>
      </c>
      <c r="C121" s="3" t="s">
        <v>4230</v>
      </c>
      <c r="D121">
        <v>3250</v>
      </c>
      <c r="E121">
        <v>3398.1</v>
      </c>
      <c r="F121" t="s">
        <v>8219</v>
      </c>
      <c r="G121" t="s">
        <v>8224</v>
      </c>
      <c r="H121" t="s">
        <v>8246</v>
      </c>
      <c r="I121">
        <v>1313276400</v>
      </c>
      <c r="J121" s="10">
        <f t="shared" si="4"/>
        <v>40768.958333333336</v>
      </c>
      <c r="K121">
        <v>1310693986</v>
      </c>
      <c r="L121" s="10">
        <f t="shared" si="5"/>
        <v>40739.069282407407</v>
      </c>
      <c r="M121" t="b">
        <v>0</v>
      </c>
      <c r="N121">
        <v>37</v>
      </c>
      <c r="O121" t="b">
        <v>1</v>
      </c>
      <c r="P121" t="s">
        <v>8266</v>
      </c>
      <c r="Q121" s="5">
        <f t="shared" si="6"/>
        <v>1.0455692307692308</v>
      </c>
      <c r="R121" s="6">
        <f t="shared" si="7"/>
        <v>91.840540540540545</v>
      </c>
      <c r="S121" t="s">
        <v>8310</v>
      </c>
      <c r="T121" t="s">
        <v>8312</v>
      </c>
    </row>
    <row r="122" spans="1:20" ht="57.6" x14ac:dyDescent="0.3">
      <c r="A122">
        <v>120</v>
      </c>
      <c r="B122" s="3" t="s">
        <v>122</v>
      </c>
      <c r="C122" s="3" t="s">
        <v>4231</v>
      </c>
      <c r="D122">
        <v>70000</v>
      </c>
      <c r="E122">
        <v>10</v>
      </c>
      <c r="F122" t="s">
        <v>8220</v>
      </c>
      <c r="G122" t="s">
        <v>8231</v>
      </c>
      <c r="H122" t="s">
        <v>8252</v>
      </c>
      <c r="I122">
        <v>1475457107</v>
      </c>
      <c r="J122" s="10">
        <f t="shared" si="4"/>
        <v>42646.049849537041</v>
      </c>
      <c r="K122">
        <v>1472865107</v>
      </c>
      <c r="L122" s="10">
        <f t="shared" si="5"/>
        <v>42616.049849537041</v>
      </c>
      <c r="M122" t="b">
        <v>0</v>
      </c>
      <c r="N122">
        <v>1</v>
      </c>
      <c r="O122" t="b">
        <v>0</v>
      </c>
      <c r="P122" t="s">
        <v>8267</v>
      </c>
      <c r="Q122" s="5">
        <f t="shared" si="6"/>
        <v>1.4285714285714287E-4</v>
      </c>
      <c r="R122" s="6">
        <f t="shared" si="7"/>
        <v>10</v>
      </c>
      <c r="S122" t="s">
        <v>8310</v>
      </c>
      <c r="T122" t="s">
        <v>8313</v>
      </c>
    </row>
    <row r="123" spans="1:20" ht="57.6" x14ac:dyDescent="0.3">
      <c r="A123">
        <v>121</v>
      </c>
      <c r="B123" s="3" t="s">
        <v>123</v>
      </c>
      <c r="C123" s="3" t="s">
        <v>4232</v>
      </c>
      <c r="D123">
        <v>3000</v>
      </c>
      <c r="E123">
        <v>1</v>
      </c>
      <c r="F123" t="s">
        <v>8220</v>
      </c>
      <c r="G123" t="s">
        <v>8224</v>
      </c>
      <c r="H123" t="s">
        <v>8246</v>
      </c>
      <c r="I123">
        <v>1429352160</v>
      </c>
      <c r="J123" s="10">
        <f t="shared" si="4"/>
        <v>42112.427777777775</v>
      </c>
      <c r="K123">
        <v>1427993710</v>
      </c>
      <c r="L123" s="10">
        <f t="shared" si="5"/>
        <v>42096.704976851848</v>
      </c>
      <c r="M123" t="b">
        <v>0</v>
      </c>
      <c r="N123">
        <v>1</v>
      </c>
      <c r="O123" t="b">
        <v>0</v>
      </c>
      <c r="P123" t="s">
        <v>8267</v>
      </c>
      <c r="Q123" s="5">
        <f t="shared" si="6"/>
        <v>3.3333333333333332E-4</v>
      </c>
      <c r="R123" s="6">
        <f t="shared" si="7"/>
        <v>1</v>
      </c>
      <c r="S123" t="s">
        <v>8310</v>
      </c>
      <c r="T123" t="s">
        <v>8313</v>
      </c>
    </row>
    <row r="124" spans="1:20" ht="28.8" x14ac:dyDescent="0.3">
      <c r="A124">
        <v>122</v>
      </c>
      <c r="B124" s="3" t="s">
        <v>124</v>
      </c>
      <c r="C124" s="3" t="s">
        <v>4233</v>
      </c>
      <c r="D124">
        <v>100000000</v>
      </c>
      <c r="E124">
        <v>0</v>
      </c>
      <c r="F124" t="s">
        <v>8220</v>
      </c>
      <c r="G124" t="s">
        <v>8224</v>
      </c>
      <c r="H124" t="s">
        <v>8246</v>
      </c>
      <c r="I124">
        <v>1476094907</v>
      </c>
      <c r="J124" s="10">
        <f t="shared" si="4"/>
        <v>42653.431793981479</v>
      </c>
      <c r="K124">
        <v>1470910907</v>
      </c>
      <c r="L124" s="10">
        <f t="shared" si="5"/>
        <v>42593.431793981479</v>
      </c>
      <c r="M124" t="b">
        <v>0</v>
      </c>
      <c r="N124">
        <v>0</v>
      </c>
      <c r="O124" t="b">
        <v>0</v>
      </c>
      <c r="P124" t="s">
        <v>8267</v>
      </c>
      <c r="Q124" s="5">
        <f t="shared" si="6"/>
        <v>0</v>
      </c>
      <c r="R124" s="6" t="e">
        <f t="shared" si="7"/>
        <v>#DIV/0!</v>
      </c>
      <c r="S124" t="s">
        <v>8310</v>
      </c>
      <c r="T124" t="s">
        <v>8313</v>
      </c>
    </row>
    <row r="125" spans="1:20" ht="43.2" x14ac:dyDescent="0.3">
      <c r="A125">
        <v>123</v>
      </c>
      <c r="B125" s="3" t="s">
        <v>125</v>
      </c>
      <c r="C125" s="3" t="s">
        <v>4234</v>
      </c>
      <c r="D125">
        <v>55000</v>
      </c>
      <c r="E125">
        <v>151</v>
      </c>
      <c r="F125" t="s">
        <v>8220</v>
      </c>
      <c r="G125" t="s">
        <v>8224</v>
      </c>
      <c r="H125" t="s">
        <v>8246</v>
      </c>
      <c r="I125">
        <v>1414533600</v>
      </c>
      <c r="J125" s="10">
        <f t="shared" si="4"/>
        <v>41940.916666666664</v>
      </c>
      <c r="K125">
        <v>1411411564</v>
      </c>
      <c r="L125" s="10">
        <f t="shared" si="5"/>
        <v>41904.781990740739</v>
      </c>
      <c r="M125" t="b">
        <v>0</v>
      </c>
      <c r="N125">
        <v>6</v>
      </c>
      <c r="O125" t="b">
        <v>0</v>
      </c>
      <c r="P125" t="s">
        <v>8267</v>
      </c>
      <c r="Q125" s="5">
        <f t="shared" si="6"/>
        <v>2.7454545454545453E-3</v>
      </c>
      <c r="R125" s="6">
        <f t="shared" si="7"/>
        <v>25.166666666666668</v>
      </c>
      <c r="S125" t="s">
        <v>8310</v>
      </c>
      <c r="T125" t="s">
        <v>8313</v>
      </c>
    </row>
    <row r="126" spans="1:20" ht="43.2" x14ac:dyDescent="0.3">
      <c r="A126">
        <v>124</v>
      </c>
      <c r="B126" s="3" t="s">
        <v>126</v>
      </c>
      <c r="C126" s="3" t="s">
        <v>4235</v>
      </c>
      <c r="D126">
        <v>4000</v>
      </c>
      <c r="E126">
        <v>0</v>
      </c>
      <c r="F126" t="s">
        <v>8220</v>
      </c>
      <c r="G126" t="s">
        <v>8224</v>
      </c>
      <c r="H126" t="s">
        <v>8246</v>
      </c>
      <c r="I126">
        <v>1431728242</v>
      </c>
      <c r="J126" s="10">
        <f t="shared" si="4"/>
        <v>42139.928726851853</v>
      </c>
      <c r="K126">
        <v>1429568242</v>
      </c>
      <c r="L126" s="10">
        <f t="shared" si="5"/>
        <v>42114.928726851853</v>
      </c>
      <c r="M126" t="b">
        <v>0</v>
      </c>
      <c r="N126">
        <v>0</v>
      </c>
      <c r="O126" t="b">
        <v>0</v>
      </c>
      <c r="P126" t="s">
        <v>8267</v>
      </c>
      <c r="Q126" s="5">
        <f t="shared" si="6"/>
        <v>0</v>
      </c>
      <c r="R126" s="6" t="e">
        <f t="shared" si="7"/>
        <v>#DIV/0!</v>
      </c>
      <c r="S126" t="s">
        <v>8310</v>
      </c>
      <c r="T126" t="s">
        <v>8313</v>
      </c>
    </row>
    <row r="127" spans="1:20" ht="43.2" x14ac:dyDescent="0.3">
      <c r="A127">
        <v>125</v>
      </c>
      <c r="B127" s="3" t="s">
        <v>127</v>
      </c>
      <c r="C127" s="3" t="s">
        <v>4236</v>
      </c>
      <c r="D127">
        <v>500</v>
      </c>
      <c r="E127">
        <v>70</v>
      </c>
      <c r="F127" t="s">
        <v>8220</v>
      </c>
      <c r="G127" t="s">
        <v>8229</v>
      </c>
      <c r="H127" t="s">
        <v>8251</v>
      </c>
      <c r="I127">
        <v>1486165880</v>
      </c>
      <c r="J127" s="10">
        <f t="shared" si="4"/>
        <v>42769.993981481486</v>
      </c>
      <c r="K127">
        <v>1480981880</v>
      </c>
      <c r="L127" s="10">
        <f t="shared" si="5"/>
        <v>42709.993981481486</v>
      </c>
      <c r="M127" t="b">
        <v>0</v>
      </c>
      <c r="N127">
        <v>6</v>
      </c>
      <c r="O127" t="b">
        <v>0</v>
      </c>
      <c r="P127" t="s">
        <v>8267</v>
      </c>
      <c r="Q127" s="5">
        <f t="shared" si="6"/>
        <v>0.14000000000000001</v>
      </c>
      <c r="R127" s="6">
        <f t="shared" si="7"/>
        <v>11.666666666666666</v>
      </c>
      <c r="S127" t="s">
        <v>8310</v>
      </c>
      <c r="T127" t="s">
        <v>8313</v>
      </c>
    </row>
    <row r="128" spans="1:20" ht="43.2" x14ac:dyDescent="0.3">
      <c r="A128">
        <v>126</v>
      </c>
      <c r="B128" s="3" t="s">
        <v>128</v>
      </c>
      <c r="C128" s="3" t="s">
        <v>4237</v>
      </c>
      <c r="D128">
        <v>25000</v>
      </c>
      <c r="E128">
        <v>1387</v>
      </c>
      <c r="F128" t="s">
        <v>8220</v>
      </c>
      <c r="G128" t="s">
        <v>8224</v>
      </c>
      <c r="H128" t="s">
        <v>8246</v>
      </c>
      <c r="I128">
        <v>1433988000</v>
      </c>
      <c r="J128" s="10">
        <f t="shared" si="4"/>
        <v>42166.083333333328</v>
      </c>
      <c r="K128">
        <v>1431353337</v>
      </c>
      <c r="L128" s="10">
        <f t="shared" si="5"/>
        <v>42135.589548611111</v>
      </c>
      <c r="M128" t="b">
        <v>0</v>
      </c>
      <c r="N128">
        <v>13</v>
      </c>
      <c r="O128" t="b">
        <v>0</v>
      </c>
      <c r="P128" t="s">
        <v>8267</v>
      </c>
      <c r="Q128" s="5">
        <f t="shared" si="6"/>
        <v>5.5480000000000002E-2</v>
      </c>
      <c r="R128" s="6">
        <f t="shared" si="7"/>
        <v>106.69230769230769</v>
      </c>
      <c r="S128" t="s">
        <v>8310</v>
      </c>
      <c r="T128" t="s">
        <v>8313</v>
      </c>
    </row>
    <row r="129" spans="1:20" ht="43.2" x14ac:dyDescent="0.3">
      <c r="A129">
        <v>127</v>
      </c>
      <c r="B129" s="3" t="s">
        <v>129</v>
      </c>
      <c r="C129" s="3" t="s">
        <v>4238</v>
      </c>
      <c r="D129">
        <v>8000</v>
      </c>
      <c r="E129">
        <v>190</v>
      </c>
      <c r="F129" t="s">
        <v>8220</v>
      </c>
      <c r="G129" t="s">
        <v>8224</v>
      </c>
      <c r="H129" t="s">
        <v>8246</v>
      </c>
      <c r="I129">
        <v>1428069541</v>
      </c>
      <c r="J129" s="10">
        <f t="shared" si="4"/>
        <v>42097.582650462966</v>
      </c>
      <c r="K129">
        <v>1425481141</v>
      </c>
      <c r="L129" s="10">
        <f t="shared" si="5"/>
        <v>42067.62431712963</v>
      </c>
      <c r="M129" t="b">
        <v>0</v>
      </c>
      <c r="N129">
        <v>4</v>
      </c>
      <c r="O129" t="b">
        <v>0</v>
      </c>
      <c r="P129" t="s">
        <v>8267</v>
      </c>
      <c r="Q129" s="5">
        <f t="shared" si="6"/>
        <v>2.375E-2</v>
      </c>
      <c r="R129" s="6">
        <f t="shared" si="7"/>
        <v>47.5</v>
      </c>
      <c r="S129" t="s">
        <v>8310</v>
      </c>
      <c r="T129" t="s">
        <v>8313</v>
      </c>
    </row>
    <row r="130" spans="1:20" ht="28.8" x14ac:dyDescent="0.3">
      <c r="A130">
        <v>128</v>
      </c>
      <c r="B130" s="3" t="s">
        <v>130</v>
      </c>
      <c r="C130" s="3" t="s">
        <v>4239</v>
      </c>
      <c r="D130">
        <v>100000</v>
      </c>
      <c r="E130">
        <v>1867</v>
      </c>
      <c r="F130" t="s">
        <v>8220</v>
      </c>
      <c r="G130" t="s">
        <v>8224</v>
      </c>
      <c r="H130" t="s">
        <v>8246</v>
      </c>
      <c r="I130">
        <v>1476941293</v>
      </c>
      <c r="J130" s="10">
        <f t="shared" si="4"/>
        <v>42663.22792824074</v>
      </c>
      <c r="K130">
        <v>1473917293</v>
      </c>
      <c r="L130" s="10">
        <f t="shared" si="5"/>
        <v>42628.22792824074</v>
      </c>
      <c r="M130" t="b">
        <v>0</v>
      </c>
      <c r="N130">
        <v>6</v>
      </c>
      <c r="O130" t="b">
        <v>0</v>
      </c>
      <c r="P130" t="s">
        <v>8267</v>
      </c>
      <c r="Q130" s="5">
        <f t="shared" si="6"/>
        <v>1.8669999999999999E-2</v>
      </c>
      <c r="R130" s="6">
        <f t="shared" si="7"/>
        <v>311.16666666666669</v>
      </c>
      <c r="S130" t="s">
        <v>8310</v>
      </c>
      <c r="T130" t="s">
        <v>8313</v>
      </c>
    </row>
    <row r="131" spans="1:20" ht="57.6" x14ac:dyDescent="0.3">
      <c r="A131">
        <v>129</v>
      </c>
      <c r="B131" s="3" t="s">
        <v>131</v>
      </c>
      <c r="C131" s="3" t="s">
        <v>4240</v>
      </c>
      <c r="D131">
        <v>20000</v>
      </c>
      <c r="E131">
        <v>0</v>
      </c>
      <c r="F131" t="s">
        <v>8220</v>
      </c>
      <c r="G131" t="s">
        <v>8224</v>
      </c>
      <c r="H131" t="s">
        <v>8246</v>
      </c>
      <c r="I131">
        <v>1414708183</v>
      </c>
      <c r="J131" s="10">
        <f t="shared" ref="J131:J194" si="8">(((I131/60)/60)/24)+DATE(1970,1,1)</f>
        <v>41942.937303240738</v>
      </c>
      <c r="K131">
        <v>1409524183</v>
      </c>
      <c r="L131" s="10">
        <f t="shared" ref="L131:L194" si="9">(((K131/60)/60)/24)+DATE(1970,1,1)</f>
        <v>41882.937303240738</v>
      </c>
      <c r="M131" t="b">
        <v>0</v>
      </c>
      <c r="N131">
        <v>0</v>
      </c>
      <c r="O131" t="b">
        <v>0</v>
      </c>
      <c r="P131" t="s">
        <v>8267</v>
      </c>
      <c r="Q131" s="5">
        <f t="shared" ref="Q131:Q194" si="10">E131/D131</f>
        <v>0</v>
      </c>
      <c r="R131" s="6" t="e">
        <f t="shared" ref="R131:R194" si="11">E131/N131</f>
        <v>#DIV/0!</v>
      </c>
      <c r="S131" t="s">
        <v>8310</v>
      </c>
      <c r="T131" t="s">
        <v>8313</v>
      </c>
    </row>
    <row r="132" spans="1:20" ht="43.2" x14ac:dyDescent="0.3">
      <c r="A132">
        <v>130</v>
      </c>
      <c r="B132" s="3" t="s">
        <v>132</v>
      </c>
      <c r="C132" s="3" t="s">
        <v>4241</v>
      </c>
      <c r="D132">
        <v>600</v>
      </c>
      <c r="E132">
        <v>0</v>
      </c>
      <c r="F132" t="s">
        <v>8220</v>
      </c>
      <c r="G132" t="s">
        <v>8225</v>
      </c>
      <c r="H132" t="s">
        <v>8247</v>
      </c>
      <c r="I132">
        <v>1402949760</v>
      </c>
      <c r="J132" s="10">
        <f t="shared" si="8"/>
        <v>41806.844444444447</v>
      </c>
      <c r="K132">
        <v>1400536692</v>
      </c>
      <c r="L132" s="10">
        <f t="shared" si="9"/>
        <v>41778.915416666663</v>
      </c>
      <c r="M132" t="b">
        <v>0</v>
      </c>
      <c r="N132">
        <v>0</v>
      </c>
      <c r="O132" t="b">
        <v>0</v>
      </c>
      <c r="P132" t="s">
        <v>8267</v>
      </c>
      <c r="Q132" s="5">
        <f t="shared" si="10"/>
        <v>0</v>
      </c>
      <c r="R132" s="6" t="e">
        <f t="shared" si="11"/>
        <v>#DIV/0!</v>
      </c>
      <c r="S132" t="s">
        <v>8310</v>
      </c>
      <c r="T132" t="s">
        <v>8313</v>
      </c>
    </row>
    <row r="133" spans="1:20" x14ac:dyDescent="0.3">
      <c r="A133">
        <v>131</v>
      </c>
      <c r="B133" s="3" t="s">
        <v>133</v>
      </c>
      <c r="C133" s="3" t="s">
        <v>4242</v>
      </c>
      <c r="D133">
        <v>1200</v>
      </c>
      <c r="E133">
        <v>0</v>
      </c>
      <c r="F133" t="s">
        <v>8220</v>
      </c>
      <c r="G133" t="s">
        <v>8224</v>
      </c>
      <c r="H133" t="s">
        <v>8246</v>
      </c>
      <c r="I133">
        <v>1467763200</v>
      </c>
      <c r="J133" s="10">
        <f t="shared" si="8"/>
        <v>42557</v>
      </c>
      <c r="K133">
        <v>1466453161</v>
      </c>
      <c r="L133" s="10">
        <f t="shared" si="9"/>
        <v>42541.837511574078</v>
      </c>
      <c r="M133" t="b">
        <v>0</v>
      </c>
      <c r="N133">
        <v>0</v>
      </c>
      <c r="O133" t="b">
        <v>0</v>
      </c>
      <c r="P133" t="s">
        <v>8267</v>
      </c>
      <c r="Q133" s="5">
        <f t="shared" si="10"/>
        <v>0</v>
      </c>
      <c r="R133" s="6" t="e">
        <f t="shared" si="11"/>
        <v>#DIV/0!</v>
      </c>
      <c r="S133" t="s">
        <v>8310</v>
      </c>
      <c r="T133" t="s">
        <v>8313</v>
      </c>
    </row>
    <row r="134" spans="1:20" ht="43.2" x14ac:dyDescent="0.3">
      <c r="A134">
        <v>132</v>
      </c>
      <c r="B134" s="3" t="s">
        <v>134</v>
      </c>
      <c r="C134" s="3" t="s">
        <v>4243</v>
      </c>
      <c r="D134">
        <v>80000</v>
      </c>
      <c r="E134">
        <v>7655</v>
      </c>
      <c r="F134" t="s">
        <v>8220</v>
      </c>
      <c r="G134" t="s">
        <v>8224</v>
      </c>
      <c r="H134" t="s">
        <v>8246</v>
      </c>
      <c r="I134">
        <v>1415392207</v>
      </c>
      <c r="J134" s="10">
        <f t="shared" si="8"/>
        <v>41950.854247685187</v>
      </c>
      <c r="K134">
        <v>1411500607</v>
      </c>
      <c r="L134" s="10">
        <f t="shared" si="9"/>
        <v>41905.812581018516</v>
      </c>
      <c r="M134" t="b">
        <v>0</v>
      </c>
      <c r="N134">
        <v>81</v>
      </c>
      <c r="O134" t="b">
        <v>0</v>
      </c>
      <c r="P134" t="s">
        <v>8267</v>
      </c>
      <c r="Q134" s="5">
        <f t="shared" si="10"/>
        <v>9.5687499999999995E-2</v>
      </c>
      <c r="R134" s="6">
        <f t="shared" si="11"/>
        <v>94.506172839506178</v>
      </c>
      <c r="S134" t="s">
        <v>8310</v>
      </c>
      <c r="T134" t="s">
        <v>8313</v>
      </c>
    </row>
    <row r="135" spans="1:20" ht="28.8" x14ac:dyDescent="0.3">
      <c r="A135">
        <v>133</v>
      </c>
      <c r="B135" s="3" t="s">
        <v>135</v>
      </c>
      <c r="C135" s="3" t="s">
        <v>4244</v>
      </c>
      <c r="D135">
        <v>71764</v>
      </c>
      <c r="E135">
        <v>0</v>
      </c>
      <c r="F135" t="s">
        <v>8220</v>
      </c>
      <c r="G135" t="s">
        <v>8224</v>
      </c>
      <c r="H135" t="s">
        <v>8246</v>
      </c>
      <c r="I135">
        <v>1464715860</v>
      </c>
      <c r="J135" s="10">
        <f t="shared" si="8"/>
        <v>42521.729861111111</v>
      </c>
      <c r="K135">
        <v>1462130584</v>
      </c>
      <c r="L135" s="10">
        <f t="shared" si="9"/>
        <v>42491.80768518518</v>
      </c>
      <c r="M135" t="b">
        <v>0</v>
      </c>
      <c r="N135">
        <v>0</v>
      </c>
      <c r="O135" t="b">
        <v>0</v>
      </c>
      <c r="P135" t="s">
        <v>8267</v>
      </c>
      <c r="Q135" s="5">
        <f t="shared" si="10"/>
        <v>0</v>
      </c>
      <c r="R135" s="6" t="e">
        <f t="shared" si="11"/>
        <v>#DIV/0!</v>
      </c>
      <c r="S135" t="s">
        <v>8310</v>
      </c>
      <c r="T135" t="s">
        <v>8313</v>
      </c>
    </row>
    <row r="136" spans="1:20" ht="28.8" x14ac:dyDescent="0.3">
      <c r="A136">
        <v>134</v>
      </c>
      <c r="B136" s="3" t="s">
        <v>136</v>
      </c>
      <c r="C136" s="3" t="s">
        <v>4245</v>
      </c>
      <c r="D136">
        <v>5000</v>
      </c>
      <c r="E136">
        <v>0</v>
      </c>
      <c r="F136" t="s">
        <v>8220</v>
      </c>
      <c r="G136" t="s">
        <v>8224</v>
      </c>
      <c r="H136" t="s">
        <v>8246</v>
      </c>
      <c r="I136">
        <v>1441386000</v>
      </c>
      <c r="J136" s="10">
        <f t="shared" si="8"/>
        <v>42251.708333333328</v>
      </c>
      <c r="K136">
        <v>1438811418</v>
      </c>
      <c r="L136" s="10">
        <f t="shared" si="9"/>
        <v>42221.909930555557</v>
      </c>
      <c r="M136" t="b">
        <v>0</v>
      </c>
      <c r="N136">
        <v>0</v>
      </c>
      <c r="O136" t="b">
        <v>0</v>
      </c>
      <c r="P136" t="s">
        <v>8267</v>
      </c>
      <c r="Q136" s="5">
        <f t="shared" si="10"/>
        <v>0</v>
      </c>
      <c r="R136" s="6" t="e">
        <f t="shared" si="11"/>
        <v>#DIV/0!</v>
      </c>
      <c r="S136" t="s">
        <v>8310</v>
      </c>
      <c r="T136" t="s">
        <v>8313</v>
      </c>
    </row>
    <row r="137" spans="1:20" ht="43.2" x14ac:dyDescent="0.3">
      <c r="A137">
        <v>135</v>
      </c>
      <c r="B137" s="3" t="s">
        <v>137</v>
      </c>
      <c r="C137" s="3" t="s">
        <v>4246</v>
      </c>
      <c r="D137">
        <v>3000</v>
      </c>
      <c r="E137">
        <v>403</v>
      </c>
      <c r="F137" t="s">
        <v>8220</v>
      </c>
      <c r="G137" t="s">
        <v>8224</v>
      </c>
      <c r="H137" t="s">
        <v>8246</v>
      </c>
      <c r="I137">
        <v>1404241200</v>
      </c>
      <c r="J137" s="10">
        <f t="shared" si="8"/>
        <v>41821.791666666664</v>
      </c>
      <c r="K137">
        <v>1401354597</v>
      </c>
      <c r="L137" s="10">
        <f t="shared" si="9"/>
        <v>41788.381909722222</v>
      </c>
      <c r="M137" t="b">
        <v>0</v>
      </c>
      <c r="N137">
        <v>5</v>
      </c>
      <c r="O137" t="b">
        <v>0</v>
      </c>
      <c r="P137" t="s">
        <v>8267</v>
      </c>
      <c r="Q137" s="5">
        <f t="shared" si="10"/>
        <v>0.13433333333333333</v>
      </c>
      <c r="R137" s="6">
        <f t="shared" si="11"/>
        <v>80.599999999999994</v>
      </c>
      <c r="S137" t="s">
        <v>8310</v>
      </c>
      <c r="T137" t="s">
        <v>8313</v>
      </c>
    </row>
    <row r="138" spans="1:20" ht="57.6" x14ac:dyDescent="0.3">
      <c r="A138">
        <v>136</v>
      </c>
      <c r="B138" s="3" t="s">
        <v>138</v>
      </c>
      <c r="C138" s="3" t="s">
        <v>4232</v>
      </c>
      <c r="D138">
        <v>3000</v>
      </c>
      <c r="E138">
        <v>0</v>
      </c>
      <c r="F138" t="s">
        <v>8220</v>
      </c>
      <c r="G138" t="s">
        <v>8224</v>
      </c>
      <c r="H138" t="s">
        <v>8246</v>
      </c>
      <c r="I138">
        <v>1431771360</v>
      </c>
      <c r="J138" s="10">
        <f t="shared" si="8"/>
        <v>42140.427777777775</v>
      </c>
      <c r="K138">
        <v>1427968234</v>
      </c>
      <c r="L138" s="10">
        <f t="shared" si="9"/>
        <v>42096.410115740742</v>
      </c>
      <c r="M138" t="b">
        <v>0</v>
      </c>
      <c r="N138">
        <v>0</v>
      </c>
      <c r="O138" t="b">
        <v>0</v>
      </c>
      <c r="P138" t="s">
        <v>8267</v>
      </c>
      <c r="Q138" s="5">
        <f t="shared" si="10"/>
        <v>0</v>
      </c>
      <c r="R138" s="6" t="e">
        <f t="shared" si="11"/>
        <v>#DIV/0!</v>
      </c>
      <c r="S138" t="s">
        <v>8310</v>
      </c>
      <c r="T138" t="s">
        <v>8313</v>
      </c>
    </row>
    <row r="139" spans="1:20" ht="43.2" x14ac:dyDescent="0.3">
      <c r="A139">
        <v>137</v>
      </c>
      <c r="B139" s="3" t="s">
        <v>139</v>
      </c>
      <c r="C139" s="3" t="s">
        <v>4247</v>
      </c>
      <c r="D139">
        <v>55000</v>
      </c>
      <c r="E139">
        <v>0</v>
      </c>
      <c r="F139" t="s">
        <v>8220</v>
      </c>
      <c r="G139" t="s">
        <v>8232</v>
      </c>
      <c r="H139" t="s">
        <v>8253</v>
      </c>
      <c r="I139">
        <v>1444657593</v>
      </c>
      <c r="J139" s="10">
        <f t="shared" si="8"/>
        <v>42289.573993055557</v>
      </c>
      <c r="K139">
        <v>1440337593</v>
      </c>
      <c r="L139" s="10">
        <f t="shared" si="9"/>
        <v>42239.573993055557</v>
      </c>
      <c r="M139" t="b">
        <v>0</v>
      </c>
      <c r="N139">
        <v>0</v>
      </c>
      <c r="O139" t="b">
        <v>0</v>
      </c>
      <c r="P139" t="s">
        <v>8267</v>
      </c>
      <c r="Q139" s="5">
        <f t="shared" si="10"/>
        <v>0</v>
      </c>
      <c r="R139" s="6" t="e">
        <f t="shared" si="11"/>
        <v>#DIV/0!</v>
      </c>
      <c r="S139" t="s">
        <v>8310</v>
      </c>
      <c r="T139" t="s">
        <v>8313</v>
      </c>
    </row>
    <row r="140" spans="1:20" ht="43.2" x14ac:dyDescent="0.3">
      <c r="A140">
        <v>138</v>
      </c>
      <c r="B140" s="3" t="s">
        <v>140</v>
      </c>
      <c r="C140" s="3" t="s">
        <v>4248</v>
      </c>
      <c r="D140">
        <v>150000</v>
      </c>
      <c r="E140">
        <v>4712</v>
      </c>
      <c r="F140" t="s">
        <v>8220</v>
      </c>
      <c r="G140" t="s">
        <v>8224</v>
      </c>
      <c r="H140" t="s">
        <v>8246</v>
      </c>
      <c r="I140">
        <v>1438405140</v>
      </c>
      <c r="J140" s="10">
        <f t="shared" si="8"/>
        <v>42217.207638888889</v>
      </c>
      <c r="K140">
        <v>1435731041</v>
      </c>
      <c r="L140" s="10">
        <f t="shared" si="9"/>
        <v>42186.257418981477</v>
      </c>
      <c r="M140" t="b">
        <v>0</v>
      </c>
      <c r="N140">
        <v>58</v>
      </c>
      <c r="O140" t="b">
        <v>0</v>
      </c>
      <c r="P140" t="s">
        <v>8267</v>
      </c>
      <c r="Q140" s="5">
        <f t="shared" si="10"/>
        <v>3.1413333333333335E-2</v>
      </c>
      <c r="R140" s="6">
        <f t="shared" si="11"/>
        <v>81.241379310344826</v>
      </c>
      <c r="S140" t="s">
        <v>8310</v>
      </c>
      <c r="T140" t="s">
        <v>8313</v>
      </c>
    </row>
    <row r="141" spans="1:20" ht="43.2" x14ac:dyDescent="0.3">
      <c r="A141">
        <v>139</v>
      </c>
      <c r="B141" s="3" t="s">
        <v>141</v>
      </c>
      <c r="C141" s="3" t="s">
        <v>4249</v>
      </c>
      <c r="D141">
        <v>500</v>
      </c>
      <c r="E141">
        <v>500</v>
      </c>
      <c r="F141" t="s">
        <v>8220</v>
      </c>
      <c r="G141" t="s">
        <v>8224</v>
      </c>
      <c r="H141" t="s">
        <v>8246</v>
      </c>
      <c r="I141">
        <v>1436738772</v>
      </c>
      <c r="J141" s="10">
        <f t="shared" si="8"/>
        <v>42197.920972222222</v>
      </c>
      <c r="K141">
        <v>1435874772</v>
      </c>
      <c r="L141" s="10">
        <f t="shared" si="9"/>
        <v>42187.920972222222</v>
      </c>
      <c r="M141" t="b">
        <v>0</v>
      </c>
      <c r="N141">
        <v>1</v>
      </c>
      <c r="O141" t="b">
        <v>0</v>
      </c>
      <c r="P141" t="s">
        <v>8267</v>
      </c>
      <c r="Q141" s="5">
        <f t="shared" si="10"/>
        <v>1</v>
      </c>
      <c r="R141" s="6">
        <f t="shared" si="11"/>
        <v>500</v>
      </c>
      <c r="S141" t="s">
        <v>8310</v>
      </c>
      <c r="T141" t="s">
        <v>8313</v>
      </c>
    </row>
    <row r="142" spans="1:20" ht="43.2" x14ac:dyDescent="0.3">
      <c r="A142">
        <v>140</v>
      </c>
      <c r="B142" s="3" t="s">
        <v>142</v>
      </c>
      <c r="C142" s="3" t="s">
        <v>4250</v>
      </c>
      <c r="D142">
        <v>200000</v>
      </c>
      <c r="E142">
        <v>0</v>
      </c>
      <c r="F142" t="s">
        <v>8220</v>
      </c>
      <c r="G142" t="s">
        <v>8224</v>
      </c>
      <c r="H142" t="s">
        <v>8246</v>
      </c>
      <c r="I142">
        <v>1426823132</v>
      </c>
      <c r="J142" s="10">
        <f t="shared" si="8"/>
        <v>42083.15662037037</v>
      </c>
      <c r="K142">
        <v>1424234732</v>
      </c>
      <c r="L142" s="10">
        <f t="shared" si="9"/>
        <v>42053.198287037041</v>
      </c>
      <c r="M142" t="b">
        <v>0</v>
      </c>
      <c r="N142">
        <v>0</v>
      </c>
      <c r="O142" t="b">
        <v>0</v>
      </c>
      <c r="P142" t="s">
        <v>8267</v>
      </c>
      <c r="Q142" s="5">
        <f t="shared" si="10"/>
        <v>0</v>
      </c>
      <c r="R142" s="6" t="e">
        <f t="shared" si="11"/>
        <v>#DIV/0!</v>
      </c>
      <c r="S142" t="s">
        <v>8310</v>
      </c>
      <c r="T142" t="s">
        <v>8313</v>
      </c>
    </row>
    <row r="143" spans="1:20" ht="43.2" x14ac:dyDescent="0.3">
      <c r="A143">
        <v>141</v>
      </c>
      <c r="B143" s="3" t="s">
        <v>143</v>
      </c>
      <c r="C143" s="3" t="s">
        <v>4251</v>
      </c>
      <c r="D143">
        <v>12000</v>
      </c>
      <c r="E143">
        <v>1293</v>
      </c>
      <c r="F143" t="s">
        <v>8220</v>
      </c>
      <c r="G143" t="s">
        <v>8224</v>
      </c>
      <c r="H143" t="s">
        <v>8246</v>
      </c>
      <c r="I143">
        <v>1433043623</v>
      </c>
      <c r="J143" s="10">
        <f t="shared" si="8"/>
        <v>42155.153043981481</v>
      </c>
      <c r="K143">
        <v>1429155623</v>
      </c>
      <c r="L143" s="10">
        <f t="shared" si="9"/>
        <v>42110.153043981481</v>
      </c>
      <c r="M143" t="b">
        <v>0</v>
      </c>
      <c r="N143">
        <v>28</v>
      </c>
      <c r="O143" t="b">
        <v>0</v>
      </c>
      <c r="P143" t="s">
        <v>8267</v>
      </c>
      <c r="Q143" s="5">
        <f t="shared" si="10"/>
        <v>0.10775</v>
      </c>
      <c r="R143" s="6">
        <f t="shared" si="11"/>
        <v>46.178571428571431</v>
      </c>
      <c r="S143" t="s">
        <v>8310</v>
      </c>
      <c r="T143" t="s">
        <v>8313</v>
      </c>
    </row>
    <row r="144" spans="1:20" ht="43.2" x14ac:dyDescent="0.3">
      <c r="A144">
        <v>142</v>
      </c>
      <c r="B144" s="3" t="s">
        <v>144</v>
      </c>
      <c r="C144" s="3" t="s">
        <v>4252</v>
      </c>
      <c r="D144">
        <v>3000</v>
      </c>
      <c r="E144">
        <v>10</v>
      </c>
      <c r="F144" t="s">
        <v>8220</v>
      </c>
      <c r="G144" t="s">
        <v>8224</v>
      </c>
      <c r="H144" t="s">
        <v>8246</v>
      </c>
      <c r="I144">
        <v>1416176778</v>
      </c>
      <c r="J144" s="10">
        <f t="shared" si="8"/>
        <v>41959.934930555552</v>
      </c>
      <c r="K144">
        <v>1414358778</v>
      </c>
      <c r="L144" s="10">
        <f t="shared" si="9"/>
        <v>41938.893263888887</v>
      </c>
      <c r="M144" t="b">
        <v>0</v>
      </c>
      <c r="N144">
        <v>1</v>
      </c>
      <c r="O144" t="b">
        <v>0</v>
      </c>
      <c r="P144" t="s">
        <v>8267</v>
      </c>
      <c r="Q144" s="5">
        <f t="shared" si="10"/>
        <v>3.3333333333333335E-3</v>
      </c>
      <c r="R144" s="6">
        <f t="shared" si="11"/>
        <v>10</v>
      </c>
      <c r="S144" t="s">
        <v>8310</v>
      </c>
      <c r="T144" t="s">
        <v>8313</v>
      </c>
    </row>
    <row r="145" spans="1:20" ht="43.2" x14ac:dyDescent="0.3">
      <c r="A145">
        <v>143</v>
      </c>
      <c r="B145" s="3" t="s">
        <v>145</v>
      </c>
      <c r="C145" s="3" t="s">
        <v>4253</v>
      </c>
      <c r="D145">
        <v>5500</v>
      </c>
      <c r="E145">
        <v>0</v>
      </c>
      <c r="F145" t="s">
        <v>8220</v>
      </c>
      <c r="G145" t="s">
        <v>8226</v>
      </c>
      <c r="H145" t="s">
        <v>8248</v>
      </c>
      <c r="I145">
        <v>1472882100</v>
      </c>
      <c r="J145" s="10">
        <f t="shared" si="8"/>
        <v>42616.246527777781</v>
      </c>
      <c r="K145">
        <v>1467941542</v>
      </c>
      <c r="L145" s="10">
        <f t="shared" si="9"/>
        <v>42559.064143518524</v>
      </c>
      <c r="M145" t="b">
        <v>0</v>
      </c>
      <c r="N145">
        <v>0</v>
      </c>
      <c r="O145" t="b">
        <v>0</v>
      </c>
      <c r="P145" t="s">
        <v>8267</v>
      </c>
      <c r="Q145" s="5">
        <f t="shared" si="10"/>
        <v>0</v>
      </c>
      <c r="R145" s="6" t="e">
        <f t="shared" si="11"/>
        <v>#DIV/0!</v>
      </c>
      <c r="S145" t="s">
        <v>8310</v>
      </c>
      <c r="T145" t="s">
        <v>8313</v>
      </c>
    </row>
    <row r="146" spans="1:20" ht="43.2" x14ac:dyDescent="0.3">
      <c r="A146">
        <v>144</v>
      </c>
      <c r="B146" s="3" t="s">
        <v>146</v>
      </c>
      <c r="C146" s="3" t="s">
        <v>4254</v>
      </c>
      <c r="D146">
        <v>7500</v>
      </c>
      <c r="E146">
        <v>2070</v>
      </c>
      <c r="F146" t="s">
        <v>8220</v>
      </c>
      <c r="G146" t="s">
        <v>8229</v>
      </c>
      <c r="H146" t="s">
        <v>8251</v>
      </c>
      <c r="I146">
        <v>1428945472</v>
      </c>
      <c r="J146" s="10">
        <f t="shared" si="8"/>
        <v>42107.72074074074</v>
      </c>
      <c r="K146">
        <v>1423765072</v>
      </c>
      <c r="L146" s="10">
        <f t="shared" si="9"/>
        <v>42047.762407407412</v>
      </c>
      <c r="M146" t="b">
        <v>0</v>
      </c>
      <c r="N146">
        <v>37</v>
      </c>
      <c r="O146" t="b">
        <v>0</v>
      </c>
      <c r="P146" t="s">
        <v>8267</v>
      </c>
      <c r="Q146" s="5">
        <f t="shared" si="10"/>
        <v>0.27600000000000002</v>
      </c>
      <c r="R146" s="6">
        <f t="shared" si="11"/>
        <v>55.945945945945944</v>
      </c>
      <c r="S146" t="s">
        <v>8310</v>
      </c>
      <c r="T146" t="s">
        <v>8313</v>
      </c>
    </row>
    <row r="147" spans="1:20" ht="43.2" x14ac:dyDescent="0.3">
      <c r="A147">
        <v>145</v>
      </c>
      <c r="B147" s="3" t="s">
        <v>147</v>
      </c>
      <c r="C147" s="3" t="s">
        <v>4255</v>
      </c>
      <c r="D147">
        <v>4500</v>
      </c>
      <c r="E147">
        <v>338</v>
      </c>
      <c r="F147" t="s">
        <v>8220</v>
      </c>
      <c r="G147" t="s">
        <v>8224</v>
      </c>
      <c r="H147" t="s">
        <v>8246</v>
      </c>
      <c r="I147">
        <v>1439298052</v>
      </c>
      <c r="J147" s="10">
        <f t="shared" si="8"/>
        <v>42227.542268518519</v>
      </c>
      <c r="K147">
        <v>1436965252</v>
      </c>
      <c r="L147" s="10">
        <f t="shared" si="9"/>
        <v>42200.542268518519</v>
      </c>
      <c r="M147" t="b">
        <v>0</v>
      </c>
      <c r="N147">
        <v>9</v>
      </c>
      <c r="O147" t="b">
        <v>0</v>
      </c>
      <c r="P147" t="s">
        <v>8267</v>
      </c>
      <c r="Q147" s="5">
        <f t="shared" si="10"/>
        <v>7.5111111111111115E-2</v>
      </c>
      <c r="R147" s="6">
        <f t="shared" si="11"/>
        <v>37.555555555555557</v>
      </c>
      <c r="S147" t="s">
        <v>8310</v>
      </c>
      <c r="T147" t="s">
        <v>8313</v>
      </c>
    </row>
    <row r="148" spans="1:20" ht="43.2" x14ac:dyDescent="0.3">
      <c r="A148">
        <v>146</v>
      </c>
      <c r="B148" s="3" t="s">
        <v>148</v>
      </c>
      <c r="C148" s="3" t="s">
        <v>4256</v>
      </c>
      <c r="D148">
        <v>20000</v>
      </c>
      <c r="E148">
        <v>115</v>
      </c>
      <c r="F148" t="s">
        <v>8220</v>
      </c>
      <c r="G148" t="s">
        <v>8224</v>
      </c>
      <c r="H148" t="s">
        <v>8246</v>
      </c>
      <c r="I148">
        <v>1484698998</v>
      </c>
      <c r="J148" s="10">
        <f t="shared" si="8"/>
        <v>42753.016180555554</v>
      </c>
      <c r="K148">
        <v>1479514998</v>
      </c>
      <c r="L148" s="10">
        <f t="shared" si="9"/>
        <v>42693.016180555554</v>
      </c>
      <c r="M148" t="b">
        <v>0</v>
      </c>
      <c r="N148">
        <v>3</v>
      </c>
      <c r="O148" t="b">
        <v>0</v>
      </c>
      <c r="P148" t="s">
        <v>8267</v>
      </c>
      <c r="Q148" s="5">
        <f t="shared" si="10"/>
        <v>5.7499999999999999E-3</v>
      </c>
      <c r="R148" s="6">
        <f t="shared" si="11"/>
        <v>38.333333333333336</v>
      </c>
      <c r="S148" t="s">
        <v>8310</v>
      </c>
      <c r="T148" t="s">
        <v>8313</v>
      </c>
    </row>
    <row r="149" spans="1:20" ht="28.8" x14ac:dyDescent="0.3">
      <c r="A149">
        <v>147</v>
      </c>
      <c r="B149" s="3" t="s">
        <v>149</v>
      </c>
      <c r="C149" s="3" t="s">
        <v>4257</v>
      </c>
      <c r="D149">
        <v>7000</v>
      </c>
      <c r="E149">
        <v>0</v>
      </c>
      <c r="F149" t="s">
        <v>8220</v>
      </c>
      <c r="G149" t="s">
        <v>8225</v>
      </c>
      <c r="H149" t="s">
        <v>8247</v>
      </c>
      <c r="I149">
        <v>1420741080</v>
      </c>
      <c r="J149" s="10">
        <f t="shared" si="8"/>
        <v>42012.762499999997</v>
      </c>
      <c r="K149">
        <v>1417026340</v>
      </c>
      <c r="L149" s="10">
        <f t="shared" si="9"/>
        <v>41969.767824074079</v>
      </c>
      <c r="M149" t="b">
        <v>0</v>
      </c>
      <c r="N149">
        <v>0</v>
      </c>
      <c r="O149" t="b">
        <v>0</v>
      </c>
      <c r="P149" t="s">
        <v>8267</v>
      </c>
      <c r="Q149" s="5">
        <f t="shared" si="10"/>
        <v>0</v>
      </c>
      <c r="R149" s="6" t="e">
        <f t="shared" si="11"/>
        <v>#DIV/0!</v>
      </c>
      <c r="S149" t="s">
        <v>8310</v>
      </c>
      <c r="T149" t="s">
        <v>8313</v>
      </c>
    </row>
    <row r="150" spans="1:20" ht="43.2" x14ac:dyDescent="0.3">
      <c r="A150">
        <v>148</v>
      </c>
      <c r="B150" s="3" t="s">
        <v>150</v>
      </c>
      <c r="C150" s="3" t="s">
        <v>4258</v>
      </c>
      <c r="D150">
        <v>50000</v>
      </c>
      <c r="E150">
        <v>40</v>
      </c>
      <c r="F150" t="s">
        <v>8220</v>
      </c>
      <c r="G150" t="s">
        <v>8224</v>
      </c>
      <c r="H150" t="s">
        <v>8246</v>
      </c>
      <c r="I150">
        <v>1456555536</v>
      </c>
      <c r="J150" s="10">
        <f t="shared" si="8"/>
        <v>42427.281666666662</v>
      </c>
      <c r="K150">
        <v>1453963536</v>
      </c>
      <c r="L150" s="10">
        <f t="shared" si="9"/>
        <v>42397.281666666662</v>
      </c>
      <c r="M150" t="b">
        <v>0</v>
      </c>
      <c r="N150">
        <v>2</v>
      </c>
      <c r="O150" t="b">
        <v>0</v>
      </c>
      <c r="P150" t="s">
        <v>8267</v>
      </c>
      <c r="Q150" s="5">
        <f t="shared" si="10"/>
        <v>8.0000000000000004E-4</v>
      </c>
      <c r="R150" s="6">
        <f t="shared" si="11"/>
        <v>20</v>
      </c>
      <c r="S150" t="s">
        <v>8310</v>
      </c>
      <c r="T150" t="s">
        <v>8313</v>
      </c>
    </row>
    <row r="151" spans="1:20" ht="43.2" x14ac:dyDescent="0.3">
      <c r="A151">
        <v>149</v>
      </c>
      <c r="B151" s="3" t="s">
        <v>151</v>
      </c>
      <c r="C151" s="3" t="s">
        <v>4259</v>
      </c>
      <c r="D151">
        <v>10000</v>
      </c>
      <c r="E151">
        <v>92</v>
      </c>
      <c r="F151" t="s">
        <v>8220</v>
      </c>
      <c r="G151" t="s">
        <v>8224</v>
      </c>
      <c r="H151" t="s">
        <v>8246</v>
      </c>
      <c r="I151">
        <v>1419494400</v>
      </c>
      <c r="J151" s="10">
        <f t="shared" si="8"/>
        <v>41998.333333333328</v>
      </c>
      <c r="K151">
        <v>1416888470</v>
      </c>
      <c r="L151" s="10">
        <f t="shared" si="9"/>
        <v>41968.172106481477</v>
      </c>
      <c r="M151" t="b">
        <v>0</v>
      </c>
      <c r="N151">
        <v>6</v>
      </c>
      <c r="O151" t="b">
        <v>0</v>
      </c>
      <c r="P151" t="s">
        <v>8267</v>
      </c>
      <c r="Q151" s="5">
        <f t="shared" si="10"/>
        <v>9.1999999999999998E-3</v>
      </c>
      <c r="R151" s="6">
        <f t="shared" si="11"/>
        <v>15.333333333333334</v>
      </c>
      <c r="S151" t="s">
        <v>8310</v>
      </c>
      <c r="T151" t="s">
        <v>8313</v>
      </c>
    </row>
    <row r="152" spans="1:20" ht="43.2" x14ac:dyDescent="0.3">
      <c r="A152">
        <v>150</v>
      </c>
      <c r="B152" s="3" t="s">
        <v>152</v>
      </c>
      <c r="C152" s="3" t="s">
        <v>4260</v>
      </c>
      <c r="D152">
        <v>130000</v>
      </c>
      <c r="E152">
        <v>30112</v>
      </c>
      <c r="F152" t="s">
        <v>8220</v>
      </c>
      <c r="G152" t="s">
        <v>8224</v>
      </c>
      <c r="H152" t="s">
        <v>8246</v>
      </c>
      <c r="I152">
        <v>1432612382</v>
      </c>
      <c r="J152" s="10">
        <f t="shared" si="8"/>
        <v>42150.161828703705</v>
      </c>
      <c r="K152">
        <v>1427428382</v>
      </c>
      <c r="L152" s="10">
        <f t="shared" si="9"/>
        <v>42090.161828703705</v>
      </c>
      <c r="M152" t="b">
        <v>0</v>
      </c>
      <c r="N152">
        <v>67</v>
      </c>
      <c r="O152" t="b">
        <v>0</v>
      </c>
      <c r="P152" t="s">
        <v>8267</v>
      </c>
      <c r="Q152" s="5">
        <f t="shared" si="10"/>
        <v>0.23163076923076922</v>
      </c>
      <c r="R152" s="6">
        <f t="shared" si="11"/>
        <v>449.43283582089555</v>
      </c>
      <c r="S152" t="s">
        <v>8310</v>
      </c>
      <c r="T152" t="s">
        <v>8313</v>
      </c>
    </row>
    <row r="153" spans="1:20" ht="43.2" x14ac:dyDescent="0.3">
      <c r="A153">
        <v>151</v>
      </c>
      <c r="B153" s="3" t="s">
        <v>153</v>
      </c>
      <c r="C153" s="3" t="s">
        <v>4261</v>
      </c>
      <c r="D153">
        <v>250000</v>
      </c>
      <c r="E153">
        <v>140</v>
      </c>
      <c r="F153" t="s">
        <v>8220</v>
      </c>
      <c r="G153" t="s">
        <v>8226</v>
      </c>
      <c r="H153" t="s">
        <v>8248</v>
      </c>
      <c r="I153">
        <v>1434633191</v>
      </c>
      <c r="J153" s="10">
        <f t="shared" si="8"/>
        <v>42173.550821759258</v>
      </c>
      <c r="K153">
        <v>1429449191</v>
      </c>
      <c r="L153" s="10">
        <f t="shared" si="9"/>
        <v>42113.550821759258</v>
      </c>
      <c r="M153" t="b">
        <v>0</v>
      </c>
      <c r="N153">
        <v>5</v>
      </c>
      <c r="O153" t="b">
        <v>0</v>
      </c>
      <c r="P153" t="s">
        <v>8267</v>
      </c>
      <c r="Q153" s="5">
        <f t="shared" si="10"/>
        <v>5.5999999999999995E-4</v>
      </c>
      <c r="R153" s="6">
        <f t="shared" si="11"/>
        <v>28</v>
      </c>
      <c r="S153" t="s">
        <v>8310</v>
      </c>
      <c r="T153" t="s">
        <v>8313</v>
      </c>
    </row>
    <row r="154" spans="1:20" ht="28.8" x14ac:dyDescent="0.3">
      <c r="A154">
        <v>152</v>
      </c>
      <c r="B154" s="3" t="s">
        <v>154</v>
      </c>
      <c r="C154" s="3" t="s">
        <v>4262</v>
      </c>
      <c r="D154">
        <v>380000</v>
      </c>
      <c r="E154">
        <v>30</v>
      </c>
      <c r="F154" t="s">
        <v>8220</v>
      </c>
      <c r="G154" t="s">
        <v>8224</v>
      </c>
      <c r="H154" t="s">
        <v>8246</v>
      </c>
      <c r="I154">
        <v>1411437100</v>
      </c>
      <c r="J154" s="10">
        <f t="shared" si="8"/>
        <v>41905.077546296299</v>
      </c>
      <c r="K154">
        <v>1408845100</v>
      </c>
      <c r="L154" s="10">
        <f t="shared" si="9"/>
        <v>41875.077546296299</v>
      </c>
      <c r="M154" t="b">
        <v>0</v>
      </c>
      <c r="N154">
        <v>2</v>
      </c>
      <c r="O154" t="b">
        <v>0</v>
      </c>
      <c r="P154" t="s">
        <v>8267</v>
      </c>
      <c r="Q154" s="5">
        <f t="shared" si="10"/>
        <v>7.8947368421052633E-5</v>
      </c>
      <c r="R154" s="6">
        <f t="shared" si="11"/>
        <v>15</v>
      </c>
      <c r="S154" t="s">
        <v>8310</v>
      </c>
      <c r="T154" t="s">
        <v>8313</v>
      </c>
    </row>
    <row r="155" spans="1:20" ht="43.2" x14ac:dyDescent="0.3">
      <c r="A155">
        <v>153</v>
      </c>
      <c r="B155" s="3" t="s">
        <v>155</v>
      </c>
      <c r="C155" s="3" t="s">
        <v>4263</v>
      </c>
      <c r="D155">
        <v>50000</v>
      </c>
      <c r="E155">
        <v>359</v>
      </c>
      <c r="F155" t="s">
        <v>8220</v>
      </c>
      <c r="G155" t="s">
        <v>8224</v>
      </c>
      <c r="H155" t="s">
        <v>8246</v>
      </c>
      <c r="I155">
        <v>1417532644</v>
      </c>
      <c r="J155" s="10">
        <f t="shared" si="8"/>
        <v>41975.627824074079</v>
      </c>
      <c r="K155">
        <v>1413900244</v>
      </c>
      <c r="L155" s="10">
        <f t="shared" si="9"/>
        <v>41933.586157407408</v>
      </c>
      <c r="M155" t="b">
        <v>0</v>
      </c>
      <c r="N155">
        <v>10</v>
      </c>
      <c r="O155" t="b">
        <v>0</v>
      </c>
      <c r="P155" t="s">
        <v>8267</v>
      </c>
      <c r="Q155" s="5">
        <f t="shared" si="10"/>
        <v>7.1799999999999998E-3</v>
      </c>
      <c r="R155" s="6">
        <f t="shared" si="11"/>
        <v>35.9</v>
      </c>
      <c r="S155" t="s">
        <v>8310</v>
      </c>
      <c r="T155" t="s">
        <v>8313</v>
      </c>
    </row>
    <row r="156" spans="1:20" ht="43.2" x14ac:dyDescent="0.3">
      <c r="A156">
        <v>154</v>
      </c>
      <c r="B156" s="3" t="s">
        <v>156</v>
      </c>
      <c r="C156" s="3" t="s">
        <v>4264</v>
      </c>
      <c r="D156">
        <v>1500</v>
      </c>
      <c r="E156">
        <v>40</v>
      </c>
      <c r="F156" t="s">
        <v>8220</v>
      </c>
      <c r="G156" t="s">
        <v>8224</v>
      </c>
      <c r="H156" t="s">
        <v>8246</v>
      </c>
      <c r="I156">
        <v>1433336895</v>
      </c>
      <c r="J156" s="10">
        <f t="shared" si="8"/>
        <v>42158.547395833331</v>
      </c>
      <c r="K156">
        <v>1429621695</v>
      </c>
      <c r="L156" s="10">
        <f t="shared" si="9"/>
        <v>42115.547395833331</v>
      </c>
      <c r="M156" t="b">
        <v>0</v>
      </c>
      <c r="N156">
        <v>3</v>
      </c>
      <c r="O156" t="b">
        <v>0</v>
      </c>
      <c r="P156" t="s">
        <v>8267</v>
      </c>
      <c r="Q156" s="5">
        <f t="shared" si="10"/>
        <v>2.6666666666666668E-2</v>
      </c>
      <c r="R156" s="6">
        <f t="shared" si="11"/>
        <v>13.333333333333334</v>
      </c>
      <c r="S156" t="s">
        <v>8310</v>
      </c>
      <c r="T156" t="s">
        <v>8313</v>
      </c>
    </row>
    <row r="157" spans="1:20" ht="57.6" x14ac:dyDescent="0.3">
      <c r="A157">
        <v>155</v>
      </c>
      <c r="B157" s="3" t="s">
        <v>157</v>
      </c>
      <c r="C157" s="3" t="s">
        <v>4265</v>
      </c>
      <c r="D157">
        <v>1350000</v>
      </c>
      <c r="E157">
        <v>81</v>
      </c>
      <c r="F157" t="s">
        <v>8220</v>
      </c>
      <c r="G157" t="s">
        <v>8224</v>
      </c>
      <c r="H157" t="s">
        <v>8246</v>
      </c>
      <c r="I157">
        <v>1437657935</v>
      </c>
      <c r="J157" s="10">
        <f t="shared" si="8"/>
        <v>42208.559432870374</v>
      </c>
      <c r="K157">
        <v>1434201935</v>
      </c>
      <c r="L157" s="10">
        <f t="shared" si="9"/>
        <v>42168.559432870374</v>
      </c>
      <c r="M157" t="b">
        <v>0</v>
      </c>
      <c r="N157">
        <v>4</v>
      </c>
      <c r="O157" t="b">
        <v>0</v>
      </c>
      <c r="P157" t="s">
        <v>8267</v>
      </c>
      <c r="Q157" s="5">
        <f t="shared" si="10"/>
        <v>6.0000000000000002E-5</v>
      </c>
      <c r="R157" s="6">
        <f t="shared" si="11"/>
        <v>20.25</v>
      </c>
      <c r="S157" t="s">
        <v>8310</v>
      </c>
      <c r="T157" t="s">
        <v>8313</v>
      </c>
    </row>
    <row r="158" spans="1:20" ht="57.6" x14ac:dyDescent="0.3">
      <c r="A158">
        <v>156</v>
      </c>
      <c r="B158" s="3" t="s">
        <v>158</v>
      </c>
      <c r="C158" s="3" t="s">
        <v>4266</v>
      </c>
      <c r="D158">
        <v>35000</v>
      </c>
      <c r="E158">
        <v>1785</v>
      </c>
      <c r="F158" t="s">
        <v>8220</v>
      </c>
      <c r="G158" t="s">
        <v>8229</v>
      </c>
      <c r="H158" t="s">
        <v>8251</v>
      </c>
      <c r="I158">
        <v>1407034796</v>
      </c>
      <c r="J158" s="10">
        <f t="shared" si="8"/>
        <v>41854.124953703707</v>
      </c>
      <c r="K158">
        <v>1401850796</v>
      </c>
      <c r="L158" s="10">
        <f t="shared" si="9"/>
        <v>41794.124953703707</v>
      </c>
      <c r="M158" t="b">
        <v>0</v>
      </c>
      <c r="N158">
        <v>15</v>
      </c>
      <c r="O158" t="b">
        <v>0</v>
      </c>
      <c r="P158" t="s">
        <v>8267</v>
      </c>
      <c r="Q158" s="5">
        <f t="shared" si="10"/>
        <v>5.0999999999999997E-2</v>
      </c>
      <c r="R158" s="6">
        <f t="shared" si="11"/>
        <v>119</v>
      </c>
      <c r="S158" t="s">
        <v>8310</v>
      </c>
      <c r="T158" t="s">
        <v>8313</v>
      </c>
    </row>
    <row r="159" spans="1:20" ht="43.2" x14ac:dyDescent="0.3">
      <c r="A159">
        <v>157</v>
      </c>
      <c r="B159" s="3" t="s">
        <v>159</v>
      </c>
      <c r="C159" s="3" t="s">
        <v>4267</v>
      </c>
      <c r="D159">
        <v>2995</v>
      </c>
      <c r="E159">
        <v>8</v>
      </c>
      <c r="F159" t="s">
        <v>8220</v>
      </c>
      <c r="G159" t="s">
        <v>8224</v>
      </c>
      <c r="H159" t="s">
        <v>8246</v>
      </c>
      <c r="I159">
        <v>1456523572</v>
      </c>
      <c r="J159" s="10">
        <f t="shared" si="8"/>
        <v>42426.911712962959</v>
      </c>
      <c r="K159">
        <v>1453931572</v>
      </c>
      <c r="L159" s="10">
        <f t="shared" si="9"/>
        <v>42396.911712962959</v>
      </c>
      <c r="M159" t="b">
        <v>0</v>
      </c>
      <c r="N159">
        <v>2</v>
      </c>
      <c r="O159" t="b">
        <v>0</v>
      </c>
      <c r="P159" t="s">
        <v>8267</v>
      </c>
      <c r="Q159" s="5">
        <f t="shared" si="10"/>
        <v>2.671118530884808E-3</v>
      </c>
      <c r="R159" s="6">
        <f t="shared" si="11"/>
        <v>4</v>
      </c>
      <c r="S159" t="s">
        <v>8310</v>
      </c>
      <c r="T159" t="s">
        <v>8313</v>
      </c>
    </row>
    <row r="160" spans="1:20" ht="43.2" x14ac:dyDescent="0.3">
      <c r="A160">
        <v>158</v>
      </c>
      <c r="B160" s="3" t="s">
        <v>160</v>
      </c>
      <c r="C160" s="3" t="s">
        <v>4268</v>
      </c>
      <c r="D160">
        <v>5000</v>
      </c>
      <c r="E160">
        <v>0</v>
      </c>
      <c r="F160" t="s">
        <v>8220</v>
      </c>
      <c r="G160" t="s">
        <v>8224</v>
      </c>
      <c r="H160" t="s">
        <v>8246</v>
      </c>
      <c r="I160">
        <v>1413942628</v>
      </c>
      <c r="J160" s="10">
        <f t="shared" si="8"/>
        <v>41934.07671296296</v>
      </c>
      <c r="K160">
        <v>1411350628</v>
      </c>
      <c r="L160" s="10">
        <f t="shared" si="9"/>
        <v>41904.07671296296</v>
      </c>
      <c r="M160" t="b">
        <v>0</v>
      </c>
      <c r="N160">
        <v>0</v>
      </c>
      <c r="O160" t="b">
        <v>0</v>
      </c>
      <c r="P160" t="s">
        <v>8267</v>
      </c>
      <c r="Q160" s="5">
        <f t="shared" si="10"/>
        <v>0</v>
      </c>
      <c r="R160" s="6" t="e">
        <f t="shared" si="11"/>
        <v>#DIV/0!</v>
      </c>
      <c r="S160" t="s">
        <v>8310</v>
      </c>
      <c r="T160" t="s">
        <v>8313</v>
      </c>
    </row>
    <row r="161" spans="1:20" ht="43.2" x14ac:dyDescent="0.3">
      <c r="A161">
        <v>159</v>
      </c>
      <c r="B161" s="3" t="s">
        <v>161</v>
      </c>
      <c r="C161" s="3" t="s">
        <v>4269</v>
      </c>
      <c r="D161">
        <v>500000</v>
      </c>
      <c r="E161">
        <v>10</v>
      </c>
      <c r="F161" t="s">
        <v>8220</v>
      </c>
      <c r="G161" t="s">
        <v>8224</v>
      </c>
      <c r="H161" t="s">
        <v>8246</v>
      </c>
      <c r="I161">
        <v>1467541545</v>
      </c>
      <c r="J161" s="10">
        <f t="shared" si="8"/>
        <v>42554.434548611112</v>
      </c>
      <c r="K161">
        <v>1464085545</v>
      </c>
      <c r="L161" s="10">
        <f t="shared" si="9"/>
        <v>42514.434548611112</v>
      </c>
      <c r="M161" t="b">
        <v>0</v>
      </c>
      <c r="N161">
        <v>1</v>
      </c>
      <c r="O161" t="b">
        <v>0</v>
      </c>
      <c r="P161" t="s">
        <v>8267</v>
      </c>
      <c r="Q161" s="5">
        <f t="shared" si="10"/>
        <v>2.0000000000000002E-5</v>
      </c>
      <c r="R161" s="6">
        <f t="shared" si="11"/>
        <v>10</v>
      </c>
      <c r="S161" t="s">
        <v>8310</v>
      </c>
      <c r="T161" t="s">
        <v>8313</v>
      </c>
    </row>
    <row r="162" spans="1:20" ht="43.2" x14ac:dyDescent="0.3">
      <c r="A162">
        <v>160</v>
      </c>
      <c r="B162" s="3" t="s">
        <v>162</v>
      </c>
      <c r="C162" s="3" t="s">
        <v>4270</v>
      </c>
      <c r="D162">
        <v>5000</v>
      </c>
      <c r="E162">
        <v>0</v>
      </c>
      <c r="F162" t="s">
        <v>8221</v>
      </c>
      <c r="G162" t="s">
        <v>8224</v>
      </c>
      <c r="H162" t="s">
        <v>8246</v>
      </c>
      <c r="I162">
        <v>1439675691</v>
      </c>
      <c r="J162" s="10">
        <f t="shared" si="8"/>
        <v>42231.913090277783</v>
      </c>
      <c r="K162">
        <v>1434491691</v>
      </c>
      <c r="L162" s="10">
        <f t="shared" si="9"/>
        <v>42171.913090277783</v>
      </c>
      <c r="M162" t="b">
        <v>0</v>
      </c>
      <c r="N162">
        <v>0</v>
      </c>
      <c r="O162" t="b">
        <v>0</v>
      </c>
      <c r="P162" t="s">
        <v>8268</v>
      </c>
      <c r="Q162" s="5">
        <f t="shared" si="10"/>
        <v>0</v>
      </c>
      <c r="R162" s="6" t="e">
        <f t="shared" si="11"/>
        <v>#DIV/0!</v>
      </c>
      <c r="S162" t="s">
        <v>8310</v>
      </c>
      <c r="T162" t="s">
        <v>8314</v>
      </c>
    </row>
    <row r="163" spans="1:20" ht="43.2" x14ac:dyDescent="0.3">
      <c r="A163">
        <v>161</v>
      </c>
      <c r="B163" s="3" t="s">
        <v>163</v>
      </c>
      <c r="C163" s="3" t="s">
        <v>4271</v>
      </c>
      <c r="D163">
        <v>50000</v>
      </c>
      <c r="E163">
        <v>5</v>
      </c>
      <c r="F163" t="s">
        <v>8221</v>
      </c>
      <c r="G163" t="s">
        <v>8224</v>
      </c>
      <c r="H163" t="s">
        <v>8246</v>
      </c>
      <c r="I163">
        <v>1404318595</v>
      </c>
      <c r="J163" s="10">
        <f t="shared" si="8"/>
        <v>41822.687442129631</v>
      </c>
      <c r="K163">
        <v>1401726595</v>
      </c>
      <c r="L163" s="10">
        <f t="shared" si="9"/>
        <v>41792.687442129631</v>
      </c>
      <c r="M163" t="b">
        <v>0</v>
      </c>
      <c r="N163">
        <v>1</v>
      </c>
      <c r="O163" t="b">
        <v>0</v>
      </c>
      <c r="P163" t="s">
        <v>8268</v>
      </c>
      <c r="Q163" s="5">
        <f t="shared" si="10"/>
        <v>1E-4</v>
      </c>
      <c r="R163" s="6">
        <f t="shared" si="11"/>
        <v>5</v>
      </c>
      <c r="S163" t="s">
        <v>8310</v>
      </c>
      <c r="T163" t="s">
        <v>8314</v>
      </c>
    </row>
    <row r="164" spans="1:20" ht="43.2" x14ac:dyDescent="0.3">
      <c r="A164">
        <v>162</v>
      </c>
      <c r="B164" s="3" t="s">
        <v>164</v>
      </c>
      <c r="C164" s="3" t="s">
        <v>4272</v>
      </c>
      <c r="D164">
        <v>2800</v>
      </c>
      <c r="E164">
        <v>435</v>
      </c>
      <c r="F164" t="s">
        <v>8221</v>
      </c>
      <c r="G164" t="s">
        <v>8224</v>
      </c>
      <c r="H164" t="s">
        <v>8246</v>
      </c>
      <c r="I164">
        <v>1408232520</v>
      </c>
      <c r="J164" s="10">
        <f t="shared" si="8"/>
        <v>41867.987500000003</v>
      </c>
      <c r="K164">
        <v>1405393356</v>
      </c>
      <c r="L164" s="10">
        <f t="shared" si="9"/>
        <v>41835.126805555556</v>
      </c>
      <c r="M164" t="b">
        <v>0</v>
      </c>
      <c r="N164">
        <v>10</v>
      </c>
      <c r="O164" t="b">
        <v>0</v>
      </c>
      <c r="P164" t="s">
        <v>8268</v>
      </c>
      <c r="Q164" s="5">
        <f t="shared" si="10"/>
        <v>0.15535714285714286</v>
      </c>
      <c r="R164" s="6">
        <f t="shared" si="11"/>
        <v>43.5</v>
      </c>
      <c r="S164" t="s">
        <v>8310</v>
      </c>
      <c r="T164" t="s">
        <v>8314</v>
      </c>
    </row>
    <row r="165" spans="1:20" ht="57.6" x14ac:dyDescent="0.3">
      <c r="A165">
        <v>163</v>
      </c>
      <c r="B165" s="3" t="s">
        <v>165</v>
      </c>
      <c r="C165" s="3" t="s">
        <v>4273</v>
      </c>
      <c r="D165">
        <v>2000000</v>
      </c>
      <c r="E165">
        <v>0</v>
      </c>
      <c r="F165" t="s">
        <v>8221</v>
      </c>
      <c r="G165" t="s">
        <v>8224</v>
      </c>
      <c r="H165" t="s">
        <v>8246</v>
      </c>
      <c r="I165">
        <v>1443657600</v>
      </c>
      <c r="J165" s="10">
        <f t="shared" si="8"/>
        <v>42278</v>
      </c>
      <c r="K165">
        <v>1440716654</v>
      </c>
      <c r="L165" s="10">
        <f t="shared" si="9"/>
        <v>42243.961273148147</v>
      </c>
      <c r="M165" t="b">
        <v>0</v>
      </c>
      <c r="N165">
        <v>0</v>
      </c>
      <c r="O165" t="b">
        <v>0</v>
      </c>
      <c r="P165" t="s">
        <v>8268</v>
      </c>
      <c r="Q165" s="5">
        <f t="shared" si="10"/>
        <v>0</v>
      </c>
      <c r="R165" s="6" t="e">
        <f t="shared" si="11"/>
        <v>#DIV/0!</v>
      </c>
      <c r="S165" t="s">
        <v>8310</v>
      </c>
      <c r="T165" t="s">
        <v>8314</v>
      </c>
    </row>
    <row r="166" spans="1:20" ht="43.2" x14ac:dyDescent="0.3">
      <c r="A166">
        <v>164</v>
      </c>
      <c r="B166" s="3" t="s">
        <v>166</v>
      </c>
      <c r="C166" s="3" t="s">
        <v>4274</v>
      </c>
      <c r="D166">
        <v>120000</v>
      </c>
      <c r="E166">
        <v>640</v>
      </c>
      <c r="F166" t="s">
        <v>8221</v>
      </c>
      <c r="G166" t="s">
        <v>8224</v>
      </c>
      <c r="H166" t="s">
        <v>8246</v>
      </c>
      <c r="I166">
        <v>1411150701</v>
      </c>
      <c r="J166" s="10">
        <f t="shared" si="8"/>
        <v>41901.762743055559</v>
      </c>
      <c r="K166">
        <v>1405966701</v>
      </c>
      <c r="L166" s="10">
        <f t="shared" si="9"/>
        <v>41841.762743055559</v>
      </c>
      <c r="M166" t="b">
        <v>0</v>
      </c>
      <c r="N166">
        <v>7</v>
      </c>
      <c r="O166" t="b">
        <v>0</v>
      </c>
      <c r="P166" t="s">
        <v>8268</v>
      </c>
      <c r="Q166" s="5">
        <f t="shared" si="10"/>
        <v>5.3333333333333332E-3</v>
      </c>
      <c r="R166" s="6">
        <f t="shared" si="11"/>
        <v>91.428571428571431</v>
      </c>
      <c r="S166" t="s">
        <v>8310</v>
      </c>
      <c r="T166" t="s">
        <v>8314</v>
      </c>
    </row>
    <row r="167" spans="1:20" ht="28.8" x14ac:dyDescent="0.3">
      <c r="A167">
        <v>165</v>
      </c>
      <c r="B167" s="3" t="s">
        <v>167</v>
      </c>
      <c r="C167" s="3" t="s">
        <v>4275</v>
      </c>
      <c r="D167">
        <v>17000</v>
      </c>
      <c r="E167">
        <v>0</v>
      </c>
      <c r="F167" t="s">
        <v>8221</v>
      </c>
      <c r="G167" t="s">
        <v>8225</v>
      </c>
      <c r="H167" t="s">
        <v>8247</v>
      </c>
      <c r="I167">
        <v>1452613724</v>
      </c>
      <c r="J167" s="10">
        <f t="shared" si="8"/>
        <v>42381.658842592587</v>
      </c>
      <c r="K167">
        <v>1450021724</v>
      </c>
      <c r="L167" s="10">
        <f t="shared" si="9"/>
        <v>42351.658842592587</v>
      </c>
      <c r="M167" t="b">
        <v>0</v>
      </c>
      <c r="N167">
        <v>0</v>
      </c>
      <c r="O167" t="b">
        <v>0</v>
      </c>
      <c r="P167" t="s">
        <v>8268</v>
      </c>
      <c r="Q167" s="5">
        <f t="shared" si="10"/>
        <v>0</v>
      </c>
      <c r="R167" s="6" t="e">
        <f t="shared" si="11"/>
        <v>#DIV/0!</v>
      </c>
      <c r="S167" t="s">
        <v>8310</v>
      </c>
      <c r="T167" t="s">
        <v>8314</v>
      </c>
    </row>
    <row r="168" spans="1:20" ht="43.2" x14ac:dyDescent="0.3">
      <c r="A168">
        <v>166</v>
      </c>
      <c r="B168" s="3" t="s">
        <v>168</v>
      </c>
      <c r="C168" s="3" t="s">
        <v>4276</v>
      </c>
      <c r="D168">
        <v>5000</v>
      </c>
      <c r="E168">
        <v>3000</v>
      </c>
      <c r="F168" t="s">
        <v>8221</v>
      </c>
      <c r="G168" t="s">
        <v>8224</v>
      </c>
      <c r="H168" t="s">
        <v>8246</v>
      </c>
      <c r="I168">
        <v>1484531362</v>
      </c>
      <c r="J168" s="10">
        <f t="shared" si="8"/>
        <v>42751.075949074075</v>
      </c>
      <c r="K168">
        <v>1481939362</v>
      </c>
      <c r="L168" s="10">
        <f t="shared" si="9"/>
        <v>42721.075949074075</v>
      </c>
      <c r="M168" t="b">
        <v>0</v>
      </c>
      <c r="N168">
        <v>1</v>
      </c>
      <c r="O168" t="b">
        <v>0</v>
      </c>
      <c r="P168" t="s">
        <v>8268</v>
      </c>
      <c r="Q168" s="5">
        <f t="shared" si="10"/>
        <v>0.6</v>
      </c>
      <c r="R168" s="6">
        <f t="shared" si="11"/>
        <v>3000</v>
      </c>
      <c r="S168" t="s">
        <v>8310</v>
      </c>
      <c r="T168" t="s">
        <v>8314</v>
      </c>
    </row>
    <row r="169" spans="1:20" ht="43.2" x14ac:dyDescent="0.3">
      <c r="A169">
        <v>167</v>
      </c>
      <c r="B169" s="3" t="s">
        <v>169</v>
      </c>
      <c r="C169" s="3" t="s">
        <v>4277</v>
      </c>
      <c r="D169">
        <v>110000</v>
      </c>
      <c r="E169">
        <v>11</v>
      </c>
      <c r="F169" t="s">
        <v>8221</v>
      </c>
      <c r="G169" t="s">
        <v>8224</v>
      </c>
      <c r="H169" t="s">
        <v>8246</v>
      </c>
      <c r="I169">
        <v>1438726535</v>
      </c>
      <c r="J169" s="10">
        <f t="shared" si="8"/>
        <v>42220.927488425921</v>
      </c>
      <c r="K169">
        <v>1433542535</v>
      </c>
      <c r="L169" s="10">
        <f t="shared" si="9"/>
        <v>42160.927488425921</v>
      </c>
      <c r="M169" t="b">
        <v>0</v>
      </c>
      <c r="N169">
        <v>2</v>
      </c>
      <c r="O169" t="b">
        <v>0</v>
      </c>
      <c r="P169" t="s">
        <v>8268</v>
      </c>
      <c r="Q169" s="5">
        <f t="shared" si="10"/>
        <v>1E-4</v>
      </c>
      <c r="R169" s="6">
        <f t="shared" si="11"/>
        <v>5.5</v>
      </c>
      <c r="S169" t="s">
        <v>8310</v>
      </c>
      <c r="T169" t="s">
        <v>8314</v>
      </c>
    </row>
    <row r="170" spans="1:20" ht="43.2" x14ac:dyDescent="0.3">
      <c r="A170">
        <v>168</v>
      </c>
      <c r="B170" s="3" t="s">
        <v>170</v>
      </c>
      <c r="C170" s="3" t="s">
        <v>4278</v>
      </c>
      <c r="D170">
        <v>8000</v>
      </c>
      <c r="E170">
        <v>325</v>
      </c>
      <c r="F170" t="s">
        <v>8221</v>
      </c>
      <c r="G170" t="s">
        <v>8224</v>
      </c>
      <c r="H170" t="s">
        <v>8246</v>
      </c>
      <c r="I170">
        <v>1426791770</v>
      </c>
      <c r="J170" s="10">
        <f t="shared" si="8"/>
        <v>42082.793634259258</v>
      </c>
      <c r="K170">
        <v>1424203370</v>
      </c>
      <c r="L170" s="10">
        <f t="shared" si="9"/>
        <v>42052.83530092593</v>
      </c>
      <c r="M170" t="b">
        <v>0</v>
      </c>
      <c r="N170">
        <v>3</v>
      </c>
      <c r="O170" t="b">
        <v>0</v>
      </c>
      <c r="P170" t="s">
        <v>8268</v>
      </c>
      <c r="Q170" s="5">
        <f t="shared" si="10"/>
        <v>4.0625000000000001E-2</v>
      </c>
      <c r="R170" s="6">
        <f t="shared" si="11"/>
        <v>108.33333333333333</v>
      </c>
      <c r="S170" t="s">
        <v>8310</v>
      </c>
      <c r="T170" t="s">
        <v>8314</v>
      </c>
    </row>
    <row r="171" spans="1:20" ht="43.2" x14ac:dyDescent="0.3">
      <c r="A171">
        <v>169</v>
      </c>
      <c r="B171" s="3" t="s">
        <v>171</v>
      </c>
      <c r="C171" s="3" t="s">
        <v>4279</v>
      </c>
      <c r="D171">
        <v>2500</v>
      </c>
      <c r="E171">
        <v>560</v>
      </c>
      <c r="F171" t="s">
        <v>8221</v>
      </c>
      <c r="G171" t="s">
        <v>8225</v>
      </c>
      <c r="H171" t="s">
        <v>8247</v>
      </c>
      <c r="I171">
        <v>1413634059</v>
      </c>
      <c r="J171" s="10">
        <f t="shared" si="8"/>
        <v>41930.505312499998</v>
      </c>
      <c r="K171">
        <v>1411042059</v>
      </c>
      <c r="L171" s="10">
        <f t="shared" si="9"/>
        <v>41900.505312499998</v>
      </c>
      <c r="M171" t="b">
        <v>0</v>
      </c>
      <c r="N171">
        <v>10</v>
      </c>
      <c r="O171" t="b">
        <v>0</v>
      </c>
      <c r="P171" t="s">
        <v>8268</v>
      </c>
      <c r="Q171" s="5">
        <f t="shared" si="10"/>
        <v>0.224</v>
      </c>
      <c r="R171" s="6">
        <f t="shared" si="11"/>
        <v>56</v>
      </c>
      <c r="S171" t="s">
        <v>8310</v>
      </c>
      <c r="T171" t="s">
        <v>8314</v>
      </c>
    </row>
    <row r="172" spans="1:20" ht="43.2" x14ac:dyDescent="0.3">
      <c r="A172">
        <v>170</v>
      </c>
      <c r="B172" s="3" t="s">
        <v>172</v>
      </c>
      <c r="C172" s="3" t="s">
        <v>4280</v>
      </c>
      <c r="D172">
        <v>10000</v>
      </c>
      <c r="E172">
        <v>325</v>
      </c>
      <c r="F172" t="s">
        <v>8221</v>
      </c>
      <c r="G172" t="s">
        <v>8224</v>
      </c>
      <c r="H172" t="s">
        <v>8246</v>
      </c>
      <c r="I172">
        <v>1440912480</v>
      </c>
      <c r="J172" s="10">
        <f t="shared" si="8"/>
        <v>42246.227777777778</v>
      </c>
      <c r="K172">
        <v>1438385283</v>
      </c>
      <c r="L172" s="10">
        <f t="shared" si="9"/>
        <v>42216.977812500001</v>
      </c>
      <c r="M172" t="b">
        <v>0</v>
      </c>
      <c r="N172">
        <v>10</v>
      </c>
      <c r="O172" t="b">
        <v>0</v>
      </c>
      <c r="P172" t="s">
        <v>8268</v>
      </c>
      <c r="Q172" s="5">
        <f t="shared" si="10"/>
        <v>3.2500000000000001E-2</v>
      </c>
      <c r="R172" s="6">
        <f t="shared" si="11"/>
        <v>32.5</v>
      </c>
      <c r="S172" t="s">
        <v>8310</v>
      </c>
      <c r="T172" t="s">
        <v>8314</v>
      </c>
    </row>
    <row r="173" spans="1:20" ht="43.2" x14ac:dyDescent="0.3">
      <c r="A173">
        <v>171</v>
      </c>
      <c r="B173" s="3" t="s">
        <v>173</v>
      </c>
      <c r="C173" s="3" t="s">
        <v>4281</v>
      </c>
      <c r="D173">
        <v>50000</v>
      </c>
      <c r="E173">
        <v>1</v>
      </c>
      <c r="F173" t="s">
        <v>8221</v>
      </c>
      <c r="G173" t="s">
        <v>8224</v>
      </c>
      <c r="H173" t="s">
        <v>8246</v>
      </c>
      <c r="I173">
        <v>1470975614</v>
      </c>
      <c r="J173" s="10">
        <f t="shared" si="8"/>
        <v>42594.180717592593</v>
      </c>
      <c r="K173">
        <v>1465791614</v>
      </c>
      <c r="L173" s="10">
        <f t="shared" si="9"/>
        <v>42534.180717592593</v>
      </c>
      <c r="M173" t="b">
        <v>0</v>
      </c>
      <c r="N173">
        <v>1</v>
      </c>
      <c r="O173" t="b">
        <v>0</v>
      </c>
      <c r="P173" t="s">
        <v>8268</v>
      </c>
      <c r="Q173" s="5">
        <f t="shared" si="10"/>
        <v>2.0000000000000002E-5</v>
      </c>
      <c r="R173" s="6">
        <f t="shared" si="11"/>
        <v>1</v>
      </c>
      <c r="S173" t="s">
        <v>8310</v>
      </c>
      <c r="T173" t="s">
        <v>8314</v>
      </c>
    </row>
    <row r="174" spans="1:20" ht="43.2" x14ac:dyDescent="0.3">
      <c r="A174">
        <v>172</v>
      </c>
      <c r="B174" s="3" t="s">
        <v>174</v>
      </c>
      <c r="C174" s="3" t="s">
        <v>4282</v>
      </c>
      <c r="D174">
        <v>95000</v>
      </c>
      <c r="E174">
        <v>0</v>
      </c>
      <c r="F174" t="s">
        <v>8221</v>
      </c>
      <c r="G174" t="s">
        <v>8224</v>
      </c>
      <c r="H174" t="s">
        <v>8246</v>
      </c>
      <c r="I174">
        <v>1426753723</v>
      </c>
      <c r="J174" s="10">
        <f t="shared" si="8"/>
        <v>42082.353275462956</v>
      </c>
      <c r="K174">
        <v>1423733323</v>
      </c>
      <c r="L174" s="10">
        <f t="shared" si="9"/>
        <v>42047.394942129627</v>
      </c>
      <c r="M174" t="b">
        <v>0</v>
      </c>
      <c r="N174">
        <v>0</v>
      </c>
      <c r="O174" t="b">
        <v>0</v>
      </c>
      <c r="P174" t="s">
        <v>8268</v>
      </c>
      <c r="Q174" s="5">
        <f t="shared" si="10"/>
        <v>0</v>
      </c>
      <c r="R174" s="6" t="e">
        <f t="shared" si="11"/>
        <v>#DIV/0!</v>
      </c>
      <c r="S174" t="s">
        <v>8310</v>
      </c>
      <c r="T174" t="s">
        <v>8314</v>
      </c>
    </row>
    <row r="175" spans="1:20" ht="43.2" x14ac:dyDescent="0.3">
      <c r="A175">
        <v>173</v>
      </c>
      <c r="B175" s="3" t="s">
        <v>175</v>
      </c>
      <c r="C175" s="3" t="s">
        <v>4283</v>
      </c>
      <c r="D175">
        <v>1110</v>
      </c>
      <c r="E175">
        <v>0</v>
      </c>
      <c r="F175" t="s">
        <v>8221</v>
      </c>
      <c r="G175" t="s">
        <v>8225</v>
      </c>
      <c r="H175" t="s">
        <v>8247</v>
      </c>
      <c r="I175">
        <v>1425131108</v>
      </c>
      <c r="J175" s="10">
        <f t="shared" si="8"/>
        <v>42063.573009259257</v>
      </c>
      <c r="K175">
        <v>1422539108</v>
      </c>
      <c r="L175" s="10">
        <f t="shared" si="9"/>
        <v>42033.573009259257</v>
      </c>
      <c r="M175" t="b">
        <v>0</v>
      </c>
      <c r="N175">
        <v>0</v>
      </c>
      <c r="O175" t="b">
        <v>0</v>
      </c>
      <c r="P175" t="s">
        <v>8268</v>
      </c>
      <c r="Q175" s="5">
        <f t="shared" si="10"/>
        <v>0</v>
      </c>
      <c r="R175" s="6" t="e">
        <f t="shared" si="11"/>
        <v>#DIV/0!</v>
      </c>
      <c r="S175" t="s">
        <v>8310</v>
      </c>
      <c r="T175" t="s">
        <v>8314</v>
      </c>
    </row>
    <row r="176" spans="1:20" ht="43.2" x14ac:dyDescent="0.3">
      <c r="A176">
        <v>174</v>
      </c>
      <c r="B176" s="3" t="s">
        <v>176</v>
      </c>
      <c r="C176" s="3" t="s">
        <v>4284</v>
      </c>
      <c r="D176">
        <v>6000</v>
      </c>
      <c r="E176">
        <v>0</v>
      </c>
      <c r="F176" t="s">
        <v>8221</v>
      </c>
      <c r="G176" t="s">
        <v>8233</v>
      </c>
      <c r="H176" t="s">
        <v>8249</v>
      </c>
      <c r="I176">
        <v>1431108776</v>
      </c>
      <c r="J176" s="10">
        <f t="shared" si="8"/>
        <v>42132.758981481486</v>
      </c>
      <c r="K176">
        <v>1425924776</v>
      </c>
      <c r="L176" s="10">
        <f t="shared" si="9"/>
        <v>42072.758981481486</v>
      </c>
      <c r="M176" t="b">
        <v>0</v>
      </c>
      <c r="N176">
        <v>0</v>
      </c>
      <c r="O176" t="b">
        <v>0</v>
      </c>
      <c r="P176" t="s">
        <v>8268</v>
      </c>
      <c r="Q176" s="5">
        <f t="shared" si="10"/>
        <v>0</v>
      </c>
      <c r="R176" s="6" t="e">
        <f t="shared" si="11"/>
        <v>#DIV/0!</v>
      </c>
      <c r="S176" t="s">
        <v>8310</v>
      </c>
      <c r="T176" t="s">
        <v>8314</v>
      </c>
    </row>
    <row r="177" spans="1:20" ht="43.2" x14ac:dyDescent="0.3">
      <c r="A177">
        <v>175</v>
      </c>
      <c r="B177" s="3" t="s">
        <v>177</v>
      </c>
      <c r="C177" s="3" t="s">
        <v>4285</v>
      </c>
      <c r="D177">
        <v>20000</v>
      </c>
      <c r="E177">
        <v>1297</v>
      </c>
      <c r="F177" t="s">
        <v>8221</v>
      </c>
      <c r="G177" t="s">
        <v>8225</v>
      </c>
      <c r="H177" t="s">
        <v>8247</v>
      </c>
      <c r="I177">
        <v>1409337611</v>
      </c>
      <c r="J177" s="10">
        <f t="shared" si="8"/>
        <v>41880.777905092589</v>
      </c>
      <c r="K177">
        <v>1407177611</v>
      </c>
      <c r="L177" s="10">
        <f t="shared" si="9"/>
        <v>41855.777905092589</v>
      </c>
      <c r="M177" t="b">
        <v>0</v>
      </c>
      <c r="N177">
        <v>26</v>
      </c>
      <c r="O177" t="b">
        <v>0</v>
      </c>
      <c r="P177" t="s">
        <v>8268</v>
      </c>
      <c r="Q177" s="5">
        <f t="shared" si="10"/>
        <v>6.4850000000000005E-2</v>
      </c>
      <c r="R177" s="6">
        <f t="shared" si="11"/>
        <v>49.884615384615387</v>
      </c>
      <c r="S177" t="s">
        <v>8310</v>
      </c>
      <c r="T177" t="s">
        <v>8314</v>
      </c>
    </row>
    <row r="178" spans="1:20" ht="43.2" x14ac:dyDescent="0.3">
      <c r="A178">
        <v>176</v>
      </c>
      <c r="B178" s="3" t="s">
        <v>178</v>
      </c>
      <c r="C178" s="3" t="s">
        <v>4286</v>
      </c>
      <c r="D178">
        <v>1500</v>
      </c>
      <c r="E178">
        <v>0</v>
      </c>
      <c r="F178" t="s">
        <v>8221</v>
      </c>
      <c r="G178" t="s">
        <v>8224</v>
      </c>
      <c r="H178" t="s">
        <v>8246</v>
      </c>
      <c r="I178">
        <v>1438803999</v>
      </c>
      <c r="J178" s="10">
        <f t="shared" si="8"/>
        <v>42221.824062500003</v>
      </c>
      <c r="K178">
        <v>1436211999</v>
      </c>
      <c r="L178" s="10">
        <f t="shared" si="9"/>
        <v>42191.824062500003</v>
      </c>
      <c r="M178" t="b">
        <v>0</v>
      </c>
      <c r="N178">
        <v>0</v>
      </c>
      <c r="O178" t="b">
        <v>0</v>
      </c>
      <c r="P178" t="s">
        <v>8268</v>
      </c>
      <c r="Q178" s="5">
        <f t="shared" si="10"/>
        <v>0</v>
      </c>
      <c r="R178" s="6" t="e">
        <f t="shared" si="11"/>
        <v>#DIV/0!</v>
      </c>
      <c r="S178" t="s">
        <v>8310</v>
      </c>
      <c r="T178" t="s">
        <v>8314</v>
      </c>
    </row>
    <row r="179" spans="1:20" ht="28.8" x14ac:dyDescent="0.3">
      <c r="A179">
        <v>177</v>
      </c>
      <c r="B179" s="3" t="s">
        <v>179</v>
      </c>
      <c r="C179" s="3" t="s">
        <v>4287</v>
      </c>
      <c r="D179">
        <v>450</v>
      </c>
      <c r="E179">
        <v>180</v>
      </c>
      <c r="F179" t="s">
        <v>8221</v>
      </c>
      <c r="G179" t="s">
        <v>8224</v>
      </c>
      <c r="H179" t="s">
        <v>8246</v>
      </c>
      <c r="I179">
        <v>1427155726</v>
      </c>
      <c r="J179" s="10">
        <f t="shared" si="8"/>
        <v>42087.00608796296</v>
      </c>
      <c r="K179">
        <v>1425690526</v>
      </c>
      <c r="L179" s="10">
        <f t="shared" si="9"/>
        <v>42070.047754629632</v>
      </c>
      <c r="M179" t="b">
        <v>0</v>
      </c>
      <c r="N179">
        <v>7</v>
      </c>
      <c r="O179" t="b">
        <v>0</v>
      </c>
      <c r="P179" t="s">
        <v>8268</v>
      </c>
      <c r="Q179" s="5">
        <f t="shared" si="10"/>
        <v>0.4</v>
      </c>
      <c r="R179" s="6">
        <f t="shared" si="11"/>
        <v>25.714285714285715</v>
      </c>
      <c r="S179" t="s">
        <v>8310</v>
      </c>
      <c r="T179" t="s">
        <v>8314</v>
      </c>
    </row>
    <row r="180" spans="1:20" ht="28.8" x14ac:dyDescent="0.3">
      <c r="A180">
        <v>178</v>
      </c>
      <c r="B180" s="3" t="s">
        <v>180</v>
      </c>
      <c r="C180" s="3" t="s">
        <v>4288</v>
      </c>
      <c r="D180">
        <v>500000</v>
      </c>
      <c r="E180">
        <v>0</v>
      </c>
      <c r="F180" t="s">
        <v>8221</v>
      </c>
      <c r="G180" t="s">
        <v>8227</v>
      </c>
      <c r="H180" t="s">
        <v>8249</v>
      </c>
      <c r="I180">
        <v>1448582145</v>
      </c>
      <c r="J180" s="10">
        <f t="shared" si="8"/>
        <v>42334.997048611112</v>
      </c>
      <c r="K180">
        <v>1445986545</v>
      </c>
      <c r="L180" s="10">
        <f t="shared" si="9"/>
        <v>42304.955381944441</v>
      </c>
      <c r="M180" t="b">
        <v>0</v>
      </c>
      <c r="N180">
        <v>0</v>
      </c>
      <c r="O180" t="b">
        <v>0</v>
      </c>
      <c r="P180" t="s">
        <v>8268</v>
      </c>
      <c r="Q180" s="5">
        <f t="shared" si="10"/>
        <v>0</v>
      </c>
      <c r="R180" s="6" t="e">
        <f t="shared" si="11"/>
        <v>#DIV/0!</v>
      </c>
      <c r="S180" t="s">
        <v>8310</v>
      </c>
      <c r="T180" t="s">
        <v>8314</v>
      </c>
    </row>
    <row r="181" spans="1:20" ht="28.8" x14ac:dyDescent="0.3">
      <c r="A181">
        <v>179</v>
      </c>
      <c r="B181" s="3" t="s">
        <v>181</v>
      </c>
      <c r="C181" s="3" t="s">
        <v>4289</v>
      </c>
      <c r="D181">
        <v>1000</v>
      </c>
      <c r="E181">
        <v>200</v>
      </c>
      <c r="F181" t="s">
        <v>8221</v>
      </c>
      <c r="G181" t="s">
        <v>8224</v>
      </c>
      <c r="H181" t="s">
        <v>8246</v>
      </c>
      <c r="I181">
        <v>1457056555</v>
      </c>
      <c r="J181" s="10">
        <f t="shared" si="8"/>
        <v>42433.080497685187</v>
      </c>
      <c r="K181">
        <v>1454464555</v>
      </c>
      <c r="L181" s="10">
        <f t="shared" si="9"/>
        <v>42403.080497685187</v>
      </c>
      <c r="M181" t="b">
        <v>0</v>
      </c>
      <c r="N181">
        <v>2</v>
      </c>
      <c r="O181" t="b">
        <v>0</v>
      </c>
      <c r="P181" t="s">
        <v>8268</v>
      </c>
      <c r="Q181" s="5">
        <f t="shared" si="10"/>
        <v>0.2</v>
      </c>
      <c r="R181" s="6">
        <f t="shared" si="11"/>
        <v>100</v>
      </c>
      <c r="S181" t="s">
        <v>8310</v>
      </c>
      <c r="T181" t="s">
        <v>8314</v>
      </c>
    </row>
    <row r="182" spans="1:20" ht="43.2" x14ac:dyDescent="0.3">
      <c r="A182">
        <v>180</v>
      </c>
      <c r="B182" s="3" t="s">
        <v>182</v>
      </c>
      <c r="C182" s="3" t="s">
        <v>4290</v>
      </c>
      <c r="D182">
        <v>1200</v>
      </c>
      <c r="E182">
        <v>401</v>
      </c>
      <c r="F182" t="s">
        <v>8221</v>
      </c>
      <c r="G182" t="s">
        <v>8225</v>
      </c>
      <c r="H182" t="s">
        <v>8247</v>
      </c>
      <c r="I182">
        <v>1428951600</v>
      </c>
      <c r="J182" s="10">
        <f t="shared" si="8"/>
        <v>42107.791666666672</v>
      </c>
      <c r="K182">
        <v>1425512843</v>
      </c>
      <c r="L182" s="10">
        <f t="shared" si="9"/>
        <v>42067.991238425922</v>
      </c>
      <c r="M182" t="b">
        <v>0</v>
      </c>
      <c r="N182">
        <v>13</v>
      </c>
      <c r="O182" t="b">
        <v>0</v>
      </c>
      <c r="P182" t="s">
        <v>8268</v>
      </c>
      <c r="Q182" s="5">
        <f t="shared" si="10"/>
        <v>0.33416666666666667</v>
      </c>
      <c r="R182" s="6">
        <f t="shared" si="11"/>
        <v>30.846153846153847</v>
      </c>
      <c r="S182" t="s">
        <v>8310</v>
      </c>
      <c r="T182" t="s">
        <v>8314</v>
      </c>
    </row>
    <row r="183" spans="1:20" ht="43.2" x14ac:dyDescent="0.3">
      <c r="A183">
        <v>181</v>
      </c>
      <c r="B183" s="3" t="s">
        <v>183</v>
      </c>
      <c r="C183" s="3" t="s">
        <v>4291</v>
      </c>
      <c r="D183">
        <v>3423</v>
      </c>
      <c r="E183">
        <v>722</v>
      </c>
      <c r="F183" t="s">
        <v>8221</v>
      </c>
      <c r="G183" t="s">
        <v>8225</v>
      </c>
      <c r="H183" t="s">
        <v>8247</v>
      </c>
      <c r="I183">
        <v>1434995295</v>
      </c>
      <c r="J183" s="10">
        <f t="shared" si="8"/>
        <v>42177.741840277777</v>
      </c>
      <c r="K183">
        <v>1432403295</v>
      </c>
      <c r="L183" s="10">
        <f t="shared" si="9"/>
        <v>42147.741840277777</v>
      </c>
      <c r="M183" t="b">
        <v>0</v>
      </c>
      <c r="N183">
        <v>4</v>
      </c>
      <c r="O183" t="b">
        <v>0</v>
      </c>
      <c r="P183" t="s">
        <v>8268</v>
      </c>
      <c r="Q183" s="5">
        <f t="shared" si="10"/>
        <v>0.21092608822670172</v>
      </c>
      <c r="R183" s="6">
        <f t="shared" si="11"/>
        <v>180.5</v>
      </c>
      <c r="S183" t="s">
        <v>8310</v>
      </c>
      <c r="T183" t="s">
        <v>8314</v>
      </c>
    </row>
    <row r="184" spans="1:20" ht="43.2" x14ac:dyDescent="0.3">
      <c r="A184">
        <v>182</v>
      </c>
      <c r="B184" s="3" t="s">
        <v>184</v>
      </c>
      <c r="C184" s="3" t="s">
        <v>4292</v>
      </c>
      <c r="D184">
        <v>1000</v>
      </c>
      <c r="E184">
        <v>0</v>
      </c>
      <c r="F184" t="s">
        <v>8221</v>
      </c>
      <c r="G184" t="s">
        <v>8224</v>
      </c>
      <c r="H184" t="s">
        <v>8246</v>
      </c>
      <c r="I184">
        <v>1483748232</v>
      </c>
      <c r="J184" s="10">
        <f t="shared" si="8"/>
        <v>42742.011944444443</v>
      </c>
      <c r="K184">
        <v>1481156232</v>
      </c>
      <c r="L184" s="10">
        <f t="shared" si="9"/>
        <v>42712.011944444443</v>
      </c>
      <c r="M184" t="b">
        <v>0</v>
      </c>
      <c r="N184">
        <v>0</v>
      </c>
      <c r="O184" t="b">
        <v>0</v>
      </c>
      <c r="P184" t="s">
        <v>8268</v>
      </c>
      <c r="Q184" s="5">
        <f t="shared" si="10"/>
        <v>0</v>
      </c>
      <c r="R184" s="6" t="e">
        <f t="shared" si="11"/>
        <v>#DIV/0!</v>
      </c>
      <c r="S184" t="s">
        <v>8310</v>
      </c>
      <c r="T184" t="s">
        <v>8314</v>
      </c>
    </row>
    <row r="185" spans="1:20" x14ac:dyDescent="0.3">
      <c r="A185">
        <v>183</v>
      </c>
      <c r="B185" s="3" t="s">
        <v>185</v>
      </c>
      <c r="C185" s="3" t="s">
        <v>4293</v>
      </c>
      <c r="D185">
        <v>12500</v>
      </c>
      <c r="E185">
        <v>4482</v>
      </c>
      <c r="F185" t="s">
        <v>8221</v>
      </c>
      <c r="G185" t="s">
        <v>8225</v>
      </c>
      <c r="H185" t="s">
        <v>8247</v>
      </c>
      <c r="I185">
        <v>1417033610</v>
      </c>
      <c r="J185" s="10">
        <f t="shared" si="8"/>
        <v>41969.851967592593</v>
      </c>
      <c r="K185">
        <v>1414438010</v>
      </c>
      <c r="L185" s="10">
        <f t="shared" si="9"/>
        <v>41939.810300925928</v>
      </c>
      <c r="M185" t="b">
        <v>0</v>
      </c>
      <c r="N185">
        <v>12</v>
      </c>
      <c r="O185" t="b">
        <v>0</v>
      </c>
      <c r="P185" t="s">
        <v>8268</v>
      </c>
      <c r="Q185" s="5">
        <f t="shared" si="10"/>
        <v>0.35855999999999999</v>
      </c>
      <c r="R185" s="6">
        <f t="shared" si="11"/>
        <v>373.5</v>
      </c>
      <c r="S185" t="s">
        <v>8310</v>
      </c>
      <c r="T185" t="s">
        <v>8314</v>
      </c>
    </row>
    <row r="186" spans="1:20" ht="43.2" x14ac:dyDescent="0.3">
      <c r="A186">
        <v>184</v>
      </c>
      <c r="B186" s="3" t="s">
        <v>186</v>
      </c>
      <c r="C186" s="3" t="s">
        <v>4294</v>
      </c>
      <c r="D186">
        <v>1500</v>
      </c>
      <c r="E186">
        <v>51</v>
      </c>
      <c r="F186" t="s">
        <v>8221</v>
      </c>
      <c r="G186" t="s">
        <v>8229</v>
      </c>
      <c r="H186" t="s">
        <v>8251</v>
      </c>
      <c r="I186">
        <v>1409543940</v>
      </c>
      <c r="J186" s="10">
        <f t="shared" si="8"/>
        <v>41883.165972222225</v>
      </c>
      <c r="K186">
        <v>1404586762</v>
      </c>
      <c r="L186" s="10">
        <f t="shared" si="9"/>
        <v>41825.791226851856</v>
      </c>
      <c r="M186" t="b">
        <v>0</v>
      </c>
      <c r="N186">
        <v>2</v>
      </c>
      <c r="O186" t="b">
        <v>0</v>
      </c>
      <c r="P186" t="s">
        <v>8268</v>
      </c>
      <c r="Q186" s="5">
        <f t="shared" si="10"/>
        <v>3.4000000000000002E-2</v>
      </c>
      <c r="R186" s="6">
        <f t="shared" si="11"/>
        <v>25.5</v>
      </c>
      <c r="S186" t="s">
        <v>8310</v>
      </c>
      <c r="T186" t="s">
        <v>8314</v>
      </c>
    </row>
    <row r="187" spans="1:20" x14ac:dyDescent="0.3">
      <c r="A187">
        <v>185</v>
      </c>
      <c r="B187" s="3" t="s">
        <v>187</v>
      </c>
      <c r="C187" s="3" t="s">
        <v>4295</v>
      </c>
      <c r="D187">
        <v>40000</v>
      </c>
      <c r="E187">
        <v>2200</v>
      </c>
      <c r="F187" t="s">
        <v>8221</v>
      </c>
      <c r="G187" t="s">
        <v>8234</v>
      </c>
      <c r="H187" t="s">
        <v>8254</v>
      </c>
      <c r="I187">
        <v>1471557139</v>
      </c>
      <c r="J187" s="10">
        <f t="shared" si="8"/>
        <v>42600.91133101852</v>
      </c>
      <c r="K187">
        <v>1468965139</v>
      </c>
      <c r="L187" s="10">
        <f t="shared" si="9"/>
        <v>42570.91133101852</v>
      </c>
      <c r="M187" t="b">
        <v>0</v>
      </c>
      <c r="N187">
        <v>10</v>
      </c>
      <c r="O187" t="b">
        <v>0</v>
      </c>
      <c r="P187" t="s">
        <v>8268</v>
      </c>
      <c r="Q187" s="5">
        <f t="shared" si="10"/>
        <v>5.5E-2</v>
      </c>
      <c r="R187" s="6">
        <f t="shared" si="11"/>
        <v>220</v>
      </c>
      <c r="S187" t="s">
        <v>8310</v>
      </c>
      <c r="T187" t="s">
        <v>8314</v>
      </c>
    </row>
    <row r="188" spans="1:20" ht="43.2" x14ac:dyDescent="0.3">
      <c r="A188">
        <v>186</v>
      </c>
      <c r="B188" s="3" t="s">
        <v>188</v>
      </c>
      <c r="C188" s="3" t="s">
        <v>4296</v>
      </c>
      <c r="D188">
        <v>5000</v>
      </c>
      <c r="E188">
        <v>0</v>
      </c>
      <c r="F188" t="s">
        <v>8221</v>
      </c>
      <c r="G188" t="s">
        <v>8224</v>
      </c>
      <c r="H188" t="s">
        <v>8246</v>
      </c>
      <c r="I188">
        <v>1488571200</v>
      </c>
      <c r="J188" s="10">
        <f t="shared" si="8"/>
        <v>42797.833333333328</v>
      </c>
      <c r="K188">
        <v>1485977434</v>
      </c>
      <c r="L188" s="10">
        <f t="shared" si="9"/>
        <v>42767.812893518523</v>
      </c>
      <c r="M188" t="b">
        <v>0</v>
      </c>
      <c r="N188">
        <v>0</v>
      </c>
      <c r="O188" t="b">
        <v>0</v>
      </c>
      <c r="P188" t="s">
        <v>8268</v>
      </c>
      <c r="Q188" s="5">
        <f t="shared" si="10"/>
        <v>0</v>
      </c>
      <c r="R188" s="6" t="e">
        <f t="shared" si="11"/>
        <v>#DIV/0!</v>
      </c>
      <c r="S188" t="s">
        <v>8310</v>
      </c>
      <c r="T188" t="s">
        <v>8314</v>
      </c>
    </row>
    <row r="189" spans="1:20" ht="43.2" x14ac:dyDescent="0.3">
      <c r="A189">
        <v>187</v>
      </c>
      <c r="B189" s="3" t="s">
        <v>189</v>
      </c>
      <c r="C189" s="3" t="s">
        <v>4297</v>
      </c>
      <c r="D189">
        <v>5000</v>
      </c>
      <c r="E189">
        <v>800</v>
      </c>
      <c r="F189" t="s">
        <v>8221</v>
      </c>
      <c r="G189" t="s">
        <v>8224</v>
      </c>
      <c r="H189" t="s">
        <v>8246</v>
      </c>
      <c r="I189">
        <v>1437461940</v>
      </c>
      <c r="J189" s="10">
        <f t="shared" si="8"/>
        <v>42206.290972222225</v>
      </c>
      <c r="K189">
        <v>1435383457</v>
      </c>
      <c r="L189" s="10">
        <f t="shared" si="9"/>
        <v>42182.234456018516</v>
      </c>
      <c r="M189" t="b">
        <v>0</v>
      </c>
      <c r="N189">
        <v>5</v>
      </c>
      <c r="O189" t="b">
        <v>0</v>
      </c>
      <c r="P189" t="s">
        <v>8268</v>
      </c>
      <c r="Q189" s="5">
        <f t="shared" si="10"/>
        <v>0.16</v>
      </c>
      <c r="R189" s="6">
        <f t="shared" si="11"/>
        <v>160</v>
      </c>
      <c r="S189" t="s">
        <v>8310</v>
      </c>
      <c r="T189" t="s">
        <v>8314</v>
      </c>
    </row>
    <row r="190" spans="1:20" ht="43.2" x14ac:dyDescent="0.3">
      <c r="A190">
        <v>188</v>
      </c>
      <c r="B190" s="3" t="s">
        <v>190</v>
      </c>
      <c r="C190" s="3" t="s">
        <v>4298</v>
      </c>
      <c r="D190">
        <v>1500</v>
      </c>
      <c r="E190">
        <v>0</v>
      </c>
      <c r="F190" t="s">
        <v>8221</v>
      </c>
      <c r="G190" t="s">
        <v>8224</v>
      </c>
      <c r="H190" t="s">
        <v>8246</v>
      </c>
      <c r="I190">
        <v>1409891015</v>
      </c>
      <c r="J190" s="10">
        <f t="shared" si="8"/>
        <v>41887.18304398148</v>
      </c>
      <c r="K190">
        <v>1407299015</v>
      </c>
      <c r="L190" s="10">
        <f t="shared" si="9"/>
        <v>41857.18304398148</v>
      </c>
      <c r="M190" t="b">
        <v>0</v>
      </c>
      <c r="N190">
        <v>0</v>
      </c>
      <c r="O190" t="b">
        <v>0</v>
      </c>
      <c r="P190" t="s">
        <v>8268</v>
      </c>
      <c r="Q190" s="5">
        <f t="shared" si="10"/>
        <v>0</v>
      </c>
      <c r="R190" s="6" t="e">
        <f t="shared" si="11"/>
        <v>#DIV/0!</v>
      </c>
      <c r="S190" t="s">
        <v>8310</v>
      </c>
      <c r="T190" t="s">
        <v>8314</v>
      </c>
    </row>
    <row r="191" spans="1:20" ht="43.2" x14ac:dyDescent="0.3">
      <c r="A191">
        <v>189</v>
      </c>
      <c r="B191" s="3" t="s">
        <v>191</v>
      </c>
      <c r="C191" s="3" t="s">
        <v>4299</v>
      </c>
      <c r="D191">
        <v>500000</v>
      </c>
      <c r="E191">
        <v>345</v>
      </c>
      <c r="F191" t="s">
        <v>8221</v>
      </c>
      <c r="G191" t="s">
        <v>8224</v>
      </c>
      <c r="H191" t="s">
        <v>8246</v>
      </c>
      <c r="I191">
        <v>1472920477</v>
      </c>
      <c r="J191" s="10">
        <f t="shared" si="8"/>
        <v>42616.690706018519</v>
      </c>
      <c r="K191">
        <v>1467736477</v>
      </c>
      <c r="L191" s="10">
        <f t="shared" si="9"/>
        <v>42556.690706018519</v>
      </c>
      <c r="M191" t="b">
        <v>0</v>
      </c>
      <c r="N191">
        <v>5</v>
      </c>
      <c r="O191" t="b">
        <v>0</v>
      </c>
      <c r="P191" t="s">
        <v>8268</v>
      </c>
      <c r="Q191" s="5">
        <f t="shared" si="10"/>
        <v>6.8999999999999997E-4</v>
      </c>
      <c r="R191" s="6">
        <f t="shared" si="11"/>
        <v>69</v>
      </c>
      <c r="S191" t="s">
        <v>8310</v>
      </c>
      <c r="T191" t="s">
        <v>8314</v>
      </c>
    </row>
    <row r="192" spans="1:20" x14ac:dyDescent="0.3">
      <c r="A192">
        <v>190</v>
      </c>
      <c r="B192" s="3" t="s">
        <v>192</v>
      </c>
      <c r="C192" s="3" t="s">
        <v>4300</v>
      </c>
      <c r="D192">
        <v>12000</v>
      </c>
      <c r="E192">
        <v>50</v>
      </c>
      <c r="F192" t="s">
        <v>8221</v>
      </c>
      <c r="G192" t="s">
        <v>8224</v>
      </c>
      <c r="H192" t="s">
        <v>8246</v>
      </c>
      <c r="I192">
        <v>1466091446</v>
      </c>
      <c r="J192" s="10">
        <f t="shared" si="8"/>
        <v>42537.650995370372</v>
      </c>
      <c r="K192">
        <v>1465227446</v>
      </c>
      <c r="L192" s="10">
        <f t="shared" si="9"/>
        <v>42527.650995370372</v>
      </c>
      <c r="M192" t="b">
        <v>0</v>
      </c>
      <c r="N192">
        <v>1</v>
      </c>
      <c r="O192" t="b">
        <v>0</v>
      </c>
      <c r="P192" t="s">
        <v>8268</v>
      </c>
      <c r="Q192" s="5">
        <f t="shared" si="10"/>
        <v>4.1666666666666666E-3</v>
      </c>
      <c r="R192" s="6">
        <f t="shared" si="11"/>
        <v>50</v>
      </c>
      <c r="S192" t="s">
        <v>8310</v>
      </c>
      <c r="T192" t="s">
        <v>8314</v>
      </c>
    </row>
    <row r="193" spans="1:20" ht="43.2" x14ac:dyDescent="0.3">
      <c r="A193">
        <v>191</v>
      </c>
      <c r="B193" s="3" t="s">
        <v>193</v>
      </c>
      <c r="C193" s="3" t="s">
        <v>4301</v>
      </c>
      <c r="D193">
        <v>5000</v>
      </c>
      <c r="E193">
        <v>250</v>
      </c>
      <c r="F193" t="s">
        <v>8221</v>
      </c>
      <c r="G193" t="s">
        <v>8226</v>
      </c>
      <c r="H193" t="s">
        <v>8248</v>
      </c>
      <c r="I193">
        <v>1443782138</v>
      </c>
      <c r="J193" s="10">
        <f t="shared" si="8"/>
        <v>42279.441412037035</v>
      </c>
      <c r="K193">
        <v>1440326138</v>
      </c>
      <c r="L193" s="10">
        <f t="shared" si="9"/>
        <v>42239.441412037035</v>
      </c>
      <c r="M193" t="b">
        <v>0</v>
      </c>
      <c r="N193">
        <v>3</v>
      </c>
      <c r="O193" t="b">
        <v>0</v>
      </c>
      <c r="P193" t="s">
        <v>8268</v>
      </c>
      <c r="Q193" s="5">
        <f t="shared" si="10"/>
        <v>0.05</v>
      </c>
      <c r="R193" s="6">
        <f t="shared" si="11"/>
        <v>83.333333333333329</v>
      </c>
      <c r="S193" t="s">
        <v>8310</v>
      </c>
      <c r="T193" t="s">
        <v>8314</v>
      </c>
    </row>
    <row r="194" spans="1:20" ht="57.6" x14ac:dyDescent="0.3">
      <c r="A194">
        <v>192</v>
      </c>
      <c r="B194" s="3" t="s">
        <v>194</v>
      </c>
      <c r="C194" s="3" t="s">
        <v>4302</v>
      </c>
      <c r="D194">
        <v>1000000</v>
      </c>
      <c r="E194">
        <v>17</v>
      </c>
      <c r="F194" t="s">
        <v>8221</v>
      </c>
      <c r="G194" t="s">
        <v>8224</v>
      </c>
      <c r="H194" t="s">
        <v>8246</v>
      </c>
      <c r="I194">
        <v>1413572432</v>
      </c>
      <c r="J194" s="10">
        <f t="shared" si="8"/>
        <v>41929.792037037041</v>
      </c>
      <c r="K194">
        <v>1410980432</v>
      </c>
      <c r="L194" s="10">
        <f t="shared" si="9"/>
        <v>41899.792037037041</v>
      </c>
      <c r="M194" t="b">
        <v>0</v>
      </c>
      <c r="N194">
        <v>3</v>
      </c>
      <c r="O194" t="b">
        <v>0</v>
      </c>
      <c r="P194" t="s">
        <v>8268</v>
      </c>
      <c r="Q194" s="5">
        <f t="shared" si="10"/>
        <v>1.7E-5</v>
      </c>
      <c r="R194" s="6">
        <f t="shared" si="11"/>
        <v>5.666666666666667</v>
      </c>
      <c r="S194" t="s">
        <v>8310</v>
      </c>
      <c r="T194" t="s">
        <v>8314</v>
      </c>
    </row>
    <row r="195" spans="1:20" ht="57.6" x14ac:dyDescent="0.3">
      <c r="A195">
        <v>193</v>
      </c>
      <c r="B195" s="3" t="s">
        <v>195</v>
      </c>
      <c r="C195" s="3" t="s">
        <v>4303</v>
      </c>
      <c r="D195">
        <v>1000</v>
      </c>
      <c r="E195">
        <v>0</v>
      </c>
      <c r="F195" t="s">
        <v>8221</v>
      </c>
      <c r="G195" t="s">
        <v>8225</v>
      </c>
      <c r="H195" t="s">
        <v>8247</v>
      </c>
      <c r="I195">
        <v>1417217166</v>
      </c>
      <c r="J195" s="10">
        <f t="shared" ref="J195:J258" si="12">(((I195/60)/60)/24)+DATE(1970,1,1)</f>
        <v>41971.976458333331</v>
      </c>
      <c r="K195">
        <v>1412029566</v>
      </c>
      <c r="L195" s="10">
        <f t="shared" ref="L195:L258" si="13">(((K195/60)/60)/24)+DATE(1970,1,1)</f>
        <v>41911.934791666667</v>
      </c>
      <c r="M195" t="b">
        <v>0</v>
      </c>
      <c r="N195">
        <v>0</v>
      </c>
      <c r="O195" t="b">
        <v>0</v>
      </c>
      <c r="P195" t="s">
        <v>8268</v>
      </c>
      <c r="Q195" s="5">
        <f t="shared" ref="Q195:Q258" si="14">E195/D195</f>
        <v>0</v>
      </c>
      <c r="R195" s="6" t="e">
        <f t="shared" ref="R195:R258" si="15">E195/N195</f>
        <v>#DIV/0!</v>
      </c>
      <c r="S195" t="s">
        <v>8310</v>
      </c>
      <c r="T195" t="s">
        <v>8314</v>
      </c>
    </row>
    <row r="196" spans="1:20" ht="43.2" x14ac:dyDescent="0.3">
      <c r="A196">
        <v>194</v>
      </c>
      <c r="B196" s="3" t="s">
        <v>196</v>
      </c>
      <c r="C196" s="3" t="s">
        <v>4304</v>
      </c>
      <c r="D196">
        <v>2500</v>
      </c>
      <c r="E196">
        <v>3</v>
      </c>
      <c r="F196" t="s">
        <v>8221</v>
      </c>
      <c r="G196" t="s">
        <v>8225</v>
      </c>
      <c r="H196" t="s">
        <v>8247</v>
      </c>
      <c r="I196">
        <v>1457308531</v>
      </c>
      <c r="J196" s="10">
        <f t="shared" si="12"/>
        <v>42435.996886574074</v>
      </c>
      <c r="K196">
        <v>1452124531</v>
      </c>
      <c r="L196" s="10">
        <f t="shared" si="13"/>
        <v>42375.996886574074</v>
      </c>
      <c r="M196" t="b">
        <v>0</v>
      </c>
      <c r="N196">
        <v>3</v>
      </c>
      <c r="O196" t="b">
        <v>0</v>
      </c>
      <c r="P196" t="s">
        <v>8268</v>
      </c>
      <c r="Q196" s="5">
        <f t="shared" si="14"/>
        <v>1.1999999999999999E-3</v>
      </c>
      <c r="R196" s="6">
        <f t="shared" si="15"/>
        <v>1</v>
      </c>
      <c r="S196" t="s">
        <v>8310</v>
      </c>
      <c r="T196" t="s">
        <v>8314</v>
      </c>
    </row>
    <row r="197" spans="1:20" ht="43.2" x14ac:dyDescent="0.3">
      <c r="A197">
        <v>195</v>
      </c>
      <c r="B197" s="3" t="s">
        <v>197</v>
      </c>
      <c r="C197" s="3" t="s">
        <v>4305</v>
      </c>
      <c r="D197">
        <v>2000000</v>
      </c>
      <c r="E197">
        <v>0</v>
      </c>
      <c r="F197" t="s">
        <v>8221</v>
      </c>
      <c r="G197" t="s">
        <v>8224</v>
      </c>
      <c r="H197" t="s">
        <v>8246</v>
      </c>
      <c r="I197">
        <v>1436544332</v>
      </c>
      <c r="J197" s="10">
        <f t="shared" si="12"/>
        <v>42195.67050925926</v>
      </c>
      <c r="K197">
        <v>1431360332</v>
      </c>
      <c r="L197" s="10">
        <f t="shared" si="13"/>
        <v>42135.67050925926</v>
      </c>
      <c r="M197" t="b">
        <v>0</v>
      </c>
      <c r="N197">
        <v>0</v>
      </c>
      <c r="O197" t="b">
        <v>0</v>
      </c>
      <c r="P197" t="s">
        <v>8268</v>
      </c>
      <c r="Q197" s="5">
        <f t="shared" si="14"/>
        <v>0</v>
      </c>
      <c r="R197" s="6" t="e">
        <f t="shared" si="15"/>
        <v>#DIV/0!</v>
      </c>
      <c r="S197" t="s">
        <v>8310</v>
      </c>
      <c r="T197" t="s">
        <v>8314</v>
      </c>
    </row>
    <row r="198" spans="1:20" ht="43.2" x14ac:dyDescent="0.3">
      <c r="A198">
        <v>196</v>
      </c>
      <c r="B198" s="3" t="s">
        <v>198</v>
      </c>
      <c r="C198" s="3" t="s">
        <v>4306</v>
      </c>
      <c r="D198">
        <v>3500</v>
      </c>
      <c r="E198">
        <v>1465</v>
      </c>
      <c r="F198" t="s">
        <v>8221</v>
      </c>
      <c r="G198" t="s">
        <v>8225</v>
      </c>
      <c r="H198" t="s">
        <v>8247</v>
      </c>
      <c r="I198">
        <v>1444510800</v>
      </c>
      <c r="J198" s="10">
        <f t="shared" si="12"/>
        <v>42287.875</v>
      </c>
      <c r="K198">
        <v>1442062898</v>
      </c>
      <c r="L198" s="10">
        <f t="shared" si="13"/>
        <v>42259.542800925927</v>
      </c>
      <c r="M198" t="b">
        <v>0</v>
      </c>
      <c r="N198">
        <v>19</v>
      </c>
      <c r="O198" t="b">
        <v>0</v>
      </c>
      <c r="P198" t="s">
        <v>8268</v>
      </c>
      <c r="Q198" s="5">
        <f t="shared" si="14"/>
        <v>0.41857142857142859</v>
      </c>
      <c r="R198" s="6">
        <f t="shared" si="15"/>
        <v>77.10526315789474</v>
      </c>
      <c r="S198" t="s">
        <v>8310</v>
      </c>
      <c r="T198" t="s">
        <v>8314</v>
      </c>
    </row>
    <row r="199" spans="1:20" ht="43.2" x14ac:dyDescent="0.3">
      <c r="A199">
        <v>197</v>
      </c>
      <c r="B199" s="3" t="s">
        <v>199</v>
      </c>
      <c r="C199" s="3" t="s">
        <v>4307</v>
      </c>
      <c r="D199">
        <v>2500</v>
      </c>
      <c r="E199">
        <v>262</v>
      </c>
      <c r="F199" t="s">
        <v>8221</v>
      </c>
      <c r="G199" t="s">
        <v>8225</v>
      </c>
      <c r="H199" t="s">
        <v>8247</v>
      </c>
      <c r="I199">
        <v>1487365200</v>
      </c>
      <c r="J199" s="10">
        <f t="shared" si="12"/>
        <v>42783.875</v>
      </c>
      <c r="K199">
        <v>1483734100</v>
      </c>
      <c r="L199" s="10">
        <f t="shared" si="13"/>
        <v>42741.848379629635</v>
      </c>
      <c r="M199" t="b">
        <v>0</v>
      </c>
      <c r="N199">
        <v>8</v>
      </c>
      <c r="O199" t="b">
        <v>0</v>
      </c>
      <c r="P199" t="s">
        <v>8268</v>
      </c>
      <c r="Q199" s="5">
        <f t="shared" si="14"/>
        <v>0.1048</v>
      </c>
      <c r="R199" s="6">
        <f t="shared" si="15"/>
        <v>32.75</v>
      </c>
      <c r="S199" t="s">
        <v>8310</v>
      </c>
      <c r="T199" t="s">
        <v>8314</v>
      </c>
    </row>
    <row r="200" spans="1:20" ht="43.2" x14ac:dyDescent="0.3">
      <c r="A200">
        <v>198</v>
      </c>
      <c r="B200" s="3" t="s">
        <v>200</v>
      </c>
      <c r="C200" s="3" t="s">
        <v>4308</v>
      </c>
      <c r="D200">
        <v>25000</v>
      </c>
      <c r="E200">
        <v>279</v>
      </c>
      <c r="F200" t="s">
        <v>8221</v>
      </c>
      <c r="G200" t="s">
        <v>8224</v>
      </c>
      <c r="H200" t="s">
        <v>8246</v>
      </c>
      <c r="I200">
        <v>1412500322</v>
      </c>
      <c r="J200" s="10">
        <f t="shared" si="12"/>
        <v>41917.383356481485</v>
      </c>
      <c r="K200">
        <v>1409908322</v>
      </c>
      <c r="L200" s="10">
        <f t="shared" si="13"/>
        <v>41887.383356481485</v>
      </c>
      <c r="M200" t="b">
        <v>0</v>
      </c>
      <c r="N200">
        <v>6</v>
      </c>
      <c r="O200" t="b">
        <v>0</v>
      </c>
      <c r="P200" t="s">
        <v>8268</v>
      </c>
      <c r="Q200" s="5">
        <f t="shared" si="14"/>
        <v>1.116E-2</v>
      </c>
      <c r="R200" s="6">
        <f t="shared" si="15"/>
        <v>46.5</v>
      </c>
      <c r="S200" t="s">
        <v>8310</v>
      </c>
      <c r="T200" t="s">
        <v>8314</v>
      </c>
    </row>
    <row r="201" spans="1:20" ht="43.2" x14ac:dyDescent="0.3">
      <c r="A201">
        <v>199</v>
      </c>
      <c r="B201" s="3" t="s">
        <v>201</v>
      </c>
      <c r="C201" s="3" t="s">
        <v>4309</v>
      </c>
      <c r="D201">
        <v>10000</v>
      </c>
      <c r="E201">
        <v>0</v>
      </c>
      <c r="F201" t="s">
        <v>8221</v>
      </c>
      <c r="G201" t="s">
        <v>8224</v>
      </c>
      <c r="H201" t="s">
        <v>8246</v>
      </c>
      <c r="I201">
        <v>1472698702</v>
      </c>
      <c r="J201" s="10">
        <f t="shared" si="12"/>
        <v>42614.123865740738</v>
      </c>
      <c r="K201">
        <v>1470106702</v>
      </c>
      <c r="L201" s="10">
        <f t="shared" si="13"/>
        <v>42584.123865740738</v>
      </c>
      <c r="M201" t="b">
        <v>0</v>
      </c>
      <c r="N201">
        <v>0</v>
      </c>
      <c r="O201" t="b">
        <v>0</v>
      </c>
      <c r="P201" t="s">
        <v>8268</v>
      </c>
      <c r="Q201" s="5">
        <f t="shared" si="14"/>
        <v>0</v>
      </c>
      <c r="R201" s="6" t="e">
        <f t="shared" si="15"/>
        <v>#DIV/0!</v>
      </c>
      <c r="S201" t="s">
        <v>8310</v>
      </c>
      <c r="T201" t="s">
        <v>8314</v>
      </c>
    </row>
    <row r="202" spans="1:20" ht="28.8" x14ac:dyDescent="0.3">
      <c r="A202">
        <v>200</v>
      </c>
      <c r="B202" s="3" t="s">
        <v>202</v>
      </c>
      <c r="C202" s="3" t="s">
        <v>4310</v>
      </c>
      <c r="D202">
        <v>6000</v>
      </c>
      <c r="E202">
        <v>1571.55</v>
      </c>
      <c r="F202" t="s">
        <v>8221</v>
      </c>
      <c r="G202" t="s">
        <v>8224</v>
      </c>
      <c r="H202" t="s">
        <v>8246</v>
      </c>
      <c r="I202">
        <v>1410746403</v>
      </c>
      <c r="J202" s="10">
        <f t="shared" si="12"/>
        <v>41897.083368055559</v>
      </c>
      <c r="K202">
        <v>1408154403</v>
      </c>
      <c r="L202" s="10">
        <f t="shared" si="13"/>
        <v>41867.083368055559</v>
      </c>
      <c r="M202" t="b">
        <v>0</v>
      </c>
      <c r="N202">
        <v>18</v>
      </c>
      <c r="O202" t="b">
        <v>0</v>
      </c>
      <c r="P202" t="s">
        <v>8268</v>
      </c>
      <c r="Q202" s="5">
        <f t="shared" si="14"/>
        <v>0.26192500000000002</v>
      </c>
      <c r="R202" s="6">
        <f t="shared" si="15"/>
        <v>87.308333333333337</v>
      </c>
      <c r="S202" t="s">
        <v>8310</v>
      </c>
      <c r="T202" t="s">
        <v>8314</v>
      </c>
    </row>
    <row r="203" spans="1:20" ht="43.2" x14ac:dyDescent="0.3">
      <c r="A203">
        <v>201</v>
      </c>
      <c r="B203" s="3" t="s">
        <v>203</v>
      </c>
      <c r="C203" s="3" t="s">
        <v>4311</v>
      </c>
      <c r="D203">
        <v>650</v>
      </c>
      <c r="E203">
        <v>380</v>
      </c>
      <c r="F203" t="s">
        <v>8221</v>
      </c>
      <c r="G203" t="s">
        <v>8224</v>
      </c>
      <c r="H203" t="s">
        <v>8246</v>
      </c>
      <c r="I203">
        <v>1423424329</v>
      </c>
      <c r="J203" s="10">
        <f t="shared" si="12"/>
        <v>42043.818622685183</v>
      </c>
      <c r="K203">
        <v>1421696329</v>
      </c>
      <c r="L203" s="10">
        <f t="shared" si="13"/>
        <v>42023.818622685183</v>
      </c>
      <c r="M203" t="b">
        <v>0</v>
      </c>
      <c r="N203">
        <v>7</v>
      </c>
      <c r="O203" t="b">
        <v>0</v>
      </c>
      <c r="P203" t="s">
        <v>8268</v>
      </c>
      <c r="Q203" s="5">
        <f t="shared" si="14"/>
        <v>0.58461538461538465</v>
      </c>
      <c r="R203" s="6">
        <f t="shared" si="15"/>
        <v>54.285714285714285</v>
      </c>
      <c r="S203" t="s">
        <v>8310</v>
      </c>
      <c r="T203" t="s">
        <v>8314</v>
      </c>
    </row>
    <row r="204" spans="1:20" x14ac:dyDescent="0.3">
      <c r="A204">
        <v>202</v>
      </c>
      <c r="B204" s="3" t="s">
        <v>204</v>
      </c>
      <c r="C204" s="3" t="s">
        <v>4312</v>
      </c>
      <c r="D204">
        <v>6000</v>
      </c>
      <c r="E204">
        <v>0</v>
      </c>
      <c r="F204" t="s">
        <v>8221</v>
      </c>
      <c r="G204" t="s">
        <v>8224</v>
      </c>
      <c r="H204" t="s">
        <v>8246</v>
      </c>
      <c r="I204">
        <v>1444337940</v>
      </c>
      <c r="J204" s="10">
        <f t="shared" si="12"/>
        <v>42285.874305555553</v>
      </c>
      <c r="K204">
        <v>1441750564</v>
      </c>
      <c r="L204" s="10">
        <f t="shared" si="13"/>
        <v>42255.927824074075</v>
      </c>
      <c r="M204" t="b">
        <v>0</v>
      </c>
      <c r="N204">
        <v>0</v>
      </c>
      <c r="O204" t="b">
        <v>0</v>
      </c>
      <c r="P204" t="s">
        <v>8268</v>
      </c>
      <c r="Q204" s="5">
        <f t="shared" si="14"/>
        <v>0</v>
      </c>
      <c r="R204" s="6" t="e">
        <f t="shared" si="15"/>
        <v>#DIV/0!</v>
      </c>
      <c r="S204" t="s">
        <v>8310</v>
      </c>
      <c r="T204" t="s">
        <v>8314</v>
      </c>
    </row>
    <row r="205" spans="1:20" ht="43.2" x14ac:dyDescent="0.3">
      <c r="A205">
        <v>203</v>
      </c>
      <c r="B205" s="3" t="s">
        <v>205</v>
      </c>
      <c r="C205" s="3" t="s">
        <v>4313</v>
      </c>
      <c r="D205">
        <v>2500</v>
      </c>
      <c r="E205">
        <v>746</v>
      </c>
      <c r="F205" t="s">
        <v>8221</v>
      </c>
      <c r="G205" t="s">
        <v>8225</v>
      </c>
      <c r="H205" t="s">
        <v>8247</v>
      </c>
      <c r="I205">
        <v>1422562864</v>
      </c>
      <c r="J205" s="10">
        <f t="shared" si="12"/>
        <v>42033.847962962958</v>
      </c>
      <c r="K205">
        <v>1417378864</v>
      </c>
      <c r="L205" s="10">
        <f t="shared" si="13"/>
        <v>41973.847962962958</v>
      </c>
      <c r="M205" t="b">
        <v>0</v>
      </c>
      <c r="N205">
        <v>8</v>
      </c>
      <c r="O205" t="b">
        <v>0</v>
      </c>
      <c r="P205" t="s">
        <v>8268</v>
      </c>
      <c r="Q205" s="5">
        <f t="shared" si="14"/>
        <v>0.2984</v>
      </c>
      <c r="R205" s="6">
        <f t="shared" si="15"/>
        <v>93.25</v>
      </c>
      <c r="S205" t="s">
        <v>8310</v>
      </c>
      <c r="T205" t="s">
        <v>8314</v>
      </c>
    </row>
    <row r="206" spans="1:20" ht="43.2" x14ac:dyDescent="0.3">
      <c r="A206">
        <v>204</v>
      </c>
      <c r="B206" s="3" t="s">
        <v>206</v>
      </c>
      <c r="C206" s="3" t="s">
        <v>4314</v>
      </c>
      <c r="D206">
        <v>300000</v>
      </c>
      <c r="E206">
        <v>152165</v>
      </c>
      <c r="F206" t="s">
        <v>8221</v>
      </c>
      <c r="G206" t="s">
        <v>8226</v>
      </c>
      <c r="H206" t="s">
        <v>8248</v>
      </c>
      <c r="I206">
        <v>1470319203</v>
      </c>
      <c r="J206" s="10">
        <f t="shared" si="12"/>
        <v>42586.583368055552</v>
      </c>
      <c r="K206">
        <v>1467727203</v>
      </c>
      <c r="L206" s="10">
        <f t="shared" si="13"/>
        <v>42556.583368055552</v>
      </c>
      <c r="M206" t="b">
        <v>0</v>
      </c>
      <c r="N206">
        <v>1293</v>
      </c>
      <c r="O206" t="b">
        <v>0</v>
      </c>
      <c r="P206" t="s">
        <v>8268</v>
      </c>
      <c r="Q206" s="5">
        <f t="shared" si="14"/>
        <v>0.50721666666666665</v>
      </c>
      <c r="R206" s="6">
        <f t="shared" si="15"/>
        <v>117.68368136117556</v>
      </c>
      <c r="S206" t="s">
        <v>8310</v>
      </c>
      <c r="T206" t="s">
        <v>8314</v>
      </c>
    </row>
    <row r="207" spans="1:20" ht="43.2" x14ac:dyDescent="0.3">
      <c r="A207">
        <v>205</v>
      </c>
      <c r="B207" s="3" t="s">
        <v>207</v>
      </c>
      <c r="C207" s="3" t="s">
        <v>4315</v>
      </c>
      <c r="D207">
        <v>8000</v>
      </c>
      <c r="E207">
        <v>1300</v>
      </c>
      <c r="F207" t="s">
        <v>8221</v>
      </c>
      <c r="G207" t="s">
        <v>8224</v>
      </c>
      <c r="H207" t="s">
        <v>8246</v>
      </c>
      <c r="I207">
        <v>1444144222</v>
      </c>
      <c r="J207" s="10">
        <f t="shared" si="12"/>
        <v>42283.632199074069</v>
      </c>
      <c r="K207">
        <v>1441120222</v>
      </c>
      <c r="L207" s="10">
        <f t="shared" si="13"/>
        <v>42248.632199074069</v>
      </c>
      <c r="M207" t="b">
        <v>0</v>
      </c>
      <c r="N207">
        <v>17</v>
      </c>
      <c r="O207" t="b">
        <v>0</v>
      </c>
      <c r="P207" t="s">
        <v>8268</v>
      </c>
      <c r="Q207" s="5">
        <f t="shared" si="14"/>
        <v>0.16250000000000001</v>
      </c>
      <c r="R207" s="6">
        <f t="shared" si="15"/>
        <v>76.470588235294116</v>
      </c>
      <c r="S207" t="s">
        <v>8310</v>
      </c>
      <c r="T207" t="s">
        <v>8314</v>
      </c>
    </row>
    <row r="208" spans="1:20" ht="43.2" x14ac:dyDescent="0.3">
      <c r="A208">
        <v>206</v>
      </c>
      <c r="B208" s="3" t="s">
        <v>208</v>
      </c>
      <c r="C208" s="3" t="s">
        <v>4316</v>
      </c>
      <c r="D208">
        <v>12700</v>
      </c>
      <c r="E208">
        <v>0</v>
      </c>
      <c r="F208" t="s">
        <v>8221</v>
      </c>
      <c r="G208" t="s">
        <v>8224</v>
      </c>
      <c r="H208" t="s">
        <v>8246</v>
      </c>
      <c r="I208">
        <v>1470441983</v>
      </c>
      <c r="J208" s="10">
        <f t="shared" si="12"/>
        <v>42588.004432870366</v>
      </c>
      <c r="K208">
        <v>1468627583</v>
      </c>
      <c r="L208" s="10">
        <f t="shared" si="13"/>
        <v>42567.004432870366</v>
      </c>
      <c r="M208" t="b">
        <v>0</v>
      </c>
      <c r="N208">
        <v>0</v>
      </c>
      <c r="O208" t="b">
        <v>0</v>
      </c>
      <c r="P208" t="s">
        <v>8268</v>
      </c>
      <c r="Q208" s="5">
        <f t="shared" si="14"/>
        <v>0</v>
      </c>
      <c r="R208" s="6" t="e">
        <f t="shared" si="15"/>
        <v>#DIV/0!</v>
      </c>
      <c r="S208" t="s">
        <v>8310</v>
      </c>
      <c r="T208" t="s">
        <v>8314</v>
      </c>
    </row>
    <row r="209" spans="1:20" ht="43.2" x14ac:dyDescent="0.3">
      <c r="A209">
        <v>207</v>
      </c>
      <c r="B209" s="3" t="s">
        <v>209</v>
      </c>
      <c r="C209" s="3" t="s">
        <v>4317</v>
      </c>
      <c r="D209">
        <v>14000</v>
      </c>
      <c r="E209">
        <v>2130</v>
      </c>
      <c r="F209" t="s">
        <v>8221</v>
      </c>
      <c r="G209" t="s">
        <v>8229</v>
      </c>
      <c r="H209" t="s">
        <v>8251</v>
      </c>
      <c r="I209">
        <v>1420346638</v>
      </c>
      <c r="J209" s="10">
        <f t="shared" si="12"/>
        <v>42008.197199074071</v>
      </c>
      <c r="K209">
        <v>1417754638</v>
      </c>
      <c r="L209" s="10">
        <f t="shared" si="13"/>
        <v>41978.197199074071</v>
      </c>
      <c r="M209" t="b">
        <v>0</v>
      </c>
      <c r="N209">
        <v>13</v>
      </c>
      <c r="O209" t="b">
        <v>0</v>
      </c>
      <c r="P209" t="s">
        <v>8268</v>
      </c>
      <c r="Q209" s="5">
        <f t="shared" si="14"/>
        <v>0.15214285714285714</v>
      </c>
      <c r="R209" s="6">
        <f t="shared" si="15"/>
        <v>163.84615384615384</v>
      </c>
      <c r="S209" t="s">
        <v>8310</v>
      </c>
      <c r="T209" t="s">
        <v>8314</v>
      </c>
    </row>
    <row r="210" spans="1:20" ht="43.2" x14ac:dyDescent="0.3">
      <c r="A210">
        <v>208</v>
      </c>
      <c r="B210" s="3" t="s">
        <v>210</v>
      </c>
      <c r="C210" s="3" t="s">
        <v>4318</v>
      </c>
      <c r="D210">
        <v>50000</v>
      </c>
      <c r="E210">
        <v>0</v>
      </c>
      <c r="F210" t="s">
        <v>8221</v>
      </c>
      <c r="G210" t="s">
        <v>8226</v>
      </c>
      <c r="H210" t="s">
        <v>8248</v>
      </c>
      <c r="I210">
        <v>1418719967</v>
      </c>
      <c r="J210" s="10">
        <f t="shared" si="12"/>
        <v>41989.369988425926</v>
      </c>
      <c r="K210">
        <v>1416127967</v>
      </c>
      <c r="L210" s="10">
        <f t="shared" si="13"/>
        <v>41959.369988425926</v>
      </c>
      <c r="M210" t="b">
        <v>0</v>
      </c>
      <c r="N210">
        <v>0</v>
      </c>
      <c r="O210" t="b">
        <v>0</v>
      </c>
      <c r="P210" t="s">
        <v>8268</v>
      </c>
      <c r="Q210" s="5">
        <f t="shared" si="14"/>
        <v>0</v>
      </c>
      <c r="R210" s="6" t="e">
        <f t="shared" si="15"/>
        <v>#DIV/0!</v>
      </c>
      <c r="S210" t="s">
        <v>8310</v>
      </c>
      <c r="T210" t="s">
        <v>8314</v>
      </c>
    </row>
    <row r="211" spans="1:20" ht="43.2" x14ac:dyDescent="0.3">
      <c r="A211">
        <v>209</v>
      </c>
      <c r="B211" s="3" t="s">
        <v>211</v>
      </c>
      <c r="C211" s="3" t="s">
        <v>4319</v>
      </c>
      <c r="D211">
        <v>25000</v>
      </c>
      <c r="E211">
        <v>0</v>
      </c>
      <c r="F211" t="s">
        <v>8221</v>
      </c>
      <c r="G211" t="s">
        <v>8224</v>
      </c>
      <c r="H211" t="s">
        <v>8246</v>
      </c>
      <c r="I211">
        <v>1436566135</v>
      </c>
      <c r="J211" s="10">
        <f t="shared" si="12"/>
        <v>42195.922858796301</v>
      </c>
      <c r="K211">
        <v>1433974135</v>
      </c>
      <c r="L211" s="10">
        <f t="shared" si="13"/>
        <v>42165.922858796301</v>
      </c>
      <c r="M211" t="b">
        <v>0</v>
      </c>
      <c r="N211">
        <v>0</v>
      </c>
      <c r="O211" t="b">
        <v>0</v>
      </c>
      <c r="P211" t="s">
        <v>8268</v>
      </c>
      <c r="Q211" s="5">
        <f t="shared" si="14"/>
        <v>0</v>
      </c>
      <c r="R211" s="6" t="e">
        <f t="shared" si="15"/>
        <v>#DIV/0!</v>
      </c>
      <c r="S211" t="s">
        <v>8310</v>
      </c>
      <c r="T211" t="s">
        <v>8314</v>
      </c>
    </row>
    <row r="212" spans="1:20" ht="43.2" x14ac:dyDescent="0.3">
      <c r="A212">
        <v>210</v>
      </c>
      <c r="B212" s="3" t="s">
        <v>212</v>
      </c>
      <c r="C212" s="3" t="s">
        <v>4320</v>
      </c>
      <c r="D212">
        <v>12000</v>
      </c>
      <c r="E212">
        <v>3030</v>
      </c>
      <c r="F212" t="s">
        <v>8221</v>
      </c>
      <c r="G212" t="s">
        <v>8224</v>
      </c>
      <c r="H212" t="s">
        <v>8246</v>
      </c>
      <c r="I212">
        <v>1443675600</v>
      </c>
      <c r="J212" s="10">
        <f t="shared" si="12"/>
        <v>42278.208333333328</v>
      </c>
      <c r="K212">
        <v>1441157592</v>
      </c>
      <c r="L212" s="10">
        <f t="shared" si="13"/>
        <v>42249.064722222218</v>
      </c>
      <c r="M212" t="b">
        <v>0</v>
      </c>
      <c r="N212">
        <v>33</v>
      </c>
      <c r="O212" t="b">
        <v>0</v>
      </c>
      <c r="P212" t="s">
        <v>8268</v>
      </c>
      <c r="Q212" s="5">
        <f t="shared" si="14"/>
        <v>0.2525</v>
      </c>
      <c r="R212" s="6">
        <f t="shared" si="15"/>
        <v>91.818181818181813</v>
      </c>
      <c r="S212" t="s">
        <v>8310</v>
      </c>
      <c r="T212" t="s">
        <v>8314</v>
      </c>
    </row>
    <row r="213" spans="1:20" ht="43.2" x14ac:dyDescent="0.3">
      <c r="A213">
        <v>211</v>
      </c>
      <c r="B213" s="3" t="s">
        <v>213</v>
      </c>
      <c r="C213" s="3" t="s">
        <v>4321</v>
      </c>
      <c r="D213">
        <v>5000</v>
      </c>
      <c r="E213">
        <v>2230</v>
      </c>
      <c r="F213" t="s">
        <v>8221</v>
      </c>
      <c r="G213" t="s">
        <v>8224</v>
      </c>
      <c r="H213" t="s">
        <v>8246</v>
      </c>
      <c r="I213">
        <v>1442634617</v>
      </c>
      <c r="J213" s="10">
        <f t="shared" si="12"/>
        <v>42266.159918981488</v>
      </c>
      <c r="K213">
        <v>1440042617</v>
      </c>
      <c r="L213" s="10">
        <f t="shared" si="13"/>
        <v>42236.159918981488</v>
      </c>
      <c r="M213" t="b">
        <v>0</v>
      </c>
      <c r="N213">
        <v>12</v>
      </c>
      <c r="O213" t="b">
        <v>0</v>
      </c>
      <c r="P213" t="s">
        <v>8268</v>
      </c>
      <c r="Q213" s="5">
        <f t="shared" si="14"/>
        <v>0.44600000000000001</v>
      </c>
      <c r="R213" s="6">
        <f t="shared" si="15"/>
        <v>185.83333333333334</v>
      </c>
      <c r="S213" t="s">
        <v>8310</v>
      </c>
      <c r="T213" t="s">
        <v>8314</v>
      </c>
    </row>
    <row r="214" spans="1:20" ht="28.8" x14ac:dyDescent="0.3">
      <c r="A214">
        <v>212</v>
      </c>
      <c r="B214" s="3" t="s">
        <v>214</v>
      </c>
      <c r="C214" s="3" t="s">
        <v>4322</v>
      </c>
      <c r="D214">
        <v>6300</v>
      </c>
      <c r="E214">
        <v>1</v>
      </c>
      <c r="F214" t="s">
        <v>8221</v>
      </c>
      <c r="G214" t="s">
        <v>8224</v>
      </c>
      <c r="H214" t="s">
        <v>8246</v>
      </c>
      <c r="I214">
        <v>1460837320</v>
      </c>
      <c r="J214" s="10">
        <f t="shared" si="12"/>
        <v>42476.839351851857</v>
      </c>
      <c r="K214">
        <v>1455656920</v>
      </c>
      <c r="L214" s="10">
        <f t="shared" si="13"/>
        <v>42416.881018518514</v>
      </c>
      <c r="M214" t="b">
        <v>0</v>
      </c>
      <c r="N214">
        <v>1</v>
      </c>
      <c r="O214" t="b">
        <v>0</v>
      </c>
      <c r="P214" t="s">
        <v>8268</v>
      </c>
      <c r="Q214" s="5">
        <f t="shared" si="14"/>
        <v>1.5873015873015873E-4</v>
      </c>
      <c r="R214" s="6">
        <f t="shared" si="15"/>
        <v>1</v>
      </c>
      <c r="S214" t="s">
        <v>8310</v>
      </c>
      <c r="T214" t="s">
        <v>8314</v>
      </c>
    </row>
    <row r="215" spans="1:20" ht="43.2" x14ac:dyDescent="0.3">
      <c r="A215">
        <v>213</v>
      </c>
      <c r="B215" s="3" t="s">
        <v>215</v>
      </c>
      <c r="C215" s="3" t="s">
        <v>4323</v>
      </c>
      <c r="D215">
        <v>50000</v>
      </c>
      <c r="E215">
        <v>20</v>
      </c>
      <c r="F215" t="s">
        <v>8221</v>
      </c>
      <c r="G215" t="s">
        <v>8224</v>
      </c>
      <c r="H215" t="s">
        <v>8246</v>
      </c>
      <c r="I215">
        <v>1439734001</v>
      </c>
      <c r="J215" s="10">
        <f t="shared" si="12"/>
        <v>42232.587974537033</v>
      </c>
      <c r="K215">
        <v>1437142547</v>
      </c>
      <c r="L215" s="10">
        <f t="shared" si="13"/>
        <v>42202.594293981485</v>
      </c>
      <c r="M215" t="b">
        <v>0</v>
      </c>
      <c r="N215">
        <v>1</v>
      </c>
      <c r="O215" t="b">
        <v>0</v>
      </c>
      <c r="P215" t="s">
        <v>8268</v>
      </c>
      <c r="Q215" s="5">
        <f t="shared" si="14"/>
        <v>4.0000000000000002E-4</v>
      </c>
      <c r="R215" s="6">
        <f t="shared" si="15"/>
        <v>20</v>
      </c>
      <c r="S215" t="s">
        <v>8310</v>
      </c>
      <c r="T215" t="s">
        <v>8314</v>
      </c>
    </row>
    <row r="216" spans="1:20" ht="43.2" x14ac:dyDescent="0.3">
      <c r="A216">
        <v>214</v>
      </c>
      <c r="B216" s="3" t="s">
        <v>216</v>
      </c>
      <c r="C216" s="3" t="s">
        <v>4324</v>
      </c>
      <c r="D216">
        <v>12500</v>
      </c>
      <c r="E216">
        <v>1</v>
      </c>
      <c r="F216" t="s">
        <v>8221</v>
      </c>
      <c r="G216" t="s">
        <v>8224</v>
      </c>
      <c r="H216" t="s">
        <v>8246</v>
      </c>
      <c r="I216">
        <v>1425655349</v>
      </c>
      <c r="J216" s="10">
        <f t="shared" si="12"/>
        <v>42069.64061342593</v>
      </c>
      <c r="K216">
        <v>1420471349</v>
      </c>
      <c r="L216" s="10">
        <f t="shared" si="13"/>
        <v>42009.64061342593</v>
      </c>
      <c r="M216" t="b">
        <v>0</v>
      </c>
      <c r="N216">
        <v>1</v>
      </c>
      <c r="O216" t="b">
        <v>0</v>
      </c>
      <c r="P216" t="s">
        <v>8268</v>
      </c>
      <c r="Q216" s="5">
        <f t="shared" si="14"/>
        <v>8.0000000000000007E-5</v>
      </c>
      <c r="R216" s="6">
        <f t="shared" si="15"/>
        <v>1</v>
      </c>
      <c r="S216" t="s">
        <v>8310</v>
      </c>
      <c r="T216" t="s">
        <v>8314</v>
      </c>
    </row>
    <row r="217" spans="1:20" ht="43.2" x14ac:dyDescent="0.3">
      <c r="A217">
        <v>215</v>
      </c>
      <c r="B217" s="3" t="s">
        <v>217</v>
      </c>
      <c r="C217" s="3" t="s">
        <v>4325</v>
      </c>
      <c r="D217">
        <v>4400</v>
      </c>
      <c r="E217">
        <v>10</v>
      </c>
      <c r="F217" t="s">
        <v>8221</v>
      </c>
      <c r="G217" t="s">
        <v>8225</v>
      </c>
      <c r="H217" t="s">
        <v>8247</v>
      </c>
      <c r="I217">
        <v>1455753540</v>
      </c>
      <c r="J217" s="10">
        <f t="shared" si="12"/>
        <v>42417.999305555553</v>
      </c>
      <c r="K217">
        <v>1452058282</v>
      </c>
      <c r="L217" s="10">
        <f t="shared" si="13"/>
        <v>42375.230115740742</v>
      </c>
      <c r="M217" t="b">
        <v>0</v>
      </c>
      <c r="N217">
        <v>1</v>
      </c>
      <c r="O217" t="b">
        <v>0</v>
      </c>
      <c r="P217" t="s">
        <v>8268</v>
      </c>
      <c r="Q217" s="5">
        <f t="shared" si="14"/>
        <v>2.2727272727272726E-3</v>
      </c>
      <c r="R217" s="6">
        <f t="shared" si="15"/>
        <v>10</v>
      </c>
      <c r="S217" t="s">
        <v>8310</v>
      </c>
      <c r="T217" t="s">
        <v>8314</v>
      </c>
    </row>
    <row r="218" spans="1:20" ht="43.2" x14ac:dyDescent="0.3">
      <c r="A218">
        <v>216</v>
      </c>
      <c r="B218" s="3" t="s">
        <v>218</v>
      </c>
      <c r="C218" s="3" t="s">
        <v>4326</v>
      </c>
      <c r="D218">
        <v>50000</v>
      </c>
      <c r="E218">
        <v>27849.22</v>
      </c>
      <c r="F218" t="s">
        <v>8221</v>
      </c>
      <c r="G218" t="s">
        <v>8224</v>
      </c>
      <c r="H218" t="s">
        <v>8246</v>
      </c>
      <c r="I218">
        <v>1429740037</v>
      </c>
      <c r="J218" s="10">
        <f t="shared" si="12"/>
        <v>42116.917094907403</v>
      </c>
      <c r="K218">
        <v>1425423637</v>
      </c>
      <c r="L218" s="10">
        <f t="shared" si="13"/>
        <v>42066.958761574075</v>
      </c>
      <c r="M218" t="b">
        <v>0</v>
      </c>
      <c r="N218">
        <v>84</v>
      </c>
      <c r="O218" t="b">
        <v>0</v>
      </c>
      <c r="P218" t="s">
        <v>8268</v>
      </c>
      <c r="Q218" s="5">
        <f t="shared" si="14"/>
        <v>0.55698440000000005</v>
      </c>
      <c r="R218" s="6">
        <f t="shared" si="15"/>
        <v>331.53833333333336</v>
      </c>
      <c r="S218" t="s">
        <v>8310</v>
      </c>
      <c r="T218" t="s">
        <v>8314</v>
      </c>
    </row>
    <row r="219" spans="1:20" x14ac:dyDescent="0.3">
      <c r="A219">
        <v>217</v>
      </c>
      <c r="B219" s="3" t="s">
        <v>219</v>
      </c>
      <c r="C219" s="3" t="s">
        <v>4327</v>
      </c>
      <c r="D219">
        <v>100000</v>
      </c>
      <c r="E219">
        <v>11943</v>
      </c>
      <c r="F219" t="s">
        <v>8221</v>
      </c>
      <c r="G219" t="s">
        <v>8235</v>
      </c>
      <c r="H219" t="s">
        <v>8255</v>
      </c>
      <c r="I219">
        <v>1419780149</v>
      </c>
      <c r="J219" s="10">
        <f t="shared" si="12"/>
        <v>42001.64061342593</v>
      </c>
      <c r="K219">
        <v>1417101749</v>
      </c>
      <c r="L219" s="10">
        <f t="shared" si="13"/>
        <v>41970.64061342593</v>
      </c>
      <c r="M219" t="b">
        <v>0</v>
      </c>
      <c r="N219">
        <v>38</v>
      </c>
      <c r="O219" t="b">
        <v>0</v>
      </c>
      <c r="P219" t="s">
        <v>8268</v>
      </c>
      <c r="Q219" s="5">
        <f t="shared" si="14"/>
        <v>0.11942999999999999</v>
      </c>
      <c r="R219" s="6">
        <f t="shared" si="15"/>
        <v>314.28947368421052</v>
      </c>
      <c r="S219" t="s">
        <v>8310</v>
      </c>
      <c r="T219" t="s">
        <v>8314</v>
      </c>
    </row>
    <row r="220" spans="1:20" ht="43.2" x14ac:dyDescent="0.3">
      <c r="A220">
        <v>218</v>
      </c>
      <c r="B220" s="3" t="s">
        <v>220</v>
      </c>
      <c r="C220" s="3" t="s">
        <v>4328</v>
      </c>
      <c r="D220">
        <v>5000</v>
      </c>
      <c r="E220">
        <v>100</v>
      </c>
      <c r="F220" t="s">
        <v>8221</v>
      </c>
      <c r="G220" t="s">
        <v>8224</v>
      </c>
      <c r="H220" t="s">
        <v>8246</v>
      </c>
      <c r="I220">
        <v>1431702289</v>
      </c>
      <c r="J220" s="10">
        <f t="shared" si="12"/>
        <v>42139.628344907411</v>
      </c>
      <c r="K220">
        <v>1426518289</v>
      </c>
      <c r="L220" s="10">
        <f t="shared" si="13"/>
        <v>42079.628344907411</v>
      </c>
      <c r="M220" t="b">
        <v>0</v>
      </c>
      <c r="N220">
        <v>1</v>
      </c>
      <c r="O220" t="b">
        <v>0</v>
      </c>
      <c r="P220" t="s">
        <v>8268</v>
      </c>
      <c r="Q220" s="5">
        <f t="shared" si="14"/>
        <v>0.02</v>
      </c>
      <c r="R220" s="6">
        <f t="shared" si="15"/>
        <v>100</v>
      </c>
      <c r="S220" t="s">
        <v>8310</v>
      </c>
      <c r="T220" t="s">
        <v>8314</v>
      </c>
    </row>
    <row r="221" spans="1:20" ht="28.8" x14ac:dyDescent="0.3">
      <c r="A221">
        <v>219</v>
      </c>
      <c r="B221" s="3" t="s">
        <v>221</v>
      </c>
      <c r="C221" s="3" t="s">
        <v>4329</v>
      </c>
      <c r="D221">
        <v>50000</v>
      </c>
      <c r="E221">
        <v>8815</v>
      </c>
      <c r="F221" t="s">
        <v>8221</v>
      </c>
      <c r="G221" t="s">
        <v>8224</v>
      </c>
      <c r="H221" t="s">
        <v>8246</v>
      </c>
      <c r="I221">
        <v>1459493940</v>
      </c>
      <c r="J221" s="10">
        <f t="shared" si="12"/>
        <v>42461.290972222225</v>
      </c>
      <c r="K221">
        <v>1456732225</v>
      </c>
      <c r="L221" s="10">
        <f t="shared" si="13"/>
        <v>42429.326678240745</v>
      </c>
      <c r="M221" t="b">
        <v>0</v>
      </c>
      <c r="N221">
        <v>76</v>
      </c>
      <c r="O221" t="b">
        <v>0</v>
      </c>
      <c r="P221" t="s">
        <v>8268</v>
      </c>
      <c r="Q221" s="5">
        <f t="shared" si="14"/>
        <v>0.17630000000000001</v>
      </c>
      <c r="R221" s="6">
        <f t="shared" si="15"/>
        <v>115.98684210526316</v>
      </c>
      <c r="S221" t="s">
        <v>8310</v>
      </c>
      <c r="T221" t="s">
        <v>8314</v>
      </c>
    </row>
    <row r="222" spans="1:20" ht="43.2" x14ac:dyDescent="0.3">
      <c r="A222">
        <v>220</v>
      </c>
      <c r="B222" s="3" t="s">
        <v>222</v>
      </c>
      <c r="C222" s="3" t="s">
        <v>4330</v>
      </c>
      <c r="D222">
        <v>50000</v>
      </c>
      <c r="E222">
        <v>360</v>
      </c>
      <c r="F222" t="s">
        <v>8221</v>
      </c>
      <c r="G222" t="s">
        <v>8224</v>
      </c>
      <c r="H222" t="s">
        <v>8246</v>
      </c>
      <c r="I222">
        <v>1440101160</v>
      </c>
      <c r="J222" s="10">
        <f t="shared" si="12"/>
        <v>42236.837499999994</v>
      </c>
      <c r="K222">
        <v>1436542030</v>
      </c>
      <c r="L222" s="10">
        <f t="shared" si="13"/>
        <v>42195.643865740742</v>
      </c>
      <c r="M222" t="b">
        <v>0</v>
      </c>
      <c r="N222">
        <v>3</v>
      </c>
      <c r="O222" t="b">
        <v>0</v>
      </c>
      <c r="P222" t="s">
        <v>8268</v>
      </c>
      <c r="Q222" s="5">
        <f t="shared" si="14"/>
        <v>7.1999999999999998E-3</v>
      </c>
      <c r="R222" s="6">
        <f t="shared" si="15"/>
        <v>120</v>
      </c>
      <c r="S222" t="s">
        <v>8310</v>
      </c>
      <c r="T222" t="s">
        <v>8314</v>
      </c>
    </row>
    <row r="223" spans="1:20" x14ac:dyDescent="0.3">
      <c r="A223">
        <v>221</v>
      </c>
      <c r="B223" s="3" t="s">
        <v>223</v>
      </c>
      <c r="C223" s="3" t="s">
        <v>4331</v>
      </c>
      <c r="D223">
        <v>50000</v>
      </c>
      <c r="E223">
        <v>0</v>
      </c>
      <c r="F223" t="s">
        <v>8221</v>
      </c>
      <c r="G223" t="s">
        <v>8224</v>
      </c>
      <c r="H223" t="s">
        <v>8246</v>
      </c>
      <c r="I223">
        <v>1427569564</v>
      </c>
      <c r="J223" s="10">
        <f t="shared" si="12"/>
        <v>42091.79587962963</v>
      </c>
      <c r="K223">
        <v>1422389164</v>
      </c>
      <c r="L223" s="10">
        <f t="shared" si="13"/>
        <v>42031.837546296301</v>
      </c>
      <c r="M223" t="b">
        <v>0</v>
      </c>
      <c r="N223">
        <v>0</v>
      </c>
      <c r="O223" t="b">
        <v>0</v>
      </c>
      <c r="P223" t="s">
        <v>8268</v>
      </c>
      <c r="Q223" s="5">
        <f t="shared" si="14"/>
        <v>0</v>
      </c>
      <c r="R223" s="6" t="e">
        <f t="shared" si="15"/>
        <v>#DIV/0!</v>
      </c>
      <c r="S223" t="s">
        <v>8310</v>
      </c>
      <c r="T223" t="s">
        <v>8314</v>
      </c>
    </row>
    <row r="224" spans="1:20" ht="43.2" x14ac:dyDescent="0.3">
      <c r="A224">
        <v>222</v>
      </c>
      <c r="B224" s="3" t="s">
        <v>224</v>
      </c>
      <c r="C224" s="3" t="s">
        <v>4332</v>
      </c>
      <c r="D224">
        <v>1000</v>
      </c>
      <c r="E224">
        <v>130</v>
      </c>
      <c r="F224" t="s">
        <v>8221</v>
      </c>
      <c r="G224" t="s">
        <v>8224</v>
      </c>
      <c r="H224" t="s">
        <v>8246</v>
      </c>
      <c r="I224">
        <v>1427423940</v>
      </c>
      <c r="J224" s="10">
        <f t="shared" si="12"/>
        <v>42090.110416666663</v>
      </c>
      <c r="K224">
        <v>1422383318</v>
      </c>
      <c r="L224" s="10">
        <f t="shared" si="13"/>
        <v>42031.769884259258</v>
      </c>
      <c r="M224" t="b">
        <v>0</v>
      </c>
      <c r="N224">
        <v>2</v>
      </c>
      <c r="O224" t="b">
        <v>0</v>
      </c>
      <c r="P224" t="s">
        <v>8268</v>
      </c>
      <c r="Q224" s="5">
        <f t="shared" si="14"/>
        <v>0.13</v>
      </c>
      <c r="R224" s="6">
        <f t="shared" si="15"/>
        <v>65</v>
      </c>
      <c r="S224" t="s">
        <v>8310</v>
      </c>
      <c r="T224" t="s">
        <v>8314</v>
      </c>
    </row>
    <row r="225" spans="1:20" ht="43.2" x14ac:dyDescent="0.3">
      <c r="A225">
        <v>223</v>
      </c>
      <c r="B225" s="3" t="s">
        <v>225</v>
      </c>
      <c r="C225" s="3" t="s">
        <v>4333</v>
      </c>
      <c r="D225">
        <v>1500000</v>
      </c>
      <c r="E225">
        <v>0</v>
      </c>
      <c r="F225" t="s">
        <v>8221</v>
      </c>
      <c r="G225" t="s">
        <v>8224</v>
      </c>
      <c r="H225" t="s">
        <v>8246</v>
      </c>
      <c r="I225">
        <v>1463879100</v>
      </c>
      <c r="J225" s="10">
        <f t="shared" si="12"/>
        <v>42512.045138888891</v>
      </c>
      <c r="K225">
        <v>1461287350</v>
      </c>
      <c r="L225" s="10">
        <f t="shared" si="13"/>
        <v>42482.048032407409</v>
      </c>
      <c r="M225" t="b">
        <v>0</v>
      </c>
      <c r="N225">
        <v>0</v>
      </c>
      <c r="O225" t="b">
        <v>0</v>
      </c>
      <c r="P225" t="s">
        <v>8268</v>
      </c>
      <c r="Q225" s="5">
        <f t="shared" si="14"/>
        <v>0</v>
      </c>
      <c r="R225" s="6" t="e">
        <f t="shared" si="15"/>
        <v>#DIV/0!</v>
      </c>
      <c r="S225" t="s">
        <v>8310</v>
      </c>
      <c r="T225" t="s">
        <v>8314</v>
      </c>
    </row>
    <row r="226" spans="1:20" ht="43.2" x14ac:dyDescent="0.3">
      <c r="A226">
        <v>224</v>
      </c>
      <c r="B226" s="3" t="s">
        <v>226</v>
      </c>
      <c r="C226" s="3" t="s">
        <v>4334</v>
      </c>
      <c r="D226">
        <v>6000000</v>
      </c>
      <c r="E226">
        <v>0</v>
      </c>
      <c r="F226" t="s">
        <v>8221</v>
      </c>
      <c r="G226" t="s">
        <v>8226</v>
      </c>
      <c r="H226" t="s">
        <v>8248</v>
      </c>
      <c r="I226">
        <v>1436506726</v>
      </c>
      <c r="J226" s="10">
        <f t="shared" si="12"/>
        <v>42195.235254629632</v>
      </c>
      <c r="K226">
        <v>1431322726</v>
      </c>
      <c r="L226" s="10">
        <f t="shared" si="13"/>
        <v>42135.235254629632</v>
      </c>
      <c r="M226" t="b">
        <v>0</v>
      </c>
      <c r="N226">
        <v>0</v>
      </c>
      <c r="O226" t="b">
        <v>0</v>
      </c>
      <c r="P226" t="s">
        <v>8268</v>
      </c>
      <c r="Q226" s="5">
        <f t="shared" si="14"/>
        <v>0</v>
      </c>
      <c r="R226" s="6" t="e">
        <f t="shared" si="15"/>
        <v>#DIV/0!</v>
      </c>
      <c r="S226" t="s">
        <v>8310</v>
      </c>
      <c r="T226" t="s">
        <v>8314</v>
      </c>
    </row>
    <row r="227" spans="1:20" ht="43.2" x14ac:dyDescent="0.3">
      <c r="A227">
        <v>225</v>
      </c>
      <c r="B227" s="3" t="s">
        <v>227</v>
      </c>
      <c r="C227" s="3" t="s">
        <v>4335</v>
      </c>
      <c r="D227">
        <v>200</v>
      </c>
      <c r="E227">
        <v>0</v>
      </c>
      <c r="F227" t="s">
        <v>8221</v>
      </c>
      <c r="G227" t="s">
        <v>8224</v>
      </c>
      <c r="H227" t="s">
        <v>8246</v>
      </c>
      <c r="I227">
        <v>1460153054</v>
      </c>
      <c r="J227" s="10">
        <f t="shared" si="12"/>
        <v>42468.919606481482</v>
      </c>
      <c r="K227">
        <v>1457564654</v>
      </c>
      <c r="L227" s="10">
        <f t="shared" si="13"/>
        <v>42438.961273148147</v>
      </c>
      <c r="M227" t="b">
        <v>0</v>
      </c>
      <c r="N227">
        <v>0</v>
      </c>
      <c r="O227" t="b">
        <v>0</v>
      </c>
      <c r="P227" t="s">
        <v>8268</v>
      </c>
      <c r="Q227" s="5">
        <f t="shared" si="14"/>
        <v>0</v>
      </c>
      <c r="R227" s="6" t="e">
        <f t="shared" si="15"/>
        <v>#DIV/0!</v>
      </c>
      <c r="S227" t="s">
        <v>8310</v>
      </c>
      <c r="T227" t="s">
        <v>8314</v>
      </c>
    </row>
    <row r="228" spans="1:20" ht="43.2" x14ac:dyDescent="0.3">
      <c r="A228">
        <v>226</v>
      </c>
      <c r="B228" s="3" t="s">
        <v>228</v>
      </c>
      <c r="C228" s="3" t="s">
        <v>4336</v>
      </c>
      <c r="D228">
        <v>29000</v>
      </c>
      <c r="E228">
        <v>250</v>
      </c>
      <c r="F228" t="s">
        <v>8221</v>
      </c>
      <c r="G228" t="s">
        <v>8225</v>
      </c>
      <c r="H228" t="s">
        <v>8247</v>
      </c>
      <c r="I228">
        <v>1433064540</v>
      </c>
      <c r="J228" s="10">
        <f t="shared" si="12"/>
        <v>42155.395138888889</v>
      </c>
      <c r="K228">
        <v>1428854344</v>
      </c>
      <c r="L228" s="10">
        <f t="shared" si="13"/>
        <v>42106.666018518517</v>
      </c>
      <c r="M228" t="b">
        <v>0</v>
      </c>
      <c r="N228">
        <v>2</v>
      </c>
      <c r="O228" t="b">
        <v>0</v>
      </c>
      <c r="P228" t="s">
        <v>8268</v>
      </c>
      <c r="Q228" s="5">
        <f t="shared" si="14"/>
        <v>8.6206896551724137E-3</v>
      </c>
      <c r="R228" s="6">
        <f t="shared" si="15"/>
        <v>125</v>
      </c>
      <c r="S228" t="s">
        <v>8310</v>
      </c>
      <c r="T228" t="s">
        <v>8314</v>
      </c>
    </row>
    <row r="229" spans="1:20" ht="43.2" x14ac:dyDescent="0.3">
      <c r="A229">
        <v>227</v>
      </c>
      <c r="B229" s="3" t="s">
        <v>229</v>
      </c>
      <c r="C229" s="3" t="s">
        <v>4337</v>
      </c>
      <c r="D229">
        <v>28000</v>
      </c>
      <c r="E229">
        <v>0</v>
      </c>
      <c r="F229" t="s">
        <v>8221</v>
      </c>
      <c r="G229" t="s">
        <v>8224</v>
      </c>
      <c r="H229" t="s">
        <v>8246</v>
      </c>
      <c r="I229">
        <v>1436477241</v>
      </c>
      <c r="J229" s="10">
        <f t="shared" si="12"/>
        <v>42194.893993055557</v>
      </c>
      <c r="K229">
        <v>1433885241</v>
      </c>
      <c r="L229" s="10">
        <f t="shared" si="13"/>
        <v>42164.893993055557</v>
      </c>
      <c r="M229" t="b">
        <v>0</v>
      </c>
      <c r="N229">
        <v>0</v>
      </c>
      <c r="O229" t="b">
        <v>0</v>
      </c>
      <c r="P229" t="s">
        <v>8268</v>
      </c>
      <c r="Q229" s="5">
        <f t="shared" si="14"/>
        <v>0</v>
      </c>
      <c r="R229" s="6" t="e">
        <f t="shared" si="15"/>
        <v>#DIV/0!</v>
      </c>
      <c r="S229" t="s">
        <v>8310</v>
      </c>
      <c r="T229" t="s">
        <v>8314</v>
      </c>
    </row>
    <row r="230" spans="1:20" ht="28.8" x14ac:dyDescent="0.3">
      <c r="A230">
        <v>228</v>
      </c>
      <c r="B230" s="3" t="s">
        <v>230</v>
      </c>
      <c r="C230" s="3" t="s">
        <v>4338</v>
      </c>
      <c r="D230">
        <v>8000</v>
      </c>
      <c r="E230">
        <v>0</v>
      </c>
      <c r="F230" t="s">
        <v>8221</v>
      </c>
      <c r="G230" t="s">
        <v>8225</v>
      </c>
      <c r="H230" t="s">
        <v>8247</v>
      </c>
      <c r="I230">
        <v>1433176105</v>
      </c>
      <c r="J230" s="10">
        <f t="shared" si="12"/>
        <v>42156.686400462961</v>
      </c>
      <c r="K230">
        <v>1427992105</v>
      </c>
      <c r="L230" s="10">
        <f t="shared" si="13"/>
        <v>42096.686400462961</v>
      </c>
      <c r="M230" t="b">
        <v>0</v>
      </c>
      <c r="N230">
        <v>0</v>
      </c>
      <c r="O230" t="b">
        <v>0</v>
      </c>
      <c r="P230" t="s">
        <v>8268</v>
      </c>
      <c r="Q230" s="5">
        <f t="shared" si="14"/>
        <v>0</v>
      </c>
      <c r="R230" s="6" t="e">
        <f t="shared" si="15"/>
        <v>#DIV/0!</v>
      </c>
      <c r="S230" t="s">
        <v>8310</v>
      </c>
      <c r="T230" t="s">
        <v>8314</v>
      </c>
    </row>
    <row r="231" spans="1:20" ht="43.2" x14ac:dyDescent="0.3">
      <c r="A231">
        <v>229</v>
      </c>
      <c r="B231" s="3" t="s">
        <v>231</v>
      </c>
      <c r="C231" s="3" t="s">
        <v>4339</v>
      </c>
      <c r="D231">
        <v>3000</v>
      </c>
      <c r="E231">
        <v>0</v>
      </c>
      <c r="F231" t="s">
        <v>8221</v>
      </c>
      <c r="G231" t="s">
        <v>8236</v>
      </c>
      <c r="H231" t="s">
        <v>8249</v>
      </c>
      <c r="I231">
        <v>1455402297</v>
      </c>
      <c r="J231" s="10">
        <f t="shared" si="12"/>
        <v>42413.933993055558</v>
      </c>
      <c r="K231">
        <v>1452810297</v>
      </c>
      <c r="L231" s="10">
        <f t="shared" si="13"/>
        <v>42383.933993055558</v>
      </c>
      <c r="M231" t="b">
        <v>0</v>
      </c>
      <c r="N231">
        <v>0</v>
      </c>
      <c r="O231" t="b">
        <v>0</v>
      </c>
      <c r="P231" t="s">
        <v>8268</v>
      </c>
      <c r="Q231" s="5">
        <f t="shared" si="14"/>
        <v>0</v>
      </c>
      <c r="R231" s="6" t="e">
        <f t="shared" si="15"/>
        <v>#DIV/0!</v>
      </c>
      <c r="S231" t="s">
        <v>8310</v>
      </c>
      <c r="T231" t="s">
        <v>8314</v>
      </c>
    </row>
    <row r="232" spans="1:20" ht="43.2" x14ac:dyDescent="0.3">
      <c r="A232">
        <v>230</v>
      </c>
      <c r="B232" s="3" t="s">
        <v>232</v>
      </c>
      <c r="C232" s="3" t="s">
        <v>4340</v>
      </c>
      <c r="D232">
        <v>15000</v>
      </c>
      <c r="E232">
        <v>60</v>
      </c>
      <c r="F232" t="s">
        <v>8221</v>
      </c>
      <c r="G232" t="s">
        <v>8224</v>
      </c>
      <c r="H232" t="s">
        <v>8246</v>
      </c>
      <c r="I232">
        <v>1433443151</v>
      </c>
      <c r="J232" s="10">
        <f t="shared" si="12"/>
        <v>42159.777210648142</v>
      </c>
      <c r="K232">
        <v>1430851151</v>
      </c>
      <c r="L232" s="10">
        <f t="shared" si="13"/>
        <v>42129.777210648142</v>
      </c>
      <c r="M232" t="b">
        <v>0</v>
      </c>
      <c r="N232">
        <v>2</v>
      </c>
      <c r="O232" t="b">
        <v>0</v>
      </c>
      <c r="P232" t="s">
        <v>8268</v>
      </c>
      <c r="Q232" s="5">
        <f t="shared" si="14"/>
        <v>4.0000000000000001E-3</v>
      </c>
      <c r="R232" s="6">
        <f t="shared" si="15"/>
        <v>30</v>
      </c>
      <c r="S232" t="s">
        <v>8310</v>
      </c>
      <c r="T232" t="s">
        <v>8314</v>
      </c>
    </row>
    <row r="233" spans="1:20" ht="43.2" x14ac:dyDescent="0.3">
      <c r="A233">
        <v>231</v>
      </c>
      <c r="B233" s="3" t="s">
        <v>233</v>
      </c>
      <c r="C233" s="3" t="s">
        <v>4341</v>
      </c>
      <c r="D233">
        <v>1500000</v>
      </c>
      <c r="E233">
        <v>0</v>
      </c>
      <c r="F233" t="s">
        <v>8221</v>
      </c>
      <c r="G233" t="s">
        <v>8224</v>
      </c>
      <c r="H233" t="s">
        <v>8246</v>
      </c>
      <c r="I233">
        <v>1451775651</v>
      </c>
      <c r="J233" s="10">
        <f t="shared" si="12"/>
        <v>42371.958923611113</v>
      </c>
      <c r="K233">
        <v>1449183651</v>
      </c>
      <c r="L233" s="10">
        <f t="shared" si="13"/>
        <v>42341.958923611113</v>
      </c>
      <c r="M233" t="b">
        <v>0</v>
      </c>
      <c r="N233">
        <v>0</v>
      </c>
      <c r="O233" t="b">
        <v>0</v>
      </c>
      <c r="P233" t="s">
        <v>8268</v>
      </c>
      <c r="Q233" s="5">
        <f t="shared" si="14"/>
        <v>0</v>
      </c>
      <c r="R233" s="6" t="e">
        <f t="shared" si="15"/>
        <v>#DIV/0!</v>
      </c>
      <c r="S233" t="s">
        <v>8310</v>
      </c>
      <c r="T233" t="s">
        <v>8314</v>
      </c>
    </row>
    <row r="234" spans="1:20" ht="43.2" x14ac:dyDescent="0.3">
      <c r="A234">
        <v>232</v>
      </c>
      <c r="B234" s="3" t="s">
        <v>234</v>
      </c>
      <c r="C234" s="3" t="s">
        <v>4342</v>
      </c>
      <c r="D234">
        <v>4000</v>
      </c>
      <c r="E234">
        <v>110</v>
      </c>
      <c r="F234" t="s">
        <v>8221</v>
      </c>
      <c r="G234" t="s">
        <v>8225</v>
      </c>
      <c r="H234" t="s">
        <v>8247</v>
      </c>
      <c r="I234">
        <v>1425066546</v>
      </c>
      <c r="J234" s="10">
        <f t="shared" si="12"/>
        <v>42062.82576388889</v>
      </c>
      <c r="K234">
        <v>1422474546</v>
      </c>
      <c r="L234" s="10">
        <f t="shared" si="13"/>
        <v>42032.82576388889</v>
      </c>
      <c r="M234" t="b">
        <v>0</v>
      </c>
      <c r="N234">
        <v>7</v>
      </c>
      <c r="O234" t="b">
        <v>0</v>
      </c>
      <c r="P234" t="s">
        <v>8268</v>
      </c>
      <c r="Q234" s="5">
        <f t="shared" si="14"/>
        <v>2.75E-2</v>
      </c>
      <c r="R234" s="6">
        <f t="shared" si="15"/>
        <v>15.714285714285714</v>
      </c>
      <c r="S234" t="s">
        <v>8310</v>
      </c>
      <c r="T234" t="s">
        <v>8314</v>
      </c>
    </row>
    <row r="235" spans="1:20" ht="43.2" x14ac:dyDescent="0.3">
      <c r="A235">
        <v>233</v>
      </c>
      <c r="B235" s="3" t="s">
        <v>235</v>
      </c>
      <c r="C235" s="3" t="s">
        <v>4343</v>
      </c>
      <c r="D235">
        <v>350000</v>
      </c>
      <c r="E235">
        <v>0</v>
      </c>
      <c r="F235" t="s">
        <v>8221</v>
      </c>
      <c r="G235" t="s">
        <v>8224</v>
      </c>
      <c r="H235" t="s">
        <v>8246</v>
      </c>
      <c r="I235">
        <v>1475185972</v>
      </c>
      <c r="J235" s="10">
        <f t="shared" si="12"/>
        <v>42642.911712962959</v>
      </c>
      <c r="K235">
        <v>1472593972</v>
      </c>
      <c r="L235" s="10">
        <f t="shared" si="13"/>
        <v>42612.911712962959</v>
      </c>
      <c r="M235" t="b">
        <v>0</v>
      </c>
      <c r="N235">
        <v>0</v>
      </c>
      <c r="O235" t="b">
        <v>0</v>
      </c>
      <c r="P235" t="s">
        <v>8268</v>
      </c>
      <c r="Q235" s="5">
        <f t="shared" si="14"/>
        <v>0</v>
      </c>
      <c r="R235" s="6" t="e">
        <f t="shared" si="15"/>
        <v>#DIV/0!</v>
      </c>
      <c r="S235" t="s">
        <v>8310</v>
      </c>
      <c r="T235" t="s">
        <v>8314</v>
      </c>
    </row>
    <row r="236" spans="1:20" ht="43.2" x14ac:dyDescent="0.3">
      <c r="A236">
        <v>234</v>
      </c>
      <c r="B236" s="3" t="s">
        <v>236</v>
      </c>
      <c r="C236" s="3" t="s">
        <v>4344</v>
      </c>
      <c r="D236">
        <v>1000</v>
      </c>
      <c r="E236">
        <v>401</v>
      </c>
      <c r="F236" t="s">
        <v>8221</v>
      </c>
      <c r="G236" t="s">
        <v>8224</v>
      </c>
      <c r="H236" t="s">
        <v>8246</v>
      </c>
      <c r="I236">
        <v>1434847859</v>
      </c>
      <c r="J236" s="10">
        <f t="shared" si="12"/>
        <v>42176.035405092596</v>
      </c>
      <c r="K236">
        <v>1431391859</v>
      </c>
      <c r="L236" s="10">
        <f t="shared" si="13"/>
        <v>42136.035405092596</v>
      </c>
      <c r="M236" t="b">
        <v>0</v>
      </c>
      <c r="N236">
        <v>5</v>
      </c>
      <c r="O236" t="b">
        <v>0</v>
      </c>
      <c r="P236" t="s">
        <v>8268</v>
      </c>
      <c r="Q236" s="5">
        <f t="shared" si="14"/>
        <v>0.40100000000000002</v>
      </c>
      <c r="R236" s="6">
        <f t="shared" si="15"/>
        <v>80.2</v>
      </c>
      <c r="S236" t="s">
        <v>8310</v>
      </c>
      <c r="T236" t="s">
        <v>8314</v>
      </c>
    </row>
    <row r="237" spans="1:20" ht="43.2" x14ac:dyDescent="0.3">
      <c r="A237">
        <v>235</v>
      </c>
      <c r="B237" s="3" t="s">
        <v>237</v>
      </c>
      <c r="C237" s="3" t="s">
        <v>4345</v>
      </c>
      <c r="D237">
        <v>10000</v>
      </c>
      <c r="E237">
        <v>0</v>
      </c>
      <c r="F237" t="s">
        <v>8221</v>
      </c>
      <c r="G237" t="s">
        <v>8224</v>
      </c>
      <c r="H237" t="s">
        <v>8246</v>
      </c>
      <c r="I237">
        <v>1436478497</v>
      </c>
      <c r="J237" s="10">
        <f t="shared" si="12"/>
        <v>42194.908530092594</v>
      </c>
      <c r="K237">
        <v>1433886497</v>
      </c>
      <c r="L237" s="10">
        <f t="shared" si="13"/>
        <v>42164.908530092594</v>
      </c>
      <c r="M237" t="b">
        <v>0</v>
      </c>
      <c r="N237">
        <v>0</v>
      </c>
      <c r="O237" t="b">
        <v>0</v>
      </c>
      <c r="P237" t="s">
        <v>8268</v>
      </c>
      <c r="Q237" s="5">
        <f t="shared" si="14"/>
        <v>0</v>
      </c>
      <c r="R237" s="6" t="e">
        <f t="shared" si="15"/>
        <v>#DIV/0!</v>
      </c>
      <c r="S237" t="s">
        <v>8310</v>
      </c>
      <c r="T237" t="s">
        <v>8314</v>
      </c>
    </row>
    <row r="238" spans="1:20" ht="43.2" x14ac:dyDescent="0.3">
      <c r="A238">
        <v>236</v>
      </c>
      <c r="B238" s="3" t="s">
        <v>238</v>
      </c>
      <c r="C238" s="3" t="s">
        <v>4346</v>
      </c>
      <c r="D238">
        <v>150000</v>
      </c>
      <c r="E238">
        <v>0</v>
      </c>
      <c r="F238" t="s">
        <v>8221</v>
      </c>
      <c r="G238" t="s">
        <v>8224</v>
      </c>
      <c r="H238" t="s">
        <v>8246</v>
      </c>
      <c r="I238">
        <v>1451952000</v>
      </c>
      <c r="J238" s="10">
        <f t="shared" si="12"/>
        <v>42374</v>
      </c>
      <c r="K238">
        <v>1447380099</v>
      </c>
      <c r="L238" s="10">
        <f t="shared" si="13"/>
        <v>42321.08447916666</v>
      </c>
      <c r="M238" t="b">
        <v>0</v>
      </c>
      <c r="N238">
        <v>0</v>
      </c>
      <c r="O238" t="b">
        <v>0</v>
      </c>
      <c r="P238" t="s">
        <v>8268</v>
      </c>
      <c r="Q238" s="5">
        <f t="shared" si="14"/>
        <v>0</v>
      </c>
      <c r="R238" s="6" t="e">
        <f t="shared" si="15"/>
        <v>#DIV/0!</v>
      </c>
      <c r="S238" t="s">
        <v>8310</v>
      </c>
      <c r="T238" t="s">
        <v>8314</v>
      </c>
    </row>
    <row r="239" spans="1:20" ht="28.8" x14ac:dyDescent="0.3">
      <c r="A239">
        <v>237</v>
      </c>
      <c r="B239" s="3" t="s">
        <v>239</v>
      </c>
      <c r="C239" s="3" t="s">
        <v>4347</v>
      </c>
      <c r="D239">
        <v>15000</v>
      </c>
      <c r="E239">
        <v>50</v>
      </c>
      <c r="F239" t="s">
        <v>8221</v>
      </c>
      <c r="G239" t="s">
        <v>8224</v>
      </c>
      <c r="H239" t="s">
        <v>8246</v>
      </c>
      <c r="I239">
        <v>1457445069</v>
      </c>
      <c r="J239" s="10">
        <f t="shared" si="12"/>
        <v>42437.577187499999</v>
      </c>
      <c r="K239">
        <v>1452261069</v>
      </c>
      <c r="L239" s="10">
        <f t="shared" si="13"/>
        <v>42377.577187499999</v>
      </c>
      <c r="M239" t="b">
        <v>0</v>
      </c>
      <c r="N239">
        <v>1</v>
      </c>
      <c r="O239" t="b">
        <v>0</v>
      </c>
      <c r="P239" t="s">
        <v>8268</v>
      </c>
      <c r="Q239" s="5">
        <f t="shared" si="14"/>
        <v>3.3333333333333335E-3</v>
      </c>
      <c r="R239" s="6">
        <f t="shared" si="15"/>
        <v>50</v>
      </c>
      <c r="S239" t="s">
        <v>8310</v>
      </c>
      <c r="T239" t="s">
        <v>8314</v>
      </c>
    </row>
    <row r="240" spans="1:20" ht="43.2" x14ac:dyDescent="0.3">
      <c r="A240">
        <v>238</v>
      </c>
      <c r="B240" s="3" t="s">
        <v>240</v>
      </c>
      <c r="C240" s="3" t="s">
        <v>4348</v>
      </c>
      <c r="D240">
        <v>26000</v>
      </c>
      <c r="E240">
        <v>0</v>
      </c>
      <c r="F240" t="s">
        <v>8221</v>
      </c>
      <c r="G240" t="s">
        <v>8224</v>
      </c>
      <c r="H240" t="s">
        <v>8246</v>
      </c>
      <c r="I240">
        <v>1483088400</v>
      </c>
      <c r="J240" s="10">
        <f t="shared" si="12"/>
        <v>42734.375</v>
      </c>
      <c r="K240">
        <v>1481324760</v>
      </c>
      <c r="L240" s="10">
        <f t="shared" si="13"/>
        <v>42713.962499999994</v>
      </c>
      <c r="M240" t="b">
        <v>0</v>
      </c>
      <c r="N240">
        <v>0</v>
      </c>
      <c r="O240" t="b">
        <v>0</v>
      </c>
      <c r="P240" t="s">
        <v>8268</v>
      </c>
      <c r="Q240" s="5">
        <f t="shared" si="14"/>
        <v>0</v>
      </c>
      <c r="R240" s="6" t="e">
        <f t="shared" si="15"/>
        <v>#DIV/0!</v>
      </c>
      <c r="S240" t="s">
        <v>8310</v>
      </c>
      <c r="T240" t="s">
        <v>8314</v>
      </c>
    </row>
    <row r="241" spans="1:20" ht="43.2" x14ac:dyDescent="0.3">
      <c r="A241">
        <v>239</v>
      </c>
      <c r="B241" s="3" t="s">
        <v>241</v>
      </c>
      <c r="C241" s="3" t="s">
        <v>4349</v>
      </c>
      <c r="D241">
        <v>1000</v>
      </c>
      <c r="E241">
        <v>250</v>
      </c>
      <c r="F241" t="s">
        <v>8221</v>
      </c>
      <c r="G241" t="s">
        <v>8226</v>
      </c>
      <c r="H241" t="s">
        <v>8248</v>
      </c>
      <c r="I241">
        <v>1446984000</v>
      </c>
      <c r="J241" s="10">
        <f t="shared" si="12"/>
        <v>42316.5</v>
      </c>
      <c r="K241">
        <v>1445308730</v>
      </c>
      <c r="L241" s="10">
        <f t="shared" si="13"/>
        <v>42297.110300925924</v>
      </c>
      <c r="M241" t="b">
        <v>0</v>
      </c>
      <c r="N241">
        <v>5</v>
      </c>
      <c r="O241" t="b">
        <v>0</v>
      </c>
      <c r="P241" t="s">
        <v>8268</v>
      </c>
      <c r="Q241" s="5">
        <f t="shared" si="14"/>
        <v>0.25</v>
      </c>
      <c r="R241" s="6">
        <f t="shared" si="15"/>
        <v>50</v>
      </c>
      <c r="S241" t="s">
        <v>8310</v>
      </c>
      <c r="T241" t="s">
        <v>8314</v>
      </c>
    </row>
    <row r="242" spans="1:20" ht="57.6" x14ac:dyDescent="0.3">
      <c r="A242">
        <v>240</v>
      </c>
      <c r="B242" s="3" t="s">
        <v>242</v>
      </c>
      <c r="C242" s="3" t="s">
        <v>4350</v>
      </c>
      <c r="D242">
        <v>15000</v>
      </c>
      <c r="E242">
        <v>16145.12</v>
      </c>
      <c r="F242" t="s">
        <v>8219</v>
      </c>
      <c r="G242" t="s">
        <v>8224</v>
      </c>
      <c r="H242" t="s">
        <v>8246</v>
      </c>
      <c r="I242">
        <v>1367773211</v>
      </c>
      <c r="J242" s="10">
        <f t="shared" si="12"/>
        <v>41399.708460648151</v>
      </c>
      <c r="K242">
        <v>1363885211</v>
      </c>
      <c r="L242" s="10">
        <f t="shared" si="13"/>
        <v>41354.708460648151</v>
      </c>
      <c r="M242" t="b">
        <v>1</v>
      </c>
      <c r="N242">
        <v>137</v>
      </c>
      <c r="O242" t="b">
        <v>1</v>
      </c>
      <c r="P242" t="s">
        <v>8269</v>
      </c>
      <c r="Q242" s="5">
        <f t="shared" si="14"/>
        <v>1.0763413333333334</v>
      </c>
      <c r="R242" s="6">
        <f t="shared" si="15"/>
        <v>117.84759124087591</v>
      </c>
      <c r="S242" t="s">
        <v>8310</v>
      </c>
      <c r="T242" t="s">
        <v>8315</v>
      </c>
    </row>
    <row r="243" spans="1:20" ht="43.2" x14ac:dyDescent="0.3">
      <c r="A243">
        <v>241</v>
      </c>
      <c r="B243" s="3" t="s">
        <v>243</v>
      </c>
      <c r="C243" s="3" t="s">
        <v>4351</v>
      </c>
      <c r="D243">
        <v>36400</v>
      </c>
      <c r="E243">
        <v>41000</v>
      </c>
      <c r="F243" t="s">
        <v>8219</v>
      </c>
      <c r="G243" t="s">
        <v>8224</v>
      </c>
      <c r="H243" t="s">
        <v>8246</v>
      </c>
      <c r="I243">
        <v>1419180304</v>
      </c>
      <c r="J243" s="10">
        <f t="shared" si="12"/>
        <v>41994.697962962964</v>
      </c>
      <c r="K243">
        <v>1415292304</v>
      </c>
      <c r="L243" s="10">
        <f t="shared" si="13"/>
        <v>41949.697962962964</v>
      </c>
      <c r="M243" t="b">
        <v>1</v>
      </c>
      <c r="N243">
        <v>376</v>
      </c>
      <c r="O243" t="b">
        <v>1</v>
      </c>
      <c r="P243" t="s">
        <v>8269</v>
      </c>
      <c r="Q243" s="5">
        <f t="shared" si="14"/>
        <v>1.1263736263736264</v>
      </c>
      <c r="R243" s="6">
        <f t="shared" si="15"/>
        <v>109.04255319148936</v>
      </c>
      <c r="S243" t="s">
        <v>8310</v>
      </c>
      <c r="T243" t="s">
        <v>8315</v>
      </c>
    </row>
    <row r="244" spans="1:20" ht="43.2" x14ac:dyDescent="0.3">
      <c r="A244">
        <v>242</v>
      </c>
      <c r="B244" s="3" t="s">
        <v>244</v>
      </c>
      <c r="C244" s="3" t="s">
        <v>4352</v>
      </c>
      <c r="D244">
        <v>13000</v>
      </c>
      <c r="E244">
        <v>14750</v>
      </c>
      <c r="F244" t="s">
        <v>8219</v>
      </c>
      <c r="G244" t="s">
        <v>8224</v>
      </c>
      <c r="H244" t="s">
        <v>8246</v>
      </c>
      <c r="I244">
        <v>1324381790</v>
      </c>
      <c r="J244" s="10">
        <f t="shared" si="12"/>
        <v>40897.492939814816</v>
      </c>
      <c r="K244">
        <v>1321357790</v>
      </c>
      <c r="L244" s="10">
        <f t="shared" si="13"/>
        <v>40862.492939814816</v>
      </c>
      <c r="M244" t="b">
        <v>1</v>
      </c>
      <c r="N244">
        <v>202</v>
      </c>
      <c r="O244" t="b">
        <v>1</v>
      </c>
      <c r="P244" t="s">
        <v>8269</v>
      </c>
      <c r="Q244" s="5">
        <f t="shared" si="14"/>
        <v>1.1346153846153846</v>
      </c>
      <c r="R244" s="6">
        <f t="shared" si="15"/>
        <v>73.019801980198025</v>
      </c>
      <c r="S244" t="s">
        <v>8310</v>
      </c>
      <c r="T244" t="s">
        <v>8315</v>
      </c>
    </row>
    <row r="245" spans="1:20" ht="43.2" x14ac:dyDescent="0.3">
      <c r="A245">
        <v>243</v>
      </c>
      <c r="B245" s="3" t="s">
        <v>245</v>
      </c>
      <c r="C245" s="3" t="s">
        <v>4353</v>
      </c>
      <c r="D245">
        <v>25000</v>
      </c>
      <c r="E245">
        <v>25648</v>
      </c>
      <c r="F245" t="s">
        <v>8219</v>
      </c>
      <c r="G245" t="s">
        <v>8224</v>
      </c>
      <c r="H245" t="s">
        <v>8246</v>
      </c>
      <c r="I245">
        <v>1393031304</v>
      </c>
      <c r="J245" s="10">
        <f t="shared" si="12"/>
        <v>41692.047500000001</v>
      </c>
      <c r="K245">
        <v>1390439304</v>
      </c>
      <c r="L245" s="10">
        <f t="shared" si="13"/>
        <v>41662.047500000001</v>
      </c>
      <c r="M245" t="b">
        <v>1</v>
      </c>
      <c r="N245">
        <v>328</v>
      </c>
      <c r="O245" t="b">
        <v>1</v>
      </c>
      <c r="P245" t="s">
        <v>8269</v>
      </c>
      <c r="Q245" s="5">
        <f t="shared" si="14"/>
        <v>1.0259199999999999</v>
      </c>
      <c r="R245" s="6">
        <f t="shared" si="15"/>
        <v>78.195121951219505</v>
      </c>
      <c r="S245" t="s">
        <v>8310</v>
      </c>
      <c r="T245" t="s">
        <v>8315</v>
      </c>
    </row>
    <row r="246" spans="1:20" ht="57.6" x14ac:dyDescent="0.3">
      <c r="A246">
        <v>244</v>
      </c>
      <c r="B246" s="4">
        <v>39756</v>
      </c>
      <c r="C246" s="3" t="s">
        <v>4354</v>
      </c>
      <c r="D246">
        <v>3500</v>
      </c>
      <c r="E246">
        <v>3981.5</v>
      </c>
      <c r="F246" t="s">
        <v>8219</v>
      </c>
      <c r="G246" t="s">
        <v>8224</v>
      </c>
      <c r="H246" t="s">
        <v>8246</v>
      </c>
      <c r="I246">
        <v>1268723160</v>
      </c>
      <c r="J246" s="10">
        <f t="shared" si="12"/>
        <v>40253.29583333333</v>
      </c>
      <c r="K246">
        <v>1265269559</v>
      </c>
      <c r="L246" s="10">
        <f t="shared" si="13"/>
        <v>40213.323599537034</v>
      </c>
      <c r="M246" t="b">
        <v>1</v>
      </c>
      <c r="N246">
        <v>84</v>
      </c>
      <c r="O246" t="b">
        <v>1</v>
      </c>
      <c r="P246" t="s">
        <v>8269</v>
      </c>
      <c r="Q246" s="5">
        <f t="shared" si="14"/>
        <v>1.1375714285714287</v>
      </c>
      <c r="R246" s="6">
        <f t="shared" si="15"/>
        <v>47.398809523809526</v>
      </c>
      <c r="S246" t="s">
        <v>8310</v>
      </c>
      <c r="T246" t="s">
        <v>8315</v>
      </c>
    </row>
    <row r="247" spans="1:20" ht="43.2" x14ac:dyDescent="0.3">
      <c r="A247">
        <v>245</v>
      </c>
      <c r="B247" s="3" t="s">
        <v>246</v>
      </c>
      <c r="C247" s="3" t="s">
        <v>4355</v>
      </c>
      <c r="D247">
        <v>5000</v>
      </c>
      <c r="E247">
        <v>5186</v>
      </c>
      <c r="F247" t="s">
        <v>8219</v>
      </c>
      <c r="G247" t="s">
        <v>8224</v>
      </c>
      <c r="H247" t="s">
        <v>8246</v>
      </c>
      <c r="I247">
        <v>1345079785</v>
      </c>
      <c r="J247" s="10">
        <f t="shared" si="12"/>
        <v>41137.053067129629</v>
      </c>
      <c r="K247">
        <v>1342487785</v>
      </c>
      <c r="L247" s="10">
        <f t="shared" si="13"/>
        <v>41107.053067129629</v>
      </c>
      <c r="M247" t="b">
        <v>1</v>
      </c>
      <c r="N247">
        <v>96</v>
      </c>
      <c r="O247" t="b">
        <v>1</v>
      </c>
      <c r="P247" t="s">
        <v>8269</v>
      </c>
      <c r="Q247" s="5">
        <f t="shared" si="14"/>
        <v>1.0371999999999999</v>
      </c>
      <c r="R247" s="6">
        <f t="shared" si="15"/>
        <v>54.020833333333336</v>
      </c>
      <c r="S247" t="s">
        <v>8310</v>
      </c>
      <c r="T247" t="s">
        <v>8315</v>
      </c>
    </row>
    <row r="248" spans="1:20" ht="43.2" x14ac:dyDescent="0.3">
      <c r="A248">
        <v>246</v>
      </c>
      <c r="B248" s="3" t="s">
        <v>247</v>
      </c>
      <c r="C248" s="3" t="s">
        <v>4356</v>
      </c>
      <c r="D248">
        <v>5000</v>
      </c>
      <c r="E248">
        <v>15273</v>
      </c>
      <c r="F248" t="s">
        <v>8219</v>
      </c>
      <c r="G248" t="s">
        <v>8224</v>
      </c>
      <c r="H248" t="s">
        <v>8246</v>
      </c>
      <c r="I248">
        <v>1292665405</v>
      </c>
      <c r="J248" s="10">
        <f t="shared" si="12"/>
        <v>40530.405150462961</v>
      </c>
      <c r="K248">
        <v>1288341805</v>
      </c>
      <c r="L248" s="10">
        <f t="shared" si="13"/>
        <v>40480.363483796296</v>
      </c>
      <c r="M248" t="b">
        <v>1</v>
      </c>
      <c r="N248">
        <v>223</v>
      </c>
      <c r="O248" t="b">
        <v>1</v>
      </c>
      <c r="P248" t="s">
        <v>8269</v>
      </c>
      <c r="Q248" s="5">
        <f t="shared" si="14"/>
        <v>3.0546000000000002</v>
      </c>
      <c r="R248" s="6">
        <f t="shared" si="15"/>
        <v>68.488789237668158</v>
      </c>
      <c r="S248" t="s">
        <v>8310</v>
      </c>
      <c r="T248" t="s">
        <v>8315</v>
      </c>
    </row>
    <row r="249" spans="1:20" ht="57.6" x14ac:dyDescent="0.3">
      <c r="A249">
        <v>247</v>
      </c>
      <c r="B249" s="3" t="s">
        <v>248</v>
      </c>
      <c r="C249" s="3" t="s">
        <v>4357</v>
      </c>
      <c r="D249">
        <v>5000</v>
      </c>
      <c r="E249">
        <v>6705</v>
      </c>
      <c r="F249" t="s">
        <v>8219</v>
      </c>
      <c r="G249" t="s">
        <v>8224</v>
      </c>
      <c r="H249" t="s">
        <v>8246</v>
      </c>
      <c r="I249">
        <v>1287200340</v>
      </c>
      <c r="J249" s="10">
        <f t="shared" si="12"/>
        <v>40467.152083333334</v>
      </c>
      <c r="K249">
        <v>1284042614</v>
      </c>
      <c r="L249" s="10">
        <f t="shared" si="13"/>
        <v>40430.604328703703</v>
      </c>
      <c r="M249" t="b">
        <v>1</v>
      </c>
      <c r="N249">
        <v>62</v>
      </c>
      <c r="O249" t="b">
        <v>1</v>
      </c>
      <c r="P249" t="s">
        <v>8269</v>
      </c>
      <c r="Q249" s="5">
        <f t="shared" si="14"/>
        <v>1.341</v>
      </c>
      <c r="R249" s="6">
        <f t="shared" si="15"/>
        <v>108.14516129032258</v>
      </c>
      <c r="S249" t="s">
        <v>8310</v>
      </c>
      <c r="T249" t="s">
        <v>8315</v>
      </c>
    </row>
    <row r="250" spans="1:20" ht="43.2" x14ac:dyDescent="0.3">
      <c r="A250">
        <v>248</v>
      </c>
      <c r="B250" s="3" t="s">
        <v>249</v>
      </c>
      <c r="C250" s="3" t="s">
        <v>4358</v>
      </c>
      <c r="D250">
        <v>85000</v>
      </c>
      <c r="E250">
        <v>86133</v>
      </c>
      <c r="F250" t="s">
        <v>8219</v>
      </c>
      <c r="G250" t="s">
        <v>8224</v>
      </c>
      <c r="H250" t="s">
        <v>8246</v>
      </c>
      <c r="I250">
        <v>1325961309</v>
      </c>
      <c r="J250" s="10">
        <f t="shared" si="12"/>
        <v>40915.774409722224</v>
      </c>
      <c r="K250">
        <v>1322073309</v>
      </c>
      <c r="L250" s="10">
        <f t="shared" si="13"/>
        <v>40870.774409722224</v>
      </c>
      <c r="M250" t="b">
        <v>1</v>
      </c>
      <c r="N250">
        <v>146</v>
      </c>
      <c r="O250" t="b">
        <v>1</v>
      </c>
      <c r="P250" t="s">
        <v>8269</v>
      </c>
      <c r="Q250" s="5">
        <f t="shared" si="14"/>
        <v>1.0133294117647058</v>
      </c>
      <c r="R250" s="6">
        <f t="shared" si="15"/>
        <v>589.95205479452056</v>
      </c>
      <c r="S250" t="s">
        <v>8310</v>
      </c>
      <c r="T250" t="s">
        <v>8315</v>
      </c>
    </row>
    <row r="251" spans="1:20" ht="57.6" x14ac:dyDescent="0.3">
      <c r="A251">
        <v>249</v>
      </c>
      <c r="B251" s="3" t="s">
        <v>250</v>
      </c>
      <c r="C251" s="3" t="s">
        <v>4359</v>
      </c>
      <c r="D251">
        <v>10000</v>
      </c>
      <c r="E251">
        <v>11292</v>
      </c>
      <c r="F251" t="s">
        <v>8219</v>
      </c>
      <c r="G251" t="s">
        <v>8224</v>
      </c>
      <c r="H251" t="s">
        <v>8246</v>
      </c>
      <c r="I251">
        <v>1282498800</v>
      </c>
      <c r="J251" s="10">
        <f t="shared" si="12"/>
        <v>40412.736111111109</v>
      </c>
      <c r="K251">
        <v>1275603020</v>
      </c>
      <c r="L251" s="10">
        <f t="shared" si="13"/>
        <v>40332.923842592594</v>
      </c>
      <c r="M251" t="b">
        <v>1</v>
      </c>
      <c r="N251">
        <v>235</v>
      </c>
      <c r="O251" t="b">
        <v>1</v>
      </c>
      <c r="P251" t="s">
        <v>8269</v>
      </c>
      <c r="Q251" s="5">
        <f t="shared" si="14"/>
        <v>1.1292</v>
      </c>
      <c r="R251" s="6">
        <f t="shared" si="15"/>
        <v>48.051063829787232</v>
      </c>
      <c r="S251" t="s">
        <v>8310</v>
      </c>
      <c r="T251" t="s">
        <v>8315</v>
      </c>
    </row>
    <row r="252" spans="1:20" ht="43.2" x14ac:dyDescent="0.3">
      <c r="A252">
        <v>250</v>
      </c>
      <c r="B252" s="3" t="s">
        <v>251</v>
      </c>
      <c r="C252" s="3" t="s">
        <v>4360</v>
      </c>
      <c r="D252">
        <v>30000</v>
      </c>
      <c r="E252">
        <v>31675</v>
      </c>
      <c r="F252" t="s">
        <v>8219</v>
      </c>
      <c r="G252" t="s">
        <v>8224</v>
      </c>
      <c r="H252" t="s">
        <v>8246</v>
      </c>
      <c r="I252">
        <v>1370525691</v>
      </c>
      <c r="J252" s="10">
        <f t="shared" si="12"/>
        <v>41431.565868055557</v>
      </c>
      <c r="K252">
        <v>1367933691</v>
      </c>
      <c r="L252" s="10">
        <f t="shared" si="13"/>
        <v>41401.565868055557</v>
      </c>
      <c r="M252" t="b">
        <v>1</v>
      </c>
      <c r="N252">
        <v>437</v>
      </c>
      <c r="O252" t="b">
        <v>1</v>
      </c>
      <c r="P252" t="s">
        <v>8269</v>
      </c>
      <c r="Q252" s="5">
        <f t="shared" si="14"/>
        <v>1.0558333333333334</v>
      </c>
      <c r="R252" s="6">
        <f t="shared" si="15"/>
        <v>72.482837528604122</v>
      </c>
      <c r="S252" t="s">
        <v>8310</v>
      </c>
      <c r="T252" t="s">
        <v>8315</v>
      </c>
    </row>
    <row r="253" spans="1:20" ht="43.2" x14ac:dyDescent="0.3">
      <c r="A253">
        <v>251</v>
      </c>
      <c r="B253" s="3" t="s">
        <v>252</v>
      </c>
      <c r="C253" s="3" t="s">
        <v>4361</v>
      </c>
      <c r="D253">
        <v>3500</v>
      </c>
      <c r="E253">
        <v>4395</v>
      </c>
      <c r="F253" t="s">
        <v>8219</v>
      </c>
      <c r="G253" t="s">
        <v>8224</v>
      </c>
      <c r="H253" t="s">
        <v>8246</v>
      </c>
      <c r="I253">
        <v>1337194800</v>
      </c>
      <c r="J253" s="10">
        <f t="shared" si="12"/>
        <v>41045.791666666664</v>
      </c>
      <c r="K253">
        <v>1334429646</v>
      </c>
      <c r="L253" s="10">
        <f t="shared" si="13"/>
        <v>41013.787569444445</v>
      </c>
      <c r="M253" t="b">
        <v>1</v>
      </c>
      <c r="N253">
        <v>77</v>
      </c>
      <c r="O253" t="b">
        <v>1</v>
      </c>
      <c r="P253" t="s">
        <v>8269</v>
      </c>
      <c r="Q253" s="5">
        <f t="shared" si="14"/>
        <v>1.2557142857142858</v>
      </c>
      <c r="R253" s="6">
        <f t="shared" si="15"/>
        <v>57.077922077922075</v>
      </c>
      <c r="S253" t="s">
        <v>8310</v>
      </c>
      <c r="T253" t="s">
        <v>8315</v>
      </c>
    </row>
    <row r="254" spans="1:20" ht="43.2" x14ac:dyDescent="0.3">
      <c r="A254">
        <v>252</v>
      </c>
      <c r="B254" s="3" t="s">
        <v>253</v>
      </c>
      <c r="C254" s="3" t="s">
        <v>4362</v>
      </c>
      <c r="D254">
        <v>5000</v>
      </c>
      <c r="E254">
        <v>9228</v>
      </c>
      <c r="F254" t="s">
        <v>8219</v>
      </c>
      <c r="G254" t="s">
        <v>8224</v>
      </c>
      <c r="H254" t="s">
        <v>8246</v>
      </c>
      <c r="I254">
        <v>1275364740</v>
      </c>
      <c r="J254" s="10">
        <f t="shared" si="12"/>
        <v>40330.165972222225</v>
      </c>
      <c r="K254">
        <v>1269878058</v>
      </c>
      <c r="L254" s="10">
        <f t="shared" si="13"/>
        <v>40266.662708333337</v>
      </c>
      <c r="M254" t="b">
        <v>1</v>
      </c>
      <c r="N254">
        <v>108</v>
      </c>
      <c r="O254" t="b">
        <v>1</v>
      </c>
      <c r="P254" t="s">
        <v>8269</v>
      </c>
      <c r="Q254" s="5">
        <f t="shared" si="14"/>
        <v>1.8455999999999999</v>
      </c>
      <c r="R254" s="6">
        <f t="shared" si="15"/>
        <v>85.444444444444443</v>
      </c>
      <c r="S254" t="s">
        <v>8310</v>
      </c>
      <c r="T254" t="s">
        <v>8315</v>
      </c>
    </row>
    <row r="255" spans="1:20" ht="57.6" x14ac:dyDescent="0.3">
      <c r="A255">
        <v>253</v>
      </c>
      <c r="B255" s="3" t="s">
        <v>254</v>
      </c>
      <c r="C255" s="3" t="s">
        <v>4363</v>
      </c>
      <c r="D255">
        <v>1500</v>
      </c>
      <c r="E255">
        <v>1511</v>
      </c>
      <c r="F255" t="s">
        <v>8219</v>
      </c>
      <c r="G255" t="s">
        <v>8224</v>
      </c>
      <c r="H255" t="s">
        <v>8246</v>
      </c>
      <c r="I255">
        <v>1329320235</v>
      </c>
      <c r="J255" s="10">
        <f t="shared" si="12"/>
        <v>40954.650868055556</v>
      </c>
      <c r="K255">
        <v>1326728235</v>
      </c>
      <c r="L255" s="10">
        <f t="shared" si="13"/>
        <v>40924.650868055556</v>
      </c>
      <c r="M255" t="b">
        <v>1</v>
      </c>
      <c r="N255">
        <v>7</v>
      </c>
      <c r="O255" t="b">
        <v>1</v>
      </c>
      <c r="P255" t="s">
        <v>8269</v>
      </c>
      <c r="Q255" s="5">
        <f t="shared" si="14"/>
        <v>1.0073333333333334</v>
      </c>
      <c r="R255" s="6">
        <f t="shared" si="15"/>
        <v>215.85714285714286</v>
      </c>
      <c r="S255" t="s">
        <v>8310</v>
      </c>
      <c r="T255" t="s">
        <v>8315</v>
      </c>
    </row>
    <row r="256" spans="1:20" ht="43.2" x14ac:dyDescent="0.3">
      <c r="A256">
        <v>254</v>
      </c>
      <c r="B256" s="3" t="s">
        <v>255</v>
      </c>
      <c r="C256" s="3" t="s">
        <v>4364</v>
      </c>
      <c r="D256">
        <v>24000</v>
      </c>
      <c r="E256">
        <v>28067.34</v>
      </c>
      <c r="F256" t="s">
        <v>8219</v>
      </c>
      <c r="G256" t="s">
        <v>8224</v>
      </c>
      <c r="H256" t="s">
        <v>8246</v>
      </c>
      <c r="I256">
        <v>1445047200</v>
      </c>
      <c r="J256" s="10">
        <f t="shared" si="12"/>
        <v>42294.083333333328</v>
      </c>
      <c r="K256">
        <v>1442443910</v>
      </c>
      <c r="L256" s="10">
        <f t="shared" si="13"/>
        <v>42263.952662037031</v>
      </c>
      <c r="M256" t="b">
        <v>1</v>
      </c>
      <c r="N256">
        <v>314</v>
      </c>
      <c r="O256" t="b">
        <v>1</v>
      </c>
      <c r="P256" t="s">
        <v>8269</v>
      </c>
      <c r="Q256" s="5">
        <f t="shared" si="14"/>
        <v>1.1694724999999999</v>
      </c>
      <c r="R256" s="6">
        <f t="shared" si="15"/>
        <v>89.38643312101911</v>
      </c>
      <c r="S256" t="s">
        <v>8310</v>
      </c>
      <c r="T256" t="s">
        <v>8315</v>
      </c>
    </row>
    <row r="257" spans="1:20" ht="28.8" x14ac:dyDescent="0.3">
      <c r="A257">
        <v>255</v>
      </c>
      <c r="B257" s="3" t="s">
        <v>256</v>
      </c>
      <c r="C257" s="3" t="s">
        <v>4365</v>
      </c>
      <c r="D257">
        <v>8000</v>
      </c>
      <c r="E257">
        <v>8538.66</v>
      </c>
      <c r="F257" t="s">
        <v>8219</v>
      </c>
      <c r="G257" t="s">
        <v>8224</v>
      </c>
      <c r="H257" t="s">
        <v>8246</v>
      </c>
      <c r="I257">
        <v>1300275482</v>
      </c>
      <c r="J257" s="10">
        <f t="shared" si="12"/>
        <v>40618.48474537037</v>
      </c>
      <c r="K257">
        <v>1297687082</v>
      </c>
      <c r="L257" s="10">
        <f t="shared" si="13"/>
        <v>40588.526412037041</v>
      </c>
      <c r="M257" t="b">
        <v>1</v>
      </c>
      <c r="N257">
        <v>188</v>
      </c>
      <c r="O257" t="b">
        <v>1</v>
      </c>
      <c r="P257" t="s">
        <v>8269</v>
      </c>
      <c r="Q257" s="5">
        <f t="shared" si="14"/>
        <v>1.0673325</v>
      </c>
      <c r="R257" s="6">
        <f t="shared" si="15"/>
        <v>45.418404255319146</v>
      </c>
      <c r="S257" t="s">
        <v>8310</v>
      </c>
      <c r="T257" t="s">
        <v>8315</v>
      </c>
    </row>
    <row r="258" spans="1:20" ht="43.2" x14ac:dyDescent="0.3">
      <c r="A258">
        <v>256</v>
      </c>
      <c r="B258" s="3" t="s">
        <v>257</v>
      </c>
      <c r="C258" s="3" t="s">
        <v>4366</v>
      </c>
      <c r="D258">
        <v>13000</v>
      </c>
      <c r="E258">
        <v>18083</v>
      </c>
      <c r="F258" t="s">
        <v>8219</v>
      </c>
      <c r="G258" t="s">
        <v>8224</v>
      </c>
      <c r="H258" t="s">
        <v>8246</v>
      </c>
      <c r="I258">
        <v>1363458467</v>
      </c>
      <c r="J258" s="10">
        <f t="shared" si="12"/>
        <v>41349.769293981481</v>
      </c>
      <c r="K258">
        <v>1360866467</v>
      </c>
      <c r="L258" s="10">
        <f t="shared" si="13"/>
        <v>41319.769293981481</v>
      </c>
      <c r="M258" t="b">
        <v>1</v>
      </c>
      <c r="N258">
        <v>275</v>
      </c>
      <c r="O258" t="b">
        <v>1</v>
      </c>
      <c r="P258" t="s">
        <v>8269</v>
      </c>
      <c r="Q258" s="5">
        <f t="shared" si="14"/>
        <v>1.391</v>
      </c>
      <c r="R258" s="6">
        <f t="shared" si="15"/>
        <v>65.756363636363631</v>
      </c>
      <c r="S258" t="s">
        <v>8310</v>
      </c>
      <c r="T258" t="s">
        <v>8315</v>
      </c>
    </row>
    <row r="259" spans="1:20" ht="43.2" x14ac:dyDescent="0.3">
      <c r="A259">
        <v>257</v>
      </c>
      <c r="B259" s="3" t="s">
        <v>258</v>
      </c>
      <c r="C259" s="3" t="s">
        <v>4367</v>
      </c>
      <c r="D259">
        <v>35000</v>
      </c>
      <c r="E259">
        <v>37354.269999999997</v>
      </c>
      <c r="F259" t="s">
        <v>8219</v>
      </c>
      <c r="G259" t="s">
        <v>8224</v>
      </c>
      <c r="H259" t="s">
        <v>8246</v>
      </c>
      <c r="I259">
        <v>1463670162</v>
      </c>
      <c r="J259" s="10">
        <f t="shared" ref="J259:J322" si="16">(((I259/60)/60)/24)+DATE(1970,1,1)</f>
        <v>42509.626875000002</v>
      </c>
      <c r="K259">
        <v>1461078162</v>
      </c>
      <c r="L259" s="10">
        <f t="shared" ref="L259:L322" si="17">(((K259/60)/60)/24)+DATE(1970,1,1)</f>
        <v>42479.626875000002</v>
      </c>
      <c r="M259" t="b">
        <v>1</v>
      </c>
      <c r="N259">
        <v>560</v>
      </c>
      <c r="O259" t="b">
        <v>1</v>
      </c>
      <c r="P259" t="s">
        <v>8269</v>
      </c>
      <c r="Q259" s="5">
        <f t="shared" ref="Q259:Q322" si="18">E259/D259</f>
        <v>1.0672648571428571</v>
      </c>
      <c r="R259" s="6">
        <f t="shared" ref="R259:R322" si="19">E259/N259</f>
        <v>66.70405357142856</v>
      </c>
      <c r="S259" t="s">
        <v>8310</v>
      </c>
      <c r="T259" t="s">
        <v>8315</v>
      </c>
    </row>
    <row r="260" spans="1:20" ht="43.2" x14ac:dyDescent="0.3">
      <c r="A260">
        <v>258</v>
      </c>
      <c r="B260" s="3" t="s">
        <v>259</v>
      </c>
      <c r="C260" s="3" t="s">
        <v>4368</v>
      </c>
      <c r="D260">
        <v>30000</v>
      </c>
      <c r="E260">
        <v>57342</v>
      </c>
      <c r="F260" t="s">
        <v>8219</v>
      </c>
      <c r="G260" t="s">
        <v>8224</v>
      </c>
      <c r="H260" t="s">
        <v>8246</v>
      </c>
      <c r="I260">
        <v>1308359666</v>
      </c>
      <c r="J260" s="10">
        <f t="shared" si="16"/>
        <v>40712.051689814813</v>
      </c>
      <c r="K260">
        <v>1305767666</v>
      </c>
      <c r="L260" s="10">
        <f t="shared" si="17"/>
        <v>40682.051689814813</v>
      </c>
      <c r="M260" t="b">
        <v>1</v>
      </c>
      <c r="N260">
        <v>688</v>
      </c>
      <c r="O260" t="b">
        <v>1</v>
      </c>
      <c r="P260" t="s">
        <v>8269</v>
      </c>
      <c r="Q260" s="5">
        <f t="shared" si="18"/>
        <v>1.9114</v>
      </c>
      <c r="R260" s="6">
        <f t="shared" si="19"/>
        <v>83.345930232558146</v>
      </c>
      <c r="S260" t="s">
        <v>8310</v>
      </c>
      <c r="T260" t="s">
        <v>8315</v>
      </c>
    </row>
    <row r="261" spans="1:20" ht="57.6" x14ac:dyDescent="0.3">
      <c r="A261">
        <v>259</v>
      </c>
      <c r="B261" s="3" t="s">
        <v>260</v>
      </c>
      <c r="C261" s="3" t="s">
        <v>4369</v>
      </c>
      <c r="D261">
        <v>75000</v>
      </c>
      <c r="E261">
        <v>98953.42</v>
      </c>
      <c r="F261" t="s">
        <v>8219</v>
      </c>
      <c r="G261" t="s">
        <v>8224</v>
      </c>
      <c r="H261" t="s">
        <v>8246</v>
      </c>
      <c r="I261">
        <v>1428514969</v>
      </c>
      <c r="J261" s="10">
        <f t="shared" si="16"/>
        <v>42102.738067129627</v>
      </c>
      <c r="K261">
        <v>1425922969</v>
      </c>
      <c r="L261" s="10">
        <f t="shared" si="17"/>
        <v>42072.738067129627</v>
      </c>
      <c r="M261" t="b">
        <v>1</v>
      </c>
      <c r="N261">
        <v>942</v>
      </c>
      <c r="O261" t="b">
        <v>1</v>
      </c>
      <c r="P261" t="s">
        <v>8269</v>
      </c>
      <c r="Q261" s="5">
        <f t="shared" si="18"/>
        <v>1.3193789333333332</v>
      </c>
      <c r="R261" s="6">
        <f t="shared" si="19"/>
        <v>105.04609341825902</v>
      </c>
      <c r="S261" t="s">
        <v>8310</v>
      </c>
      <c r="T261" t="s">
        <v>8315</v>
      </c>
    </row>
    <row r="262" spans="1:20" ht="43.2" x14ac:dyDescent="0.3">
      <c r="A262">
        <v>260</v>
      </c>
      <c r="B262" s="3" t="s">
        <v>261</v>
      </c>
      <c r="C262" s="3" t="s">
        <v>4370</v>
      </c>
      <c r="D262">
        <v>10000</v>
      </c>
      <c r="E262">
        <v>10640</v>
      </c>
      <c r="F262" t="s">
        <v>8219</v>
      </c>
      <c r="G262" t="s">
        <v>8224</v>
      </c>
      <c r="H262" t="s">
        <v>8246</v>
      </c>
      <c r="I262">
        <v>1279360740</v>
      </c>
      <c r="J262" s="10">
        <f t="shared" si="16"/>
        <v>40376.415972222225</v>
      </c>
      <c r="K262">
        <v>1275415679</v>
      </c>
      <c r="L262" s="10">
        <f t="shared" si="17"/>
        <v>40330.755543981482</v>
      </c>
      <c r="M262" t="b">
        <v>1</v>
      </c>
      <c r="N262">
        <v>88</v>
      </c>
      <c r="O262" t="b">
        <v>1</v>
      </c>
      <c r="P262" t="s">
        <v>8269</v>
      </c>
      <c r="Q262" s="5">
        <f t="shared" si="18"/>
        <v>1.0640000000000001</v>
      </c>
      <c r="R262" s="6">
        <f t="shared" si="19"/>
        <v>120.90909090909091</v>
      </c>
      <c r="S262" t="s">
        <v>8310</v>
      </c>
      <c r="T262" t="s">
        <v>8315</v>
      </c>
    </row>
    <row r="263" spans="1:20" ht="28.8" x14ac:dyDescent="0.3">
      <c r="A263">
        <v>261</v>
      </c>
      <c r="B263" s="3" t="s">
        <v>262</v>
      </c>
      <c r="C263" s="3" t="s">
        <v>4371</v>
      </c>
      <c r="D263">
        <v>20000</v>
      </c>
      <c r="E263">
        <v>21480</v>
      </c>
      <c r="F263" t="s">
        <v>8219</v>
      </c>
      <c r="G263" t="s">
        <v>8224</v>
      </c>
      <c r="H263" t="s">
        <v>8246</v>
      </c>
      <c r="I263">
        <v>1339080900</v>
      </c>
      <c r="J263" s="10">
        <f t="shared" si="16"/>
        <v>41067.621527777781</v>
      </c>
      <c r="K263">
        <v>1334783704</v>
      </c>
      <c r="L263" s="10">
        <f t="shared" si="17"/>
        <v>41017.885462962964</v>
      </c>
      <c r="M263" t="b">
        <v>1</v>
      </c>
      <c r="N263">
        <v>220</v>
      </c>
      <c r="O263" t="b">
        <v>1</v>
      </c>
      <c r="P263" t="s">
        <v>8269</v>
      </c>
      <c r="Q263" s="5">
        <f t="shared" si="18"/>
        <v>1.0740000000000001</v>
      </c>
      <c r="R263" s="6">
        <f t="shared" si="19"/>
        <v>97.63636363636364</v>
      </c>
      <c r="S263" t="s">
        <v>8310</v>
      </c>
      <c r="T263" t="s">
        <v>8315</v>
      </c>
    </row>
    <row r="264" spans="1:20" ht="28.8" x14ac:dyDescent="0.3">
      <c r="A264">
        <v>262</v>
      </c>
      <c r="B264" s="3" t="s">
        <v>263</v>
      </c>
      <c r="C264" s="3" t="s">
        <v>4372</v>
      </c>
      <c r="D264">
        <v>2500</v>
      </c>
      <c r="E264">
        <v>6000</v>
      </c>
      <c r="F264" t="s">
        <v>8219</v>
      </c>
      <c r="G264" t="s">
        <v>8224</v>
      </c>
      <c r="H264" t="s">
        <v>8246</v>
      </c>
      <c r="I264">
        <v>1298699828</v>
      </c>
      <c r="J264" s="10">
        <f t="shared" si="16"/>
        <v>40600.24800925926</v>
      </c>
      <c r="K264">
        <v>1294811828</v>
      </c>
      <c r="L264" s="10">
        <f t="shared" si="17"/>
        <v>40555.24800925926</v>
      </c>
      <c r="M264" t="b">
        <v>1</v>
      </c>
      <c r="N264">
        <v>145</v>
      </c>
      <c r="O264" t="b">
        <v>1</v>
      </c>
      <c r="P264" t="s">
        <v>8269</v>
      </c>
      <c r="Q264" s="5">
        <f t="shared" si="18"/>
        <v>2.4</v>
      </c>
      <c r="R264" s="6">
        <f t="shared" si="19"/>
        <v>41.379310344827587</v>
      </c>
      <c r="S264" t="s">
        <v>8310</v>
      </c>
      <c r="T264" t="s">
        <v>8315</v>
      </c>
    </row>
    <row r="265" spans="1:20" ht="57.6" x14ac:dyDescent="0.3">
      <c r="A265">
        <v>263</v>
      </c>
      <c r="B265" s="3" t="s">
        <v>264</v>
      </c>
      <c r="C265" s="3" t="s">
        <v>4373</v>
      </c>
      <c r="D265">
        <v>25000</v>
      </c>
      <c r="E265">
        <v>29520.27</v>
      </c>
      <c r="F265" t="s">
        <v>8219</v>
      </c>
      <c r="G265" t="s">
        <v>8224</v>
      </c>
      <c r="H265" t="s">
        <v>8246</v>
      </c>
      <c r="I265">
        <v>1348786494</v>
      </c>
      <c r="J265" s="10">
        <f t="shared" si="16"/>
        <v>41179.954791666663</v>
      </c>
      <c r="K265">
        <v>1346194494</v>
      </c>
      <c r="L265" s="10">
        <f t="shared" si="17"/>
        <v>41149.954791666663</v>
      </c>
      <c r="M265" t="b">
        <v>1</v>
      </c>
      <c r="N265">
        <v>963</v>
      </c>
      <c r="O265" t="b">
        <v>1</v>
      </c>
      <c r="P265" t="s">
        <v>8269</v>
      </c>
      <c r="Q265" s="5">
        <f t="shared" si="18"/>
        <v>1.1808107999999999</v>
      </c>
      <c r="R265" s="6">
        <f t="shared" si="19"/>
        <v>30.654485981308412</v>
      </c>
      <c r="S265" t="s">
        <v>8310</v>
      </c>
      <c r="T265" t="s">
        <v>8315</v>
      </c>
    </row>
    <row r="266" spans="1:20" ht="57.6" x14ac:dyDescent="0.3">
      <c r="A266">
        <v>264</v>
      </c>
      <c r="B266" s="3" t="s">
        <v>265</v>
      </c>
      <c r="C266" s="3" t="s">
        <v>4374</v>
      </c>
      <c r="D266">
        <v>5000</v>
      </c>
      <c r="E266">
        <v>5910</v>
      </c>
      <c r="F266" t="s">
        <v>8219</v>
      </c>
      <c r="G266" t="s">
        <v>8224</v>
      </c>
      <c r="H266" t="s">
        <v>8246</v>
      </c>
      <c r="I266">
        <v>1336747995</v>
      </c>
      <c r="J266" s="10">
        <f t="shared" si="16"/>
        <v>41040.620312500003</v>
      </c>
      <c r="K266">
        <v>1334155995</v>
      </c>
      <c r="L266" s="10">
        <f t="shared" si="17"/>
        <v>41010.620312500003</v>
      </c>
      <c r="M266" t="b">
        <v>1</v>
      </c>
      <c r="N266">
        <v>91</v>
      </c>
      <c r="O266" t="b">
        <v>1</v>
      </c>
      <c r="P266" t="s">
        <v>8269</v>
      </c>
      <c r="Q266" s="5">
        <f t="shared" si="18"/>
        <v>1.1819999999999999</v>
      </c>
      <c r="R266" s="6">
        <f t="shared" si="19"/>
        <v>64.945054945054949</v>
      </c>
      <c r="S266" t="s">
        <v>8310</v>
      </c>
      <c r="T266" t="s">
        <v>8315</v>
      </c>
    </row>
    <row r="267" spans="1:20" ht="57.6" x14ac:dyDescent="0.3">
      <c r="A267">
        <v>265</v>
      </c>
      <c r="B267" s="3" t="s">
        <v>266</v>
      </c>
      <c r="C267" s="3" t="s">
        <v>4375</v>
      </c>
      <c r="D267">
        <v>5000</v>
      </c>
      <c r="E267">
        <v>5555</v>
      </c>
      <c r="F267" t="s">
        <v>8219</v>
      </c>
      <c r="G267" t="s">
        <v>8224</v>
      </c>
      <c r="H267" t="s">
        <v>8246</v>
      </c>
      <c r="I267">
        <v>1273522560</v>
      </c>
      <c r="J267" s="10">
        <f t="shared" si="16"/>
        <v>40308.844444444447</v>
      </c>
      <c r="K267">
        <v>1269928430</v>
      </c>
      <c r="L267" s="10">
        <f t="shared" si="17"/>
        <v>40267.245717592588</v>
      </c>
      <c r="M267" t="b">
        <v>1</v>
      </c>
      <c r="N267">
        <v>58</v>
      </c>
      <c r="O267" t="b">
        <v>1</v>
      </c>
      <c r="P267" t="s">
        <v>8269</v>
      </c>
      <c r="Q267" s="5">
        <f t="shared" si="18"/>
        <v>1.111</v>
      </c>
      <c r="R267" s="6">
        <f t="shared" si="19"/>
        <v>95.775862068965523</v>
      </c>
      <c r="S267" t="s">
        <v>8310</v>
      </c>
      <c r="T267" t="s">
        <v>8315</v>
      </c>
    </row>
    <row r="268" spans="1:20" ht="57.6" x14ac:dyDescent="0.3">
      <c r="A268">
        <v>266</v>
      </c>
      <c r="B268" s="3" t="s">
        <v>267</v>
      </c>
      <c r="C268" s="3" t="s">
        <v>4376</v>
      </c>
      <c r="D268">
        <v>1000</v>
      </c>
      <c r="E268">
        <v>1455</v>
      </c>
      <c r="F268" t="s">
        <v>8219</v>
      </c>
      <c r="G268" t="s">
        <v>8224</v>
      </c>
      <c r="H268" t="s">
        <v>8246</v>
      </c>
      <c r="I268">
        <v>1271994660</v>
      </c>
      <c r="J268" s="10">
        <f t="shared" si="16"/>
        <v>40291.160416666666</v>
      </c>
      <c r="K268">
        <v>1264565507</v>
      </c>
      <c r="L268" s="10">
        <f t="shared" si="17"/>
        <v>40205.174849537041</v>
      </c>
      <c r="M268" t="b">
        <v>1</v>
      </c>
      <c r="N268">
        <v>36</v>
      </c>
      <c r="O268" t="b">
        <v>1</v>
      </c>
      <c r="P268" t="s">
        <v>8269</v>
      </c>
      <c r="Q268" s="5">
        <f t="shared" si="18"/>
        <v>1.4550000000000001</v>
      </c>
      <c r="R268" s="6">
        <f t="shared" si="19"/>
        <v>40.416666666666664</v>
      </c>
      <c r="S268" t="s">
        <v>8310</v>
      </c>
      <c r="T268" t="s">
        <v>8315</v>
      </c>
    </row>
    <row r="269" spans="1:20" ht="43.2" x14ac:dyDescent="0.3">
      <c r="A269">
        <v>267</v>
      </c>
      <c r="B269" s="3" t="s">
        <v>268</v>
      </c>
      <c r="C269" s="3" t="s">
        <v>4377</v>
      </c>
      <c r="D269">
        <v>9850</v>
      </c>
      <c r="E269">
        <v>12965.44</v>
      </c>
      <c r="F269" t="s">
        <v>8219</v>
      </c>
      <c r="G269" t="s">
        <v>8225</v>
      </c>
      <c r="H269" t="s">
        <v>8247</v>
      </c>
      <c r="I269">
        <v>1403693499</v>
      </c>
      <c r="J269" s="10">
        <f t="shared" si="16"/>
        <v>41815.452534722222</v>
      </c>
      <c r="K269">
        <v>1401101499</v>
      </c>
      <c r="L269" s="10">
        <f t="shared" si="17"/>
        <v>41785.452534722222</v>
      </c>
      <c r="M269" t="b">
        <v>1</v>
      </c>
      <c r="N269">
        <v>165</v>
      </c>
      <c r="O269" t="b">
        <v>1</v>
      </c>
      <c r="P269" t="s">
        <v>8269</v>
      </c>
      <c r="Q269" s="5">
        <f t="shared" si="18"/>
        <v>1.3162883248730965</v>
      </c>
      <c r="R269" s="6">
        <f t="shared" si="19"/>
        <v>78.578424242424248</v>
      </c>
      <c r="S269" t="s">
        <v>8310</v>
      </c>
      <c r="T269" t="s">
        <v>8315</v>
      </c>
    </row>
    <row r="270" spans="1:20" ht="43.2" x14ac:dyDescent="0.3">
      <c r="A270">
        <v>268</v>
      </c>
      <c r="B270" s="3" t="s">
        <v>269</v>
      </c>
      <c r="C270" s="3" t="s">
        <v>4378</v>
      </c>
      <c r="D270">
        <v>5000</v>
      </c>
      <c r="E270">
        <v>5570</v>
      </c>
      <c r="F270" t="s">
        <v>8219</v>
      </c>
      <c r="G270" t="s">
        <v>8224</v>
      </c>
      <c r="H270" t="s">
        <v>8246</v>
      </c>
      <c r="I270">
        <v>1320640778</v>
      </c>
      <c r="J270" s="10">
        <f t="shared" si="16"/>
        <v>40854.194189814814</v>
      </c>
      <c r="K270">
        <v>1316749178</v>
      </c>
      <c r="L270" s="10">
        <f t="shared" si="17"/>
        <v>40809.15252314815</v>
      </c>
      <c r="M270" t="b">
        <v>1</v>
      </c>
      <c r="N270">
        <v>111</v>
      </c>
      <c r="O270" t="b">
        <v>1</v>
      </c>
      <c r="P270" t="s">
        <v>8269</v>
      </c>
      <c r="Q270" s="5">
        <f t="shared" si="18"/>
        <v>1.1140000000000001</v>
      </c>
      <c r="R270" s="6">
        <f t="shared" si="19"/>
        <v>50.18018018018018</v>
      </c>
      <c r="S270" t="s">
        <v>8310</v>
      </c>
      <c r="T270" t="s">
        <v>8315</v>
      </c>
    </row>
    <row r="271" spans="1:20" ht="43.2" x14ac:dyDescent="0.3">
      <c r="A271">
        <v>269</v>
      </c>
      <c r="B271" s="3" t="s">
        <v>270</v>
      </c>
      <c r="C271" s="3" t="s">
        <v>4379</v>
      </c>
      <c r="D271">
        <v>100000</v>
      </c>
      <c r="E271">
        <v>147233.76999999999</v>
      </c>
      <c r="F271" t="s">
        <v>8219</v>
      </c>
      <c r="G271" t="s">
        <v>8226</v>
      </c>
      <c r="H271" t="s">
        <v>8248</v>
      </c>
      <c r="I271">
        <v>1487738622</v>
      </c>
      <c r="J271" s="10">
        <f t="shared" si="16"/>
        <v>42788.197013888886</v>
      </c>
      <c r="K271">
        <v>1485146622</v>
      </c>
      <c r="L271" s="10">
        <f t="shared" si="17"/>
        <v>42758.197013888886</v>
      </c>
      <c r="M271" t="b">
        <v>1</v>
      </c>
      <c r="N271">
        <v>1596</v>
      </c>
      <c r="O271" t="b">
        <v>1</v>
      </c>
      <c r="P271" t="s">
        <v>8269</v>
      </c>
      <c r="Q271" s="5">
        <f t="shared" si="18"/>
        <v>1.4723377</v>
      </c>
      <c r="R271" s="6">
        <f t="shared" si="19"/>
        <v>92.251735588972423</v>
      </c>
      <c r="S271" t="s">
        <v>8310</v>
      </c>
      <c r="T271" t="s">
        <v>8315</v>
      </c>
    </row>
    <row r="272" spans="1:20" ht="43.2" x14ac:dyDescent="0.3">
      <c r="A272">
        <v>270</v>
      </c>
      <c r="B272" s="3" t="s">
        <v>271</v>
      </c>
      <c r="C272" s="3" t="s">
        <v>4380</v>
      </c>
      <c r="D272">
        <v>2300</v>
      </c>
      <c r="E272">
        <v>3510</v>
      </c>
      <c r="F272" t="s">
        <v>8219</v>
      </c>
      <c r="G272" t="s">
        <v>8224</v>
      </c>
      <c r="H272" t="s">
        <v>8246</v>
      </c>
      <c r="I272">
        <v>1306296000</v>
      </c>
      <c r="J272" s="10">
        <f t="shared" si="16"/>
        <v>40688.166666666664</v>
      </c>
      <c r="K272">
        <v>1301950070</v>
      </c>
      <c r="L272" s="10">
        <f t="shared" si="17"/>
        <v>40637.866550925923</v>
      </c>
      <c r="M272" t="b">
        <v>1</v>
      </c>
      <c r="N272">
        <v>61</v>
      </c>
      <c r="O272" t="b">
        <v>1</v>
      </c>
      <c r="P272" t="s">
        <v>8269</v>
      </c>
      <c r="Q272" s="5">
        <f t="shared" si="18"/>
        <v>1.5260869565217392</v>
      </c>
      <c r="R272" s="6">
        <f t="shared" si="19"/>
        <v>57.540983606557376</v>
      </c>
      <c r="S272" t="s">
        <v>8310</v>
      </c>
      <c r="T272" t="s">
        <v>8315</v>
      </c>
    </row>
    <row r="273" spans="1:20" ht="43.2" x14ac:dyDescent="0.3">
      <c r="A273">
        <v>271</v>
      </c>
      <c r="B273" s="3" t="s">
        <v>272</v>
      </c>
      <c r="C273" s="3" t="s">
        <v>4381</v>
      </c>
      <c r="D273">
        <v>30000</v>
      </c>
      <c r="E273">
        <v>31404</v>
      </c>
      <c r="F273" t="s">
        <v>8219</v>
      </c>
      <c r="G273" t="s">
        <v>8224</v>
      </c>
      <c r="H273" t="s">
        <v>8246</v>
      </c>
      <c r="I273">
        <v>1388649600</v>
      </c>
      <c r="J273" s="10">
        <f t="shared" si="16"/>
        <v>41641.333333333336</v>
      </c>
      <c r="K273">
        <v>1386123861</v>
      </c>
      <c r="L273" s="10">
        <f t="shared" si="17"/>
        <v>41612.10024305556</v>
      </c>
      <c r="M273" t="b">
        <v>1</v>
      </c>
      <c r="N273">
        <v>287</v>
      </c>
      <c r="O273" t="b">
        <v>1</v>
      </c>
      <c r="P273" t="s">
        <v>8269</v>
      </c>
      <c r="Q273" s="5">
        <f t="shared" si="18"/>
        <v>1.0468</v>
      </c>
      <c r="R273" s="6">
        <f t="shared" si="19"/>
        <v>109.42160278745645</v>
      </c>
      <c r="S273" t="s">
        <v>8310</v>
      </c>
      <c r="T273" t="s">
        <v>8315</v>
      </c>
    </row>
    <row r="274" spans="1:20" ht="43.2" x14ac:dyDescent="0.3">
      <c r="A274">
        <v>272</v>
      </c>
      <c r="B274" s="3" t="s">
        <v>273</v>
      </c>
      <c r="C274" s="3" t="s">
        <v>4382</v>
      </c>
      <c r="D274">
        <v>3000</v>
      </c>
      <c r="E274">
        <v>5323.01</v>
      </c>
      <c r="F274" t="s">
        <v>8219</v>
      </c>
      <c r="G274" t="s">
        <v>8224</v>
      </c>
      <c r="H274" t="s">
        <v>8246</v>
      </c>
      <c r="I274">
        <v>1272480540</v>
      </c>
      <c r="J274" s="10">
        <f t="shared" si="16"/>
        <v>40296.78402777778</v>
      </c>
      <c r="K274">
        <v>1267220191</v>
      </c>
      <c r="L274" s="10">
        <f t="shared" si="17"/>
        <v>40235.900358796294</v>
      </c>
      <c r="M274" t="b">
        <v>1</v>
      </c>
      <c r="N274">
        <v>65</v>
      </c>
      <c r="O274" t="b">
        <v>1</v>
      </c>
      <c r="P274" t="s">
        <v>8269</v>
      </c>
      <c r="Q274" s="5">
        <f t="shared" si="18"/>
        <v>1.7743366666666667</v>
      </c>
      <c r="R274" s="6">
        <f t="shared" si="19"/>
        <v>81.892461538461546</v>
      </c>
      <c r="S274" t="s">
        <v>8310</v>
      </c>
      <c r="T274" t="s">
        <v>8315</v>
      </c>
    </row>
    <row r="275" spans="1:20" ht="43.2" x14ac:dyDescent="0.3">
      <c r="A275">
        <v>273</v>
      </c>
      <c r="B275" s="3" t="s">
        <v>274</v>
      </c>
      <c r="C275" s="3" t="s">
        <v>4383</v>
      </c>
      <c r="D275">
        <v>5000</v>
      </c>
      <c r="E275">
        <v>5388.79</v>
      </c>
      <c r="F275" t="s">
        <v>8219</v>
      </c>
      <c r="G275" t="s">
        <v>8224</v>
      </c>
      <c r="H275" t="s">
        <v>8246</v>
      </c>
      <c r="I275">
        <v>1309694266</v>
      </c>
      <c r="J275" s="10">
        <f t="shared" si="16"/>
        <v>40727.498449074075</v>
      </c>
      <c r="K275">
        <v>1307102266</v>
      </c>
      <c r="L275" s="10">
        <f t="shared" si="17"/>
        <v>40697.498449074075</v>
      </c>
      <c r="M275" t="b">
        <v>1</v>
      </c>
      <c r="N275">
        <v>118</v>
      </c>
      <c r="O275" t="b">
        <v>1</v>
      </c>
      <c r="P275" t="s">
        <v>8269</v>
      </c>
      <c r="Q275" s="5">
        <f t="shared" si="18"/>
        <v>1.077758</v>
      </c>
      <c r="R275" s="6">
        <f t="shared" si="19"/>
        <v>45.667711864406776</v>
      </c>
      <c r="S275" t="s">
        <v>8310</v>
      </c>
      <c r="T275" t="s">
        <v>8315</v>
      </c>
    </row>
    <row r="276" spans="1:20" ht="43.2" x14ac:dyDescent="0.3">
      <c r="A276">
        <v>274</v>
      </c>
      <c r="B276" s="3" t="s">
        <v>275</v>
      </c>
      <c r="C276" s="3" t="s">
        <v>4384</v>
      </c>
      <c r="D276">
        <v>4000</v>
      </c>
      <c r="E276">
        <v>6240</v>
      </c>
      <c r="F276" t="s">
        <v>8219</v>
      </c>
      <c r="G276" t="s">
        <v>8224</v>
      </c>
      <c r="H276" t="s">
        <v>8246</v>
      </c>
      <c r="I276">
        <v>1333609140</v>
      </c>
      <c r="J276" s="10">
        <f t="shared" si="16"/>
        <v>41004.290972222225</v>
      </c>
      <c r="K276">
        <v>1330638829</v>
      </c>
      <c r="L276" s="10">
        <f t="shared" si="17"/>
        <v>40969.912372685183</v>
      </c>
      <c r="M276" t="b">
        <v>1</v>
      </c>
      <c r="N276">
        <v>113</v>
      </c>
      <c r="O276" t="b">
        <v>1</v>
      </c>
      <c r="P276" t="s">
        <v>8269</v>
      </c>
      <c r="Q276" s="5">
        <f t="shared" si="18"/>
        <v>1.56</v>
      </c>
      <c r="R276" s="6">
        <f t="shared" si="19"/>
        <v>55.221238938053098</v>
      </c>
      <c r="S276" t="s">
        <v>8310</v>
      </c>
      <c r="T276" t="s">
        <v>8315</v>
      </c>
    </row>
    <row r="277" spans="1:20" ht="43.2" x14ac:dyDescent="0.3">
      <c r="A277">
        <v>275</v>
      </c>
      <c r="B277" s="3" t="s">
        <v>276</v>
      </c>
      <c r="C277" s="3" t="s">
        <v>4385</v>
      </c>
      <c r="D277">
        <v>20000</v>
      </c>
      <c r="E277">
        <v>21679</v>
      </c>
      <c r="F277" t="s">
        <v>8219</v>
      </c>
      <c r="G277" t="s">
        <v>8224</v>
      </c>
      <c r="H277" t="s">
        <v>8246</v>
      </c>
      <c r="I277">
        <v>1352511966</v>
      </c>
      <c r="J277" s="10">
        <f t="shared" si="16"/>
        <v>41223.073680555557</v>
      </c>
      <c r="K277">
        <v>1349916366</v>
      </c>
      <c r="L277" s="10">
        <f t="shared" si="17"/>
        <v>41193.032013888893</v>
      </c>
      <c r="M277" t="b">
        <v>1</v>
      </c>
      <c r="N277">
        <v>332</v>
      </c>
      <c r="O277" t="b">
        <v>1</v>
      </c>
      <c r="P277" t="s">
        <v>8269</v>
      </c>
      <c r="Q277" s="5">
        <f t="shared" si="18"/>
        <v>1.08395</v>
      </c>
      <c r="R277" s="6">
        <f t="shared" si="19"/>
        <v>65.298192771084331</v>
      </c>
      <c r="S277" t="s">
        <v>8310</v>
      </c>
      <c r="T277" t="s">
        <v>8315</v>
      </c>
    </row>
    <row r="278" spans="1:20" ht="43.2" x14ac:dyDescent="0.3">
      <c r="A278">
        <v>276</v>
      </c>
      <c r="B278" s="3" t="s">
        <v>277</v>
      </c>
      <c r="C278" s="3" t="s">
        <v>4386</v>
      </c>
      <c r="D278">
        <v>4000</v>
      </c>
      <c r="E278">
        <v>5904</v>
      </c>
      <c r="F278" t="s">
        <v>8219</v>
      </c>
      <c r="G278" t="s">
        <v>8224</v>
      </c>
      <c r="H278" t="s">
        <v>8246</v>
      </c>
      <c r="I278">
        <v>1335574674</v>
      </c>
      <c r="J278" s="10">
        <f t="shared" si="16"/>
        <v>41027.040208333332</v>
      </c>
      <c r="K278">
        <v>1330394274</v>
      </c>
      <c r="L278" s="10">
        <f t="shared" si="17"/>
        <v>40967.081874999996</v>
      </c>
      <c r="M278" t="b">
        <v>1</v>
      </c>
      <c r="N278">
        <v>62</v>
      </c>
      <c r="O278" t="b">
        <v>1</v>
      </c>
      <c r="P278" t="s">
        <v>8269</v>
      </c>
      <c r="Q278" s="5">
        <f t="shared" si="18"/>
        <v>1.476</v>
      </c>
      <c r="R278" s="6">
        <f t="shared" si="19"/>
        <v>95.225806451612897</v>
      </c>
      <c r="S278" t="s">
        <v>8310</v>
      </c>
      <c r="T278" t="s">
        <v>8315</v>
      </c>
    </row>
    <row r="279" spans="1:20" ht="43.2" x14ac:dyDescent="0.3">
      <c r="A279">
        <v>277</v>
      </c>
      <c r="B279" s="3" t="s">
        <v>278</v>
      </c>
      <c r="C279" s="3" t="s">
        <v>4387</v>
      </c>
      <c r="D279">
        <v>65000</v>
      </c>
      <c r="E279">
        <v>71748</v>
      </c>
      <c r="F279" t="s">
        <v>8219</v>
      </c>
      <c r="G279" t="s">
        <v>8224</v>
      </c>
      <c r="H279" t="s">
        <v>8246</v>
      </c>
      <c r="I279">
        <v>1432416219</v>
      </c>
      <c r="J279" s="10">
        <f t="shared" si="16"/>
        <v>42147.891423611116</v>
      </c>
      <c r="K279">
        <v>1429824219</v>
      </c>
      <c r="L279" s="10">
        <f t="shared" si="17"/>
        <v>42117.891423611116</v>
      </c>
      <c r="M279" t="b">
        <v>1</v>
      </c>
      <c r="N279">
        <v>951</v>
      </c>
      <c r="O279" t="b">
        <v>1</v>
      </c>
      <c r="P279" t="s">
        <v>8269</v>
      </c>
      <c r="Q279" s="5">
        <f t="shared" si="18"/>
        <v>1.1038153846153846</v>
      </c>
      <c r="R279" s="6">
        <f t="shared" si="19"/>
        <v>75.444794952681391</v>
      </c>
      <c r="S279" t="s">
        <v>8310</v>
      </c>
      <c r="T279" t="s">
        <v>8315</v>
      </c>
    </row>
    <row r="280" spans="1:20" ht="28.8" x14ac:dyDescent="0.3">
      <c r="A280">
        <v>278</v>
      </c>
      <c r="B280" s="3" t="s">
        <v>279</v>
      </c>
      <c r="C280" s="3" t="s">
        <v>4388</v>
      </c>
      <c r="D280">
        <v>27000</v>
      </c>
      <c r="E280">
        <v>40594</v>
      </c>
      <c r="F280" t="s">
        <v>8219</v>
      </c>
      <c r="G280" t="s">
        <v>8224</v>
      </c>
      <c r="H280" t="s">
        <v>8246</v>
      </c>
      <c r="I280">
        <v>1350003539</v>
      </c>
      <c r="J280" s="10">
        <f t="shared" si="16"/>
        <v>41194.040960648148</v>
      </c>
      <c r="K280">
        <v>1347411539</v>
      </c>
      <c r="L280" s="10">
        <f t="shared" si="17"/>
        <v>41164.040960648148</v>
      </c>
      <c r="M280" t="b">
        <v>1</v>
      </c>
      <c r="N280">
        <v>415</v>
      </c>
      <c r="O280" t="b">
        <v>1</v>
      </c>
      <c r="P280" t="s">
        <v>8269</v>
      </c>
      <c r="Q280" s="5">
        <f t="shared" si="18"/>
        <v>1.5034814814814814</v>
      </c>
      <c r="R280" s="6">
        <f t="shared" si="19"/>
        <v>97.816867469879512</v>
      </c>
      <c r="S280" t="s">
        <v>8310</v>
      </c>
      <c r="T280" t="s">
        <v>8315</v>
      </c>
    </row>
    <row r="281" spans="1:20" ht="43.2" x14ac:dyDescent="0.3">
      <c r="A281">
        <v>279</v>
      </c>
      <c r="B281" s="3" t="s">
        <v>280</v>
      </c>
      <c r="C281" s="3" t="s">
        <v>4389</v>
      </c>
      <c r="D281">
        <v>17000</v>
      </c>
      <c r="E281">
        <v>26744.11</v>
      </c>
      <c r="F281" t="s">
        <v>8219</v>
      </c>
      <c r="G281" t="s">
        <v>8224</v>
      </c>
      <c r="H281" t="s">
        <v>8246</v>
      </c>
      <c r="I281">
        <v>1488160860</v>
      </c>
      <c r="J281" s="10">
        <f t="shared" si="16"/>
        <v>42793.084027777775</v>
      </c>
      <c r="K281">
        <v>1485237096</v>
      </c>
      <c r="L281" s="10">
        <f t="shared" si="17"/>
        <v>42759.244166666671</v>
      </c>
      <c r="M281" t="b">
        <v>1</v>
      </c>
      <c r="N281">
        <v>305</v>
      </c>
      <c r="O281" t="b">
        <v>1</v>
      </c>
      <c r="P281" t="s">
        <v>8269</v>
      </c>
      <c r="Q281" s="5">
        <f t="shared" si="18"/>
        <v>1.5731829411764706</v>
      </c>
      <c r="R281" s="6">
        <f t="shared" si="19"/>
        <v>87.685606557377056</v>
      </c>
      <c r="S281" t="s">
        <v>8310</v>
      </c>
      <c r="T281" t="s">
        <v>8315</v>
      </c>
    </row>
    <row r="282" spans="1:20" ht="43.2" x14ac:dyDescent="0.3">
      <c r="A282">
        <v>280</v>
      </c>
      <c r="B282" s="3" t="s">
        <v>281</v>
      </c>
      <c r="C282" s="3" t="s">
        <v>4390</v>
      </c>
      <c r="D282">
        <v>75000</v>
      </c>
      <c r="E282">
        <v>117108</v>
      </c>
      <c r="F282" t="s">
        <v>8219</v>
      </c>
      <c r="G282" t="s">
        <v>8224</v>
      </c>
      <c r="H282" t="s">
        <v>8246</v>
      </c>
      <c r="I282">
        <v>1401459035</v>
      </c>
      <c r="J282" s="10">
        <f t="shared" si="16"/>
        <v>41789.590682870366</v>
      </c>
      <c r="K282">
        <v>1397571035</v>
      </c>
      <c r="L282" s="10">
        <f t="shared" si="17"/>
        <v>41744.590682870366</v>
      </c>
      <c r="M282" t="b">
        <v>1</v>
      </c>
      <c r="N282">
        <v>2139</v>
      </c>
      <c r="O282" t="b">
        <v>1</v>
      </c>
      <c r="P282" t="s">
        <v>8269</v>
      </c>
      <c r="Q282" s="5">
        <f t="shared" si="18"/>
        <v>1.5614399999999999</v>
      </c>
      <c r="R282" s="6">
        <f t="shared" si="19"/>
        <v>54.748948106591868</v>
      </c>
      <c r="S282" t="s">
        <v>8310</v>
      </c>
      <c r="T282" t="s">
        <v>8315</v>
      </c>
    </row>
    <row r="283" spans="1:20" ht="43.2" x14ac:dyDescent="0.3">
      <c r="A283">
        <v>281</v>
      </c>
      <c r="B283" s="3" t="s">
        <v>282</v>
      </c>
      <c r="C283" s="3" t="s">
        <v>4391</v>
      </c>
      <c r="D283">
        <v>5500</v>
      </c>
      <c r="E283">
        <v>6632.32</v>
      </c>
      <c r="F283" t="s">
        <v>8219</v>
      </c>
      <c r="G283" t="s">
        <v>8224</v>
      </c>
      <c r="H283" t="s">
        <v>8246</v>
      </c>
      <c r="I283">
        <v>1249932360</v>
      </c>
      <c r="J283" s="10">
        <f t="shared" si="16"/>
        <v>40035.80972222222</v>
      </c>
      <c r="K283">
        <v>1242532513</v>
      </c>
      <c r="L283" s="10">
        <f t="shared" si="17"/>
        <v>39950.163344907407</v>
      </c>
      <c r="M283" t="b">
        <v>1</v>
      </c>
      <c r="N283">
        <v>79</v>
      </c>
      <c r="O283" t="b">
        <v>1</v>
      </c>
      <c r="P283" t="s">
        <v>8269</v>
      </c>
      <c r="Q283" s="5">
        <f t="shared" si="18"/>
        <v>1.2058763636363636</v>
      </c>
      <c r="R283" s="6">
        <f t="shared" si="19"/>
        <v>83.953417721518989</v>
      </c>
      <c r="S283" t="s">
        <v>8310</v>
      </c>
      <c r="T283" t="s">
        <v>8315</v>
      </c>
    </row>
    <row r="284" spans="1:20" ht="43.2" x14ac:dyDescent="0.3">
      <c r="A284">
        <v>282</v>
      </c>
      <c r="B284" s="3" t="s">
        <v>283</v>
      </c>
      <c r="C284" s="3" t="s">
        <v>4392</v>
      </c>
      <c r="D284">
        <v>45000</v>
      </c>
      <c r="E284">
        <v>45535</v>
      </c>
      <c r="F284" t="s">
        <v>8219</v>
      </c>
      <c r="G284" t="s">
        <v>8224</v>
      </c>
      <c r="H284" t="s">
        <v>8246</v>
      </c>
      <c r="I284">
        <v>1266876000</v>
      </c>
      <c r="J284" s="10">
        <f t="shared" si="16"/>
        <v>40231.916666666664</v>
      </c>
      <c r="K284">
        <v>1263679492</v>
      </c>
      <c r="L284" s="10">
        <f t="shared" si="17"/>
        <v>40194.920046296298</v>
      </c>
      <c r="M284" t="b">
        <v>1</v>
      </c>
      <c r="N284">
        <v>179</v>
      </c>
      <c r="O284" t="b">
        <v>1</v>
      </c>
      <c r="P284" t="s">
        <v>8269</v>
      </c>
      <c r="Q284" s="5">
        <f t="shared" si="18"/>
        <v>1.0118888888888888</v>
      </c>
      <c r="R284" s="6">
        <f t="shared" si="19"/>
        <v>254.38547486033519</v>
      </c>
      <c r="S284" t="s">
        <v>8310</v>
      </c>
      <c r="T284" t="s">
        <v>8315</v>
      </c>
    </row>
    <row r="285" spans="1:20" ht="28.8" x14ac:dyDescent="0.3">
      <c r="A285">
        <v>283</v>
      </c>
      <c r="B285" s="3" t="s">
        <v>284</v>
      </c>
      <c r="C285" s="3" t="s">
        <v>4393</v>
      </c>
      <c r="D285">
        <v>18000</v>
      </c>
      <c r="E285">
        <v>20569.05</v>
      </c>
      <c r="F285" t="s">
        <v>8219</v>
      </c>
      <c r="G285" t="s">
        <v>8224</v>
      </c>
      <c r="H285" t="s">
        <v>8246</v>
      </c>
      <c r="I285">
        <v>1306904340</v>
      </c>
      <c r="J285" s="10">
        <f t="shared" si="16"/>
        <v>40695.207638888889</v>
      </c>
      <c r="K285">
        <v>1305219744</v>
      </c>
      <c r="L285" s="10">
        <f t="shared" si="17"/>
        <v>40675.71</v>
      </c>
      <c r="M285" t="b">
        <v>1</v>
      </c>
      <c r="N285">
        <v>202</v>
      </c>
      <c r="O285" t="b">
        <v>1</v>
      </c>
      <c r="P285" t="s">
        <v>8269</v>
      </c>
      <c r="Q285" s="5">
        <f t="shared" si="18"/>
        <v>1.142725</v>
      </c>
      <c r="R285" s="6">
        <f t="shared" si="19"/>
        <v>101.8269801980198</v>
      </c>
      <c r="S285" t="s">
        <v>8310</v>
      </c>
      <c r="T285" t="s">
        <v>8315</v>
      </c>
    </row>
    <row r="286" spans="1:20" ht="43.2" x14ac:dyDescent="0.3">
      <c r="A286">
        <v>284</v>
      </c>
      <c r="B286" s="3" t="s">
        <v>285</v>
      </c>
      <c r="C286" s="3" t="s">
        <v>4394</v>
      </c>
      <c r="D286">
        <v>40000</v>
      </c>
      <c r="E286">
        <v>41850.46</v>
      </c>
      <c r="F286" t="s">
        <v>8219</v>
      </c>
      <c r="G286" t="s">
        <v>8224</v>
      </c>
      <c r="H286" t="s">
        <v>8246</v>
      </c>
      <c r="I286">
        <v>1327167780</v>
      </c>
      <c r="J286" s="10">
        <f t="shared" si="16"/>
        <v>40929.738194444442</v>
      </c>
      <c r="K286">
        <v>1325007780</v>
      </c>
      <c r="L286" s="10">
        <f t="shared" si="17"/>
        <v>40904.738194444442</v>
      </c>
      <c r="M286" t="b">
        <v>1</v>
      </c>
      <c r="N286">
        <v>760</v>
      </c>
      <c r="O286" t="b">
        <v>1</v>
      </c>
      <c r="P286" t="s">
        <v>8269</v>
      </c>
      <c r="Q286" s="5">
        <f t="shared" si="18"/>
        <v>1.0462615</v>
      </c>
      <c r="R286" s="6">
        <f t="shared" si="19"/>
        <v>55.066394736842106</v>
      </c>
      <c r="S286" t="s">
        <v>8310</v>
      </c>
      <c r="T286" t="s">
        <v>8315</v>
      </c>
    </row>
    <row r="287" spans="1:20" ht="43.2" x14ac:dyDescent="0.3">
      <c r="A287">
        <v>285</v>
      </c>
      <c r="B287" s="3" t="s">
        <v>286</v>
      </c>
      <c r="C287" s="3" t="s">
        <v>4395</v>
      </c>
      <c r="D287">
        <v>14000</v>
      </c>
      <c r="E287">
        <v>32035.51</v>
      </c>
      <c r="F287" t="s">
        <v>8219</v>
      </c>
      <c r="G287" t="s">
        <v>8224</v>
      </c>
      <c r="H287" t="s">
        <v>8246</v>
      </c>
      <c r="I287">
        <v>1379614128</v>
      </c>
      <c r="J287" s="10">
        <f t="shared" si="16"/>
        <v>41536.756111111114</v>
      </c>
      <c r="K287">
        <v>1377022128</v>
      </c>
      <c r="L287" s="10">
        <f t="shared" si="17"/>
        <v>41506.756111111114</v>
      </c>
      <c r="M287" t="b">
        <v>1</v>
      </c>
      <c r="N287">
        <v>563</v>
      </c>
      <c r="O287" t="b">
        <v>1</v>
      </c>
      <c r="P287" t="s">
        <v>8269</v>
      </c>
      <c r="Q287" s="5">
        <f t="shared" si="18"/>
        <v>2.2882507142857142</v>
      </c>
      <c r="R287" s="6">
        <f t="shared" si="19"/>
        <v>56.901438721136763</v>
      </c>
      <c r="S287" t="s">
        <v>8310</v>
      </c>
      <c r="T287" t="s">
        <v>8315</v>
      </c>
    </row>
    <row r="288" spans="1:20" ht="43.2" x14ac:dyDescent="0.3">
      <c r="A288">
        <v>286</v>
      </c>
      <c r="B288" s="3" t="s">
        <v>287</v>
      </c>
      <c r="C288" s="3" t="s">
        <v>4396</v>
      </c>
      <c r="D288">
        <v>15000</v>
      </c>
      <c r="E288">
        <v>16373</v>
      </c>
      <c r="F288" t="s">
        <v>8219</v>
      </c>
      <c r="G288" t="s">
        <v>8224</v>
      </c>
      <c r="H288" t="s">
        <v>8246</v>
      </c>
      <c r="I288">
        <v>1364236524</v>
      </c>
      <c r="J288" s="10">
        <f t="shared" si="16"/>
        <v>41358.774583333332</v>
      </c>
      <c r="K288">
        <v>1360352124</v>
      </c>
      <c r="L288" s="10">
        <f t="shared" si="17"/>
        <v>41313.816249999996</v>
      </c>
      <c r="M288" t="b">
        <v>1</v>
      </c>
      <c r="N288">
        <v>135</v>
      </c>
      <c r="O288" t="b">
        <v>1</v>
      </c>
      <c r="P288" t="s">
        <v>8269</v>
      </c>
      <c r="Q288" s="5">
        <f t="shared" si="18"/>
        <v>1.0915333333333332</v>
      </c>
      <c r="R288" s="6">
        <f t="shared" si="19"/>
        <v>121.28148148148148</v>
      </c>
      <c r="S288" t="s">
        <v>8310</v>
      </c>
      <c r="T288" t="s">
        <v>8315</v>
      </c>
    </row>
    <row r="289" spans="1:20" ht="28.8" x14ac:dyDescent="0.3">
      <c r="A289">
        <v>287</v>
      </c>
      <c r="B289" s="3" t="s">
        <v>288</v>
      </c>
      <c r="C289" s="3" t="s">
        <v>4397</v>
      </c>
      <c r="D289">
        <v>15000</v>
      </c>
      <c r="E289">
        <v>26445</v>
      </c>
      <c r="F289" t="s">
        <v>8219</v>
      </c>
      <c r="G289" t="s">
        <v>8224</v>
      </c>
      <c r="H289" t="s">
        <v>8246</v>
      </c>
      <c r="I289">
        <v>1351828800</v>
      </c>
      <c r="J289" s="10">
        <f t="shared" si="16"/>
        <v>41215.166666666664</v>
      </c>
      <c r="K289">
        <v>1349160018</v>
      </c>
      <c r="L289" s="10">
        <f t="shared" si="17"/>
        <v>41184.277986111112</v>
      </c>
      <c r="M289" t="b">
        <v>1</v>
      </c>
      <c r="N289">
        <v>290</v>
      </c>
      <c r="O289" t="b">
        <v>1</v>
      </c>
      <c r="P289" t="s">
        <v>8269</v>
      </c>
      <c r="Q289" s="5">
        <f t="shared" si="18"/>
        <v>1.7629999999999999</v>
      </c>
      <c r="R289" s="6">
        <f t="shared" si="19"/>
        <v>91.189655172413794</v>
      </c>
      <c r="S289" t="s">
        <v>8310</v>
      </c>
      <c r="T289" t="s">
        <v>8315</v>
      </c>
    </row>
    <row r="290" spans="1:20" ht="57.6" x14ac:dyDescent="0.3">
      <c r="A290">
        <v>288</v>
      </c>
      <c r="B290" s="3" t="s">
        <v>289</v>
      </c>
      <c r="C290" s="3" t="s">
        <v>4398</v>
      </c>
      <c r="D290">
        <v>50000</v>
      </c>
      <c r="E290">
        <v>51605.31</v>
      </c>
      <c r="F290" t="s">
        <v>8219</v>
      </c>
      <c r="G290" t="s">
        <v>8224</v>
      </c>
      <c r="H290" t="s">
        <v>8246</v>
      </c>
      <c r="I290">
        <v>1340683393</v>
      </c>
      <c r="J290" s="10">
        <f t="shared" si="16"/>
        <v>41086.168900462959</v>
      </c>
      <c r="K290">
        <v>1337659393</v>
      </c>
      <c r="L290" s="10">
        <f t="shared" si="17"/>
        <v>41051.168900462959</v>
      </c>
      <c r="M290" t="b">
        <v>1</v>
      </c>
      <c r="N290">
        <v>447</v>
      </c>
      <c r="O290" t="b">
        <v>1</v>
      </c>
      <c r="P290" t="s">
        <v>8269</v>
      </c>
      <c r="Q290" s="5">
        <f t="shared" si="18"/>
        <v>1.0321061999999999</v>
      </c>
      <c r="R290" s="6">
        <f t="shared" si="19"/>
        <v>115.44812080536913</v>
      </c>
      <c r="S290" t="s">
        <v>8310</v>
      </c>
      <c r="T290" t="s">
        <v>8315</v>
      </c>
    </row>
    <row r="291" spans="1:20" ht="43.2" x14ac:dyDescent="0.3">
      <c r="A291">
        <v>289</v>
      </c>
      <c r="B291" s="3" t="s">
        <v>290</v>
      </c>
      <c r="C291" s="3" t="s">
        <v>4399</v>
      </c>
      <c r="D291">
        <v>15000</v>
      </c>
      <c r="E291">
        <v>15723</v>
      </c>
      <c r="F291" t="s">
        <v>8219</v>
      </c>
      <c r="G291" t="s">
        <v>8225</v>
      </c>
      <c r="H291" t="s">
        <v>8247</v>
      </c>
      <c r="I291">
        <v>1383389834</v>
      </c>
      <c r="J291" s="10">
        <f t="shared" si="16"/>
        <v>41580.456412037034</v>
      </c>
      <c r="K291">
        <v>1380797834</v>
      </c>
      <c r="L291" s="10">
        <f t="shared" si="17"/>
        <v>41550.456412037034</v>
      </c>
      <c r="M291" t="b">
        <v>1</v>
      </c>
      <c r="N291">
        <v>232</v>
      </c>
      <c r="O291" t="b">
        <v>1</v>
      </c>
      <c r="P291" t="s">
        <v>8269</v>
      </c>
      <c r="Q291" s="5">
        <f t="shared" si="18"/>
        <v>1.0482</v>
      </c>
      <c r="R291" s="6">
        <f t="shared" si="19"/>
        <v>67.771551724137936</v>
      </c>
      <c r="S291" t="s">
        <v>8310</v>
      </c>
      <c r="T291" t="s">
        <v>8315</v>
      </c>
    </row>
    <row r="292" spans="1:20" ht="28.8" x14ac:dyDescent="0.3">
      <c r="A292">
        <v>290</v>
      </c>
      <c r="B292" s="3" t="s">
        <v>291</v>
      </c>
      <c r="C292" s="3" t="s">
        <v>4400</v>
      </c>
      <c r="D292">
        <v>4500</v>
      </c>
      <c r="E292">
        <v>4800.8</v>
      </c>
      <c r="F292" t="s">
        <v>8219</v>
      </c>
      <c r="G292" t="s">
        <v>8224</v>
      </c>
      <c r="H292" t="s">
        <v>8246</v>
      </c>
      <c r="I292">
        <v>1296633540</v>
      </c>
      <c r="J292" s="10">
        <f t="shared" si="16"/>
        <v>40576.332638888889</v>
      </c>
      <c r="K292">
        <v>1292316697</v>
      </c>
      <c r="L292" s="10">
        <f t="shared" si="17"/>
        <v>40526.36917824074</v>
      </c>
      <c r="M292" t="b">
        <v>1</v>
      </c>
      <c r="N292">
        <v>168</v>
      </c>
      <c r="O292" t="b">
        <v>1</v>
      </c>
      <c r="P292" t="s">
        <v>8269</v>
      </c>
      <c r="Q292" s="5">
        <f t="shared" si="18"/>
        <v>1.0668444444444445</v>
      </c>
      <c r="R292" s="6">
        <f t="shared" si="19"/>
        <v>28.576190476190476</v>
      </c>
      <c r="S292" t="s">
        <v>8310</v>
      </c>
      <c r="T292" t="s">
        <v>8315</v>
      </c>
    </row>
    <row r="293" spans="1:20" ht="43.2" x14ac:dyDescent="0.3">
      <c r="A293">
        <v>291</v>
      </c>
      <c r="B293" s="3" t="s">
        <v>292</v>
      </c>
      <c r="C293" s="3" t="s">
        <v>4401</v>
      </c>
      <c r="D293">
        <v>5000</v>
      </c>
      <c r="E293">
        <v>6001</v>
      </c>
      <c r="F293" t="s">
        <v>8219</v>
      </c>
      <c r="G293" t="s">
        <v>8224</v>
      </c>
      <c r="H293" t="s">
        <v>8246</v>
      </c>
      <c r="I293">
        <v>1367366460</v>
      </c>
      <c r="J293" s="10">
        <f t="shared" si="16"/>
        <v>41395.000694444447</v>
      </c>
      <c r="K293">
        <v>1365791246</v>
      </c>
      <c r="L293" s="10">
        <f t="shared" si="17"/>
        <v>41376.769050925926</v>
      </c>
      <c r="M293" t="b">
        <v>1</v>
      </c>
      <c r="N293">
        <v>128</v>
      </c>
      <c r="O293" t="b">
        <v>1</v>
      </c>
      <c r="P293" t="s">
        <v>8269</v>
      </c>
      <c r="Q293" s="5">
        <f t="shared" si="18"/>
        <v>1.2001999999999999</v>
      </c>
      <c r="R293" s="6">
        <f t="shared" si="19"/>
        <v>46.8828125</v>
      </c>
      <c r="S293" t="s">
        <v>8310</v>
      </c>
      <c r="T293" t="s">
        <v>8315</v>
      </c>
    </row>
    <row r="294" spans="1:20" ht="57.6" x14ac:dyDescent="0.3">
      <c r="A294">
        <v>292</v>
      </c>
      <c r="B294" s="3" t="s">
        <v>293</v>
      </c>
      <c r="C294" s="3" t="s">
        <v>4402</v>
      </c>
      <c r="D294">
        <v>75000</v>
      </c>
      <c r="E294">
        <v>76130.2</v>
      </c>
      <c r="F294" t="s">
        <v>8219</v>
      </c>
      <c r="G294" t="s">
        <v>8224</v>
      </c>
      <c r="H294" t="s">
        <v>8246</v>
      </c>
      <c r="I294">
        <v>1319860740</v>
      </c>
      <c r="J294" s="10">
        <f t="shared" si="16"/>
        <v>40845.165972222225</v>
      </c>
      <c r="K294">
        <v>1317064599</v>
      </c>
      <c r="L294" s="10">
        <f t="shared" si="17"/>
        <v>40812.803229166668</v>
      </c>
      <c r="M294" t="b">
        <v>1</v>
      </c>
      <c r="N294">
        <v>493</v>
      </c>
      <c r="O294" t="b">
        <v>1</v>
      </c>
      <c r="P294" t="s">
        <v>8269</v>
      </c>
      <c r="Q294" s="5">
        <f t="shared" si="18"/>
        <v>1.0150693333333334</v>
      </c>
      <c r="R294" s="6">
        <f t="shared" si="19"/>
        <v>154.42231237322514</v>
      </c>
      <c r="S294" t="s">
        <v>8310</v>
      </c>
      <c r="T294" t="s">
        <v>8315</v>
      </c>
    </row>
    <row r="295" spans="1:20" ht="43.2" x14ac:dyDescent="0.3">
      <c r="A295">
        <v>293</v>
      </c>
      <c r="B295" s="3" t="s">
        <v>294</v>
      </c>
      <c r="C295" s="3" t="s">
        <v>4403</v>
      </c>
      <c r="D295">
        <v>26000</v>
      </c>
      <c r="E295">
        <v>26360</v>
      </c>
      <c r="F295" t="s">
        <v>8219</v>
      </c>
      <c r="G295" t="s">
        <v>8224</v>
      </c>
      <c r="H295" t="s">
        <v>8246</v>
      </c>
      <c r="I295">
        <v>1398009714</v>
      </c>
      <c r="J295" s="10">
        <f t="shared" si="16"/>
        <v>41749.667986111112</v>
      </c>
      <c r="K295">
        <v>1395417714</v>
      </c>
      <c r="L295" s="10">
        <f t="shared" si="17"/>
        <v>41719.667986111112</v>
      </c>
      <c r="M295" t="b">
        <v>1</v>
      </c>
      <c r="N295">
        <v>131</v>
      </c>
      <c r="O295" t="b">
        <v>1</v>
      </c>
      <c r="P295" t="s">
        <v>8269</v>
      </c>
      <c r="Q295" s="5">
        <f t="shared" si="18"/>
        <v>1.0138461538461538</v>
      </c>
      <c r="R295" s="6">
        <f t="shared" si="19"/>
        <v>201.22137404580153</v>
      </c>
      <c r="S295" t="s">
        <v>8310</v>
      </c>
      <c r="T295" t="s">
        <v>8315</v>
      </c>
    </row>
    <row r="296" spans="1:20" ht="72" x14ac:dyDescent="0.3">
      <c r="A296">
        <v>294</v>
      </c>
      <c r="B296" s="3" t="s">
        <v>295</v>
      </c>
      <c r="C296" s="3" t="s">
        <v>4404</v>
      </c>
      <c r="D296">
        <v>5000</v>
      </c>
      <c r="E296">
        <v>5000</v>
      </c>
      <c r="F296" t="s">
        <v>8219</v>
      </c>
      <c r="G296" t="s">
        <v>8224</v>
      </c>
      <c r="H296" t="s">
        <v>8246</v>
      </c>
      <c r="I296">
        <v>1279555200</v>
      </c>
      <c r="J296" s="10">
        <f t="shared" si="16"/>
        <v>40378.666666666664</v>
      </c>
      <c r="K296">
        <v>1276480894</v>
      </c>
      <c r="L296" s="10">
        <f t="shared" si="17"/>
        <v>40343.084421296298</v>
      </c>
      <c r="M296" t="b">
        <v>1</v>
      </c>
      <c r="N296">
        <v>50</v>
      </c>
      <c r="O296" t="b">
        <v>1</v>
      </c>
      <c r="P296" t="s">
        <v>8269</v>
      </c>
      <c r="Q296" s="5">
        <f t="shared" si="18"/>
        <v>1</v>
      </c>
      <c r="R296" s="6">
        <f t="shared" si="19"/>
        <v>100</v>
      </c>
      <c r="S296" t="s">
        <v>8310</v>
      </c>
      <c r="T296" t="s">
        <v>8315</v>
      </c>
    </row>
    <row r="297" spans="1:20" ht="43.2" x14ac:dyDescent="0.3">
      <c r="A297">
        <v>295</v>
      </c>
      <c r="B297" s="3" t="s">
        <v>296</v>
      </c>
      <c r="C297" s="3" t="s">
        <v>4405</v>
      </c>
      <c r="D297">
        <v>50000</v>
      </c>
      <c r="E297">
        <v>66554.559999999998</v>
      </c>
      <c r="F297" t="s">
        <v>8219</v>
      </c>
      <c r="G297" t="s">
        <v>8224</v>
      </c>
      <c r="H297" t="s">
        <v>8246</v>
      </c>
      <c r="I297">
        <v>1383264000</v>
      </c>
      <c r="J297" s="10">
        <f t="shared" si="16"/>
        <v>41579</v>
      </c>
      <c r="K297">
        <v>1378080409</v>
      </c>
      <c r="L297" s="10">
        <f t="shared" si="17"/>
        <v>41519.004733796297</v>
      </c>
      <c r="M297" t="b">
        <v>1</v>
      </c>
      <c r="N297">
        <v>665</v>
      </c>
      <c r="O297" t="b">
        <v>1</v>
      </c>
      <c r="P297" t="s">
        <v>8269</v>
      </c>
      <c r="Q297" s="5">
        <f t="shared" si="18"/>
        <v>1.3310911999999999</v>
      </c>
      <c r="R297" s="6">
        <f t="shared" si="19"/>
        <v>100.08204511278196</v>
      </c>
      <c r="S297" t="s">
        <v>8310</v>
      </c>
      <c r="T297" t="s">
        <v>8315</v>
      </c>
    </row>
    <row r="298" spans="1:20" ht="43.2" x14ac:dyDescent="0.3">
      <c r="A298">
        <v>296</v>
      </c>
      <c r="B298" s="3" t="s">
        <v>297</v>
      </c>
      <c r="C298" s="3" t="s">
        <v>4406</v>
      </c>
      <c r="D298">
        <v>25000</v>
      </c>
      <c r="E298">
        <v>29681.55</v>
      </c>
      <c r="F298" t="s">
        <v>8219</v>
      </c>
      <c r="G298" t="s">
        <v>8224</v>
      </c>
      <c r="H298" t="s">
        <v>8246</v>
      </c>
      <c r="I298">
        <v>1347017083</v>
      </c>
      <c r="J298" s="10">
        <f t="shared" si="16"/>
        <v>41159.475497685184</v>
      </c>
      <c r="K298">
        <v>1344857083</v>
      </c>
      <c r="L298" s="10">
        <f t="shared" si="17"/>
        <v>41134.475497685184</v>
      </c>
      <c r="M298" t="b">
        <v>1</v>
      </c>
      <c r="N298">
        <v>129</v>
      </c>
      <c r="O298" t="b">
        <v>1</v>
      </c>
      <c r="P298" t="s">
        <v>8269</v>
      </c>
      <c r="Q298" s="5">
        <f t="shared" si="18"/>
        <v>1.187262</v>
      </c>
      <c r="R298" s="6">
        <f t="shared" si="19"/>
        <v>230.08953488372092</v>
      </c>
      <c r="S298" t="s">
        <v>8310</v>
      </c>
      <c r="T298" t="s">
        <v>8315</v>
      </c>
    </row>
    <row r="299" spans="1:20" ht="43.2" x14ac:dyDescent="0.3">
      <c r="A299">
        <v>297</v>
      </c>
      <c r="B299" s="3" t="s">
        <v>298</v>
      </c>
      <c r="C299" s="3" t="s">
        <v>4407</v>
      </c>
      <c r="D299">
        <v>20000</v>
      </c>
      <c r="E299">
        <v>20128</v>
      </c>
      <c r="F299" t="s">
        <v>8219</v>
      </c>
      <c r="G299" t="s">
        <v>8224</v>
      </c>
      <c r="H299" t="s">
        <v>8246</v>
      </c>
      <c r="I299">
        <v>1430452740</v>
      </c>
      <c r="J299" s="10">
        <f t="shared" si="16"/>
        <v>42125.165972222225</v>
      </c>
      <c r="K299">
        <v>1427390901</v>
      </c>
      <c r="L299" s="10">
        <f t="shared" si="17"/>
        <v>42089.72802083334</v>
      </c>
      <c r="M299" t="b">
        <v>1</v>
      </c>
      <c r="N299">
        <v>142</v>
      </c>
      <c r="O299" t="b">
        <v>1</v>
      </c>
      <c r="P299" t="s">
        <v>8269</v>
      </c>
      <c r="Q299" s="5">
        <f t="shared" si="18"/>
        <v>1.0064</v>
      </c>
      <c r="R299" s="6">
        <f t="shared" si="19"/>
        <v>141.74647887323943</v>
      </c>
      <c r="S299" t="s">
        <v>8310</v>
      </c>
      <c r="T299" t="s">
        <v>8315</v>
      </c>
    </row>
    <row r="300" spans="1:20" ht="28.8" x14ac:dyDescent="0.3">
      <c r="A300">
        <v>298</v>
      </c>
      <c r="B300" s="3" t="s">
        <v>299</v>
      </c>
      <c r="C300" s="3" t="s">
        <v>4408</v>
      </c>
      <c r="D300">
        <v>126000</v>
      </c>
      <c r="E300">
        <v>137254.84</v>
      </c>
      <c r="F300" t="s">
        <v>8219</v>
      </c>
      <c r="G300" t="s">
        <v>8224</v>
      </c>
      <c r="H300" t="s">
        <v>8246</v>
      </c>
      <c r="I300">
        <v>1399669200</v>
      </c>
      <c r="J300" s="10">
        <f t="shared" si="16"/>
        <v>41768.875</v>
      </c>
      <c r="K300">
        <v>1394536048</v>
      </c>
      <c r="L300" s="10">
        <f t="shared" si="17"/>
        <v>41709.463518518518</v>
      </c>
      <c r="M300" t="b">
        <v>1</v>
      </c>
      <c r="N300">
        <v>2436</v>
      </c>
      <c r="O300" t="b">
        <v>1</v>
      </c>
      <c r="P300" t="s">
        <v>8269</v>
      </c>
      <c r="Q300" s="5">
        <f t="shared" si="18"/>
        <v>1.089324126984127</v>
      </c>
      <c r="R300" s="6">
        <f t="shared" si="19"/>
        <v>56.344351395730705</v>
      </c>
      <c r="S300" t="s">
        <v>8310</v>
      </c>
      <c r="T300" t="s">
        <v>8315</v>
      </c>
    </row>
    <row r="301" spans="1:20" ht="57.6" x14ac:dyDescent="0.3">
      <c r="A301">
        <v>299</v>
      </c>
      <c r="B301" s="3" t="s">
        <v>300</v>
      </c>
      <c r="C301" s="3" t="s">
        <v>4409</v>
      </c>
      <c r="D301">
        <v>10000</v>
      </c>
      <c r="E301">
        <v>17895.25</v>
      </c>
      <c r="F301" t="s">
        <v>8219</v>
      </c>
      <c r="G301" t="s">
        <v>8224</v>
      </c>
      <c r="H301" t="s">
        <v>8246</v>
      </c>
      <c r="I301">
        <v>1289975060</v>
      </c>
      <c r="J301" s="10">
        <f t="shared" si="16"/>
        <v>40499.266898148147</v>
      </c>
      <c r="K301">
        <v>1287379460</v>
      </c>
      <c r="L301" s="10">
        <f t="shared" si="17"/>
        <v>40469.225231481483</v>
      </c>
      <c r="M301" t="b">
        <v>1</v>
      </c>
      <c r="N301">
        <v>244</v>
      </c>
      <c r="O301" t="b">
        <v>1</v>
      </c>
      <c r="P301" t="s">
        <v>8269</v>
      </c>
      <c r="Q301" s="5">
        <f t="shared" si="18"/>
        <v>1.789525</v>
      </c>
      <c r="R301" s="6">
        <f t="shared" si="19"/>
        <v>73.341188524590166</v>
      </c>
      <c r="S301" t="s">
        <v>8310</v>
      </c>
      <c r="T301" t="s">
        <v>8315</v>
      </c>
    </row>
    <row r="302" spans="1:20" ht="43.2" x14ac:dyDescent="0.3">
      <c r="A302">
        <v>300</v>
      </c>
      <c r="B302" s="3" t="s">
        <v>301</v>
      </c>
      <c r="C302" s="3" t="s">
        <v>4410</v>
      </c>
      <c r="D302">
        <v>25000</v>
      </c>
      <c r="E302">
        <v>25430.66</v>
      </c>
      <c r="F302" t="s">
        <v>8219</v>
      </c>
      <c r="G302" t="s">
        <v>8224</v>
      </c>
      <c r="H302" t="s">
        <v>8246</v>
      </c>
      <c r="I302">
        <v>1303686138</v>
      </c>
      <c r="J302" s="10">
        <f t="shared" si="16"/>
        <v>40657.959930555553</v>
      </c>
      <c r="K302">
        <v>1301007738</v>
      </c>
      <c r="L302" s="10">
        <f t="shared" si="17"/>
        <v>40626.959930555553</v>
      </c>
      <c r="M302" t="b">
        <v>1</v>
      </c>
      <c r="N302">
        <v>298</v>
      </c>
      <c r="O302" t="b">
        <v>1</v>
      </c>
      <c r="P302" t="s">
        <v>8269</v>
      </c>
      <c r="Q302" s="5">
        <f t="shared" si="18"/>
        <v>1.0172264</v>
      </c>
      <c r="R302" s="6">
        <f t="shared" si="19"/>
        <v>85.337785234899329</v>
      </c>
      <c r="S302" t="s">
        <v>8310</v>
      </c>
      <c r="T302" t="s">
        <v>8315</v>
      </c>
    </row>
    <row r="303" spans="1:20" ht="43.2" x14ac:dyDescent="0.3">
      <c r="A303">
        <v>301</v>
      </c>
      <c r="B303" s="3" t="s">
        <v>302</v>
      </c>
      <c r="C303" s="3" t="s">
        <v>4411</v>
      </c>
      <c r="D303">
        <v>13000</v>
      </c>
      <c r="E303">
        <v>15435.55</v>
      </c>
      <c r="F303" t="s">
        <v>8219</v>
      </c>
      <c r="G303" t="s">
        <v>8224</v>
      </c>
      <c r="H303" t="s">
        <v>8246</v>
      </c>
      <c r="I303">
        <v>1363711335</v>
      </c>
      <c r="J303" s="10">
        <f t="shared" si="16"/>
        <v>41352.696006944447</v>
      </c>
      <c r="K303">
        <v>1360258935</v>
      </c>
      <c r="L303" s="10">
        <f t="shared" si="17"/>
        <v>41312.737673611111</v>
      </c>
      <c r="M303" t="b">
        <v>1</v>
      </c>
      <c r="N303">
        <v>251</v>
      </c>
      <c r="O303" t="b">
        <v>1</v>
      </c>
      <c r="P303" t="s">
        <v>8269</v>
      </c>
      <c r="Q303" s="5">
        <f t="shared" si="18"/>
        <v>1.1873499999999999</v>
      </c>
      <c r="R303" s="6">
        <f t="shared" si="19"/>
        <v>61.496215139442228</v>
      </c>
      <c r="S303" t="s">
        <v>8310</v>
      </c>
      <c r="T303" t="s">
        <v>8315</v>
      </c>
    </row>
    <row r="304" spans="1:20" ht="57.6" x14ac:dyDescent="0.3">
      <c r="A304">
        <v>302</v>
      </c>
      <c r="B304" s="3" t="s">
        <v>303</v>
      </c>
      <c r="C304" s="3" t="s">
        <v>4412</v>
      </c>
      <c r="D304">
        <v>10000</v>
      </c>
      <c r="E304">
        <v>10046</v>
      </c>
      <c r="F304" t="s">
        <v>8219</v>
      </c>
      <c r="G304" t="s">
        <v>8224</v>
      </c>
      <c r="H304" t="s">
        <v>8246</v>
      </c>
      <c r="I304">
        <v>1330115638</v>
      </c>
      <c r="J304" s="10">
        <f t="shared" si="16"/>
        <v>40963.856921296298</v>
      </c>
      <c r="K304">
        <v>1327523638</v>
      </c>
      <c r="L304" s="10">
        <f t="shared" si="17"/>
        <v>40933.856921296298</v>
      </c>
      <c r="M304" t="b">
        <v>1</v>
      </c>
      <c r="N304">
        <v>108</v>
      </c>
      <c r="O304" t="b">
        <v>1</v>
      </c>
      <c r="P304" t="s">
        <v>8269</v>
      </c>
      <c r="Q304" s="5">
        <f t="shared" si="18"/>
        <v>1.0045999999999999</v>
      </c>
      <c r="R304" s="6">
        <f t="shared" si="19"/>
        <v>93.018518518518519</v>
      </c>
      <c r="S304" t="s">
        <v>8310</v>
      </c>
      <c r="T304" t="s">
        <v>8315</v>
      </c>
    </row>
    <row r="305" spans="1:20" ht="43.2" x14ac:dyDescent="0.3">
      <c r="A305">
        <v>303</v>
      </c>
      <c r="B305" s="3" t="s">
        <v>304</v>
      </c>
      <c r="C305" s="3" t="s">
        <v>4413</v>
      </c>
      <c r="D305">
        <v>3000</v>
      </c>
      <c r="E305">
        <v>4124</v>
      </c>
      <c r="F305" t="s">
        <v>8219</v>
      </c>
      <c r="G305" t="s">
        <v>8224</v>
      </c>
      <c r="H305" t="s">
        <v>8246</v>
      </c>
      <c r="I305">
        <v>1338601346</v>
      </c>
      <c r="J305" s="10">
        <f t="shared" si="16"/>
        <v>41062.071134259262</v>
      </c>
      <c r="K305">
        <v>1336009346</v>
      </c>
      <c r="L305" s="10">
        <f t="shared" si="17"/>
        <v>41032.071134259262</v>
      </c>
      <c r="M305" t="b">
        <v>1</v>
      </c>
      <c r="N305">
        <v>82</v>
      </c>
      <c r="O305" t="b">
        <v>1</v>
      </c>
      <c r="P305" t="s">
        <v>8269</v>
      </c>
      <c r="Q305" s="5">
        <f t="shared" si="18"/>
        <v>1.3746666666666667</v>
      </c>
      <c r="R305" s="6">
        <f t="shared" si="19"/>
        <v>50.292682926829265</v>
      </c>
      <c r="S305" t="s">
        <v>8310</v>
      </c>
      <c r="T305" t="s">
        <v>8315</v>
      </c>
    </row>
    <row r="306" spans="1:20" ht="28.8" x14ac:dyDescent="0.3">
      <c r="A306">
        <v>304</v>
      </c>
      <c r="B306" s="3" t="s">
        <v>305</v>
      </c>
      <c r="C306" s="3" t="s">
        <v>4414</v>
      </c>
      <c r="D306">
        <v>3400</v>
      </c>
      <c r="E306">
        <v>7876</v>
      </c>
      <c r="F306" t="s">
        <v>8219</v>
      </c>
      <c r="G306" t="s">
        <v>8224</v>
      </c>
      <c r="H306" t="s">
        <v>8246</v>
      </c>
      <c r="I306">
        <v>1346464800</v>
      </c>
      <c r="J306" s="10">
        <f t="shared" si="16"/>
        <v>41153.083333333336</v>
      </c>
      <c r="K306">
        <v>1343096197</v>
      </c>
      <c r="L306" s="10">
        <f t="shared" si="17"/>
        <v>41114.094872685186</v>
      </c>
      <c r="M306" t="b">
        <v>1</v>
      </c>
      <c r="N306">
        <v>74</v>
      </c>
      <c r="O306" t="b">
        <v>1</v>
      </c>
      <c r="P306" t="s">
        <v>8269</v>
      </c>
      <c r="Q306" s="5">
        <f t="shared" si="18"/>
        <v>2.3164705882352941</v>
      </c>
      <c r="R306" s="6">
        <f t="shared" si="19"/>
        <v>106.43243243243244</v>
      </c>
      <c r="S306" t="s">
        <v>8310</v>
      </c>
      <c r="T306" t="s">
        <v>8315</v>
      </c>
    </row>
    <row r="307" spans="1:20" ht="43.2" x14ac:dyDescent="0.3">
      <c r="A307">
        <v>305</v>
      </c>
      <c r="B307" s="3" t="s">
        <v>306</v>
      </c>
      <c r="C307" s="3" t="s">
        <v>4415</v>
      </c>
      <c r="D307">
        <v>7500</v>
      </c>
      <c r="E307">
        <v>9775</v>
      </c>
      <c r="F307" t="s">
        <v>8219</v>
      </c>
      <c r="G307" t="s">
        <v>8224</v>
      </c>
      <c r="H307" t="s">
        <v>8246</v>
      </c>
      <c r="I307">
        <v>1331392049</v>
      </c>
      <c r="J307" s="10">
        <f t="shared" si="16"/>
        <v>40978.630196759259</v>
      </c>
      <c r="K307">
        <v>1328800049</v>
      </c>
      <c r="L307" s="10">
        <f t="shared" si="17"/>
        <v>40948.630196759259</v>
      </c>
      <c r="M307" t="b">
        <v>1</v>
      </c>
      <c r="N307">
        <v>189</v>
      </c>
      <c r="O307" t="b">
        <v>1</v>
      </c>
      <c r="P307" t="s">
        <v>8269</v>
      </c>
      <c r="Q307" s="5">
        <f t="shared" si="18"/>
        <v>1.3033333333333332</v>
      </c>
      <c r="R307" s="6">
        <f t="shared" si="19"/>
        <v>51.719576719576722</v>
      </c>
      <c r="S307" t="s">
        <v>8310</v>
      </c>
      <c r="T307" t="s">
        <v>8315</v>
      </c>
    </row>
    <row r="308" spans="1:20" ht="28.8" x14ac:dyDescent="0.3">
      <c r="A308">
        <v>306</v>
      </c>
      <c r="B308" s="3" t="s">
        <v>307</v>
      </c>
      <c r="C308" s="3" t="s">
        <v>4416</v>
      </c>
      <c r="D308">
        <v>1000</v>
      </c>
      <c r="E308">
        <v>2929</v>
      </c>
      <c r="F308" t="s">
        <v>8219</v>
      </c>
      <c r="G308" t="s">
        <v>8224</v>
      </c>
      <c r="H308" t="s">
        <v>8246</v>
      </c>
      <c r="I308">
        <v>1363806333</v>
      </c>
      <c r="J308" s="10">
        <f t="shared" si="16"/>
        <v>41353.795520833337</v>
      </c>
      <c r="K308">
        <v>1362081933</v>
      </c>
      <c r="L308" s="10">
        <f t="shared" si="17"/>
        <v>41333.837187500001</v>
      </c>
      <c r="M308" t="b">
        <v>1</v>
      </c>
      <c r="N308">
        <v>80</v>
      </c>
      <c r="O308" t="b">
        <v>1</v>
      </c>
      <c r="P308" t="s">
        <v>8269</v>
      </c>
      <c r="Q308" s="5">
        <f t="shared" si="18"/>
        <v>2.9289999999999998</v>
      </c>
      <c r="R308" s="6">
        <f t="shared" si="19"/>
        <v>36.612499999999997</v>
      </c>
      <c r="S308" t="s">
        <v>8310</v>
      </c>
      <c r="T308" t="s">
        <v>8315</v>
      </c>
    </row>
    <row r="309" spans="1:20" x14ac:dyDescent="0.3">
      <c r="A309">
        <v>307</v>
      </c>
      <c r="B309" s="3" t="s">
        <v>308</v>
      </c>
      <c r="C309" s="3" t="s">
        <v>4417</v>
      </c>
      <c r="D309">
        <v>22000</v>
      </c>
      <c r="E309">
        <v>24490</v>
      </c>
      <c r="F309" t="s">
        <v>8219</v>
      </c>
      <c r="G309" t="s">
        <v>8224</v>
      </c>
      <c r="H309" t="s">
        <v>8246</v>
      </c>
      <c r="I309">
        <v>1360276801</v>
      </c>
      <c r="J309" s="10">
        <f t="shared" si="16"/>
        <v>41312.944456018515</v>
      </c>
      <c r="K309">
        <v>1357684801</v>
      </c>
      <c r="L309" s="10">
        <f t="shared" si="17"/>
        <v>41282.944456018515</v>
      </c>
      <c r="M309" t="b">
        <v>1</v>
      </c>
      <c r="N309">
        <v>576</v>
      </c>
      <c r="O309" t="b">
        <v>1</v>
      </c>
      <c r="P309" t="s">
        <v>8269</v>
      </c>
      <c r="Q309" s="5">
        <f t="shared" si="18"/>
        <v>1.1131818181818183</v>
      </c>
      <c r="R309" s="6">
        <f t="shared" si="19"/>
        <v>42.517361111111114</v>
      </c>
      <c r="S309" t="s">
        <v>8310</v>
      </c>
      <c r="T309" t="s">
        <v>8315</v>
      </c>
    </row>
    <row r="310" spans="1:20" ht="43.2" x14ac:dyDescent="0.3">
      <c r="A310">
        <v>308</v>
      </c>
      <c r="B310" s="3" t="s">
        <v>309</v>
      </c>
      <c r="C310" s="3" t="s">
        <v>4418</v>
      </c>
      <c r="D310">
        <v>12000</v>
      </c>
      <c r="E310">
        <v>12668</v>
      </c>
      <c r="F310" t="s">
        <v>8219</v>
      </c>
      <c r="G310" t="s">
        <v>8224</v>
      </c>
      <c r="H310" t="s">
        <v>8246</v>
      </c>
      <c r="I310">
        <v>1299775210</v>
      </c>
      <c r="J310" s="10">
        <f t="shared" si="16"/>
        <v>40612.694560185184</v>
      </c>
      <c r="K310">
        <v>1295887210</v>
      </c>
      <c r="L310" s="10">
        <f t="shared" si="17"/>
        <v>40567.694560185184</v>
      </c>
      <c r="M310" t="b">
        <v>1</v>
      </c>
      <c r="N310">
        <v>202</v>
      </c>
      <c r="O310" t="b">
        <v>1</v>
      </c>
      <c r="P310" t="s">
        <v>8269</v>
      </c>
      <c r="Q310" s="5">
        <f t="shared" si="18"/>
        <v>1.0556666666666668</v>
      </c>
      <c r="R310" s="6">
        <f t="shared" si="19"/>
        <v>62.712871287128714</v>
      </c>
      <c r="S310" t="s">
        <v>8310</v>
      </c>
      <c r="T310" t="s">
        <v>8315</v>
      </c>
    </row>
    <row r="311" spans="1:20" ht="43.2" x14ac:dyDescent="0.3">
      <c r="A311">
        <v>309</v>
      </c>
      <c r="B311" s="3" t="s">
        <v>310</v>
      </c>
      <c r="C311" s="3" t="s">
        <v>4419</v>
      </c>
      <c r="D311">
        <v>18000</v>
      </c>
      <c r="E311">
        <v>21410</v>
      </c>
      <c r="F311" t="s">
        <v>8219</v>
      </c>
      <c r="G311" t="s">
        <v>8224</v>
      </c>
      <c r="H311" t="s">
        <v>8246</v>
      </c>
      <c r="I311">
        <v>1346695334</v>
      </c>
      <c r="J311" s="10">
        <f t="shared" si="16"/>
        <v>41155.751550925925</v>
      </c>
      <c r="K311">
        <v>1344880934</v>
      </c>
      <c r="L311" s="10">
        <f t="shared" si="17"/>
        <v>41134.751550925925</v>
      </c>
      <c r="M311" t="b">
        <v>1</v>
      </c>
      <c r="N311">
        <v>238</v>
      </c>
      <c r="O311" t="b">
        <v>1</v>
      </c>
      <c r="P311" t="s">
        <v>8269</v>
      </c>
      <c r="Q311" s="5">
        <f t="shared" si="18"/>
        <v>1.1894444444444445</v>
      </c>
      <c r="R311" s="6">
        <f t="shared" si="19"/>
        <v>89.957983193277315</v>
      </c>
      <c r="S311" t="s">
        <v>8310</v>
      </c>
      <c r="T311" t="s">
        <v>8315</v>
      </c>
    </row>
    <row r="312" spans="1:20" ht="43.2" x14ac:dyDescent="0.3">
      <c r="A312">
        <v>310</v>
      </c>
      <c r="B312" s="3" t="s">
        <v>311</v>
      </c>
      <c r="C312" s="3" t="s">
        <v>4420</v>
      </c>
      <c r="D312">
        <v>1000</v>
      </c>
      <c r="E312">
        <v>1041.29</v>
      </c>
      <c r="F312" t="s">
        <v>8219</v>
      </c>
      <c r="G312" t="s">
        <v>8224</v>
      </c>
      <c r="H312" t="s">
        <v>8246</v>
      </c>
      <c r="I312">
        <v>1319076000</v>
      </c>
      <c r="J312" s="10">
        <f t="shared" si="16"/>
        <v>40836.083333333336</v>
      </c>
      <c r="K312">
        <v>1317788623</v>
      </c>
      <c r="L312" s="10">
        <f t="shared" si="17"/>
        <v>40821.183136574073</v>
      </c>
      <c r="M312" t="b">
        <v>1</v>
      </c>
      <c r="N312">
        <v>36</v>
      </c>
      <c r="O312" t="b">
        <v>1</v>
      </c>
      <c r="P312" t="s">
        <v>8269</v>
      </c>
      <c r="Q312" s="5">
        <f t="shared" si="18"/>
        <v>1.04129</v>
      </c>
      <c r="R312" s="6">
        <f t="shared" si="19"/>
        <v>28.924722222222222</v>
      </c>
      <c r="S312" t="s">
        <v>8310</v>
      </c>
      <c r="T312" t="s">
        <v>8315</v>
      </c>
    </row>
    <row r="313" spans="1:20" ht="43.2" x14ac:dyDescent="0.3">
      <c r="A313">
        <v>311</v>
      </c>
      <c r="B313" s="3" t="s">
        <v>312</v>
      </c>
      <c r="C313" s="3" t="s">
        <v>4421</v>
      </c>
      <c r="D313">
        <v>20000</v>
      </c>
      <c r="E313">
        <v>20820.330000000002</v>
      </c>
      <c r="F313" t="s">
        <v>8219</v>
      </c>
      <c r="G313" t="s">
        <v>8224</v>
      </c>
      <c r="H313" t="s">
        <v>8246</v>
      </c>
      <c r="I313">
        <v>1325404740</v>
      </c>
      <c r="J313" s="10">
        <f t="shared" si="16"/>
        <v>40909.332638888889</v>
      </c>
      <c r="K313">
        <v>1321852592</v>
      </c>
      <c r="L313" s="10">
        <f t="shared" si="17"/>
        <v>40868.219814814816</v>
      </c>
      <c r="M313" t="b">
        <v>1</v>
      </c>
      <c r="N313">
        <v>150</v>
      </c>
      <c r="O313" t="b">
        <v>1</v>
      </c>
      <c r="P313" t="s">
        <v>8269</v>
      </c>
      <c r="Q313" s="5">
        <f t="shared" si="18"/>
        <v>1.0410165</v>
      </c>
      <c r="R313" s="6">
        <f t="shared" si="19"/>
        <v>138.8022</v>
      </c>
      <c r="S313" t="s">
        <v>8310</v>
      </c>
      <c r="T313" t="s">
        <v>8315</v>
      </c>
    </row>
    <row r="314" spans="1:20" ht="57.6" x14ac:dyDescent="0.3">
      <c r="A314">
        <v>312</v>
      </c>
      <c r="B314" s="3" t="s">
        <v>313</v>
      </c>
      <c r="C314" s="3" t="s">
        <v>4422</v>
      </c>
      <c r="D314">
        <v>8000</v>
      </c>
      <c r="E314">
        <v>8950</v>
      </c>
      <c r="F314" t="s">
        <v>8219</v>
      </c>
      <c r="G314" t="s">
        <v>8224</v>
      </c>
      <c r="H314" t="s">
        <v>8246</v>
      </c>
      <c r="I314">
        <v>1365973432</v>
      </c>
      <c r="J314" s="10">
        <f t="shared" si="16"/>
        <v>41378.877685185187</v>
      </c>
      <c r="K314">
        <v>1363381432</v>
      </c>
      <c r="L314" s="10">
        <f t="shared" si="17"/>
        <v>41348.877685185187</v>
      </c>
      <c r="M314" t="b">
        <v>1</v>
      </c>
      <c r="N314">
        <v>146</v>
      </c>
      <c r="O314" t="b">
        <v>1</v>
      </c>
      <c r="P314" t="s">
        <v>8269</v>
      </c>
      <c r="Q314" s="5">
        <f t="shared" si="18"/>
        <v>1.1187499999999999</v>
      </c>
      <c r="R314" s="6">
        <f t="shared" si="19"/>
        <v>61.301369863013697</v>
      </c>
      <c r="S314" t="s">
        <v>8310</v>
      </c>
      <c r="T314" t="s">
        <v>8315</v>
      </c>
    </row>
    <row r="315" spans="1:20" ht="57.6" x14ac:dyDescent="0.3">
      <c r="A315">
        <v>313</v>
      </c>
      <c r="B315" s="3" t="s">
        <v>314</v>
      </c>
      <c r="C315" s="3" t="s">
        <v>4423</v>
      </c>
      <c r="D315">
        <v>17000</v>
      </c>
      <c r="E315">
        <v>17805</v>
      </c>
      <c r="F315" t="s">
        <v>8219</v>
      </c>
      <c r="G315" t="s">
        <v>8224</v>
      </c>
      <c r="H315" t="s">
        <v>8246</v>
      </c>
      <c r="I315">
        <v>1281542340</v>
      </c>
      <c r="J315" s="10">
        <f t="shared" si="16"/>
        <v>40401.665972222225</v>
      </c>
      <c r="K315">
        <v>1277702894</v>
      </c>
      <c r="L315" s="10">
        <f t="shared" si="17"/>
        <v>40357.227939814817</v>
      </c>
      <c r="M315" t="b">
        <v>1</v>
      </c>
      <c r="N315">
        <v>222</v>
      </c>
      <c r="O315" t="b">
        <v>1</v>
      </c>
      <c r="P315" t="s">
        <v>8269</v>
      </c>
      <c r="Q315" s="5">
        <f t="shared" si="18"/>
        <v>1.0473529411764706</v>
      </c>
      <c r="R315" s="6">
        <f t="shared" si="19"/>
        <v>80.202702702702709</v>
      </c>
      <c r="S315" t="s">
        <v>8310</v>
      </c>
      <c r="T315" t="s">
        <v>8315</v>
      </c>
    </row>
    <row r="316" spans="1:20" ht="43.2" x14ac:dyDescent="0.3">
      <c r="A316">
        <v>314</v>
      </c>
      <c r="B316" s="3" t="s">
        <v>315</v>
      </c>
      <c r="C316" s="3" t="s">
        <v>4424</v>
      </c>
      <c r="D316">
        <v>1000</v>
      </c>
      <c r="E316">
        <v>3851.5</v>
      </c>
      <c r="F316" t="s">
        <v>8219</v>
      </c>
      <c r="G316" t="s">
        <v>8224</v>
      </c>
      <c r="H316" t="s">
        <v>8246</v>
      </c>
      <c r="I316">
        <v>1362167988</v>
      </c>
      <c r="J316" s="10">
        <f t="shared" si="16"/>
        <v>41334.833194444444</v>
      </c>
      <c r="K316">
        <v>1359575988</v>
      </c>
      <c r="L316" s="10">
        <f t="shared" si="17"/>
        <v>41304.833194444444</v>
      </c>
      <c r="M316" t="b">
        <v>1</v>
      </c>
      <c r="N316">
        <v>120</v>
      </c>
      <c r="O316" t="b">
        <v>1</v>
      </c>
      <c r="P316" t="s">
        <v>8269</v>
      </c>
      <c r="Q316" s="5">
        <f t="shared" si="18"/>
        <v>3.8515000000000001</v>
      </c>
      <c r="R316" s="6">
        <f t="shared" si="19"/>
        <v>32.095833333333331</v>
      </c>
      <c r="S316" t="s">
        <v>8310</v>
      </c>
      <c r="T316" t="s">
        <v>8315</v>
      </c>
    </row>
    <row r="317" spans="1:20" ht="43.2" x14ac:dyDescent="0.3">
      <c r="A317">
        <v>315</v>
      </c>
      <c r="B317" s="3" t="s">
        <v>316</v>
      </c>
      <c r="C317" s="3" t="s">
        <v>4425</v>
      </c>
      <c r="D317">
        <v>25000</v>
      </c>
      <c r="E317">
        <v>25312</v>
      </c>
      <c r="F317" t="s">
        <v>8219</v>
      </c>
      <c r="G317" t="s">
        <v>8224</v>
      </c>
      <c r="H317" t="s">
        <v>8246</v>
      </c>
      <c r="I317">
        <v>1345660334</v>
      </c>
      <c r="J317" s="10">
        <f t="shared" si="16"/>
        <v>41143.77238425926</v>
      </c>
      <c r="K317">
        <v>1343068334</v>
      </c>
      <c r="L317" s="10">
        <f t="shared" si="17"/>
        <v>41113.77238425926</v>
      </c>
      <c r="M317" t="b">
        <v>1</v>
      </c>
      <c r="N317">
        <v>126</v>
      </c>
      <c r="O317" t="b">
        <v>1</v>
      </c>
      <c r="P317" t="s">
        <v>8269</v>
      </c>
      <c r="Q317" s="5">
        <f t="shared" si="18"/>
        <v>1.01248</v>
      </c>
      <c r="R317" s="6">
        <f t="shared" si="19"/>
        <v>200.88888888888889</v>
      </c>
      <c r="S317" t="s">
        <v>8310</v>
      </c>
      <c r="T317" t="s">
        <v>8315</v>
      </c>
    </row>
    <row r="318" spans="1:20" ht="28.8" x14ac:dyDescent="0.3">
      <c r="A318">
        <v>316</v>
      </c>
      <c r="B318" s="3" t="s">
        <v>317</v>
      </c>
      <c r="C318" s="3" t="s">
        <v>4426</v>
      </c>
      <c r="D318">
        <v>15000</v>
      </c>
      <c r="E318">
        <v>17066</v>
      </c>
      <c r="F318" t="s">
        <v>8219</v>
      </c>
      <c r="G318" t="s">
        <v>8229</v>
      </c>
      <c r="H318" t="s">
        <v>8251</v>
      </c>
      <c r="I318">
        <v>1418273940</v>
      </c>
      <c r="J318" s="10">
        <f t="shared" si="16"/>
        <v>41984.207638888889</v>
      </c>
      <c r="K318">
        <v>1415398197</v>
      </c>
      <c r="L318" s="10">
        <f t="shared" si="17"/>
        <v>41950.923576388886</v>
      </c>
      <c r="M318" t="b">
        <v>1</v>
      </c>
      <c r="N318">
        <v>158</v>
      </c>
      <c r="O318" t="b">
        <v>1</v>
      </c>
      <c r="P318" t="s">
        <v>8269</v>
      </c>
      <c r="Q318" s="5">
        <f t="shared" si="18"/>
        <v>1.1377333333333333</v>
      </c>
      <c r="R318" s="6">
        <f t="shared" si="19"/>
        <v>108.01265822784811</v>
      </c>
      <c r="S318" t="s">
        <v>8310</v>
      </c>
      <c r="T318" t="s">
        <v>8315</v>
      </c>
    </row>
    <row r="319" spans="1:20" ht="43.2" x14ac:dyDescent="0.3">
      <c r="A319">
        <v>317</v>
      </c>
      <c r="B319" s="3" t="s">
        <v>318</v>
      </c>
      <c r="C319" s="3" t="s">
        <v>4427</v>
      </c>
      <c r="D319">
        <v>30000</v>
      </c>
      <c r="E319">
        <v>30241</v>
      </c>
      <c r="F319" t="s">
        <v>8219</v>
      </c>
      <c r="G319" t="s">
        <v>8224</v>
      </c>
      <c r="H319" t="s">
        <v>8246</v>
      </c>
      <c r="I319">
        <v>1386778483</v>
      </c>
      <c r="J319" s="10">
        <f t="shared" si="16"/>
        <v>41619.676886574074</v>
      </c>
      <c r="K319">
        <v>1384186483</v>
      </c>
      <c r="L319" s="10">
        <f t="shared" si="17"/>
        <v>41589.676886574074</v>
      </c>
      <c r="M319" t="b">
        <v>1</v>
      </c>
      <c r="N319">
        <v>316</v>
      </c>
      <c r="O319" t="b">
        <v>1</v>
      </c>
      <c r="P319" t="s">
        <v>8269</v>
      </c>
      <c r="Q319" s="5">
        <f t="shared" si="18"/>
        <v>1.0080333333333333</v>
      </c>
      <c r="R319" s="6">
        <f t="shared" si="19"/>
        <v>95.699367088607602</v>
      </c>
      <c r="S319" t="s">
        <v>8310</v>
      </c>
      <c r="T319" t="s">
        <v>8315</v>
      </c>
    </row>
    <row r="320" spans="1:20" ht="43.2" x14ac:dyDescent="0.3">
      <c r="A320">
        <v>318</v>
      </c>
      <c r="B320" s="3" t="s">
        <v>319</v>
      </c>
      <c r="C320" s="3" t="s">
        <v>4428</v>
      </c>
      <c r="D320">
        <v>5000</v>
      </c>
      <c r="E320">
        <v>14166</v>
      </c>
      <c r="F320" t="s">
        <v>8219</v>
      </c>
      <c r="G320" t="s">
        <v>8224</v>
      </c>
      <c r="H320" t="s">
        <v>8246</v>
      </c>
      <c r="I320">
        <v>1364342151</v>
      </c>
      <c r="J320" s="10">
        <f t="shared" si="16"/>
        <v>41359.997118055559</v>
      </c>
      <c r="K320">
        <v>1361753751</v>
      </c>
      <c r="L320" s="10">
        <f t="shared" si="17"/>
        <v>41330.038784722223</v>
      </c>
      <c r="M320" t="b">
        <v>1</v>
      </c>
      <c r="N320">
        <v>284</v>
      </c>
      <c r="O320" t="b">
        <v>1</v>
      </c>
      <c r="P320" t="s">
        <v>8269</v>
      </c>
      <c r="Q320" s="5">
        <f t="shared" si="18"/>
        <v>2.8332000000000002</v>
      </c>
      <c r="R320" s="6">
        <f t="shared" si="19"/>
        <v>49.880281690140848</v>
      </c>
      <c r="S320" t="s">
        <v>8310</v>
      </c>
      <c r="T320" t="s">
        <v>8315</v>
      </c>
    </row>
    <row r="321" spans="1:20" ht="57.6" x14ac:dyDescent="0.3">
      <c r="A321">
        <v>319</v>
      </c>
      <c r="B321" s="3" t="s">
        <v>320</v>
      </c>
      <c r="C321" s="3" t="s">
        <v>4429</v>
      </c>
      <c r="D321">
        <v>5000</v>
      </c>
      <c r="E321">
        <v>5634</v>
      </c>
      <c r="F321" t="s">
        <v>8219</v>
      </c>
      <c r="G321" t="s">
        <v>8224</v>
      </c>
      <c r="H321" t="s">
        <v>8246</v>
      </c>
      <c r="I321">
        <v>1265097540</v>
      </c>
      <c r="J321" s="10">
        <f t="shared" si="16"/>
        <v>40211.332638888889</v>
      </c>
      <c r="K321">
        <v>1257538029</v>
      </c>
      <c r="L321" s="10">
        <f t="shared" si="17"/>
        <v>40123.83829861111</v>
      </c>
      <c r="M321" t="b">
        <v>1</v>
      </c>
      <c r="N321">
        <v>51</v>
      </c>
      <c r="O321" t="b">
        <v>1</v>
      </c>
      <c r="P321" t="s">
        <v>8269</v>
      </c>
      <c r="Q321" s="5">
        <f t="shared" si="18"/>
        <v>1.1268</v>
      </c>
      <c r="R321" s="6">
        <f t="shared" si="19"/>
        <v>110.47058823529412</v>
      </c>
      <c r="S321" t="s">
        <v>8310</v>
      </c>
      <c r="T321" t="s">
        <v>8315</v>
      </c>
    </row>
    <row r="322" spans="1:20" ht="43.2" x14ac:dyDescent="0.3">
      <c r="A322">
        <v>320</v>
      </c>
      <c r="B322" s="3" t="s">
        <v>321</v>
      </c>
      <c r="C322" s="3" t="s">
        <v>4430</v>
      </c>
      <c r="D322">
        <v>20000</v>
      </c>
      <c r="E322">
        <v>21316</v>
      </c>
      <c r="F322" t="s">
        <v>8219</v>
      </c>
      <c r="G322" t="s">
        <v>8225</v>
      </c>
      <c r="H322" t="s">
        <v>8247</v>
      </c>
      <c r="I322">
        <v>1450825200</v>
      </c>
      <c r="J322" s="10">
        <f t="shared" si="16"/>
        <v>42360.958333333328</v>
      </c>
      <c r="K322">
        <v>1448284433</v>
      </c>
      <c r="L322" s="10">
        <f t="shared" si="17"/>
        <v>42331.551307870366</v>
      </c>
      <c r="M322" t="b">
        <v>1</v>
      </c>
      <c r="N322">
        <v>158</v>
      </c>
      <c r="O322" t="b">
        <v>1</v>
      </c>
      <c r="P322" t="s">
        <v>8269</v>
      </c>
      <c r="Q322" s="5">
        <f t="shared" si="18"/>
        <v>1.0658000000000001</v>
      </c>
      <c r="R322" s="6">
        <f t="shared" si="19"/>
        <v>134.91139240506328</v>
      </c>
      <c r="S322" t="s">
        <v>8310</v>
      </c>
      <c r="T322" t="s">
        <v>8315</v>
      </c>
    </row>
    <row r="323" spans="1:20" ht="43.2" x14ac:dyDescent="0.3">
      <c r="A323">
        <v>321</v>
      </c>
      <c r="B323" s="3" t="s">
        <v>322</v>
      </c>
      <c r="C323" s="3" t="s">
        <v>4431</v>
      </c>
      <c r="D323">
        <v>35000</v>
      </c>
      <c r="E323">
        <v>35932</v>
      </c>
      <c r="F323" t="s">
        <v>8219</v>
      </c>
      <c r="G323" t="s">
        <v>8236</v>
      </c>
      <c r="H323" t="s">
        <v>8249</v>
      </c>
      <c r="I323">
        <v>1478605386</v>
      </c>
      <c r="J323" s="10">
        <f t="shared" ref="J323:J386" si="20">(((I323/60)/60)/24)+DATE(1970,1,1)</f>
        <v>42682.488263888896</v>
      </c>
      <c r="K323">
        <v>1475577786</v>
      </c>
      <c r="L323" s="10">
        <f t="shared" ref="L323:L386" si="21">(((K323/60)/60)/24)+DATE(1970,1,1)</f>
        <v>42647.446597222224</v>
      </c>
      <c r="M323" t="b">
        <v>1</v>
      </c>
      <c r="N323">
        <v>337</v>
      </c>
      <c r="O323" t="b">
        <v>1</v>
      </c>
      <c r="P323" t="s">
        <v>8269</v>
      </c>
      <c r="Q323" s="5">
        <f t="shared" ref="Q323:Q386" si="22">E323/D323</f>
        <v>1.0266285714285714</v>
      </c>
      <c r="R323" s="6">
        <f t="shared" ref="R323:R386" si="23">E323/N323</f>
        <v>106.62314540059347</v>
      </c>
      <c r="S323" t="s">
        <v>8310</v>
      </c>
      <c r="T323" t="s">
        <v>8315</v>
      </c>
    </row>
    <row r="324" spans="1:20" ht="43.2" x14ac:dyDescent="0.3">
      <c r="A324">
        <v>322</v>
      </c>
      <c r="B324" s="3" t="s">
        <v>323</v>
      </c>
      <c r="C324" s="3" t="s">
        <v>4432</v>
      </c>
      <c r="D324">
        <v>25000</v>
      </c>
      <c r="E324">
        <v>26978</v>
      </c>
      <c r="F324" t="s">
        <v>8219</v>
      </c>
      <c r="G324" t="s">
        <v>8224</v>
      </c>
      <c r="H324" t="s">
        <v>8246</v>
      </c>
      <c r="I324">
        <v>1463146848</v>
      </c>
      <c r="J324" s="10">
        <f t="shared" si="20"/>
        <v>42503.57</v>
      </c>
      <c r="K324">
        <v>1460554848</v>
      </c>
      <c r="L324" s="10">
        <f t="shared" si="21"/>
        <v>42473.57</v>
      </c>
      <c r="M324" t="b">
        <v>1</v>
      </c>
      <c r="N324">
        <v>186</v>
      </c>
      <c r="O324" t="b">
        <v>1</v>
      </c>
      <c r="P324" t="s">
        <v>8269</v>
      </c>
      <c r="Q324" s="5">
        <f t="shared" si="22"/>
        <v>1.0791200000000001</v>
      </c>
      <c r="R324" s="6">
        <f t="shared" si="23"/>
        <v>145.04301075268816</v>
      </c>
      <c r="S324" t="s">
        <v>8310</v>
      </c>
      <c r="T324" t="s">
        <v>8315</v>
      </c>
    </row>
    <row r="325" spans="1:20" ht="43.2" x14ac:dyDescent="0.3">
      <c r="A325">
        <v>323</v>
      </c>
      <c r="B325" s="3" t="s">
        <v>324</v>
      </c>
      <c r="C325" s="3" t="s">
        <v>4433</v>
      </c>
      <c r="D325">
        <v>5400</v>
      </c>
      <c r="E325">
        <v>6646</v>
      </c>
      <c r="F325" t="s">
        <v>8219</v>
      </c>
      <c r="G325" t="s">
        <v>8224</v>
      </c>
      <c r="H325" t="s">
        <v>8246</v>
      </c>
      <c r="I325">
        <v>1482307140</v>
      </c>
      <c r="J325" s="10">
        <f t="shared" si="20"/>
        <v>42725.332638888889</v>
      </c>
      <c r="K325">
        <v>1479886966</v>
      </c>
      <c r="L325" s="10">
        <f t="shared" si="21"/>
        <v>42697.32136574074</v>
      </c>
      <c r="M325" t="b">
        <v>1</v>
      </c>
      <c r="N325">
        <v>58</v>
      </c>
      <c r="O325" t="b">
        <v>1</v>
      </c>
      <c r="P325" t="s">
        <v>8269</v>
      </c>
      <c r="Q325" s="5">
        <f t="shared" si="22"/>
        <v>1.2307407407407407</v>
      </c>
      <c r="R325" s="6">
        <f t="shared" si="23"/>
        <v>114.58620689655173</v>
      </c>
      <c r="S325" t="s">
        <v>8310</v>
      </c>
      <c r="T325" t="s">
        <v>8315</v>
      </c>
    </row>
    <row r="326" spans="1:20" ht="43.2" x14ac:dyDescent="0.3">
      <c r="A326">
        <v>324</v>
      </c>
      <c r="B326" s="3" t="s">
        <v>325</v>
      </c>
      <c r="C326" s="3" t="s">
        <v>4434</v>
      </c>
      <c r="D326">
        <v>8500</v>
      </c>
      <c r="E326">
        <v>8636</v>
      </c>
      <c r="F326" t="s">
        <v>8219</v>
      </c>
      <c r="G326" t="s">
        <v>8224</v>
      </c>
      <c r="H326" t="s">
        <v>8246</v>
      </c>
      <c r="I326">
        <v>1438441308</v>
      </c>
      <c r="J326" s="10">
        <f t="shared" si="20"/>
        <v>42217.626250000001</v>
      </c>
      <c r="K326">
        <v>1435590108</v>
      </c>
      <c r="L326" s="10">
        <f t="shared" si="21"/>
        <v>42184.626250000001</v>
      </c>
      <c r="M326" t="b">
        <v>1</v>
      </c>
      <c r="N326">
        <v>82</v>
      </c>
      <c r="O326" t="b">
        <v>1</v>
      </c>
      <c r="P326" t="s">
        <v>8269</v>
      </c>
      <c r="Q326" s="5">
        <f t="shared" si="22"/>
        <v>1.016</v>
      </c>
      <c r="R326" s="6">
        <f t="shared" si="23"/>
        <v>105.3170731707317</v>
      </c>
      <c r="S326" t="s">
        <v>8310</v>
      </c>
      <c r="T326" t="s">
        <v>8315</v>
      </c>
    </row>
    <row r="327" spans="1:20" ht="43.2" x14ac:dyDescent="0.3">
      <c r="A327">
        <v>325</v>
      </c>
      <c r="B327" s="3" t="s">
        <v>326</v>
      </c>
      <c r="C327" s="3" t="s">
        <v>4435</v>
      </c>
      <c r="D327">
        <v>50000</v>
      </c>
      <c r="E327">
        <v>52198</v>
      </c>
      <c r="F327" t="s">
        <v>8219</v>
      </c>
      <c r="G327" t="s">
        <v>8224</v>
      </c>
      <c r="H327" t="s">
        <v>8246</v>
      </c>
      <c r="I327">
        <v>1482208233</v>
      </c>
      <c r="J327" s="10">
        <f t="shared" si="20"/>
        <v>42724.187881944439</v>
      </c>
      <c r="K327">
        <v>1479184233</v>
      </c>
      <c r="L327" s="10">
        <f t="shared" si="21"/>
        <v>42689.187881944439</v>
      </c>
      <c r="M327" t="b">
        <v>1</v>
      </c>
      <c r="N327">
        <v>736</v>
      </c>
      <c r="O327" t="b">
        <v>1</v>
      </c>
      <c r="P327" t="s">
        <v>8269</v>
      </c>
      <c r="Q327" s="5">
        <f t="shared" si="22"/>
        <v>1.04396</v>
      </c>
      <c r="R327" s="6">
        <f t="shared" si="23"/>
        <v>70.921195652173907</v>
      </c>
      <c r="S327" t="s">
        <v>8310</v>
      </c>
      <c r="T327" t="s">
        <v>8315</v>
      </c>
    </row>
    <row r="328" spans="1:20" ht="43.2" x14ac:dyDescent="0.3">
      <c r="A328">
        <v>326</v>
      </c>
      <c r="B328" s="3" t="s">
        <v>327</v>
      </c>
      <c r="C328" s="3" t="s">
        <v>4436</v>
      </c>
      <c r="D328">
        <v>150000</v>
      </c>
      <c r="E328">
        <v>169394.6</v>
      </c>
      <c r="F328" t="s">
        <v>8219</v>
      </c>
      <c r="G328" t="s">
        <v>8224</v>
      </c>
      <c r="H328" t="s">
        <v>8246</v>
      </c>
      <c r="I328">
        <v>1489532220</v>
      </c>
      <c r="J328" s="10">
        <f t="shared" si="20"/>
        <v>42808.956250000003</v>
      </c>
      <c r="K328">
        <v>1486625606</v>
      </c>
      <c r="L328" s="10">
        <f t="shared" si="21"/>
        <v>42775.314884259264</v>
      </c>
      <c r="M328" t="b">
        <v>1</v>
      </c>
      <c r="N328">
        <v>1151</v>
      </c>
      <c r="O328" t="b">
        <v>1</v>
      </c>
      <c r="P328" t="s">
        <v>8269</v>
      </c>
      <c r="Q328" s="5">
        <f t="shared" si="22"/>
        <v>1.1292973333333334</v>
      </c>
      <c r="R328" s="6">
        <f t="shared" si="23"/>
        <v>147.17167680278018</v>
      </c>
      <c r="S328" t="s">
        <v>8310</v>
      </c>
      <c r="T328" t="s">
        <v>8315</v>
      </c>
    </row>
    <row r="329" spans="1:20" ht="43.2" x14ac:dyDescent="0.3">
      <c r="A329">
        <v>327</v>
      </c>
      <c r="B329" s="3" t="s">
        <v>328</v>
      </c>
      <c r="C329" s="3" t="s">
        <v>4437</v>
      </c>
      <c r="D329">
        <v>4000</v>
      </c>
      <c r="E329">
        <v>5456</v>
      </c>
      <c r="F329" t="s">
        <v>8219</v>
      </c>
      <c r="G329" t="s">
        <v>8224</v>
      </c>
      <c r="H329" t="s">
        <v>8246</v>
      </c>
      <c r="I329">
        <v>1427011200</v>
      </c>
      <c r="J329" s="10">
        <f t="shared" si="20"/>
        <v>42085.333333333328</v>
      </c>
      <c r="K329">
        <v>1424669929</v>
      </c>
      <c r="L329" s="10">
        <f t="shared" si="21"/>
        <v>42058.235289351855</v>
      </c>
      <c r="M329" t="b">
        <v>1</v>
      </c>
      <c r="N329">
        <v>34</v>
      </c>
      <c r="O329" t="b">
        <v>1</v>
      </c>
      <c r="P329" t="s">
        <v>8269</v>
      </c>
      <c r="Q329" s="5">
        <f t="shared" si="22"/>
        <v>1.3640000000000001</v>
      </c>
      <c r="R329" s="6">
        <f t="shared" si="23"/>
        <v>160.47058823529412</v>
      </c>
      <c r="S329" t="s">
        <v>8310</v>
      </c>
      <c r="T329" t="s">
        <v>8315</v>
      </c>
    </row>
    <row r="330" spans="1:20" ht="43.2" x14ac:dyDescent="0.3">
      <c r="A330">
        <v>328</v>
      </c>
      <c r="B330" s="3" t="s">
        <v>329</v>
      </c>
      <c r="C330" s="3" t="s">
        <v>4438</v>
      </c>
      <c r="D330">
        <v>75000</v>
      </c>
      <c r="E330">
        <v>77710.8</v>
      </c>
      <c r="F330" t="s">
        <v>8219</v>
      </c>
      <c r="G330" t="s">
        <v>8224</v>
      </c>
      <c r="H330" t="s">
        <v>8246</v>
      </c>
      <c r="I330">
        <v>1446350400</v>
      </c>
      <c r="J330" s="10">
        <f t="shared" si="20"/>
        <v>42309.166666666672</v>
      </c>
      <c r="K330">
        <v>1443739388</v>
      </c>
      <c r="L330" s="10">
        <f t="shared" si="21"/>
        <v>42278.946620370371</v>
      </c>
      <c r="M330" t="b">
        <v>1</v>
      </c>
      <c r="N330">
        <v>498</v>
      </c>
      <c r="O330" t="b">
        <v>1</v>
      </c>
      <c r="P330" t="s">
        <v>8269</v>
      </c>
      <c r="Q330" s="5">
        <f t="shared" si="22"/>
        <v>1.036144</v>
      </c>
      <c r="R330" s="6">
        <f t="shared" si="23"/>
        <v>156.04578313253012</v>
      </c>
      <c r="S330" t="s">
        <v>8310</v>
      </c>
      <c r="T330" t="s">
        <v>8315</v>
      </c>
    </row>
    <row r="331" spans="1:20" ht="43.2" x14ac:dyDescent="0.3">
      <c r="A331">
        <v>329</v>
      </c>
      <c r="B331" s="3" t="s">
        <v>330</v>
      </c>
      <c r="C331" s="3" t="s">
        <v>4439</v>
      </c>
      <c r="D331">
        <v>10000</v>
      </c>
      <c r="E331">
        <v>10550</v>
      </c>
      <c r="F331" t="s">
        <v>8219</v>
      </c>
      <c r="G331" t="s">
        <v>8224</v>
      </c>
      <c r="H331" t="s">
        <v>8246</v>
      </c>
      <c r="I331">
        <v>1446868800</v>
      </c>
      <c r="J331" s="10">
        <f t="shared" si="20"/>
        <v>42315.166666666672</v>
      </c>
      <c r="K331">
        <v>1444821127</v>
      </c>
      <c r="L331" s="10">
        <f t="shared" si="21"/>
        <v>42291.46674768519</v>
      </c>
      <c r="M331" t="b">
        <v>1</v>
      </c>
      <c r="N331">
        <v>167</v>
      </c>
      <c r="O331" t="b">
        <v>1</v>
      </c>
      <c r="P331" t="s">
        <v>8269</v>
      </c>
      <c r="Q331" s="5">
        <f t="shared" si="22"/>
        <v>1.0549999999999999</v>
      </c>
      <c r="R331" s="6">
        <f t="shared" si="23"/>
        <v>63.17365269461078</v>
      </c>
      <c r="S331" t="s">
        <v>8310</v>
      </c>
      <c r="T331" t="s">
        <v>8315</v>
      </c>
    </row>
    <row r="332" spans="1:20" ht="43.2" x14ac:dyDescent="0.3">
      <c r="A332">
        <v>330</v>
      </c>
      <c r="B332" s="3" t="s">
        <v>331</v>
      </c>
      <c r="C332" s="3" t="s">
        <v>4440</v>
      </c>
      <c r="D332">
        <v>35000</v>
      </c>
      <c r="E332">
        <v>35640</v>
      </c>
      <c r="F332" t="s">
        <v>8219</v>
      </c>
      <c r="G332" t="s">
        <v>8224</v>
      </c>
      <c r="H332" t="s">
        <v>8246</v>
      </c>
      <c r="I332">
        <v>1368763140</v>
      </c>
      <c r="J332" s="10">
        <f t="shared" si="20"/>
        <v>41411.165972222225</v>
      </c>
      <c r="K332">
        <v>1366028563</v>
      </c>
      <c r="L332" s="10">
        <f t="shared" si="21"/>
        <v>41379.515775462962</v>
      </c>
      <c r="M332" t="b">
        <v>1</v>
      </c>
      <c r="N332">
        <v>340</v>
      </c>
      <c r="O332" t="b">
        <v>1</v>
      </c>
      <c r="P332" t="s">
        <v>8269</v>
      </c>
      <c r="Q332" s="5">
        <f t="shared" si="22"/>
        <v>1.0182857142857142</v>
      </c>
      <c r="R332" s="6">
        <f t="shared" si="23"/>
        <v>104.82352941176471</v>
      </c>
      <c r="S332" t="s">
        <v>8310</v>
      </c>
      <c r="T332" t="s">
        <v>8315</v>
      </c>
    </row>
    <row r="333" spans="1:20" ht="43.2" x14ac:dyDescent="0.3">
      <c r="A333">
        <v>331</v>
      </c>
      <c r="B333" s="3" t="s">
        <v>332</v>
      </c>
      <c r="C333" s="3" t="s">
        <v>4441</v>
      </c>
      <c r="D333">
        <v>40000</v>
      </c>
      <c r="E333">
        <v>42642</v>
      </c>
      <c r="F333" t="s">
        <v>8219</v>
      </c>
      <c r="G333" t="s">
        <v>8224</v>
      </c>
      <c r="H333" t="s">
        <v>8246</v>
      </c>
      <c r="I333">
        <v>1466171834</v>
      </c>
      <c r="J333" s="10">
        <f t="shared" si="20"/>
        <v>42538.581412037034</v>
      </c>
      <c r="K333">
        <v>1463493434</v>
      </c>
      <c r="L333" s="10">
        <f t="shared" si="21"/>
        <v>42507.581412037034</v>
      </c>
      <c r="M333" t="b">
        <v>1</v>
      </c>
      <c r="N333">
        <v>438</v>
      </c>
      <c r="O333" t="b">
        <v>1</v>
      </c>
      <c r="P333" t="s">
        <v>8269</v>
      </c>
      <c r="Q333" s="5">
        <f t="shared" si="22"/>
        <v>1.0660499999999999</v>
      </c>
      <c r="R333" s="6">
        <f t="shared" si="23"/>
        <v>97.356164383561648</v>
      </c>
      <c r="S333" t="s">
        <v>8310</v>
      </c>
      <c r="T333" t="s">
        <v>8315</v>
      </c>
    </row>
    <row r="334" spans="1:20" ht="43.2" x14ac:dyDescent="0.3">
      <c r="A334">
        <v>332</v>
      </c>
      <c r="B334" s="3" t="s">
        <v>333</v>
      </c>
      <c r="C334" s="3" t="s">
        <v>4442</v>
      </c>
      <c r="D334">
        <v>100000</v>
      </c>
      <c r="E334">
        <v>113015</v>
      </c>
      <c r="F334" t="s">
        <v>8219</v>
      </c>
      <c r="G334" t="s">
        <v>8224</v>
      </c>
      <c r="H334" t="s">
        <v>8246</v>
      </c>
      <c r="I334">
        <v>1446019200</v>
      </c>
      <c r="J334" s="10">
        <f t="shared" si="20"/>
        <v>42305.333333333328</v>
      </c>
      <c r="K334">
        <v>1442420377</v>
      </c>
      <c r="L334" s="10">
        <f t="shared" si="21"/>
        <v>42263.680289351847</v>
      </c>
      <c r="M334" t="b">
        <v>1</v>
      </c>
      <c r="N334">
        <v>555</v>
      </c>
      <c r="O334" t="b">
        <v>1</v>
      </c>
      <c r="P334" t="s">
        <v>8269</v>
      </c>
      <c r="Q334" s="5">
        <f t="shared" si="22"/>
        <v>1.13015</v>
      </c>
      <c r="R334" s="6">
        <f t="shared" si="23"/>
        <v>203.63063063063063</v>
      </c>
      <c r="S334" t="s">
        <v>8310</v>
      </c>
      <c r="T334" t="s">
        <v>8315</v>
      </c>
    </row>
    <row r="335" spans="1:20" ht="43.2" x14ac:dyDescent="0.3">
      <c r="A335">
        <v>333</v>
      </c>
      <c r="B335" s="3" t="s">
        <v>334</v>
      </c>
      <c r="C335" s="3" t="s">
        <v>4443</v>
      </c>
      <c r="D335">
        <v>40000</v>
      </c>
      <c r="E335">
        <v>50091</v>
      </c>
      <c r="F335" t="s">
        <v>8219</v>
      </c>
      <c r="G335" t="s">
        <v>8224</v>
      </c>
      <c r="H335" t="s">
        <v>8246</v>
      </c>
      <c r="I335">
        <v>1460038591</v>
      </c>
      <c r="J335" s="10">
        <f t="shared" si="20"/>
        <v>42467.59480324074</v>
      </c>
      <c r="K335">
        <v>1457450191</v>
      </c>
      <c r="L335" s="10">
        <f t="shared" si="21"/>
        <v>42437.636469907404</v>
      </c>
      <c r="M335" t="b">
        <v>1</v>
      </c>
      <c r="N335">
        <v>266</v>
      </c>
      <c r="O335" t="b">
        <v>1</v>
      </c>
      <c r="P335" t="s">
        <v>8269</v>
      </c>
      <c r="Q335" s="5">
        <f t="shared" si="22"/>
        <v>1.252275</v>
      </c>
      <c r="R335" s="6">
        <f t="shared" si="23"/>
        <v>188.31203007518798</v>
      </c>
      <c r="S335" t="s">
        <v>8310</v>
      </c>
      <c r="T335" t="s">
        <v>8315</v>
      </c>
    </row>
    <row r="336" spans="1:20" ht="57.6" x14ac:dyDescent="0.3">
      <c r="A336">
        <v>334</v>
      </c>
      <c r="B336" s="3" t="s">
        <v>335</v>
      </c>
      <c r="C336" s="3" t="s">
        <v>4444</v>
      </c>
      <c r="D336">
        <v>10000</v>
      </c>
      <c r="E336">
        <v>10119</v>
      </c>
      <c r="F336" t="s">
        <v>8219</v>
      </c>
      <c r="G336" t="s">
        <v>8224</v>
      </c>
      <c r="H336" t="s">
        <v>8246</v>
      </c>
      <c r="I336">
        <v>1431716400</v>
      </c>
      <c r="J336" s="10">
        <f t="shared" si="20"/>
        <v>42139.791666666672</v>
      </c>
      <c r="K336">
        <v>1428423757</v>
      </c>
      <c r="L336" s="10">
        <f t="shared" si="21"/>
        <v>42101.682372685187</v>
      </c>
      <c r="M336" t="b">
        <v>1</v>
      </c>
      <c r="N336">
        <v>69</v>
      </c>
      <c r="O336" t="b">
        <v>1</v>
      </c>
      <c r="P336" t="s">
        <v>8269</v>
      </c>
      <c r="Q336" s="5">
        <f t="shared" si="22"/>
        <v>1.0119</v>
      </c>
      <c r="R336" s="6">
        <f t="shared" si="23"/>
        <v>146.65217391304347</v>
      </c>
      <c r="S336" t="s">
        <v>8310</v>
      </c>
      <c r="T336" t="s">
        <v>8315</v>
      </c>
    </row>
    <row r="337" spans="1:20" ht="43.2" x14ac:dyDescent="0.3">
      <c r="A337">
        <v>335</v>
      </c>
      <c r="B337" s="3" t="s">
        <v>336</v>
      </c>
      <c r="C337" s="3" t="s">
        <v>4445</v>
      </c>
      <c r="D337">
        <v>8500</v>
      </c>
      <c r="E337">
        <v>8735</v>
      </c>
      <c r="F337" t="s">
        <v>8219</v>
      </c>
      <c r="G337" t="s">
        <v>8224</v>
      </c>
      <c r="H337" t="s">
        <v>8246</v>
      </c>
      <c r="I337">
        <v>1431122400</v>
      </c>
      <c r="J337" s="10">
        <f t="shared" si="20"/>
        <v>42132.916666666672</v>
      </c>
      <c r="K337">
        <v>1428428515</v>
      </c>
      <c r="L337" s="10">
        <f t="shared" si="21"/>
        <v>42101.737442129626</v>
      </c>
      <c r="M337" t="b">
        <v>1</v>
      </c>
      <c r="N337">
        <v>80</v>
      </c>
      <c r="O337" t="b">
        <v>1</v>
      </c>
      <c r="P337" t="s">
        <v>8269</v>
      </c>
      <c r="Q337" s="5">
        <f t="shared" si="22"/>
        <v>1.0276470588235294</v>
      </c>
      <c r="R337" s="6">
        <f t="shared" si="23"/>
        <v>109.1875</v>
      </c>
      <c r="S337" t="s">
        <v>8310</v>
      </c>
      <c r="T337" t="s">
        <v>8315</v>
      </c>
    </row>
    <row r="338" spans="1:20" ht="43.2" x14ac:dyDescent="0.3">
      <c r="A338">
        <v>336</v>
      </c>
      <c r="B338" s="3" t="s">
        <v>337</v>
      </c>
      <c r="C338" s="3" t="s">
        <v>4446</v>
      </c>
      <c r="D338">
        <v>25000</v>
      </c>
      <c r="E338">
        <v>29209.78</v>
      </c>
      <c r="F338" t="s">
        <v>8219</v>
      </c>
      <c r="G338" t="s">
        <v>8224</v>
      </c>
      <c r="H338" t="s">
        <v>8246</v>
      </c>
      <c r="I338">
        <v>1447427918</v>
      </c>
      <c r="J338" s="10">
        <f t="shared" si="20"/>
        <v>42321.637939814813</v>
      </c>
      <c r="K338">
        <v>1444832318</v>
      </c>
      <c r="L338" s="10">
        <f t="shared" si="21"/>
        <v>42291.596273148149</v>
      </c>
      <c r="M338" t="b">
        <v>1</v>
      </c>
      <c r="N338">
        <v>493</v>
      </c>
      <c r="O338" t="b">
        <v>1</v>
      </c>
      <c r="P338" t="s">
        <v>8269</v>
      </c>
      <c r="Q338" s="5">
        <f t="shared" si="22"/>
        <v>1.1683911999999999</v>
      </c>
      <c r="R338" s="6">
        <f t="shared" si="23"/>
        <v>59.249046653144013</v>
      </c>
      <c r="S338" t="s">
        <v>8310</v>
      </c>
      <c r="T338" t="s">
        <v>8315</v>
      </c>
    </row>
    <row r="339" spans="1:20" ht="43.2" x14ac:dyDescent="0.3">
      <c r="A339">
        <v>337</v>
      </c>
      <c r="B339" s="3" t="s">
        <v>338</v>
      </c>
      <c r="C339" s="3" t="s">
        <v>4447</v>
      </c>
      <c r="D339">
        <v>3000</v>
      </c>
      <c r="E339">
        <v>3035.05</v>
      </c>
      <c r="F339" t="s">
        <v>8219</v>
      </c>
      <c r="G339" t="s">
        <v>8224</v>
      </c>
      <c r="H339" t="s">
        <v>8246</v>
      </c>
      <c r="I339">
        <v>1426298708</v>
      </c>
      <c r="J339" s="10">
        <f t="shared" si="20"/>
        <v>42077.086898148147</v>
      </c>
      <c r="K339">
        <v>1423710308</v>
      </c>
      <c r="L339" s="10">
        <f t="shared" si="21"/>
        <v>42047.128564814819</v>
      </c>
      <c r="M339" t="b">
        <v>1</v>
      </c>
      <c r="N339">
        <v>31</v>
      </c>
      <c r="O339" t="b">
        <v>1</v>
      </c>
      <c r="P339" t="s">
        <v>8269</v>
      </c>
      <c r="Q339" s="5">
        <f t="shared" si="22"/>
        <v>1.0116833333333335</v>
      </c>
      <c r="R339" s="6">
        <f t="shared" si="23"/>
        <v>97.904838709677421</v>
      </c>
      <c r="S339" t="s">
        <v>8310</v>
      </c>
      <c r="T339" t="s">
        <v>8315</v>
      </c>
    </row>
    <row r="340" spans="1:20" ht="43.2" x14ac:dyDescent="0.3">
      <c r="A340">
        <v>338</v>
      </c>
      <c r="B340" s="3" t="s">
        <v>339</v>
      </c>
      <c r="C340" s="3" t="s">
        <v>4448</v>
      </c>
      <c r="D340">
        <v>15000</v>
      </c>
      <c r="E340">
        <v>16520.04</v>
      </c>
      <c r="F340" t="s">
        <v>8219</v>
      </c>
      <c r="G340" t="s">
        <v>8224</v>
      </c>
      <c r="H340" t="s">
        <v>8246</v>
      </c>
      <c r="I340">
        <v>1472864400</v>
      </c>
      <c r="J340" s="10">
        <f t="shared" si="20"/>
        <v>42616.041666666672</v>
      </c>
      <c r="K340">
        <v>1468001290</v>
      </c>
      <c r="L340" s="10">
        <f t="shared" si="21"/>
        <v>42559.755671296298</v>
      </c>
      <c r="M340" t="b">
        <v>1</v>
      </c>
      <c r="N340">
        <v>236</v>
      </c>
      <c r="O340" t="b">
        <v>1</v>
      </c>
      <c r="P340" t="s">
        <v>8269</v>
      </c>
      <c r="Q340" s="5">
        <f t="shared" si="22"/>
        <v>1.1013360000000001</v>
      </c>
      <c r="R340" s="6">
        <f t="shared" si="23"/>
        <v>70.000169491525426</v>
      </c>
      <c r="S340" t="s">
        <v>8310</v>
      </c>
      <c r="T340" t="s">
        <v>8315</v>
      </c>
    </row>
    <row r="341" spans="1:20" ht="43.2" x14ac:dyDescent="0.3">
      <c r="A341">
        <v>339</v>
      </c>
      <c r="B341" s="3" t="s">
        <v>340</v>
      </c>
      <c r="C341" s="3" t="s">
        <v>4449</v>
      </c>
      <c r="D341">
        <v>6000</v>
      </c>
      <c r="E341">
        <v>6485</v>
      </c>
      <c r="F341" t="s">
        <v>8219</v>
      </c>
      <c r="G341" t="s">
        <v>8224</v>
      </c>
      <c r="H341" t="s">
        <v>8246</v>
      </c>
      <c r="I341">
        <v>1430331268</v>
      </c>
      <c r="J341" s="10">
        <f t="shared" si="20"/>
        <v>42123.760046296295</v>
      </c>
      <c r="K341">
        <v>1427739268</v>
      </c>
      <c r="L341" s="10">
        <f t="shared" si="21"/>
        <v>42093.760046296295</v>
      </c>
      <c r="M341" t="b">
        <v>1</v>
      </c>
      <c r="N341">
        <v>89</v>
      </c>
      <c r="O341" t="b">
        <v>1</v>
      </c>
      <c r="P341" t="s">
        <v>8269</v>
      </c>
      <c r="Q341" s="5">
        <f t="shared" si="22"/>
        <v>1.0808333333333333</v>
      </c>
      <c r="R341" s="6">
        <f t="shared" si="23"/>
        <v>72.865168539325836</v>
      </c>
      <c r="S341" t="s">
        <v>8310</v>
      </c>
      <c r="T341" t="s">
        <v>8315</v>
      </c>
    </row>
    <row r="342" spans="1:20" ht="43.2" x14ac:dyDescent="0.3">
      <c r="A342">
        <v>340</v>
      </c>
      <c r="B342" s="3" t="s">
        <v>341</v>
      </c>
      <c r="C342" s="3" t="s">
        <v>4450</v>
      </c>
      <c r="D342">
        <v>35000</v>
      </c>
      <c r="E342">
        <v>43758</v>
      </c>
      <c r="F342" t="s">
        <v>8219</v>
      </c>
      <c r="G342" t="s">
        <v>8224</v>
      </c>
      <c r="H342" t="s">
        <v>8246</v>
      </c>
      <c r="I342">
        <v>1489006800</v>
      </c>
      <c r="J342" s="10">
        <f t="shared" si="20"/>
        <v>42802.875</v>
      </c>
      <c r="K342">
        <v>1486397007</v>
      </c>
      <c r="L342" s="10">
        <f t="shared" si="21"/>
        <v>42772.669062500005</v>
      </c>
      <c r="M342" t="b">
        <v>1</v>
      </c>
      <c r="N342">
        <v>299</v>
      </c>
      <c r="O342" t="b">
        <v>1</v>
      </c>
      <c r="P342" t="s">
        <v>8269</v>
      </c>
      <c r="Q342" s="5">
        <f t="shared" si="22"/>
        <v>1.2502285714285715</v>
      </c>
      <c r="R342" s="6">
        <f t="shared" si="23"/>
        <v>146.34782608695653</v>
      </c>
      <c r="S342" t="s">
        <v>8310</v>
      </c>
      <c r="T342" t="s">
        <v>8315</v>
      </c>
    </row>
    <row r="343" spans="1:20" ht="43.2" x14ac:dyDescent="0.3">
      <c r="A343">
        <v>341</v>
      </c>
      <c r="B343" s="3" t="s">
        <v>342</v>
      </c>
      <c r="C343" s="3" t="s">
        <v>4451</v>
      </c>
      <c r="D343">
        <v>3500</v>
      </c>
      <c r="E343">
        <v>3735</v>
      </c>
      <c r="F343" t="s">
        <v>8219</v>
      </c>
      <c r="G343" t="s">
        <v>8224</v>
      </c>
      <c r="H343" t="s">
        <v>8246</v>
      </c>
      <c r="I343">
        <v>1412135940</v>
      </c>
      <c r="J343" s="10">
        <f t="shared" si="20"/>
        <v>41913.165972222225</v>
      </c>
      <c r="K343">
        <v>1410555998</v>
      </c>
      <c r="L343" s="10">
        <f t="shared" si="21"/>
        <v>41894.879606481481</v>
      </c>
      <c r="M343" t="b">
        <v>1</v>
      </c>
      <c r="N343">
        <v>55</v>
      </c>
      <c r="O343" t="b">
        <v>1</v>
      </c>
      <c r="P343" t="s">
        <v>8269</v>
      </c>
      <c r="Q343" s="5">
        <f t="shared" si="22"/>
        <v>1.0671428571428572</v>
      </c>
      <c r="R343" s="6">
        <f t="shared" si="23"/>
        <v>67.909090909090907</v>
      </c>
      <c r="S343" t="s">
        <v>8310</v>
      </c>
      <c r="T343" t="s">
        <v>8315</v>
      </c>
    </row>
    <row r="344" spans="1:20" ht="28.8" x14ac:dyDescent="0.3">
      <c r="A344">
        <v>342</v>
      </c>
      <c r="B344" s="3" t="s">
        <v>343</v>
      </c>
      <c r="C344" s="3" t="s">
        <v>4452</v>
      </c>
      <c r="D344">
        <v>55000</v>
      </c>
      <c r="E344">
        <v>55201.52</v>
      </c>
      <c r="F344" t="s">
        <v>8219</v>
      </c>
      <c r="G344" t="s">
        <v>8224</v>
      </c>
      <c r="H344" t="s">
        <v>8246</v>
      </c>
      <c r="I344">
        <v>1461955465</v>
      </c>
      <c r="J344" s="10">
        <f t="shared" si="20"/>
        <v>42489.780844907407</v>
      </c>
      <c r="K344">
        <v>1459363465</v>
      </c>
      <c r="L344" s="10">
        <f t="shared" si="21"/>
        <v>42459.780844907407</v>
      </c>
      <c r="M344" t="b">
        <v>1</v>
      </c>
      <c r="N344">
        <v>325</v>
      </c>
      <c r="O344" t="b">
        <v>1</v>
      </c>
      <c r="P344" t="s">
        <v>8269</v>
      </c>
      <c r="Q344" s="5">
        <f t="shared" si="22"/>
        <v>1.0036639999999999</v>
      </c>
      <c r="R344" s="6">
        <f t="shared" si="23"/>
        <v>169.85083076923075</v>
      </c>
      <c r="S344" t="s">
        <v>8310</v>
      </c>
      <c r="T344" t="s">
        <v>8315</v>
      </c>
    </row>
    <row r="345" spans="1:20" ht="43.2" x14ac:dyDescent="0.3">
      <c r="A345">
        <v>343</v>
      </c>
      <c r="B345" s="3" t="s">
        <v>344</v>
      </c>
      <c r="C345" s="3" t="s">
        <v>4453</v>
      </c>
      <c r="D345">
        <v>30000</v>
      </c>
      <c r="E345">
        <v>30608.59</v>
      </c>
      <c r="F345" t="s">
        <v>8219</v>
      </c>
      <c r="G345" t="s">
        <v>8224</v>
      </c>
      <c r="H345" t="s">
        <v>8246</v>
      </c>
      <c r="I345">
        <v>1415934000</v>
      </c>
      <c r="J345" s="10">
        <f t="shared" si="20"/>
        <v>41957.125</v>
      </c>
      <c r="K345">
        <v>1413308545</v>
      </c>
      <c r="L345" s="10">
        <f t="shared" si="21"/>
        <v>41926.73778935185</v>
      </c>
      <c r="M345" t="b">
        <v>1</v>
      </c>
      <c r="N345">
        <v>524</v>
      </c>
      <c r="O345" t="b">
        <v>1</v>
      </c>
      <c r="P345" t="s">
        <v>8269</v>
      </c>
      <c r="Q345" s="5">
        <f t="shared" si="22"/>
        <v>1.0202863333333334</v>
      </c>
      <c r="R345" s="6">
        <f t="shared" si="23"/>
        <v>58.413339694656486</v>
      </c>
      <c r="S345" t="s">
        <v>8310</v>
      </c>
      <c r="T345" t="s">
        <v>8315</v>
      </c>
    </row>
    <row r="346" spans="1:20" ht="43.2" x14ac:dyDescent="0.3">
      <c r="A346">
        <v>344</v>
      </c>
      <c r="B346" s="3" t="s">
        <v>345</v>
      </c>
      <c r="C346" s="3" t="s">
        <v>4454</v>
      </c>
      <c r="D346">
        <v>33500</v>
      </c>
      <c r="E346">
        <v>34198</v>
      </c>
      <c r="F346" t="s">
        <v>8219</v>
      </c>
      <c r="G346" t="s">
        <v>8224</v>
      </c>
      <c r="H346" t="s">
        <v>8246</v>
      </c>
      <c r="I346">
        <v>1433125200</v>
      </c>
      <c r="J346" s="10">
        <f t="shared" si="20"/>
        <v>42156.097222222219</v>
      </c>
      <c r="K346">
        <v>1429312694</v>
      </c>
      <c r="L346" s="10">
        <f t="shared" si="21"/>
        <v>42111.970995370371</v>
      </c>
      <c r="M346" t="b">
        <v>1</v>
      </c>
      <c r="N346">
        <v>285</v>
      </c>
      <c r="O346" t="b">
        <v>1</v>
      </c>
      <c r="P346" t="s">
        <v>8269</v>
      </c>
      <c r="Q346" s="5">
        <f t="shared" si="22"/>
        <v>1.0208358208955224</v>
      </c>
      <c r="R346" s="6">
        <f t="shared" si="23"/>
        <v>119.99298245614035</v>
      </c>
      <c r="S346" t="s">
        <v>8310</v>
      </c>
      <c r="T346" t="s">
        <v>8315</v>
      </c>
    </row>
    <row r="347" spans="1:20" ht="43.2" x14ac:dyDescent="0.3">
      <c r="A347">
        <v>345</v>
      </c>
      <c r="B347" s="3" t="s">
        <v>346</v>
      </c>
      <c r="C347" s="3" t="s">
        <v>4455</v>
      </c>
      <c r="D347">
        <v>14500</v>
      </c>
      <c r="E347">
        <v>17875</v>
      </c>
      <c r="F347" t="s">
        <v>8219</v>
      </c>
      <c r="G347" t="s">
        <v>8224</v>
      </c>
      <c r="H347" t="s">
        <v>8246</v>
      </c>
      <c r="I347">
        <v>1432161590</v>
      </c>
      <c r="J347" s="10">
        <f t="shared" si="20"/>
        <v>42144.944328703699</v>
      </c>
      <c r="K347">
        <v>1429569590</v>
      </c>
      <c r="L347" s="10">
        <f t="shared" si="21"/>
        <v>42114.944328703699</v>
      </c>
      <c r="M347" t="b">
        <v>1</v>
      </c>
      <c r="N347">
        <v>179</v>
      </c>
      <c r="O347" t="b">
        <v>1</v>
      </c>
      <c r="P347" t="s">
        <v>8269</v>
      </c>
      <c r="Q347" s="5">
        <f t="shared" si="22"/>
        <v>1.2327586206896552</v>
      </c>
      <c r="R347" s="6">
        <f t="shared" si="23"/>
        <v>99.860335195530723</v>
      </c>
      <c r="S347" t="s">
        <v>8310</v>
      </c>
      <c r="T347" t="s">
        <v>8315</v>
      </c>
    </row>
    <row r="348" spans="1:20" ht="43.2" x14ac:dyDescent="0.3">
      <c r="A348">
        <v>346</v>
      </c>
      <c r="B348" s="3" t="s">
        <v>347</v>
      </c>
      <c r="C348" s="3" t="s">
        <v>4456</v>
      </c>
      <c r="D348">
        <v>10000</v>
      </c>
      <c r="E348">
        <v>17028.88</v>
      </c>
      <c r="F348" t="s">
        <v>8219</v>
      </c>
      <c r="G348" t="s">
        <v>8224</v>
      </c>
      <c r="H348" t="s">
        <v>8246</v>
      </c>
      <c r="I348">
        <v>1444824021</v>
      </c>
      <c r="J348" s="10">
        <f t="shared" si="20"/>
        <v>42291.500243055561</v>
      </c>
      <c r="K348">
        <v>1442232021</v>
      </c>
      <c r="L348" s="10">
        <f t="shared" si="21"/>
        <v>42261.500243055561</v>
      </c>
      <c r="M348" t="b">
        <v>1</v>
      </c>
      <c r="N348">
        <v>188</v>
      </c>
      <c r="O348" t="b">
        <v>1</v>
      </c>
      <c r="P348" t="s">
        <v>8269</v>
      </c>
      <c r="Q348" s="5">
        <f t="shared" si="22"/>
        <v>1.7028880000000002</v>
      </c>
      <c r="R348" s="6">
        <f t="shared" si="23"/>
        <v>90.579148936170213</v>
      </c>
      <c r="S348" t="s">
        <v>8310</v>
      </c>
      <c r="T348" t="s">
        <v>8315</v>
      </c>
    </row>
    <row r="349" spans="1:20" ht="43.2" x14ac:dyDescent="0.3">
      <c r="A349">
        <v>347</v>
      </c>
      <c r="B349" s="3" t="s">
        <v>348</v>
      </c>
      <c r="C349" s="3" t="s">
        <v>4457</v>
      </c>
      <c r="D349">
        <v>40000</v>
      </c>
      <c r="E349">
        <v>44636.2</v>
      </c>
      <c r="F349" t="s">
        <v>8219</v>
      </c>
      <c r="G349" t="s">
        <v>8224</v>
      </c>
      <c r="H349" t="s">
        <v>8246</v>
      </c>
      <c r="I349">
        <v>1447505609</v>
      </c>
      <c r="J349" s="10">
        <f t="shared" si="20"/>
        <v>42322.537141203706</v>
      </c>
      <c r="K349">
        <v>1444910009</v>
      </c>
      <c r="L349" s="10">
        <f t="shared" si="21"/>
        <v>42292.495474537034</v>
      </c>
      <c r="M349" t="b">
        <v>1</v>
      </c>
      <c r="N349">
        <v>379</v>
      </c>
      <c r="O349" t="b">
        <v>1</v>
      </c>
      <c r="P349" t="s">
        <v>8269</v>
      </c>
      <c r="Q349" s="5">
        <f t="shared" si="22"/>
        <v>1.1159049999999999</v>
      </c>
      <c r="R349" s="6">
        <f t="shared" si="23"/>
        <v>117.77361477572559</v>
      </c>
      <c r="S349" t="s">
        <v>8310</v>
      </c>
      <c r="T349" t="s">
        <v>8315</v>
      </c>
    </row>
    <row r="350" spans="1:20" ht="43.2" x14ac:dyDescent="0.3">
      <c r="A350">
        <v>348</v>
      </c>
      <c r="B350" s="3" t="s">
        <v>349</v>
      </c>
      <c r="C350" s="3" t="s">
        <v>4458</v>
      </c>
      <c r="D350">
        <v>10000</v>
      </c>
      <c r="E350">
        <v>10300</v>
      </c>
      <c r="F350" t="s">
        <v>8219</v>
      </c>
      <c r="G350" t="s">
        <v>8224</v>
      </c>
      <c r="H350" t="s">
        <v>8246</v>
      </c>
      <c r="I350">
        <v>1440165916</v>
      </c>
      <c r="J350" s="10">
        <f t="shared" si="20"/>
        <v>42237.58699074074</v>
      </c>
      <c r="K350">
        <v>1437573916</v>
      </c>
      <c r="L350" s="10">
        <f t="shared" si="21"/>
        <v>42207.58699074074</v>
      </c>
      <c r="M350" t="b">
        <v>1</v>
      </c>
      <c r="N350">
        <v>119</v>
      </c>
      <c r="O350" t="b">
        <v>1</v>
      </c>
      <c r="P350" t="s">
        <v>8269</v>
      </c>
      <c r="Q350" s="5">
        <f t="shared" si="22"/>
        <v>1.03</v>
      </c>
      <c r="R350" s="6">
        <f t="shared" si="23"/>
        <v>86.554621848739501</v>
      </c>
      <c r="S350" t="s">
        <v>8310</v>
      </c>
      <c r="T350" t="s">
        <v>8315</v>
      </c>
    </row>
    <row r="351" spans="1:20" ht="43.2" x14ac:dyDescent="0.3">
      <c r="A351">
        <v>349</v>
      </c>
      <c r="B351" s="3" t="s">
        <v>350</v>
      </c>
      <c r="C351" s="3" t="s">
        <v>4459</v>
      </c>
      <c r="D351">
        <v>11260</v>
      </c>
      <c r="E351">
        <v>12007.18</v>
      </c>
      <c r="F351" t="s">
        <v>8219</v>
      </c>
      <c r="G351" t="s">
        <v>8224</v>
      </c>
      <c r="H351" t="s">
        <v>8246</v>
      </c>
      <c r="I351">
        <v>1487937508</v>
      </c>
      <c r="J351" s="10">
        <f t="shared" si="20"/>
        <v>42790.498935185184</v>
      </c>
      <c r="K351">
        <v>1485345508</v>
      </c>
      <c r="L351" s="10">
        <f t="shared" si="21"/>
        <v>42760.498935185184</v>
      </c>
      <c r="M351" t="b">
        <v>1</v>
      </c>
      <c r="N351">
        <v>167</v>
      </c>
      <c r="O351" t="b">
        <v>1</v>
      </c>
      <c r="P351" t="s">
        <v>8269</v>
      </c>
      <c r="Q351" s="5">
        <f t="shared" si="22"/>
        <v>1.0663570159857905</v>
      </c>
      <c r="R351" s="6">
        <f t="shared" si="23"/>
        <v>71.899281437125751</v>
      </c>
      <c r="S351" t="s">
        <v>8310</v>
      </c>
      <c r="T351" t="s">
        <v>8315</v>
      </c>
    </row>
    <row r="352" spans="1:20" ht="43.2" x14ac:dyDescent="0.3">
      <c r="A352">
        <v>350</v>
      </c>
      <c r="B352" s="3" t="s">
        <v>351</v>
      </c>
      <c r="C352" s="3" t="s">
        <v>4460</v>
      </c>
      <c r="D352">
        <v>25000</v>
      </c>
      <c r="E352">
        <v>28690</v>
      </c>
      <c r="F352" t="s">
        <v>8219</v>
      </c>
      <c r="G352" t="s">
        <v>8224</v>
      </c>
      <c r="H352" t="s">
        <v>8246</v>
      </c>
      <c r="I352">
        <v>1473566340</v>
      </c>
      <c r="J352" s="10">
        <f t="shared" si="20"/>
        <v>42624.165972222225</v>
      </c>
      <c r="K352">
        <v>1470274509</v>
      </c>
      <c r="L352" s="10">
        <f t="shared" si="21"/>
        <v>42586.066076388888</v>
      </c>
      <c r="M352" t="b">
        <v>1</v>
      </c>
      <c r="N352">
        <v>221</v>
      </c>
      <c r="O352" t="b">
        <v>1</v>
      </c>
      <c r="P352" t="s">
        <v>8269</v>
      </c>
      <c r="Q352" s="5">
        <f t="shared" si="22"/>
        <v>1.1476</v>
      </c>
      <c r="R352" s="6">
        <f t="shared" si="23"/>
        <v>129.81900452488688</v>
      </c>
      <c r="S352" t="s">
        <v>8310</v>
      </c>
      <c r="T352" t="s">
        <v>8315</v>
      </c>
    </row>
    <row r="353" spans="1:20" ht="43.2" x14ac:dyDescent="0.3">
      <c r="A353">
        <v>351</v>
      </c>
      <c r="B353" s="3" t="s">
        <v>352</v>
      </c>
      <c r="C353" s="3" t="s">
        <v>4461</v>
      </c>
      <c r="D353">
        <v>34000</v>
      </c>
      <c r="E353">
        <v>43296</v>
      </c>
      <c r="F353" t="s">
        <v>8219</v>
      </c>
      <c r="G353" t="s">
        <v>8227</v>
      </c>
      <c r="H353" t="s">
        <v>8249</v>
      </c>
      <c r="I353">
        <v>1460066954</v>
      </c>
      <c r="J353" s="10">
        <f t="shared" si="20"/>
        <v>42467.923078703709</v>
      </c>
      <c r="K353">
        <v>1456614554</v>
      </c>
      <c r="L353" s="10">
        <f t="shared" si="21"/>
        <v>42427.964745370366</v>
      </c>
      <c r="M353" t="b">
        <v>1</v>
      </c>
      <c r="N353">
        <v>964</v>
      </c>
      <c r="O353" t="b">
        <v>1</v>
      </c>
      <c r="P353" t="s">
        <v>8269</v>
      </c>
      <c r="Q353" s="5">
        <f t="shared" si="22"/>
        <v>1.2734117647058822</v>
      </c>
      <c r="R353" s="6">
        <f t="shared" si="23"/>
        <v>44.912863070539416</v>
      </c>
      <c r="S353" t="s">
        <v>8310</v>
      </c>
      <c r="T353" t="s">
        <v>8315</v>
      </c>
    </row>
    <row r="354" spans="1:20" ht="43.2" x14ac:dyDescent="0.3">
      <c r="A354">
        <v>352</v>
      </c>
      <c r="B354" s="3" t="s">
        <v>353</v>
      </c>
      <c r="C354" s="3" t="s">
        <v>4462</v>
      </c>
      <c r="D354">
        <v>10000</v>
      </c>
      <c r="E354">
        <v>11656</v>
      </c>
      <c r="F354" t="s">
        <v>8219</v>
      </c>
      <c r="G354" t="s">
        <v>8224</v>
      </c>
      <c r="H354" t="s">
        <v>8246</v>
      </c>
      <c r="I354">
        <v>1412740868</v>
      </c>
      <c r="J354" s="10">
        <f t="shared" si="20"/>
        <v>41920.167453703703</v>
      </c>
      <c r="K354">
        <v>1410148868</v>
      </c>
      <c r="L354" s="10">
        <f t="shared" si="21"/>
        <v>41890.167453703703</v>
      </c>
      <c r="M354" t="b">
        <v>1</v>
      </c>
      <c r="N354">
        <v>286</v>
      </c>
      <c r="O354" t="b">
        <v>1</v>
      </c>
      <c r="P354" t="s">
        <v>8269</v>
      </c>
      <c r="Q354" s="5">
        <f t="shared" si="22"/>
        <v>1.1656</v>
      </c>
      <c r="R354" s="6">
        <f t="shared" si="23"/>
        <v>40.755244755244753</v>
      </c>
      <c r="S354" t="s">
        <v>8310</v>
      </c>
      <c r="T354" t="s">
        <v>8315</v>
      </c>
    </row>
    <row r="355" spans="1:20" ht="43.2" x14ac:dyDescent="0.3">
      <c r="A355">
        <v>353</v>
      </c>
      <c r="B355" s="3" t="s">
        <v>354</v>
      </c>
      <c r="C355" s="3" t="s">
        <v>4463</v>
      </c>
      <c r="D355">
        <v>58425</v>
      </c>
      <c r="E355">
        <v>63460.18</v>
      </c>
      <c r="F355" t="s">
        <v>8219</v>
      </c>
      <c r="G355" t="s">
        <v>8224</v>
      </c>
      <c r="H355" t="s">
        <v>8246</v>
      </c>
      <c r="I355">
        <v>1447963219</v>
      </c>
      <c r="J355" s="10">
        <f t="shared" si="20"/>
        <v>42327.833553240736</v>
      </c>
      <c r="K355">
        <v>1445367619</v>
      </c>
      <c r="L355" s="10">
        <f t="shared" si="21"/>
        <v>42297.791886574079</v>
      </c>
      <c r="M355" t="b">
        <v>1</v>
      </c>
      <c r="N355">
        <v>613</v>
      </c>
      <c r="O355" t="b">
        <v>1</v>
      </c>
      <c r="P355" t="s">
        <v>8269</v>
      </c>
      <c r="Q355" s="5">
        <f t="shared" si="22"/>
        <v>1.0861819426615318</v>
      </c>
      <c r="R355" s="6">
        <f t="shared" si="23"/>
        <v>103.52394779771615</v>
      </c>
      <c r="S355" t="s">
        <v>8310</v>
      </c>
      <c r="T355" t="s">
        <v>8315</v>
      </c>
    </row>
    <row r="356" spans="1:20" ht="43.2" x14ac:dyDescent="0.3">
      <c r="A356">
        <v>354</v>
      </c>
      <c r="B356" s="3" t="s">
        <v>355</v>
      </c>
      <c r="C356" s="3" t="s">
        <v>4464</v>
      </c>
      <c r="D356">
        <v>3500</v>
      </c>
      <c r="E356">
        <v>3638</v>
      </c>
      <c r="F356" t="s">
        <v>8219</v>
      </c>
      <c r="G356" t="s">
        <v>8224</v>
      </c>
      <c r="H356" t="s">
        <v>8246</v>
      </c>
      <c r="I356">
        <v>1460141521</v>
      </c>
      <c r="J356" s="10">
        <f t="shared" si="20"/>
        <v>42468.786122685182</v>
      </c>
      <c r="K356">
        <v>1457553121</v>
      </c>
      <c r="L356" s="10">
        <f t="shared" si="21"/>
        <v>42438.827789351853</v>
      </c>
      <c r="M356" t="b">
        <v>1</v>
      </c>
      <c r="N356">
        <v>29</v>
      </c>
      <c r="O356" t="b">
        <v>1</v>
      </c>
      <c r="P356" t="s">
        <v>8269</v>
      </c>
      <c r="Q356" s="5">
        <f t="shared" si="22"/>
        <v>1.0394285714285714</v>
      </c>
      <c r="R356" s="6">
        <f t="shared" si="23"/>
        <v>125.44827586206897</v>
      </c>
      <c r="S356" t="s">
        <v>8310</v>
      </c>
      <c r="T356" t="s">
        <v>8315</v>
      </c>
    </row>
    <row r="357" spans="1:20" ht="43.2" x14ac:dyDescent="0.3">
      <c r="A357">
        <v>355</v>
      </c>
      <c r="B357" s="3" t="s">
        <v>356</v>
      </c>
      <c r="C357" s="3" t="s">
        <v>4465</v>
      </c>
      <c r="D357">
        <v>35000</v>
      </c>
      <c r="E357">
        <v>40690</v>
      </c>
      <c r="F357" t="s">
        <v>8219</v>
      </c>
      <c r="G357" t="s">
        <v>8224</v>
      </c>
      <c r="H357" t="s">
        <v>8246</v>
      </c>
      <c r="I357">
        <v>1417420994</v>
      </c>
      <c r="J357" s="10">
        <f t="shared" si="20"/>
        <v>41974.3355787037</v>
      </c>
      <c r="K357">
        <v>1414738994</v>
      </c>
      <c r="L357" s="10">
        <f t="shared" si="21"/>
        <v>41943.293912037036</v>
      </c>
      <c r="M357" t="b">
        <v>1</v>
      </c>
      <c r="N357">
        <v>165</v>
      </c>
      <c r="O357" t="b">
        <v>1</v>
      </c>
      <c r="P357" t="s">
        <v>8269</v>
      </c>
      <c r="Q357" s="5">
        <f t="shared" si="22"/>
        <v>1.1625714285714286</v>
      </c>
      <c r="R357" s="6">
        <f t="shared" si="23"/>
        <v>246.60606060606059</v>
      </c>
      <c r="S357" t="s">
        <v>8310</v>
      </c>
      <c r="T357" t="s">
        <v>8315</v>
      </c>
    </row>
    <row r="358" spans="1:20" ht="43.2" x14ac:dyDescent="0.3">
      <c r="A358">
        <v>356</v>
      </c>
      <c r="B358" s="3" t="s">
        <v>357</v>
      </c>
      <c r="C358" s="3" t="s">
        <v>4466</v>
      </c>
      <c r="D358">
        <v>7500</v>
      </c>
      <c r="E358">
        <v>7701.93</v>
      </c>
      <c r="F358" t="s">
        <v>8219</v>
      </c>
      <c r="G358" t="s">
        <v>8224</v>
      </c>
      <c r="H358" t="s">
        <v>8246</v>
      </c>
      <c r="I358">
        <v>1458152193</v>
      </c>
      <c r="J358" s="10">
        <f t="shared" si="20"/>
        <v>42445.761493055557</v>
      </c>
      <c r="K358">
        <v>1455563793</v>
      </c>
      <c r="L358" s="10">
        <f t="shared" si="21"/>
        <v>42415.803159722222</v>
      </c>
      <c r="M358" t="b">
        <v>1</v>
      </c>
      <c r="N358">
        <v>97</v>
      </c>
      <c r="O358" t="b">
        <v>1</v>
      </c>
      <c r="P358" t="s">
        <v>8269</v>
      </c>
      <c r="Q358" s="5">
        <f t="shared" si="22"/>
        <v>1.0269239999999999</v>
      </c>
      <c r="R358" s="6">
        <f t="shared" si="23"/>
        <v>79.401340206185566</v>
      </c>
      <c r="S358" t="s">
        <v>8310</v>
      </c>
      <c r="T358" t="s">
        <v>8315</v>
      </c>
    </row>
    <row r="359" spans="1:20" ht="43.2" x14ac:dyDescent="0.3">
      <c r="A359">
        <v>357</v>
      </c>
      <c r="B359" s="3" t="s">
        <v>358</v>
      </c>
      <c r="C359" s="3" t="s">
        <v>4467</v>
      </c>
      <c r="D359">
        <v>15000</v>
      </c>
      <c r="E359">
        <v>26100</v>
      </c>
      <c r="F359" t="s">
        <v>8219</v>
      </c>
      <c r="G359" t="s">
        <v>8224</v>
      </c>
      <c r="H359" t="s">
        <v>8246</v>
      </c>
      <c r="I359">
        <v>1429852797</v>
      </c>
      <c r="J359" s="10">
        <f t="shared" si="20"/>
        <v>42118.222187499996</v>
      </c>
      <c r="K359">
        <v>1426396797</v>
      </c>
      <c r="L359" s="10">
        <f t="shared" si="21"/>
        <v>42078.222187499996</v>
      </c>
      <c r="M359" t="b">
        <v>1</v>
      </c>
      <c r="N359">
        <v>303</v>
      </c>
      <c r="O359" t="b">
        <v>1</v>
      </c>
      <c r="P359" t="s">
        <v>8269</v>
      </c>
      <c r="Q359" s="5">
        <f t="shared" si="22"/>
        <v>1.74</v>
      </c>
      <c r="R359" s="6">
        <f t="shared" si="23"/>
        <v>86.138613861386133</v>
      </c>
      <c r="S359" t="s">
        <v>8310</v>
      </c>
      <c r="T359" t="s">
        <v>8315</v>
      </c>
    </row>
    <row r="360" spans="1:20" ht="43.2" x14ac:dyDescent="0.3">
      <c r="A360">
        <v>358</v>
      </c>
      <c r="B360" s="3" t="s">
        <v>359</v>
      </c>
      <c r="C360" s="3" t="s">
        <v>4468</v>
      </c>
      <c r="D360">
        <v>50000</v>
      </c>
      <c r="E360">
        <v>51544</v>
      </c>
      <c r="F360" t="s">
        <v>8219</v>
      </c>
      <c r="G360" t="s">
        <v>8224</v>
      </c>
      <c r="H360" t="s">
        <v>8246</v>
      </c>
      <c r="I360">
        <v>1466002800</v>
      </c>
      <c r="J360" s="10">
        <f t="shared" si="20"/>
        <v>42536.625</v>
      </c>
      <c r="K360">
        <v>1463517521</v>
      </c>
      <c r="L360" s="10">
        <f t="shared" si="21"/>
        <v>42507.860196759255</v>
      </c>
      <c r="M360" t="b">
        <v>1</v>
      </c>
      <c r="N360">
        <v>267</v>
      </c>
      <c r="O360" t="b">
        <v>1</v>
      </c>
      <c r="P360" t="s">
        <v>8269</v>
      </c>
      <c r="Q360" s="5">
        <f t="shared" si="22"/>
        <v>1.03088</v>
      </c>
      <c r="R360" s="6">
        <f t="shared" si="23"/>
        <v>193.04868913857678</v>
      </c>
      <c r="S360" t="s">
        <v>8310</v>
      </c>
      <c r="T360" t="s">
        <v>8315</v>
      </c>
    </row>
    <row r="361" spans="1:20" ht="43.2" x14ac:dyDescent="0.3">
      <c r="A361">
        <v>359</v>
      </c>
      <c r="B361" s="3" t="s">
        <v>360</v>
      </c>
      <c r="C361" s="3" t="s">
        <v>4469</v>
      </c>
      <c r="D361">
        <v>24200</v>
      </c>
      <c r="E361">
        <v>25375</v>
      </c>
      <c r="F361" t="s">
        <v>8219</v>
      </c>
      <c r="G361" t="s">
        <v>8224</v>
      </c>
      <c r="H361" t="s">
        <v>8246</v>
      </c>
      <c r="I361">
        <v>1415941920</v>
      </c>
      <c r="J361" s="10">
        <f t="shared" si="20"/>
        <v>41957.216666666667</v>
      </c>
      <c r="K361">
        <v>1414028490</v>
      </c>
      <c r="L361" s="10">
        <f t="shared" si="21"/>
        <v>41935.070486111108</v>
      </c>
      <c r="M361" t="b">
        <v>1</v>
      </c>
      <c r="N361">
        <v>302</v>
      </c>
      <c r="O361" t="b">
        <v>1</v>
      </c>
      <c r="P361" t="s">
        <v>8269</v>
      </c>
      <c r="Q361" s="5">
        <f t="shared" si="22"/>
        <v>1.0485537190082646</v>
      </c>
      <c r="R361" s="6">
        <f t="shared" si="23"/>
        <v>84.023178807947019</v>
      </c>
      <c r="S361" t="s">
        <v>8310</v>
      </c>
      <c r="T361" t="s">
        <v>8315</v>
      </c>
    </row>
    <row r="362" spans="1:20" ht="43.2" x14ac:dyDescent="0.3">
      <c r="A362">
        <v>360</v>
      </c>
      <c r="B362" s="3" t="s">
        <v>361</v>
      </c>
      <c r="C362" s="3" t="s">
        <v>4470</v>
      </c>
      <c r="D362">
        <v>12000</v>
      </c>
      <c r="E362">
        <v>12165</v>
      </c>
      <c r="F362" t="s">
        <v>8219</v>
      </c>
      <c r="G362" t="s">
        <v>8224</v>
      </c>
      <c r="H362" t="s">
        <v>8246</v>
      </c>
      <c r="I362">
        <v>1437621060</v>
      </c>
      <c r="J362" s="10">
        <f t="shared" si="20"/>
        <v>42208.132638888885</v>
      </c>
      <c r="K362">
        <v>1433799180</v>
      </c>
      <c r="L362" s="10">
        <f t="shared" si="21"/>
        <v>42163.897916666669</v>
      </c>
      <c r="M362" t="b">
        <v>0</v>
      </c>
      <c r="N362">
        <v>87</v>
      </c>
      <c r="O362" t="b">
        <v>1</v>
      </c>
      <c r="P362" t="s">
        <v>8269</v>
      </c>
      <c r="Q362" s="5">
        <f t="shared" si="22"/>
        <v>1.0137499999999999</v>
      </c>
      <c r="R362" s="6">
        <f t="shared" si="23"/>
        <v>139.82758620689654</v>
      </c>
      <c r="S362" t="s">
        <v>8310</v>
      </c>
      <c r="T362" t="s">
        <v>8315</v>
      </c>
    </row>
    <row r="363" spans="1:20" ht="43.2" x14ac:dyDescent="0.3">
      <c r="A363">
        <v>361</v>
      </c>
      <c r="B363" s="3" t="s">
        <v>362</v>
      </c>
      <c r="C363" s="3" t="s">
        <v>4471</v>
      </c>
      <c r="D363">
        <v>35000</v>
      </c>
      <c r="E363">
        <v>38876.949999999997</v>
      </c>
      <c r="F363" t="s">
        <v>8219</v>
      </c>
      <c r="G363" t="s">
        <v>8224</v>
      </c>
      <c r="H363" t="s">
        <v>8246</v>
      </c>
      <c r="I363">
        <v>1416704506</v>
      </c>
      <c r="J363" s="10">
        <f t="shared" si="20"/>
        <v>41966.042893518519</v>
      </c>
      <c r="K363">
        <v>1414108906</v>
      </c>
      <c r="L363" s="10">
        <f t="shared" si="21"/>
        <v>41936.001226851848</v>
      </c>
      <c r="M363" t="b">
        <v>0</v>
      </c>
      <c r="N363">
        <v>354</v>
      </c>
      <c r="O363" t="b">
        <v>1</v>
      </c>
      <c r="P363" t="s">
        <v>8269</v>
      </c>
      <c r="Q363" s="5">
        <f t="shared" si="22"/>
        <v>1.1107699999999998</v>
      </c>
      <c r="R363" s="6">
        <f t="shared" si="23"/>
        <v>109.82189265536722</v>
      </c>
      <c r="S363" t="s">
        <v>8310</v>
      </c>
      <c r="T363" t="s">
        <v>8315</v>
      </c>
    </row>
    <row r="364" spans="1:20" ht="57.6" x14ac:dyDescent="0.3">
      <c r="A364">
        <v>362</v>
      </c>
      <c r="B364" s="3" t="s">
        <v>363</v>
      </c>
      <c r="C364" s="3" t="s">
        <v>4472</v>
      </c>
      <c r="D364">
        <v>9665</v>
      </c>
      <c r="E364">
        <v>12000</v>
      </c>
      <c r="F364" t="s">
        <v>8219</v>
      </c>
      <c r="G364" t="s">
        <v>8224</v>
      </c>
      <c r="H364" t="s">
        <v>8246</v>
      </c>
      <c r="I364">
        <v>1407456000</v>
      </c>
      <c r="J364" s="10">
        <f t="shared" si="20"/>
        <v>41859</v>
      </c>
      <c r="K364">
        <v>1405573391</v>
      </c>
      <c r="L364" s="10">
        <f t="shared" si="21"/>
        <v>41837.210543981484</v>
      </c>
      <c r="M364" t="b">
        <v>0</v>
      </c>
      <c r="N364">
        <v>86</v>
      </c>
      <c r="O364" t="b">
        <v>1</v>
      </c>
      <c r="P364" t="s">
        <v>8269</v>
      </c>
      <c r="Q364" s="5">
        <f t="shared" si="22"/>
        <v>1.2415933781686497</v>
      </c>
      <c r="R364" s="6">
        <f t="shared" si="23"/>
        <v>139.53488372093022</v>
      </c>
      <c r="S364" t="s">
        <v>8310</v>
      </c>
      <c r="T364" t="s">
        <v>8315</v>
      </c>
    </row>
    <row r="365" spans="1:20" ht="57.6" x14ac:dyDescent="0.3">
      <c r="A365">
        <v>363</v>
      </c>
      <c r="B365" s="3" t="s">
        <v>364</v>
      </c>
      <c r="C365" s="3" t="s">
        <v>4473</v>
      </c>
      <c r="D365">
        <v>8925</v>
      </c>
      <c r="E365">
        <v>9044</v>
      </c>
      <c r="F365" t="s">
        <v>8219</v>
      </c>
      <c r="G365" t="s">
        <v>8224</v>
      </c>
      <c r="H365" t="s">
        <v>8246</v>
      </c>
      <c r="I365">
        <v>1272828120</v>
      </c>
      <c r="J365" s="10">
        <f t="shared" si="20"/>
        <v>40300.806944444441</v>
      </c>
      <c r="K365">
        <v>1268934736</v>
      </c>
      <c r="L365" s="10">
        <f t="shared" si="21"/>
        <v>40255.744629629626</v>
      </c>
      <c r="M365" t="b">
        <v>0</v>
      </c>
      <c r="N365">
        <v>26</v>
      </c>
      <c r="O365" t="b">
        <v>1</v>
      </c>
      <c r="P365" t="s">
        <v>8269</v>
      </c>
      <c r="Q365" s="5">
        <f t="shared" si="22"/>
        <v>1.0133333333333334</v>
      </c>
      <c r="R365" s="6">
        <f t="shared" si="23"/>
        <v>347.84615384615387</v>
      </c>
      <c r="S365" t="s">
        <v>8310</v>
      </c>
      <c r="T365" t="s">
        <v>8315</v>
      </c>
    </row>
    <row r="366" spans="1:20" ht="43.2" x14ac:dyDescent="0.3">
      <c r="A366">
        <v>364</v>
      </c>
      <c r="B366" s="3" t="s">
        <v>365</v>
      </c>
      <c r="C366" s="3" t="s">
        <v>4474</v>
      </c>
      <c r="D366">
        <v>7000</v>
      </c>
      <c r="E366">
        <v>7711.3</v>
      </c>
      <c r="F366" t="s">
        <v>8219</v>
      </c>
      <c r="G366" t="s">
        <v>8224</v>
      </c>
      <c r="H366" t="s">
        <v>8246</v>
      </c>
      <c r="I366">
        <v>1403323140</v>
      </c>
      <c r="J366" s="10">
        <f t="shared" si="20"/>
        <v>41811.165972222225</v>
      </c>
      <c r="K366">
        <v>1400704672</v>
      </c>
      <c r="L366" s="10">
        <f t="shared" si="21"/>
        <v>41780.859629629631</v>
      </c>
      <c r="M366" t="b">
        <v>0</v>
      </c>
      <c r="N366">
        <v>113</v>
      </c>
      <c r="O366" t="b">
        <v>1</v>
      </c>
      <c r="P366" t="s">
        <v>8269</v>
      </c>
      <c r="Q366" s="5">
        <f t="shared" si="22"/>
        <v>1.1016142857142857</v>
      </c>
      <c r="R366" s="6">
        <f t="shared" si="23"/>
        <v>68.24159292035398</v>
      </c>
      <c r="S366" t="s">
        <v>8310</v>
      </c>
      <c r="T366" t="s">
        <v>8315</v>
      </c>
    </row>
    <row r="367" spans="1:20" ht="43.2" x14ac:dyDescent="0.3">
      <c r="A367">
        <v>365</v>
      </c>
      <c r="B367" s="3" t="s">
        <v>366</v>
      </c>
      <c r="C367" s="3" t="s">
        <v>4475</v>
      </c>
      <c r="D367">
        <v>15000</v>
      </c>
      <c r="E367">
        <v>15596</v>
      </c>
      <c r="F367" t="s">
        <v>8219</v>
      </c>
      <c r="G367" t="s">
        <v>8225</v>
      </c>
      <c r="H367" t="s">
        <v>8247</v>
      </c>
      <c r="I367">
        <v>1393597999</v>
      </c>
      <c r="J367" s="10">
        <f t="shared" si="20"/>
        <v>41698.606469907405</v>
      </c>
      <c r="K367">
        <v>1391005999</v>
      </c>
      <c r="L367" s="10">
        <f t="shared" si="21"/>
        <v>41668.606469907405</v>
      </c>
      <c r="M367" t="b">
        <v>0</v>
      </c>
      <c r="N367">
        <v>65</v>
      </c>
      <c r="O367" t="b">
        <v>1</v>
      </c>
      <c r="P367" t="s">
        <v>8269</v>
      </c>
      <c r="Q367" s="5">
        <f t="shared" si="22"/>
        <v>1.0397333333333334</v>
      </c>
      <c r="R367" s="6">
        <f t="shared" si="23"/>
        <v>239.93846153846152</v>
      </c>
      <c r="S367" t="s">
        <v>8310</v>
      </c>
      <c r="T367" t="s">
        <v>8315</v>
      </c>
    </row>
    <row r="368" spans="1:20" ht="43.2" x14ac:dyDescent="0.3">
      <c r="A368">
        <v>366</v>
      </c>
      <c r="B368" s="3" t="s">
        <v>367</v>
      </c>
      <c r="C368" s="3" t="s">
        <v>4476</v>
      </c>
      <c r="D368">
        <v>38000</v>
      </c>
      <c r="E368">
        <v>38500</v>
      </c>
      <c r="F368" t="s">
        <v>8219</v>
      </c>
      <c r="G368" t="s">
        <v>8224</v>
      </c>
      <c r="H368" t="s">
        <v>8246</v>
      </c>
      <c r="I368">
        <v>1337540518</v>
      </c>
      <c r="J368" s="10">
        <f t="shared" si="20"/>
        <v>41049.793032407404</v>
      </c>
      <c r="K368">
        <v>1334948518</v>
      </c>
      <c r="L368" s="10">
        <f t="shared" si="21"/>
        <v>41019.793032407404</v>
      </c>
      <c r="M368" t="b">
        <v>0</v>
      </c>
      <c r="N368">
        <v>134</v>
      </c>
      <c r="O368" t="b">
        <v>1</v>
      </c>
      <c r="P368" t="s">
        <v>8269</v>
      </c>
      <c r="Q368" s="5">
        <f t="shared" si="22"/>
        <v>1.013157894736842</v>
      </c>
      <c r="R368" s="6">
        <f t="shared" si="23"/>
        <v>287.31343283582089</v>
      </c>
      <c r="S368" t="s">
        <v>8310</v>
      </c>
      <c r="T368" t="s">
        <v>8315</v>
      </c>
    </row>
    <row r="369" spans="1:20" ht="43.2" x14ac:dyDescent="0.3">
      <c r="A369">
        <v>367</v>
      </c>
      <c r="B369" s="3" t="s">
        <v>368</v>
      </c>
      <c r="C369" s="3" t="s">
        <v>4477</v>
      </c>
      <c r="D369">
        <v>10000</v>
      </c>
      <c r="E369">
        <v>10335.01</v>
      </c>
      <c r="F369" t="s">
        <v>8219</v>
      </c>
      <c r="G369" t="s">
        <v>8224</v>
      </c>
      <c r="H369" t="s">
        <v>8246</v>
      </c>
      <c r="I369">
        <v>1367384340</v>
      </c>
      <c r="J369" s="10">
        <f t="shared" si="20"/>
        <v>41395.207638888889</v>
      </c>
      <c r="K369">
        <v>1363960278</v>
      </c>
      <c r="L369" s="10">
        <f t="shared" si="21"/>
        <v>41355.577291666668</v>
      </c>
      <c r="M369" t="b">
        <v>0</v>
      </c>
      <c r="N369">
        <v>119</v>
      </c>
      <c r="O369" t="b">
        <v>1</v>
      </c>
      <c r="P369" t="s">
        <v>8269</v>
      </c>
      <c r="Q369" s="5">
        <f t="shared" si="22"/>
        <v>1.033501</v>
      </c>
      <c r="R369" s="6">
        <f t="shared" si="23"/>
        <v>86.84882352941176</v>
      </c>
      <c r="S369" t="s">
        <v>8310</v>
      </c>
      <c r="T369" t="s">
        <v>8315</v>
      </c>
    </row>
    <row r="370" spans="1:20" ht="43.2" x14ac:dyDescent="0.3">
      <c r="A370">
        <v>368</v>
      </c>
      <c r="B370" s="3" t="s">
        <v>369</v>
      </c>
      <c r="C370" s="3" t="s">
        <v>4478</v>
      </c>
      <c r="D370">
        <v>12500</v>
      </c>
      <c r="E370">
        <v>13014</v>
      </c>
      <c r="F370" t="s">
        <v>8219</v>
      </c>
      <c r="G370" t="s">
        <v>8224</v>
      </c>
      <c r="H370" t="s">
        <v>8246</v>
      </c>
      <c r="I370">
        <v>1426426322</v>
      </c>
      <c r="J370" s="10">
        <f t="shared" si="20"/>
        <v>42078.563912037032</v>
      </c>
      <c r="K370">
        <v>1423405922</v>
      </c>
      <c r="L370" s="10">
        <f t="shared" si="21"/>
        <v>42043.605578703704</v>
      </c>
      <c r="M370" t="b">
        <v>0</v>
      </c>
      <c r="N370">
        <v>159</v>
      </c>
      <c r="O370" t="b">
        <v>1</v>
      </c>
      <c r="P370" t="s">
        <v>8269</v>
      </c>
      <c r="Q370" s="5">
        <f t="shared" si="22"/>
        <v>1.04112</v>
      </c>
      <c r="R370" s="6">
        <f t="shared" si="23"/>
        <v>81.84905660377359</v>
      </c>
      <c r="S370" t="s">
        <v>8310</v>
      </c>
      <c r="T370" t="s">
        <v>8315</v>
      </c>
    </row>
    <row r="371" spans="1:20" ht="43.2" x14ac:dyDescent="0.3">
      <c r="A371">
        <v>369</v>
      </c>
      <c r="B371" s="3" t="s">
        <v>370</v>
      </c>
      <c r="C371" s="3" t="s">
        <v>4479</v>
      </c>
      <c r="D371">
        <v>6500</v>
      </c>
      <c r="E371">
        <v>7160.12</v>
      </c>
      <c r="F371" t="s">
        <v>8219</v>
      </c>
      <c r="G371" t="s">
        <v>8224</v>
      </c>
      <c r="H371" t="s">
        <v>8246</v>
      </c>
      <c r="I371">
        <v>1326633269</v>
      </c>
      <c r="J371" s="10">
        <f t="shared" si="20"/>
        <v>40923.551724537036</v>
      </c>
      <c r="K371">
        <v>1324041269</v>
      </c>
      <c r="L371" s="10">
        <f t="shared" si="21"/>
        <v>40893.551724537036</v>
      </c>
      <c r="M371" t="b">
        <v>0</v>
      </c>
      <c r="N371">
        <v>167</v>
      </c>
      <c r="O371" t="b">
        <v>1</v>
      </c>
      <c r="P371" t="s">
        <v>8269</v>
      </c>
      <c r="Q371" s="5">
        <f t="shared" si="22"/>
        <v>1.1015569230769231</v>
      </c>
      <c r="R371" s="6">
        <f t="shared" si="23"/>
        <v>42.874970059880241</v>
      </c>
      <c r="S371" t="s">
        <v>8310</v>
      </c>
      <c r="T371" t="s">
        <v>8315</v>
      </c>
    </row>
    <row r="372" spans="1:20" ht="43.2" x14ac:dyDescent="0.3">
      <c r="A372">
        <v>370</v>
      </c>
      <c r="B372" s="3" t="s">
        <v>371</v>
      </c>
      <c r="C372" s="3" t="s">
        <v>4480</v>
      </c>
      <c r="D372">
        <v>25000</v>
      </c>
      <c r="E372">
        <v>30505</v>
      </c>
      <c r="F372" t="s">
        <v>8219</v>
      </c>
      <c r="G372" t="s">
        <v>8224</v>
      </c>
      <c r="H372" t="s">
        <v>8246</v>
      </c>
      <c r="I372">
        <v>1483729500</v>
      </c>
      <c r="J372" s="10">
        <f t="shared" si="20"/>
        <v>42741.795138888891</v>
      </c>
      <c r="K372">
        <v>1481137500</v>
      </c>
      <c r="L372" s="10">
        <f t="shared" si="21"/>
        <v>42711.795138888891</v>
      </c>
      <c r="M372" t="b">
        <v>0</v>
      </c>
      <c r="N372">
        <v>43</v>
      </c>
      <c r="O372" t="b">
        <v>1</v>
      </c>
      <c r="P372" t="s">
        <v>8269</v>
      </c>
      <c r="Q372" s="5">
        <f t="shared" si="22"/>
        <v>1.2202</v>
      </c>
      <c r="R372" s="6">
        <f t="shared" si="23"/>
        <v>709.41860465116281</v>
      </c>
      <c r="S372" t="s">
        <v>8310</v>
      </c>
      <c r="T372" t="s">
        <v>8315</v>
      </c>
    </row>
    <row r="373" spans="1:20" ht="43.2" x14ac:dyDescent="0.3">
      <c r="A373">
        <v>371</v>
      </c>
      <c r="B373" s="3" t="s">
        <v>372</v>
      </c>
      <c r="C373" s="3" t="s">
        <v>4481</v>
      </c>
      <c r="D373">
        <v>150000</v>
      </c>
      <c r="E373">
        <v>171253</v>
      </c>
      <c r="F373" t="s">
        <v>8219</v>
      </c>
      <c r="G373" t="s">
        <v>8224</v>
      </c>
      <c r="H373" t="s">
        <v>8246</v>
      </c>
      <c r="I373">
        <v>1359743139</v>
      </c>
      <c r="J373" s="10">
        <f t="shared" si="20"/>
        <v>41306.767812500002</v>
      </c>
      <c r="K373">
        <v>1355855139</v>
      </c>
      <c r="L373" s="10">
        <f t="shared" si="21"/>
        <v>41261.767812500002</v>
      </c>
      <c r="M373" t="b">
        <v>0</v>
      </c>
      <c r="N373">
        <v>1062</v>
      </c>
      <c r="O373" t="b">
        <v>1</v>
      </c>
      <c r="P373" t="s">
        <v>8269</v>
      </c>
      <c r="Q373" s="5">
        <f t="shared" si="22"/>
        <v>1.1416866666666667</v>
      </c>
      <c r="R373" s="6">
        <f t="shared" si="23"/>
        <v>161.25517890772127</v>
      </c>
      <c r="S373" t="s">
        <v>8310</v>
      </c>
      <c r="T373" t="s">
        <v>8315</v>
      </c>
    </row>
    <row r="374" spans="1:20" ht="28.8" x14ac:dyDescent="0.3">
      <c r="A374">
        <v>372</v>
      </c>
      <c r="B374" s="3" t="s">
        <v>373</v>
      </c>
      <c r="C374" s="3" t="s">
        <v>4482</v>
      </c>
      <c r="D374">
        <v>300</v>
      </c>
      <c r="E374">
        <v>376</v>
      </c>
      <c r="F374" t="s">
        <v>8219</v>
      </c>
      <c r="G374" t="s">
        <v>8225</v>
      </c>
      <c r="H374" t="s">
        <v>8247</v>
      </c>
      <c r="I374">
        <v>1459872000</v>
      </c>
      <c r="J374" s="10">
        <f t="shared" si="20"/>
        <v>42465.666666666672</v>
      </c>
      <c r="K374">
        <v>1456408244</v>
      </c>
      <c r="L374" s="10">
        <f t="shared" si="21"/>
        <v>42425.576898148152</v>
      </c>
      <c r="M374" t="b">
        <v>0</v>
      </c>
      <c r="N374">
        <v>9</v>
      </c>
      <c r="O374" t="b">
        <v>1</v>
      </c>
      <c r="P374" t="s">
        <v>8269</v>
      </c>
      <c r="Q374" s="5">
        <f t="shared" si="22"/>
        <v>1.2533333333333334</v>
      </c>
      <c r="R374" s="6">
        <f t="shared" si="23"/>
        <v>41.777777777777779</v>
      </c>
      <c r="S374" t="s">
        <v>8310</v>
      </c>
      <c r="T374" t="s">
        <v>8315</v>
      </c>
    </row>
    <row r="375" spans="1:20" ht="43.2" x14ac:dyDescent="0.3">
      <c r="A375">
        <v>373</v>
      </c>
      <c r="B375" s="3" t="s">
        <v>374</v>
      </c>
      <c r="C375" s="3" t="s">
        <v>4483</v>
      </c>
      <c r="D375">
        <v>7500</v>
      </c>
      <c r="E375">
        <v>8000</v>
      </c>
      <c r="F375" t="s">
        <v>8219</v>
      </c>
      <c r="G375" t="s">
        <v>8224</v>
      </c>
      <c r="H375" t="s">
        <v>8246</v>
      </c>
      <c r="I375">
        <v>1342648398</v>
      </c>
      <c r="J375" s="10">
        <f t="shared" si="20"/>
        <v>41108.91201388889</v>
      </c>
      <c r="K375">
        <v>1340056398</v>
      </c>
      <c r="L375" s="10">
        <f t="shared" si="21"/>
        <v>41078.91201388889</v>
      </c>
      <c r="M375" t="b">
        <v>0</v>
      </c>
      <c r="N375">
        <v>89</v>
      </c>
      <c r="O375" t="b">
        <v>1</v>
      </c>
      <c r="P375" t="s">
        <v>8269</v>
      </c>
      <c r="Q375" s="5">
        <f t="shared" si="22"/>
        <v>1.0666666666666667</v>
      </c>
      <c r="R375" s="6">
        <f t="shared" si="23"/>
        <v>89.887640449438209</v>
      </c>
      <c r="S375" t="s">
        <v>8310</v>
      </c>
      <c r="T375" t="s">
        <v>8315</v>
      </c>
    </row>
    <row r="376" spans="1:20" ht="43.2" x14ac:dyDescent="0.3">
      <c r="A376">
        <v>374</v>
      </c>
      <c r="B376" s="3" t="s">
        <v>375</v>
      </c>
      <c r="C376" s="3" t="s">
        <v>4484</v>
      </c>
      <c r="D376">
        <v>6000</v>
      </c>
      <c r="E376">
        <v>7839</v>
      </c>
      <c r="F376" t="s">
        <v>8219</v>
      </c>
      <c r="G376" t="s">
        <v>8224</v>
      </c>
      <c r="H376" t="s">
        <v>8246</v>
      </c>
      <c r="I376">
        <v>1316208031</v>
      </c>
      <c r="J376" s="10">
        <f t="shared" si="20"/>
        <v>40802.889247685183</v>
      </c>
      <c r="K376">
        <v>1312320031</v>
      </c>
      <c r="L376" s="10">
        <f t="shared" si="21"/>
        <v>40757.889247685183</v>
      </c>
      <c r="M376" t="b">
        <v>0</v>
      </c>
      <c r="N376">
        <v>174</v>
      </c>
      <c r="O376" t="b">
        <v>1</v>
      </c>
      <c r="P376" t="s">
        <v>8269</v>
      </c>
      <c r="Q376" s="5">
        <f t="shared" si="22"/>
        <v>1.3065</v>
      </c>
      <c r="R376" s="6">
        <f t="shared" si="23"/>
        <v>45.051724137931032</v>
      </c>
      <c r="S376" t="s">
        <v>8310</v>
      </c>
      <c r="T376" t="s">
        <v>8315</v>
      </c>
    </row>
    <row r="377" spans="1:20" ht="43.2" x14ac:dyDescent="0.3">
      <c r="A377">
        <v>375</v>
      </c>
      <c r="B377" s="3" t="s">
        <v>376</v>
      </c>
      <c r="C377" s="3" t="s">
        <v>4485</v>
      </c>
      <c r="D377">
        <v>500</v>
      </c>
      <c r="E377">
        <v>600</v>
      </c>
      <c r="F377" t="s">
        <v>8219</v>
      </c>
      <c r="G377" t="s">
        <v>8224</v>
      </c>
      <c r="H377" t="s">
        <v>8246</v>
      </c>
      <c r="I377">
        <v>1393694280</v>
      </c>
      <c r="J377" s="10">
        <f t="shared" si="20"/>
        <v>41699.720833333333</v>
      </c>
      <c r="K377">
        <v>1390088311</v>
      </c>
      <c r="L377" s="10">
        <f t="shared" si="21"/>
        <v>41657.985081018516</v>
      </c>
      <c r="M377" t="b">
        <v>0</v>
      </c>
      <c r="N377">
        <v>14</v>
      </c>
      <c r="O377" t="b">
        <v>1</v>
      </c>
      <c r="P377" t="s">
        <v>8269</v>
      </c>
      <c r="Q377" s="5">
        <f t="shared" si="22"/>
        <v>1.2</v>
      </c>
      <c r="R377" s="6">
        <f t="shared" si="23"/>
        <v>42.857142857142854</v>
      </c>
      <c r="S377" t="s">
        <v>8310</v>
      </c>
      <c r="T377" t="s">
        <v>8315</v>
      </c>
    </row>
    <row r="378" spans="1:20" ht="43.2" x14ac:dyDescent="0.3">
      <c r="A378">
        <v>376</v>
      </c>
      <c r="B378" s="3" t="s">
        <v>377</v>
      </c>
      <c r="C378" s="3" t="s">
        <v>4486</v>
      </c>
      <c r="D378">
        <v>2450</v>
      </c>
      <c r="E378">
        <v>2596</v>
      </c>
      <c r="F378" t="s">
        <v>8219</v>
      </c>
      <c r="G378" t="s">
        <v>8225</v>
      </c>
      <c r="H378" t="s">
        <v>8247</v>
      </c>
      <c r="I378">
        <v>1472122316</v>
      </c>
      <c r="J378" s="10">
        <f t="shared" si="20"/>
        <v>42607.452731481477</v>
      </c>
      <c r="K378">
        <v>1469443916</v>
      </c>
      <c r="L378" s="10">
        <f t="shared" si="21"/>
        <v>42576.452731481477</v>
      </c>
      <c r="M378" t="b">
        <v>0</v>
      </c>
      <c r="N378">
        <v>48</v>
      </c>
      <c r="O378" t="b">
        <v>1</v>
      </c>
      <c r="P378" t="s">
        <v>8269</v>
      </c>
      <c r="Q378" s="5">
        <f t="shared" si="22"/>
        <v>1.0595918367346939</v>
      </c>
      <c r="R378" s="6">
        <f t="shared" si="23"/>
        <v>54.083333333333336</v>
      </c>
      <c r="S378" t="s">
        <v>8310</v>
      </c>
      <c r="T378" t="s">
        <v>8315</v>
      </c>
    </row>
    <row r="379" spans="1:20" ht="43.2" x14ac:dyDescent="0.3">
      <c r="A379">
        <v>377</v>
      </c>
      <c r="B379" s="3" t="s">
        <v>378</v>
      </c>
      <c r="C379" s="3" t="s">
        <v>4487</v>
      </c>
      <c r="D379">
        <v>12000</v>
      </c>
      <c r="E379">
        <v>13728</v>
      </c>
      <c r="F379" t="s">
        <v>8219</v>
      </c>
      <c r="G379" t="s">
        <v>8224</v>
      </c>
      <c r="H379" t="s">
        <v>8246</v>
      </c>
      <c r="I379">
        <v>1447484460</v>
      </c>
      <c r="J379" s="10">
        <f t="shared" si="20"/>
        <v>42322.292361111111</v>
      </c>
      <c r="K379">
        <v>1444888868</v>
      </c>
      <c r="L379" s="10">
        <f t="shared" si="21"/>
        <v>42292.250787037032</v>
      </c>
      <c r="M379" t="b">
        <v>0</v>
      </c>
      <c r="N379">
        <v>133</v>
      </c>
      <c r="O379" t="b">
        <v>1</v>
      </c>
      <c r="P379" t="s">
        <v>8269</v>
      </c>
      <c r="Q379" s="5">
        <f t="shared" si="22"/>
        <v>1.1439999999999999</v>
      </c>
      <c r="R379" s="6">
        <f t="shared" si="23"/>
        <v>103.21804511278195</v>
      </c>
      <c r="S379" t="s">
        <v>8310</v>
      </c>
      <c r="T379" t="s">
        <v>8315</v>
      </c>
    </row>
    <row r="380" spans="1:20" ht="57.6" x14ac:dyDescent="0.3">
      <c r="A380">
        <v>378</v>
      </c>
      <c r="B380" s="3" t="s">
        <v>379</v>
      </c>
      <c r="C380" s="3" t="s">
        <v>4488</v>
      </c>
      <c r="D380">
        <v>3000</v>
      </c>
      <c r="E380">
        <v>3353</v>
      </c>
      <c r="F380" t="s">
        <v>8219</v>
      </c>
      <c r="G380" t="s">
        <v>8229</v>
      </c>
      <c r="H380" t="s">
        <v>8251</v>
      </c>
      <c r="I380">
        <v>1453765920</v>
      </c>
      <c r="J380" s="10">
        <f t="shared" si="20"/>
        <v>42394.994444444441</v>
      </c>
      <c r="K380">
        <v>1451655808</v>
      </c>
      <c r="L380" s="10">
        <f t="shared" si="21"/>
        <v>42370.571851851855</v>
      </c>
      <c r="M380" t="b">
        <v>0</v>
      </c>
      <c r="N380">
        <v>83</v>
      </c>
      <c r="O380" t="b">
        <v>1</v>
      </c>
      <c r="P380" t="s">
        <v>8269</v>
      </c>
      <c r="Q380" s="5">
        <f t="shared" si="22"/>
        <v>1.1176666666666666</v>
      </c>
      <c r="R380" s="6">
        <f t="shared" si="23"/>
        <v>40.397590361445786</v>
      </c>
      <c r="S380" t="s">
        <v>8310</v>
      </c>
      <c r="T380" t="s">
        <v>8315</v>
      </c>
    </row>
    <row r="381" spans="1:20" ht="43.2" x14ac:dyDescent="0.3">
      <c r="A381">
        <v>379</v>
      </c>
      <c r="B381" s="3" t="s">
        <v>380</v>
      </c>
      <c r="C381" s="3" t="s">
        <v>4489</v>
      </c>
      <c r="D381">
        <v>15000</v>
      </c>
      <c r="E381">
        <v>17412</v>
      </c>
      <c r="F381" t="s">
        <v>8219</v>
      </c>
      <c r="G381" t="s">
        <v>8224</v>
      </c>
      <c r="H381" t="s">
        <v>8246</v>
      </c>
      <c r="I381">
        <v>1336062672</v>
      </c>
      <c r="J381" s="10">
        <f t="shared" si="20"/>
        <v>41032.688333333332</v>
      </c>
      <c r="K381">
        <v>1332174672</v>
      </c>
      <c r="L381" s="10">
        <f t="shared" si="21"/>
        <v>40987.688333333332</v>
      </c>
      <c r="M381" t="b">
        <v>0</v>
      </c>
      <c r="N381">
        <v>149</v>
      </c>
      <c r="O381" t="b">
        <v>1</v>
      </c>
      <c r="P381" t="s">
        <v>8269</v>
      </c>
      <c r="Q381" s="5">
        <f t="shared" si="22"/>
        <v>1.1608000000000001</v>
      </c>
      <c r="R381" s="6">
        <f t="shared" si="23"/>
        <v>116.85906040268456</v>
      </c>
      <c r="S381" t="s">
        <v>8310</v>
      </c>
      <c r="T381" t="s">
        <v>8315</v>
      </c>
    </row>
    <row r="382" spans="1:20" ht="57.6" x14ac:dyDescent="0.3">
      <c r="A382">
        <v>380</v>
      </c>
      <c r="B382" s="3" t="s">
        <v>381</v>
      </c>
      <c r="C382" s="3" t="s">
        <v>4490</v>
      </c>
      <c r="D382">
        <v>4000</v>
      </c>
      <c r="E382">
        <v>5660</v>
      </c>
      <c r="F382" t="s">
        <v>8219</v>
      </c>
      <c r="G382" t="s">
        <v>8224</v>
      </c>
      <c r="H382" t="s">
        <v>8246</v>
      </c>
      <c r="I382">
        <v>1453569392</v>
      </c>
      <c r="J382" s="10">
        <f t="shared" si="20"/>
        <v>42392.719814814816</v>
      </c>
      <c r="K382">
        <v>1451409392</v>
      </c>
      <c r="L382" s="10">
        <f t="shared" si="21"/>
        <v>42367.719814814816</v>
      </c>
      <c r="M382" t="b">
        <v>0</v>
      </c>
      <c r="N382">
        <v>49</v>
      </c>
      <c r="O382" t="b">
        <v>1</v>
      </c>
      <c r="P382" t="s">
        <v>8269</v>
      </c>
      <c r="Q382" s="5">
        <f t="shared" si="22"/>
        <v>1.415</v>
      </c>
      <c r="R382" s="6">
        <f t="shared" si="23"/>
        <v>115.51020408163265</v>
      </c>
      <c r="S382" t="s">
        <v>8310</v>
      </c>
      <c r="T382" t="s">
        <v>8315</v>
      </c>
    </row>
    <row r="383" spans="1:20" ht="43.2" x14ac:dyDescent="0.3">
      <c r="A383">
        <v>381</v>
      </c>
      <c r="B383" s="3" t="s">
        <v>382</v>
      </c>
      <c r="C383" s="3" t="s">
        <v>4491</v>
      </c>
      <c r="D383">
        <v>25000</v>
      </c>
      <c r="E383">
        <v>26182.5</v>
      </c>
      <c r="F383" t="s">
        <v>8219</v>
      </c>
      <c r="G383" t="s">
        <v>8224</v>
      </c>
      <c r="H383" t="s">
        <v>8246</v>
      </c>
      <c r="I383">
        <v>1343624400</v>
      </c>
      <c r="J383" s="10">
        <f t="shared" si="20"/>
        <v>41120.208333333336</v>
      </c>
      <c r="K383">
        <v>1340642717</v>
      </c>
      <c r="L383" s="10">
        <f t="shared" si="21"/>
        <v>41085.698113425926</v>
      </c>
      <c r="M383" t="b">
        <v>0</v>
      </c>
      <c r="N383">
        <v>251</v>
      </c>
      <c r="O383" t="b">
        <v>1</v>
      </c>
      <c r="P383" t="s">
        <v>8269</v>
      </c>
      <c r="Q383" s="5">
        <f t="shared" si="22"/>
        <v>1.0472999999999999</v>
      </c>
      <c r="R383" s="6">
        <f t="shared" si="23"/>
        <v>104.31274900398407</v>
      </c>
      <c r="S383" t="s">
        <v>8310</v>
      </c>
      <c r="T383" t="s">
        <v>8315</v>
      </c>
    </row>
    <row r="384" spans="1:20" ht="57.6" x14ac:dyDescent="0.3">
      <c r="A384">
        <v>382</v>
      </c>
      <c r="B384" s="3" t="s">
        <v>383</v>
      </c>
      <c r="C384" s="3" t="s">
        <v>4492</v>
      </c>
      <c r="D384">
        <v>600</v>
      </c>
      <c r="E384">
        <v>1535</v>
      </c>
      <c r="F384" t="s">
        <v>8219</v>
      </c>
      <c r="G384" t="s">
        <v>8224</v>
      </c>
      <c r="H384" t="s">
        <v>8246</v>
      </c>
      <c r="I384">
        <v>1346950900</v>
      </c>
      <c r="J384" s="10">
        <f t="shared" si="20"/>
        <v>41158.709490740745</v>
      </c>
      <c r="K384">
        <v>1345741300</v>
      </c>
      <c r="L384" s="10">
        <f t="shared" si="21"/>
        <v>41144.709490740745</v>
      </c>
      <c r="M384" t="b">
        <v>0</v>
      </c>
      <c r="N384">
        <v>22</v>
      </c>
      <c r="O384" t="b">
        <v>1</v>
      </c>
      <c r="P384" t="s">
        <v>8269</v>
      </c>
      <c r="Q384" s="5">
        <f t="shared" si="22"/>
        <v>2.5583333333333331</v>
      </c>
      <c r="R384" s="6">
        <f t="shared" si="23"/>
        <v>69.772727272727266</v>
      </c>
      <c r="S384" t="s">
        <v>8310</v>
      </c>
      <c r="T384" t="s">
        <v>8315</v>
      </c>
    </row>
    <row r="385" spans="1:20" ht="43.2" x14ac:dyDescent="0.3">
      <c r="A385">
        <v>383</v>
      </c>
      <c r="B385" s="3" t="s">
        <v>384</v>
      </c>
      <c r="C385" s="3" t="s">
        <v>4493</v>
      </c>
      <c r="D385">
        <v>999</v>
      </c>
      <c r="E385">
        <v>2065</v>
      </c>
      <c r="F385" t="s">
        <v>8219</v>
      </c>
      <c r="G385" t="s">
        <v>8224</v>
      </c>
      <c r="H385" t="s">
        <v>8246</v>
      </c>
      <c r="I385">
        <v>1400467759</v>
      </c>
      <c r="J385" s="10">
        <f t="shared" si="20"/>
        <v>41778.117581018516</v>
      </c>
      <c r="K385">
        <v>1398480559</v>
      </c>
      <c r="L385" s="10">
        <f t="shared" si="21"/>
        <v>41755.117581018516</v>
      </c>
      <c r="M385" t="b">
        <v>0</v>
      </c>
      <c r="N385">
        <v>48</v>
      </c>
      <c r="O385" t="b">
        <v>1</v>
      </c>
      <c r="P385" t="s">
        <v>8269</v>
      </c>
      <c r="Q385" s="5">
        <f t="shared" si="22"/>
        <v>2.0670670670670672</v>
      </c>
      <c r="R385" s="6">
        <f t="shared" si="23"/>
        <v>43.020833333333336</v>
      </c>
      <c r="S385" t="s">
        <v>8310</v>
      </c>
      <c r="T385" t="s">
        <v>8315</v>
      </c>
    </row>
    <row r="386" spans="1:20" ht="43.2" x14ac:dyDescent="0.3">
      <c r="A386">
        <v>384</v>
      </c>
      <c r="B386" s="3" t="s">
        <v>385</v>
      </c>
      <c r="C386" s="3" t="s">
        <v>4494</v>
      </c>
      <c r="D386">
        <v>20000</v>
      </c>
      <c r="E386">
        <v>22421</v>
      </c>
      <c r="F386" t="s">
        <v>8219</v>
      </c>
      <c r="G386" t="s">
        <v>8224</v>
      </c>
      <c r="H386" t="s">
        <v>8246</v>
      </c>
      <c r="I386">
        <v>1420569947</v>
      </c>
      <c r="J386" s="10">
        <f t="shared" si="20"/>
        <v>42010.781793981485</v>
      </c>
      <c r="K386">
        <v>1417977947</v>
      </c>
      <c r="L386" s="10">
        <f t="shared" si="21"/>
        <v>41980.781793981485</v>
      </c>
      <c r="M386" t="b">
        <v>0</v>
      </c>
      <c r="N386">
        <v>383</v>
      </c>
      <c r="O386" t="b">
        <v>1</v>
      </c>
      <c r="P386" t="s">
        <v>8269</v>
      </c>
      <c r="Q386" s="5">
        <f t="shared" si="22"/>
        <v>1.1210500000000001</v>
      </c>
      <c r="R386" s="6">
        <f t="shared" si="23"/>
        <v>58.540469973890339</v>
      </c>
      <c r="S386" t="s">
        <v>8310</v>
      </c>
      <c r="T386" t="s">
        <v>8315</v>
      </c>
    </row>
    <row r="387" spans="1:20" ht="43.2" x14ac:dyDescent="0.3">
      <c r="A387">
        <v>385</v>
      </c>
      <c r="B387" s="3" t="s">
        <v>386</v>
      </c>
      <c r="C387" s="3" t="s">
        <v>4495</v>
      </c>
      <c r="D387">
        <v>25000</v>
      </c>
      <c r="E387">
        <v>26495.5</v>
      </c>
      <c r="F387" t="s">
        <v>8219</v>
      </c>
      <c r="G387" t="s">
        <v>8224</v>
      </c>
      <c r="H387" t="s">
        <v>8246</v>
      </c>
      <c r="I387">
        <v>1416582101</v>
      </c>
      <c r="J387" s="10">
        <f t="shared" ref="J387:J450" si="24">(((I387/60)/60)/24)+DATE(1970,1,1)</f>
        <v>41964.626168981486</v>
      </c>
      <c r="K387">
        <v>1413986501</v>
      </c>
      <c r="L387" s="10">
        <f t="shared" ref="L387:L450" si="25">(((K387/60)/60)/24)+DATE(1970,1,1)</f>
        <v>41934.584502314814</v>
      </c>
      <c r="M387" t="b">
        <v>0</v>
      </c>
      <c r="N387">
        <v>237</v>
      </c>
      <c r="O387" t="b">
        <v>1</v>
      </c>
      <c r="P387" t="s">
        <v>8269</v>
      </c>
      <c r="Q387" s="5">
        <f t="shared" ref="Q387:Q450" si="26">E387/D387</f>
        <v>1.05982</v>
      </c>
      <c r="R387" s="6">
        <f t="shared" ref="R387:R450" si="27">E387/N387</f>
        <v>111.79535864978902</v>
      </c>
      <c r="S387" t="s">
        <v>8310</v>
      </c>
      <c r="T387" t="s">
        <v>8315</v>
      </c>
    </row>
    <row r="388" spans="1:20" ht="43.2" x14ac:dyDescent="0.3">
      <c r="A388">
        <v>386</v>
      </c>
      <c r="B388" s="3" t="s">
        <v>387</v>
      </c>
      <c r="C388" s="3" t="s">
        <v>4496</v>
      </c>
      <c r="D388">
        <v>600</v>
      </c>
      <c r="E388">
        <v>601</v>
      </c>
      <c r="F388" t="s">
        <v>8219</v>
      </c>
      <c r="G388" t="s">
        <v>8224</v>
      </c>
      <c r="H388" t="s">
        <v>8246</v>
      </c>
      <c r="I388">
        <v>1439246991</v>
      </c>
      <c r="J388" s="10">
        <f t="shared" si="24"/>
        <v>42226.951284722221</v>
      </c>
      <c r="K388">
        <v>1437950991</v>
      </c>
      <c r="L388" s="10">
        <f t="shared" si="25"/>
        <v>42211.951284722221</v>
      </c>
      <c r="M388" t="b">
        <v>0</v>
      </c>
      <c r="N388">
        <v>13</v>
      </c>
      <c r="O388" t="b">
        <v>1</v>
      </c>
      <c r="P388" t="s">
        <v>8269</v>
      </c>
      <c r="Q388" s="5">
        <f t="shared" si="26"/>
        <v>1.0016666666666667</v>
      </c>
      <c r="R388" s="6">
        <f t="shared" si="27"/>
        <v>46.230769230769234</v>
      </c>
      <c r="S388" t="s">
        <v>8310</v>
      </c>
      <c r="T388" t="s">
        <v>8315</v>
      </c>
    </row>
    <row r="389" spans="1:20" ht="57.6" x14ac:dyDescent="0.3">
      <c r="A389">
        <v>387</v>
      </c>
      <c r="B389" s="3" t="s">
        <v>388</v>
      </c>
      <c r="C389" s="3" t="s">
        <v>4497</v>
      </c>
      <c r="D389">
        <v>38000</v>
      </c>
      <c r="E389">
        <v>81316</v>
      </c>
      <c r="F389" t="s">
        <v>8219</v>
      </c>
      <c r="G389" t="s">
        <v>8224</v>
      </c>
      <c r="H389" t="s">
        <v>8246</v>
      </c>
      <c r="I389">
        <v>1439618400</v>
      </c>
      <c r="J389" s="10">
        <f t="shared" si="24"/>
        <v>42231.25</v>
      </c>
      <c r="K389">
        <v>1436976858</v>
      </c>
      <c r="L389" s="10">
        <f t="shared" si="25"/>
        <v>42200.67659722222</v>
      </c>
      <c r="M389" t="b">
        <v>0</v>
      </c>
      <c r="N389">
        <v>562</v>
      </c>
      <c r="O389" t="b">
        <v>1</v>
      </c>
      <c r="P389" t="s">
        <v>8269</v>
      </c>
      <c r="Q389" s="5">
        <f t="shared" si="26"/>
        <v>2.1398947368421051</v>
      </c>
      <c r="R389" s="6">
        <f t="shared" si="27"/>
        <v>144.69039145907473</v>
      </c>
      <c r="S389" t="s">
        <v>8310</v>
      </c>
      <c r="T389" t="s">
        <v>8315</v>
      </c>
    </row>
    <row r="390" spans="1:20" ht="43.2" x14ac:dyDescent="0.3">
      <c r="A390">
        <v>388</v>
      </c>
      <c r="B390" s="3" t="s">
        <v>389</v>
      </c>
      <c r="C390" s="3" t="s">
        <v>4498</v>
      </c>
      <c r="D390">
        <v>5000</v>
      </c>
      <c r="E390">
        <v>6308</v>
      </c>
      <c r="F390" t="s">
        <v>8219</v>
      </c>
      <c r="G390" t="s">
        <v>8224</v>
      </c>
      <c r="H390" t="s">
        <v>8246</v>
      </c>
      <c r="I390">
        <v>1469670580</v>
      </c>
      <c r="J390" s="10">
        <f t="shared" si="24"/>
        <v>42579.076157407413</v>
      </c>
      <c r="K390">
        <v>1467078580</v>
      </c>
      <c r="L390" s="10">
        <f t="shared" si="25"/>
        <v>42549.076157407413</v>
      </c>
      <c r="M390" t="b">
        <v>0</v>
      </c>
      <c r="N390">
        <v>71</v>
      </c>
      <c r="O390" t="b">
        <v>1</v>
      </c>
      <c r="P390" t="s">
        <v>8269</v>
      </c>
      <c r="Q390" s="5">
        <f t="shared" si="26"/>
        <v>1.2616000000000001</v>
      </c>
      <c r="R390" s="6">
        <f t="shared" si="27"/>
        <v>88.845070422535215</v>
      </c>
      <c r="S390" t="s">
        <v>8310</v>
      </c>
      <c r="T390" t="s">
        <v>8315</v>
      </c>
    </row>
    <row r="391" spans="1:20" ht="57.6" x14ac:dyDescent="0.3">
      <c r="A391">
        <v>389</v>
      </c>
      <c r="B391" s="3" t="s">
        <v>390</v>
      </c>
      <c r="C391" s="3" t="s">
        <v>4499</v>
      </c>
      <c r="D391">
        <v>68000</v>
      </c>
      <c r="E391">
        <v>123444.12</v>
      </c>
      <c r="F391" t="s">
        <v>8219</v>
      </c>
      <c r="G391" t="s">
        <v>8224</v>
      </c>
      <c r="H391" t="s">
        <v>8246</v>
      </c>
      <c r="I391">
        <v>1394233140</v>
      </c>
      <c r="J391" s="10">
        <f t="shared" si="24"/>
        <v>41705.957638888889</v>
      </c>
      <c r="K391">
        <v>1391477450</v>
      </c>
      <c r="L391" s="10">
        <f t="shared" si="25"/>
        <v>41674.063078703701</v>
      </c>
      <c r="M391" t="b">
        <v>0</v>
      </c>
      <c r="N391">
        <v>1510</v>
      </c>
      <c r="O391" t="b">
        <v>1</v>
      </c>
      <c r="P391" t="s">
        <v>8269</v>
      </c>
      <c r="Q391" s="5">
        <f t="shared" si="26"/>
        <v>1.8153547058823529</v>
      </c>
      <c r="R391" s="6">
        <f t="shared" si="27"/>
        <v>81.75107284768211</v>
      </c>
      <c r="S391" t="s">
        <v>8310</v>
      </c>
      <c r="T391" t="s">
        <v>8315</v>
      </c>
    </row>
    <row r="392" spans="1:20" ht="43.2" x14ac:dyDescent="0.3">
      <c r="A392">
        <v>390</v>
      </c>
      <c r="B392" s="3" t="s">
        <v>391</v>
      </c>
      <c r="C392" s="3" t="s">
        <v>4500</v>
      </c>
      <c r="D392">
        <v>1000</v>
      </c>
      <c r="E392">
        <v>1000</v>
      </c>
      <c r="F392" t="s">
        <v>8219</v>
      </c>
      <c r="G392" t="s">
        <v>8224</v>
      </c>
      <c r="H392" t="s">
        <v>8246</v>
      </c>
      <c r="I392">
        <v>1431046372</v>
      </c>
      <c r="J392" s="10">
        <f t="shared" si="24"/>
        <v>42132.036712962959</v>
      </c>
      <c r="K392">
        <v>1429318372</v>
      </c>
      <c r="L392" s="10">
        <f t="shared" si="25"/>
        <v>42112.036712962959</v>
      </c>
      <c r="M392" t="b">
        <v>0</v>
      </c>
      <c r="N392">
        <v>14</v>
      </c>
      <c r="O392" t="b">
        <v>1</v>
      </c>
      <c r="P392" t="s">
        <v>8269</v>
      </c>
      <c r="Q392" s="5">
        <f t="shared" si="26"/>
        <v>1</v>
      </c>
      <c r="R392" s="6">
        <f t="shared" si="27"/>
        <v>71.428571428571431</v>
      </c>
      <c r="S392" t="s">
        <v>8310</v>
      </c>
      <c r="T392" t="s">
        <v>8315</v>
      </c>
    </row>
    <row r="393" spans="1:20" ht="43.2" x14ac:dyDescent="0.3">
      <c r="A393">
        <v>391</v>
      </c>
      <c r="B393" s="3" t="s">
        <v>392</v>
      </c>
      <c r="C393" s="3" t="s">
        <v>4501</v>
      </c>
      <c r="D393">
        <v>20000</v>
      </c>
      <c r="E393">
        <v>20122</v>
      </c>
      <c r="F393" t="s">
        <v>8219</v>
      </c>
      <c r="G393" t="s">
        <v>8224</v>
      </c>
      <c r="H393" t="s">
        <v>8246</v>
      </c>
      <c r="I393">
        <v>1324169940</v>
      </c>
      <c r="J393" s="10">
        <f t="shared" si="24"/>
        <v>40895.040972222225</v>
      </c>
      <c r="K393">
        <v>1321578051</v>
      </c>
      <c r="L393" s="10">
        <f t="shared" si="25"/>
        <v>40865.042256944449</v>
      </c>
      <c r="M393" t="b">
        <v>0</v>
      </c>
      <c r="N393">
        <v>193</v>
      </c>
      <c r="O393" t="b">
        <v>1</v>
      </c>
      <c r="P393" t="s">
        <v>8269</v>
      </c>
      <c r="Q393" s="5">
        <f t="shared" si="26"/>
        <v>1.0061</v>
      </c>
      <c r="R393" s="6">
        <f t="shared" si="27"/>
        <v>104.25906735751295</v>
      </c>
      <c r="S393" t="s">
        <v>8310</v>
      </c>
      <c r="T393" t="s">
        <v>8315</v>
      </c>
    </row>
    <row r="394" spans="1:20" ht="43.2" x14ac:dyDescent="0.3">
      <c r="A394">
        <v>392</v>
      </c>
      <c r="B394" s="3" t="s">
        <v>393</v>
      </c>
      <c r="C394" s="3" t="s">
        <v>4502</v>
      </c>
      <c r="D394">
        <v>18500</v>
      </c>
      <c r="E394">
        <v>18667</v>
      </c>
      <c r="F394" t="s">
        <v>8219</v>
      </c>
      <c r="G394" t="s">
        <v>8224</v>
      </c>
      <c r="H394" t="s">
        <v>8246</v>
      </c>
      <c r="I394">
        <v>1315450800</v>
      </c>
      <c r="J394" s="10">
        <f t="shared" si="24"/>
        <v>40794.125</v>
      </c>
      <c r="K394">
        <v>1312823571</v>
      </c>
      <c r="L394" s="10">
        <f t="shared" si="25"/>
        <v>40763.717256944445</v>
      </c>
      <c r="M394" t="b">
        <v>0</v>
      </c>
      <c r="N394">
        <v>206</v>
      </c>
      <c r="O394" t="b">
        <v>1</v>
      </c>
      <c r="P394" t="s">
        <v>8269</v>
      </c>
      <c r="Q394" s="5">
        <f t="shared" si="26"/>
        <v>1.009027027027027</v>
      </c>
      <c r="R394" s="6">
        <f t="shared" si="27"/>
        <v>90.616504854368927</v>
      </c>
      <c r="S394" t="s">
        <v>8310</v>
      </c>
      <c r="T394" t="s">
        <v>8315</v>
      </c>
    </row>
    <row r="395" spans="1:20" ht="43.2" x14ac:dyDescent="0.3">
      <c r="A395">
        <v>393</v>
      </c>
      <c r="B395" s="3" t="s">
        <v>394</v>
      </c>
      <c r="C395" s="3" t="s">
        <v>4503</v>
      </c>
      <c r="D395">
        <v>50000</v>
      </c>
      <c r="E395">
        <v>55223</v>
      </c>
      <c r="F395" t="s">
        <v>8219</v>
      </c>
      <c r="G395" t="s">
        <v>8224</v>
      </c>
      <c r="H395" t="s">
        <v>8246</v>
      </c>
      <c r="I395">
        <v>1381424452</v>
      </c>
      <c r="J395" s="10">
        <f t="shared" si="24"/>
        <v>41557.708935185183</v>
      </c>
      <c r="K395">
        <v>1378746052</v>
      </c>
      <c r="L395" s="10">
        <f t="shared" si="25"/>
        <v>41526.708935185183</v>
      </c>
      <c r="M395" t="b">
        <v>0</v>
      </c>
      <c r="N395">
        <v>351</v>
      </c>
      <c r="O395" t="b">
        <v>1</v>
      </c>
      <c r="P395" t="s">
        <v>8269</v>
      </c>
      <c r="Q395" s="5">
        <f t="shared" si="26"/>
        <v>1.10446</v>
      </c>
      <c r="R395" s="6">
        <f t="shared" si="27"/>
        <v>157.33048433048432</v>
      </c>
      <c r="S395" t="s">
        <v>8310</v>
      </c>
      <c r="T395" t="s">
        <v>8315</v>
      </c>
    </row>
    <row r="396" spans="1:20" ht="43.2" x14ac:dyDescent="0.3">
      <c r="A396">
        <v>394</v>
      </c>
      <c r="B396" s="3" t="s">
        <v>395</v>
      </c>
      <c r="C396" s="3" t="s">
        <v>4504</v>
      </c>
      <c r="D396">
        <v>4700</v>
      </c>
      <c r="E396">
        <v>5259</v>
      </c>
      <c r="F396" t="s">
        <v>8219</v>
      </c>
      <c r="G396" t="s">
        <v>8227</v>
      </c>
      <c r="H396" t="s">
        <v>8249</v>
      </c>
      <c r="I396">
        <v>1460918282</v>
      </c>
      <c r="J396" s="10">
        <f t="shared" si="24"/>
        <v>42477.776412037041</v>
      </c>
      <c r="K396">
        <v>1455737882</v>
      </c>
      <c r="L396" s="10">
        <f t="shared" si="25"/>
        <v>42417.818078703705</v>
      </c>
      <c r="M396" t="b">
        <v>0</v>
      </c>
      <c r="N396">
        <v>50</v>
      </c>
      <c r="O396" t="b">
        <v>1</v>
      </c>
      <c r="P396" t="s">
        <v>8269</v>
      </c>
      <c r="Q396" s="5">
        <f t="shared" si="26"/>
        <v>1.118936170212766</v>
      </c>
      <c r="R396" s="6">
        <f t="shared" si="27"/>
        <v>105.18</v>
      </c>
      <c r="S396" t="s">
        <v>8310</v>
      </c>
      <c r="T396" t="s">
        <v>8315</v>
      </c>
    </row>
    <row r="397" spans="1:20" ht="43.2" x14ac:dyDescent="0.3">
      <c r="A397">
        <v>395</v>
      </c>
      <c r="B397" s="3" t="s">
        <v>396</v>
      </c>
      <c r="C397" s="3" t="s">
        <v>4505</v>
      </c>
      <c r="D397">
        <v>10000</v>
      </c>
      <c r="E397">
        <v>10804.45</v>
      </c>
      <c r="F397" t="s">
        <v>8219</v>
      </c>
      <c r="G397" t="s">
        <v>8224</v>
      </c>
      <c r="H397" t="s">
        <v>8246</v>
      </c>
      <c r="I397">
        <v>1335562320</v>
      </c>
      <c r="J397" s="10">
        <f t="shared" si="24"/>
        <v>41026.897222222222</v>
      </c>
      <c r="K397">
        <v>1332452960</v>
      </c>
      <c r="L397" s="10">
        <f t="shared" si="25"/>
        <v>40990.909259259257</v>
      </c>
      <c r="M397" t="b">
        <v>0</v>
      </c>
      <c r="N397">
        <v>184</v>
      </c>
      <c r="O397" t="b">
        <v>1</v>
      </c>
      <c r="P397" t="s">
        <v>8269</v>
      </c>
      <c r="Q397" s="5">
        <f t="shared" si="26"/>
        <v>1.0804450000000001</v>
      </c>
      <c r="R397" s="6">
        <f t="shared" si="27"/>
        <v>58.719836956521746</v>
      </c>
      <c r="S397" t="s">
        <v>8310</v>
      </c>
      <c r="T397" t="s">
        <v>8315</v>
      </c>
    </row>
    <row r="398" spans="1:20" ht="43.2" x14ac:dyDescent="0.3">
      <c r="A398">
        <v>396</v>
      </c>
      <c r="B398" s="3" t="s">
        <v>397</v>
      </c>
      <c r="C398" s="3" t="s">
        <v>4506</v>
      </c>
      <c r="D398">
        <v>15000</v>
      </c>
      <c r="E398">
        <v>16000</v>
      </c>
      <c r="F398" t="s">
        <v>8219</v>
      </c>
      <c r="G398" t="s">
        <v>8224</v>
      </c>
      <c r="H398" t="s">
        <v>8246</v>
      </c>
      <c r="I398">
        <v>1341668006</v>
      </c>
      <c r="J398" s="10">
        <f t="shared" si="24"/>
        <v>41097.564884259256</v>
      </c>
      <c r="K398">
        <v>1340372006</v>
      </c>
      <c r="L398" s="10">
        <f t="shared" si="25"/>
        <v>41082.564884259256</v>
      </c>
      <c r="M398" t="b">
        <v>0</v>
      </c>
      <c r="N398">
        <v>196</v>
      </c>
      <c r="O398" t="b">
        <v>1</v>
      </c>
      <c r="P398" t="s">
        <v>8269</v>
      </c>
      <c r="Q398" s="5">
        <f t="shared" si="26"/>
        <v>1.0666666666666667</v>
      </c>
      <c r="R398" s="6">
        <f t="shared" si="27"/>
        <v>81.632653061224488</v>
      </c>
      <c r="S398" t="s">
        <v>8310</v>
      </c>
      <c r="T398" t="s">
        <v>8315</v>
      </c>
    </row>
    <row r="399" spans="1:20" ht="57.6" x14ac:dyDescent="0.3">
      <c r="A399">
        <v>397</v>
      </c>
      <c r="B399" s="3" t="s">
        <v>398</v>
      </c>
      <c r="C399" s="3" t="s">
        <v>4507</v>
      </c>
      <c r="D399">
        <v>12444</v>
      </c>
      <c r="E399">
        <v>12929.35</v>
      </c>
      <c r="F399" t="s">
        <v>8219</v>
      </c>
      <c r="G399" t="s">
        <v>8224</v>
      </c>
      <c r="H399" t="s">
        <v>8246</v>
      </c>
      <c r="I399">
        <v>1283312640</v>
      </c>
      <c r="J399" s="10">
        <f t="shared" si="24"/>
        <v>40422.155555555553</v>
      </c>
      <c r="K399">
        <v>1279651084</v>
      </c>
      <c r="L399" s="10">
        <f t="shared" si="25"/>
        <v>40379.776435185187</v>
      </c>
      <c r="M399" t="b">
        <v>0</v>
      </c>
      <c r="N399">
        <v>229</v>
      </c>
      <c r="O399" t="b">
        <v>1</v>
      </c>
      <c r="P399" t="s">
        <v>8269</v>
      </c>
      <c r="Q399" s="5">
        <f t="shared" si="26"/>
        <v>1.0390027322404372</v>
      </c>
      <c r="R399" s="6">
        <f t="shared" si="27"/>
        <v>56.460043668122275</v>
      </c>
      <c r="S399" t="s">
        <v>8310</v>
      </c>
      <c r="T399" t="s">
        <v>8315</v>
      </c>
    </row>
    <row r="400" spans="1:20" ht="43.2" x14ac:dyDescent="0.3">
      <c r="A400">
        <v>398</v>
      </c>
      <c r="B400" s="3" t="s">
        <v>399</v>
      </c>
      <c r="C400" s="3" t="s">
        <v>4508</v>
      </c>
      <c r="D400">
        <v>7500</v>
      </c>
      <c r="E400">
        <v>9387</v>
      </c>
      <c r="F400" t="s">
        <v>8219</v>
      </c>
      <c r="G400" t="s">
        <v>8224</v>
      </c>
      <c r="H400" t="s">
        <v>8246</v>
      </c>
      <c r="I400">
        <v>1430334126</v>
      </c>
      <c r="J400" s="10">
        <f t="shared" si="24"/>
        <v>42123.793124999997</v>
      </c>
      <c r="K400">
        <v>1426446126</v>
      </c>
      <c r="L400" s="10">
        <f t="shared" si="25"/>
        <v>42078.793124999997</v>
      </c>
      <c r="M400" t="b">
        <v>0</v>
      </c>
      <c r="N400">
        <v>67</v>
      </c>
      <c r="O400" t="b">
        <v>1</v>
      </c>
      <c r="P400" t="s">
        <v>8269</v>
      </c>
      <c r="Q400" s="5">
        <f t="shared" si="26"/>
        <v>1.2516</v>
      </c>
      <c r="R400" s="6">
        <f t="shared" si="27"/>
        <v>140.1044776119403</v>
      </c>
      <c r="S400" t="s">
        <v>8310</v>
      </c>
      <c r="T400" t="s">
        <v>8315</v>
      </c>
    </row>
    <row r="401" spans="1:20" ht="43.2" x14ac:dyDescent="0.3">
      <c r="A401">
        <v>399</v>
      </c>
      <c r="B401" s="3" t="s">
        <v>400</v>
      </c>
      <c r="C401" s="3" t="s">
        <v>4509</v>
      </c>
      <c r="D401">
        <v>20000</v>
      </c>
      <c r="E401">
        <v>21361</v>
      </c>
      <c r="F401" t="s">
        <v>8219</v>
      </c>
      <c r="G401" t="s">
        <v>8225</v>
      </c>
      <c r="H401" t="s">
        <v>8247</v>
      </c>
      <c r="I401">
        <v>1481716800</v>
      </c>
      <c r="J401" s="10">
        <f t="shared" si="24"/>
        <v>42718.5</v>
      </c>
      <c r="K401">
        <v>1479070867</v>
      </c>
      <c r="L401" s="10">
        <f t="shared" si="25"/>
        <v>42687.875775462962</v>
      </c>
      <c r="M401" t="b">
        <v>0</v>
      </c>
      <c r="N401">
        <v>95</v>
      </c>
      <c r="O401" t="b">
        <v>1</v>
      </c>
      <c r="P401" t="s">
        <v>8269</v>
      </c>
      <c r="Q401" s="5">
        <f t="shared" si="26"/>
        <v>1.0680499999999999</v>
      </c>
      <c r="R401" s="6">
        <f t="shared" si="27"/>
        <v>224.85263157894738</v>
      </c>
      <c r="S401" t="s">
        <v>8310</v>
      </c>
      <c r="T401" t="s">
        <v>8315</v>
      </c>
    </row>
    <row r="402" spans="1:20" ht="43.2" x14ac:dyDescent="0.3">
      <c r="A402">
        <v>400</v>
      </c>
      <c r="B402" s="3" t="s">
        <v>401</v>
      </c>
      <c r="C402" s="3" t="s">
        <v>4510</v>
      </c>
      <c r="D402">
        <v>10000</v>
      </c>
      <c r="E402">
        <v>11230.25</v>
      </c>
      <c r="F402" t="s">
        <v>8219</v>
      </c>
      <c r="G402" t="s">
        <v>8224</v>
      </c>
      <c r="H402" t="s">
        <v>8246</v>
      </c>
      <c r="I402">
        <v>1400297400</v>
      </c>
      <c r="J402" s="10">
        <f t="shared" si="24"/>
        <v>41776.145833333336</v>
      </c>
      <c r="K402">
        <v>1397661347</v>
      </c>
      <c r="L402" s="10">
        <f t="shared" si="25"/>
        <v>41745.635960648149</v>
      </c>
      <c r="M402" t="b">
        <v>0</v>
      </c>
      <c r="N402">
        <v>62</v>
      </c>
      <c r="O402" t="b">
        <v>1</v>
      </c>
      <c r="P402" t="s">
        <v>8269</v>
      </c>
      <c r="Q402" s="5">
        <f t="shared" si="26"/>
        <v>1.1230249999999999</v>
      </c>
      <c r="R402" s="6">
        <f t="shared" si="27"/>
        <v>181.13306451612902</v>
      </c>
      <c r="S402" t="s">
        <v>8310</v>
      </c>
      <c r="T402" t="s">
        <v>8315</v>
      </c>
    </row>
    <row r="403" spans="1:20" ht="43.2" x14ac:dyDescent="0.3">
      <c r="A403">
        <v>401</v>
      </c>
      <c r="B403" s="3" t="s">
        <v>402</v>
      </c>
      <c r="C403" s="3" t="s">
        <v>4511</v>
      </c>
      <c r="D403">
        <v>50000</v>
      </c>
      <c r="E403">
        <v>51906</v>
      </c>
      <c r="F403" t="s">
        <v>8219</v>
      </c>
      <c r="G403" t="s">
        <v>8224</v>
      </c>
      <c r="H403" t="s">
        <v>8246</v>
      </c>
      <c r="I403">
        <v>1312747970</v>
      </c>
      <c r="J403" s="10">
        <f t="shared" si="24"/>
        <v>40762.842245370368</v>
      </c>
      <c r="K403">
        <v>1310155970</v>
      </c>
      <c r="L403" s="10">
        <f t="shared" si="25"/>
        <v>40732.842245370368</v>
      </c>
      <c r="M403" t="b">
        <v>0</v>
      </c>
      <c r="N403">
        <v>73</v>
      </c>
      <c r="O403" t="b">
        <v>1</v>
      </c>
      <c r="P403" t="s">
        <v>8269</v>
      </c>
      <c r="Q403" s="5">
        <f t="shared" si="26"/>
        <v>1.0381199999999999</v>
      </c>
      <c r="R403" s="6">
        <f t="shared" si="27"/>
        <v>711.04109589041093</v>
      </c>
      <c r="S403" t="s">
        <v>8310</v>
      </c>
      <c r="T403" t="s">
        <v>8315</v>
      </c>
    </row>
    <row r="404" spans="1:20" ht="43.2" x14ac:dyDescent="0.3">
      <c r="A404">
        <v>402</v>
      </c>
      <c r="B404" s="3" t="s">
        <v>403</v>
      </c>
      <c r="C404" s="3" t="s">
        <v>4512</v>
      </c>
      <c r="D404">
        <v>2000</v>
      </c>
      <c r="E404">
        <v>2833</v>
      </c>
      <c r="F404" t="s">
        <v>8219</v>
      </c>
      <c r="G404" t="s">
        <v>8224</v>
      </c>
      <c r="H404" t="s">
        <v>8246</v>
      </c>
      <c r="I404">
        <v>1446731817</v>
      </c>
      <c r="J404" s="10">
        <f t="shared" si="24"/>
        <v>42313.58121527778</v>
      </c>
      <c r="K404">
        <v>1444913817</v>
      </c>
      <c r="L404" s="10">
        <f t="shared" si="25"/>
        <v>42292.539548611108</v>
      </c>
      <c r="M404" t="b">
        <v>0</v>
      </c>
      <c r="N404">
        <v>43</v>
      </c>
      <c r="O404" t="b">
        <v>1</v>
      </c>
      <c r="P404" t="s">
        <v>8269</v>
      </c>
      <c r="Q404" s="5">
        <f t="shared" si="26"/>
        <v>1.4165000000000001</v>
      </c>
      <c r="R404" s="6">
        <f t="shared" si="27"/>
        <v>65.883720930232556</v>
      </c>
      <c r="S404" t="s">
        <v>8310</v>
      </c>
      <c r="T404" t="s">
        <v>8315</v>
      </c>
    </row>
    <row r="405" spans="1:20" ht="43.2" x14ac:dyDescent="0.3">
      <c r="A405">
        <v>403</v>
      </c>
      <c r="B405" s="3" t="s">
        <v>404</v>
      </c>
      <c r="C405" s="3" t="s">
        <v>4513</v>
      </c>
      <c r="D405">
        <v>5000</v>
      </c>
      <c r="E405">
        <v>5263</v>
      </c>
      <c r="F405" t="s">
        <v>8219</v>
      </c>
      <c r="G405" t="s">
        <v>8224</v>
      </c>
      <c r="H405" t="s">
        <v>8246</v>
      </c>
      <c r="I405">
        <v>1312960080</v>
      </c>
      <c r="J405" s="10">
        <f t="shared" si="24"/>
        <v>40765.297222222223</v>
      </c>
      <c r="K405">
        <v>1308900441</v>
      </c>
      <c r="L405" s="10">
        <f t="shared" si="25"/>
        <v>40718.310659722221</v>
      </c>
      <c r="M405" t="b">
        <v>0</v>
      </c>
      <c r="N405">
        <v>70</v>
      </c>
      <c r="O405" t="b">
        <v>1</v>
      </c>
      <c r="P405" t="s">
        <v>8269</v>
      </c>
      <c r="Q405" s="5">
        <f t="shared" si="26"/>
        <v>1.0526</v>
      </c>
      <c r="R405" s="6">
        <f t="shared" si="27"/>
        <v>75.185714285714283</v>
      </c>
      <c r="S405" t="s">
        <v>8310</v>
      </c>
      <c r="T405" t="s">
        <v>8315</v>
      </c>
    </row>
    <row r="406" spans="1:20" ht="43.2" x14ac:dyDescent="0.3">
      <c r="A406">
        <v>404</v>
      </c>
      <c r="B406" s="3" t="s">
        <v>405</v>
      </c>
      <c r="C406" s="3" t="s">
        <v>4514</v>
      </c>
      <c r="D406">
        <v>35000</v>
      </c>
      <c r="E406">
        <v>36082</v>
      </c>
      <c r="F406" t="s">
        <v>8219</v>
      </c>
      <c r="G406" t="s">
        <v>8224</v>
      </c>
      <c r="H406" t="s">
        <v>8246</v>
      </c>
      <c r="I406">
        <v>1391641440</v>
      </c>
      <c r="J406" s="10">
        <f t="shared" si="24"/>
        <v>41675.961111111108</v>
      </c>
      <c r="K406">
        <v>1389107062</v>
      </c>
      <c r="L406" s="10">
        <f t="shared" si="25"/>
        <v>41646.628032407411</v>
      </c>
      <c r="M406" t="b">
        <v>0</v>
      </c>
      <c r="N406">
        <v>271</v>
      </c>
      <c r="O406" t="b">
        <v>1</v>
      </c>
      <c r="P406" t="s">
        <v>8269</v>
      </c>
      <c r="Q406" s="5">
        <f t="shared" si="26"/>
        <v>1.0309142857142857</v>
      </c>
      <c r="R406" s="6">
        <f t="shared" si="27"/>
        <v>133.14391143911439</v>
      </c>
      <c r="S406" t="s">
        <v>8310</v>
      </c>
      <c r="T406" t="s">
        <v>8315</v>
      </c>
    </row>
    <row r="407" spans="1:20" ht="28.8" x14ac:dyDescent="0.3">
      <c r="A407">
        <v>405</v>
      </c>
      <c r="B407" s="3" t="s">
        <v>406</v>
      </c>
      <c r="C407" s="3" t="s">
        <v>4515</v>
      </c>
      <c r="D407">
        <v>2820</v>
      </c>
      <c r="E407">
        <v>3036</v>
      </c>
      <c r="F407" t="s">
        <v>8219</v>
      </c>
      <c r="G407" t="s">
        <v>8224</v>
      </c>
      <c r="H407" t="s">
        <v>8246</v>
      </c>
      <c r="I407">
        <v>1394071339</v>
      </c>
      <c r="J407" s="10">
        <f t="shared" si="24"/>
        <v>41704.08494212963</v>
      </c>
      <c r="K407">
        <v>1391479339</v>
      </c>
      <c r="L407" s="10">
        <f t="shared" si="25"/>
        <v>41674.08494212963</v>
      </c>
      <c r="M407" t="b">
        <v>0</v>
      </c>
      <c r="N407">
        <v>55</v>
      </c>
      <c r="O407" t="b">
        <v>1</v>
      </c>
      <c r="P407" t="s">
        <v>8269</v>
      </c>
      <c r="Q407" s="5">
        <f t="shared" si="26"/>
        <v>1.0765957446808512</v>
      </c>
      <c r="R407" s="6">
        <f t="shared" si="27"/>
        <v>55.2</v>
      </c>
      <c r="S407" t="s">
        <v>8310</v>
      </c>
      <c r="T407" t="s">
        <v>8315</v>
      </c>
    </row>
    <row r="408" spans="1:20" ht="43.2" x14ac:dyDescent="0.3">
      <c r="A408">
        <v>406</v>
      </c>
      <c r="B408" s="3" t="s">
        <v>407</v>
      </c>
      <c r="C408" s="3" t="s">
        <v>4516</v>
      </c>
      <c r="D408">
        <v>2800</v>
      </c>
      <c r="E408">
        <v>3015.73</v>
      </c>
      <c r="F408" t="s">
        <v>8219</v>
      </c>
      <c r="G408" t="s">
        <v>8224</v>
      </c>
      <c r="H408" t="s">
        <v>8246</v>
      </c>
      <c r="I408">
        <v>1304920740</v>
      </c>
      <c r="J408" s="10">
        <f t="shared" si="24"/>
        <v>40672.249305555553</v>
      </c>
      <c r="K408">
        <v>1301975637</v>
      </c>
      <c r="L408" s="10">
        <f t="shared" si="25"/>
        <v>40638.162465277775</v>
      </c>
      <c r="M408" t="b">
        <v>0</v>
      </c>
      <c r="N408">
        <v>35</v>
      </c>
      <c r="O408" t="b">
        <v>1</v>
      </c>
      <c r="P408" t="s">
        <v>8269</v>
      </c>
      <c r="Q408" s="5">
        <f t="shared" si="26"/>
        <v>1.0770464285714285</v>
      </c>
      <c r="R408" s="6">
        <f t="shared" si="27"/>
        <v>86.163714285714292</v>
      </c>
      <c r="S408" t="s">
        <v>8310</v>
      </c>
      <c r="T408" t="s">
        <v>8315</v>
      </c>
    </row>
    <row r="409" spans="1:20" ht="43.2" x14ac:dyDescent="0.3">
      <c r="A409">
        <v>407</v>
      </c>
      <c r="B409" s="3" t="s">
        <v>408</v>
      </c>
      <c r="C409" s="3" t="s">
        <v>4517</v>
      </c>
      <c r="D409">
        <v>2000</v>
      </c>
      <c r="E409">
        <v>2031</v>
      </c>
      <c r="F409" t="s">
        <v>8219</v>
      </c>
      <c r="G409" t="s">
        <v>8224</v>
      </c>
      <c r="H409" t="s">
        <v>8246</v>
      </c>
      <c r="I409">
        <v>1321739650</v>
      </c>
      <c r="J409" s="10">
        <f t="shared" si="24"/>
        <v>40866.912615740745</v>
      </c>
      <c r="K409">
        <v>1316552050</v>
      </c>
      <c r="L409" s="10">
        <f t="shared" si="25"/>
        <v>40806.870949074073</v>
      </c>
      <c r="M409" t="b">
        <v>0</v>
      </c>
      <c r="N409">
        <v>22</v>
      </c>
      <c r="O409" t="b">
        <v>1</v>
      </c>
      <c r="P409" t="s">
        <v>8269</v>
      </c>
      <c r="Q409" s="5">
        <f t="shared" si="26"/>
        <v>1.0155000000000001</v>
      </c>
      <c r="R409" s="6">
        <f t="shared" si="27"/>
        <v>92.318181818181813</v>
      </c>
      <c r="S409" t="s">
        <v>8310</v>
      </c>
      <c r="T409" t="s">
        <v>8315</v>
      </c>
    </row>
    <row r="410" spans="1:20" ht="43.2" x14ac:dyDescent="0.3">
      <c r="A410">
        <v>408</v>
      </c>
      <c r="B410" s="3" t="s">
        <v>409</v>
      </c>
      <c r="C410" s="3" t="s">
        <v>4518</v>
      </c>
      <c r="D410">
        <v>6000</v>
      </c>
      <c r="E410">
        <v>6086.26</v>
      </c>
      <c r="F410" t="s">
        <v>8219</v>
      </c>
      <c r="G410" t="s">
        <v>8224</v>
      </c>
      <c r="H410" t="s">
        <v>8246</v>
      </c>
      <c r="I410">
        <v>1383676790</v>
      </c>
      <c r="J410" s="10">
        <f t="shared" si="24"/>
        <v>41583.777662037035</v>
      </c>
      <c r="K410">
        <v>1380217190</v>
      </c>
      <c r="L410" s="10">
        <f t="shared" si="25"/>
        <v>41543.735995370371</v>
      </c>
      <c r="M410" t="b">
        <v>0</v>
      </c>
      <c r="N410">
        <v>38</v>
      </c>
      <c r="O410" t="b">
        <v>1</v>
      </c>
      <c r="P410" t="s">
        <v>8269</v>
      </c>
      <c r="Q410" s="5">
        <f t="shared" si="26"/>
        <v>1.0143766666666667</v>
      </c>
      <c r="R410" s="6">
        <f t="shared" si="27"/>
        <v>160.16473684210527</v>
      </c>
      <c r="S410" t="s">
        <v>8310</v>
      </c>
      <c r="T410" t="s">
        <v>8315</v>
      </c>
    </row>
    <row r="411" spans="1:20" ht="43.2" x14ac:dyDescent="0.3">
      <c r="A411">
        <v>409</v>
      </c>
      <c r="B411" s="3" t="s">
        <v>410</v>
      </c>
      <c r="C411" s="3" t="s">
        <v>4519</v>
      </c>
      <c r="D411">
        <v>500</v>
      </c>
      <c r="E411">
        <v>684</v>
      </c>
      <c r="F411" t="s">
        <v>8219</v>
      </c>
      <c r="G411" t="s">
        <v>8225</v>
      </c>
      <c r="H411" t="s">
        <v>8247</v>
      </c>
      <c r="I411">
        <v>1469220144</v>
      </c>
      <c r="J411" s="10">
        <f t="shared" si="24"/>
        <v>42573.862777777773</v>
      </c>
      <c r="K411">
        <v>1466628144</v>
      </c>
      <c r="L411" s="10">
        <f t="shared" si="25"/>
        <v>42543.862777777773</v>
      </c>
      <c r="M411" t="b">
        <v>0</v>
      </c>
      <c r="N411">
        <v>15</v>
      </c>
      <c r="O411" t="b">
        <v>1</v>
      </c>
      <c r="P411" t="s">
        <v>8269</v>
      </c>
      <c r="Q411" s="5">
        <f t="shared" si="26"/>
        <v>1.3680000000000001</v>
      </c>
      <c r="R411" s="6">
        <f t="shared" si="27"/>
        <v>45.6</v>
      </c>
      <c r="S411" t="s">
        <v>8310</v>
      </c>
      <c r="T411" t="s">
        <v>8315</v>
      </c>
    </row>
    <row r="412" spans="1:20" ht="43.2" x14ac:dyDescent="0.3">
      <c r="A412">
        <v>410</v>
      </c>
      <c r="B412" s="3" t="s">
        <v>411</v>
      </c>
      <c r="C412" s="3" t="s">
        <v>4520</v>
      </c>
      <c r="D412">
        <v>1000</v>
      </c>
      <c r="E412">
        <v>1283</v>
      </c>
      <c r="F412" t="s">
        <v>8219</v>
      </c>
      <c r="G412" t="s">
        <v>8229</v>
      </c>
      <c r="H412" t="s">
        <v>8251</v>
      </c>
      <c r="I412">
        <v>1434670397</v>
      </c>
      <c r="J412" s="10">
        <f t="shared" si="24"/>
        <v>42173.981446759266</v>
      </c>
      <c r="K412">
        <v>1429486397</v>
      </c>
      <c r="L412" s="10">
        <f t="shared" si="25"/>
        <v>42113.981446759266</v>
      </c>
      <c r="M412" t="b">
        <v>0</v>
      </c>
      <c r="N412">
        <v>7</v>
      </c>
      <c r="O412" t="b">
        <v>1</v>
      </c>
      <c r="P412" t="s">
        <v>8269</v>
      </c>
      <c r="Q412" s="5">
        <f t="shared" si="26"/>
        <v>1.2829999999999999</v>
      </c>
      <c r="R412" s="6">
        <f t="shared" si="27"/>
        <v>183.28571428571428</v>
      </c>
      <c r="S412" t="s">
        <v>8310</v>
      </c>
      <c r="T412" t="s">
        <v>8315</v>
      </c>
    </row>
    <row r="413" spans="1:20" ht="43.2" x14ac:dyDescent="0.3">
      <c r="A413">
        <v>411</v>
      </c>
      <c r="B413" s="3" t="s">
        <v>412</v>
      </c>
      <c r="C413" s="3" t="s">
        <v>4521</v>
      </c>
      <c r="D413">
        <v>30000</v>
      </c>
      <c r="E413">
        <v>30315</v>
      </c>
      <c r="F413" t="s">
        <v>8219</v>
      </c>
      <c r="G413" t="s">
        <v>8224</v>
      </c>
      <c r="H413" t="s">
        <v>8246</v>
      </c>
      <c r="I413">
        <v>1387688400</v>
      </c>
      <c r="J413" s="10">
        <f t="shared" si="24"/>
        <v>41630.208333333336</v>
      </c>
      <c r="K413">
        <v>1384920804</v>
      </c>
      <c r="L413" s="10">
        <f t="shared" si="25"/>
        <v>41598.17597222222</v>
      </c>
      <c r="M413" t="b">
        <v>0</v>
      </c>
      <c r="N413">
        <v>241</v>
      </c>
      <c r="O413" t="b">
        <v>1</v>
      </c>
      <c r="P413" t="s">
        <v>8269</v>
      </c>
      <c r="Q413" s="5">
        <f t="shared" si="26"/>
        <v>1.0105</v>
      </c>
      <c r="R413" s="6">
        <f t="shared" si="27"/>
        <v>125.78838174273859</v>
      </c>
      <c r="S413" t="s">
        <v>8310</v>
      </c>
      <c r="T413" t="s">
        <v>8315</v>
      </c>
    </row>
    <row r="414" spans="1:20" ht="43.2" x14ac:dyDescent="0.3">
      <c r="A414">
        <v>412</v>
      </c>
      <c r="B414" s="3" t="s">
        <v>413</v>
      </c>
      <c r="C414" s="3" t="s">
        <v>4522</v>
      </c>
      <c r="D414">
        <v>2500</v>
      </c>
      <c r="E414">
        <v>3171</v>
      </c>
      <c r="F414" t="s">
        <v>8219</v>
      </c>
      <c r="G414" t="s">
        <v>8224</v>
      </c>
      <c r="H414" t="s">
        <v>8246</v>
      </c>
      <c r="I414">
        <v>1343238578</v>
      </c>
      <c r="J414" s="10">
        <f t="shared" si="24"/>
        <v>41115.742800925924</v>
      </c>
      <c r="K414">
        <v>1341856178</v>
      </c>
      <c r="L414" s="10">
        <f t="shared" si="25"/>
        <v>41099.742800925924</v>
      </c>
      <c r="M414" t="b">
        <v>0</v>
      </c>
      <c r="N414">
        <v>55</v>
      </c>
      <c r="O414" t="b">
        <v>1</v>
      </c>
      <c r="P414" t="s">
        <v>8269</v>
      </c>
      <c r="Q414" s="5">
        <f t="shared" si="26"/>
        <v>1.2684</v>
      </c>
      <c r="R414" s="6">
        <f t="shared" si="27"/>
        <v>57.654545454545456</v>
      </c>
      <c r="S414" t="s">
        <v>8310</v>
      </c>
      <c r="T414" t="s">
        <v>8315</v>
      </c>
    </row>
    <row r="415" spans="1:20" ht="43.2" x14ac:dyDescent="0.3">
      <c r="A415">
        <v>413</v>
      </c>
      <c r="B415" s="3" t="s">
        <v>414</v>
      </c>
      <c r="C415" s="3" t="s">
        <v>4523</v>
      </c>
      <c r="D415">
        <v>12800</v>
      </c>
      <c r="E415">
        <v>13451</v>
      </c>
      <c r="F415" t="s">
        <v>8219</v>
      </c>
      <c r="G415" t="s">
        <v>8224</v>
      </c>
      <c r="H415" t="s">
        <v>8246</v>
      </c>
      <c r="I415">
        <v>1342731811</v>
      </c>
      <c r="J415" s="10">
        <f t="shared" si="24"/>
        <v>41109.877442129626</v>
      </c>
      <c r="K415">
        <v>1340139811</v>
      </c>
      <c r="L415" s="10">
        <f t="shared" si="25"/>
        <v>41079.877442129626</v>
      </c>
      <c r="M415" t="b">
        <v>0</v>
      </c>
      <c r="N415">
        <v>171</v>
      </c>
      <c r="O415" t="b">
        <v>1</v>
      </c>
      <c r="P415" t="s">
        <v>8269</v>
      </c>
      <c r="Q415" s="5">
        <f t="shared" si="26"/>
        <v>1.0508593749999999</v>
      </c>
      <c r="R415" s="6">
        <f t="shared" si="27"/>
        <v>78.660818713450297</v>
      </c>
      <c r="S415" t="s">
        <v>8310</v>
      </c>
      <c r="T415" t="s">
        <v>8315</v>
      </c>
    </row>
    <row r="416" spans="1:20" ht="43.2" x14ac:dyDescent="0.3">
      <c r="A416">
        <v>414</v>
      </c>
      <c r="B416" s="3" t="s">
        <v>415</v>
      </c>
      <c r="C416" s="3" t="s">
        <v>4524</v>
      </c>
      <c r="D416">
        <v>18500</v>
      </c>
      <c r="E416">
        <v>19028</v>
      </c>
      <c r="F416" t="s">
        <v>8219</v>
      </c>
      <c r="G416" t="s">
        <v>8224</v>
      </c>
      <c r="H416" t="s">
        <v>8246</v>
      </c>
      <c r="I416">
        <v>1381541465</v>
      </c>
      <c r="J416" s="10">
        <f t="shared" si="24"/>
        <v>41559.063252314816</v>
      </c>
      <c r="K416">
        <v>1378949465</v>
      </c>
      <c r="L416" s="10">
        <f t="shared" si="25"/>
        <v>41529.063252314816</v>
      </c>
      <c r="M416" t="b">
        <v>0</v>
      </c>
      <c r="N416">
        <v>208</v>
      </c>
      <c r="O416" t="b">
        <v>1</v>
      </c>
      <c r="P416" t="s">
        <v>8269</v>
      </c>
      <c r="Q416" s="5">
        <f t="shared" si="26"/>
        <v>1.0285405405405406</v>
      </c>
      <c r="R416" s="6">
        <f t="shared" si="27"/>
        <v>91.480769230769226</v>
      </c>
      <c r="S416" t="s">
        <v>8310</v>
      </c>
      <c r="T416" t="s">
        <v>8315</v>
      </c>
    </row>
    <row r="417" spans="1:20" ht="57.6" x14ac:dyDescent="0.3">
      <c r="A417">
        <v>415</v>
      </c>
      <c r="B417" s="3" t="s">
        <v>416</v>
      </c>
      <c r="C417" s="3" t="s">
        <v>4525</v>
      </c>
      <c r="D417">
        <v>1400</v>
      </c>
      <c r="E417">
        <v>1430.06</v>
      </c>
      <c r="F417" t="s">
        <v>8219</v>
      </c>
      <c r="G417" t="s">
        <v>8229</v>
      </c>
      <c r="H417" t="s">
        <v>8251</v>
      </c>
      <c r="I417">
        <v>1413547200</v>
      </c>
      <c r="J417" s="10">
        <f t="shared" si="24"/>
        <v>41929.5</v>
      </c>
      <c r="K417">
        <v>1411417602</v>
      </c>
      <c r="L417" s="10">
        <f t="shared" si="25"/>
        <v>41904.851875</v>
      </c>
      <c r="M417" t="b">
        <v>0</v>
      </c>
      <c r="N417">
        <v>21</v>
      </c>
      <c r="O417" t="b">
        <v>1</v>
      </c>
      <c r="P417" t="s">
        <v>8269</v>
      </c>
      <c r="Q417" s="5">
        <f t="shared" si="26"/>
        <v>1.0214714285714286</v>
      </c>
      <c r="R417" s="6">
        <f t="shared" si="27"/>
        <v>68.09809523809524</v>
      </c>
      <c r="S417" t="s">
        <v>8310</v>
      </c>
      <c r="T417" t="s">
        <v>8315</v>
      </c>
    </row>
    <row r="418" spans="1:20" ht="43.2" x14ac:dyDescent="0.3">
      <c r="A418">
        <v>416</v>
      </c>
      <c r="B418" s="3" t="s">
        <v>417</v>
      </c>
      <c r="C418" s="3" t="s">
        <v>4526</v>
      </c>
      <c r="D418">
        <v>1000</v>
      </c>
      <c r="E418">
        <v>1202.17</v>
      </c>
      <c r="F418" t="s">
        <v>8219</v>
      </c>
      <c r="G418" t="s">
        <v>8224</v>
      </c>
      <c r="H418" t="s">
        <v>8246</v>
      </c>
      <c r="I418">
        <v>1391851831</v>
      </c>
      <c r="J418" s="10">
        <f t="shared" si="24"/>
        <v>41678.396192129629</v>
      </c>
      <c r="K418">
        <v>1389259831</v>
      </c>
      <c r="L418" s="10">
        <f t="shared" si="25"/>
        <v>41648.396192129629</v>
      </c>
      <c r="M418" t="b">
        <v>0</v>
      </c>
      <c r="N418">
        <v>25</v>
      </c>
      <c r="O418" t="b">
        <v>1</v>
      </c>
      <c r="P418" t="s">
        <v>8269</v>
      </c>
      <c r="Q418" s="5">
        <f t="shared" si="26"/>
        <v>1.2021700000000002</v>
      </c>
      <c r="R418" s="6">
        <f t="shared" si="27"/>
        <v>48.086800000000004</v>
      </c>
      <c r="S418" t="s">
        <v>8310</v>
      </c>
      <c r="T418" t="s">
        <v>8315</v>
      </c>
    </row>
    <row r="419" spans="1:20" ht="43.2" x14ac:dyDescent="0.3">
      <c r="A419">
        <v>417</v>
      </c>
      <c r="B419" s="3" t="s">
        <v>418</v>
      </c>
      <c r="C419" s="3" t="s">
        <v>4527</v>
      </c>
      <c r="D419">
        <v>10500</v>
      </c>
      <c r="E419">
        <v>10526</v>
      </c>
      <c r="F419" t="s">
        <v>8219</v>
      </c>
      <c r="G419" t="s">
        <v>8224</v>
      </c>
      <c r="H419" t="s">
        <v>8246</v>
      </c>
      <c r="I419">
        <v>1365395580</v>
      </c>
      <c r="J419" s="10">
        <f t="shared" si="24"/>
        <v>41372.189583333333</v>
      </c>
      <c r="K419">
        <v>1364426260</v>
      </c>
      <c r="L419" s="10">
        <f t="shared" si="25"/>
        <v>41360.970601851855</v>
      </c>
      <c r="M419" t="b">
        <v>0</v>
      </c>
      <c r="N419">
        <v>52</v>
      </c>
      <c r="O419" t="b">
        <v>1</v>
      </c>
      <c r="P419" t="s">
        <v>8269</v>
      </c>
      <c r="Q419" s="5">
        <f t="shared" si="26"/>
        <v>1.0024761904761905</v>
      </c>
      <c r="R419" s="6">
        <f t="shared" si="27"/>
        <v>202.42307692307693</v>
      </c>
      <c r="S419" t="s">
        <v>8310</v>
      </c>
      <c r="T419" t="s">
        <v>8315</v>
      </c>
    </row>
    <row r="420" spans="1:20" ht="43.2" x14ac:dyDescent="0.3">
      <c r="A420">
        <v>418</v>
      </c>
      <c r="B420" s="3" t="s">
        <v>419</v>
      </c>
      <c r="C420" s="3" t="s">
        <v>4528</v>
      </c>
      <c r="D420">
        <v>22400</v>
      </c>
      <c r="E420">
        <v>22542</v>
      </c>
      <c r="F420" t="s">
        <v>8219</v>
      </c>
      <c r="G420" t="s">
        <v>8224</v>
      </c>
      <c r="H420" t="s">
        <v>8246</v>
      </c>
      <c r="I420">
        <v>1437633997</v>
      </c>
      <c r="J420" s="10">
        <f t="shared" si="24"/>
        <v>42208.282372685186</v>
      </c>
      <c r="K420">
        <v>1435041997</v>
      </c>
      <c r="L420" s="10">
        <f t="shared" si="25"/>
        <v>42178.282372685186</v>
      </c>
      <c r="M420" t="b">
        <v>0</v>
      </c>
      <c r="N420">
        <v>104</v>
      </c>
      <c r="O420" t="b">
        <v>1</v>
      </c>
      <c r="P420" t="s">
        <v>8269</v>
      </c>
      <c r="Q420" s="5">
        <f t="shared" si="26"/>
        <v>1.0063392857142857</v>
      </c>
      <c r="R420" s="6">
        <f t="shared" si="27"/>
        <v>216.75</v>
      </c>
      <c r="S420" t="s">
        <v>8310</v>
      </c>
      <c r="T420" t="s">
        <v>8315</v>
      </c>
    </row>
    <row r="421" spans="1:20" ht="43.2" x14ac:dyDescent="0.3">
      <c r="A421">
        <v>419</v>
      </c>
      <c r="B421" s="3" t="s">
        <v>420</v>
      </c>
      <c r="C421" s="3" t="s">
        <v>4529</v>
      </c>
      <c r="D421">
        <v>8000</v>
      </c>
      <c r="E421">
        <v>8035</v>
      </c>
      <c r="F421" t="s">
        <v>8219</v>
      </c>
      <c r="G421" t="s">
        <v>8224</v>
      </c>
      <c r="H421" t="s">
        <v>8246</v>
      </c>
      <c r="I421">
        <v>1372536787</v>
      </c>
      <c r="J421" s="10">
        <f t="shared" si="24"/>
        <v>41454.842442129629</v>
      </c>
      <c r="K421">
        <v>1367352787</v>
      </c>
      <c r="L421" s="10">
        <f t="shared" si="25"/>
        <v>41394.842442129629</v>
      </c>
      <c r="M421" t="b">
        <v>0</v>
      </c>
      <c r="N421">
        <v>73</v>
      </c>
      <c r="O421" t="b">
        <v>1</v>
      </c>
      <c r="P421" t="s">
        <v>8269</v>
      </c>
      <c r="Q421" s="5">
        <f t="shared" si="26"/>
        <v>1.004375</v>
      </c>
      <c r="R421" s="6">
        <f t="shared" si="27"/>
        <v>110.06849315068493</v>
      </c>
      <c r="S421" t="s">
        <v>8310</v>
      </c>
      <c r="T421" t="s">
        <v>8315</v>
      </c>
    </row>
    <row r="422" spans="1:20" ht="43.2" x14ac:dyDescent="0.3">
      <c r="A422">
        <v>420</v>
      </c>
      <c r="B422" s="3" t="s">
        <v>421</v>
      </c>
      <c r="C422" s="3" t="s">
        <v>4530</v>
      </c>
      <c r="D422">
        <v>3300</v>
      </c>
      <c r="E422">
        <v>14.5</v>
      </c>
      <c r="F422" t="s">
        <v>8221</v>
      </c>
      <c r="G422" t="s">
        <v>8224</v>
      </c>
      <c r="H422" t="s">
        <v>8246</v>
      </c>
      <c r="I422">
        <v>1394772031</v>
      </c>
      <c r="J422" s="10">
        <f t="shared" si="24"/>
        <v>41712.194803240738</v>
      </c>
      <c r="K422">
        <v>1392183631</v>
      </c>
      <c r="L422" s="10">
        <f t="shared" si="25"/>
        <v>41682.23646990741</v>
      </c>
      <c r="M422" t="b">
        <v>0</v>
      </c>
      <c r="N422">
        <v>3</v>
      </c>
      <c r="O422" t="b">
        <v>0</v>
      </c>
      <c r="P422" t="s">
        <v>8270</v>
      </c>
      <c r="Q422" s="5">
        <f t="shared" si="26"/>
        <v>4.3939393939393936E-3</v>
      </c>
      <c r="R422" s="6">
        <f t="shared" si="27"/>
        <v>4.833333333333333</v>
      </c>
      <c r="S422" t="s">
        <v>8310</v>
      </c>
      <c r="T422" t="s">
        <v>8316</v>
      </c>
    </row>
    <row r="423" spans="1:20" ht="43.2" x14ac:dyDescent="0.3">
      <c r="A423">
        <v>421</v>
      </c>
      <c r="B423" s="3" t="s">
        <v>422</v>
      </c>
      <c r="C423" s="3" t="s">
        <v>4531</v>
      </c>
      <c r="D423">
        <v>15000</v>
      </c>
      <c r="E423">
        <v>301</v>
      </c>
      <c r="F423" t="s">
        <v>8221</v>
      </c>
      <c r="G423" t="s">
        <v>8224</v>
      </c>
      <c r="H423" t="s">
        <v>8246</v>
      </c>
      <c r="I423">
        <v>1440157656</v>
      </c>
      <c r="J423" s="10">
        <f t="shared" si="24"/>
        <v>42237.491388888884</v>
      </c>
      <c r="K423">
        <v>1434973656</v>
      </c>
      <c r="L423" s="10">
        <f t="shared" si="25"/>
        <v>42177.491388888884</v>
      </c>
      <c r="M423" t="b">
        <v>0</v>
      </c>
      <c r="N423">
        <v>6</v>
      </c>
      <c r="O423" t="b">
        <v>0</v>
      </c>
      <c r="P423" t="s">
        <v>8270</v>
      </c>
      <c r="Q423" s="5">
        <f t="shared" si="26"/>
        <v>2.0066666666666667E-2</v>
      </c>
      <c r="R423" s="6">
        <f t="shared" si="27"/>
        <v>50.166666666666664</v>
      </c>
      <c r="S423" t="s">
        <v>8310</v>
      </c>
      <c r="T423" t="s">
        <v>8316</v>
      </c>
    </row>
    <row r="424" spans="1:20" ht="43.2" x14ac:dyDescent="0.3">
      <c r="A424">
        <v>422</v>
      </c>
      <c r="B424" s="3" t="s">
        <v>423</v>
      </c>
      <c r="C424" s="3" t="s">
        <v>4532</v>
      </c>
      <c r="D424">
        <v>40000</v>
      </c>
      <c r="E424">
        <v>430</v>
      </c>
      <c r="F424" t="s">
        <v>8221</v>
      </c>
      <c r="G424" t="s">
        <v>8224</v>
      </c>
      <c r="H424" t="s">
        <v>8246</v>
      </c>
      <c r="I424">
        <v>1410416097</v>
      </c>
      <c r="J424" s="10">
        <f t="shared" si="24"/>
        <v>41893.260381944441</v>
      </c>
      <c r="K424">
        <v>1407824097</v>
      </c>
      <c r="L424" s="10">
        <f t="shared" si="25"/>
        <v>41863.260381944441</v>
      </c>
      <c r="M424" t="b">
        <v>0</v>
      </c>
      <c r="N424">
        <v>12</v>
      </c>
      <c r="O424" t="b">
        <v>0</v>
      </c>
      <c r="P424" t="s">
        <v>8270</v>
      </c>
      <c r="Q424" s="5">
        <f t="shared" si="26"/>
        <v>1.0749999999999999E-2</v>
      </c>
      <c r="R424" s="6">
        <f t="shared" si="27"/>
        <v>35.833333333333336</v>
      </c>
      <c r="S424" t="s">
        <v>8310</v>
      </c>
      <c r="T424" t="s">
        <v>8316</v>
      </c>
    </row>
    <row r="425" spans="1:20" ht="43.2" x14ac:dyDescent="0.3">
      <c r="A425">
        <v>423</v>
      </c>
      <c r="B425" s="3" t="s">
        <v>424</v>
      </c>
      <c r="C425" s="3" t="s">
        <v>4533</v>
      </c>
      <c r="D425">
        <v>20000</v>
      </c>
      <c r="E425">
        <v>153</v>
      </c>
      <c r="F425" t="s">
        <v>8221</v>
      </c>
      <c r="G425" t="s">
        <v>8224</v>
      </c>
      <c r="H425" t="s">
        <v>8246</v>
      </c>
      <c r="I425">
        <v>1370470430</v>
      </c>
      <c r="J425" s="10">
        <f t="shared" si="24"/>
        <v>41430.92627314815</v>
      </c>
      <c r="K425">
        <v>1367878430</v>
      </c>
      <c r="L425" s="10">
        <f t="shared" si="25"/>
        <v>41400.92627314815</v>
      </c>
      <c r="M425" t="b">
        <v>0</v>
      </c>
      <c r="N425">
        <v>13</v>
      </c>
      <c r="O425" t="b">
        <v>0</v>
      </c>
      <c r="P425" t="s">
        <v>8270</v>
      </c>
      <c r="Q425" s="5">
        <f t="shared" si="26"/>
        <v>7.6499999999999997E-3</v>
      </c>
      <c r="R425" s="6">
        <f t="shared" si="27"/>
        <v>11.76923076923077</v>
      </c>
      <c r="S425" t="s">
        <v>8310</v>
      </c>
      <c r="T425" t="s">
        <v>8316</v>
      </c>
    </row>
    <row r="426" spans="1:20" ht="43.2" x14ac:dyDescent="0.3">
      <c r="A426">
        <v>424</v>
      </c>
      <c r="B426" s="3" t="s">
        <v>425</v>
      </c>
      <c r="C426" s="3" t="s">
        <v>4534</v>
      </c>
      <c r="D426">
        <v>3000</v>
      </c>
      <c r="E426">
        <v>203.9</v>
      </c>
      <c r="F426" t="s">
        <v>8221</v>
      </c>
      <c r="G426" t="s">
        <v>8224</v>
      </c>
      <c r="H426" t="s">
        <v>8246</v>
      </c>
      <c r="I426">
        <v>1332748899</v>
      </c>
      <c r="J426" s="10">
        <f t="shared" si="24"/>
        <v>40994.334479166668</v>
      </c>
      <c r="K426">
        <v>1327568499</v>
      </c>
      <c r="L426" s="10">
        <f t="shared" si="25"/>
        <v>40934.376145833332</v>
      </c>
      <c r="M426" t="b">
        <v>0</v>
      </c>
      <c r="N426">
        <v>5</v>
      </c>
      <c r="O426" t="b">
        <v>0</v>
      </c>
      <c r="P426" t="s">
        <v>8270</v>
      </c>
      <c r="Q426" s="5">
        <f t="shared" si="26"/>
        <v>6.7966666666666675E-2</v>
      </c>
      <c r="R426" s="6">
        <f t="shared" si="27"/>
        <v>40.78</v>
      </c>
      <c r="S426" t="s">
        <v>8310</v>
      </c>
      <c r="T426" t="s">
        <v>8316</v>
      </c>
    </row>
    <row r="427" spans="1:20" ht="43.2" x14ac:dyDescent="0.3">
      <c r="A427">
        <v>425</v>
      </c>
      <c r="B427" s="3" t="s">
        <v>426</v>
      </c>
      <c r="C427" s="3" t="s">
        <v>4535</v>
      </c>
      <c r="D427">
        <v>50000</v>
      </c>
      <c r="E427">
        <v>6</v>
      </c>
      <c r="F427" t="s">
        <v>8221</v>
      </c>
      <c r="G427" t="s">
        <v>8224</v>
      </c>
      <c r="H427" t="s">
        <v>8246</v>
      </c>
      <c r="I427">
        <v>1448660404</v>
      </c>
      <c r="J427" s="10">
        <f t="shared" si="24"/>
        <v>42335.902824074074</v>
      </c>
      <c r="K427">
        <v>1443472804</v>
      </c>
      <c r="L427" s="10">
        <f t="shared" si="25"/>
        <v>42275.861157407402</v>
      </c>
      <c r="M427" t="b">
        <v>0</v>
      </c>
      <c r="N427">
        <v>2</v>
      </c>
      <c r="O427" t="b">
        <v>0</v>
      </c>
      <c r="P427" t="s">
        <v>8270</v>
      </c>
      <c r="Q427" s="5">
        <f t="shared" si="26"/>
        <v>1.2E-4</v>
      </c>
      <c r="R427" s="6">
        <f t="shared" si="27"/>
        <v>3</v>
      </c>
      <c r="S427" t="s">
        <v>8310</v>
      </c>
      <c r="T427" t="s">
        <v>8316</v>
      </c>
    </row>
    <row r="428" spans="1:20" ht="43.2" x14ac:dyDescent="0.3">
      <c r="A428">
        <v>426</v>
      </c>
      <c r="B428" s="3" t="s">
        <v>427</v>
      </c>
      <c r="C428" s="3" t="s">
        <v>4536</v>
      </c>
      <c r="D428">
        <v>10000</v>
      </c>
      <c r="E428">
        <v>133</v>
      </c>
      <c r="F428" t="s">
        <v>8221</v>
      </c>
      <c r="G428" t="s">
        <v>8224</v>
      </c>
      <c r="H428" t="s">
        <v>8246</v>
      </c>
      <c r="I428">
        <v>1456851914</v>
      </c>
      <c r="J428" s="10">
        <f t="shared" si="24"/>
        <v>42430.711967592593</v>
      </c>
      <c r="K428">
        <v>1454259914</v>
      </c>
      <c r="L428" s="10">
        <f t="shared" si="25"/>
        <v>42400.711967592593</v>
      </c>
      <c r="M428" t="b">
        <v>0</v>
      </c>
      <c r="N428">
        <v>8</v>
      </c>
      <c r="O428" t="b">
        <v>0</v>
      </c>
      <c r="P428" t="s">
        <v>8270</v>
      </c>
      <c r="Q428" s="5">
        <f t="shared" si="26"/>
        <v>1.3299999999999999E-2</v>
      </c>
      <c r="R428" s="6">
        <f t="shared" si="27"/>
        <v>16.625</v>
      </c>
      <c r="S428" t="s">
        <v>8310</v>
      </c>
      <c r="T428" t="s">
        <v>8316</v>
      </c>
    </row>
    <row r="429" spans="1:20" ht="57.6" x14ac:dyDescent="0.3">
      <c r="A429">
        <v>427</v>
      </c>
      <c r="B429" s="3" t="s">
        <v>428</v>
      </c>
      <c r="C429" s="3" t="s">
        <v>4537</v>
      </c>
      <c r="D429">
        <v>6500</v>
      </c>
      <c r="E429">
        <v>0</v>
      </c>
      <c r="F429" t="s">
        <v>8221</v>
      </c>
      <c r="G429" t="s">
        <v>8224</v>
      </c>
      <c r="H429" t="s">
        <v>8246</v>
      </c>
      <c r="I429">
        <v>1445540340</v>
      </c>
      <c r="J429" s="10">
        <f t="shared" si="24"/>
        <v>42299.790972222225</v>
      </c>
      <c r="K429">
        <v>1444340940</v>
      </c>
      <c r="L429" s="10">
        <f t="shared" si="25"/>
        <v>42285.909027777772</v>
      </c>
      <c r="M429" t="b">
        <v>0</v>
      </c>
      <c r="N429">
        <v>0</v>
      </c>
      <c r="O429" t="b">
        <v>0</v>
      </c>
      <c r="P429" t="s">
        <v>8270</v>
      </c>
      <c r="Q429" s="5">
        <f t="shared" si="26"/>
        <v>0</v>
      </c>
      <c r="R429" s="6" t="e">
        <f t="shared" si="27"/>
        <v>#DIV/0!</v>
      </c>
      <c r="S429" t="s">
        <v>8310</v>
      </c>
      <c r="T429" t="s">
        <v>8316</v>
      </c>
    </row>
    <row r="430" spans="1:20" ht="28.8" x14ac:dyDescent="0.3">
      <c r="A430">
        <v>428</v>
      </c>
      <c r="B430" s="3" t="s">
        <v>429</v>
      </c>
      <c r="C430" s="3" t="s">
        <v>4538</v>
      </c>
      <c r="D430">
        <v>12000</v>
      </c>
      <c r="E430">
        <v>676</v>
      </c>
      <c r="F430" t="s">
        <v>8221</v>
      </c>
      <c r="G430" t="s">
        <v>8224</v>
      </c>
      <c r="H430" t="s">
        <v>8246</v>
      </c>
      <c r="I430">
        <v>1402956000</v>
      </c>
      <c r="J430" s="10">
        <f t="shared" si="24"/>
        <v>41806.916666666664</v>
      </c>
      <c r="K430">
        <v>1400523845</v>
      </c>
      <c r="L430" s="10">
        <f t="shared" si="25"/>
        <v>41778.766724537039</v>
      </c>
      <c r="M430" t="b">
        <v>0</v>
      </c>
      <c r="N430">
        <v>13</v>
      </c>
      <c r="O430" t="b">
        <v>0</v>
      </c>
      <c r="P430" t="s">
        <v>8270</v>
      </c>
      <c r="Q430" s="5">
        <f t="shared" si="26"/>
        <v>5.6333333333333332E-2</v>
      </c>
      <c r="R430" s="6">
        <f t="shared" si="27"/>
        <v>52</v>
      </c>
      <c r="S430" t="s">
        <v>8310</v>
      </c>
      <c r="T430" t="s">
        <v>8316</v>
      </c>
    </row>
    <row r="431" spans="1:20" ht="57.6" x14ac:dyDescent="0.3">
      <c r="A431">
        <v>429</v>
      </c>
      <c r="B431" s="3" t="s">
        <v>430</v>
      </c>
      <c r="C431" s="3" t="s">
        <v>4539</v>
      </c>
      <c r="D431">
        <v>5000</v>
      </c>
      <c r="E431">
        <v>0</v>
      </c>
      <c r="F431" t="s">
        <v>8221</v>
      </c>
      <c r="G431" t="s">
        <v>8224</v>
      </c>
      <c r="H431" t="s">
        <v>8246</v>
      </c>
      <c r="I431">
        <v>1259297940</v>
      </c>
      <c r="J431" s="10">
        <f t="shared" si="24"/>
        <v>40144.207638888889</v>
      </c>
      <c r="K431">
        <v>1252964282</v>
      </c>
      <c r="L431" s="10">
        <f t="shared" si="25"/>
        <v>40070.901412037041</v>
      </c>
      <c r="M431" t="b">
        <v>0</v>
      </c>
      <c r="N431">
        <v>0</v>
      </c>
      <c r="O431" t="b">
        <v>0</v>
      </c>
      <c r="P431" t="s">
        <v>8270</v>
      </c>
      <c r="Q431" s="5">
        <f t="shared" si="26"/>
        <v>0</v>
      </c>
      <c r="R431" s="6" t="e">
        <f t="shared" si="27"/>
        <v>#DIV/0!</v>
      </c>
      <c r="S431" t="s">
        <v>8310</v>
      </c>
      <c r="T431" t="s">
        <v>8316</v>
      </c>
    </row>
    <row r="432" spans="1:20" ht="43.2" x14ac:dyDescent="0.3">
      <c r="A432">
        <v>430</v>
      </c>
      <c r="B432" s="3" t="s">
        <v>431</v>
      </c>
      <c r="C432" s="3" t="s">
        <v>4540</v>
      </c>
      <c r="D432">
        <v>1000</v>
      </c>
      <c r="E432">
        <v>24</v>
      </c>
      <c r="F432" t="s">
        <v>8221</v>
      </c>
      <c r="G432" t="s">
        <v>8224</v>
      </c>
      <c r="H432" t="s">
        <v>8246</v>
      </c>
      <c r="I432">
        <v>1378866867</v>
      </c>
      <c r="J432" s="10">
        <f t="shared" si="24"/>
        <v>41528.107256944444</v>
      </c>
      <c r="K432">
        <v>1377570867</v>
      </c>
      <c r="L432" s="10">
        <f t="shared" si="25"/>
        <v>41513.107256944444</v>
      </c>
      <c r="M432" t="b">
        <v>0</v>
      </c>
      <c r="N432">
        <v>5</v>
      </c>
      <c r="O432" t="b">
        <v>0</v>
      </c>
      <c r="P432" t="s">
        <v>8270</v>
      </c>
      <c r="Q432" s="5">
        <f t="shared" si="26"/>
        <v>2.4E-2</v>
      </c>
      <c r="R432" s="6">
        <f t="shared" si="27"/>
        <v>4.8</v>
      </c>
      <c r="S432" t="s">
        <v>8310</v>
      </c>
      <c r="T432" t="s">
        <v>8316</v>
      </c>
    </row>
    <row r="433" spans="1:20" ht="43.2" x14ac:dyDescent="0.3">
      <c r="A433">
        <v>431</v>
      </c>
      <c r="B433" s="3" t="s">
        <v>432</v>
      </c>
      <c r="C433" s="3" t="s">
        <v>4541</v>
      </c>
      <c r="D433">
        <v>3000</v>
      </c>
      <c r="E433">
        <v>415</v>
      </c>
      <c r="F433" t="s">
        <v>8221</v>
      </c>
      <c r="G433" t="s">
        <v>8225</v>
      </c>
      <c r="H433" t="s">
        <v>8247</v>
      </c>
      <c r="I433">
        <v>1467752083</v>
      </c>
      <c r="J433" s="10">
        <f t="shared" si="24"/>
        <v>42556.871331018512</v>
      </c>
      <c r="K433">
        <v>1465160083</v>
      </c>
      <c r="L433" s="10">
        <f t="shared" si="25"/>
        <v>42526.871331018512</v>
      </c>
      <c r="M433" t="b">
        <v>0</v>
      </c>
      <c r="N433">
        <v>8</v>
      </c>
      <c r="O433" t="b">
        <v>0</v>
      </c>
      <c r="P433" t="s">
        <v>8270</v>
      </c>
      <c r="Q433" s="5">
        <f t="shared" si="26"/>
        <v>0.13833333333333334</v>
      </c>
      <c r="R433" s="6">
        <f t="shared" si="27"/>
        <v>51.875</v>
      </c>
      <c r="S433" t="s">
        <v>8310</v>
      </c>
      <c r="T433" t="s">
        <v>8316</v>
      </c>
    </row>
    <row r="434" spans="1:20" ht="57.6" x14ac:dyDescent="0.3">
      <c r="A434">
        <v>432</v>
      </c>
      <c r="B434" s="3" t="s">
        <v>433</v>
      </c>
      <c r="C434" s="3" t="s">
        <v>4542</v>
      </c>
      <c r="D434">
        <v>6000</v>
      </c>
      <c r="E434">
        <v>570</v>
      </c>
      <c r="F434" t="s">
        <v>8221</v>
      </c>
      <c r="G434" t="s">
        <v>8224</v>
      </c>
      <c r="H434" t="s">
        <v>8246</v>
      </c>
      <c r="I434">
        <v>1445448381</v>
      </c>
      <c r="J434" s="10">
        <f t="shared" si="24"/>
        <v>42298.726631944446</v>
      </c>
      <c r="K434">
        <v>1440264381</v>
      </c>
      <c r="L434" s="10">
        <f t="shared" si="25"/>
        <v>42238.726631944446</v>
      </c>
      <c r="M434" t="b">
        <v>0</v>
      </c>
      <c r="N434">
        <v>8</v>
      </c>
      <c r="O434" t="b">
        <v>0</v>
      </c>
      <c r="P434" t="s">
        <v>8270</v>
      </c>
      <c r="Q434" s="5">
        <f t="shared" si="26"/>
        <v>9.5000000000000001E-2</v>
      </c>
      <c r="R434" s="6">
        <f t="shared" si="27"/>
        <v>71.25</v>
      </c>
      <c r="S434" t="s">
        <v>8310</v>
      </c>
      <c r="T434" t="s">
        <v>8316</v>
      </c>
    </row>
    <row r="435" spans="1:20" ht="57.6" x14ac:dyDescent="0.3">
      <c r="A435">
        <v>433</v>
      </c>
      <c r="B435" s="3" t="s">
        <v>434</v>
      </c>
      <c r="C435" s="3" t="s">
        <v>4543</v>
      </c>
      <c r="D435">
        <v>3000</v>
      </c>
      <c r="E435">
        <v>0</v>
      </c>
      <c r="F435" t="s">
        <v>8221</v>
      </c>
      <c r="G435" t="s">
        <v>8224</v>
      </c>
      <c r="H435" t="s">
        <v>8246</v>
      </c>
      <c r="I435">
        <v>1444576022</v>
      </c>
      <c r="J435" s="10">
        <f t="shared" si="24"/>
        <v>42288.629884259266</v>
      </c>
      <c r="K435">
        <v>1439392022</v>
      </c>
      <c r="L435" s="10">
        <f t="shared" si="25"/>
        <v>42228.629884259266</v>
      </c>
      <c r="M435" t="b">
        <v>0</v>
      </c>
      <c r="N435">
        <v>0</v>
      </c>
      <c r="O435" t="b">
        <v>0</v>
      </c>
      <c r="P435" t="s">
        <v>8270</v>
      </c>
      <c r="Q435" s="5">
        <f t="shared" si="26"/>
        <v>0</v>
      </c>
      <c r="R435" s="6" t="e">
        <f t="shared" si="27"/>
        <v>#DIV/0!</v>
      </c>
      <c r="S435" t="s">
        <v>8310</v>
      </c>
      <c r="T435" t="s">
        <v>8316</v>
      </c>
    </row>
    <row r="436" spans="1:20" ht="57.6" x14ac:dyDescent="0.3">
      <c r="A436">
        <v>434</v>
      </c>
      <c r="B436" s="3" t="s">
        <v>435</v>
      </c>
      <c r="C436" s="3" t="s">
        <v>4544</v>
      </c>
      <c r="D436">
        <v>2500</v>
      </c>
      <c r="E436">
        <v>125</v>
      </c>
      <c r="F436" t="s">
        <v>8221</v>
      </c>
      <c r="G436" t="s">
        <v>8224</v>
      </c>
      <c r="H436" t="s">
        <v>8246</v>
      </c>
      <c r="I436">
        <v>1385931702</v>
      </c>
      <c r="J436" s="10">
        <f t="shared" si="24"/>
        <v>41609.876180555555</v>
      </c>
      <c r="K436">
        <v>1383076902</v>
      </c>
      <c r="L436" s="10">
        <f t="shared" si="25"/>
        <v>41576.834513888891</v>
      </c>
      <c r="M436" t="b">
        <v>0</v>
      </c>
      <c r="N436">
        <v>2</v>
      </c>
      <c r="O436" t="b">
        <v>0</v>
      </c>
      <c r="P436" t="s">
        <v>8270</v>
      </c>
      <c r="Q436" s="5">
        <f t="shared" si="26"/>
        <v>0.05</v>
      </c>
      <c r="R436" s="6">
        <f t="shared" si="27"/>
        <v>62.5</v>
      </c>
      <c r="S436" t="s">
        <v>8310</v>
      </c>
      <c r="T436" t="s">
        <v>8316</v>
      </c>
    </row>
    <row r="437" spans="1:20" ht="57.6" x14ac:dyDescent="0.3">
      <c r="A437">
        <v>435</v>
      </c>
      <c r="B437" s="3" t="s">
        <v>436</v>
      </c>
      <c r="C437" s="3" t="s">
        <v>4545</v>
      </c>
      <c r="D437">
        <v>110000</v>
      </c>
      <c r="E437">
        <v>3</v>
      </c>
      <c r="F437" t="s">
        <v>8221</v>
      </c>
      <c r="G437" t="s">
        <v>8224</v>
      </c>
      <c r="H437" t="s">
        <v>8246</v>
      </c>
      <c r="I437">
        <v>1379094980</v>
      </c>
      <c r="J437" s="10">
        <f t="shared" si="24"/>
        <v>41530.747453703705</v>
      </c>
      <c r="K437">
        <v>1376502980</v>
      </c>
      <c r="L437" s="10">
        <f t="shared" si="25"/>
        <v>41500.747453703705</v>
      </c>
      <c r="M437" t="b">
        <v>0</v>
      </c>
      <c r="N437">
        <v>3</v>
      </c>
      <c r="O437" t="b">
        <v>0</v>
      </c>
      <c r="P437" t="s">
        <v>8270</v>
      </c>
      <c r="Q437" s="5">
        <f t="shared" si="26"/>
        <v>2.7272727272727273E-5</v>
      </c>
      <c r="R437" s="6">
        <f t="shared" si="27"/>
        <v>1</v>
      </c>
      <c r="S437" t="s">
        <v>8310</v>
      </c>
      <c r="T437" t="s">
        <v>8316</v>
      </c>
    </row>
    <row r="438" spans="1:20" ht="43.2" x14ac:dyDescent="0.3">
      <c r="A438">
        <v>436</v>
      </c>
      <c r="B438" s="3" t="s">
        <v>437</v>
      </c>
      <c r="C438" s="3" t="s">
        <v>4546</v>
      </c>
      <c r="D438">
        <v>1000</v>
      </c>
      <c r="E438">
        <v>0</v>
      </c>
      <c r="F438" t="s">
        <v>8221</v>
      </c>
      <c r="G438" t="s">
        <v>8224</v>
      </c>
      <c r="H438" t="s">
        <v>8246</v>
      </c>
      <c r="I438">
        <v>1375260113</v>
      </c>
      <c r="J438" s="10">
        <f t="shared" si="24"/>
        <v>41486.36241898148</v>
      </c>
      <c r="K438">
        <v>1372668113</v>
      </c>
      <c r="L438" s="10">
        <f t="shared" si="25"/>
        <v>41456.36241898148</v>
      </c>
      <c r="M438" t="b">
        <v>0</v>
      </c>
      <c r="N438">
        <v>0</v>
      </c>
      <c r="O438" t="b">
        <v>0</v>
      </c>
      <c r="P438" t="s">
        <v>8270</v>
      </c>
      <c r="Q438" s="5">
        <f t="shared" si="26"/>
        <v>0</v>
      </c>
      <c r="R438" s="6" t="e">
        <f t="shared" si="27"/>
        <v>#DIV/0!</v>
      </c>
      <c r="S438" t="s">
        <v>8310</v>
      </c>
      <c r="T438" t="s">
        <v>8316</v>
      </c>
    </row>
    <row r="439" spans="1:20" ht="43.2" x14ac:dyDescent="0.3">
      <c r="A439">
        <v>437</v>
      </c>
      <c r="B439" s="3" t="s">
        <v>438</v>
      </c>
      <c r="C439" s="3" t="s">
        <v>4547</v>
      </c>
      <c r="D439">
        <v>7000</v>
      </c>
      <c r="E439">
        <v>0</v>
      </c>
      <c r="F439" t="s">
        <v>8221</v>
      </c>
      <c r="G439" t="s">
        <v>8229</v>
      </c>
      <c r="H439" t="s">
        <v>8251</v>
      </c>
      <c r="I439">
        <v>1475912326</v>
      </c>
      <c r="J439" s="10">
        <f t="shared" si="24"/>
        <v>42651.31858796296</v>
      </c>
      <c r="K439">
        <v>1470728326</v>
      </c>
      <c r="L439" s="10">
        <f t="shared" si="25"/>
        <v>42591.31858796296</v>
      </c>
      <c r="M439" t="b">
        <v>0</v>
      </c>
      <c r="N439">
        <v>0</v>
      </c>
      <c r="O439" t="b">
        <v>0</v>
      </c>
      <c r="P439" t="s">
        <v>8270</v>
      </c>
      <c r="Q439" s="5">
        <f t="shared" si="26"/>
        <v>0</v>
      </c>
      <c r="R439" s="6" t="e">
        <f t="shared" si="27"/>
        <v>#DIV/0!</v>
      </c>
      <c r="S439" t="s">
        <v>8310</v>
      </c>
      <c r="T439" t="s">
        <v>8316</v>
      </c>
    </row>
    <row r="440" spans="1:20" ht="43.2" x14ac:dyDescent="0.3">
      <c r="A440">
        <v>438</v>
      </c>
      <c r="B440" s="3" t="s">
        <v>439</v>
      </c>
      <c r="C440" s="3" t="s">
        <v>4548</v>
      </c>
      <c r="D440">
        <v>20000</v>
      </c>
      <c r="E440">
        <v>1876</v>
      </c>
      <c r="F440" t="s">
        <v>8221</v>
      </c>
      <c r="G440" t="s">
        <v>8224</v>
      </c>
      <c r="H440" t="s">
        <v>8246</v>
      </c>
      <c r="I440">
        <v>1447830958</v>
      </c>
      <c r="J440" s="10">
        <f t="shared" si="24"/>
        <v>42326.302754629629</v>
      </c>
      <c r="K440">
        <v>1445235358</v>
      </c>
      <c r="L440" s="10">
        <f t="shared" si="25"/>
        <v>42296.261087962965</v>
      </c>
      <c r="M440" t="b">
        <v>0</v>
      </c>
      <c r="N440">
        <v>11</v>
      </c>
      <c r="O440" t="b">
        <v>0</v>
      </c>
      <c r="P440" t="s">
        <v>8270</v>
      </c>
      <c r="Q440" s="5">
        <f t="shared" si="26"/>
        <v>9.3799999999999994E-2</v>
      </c>
      <c r="R440" s="6">
        <f t="shared" si="27"/>
        <v>170.54545454545453</v>
      </c>
      <c r="S440" t="s">
        <v>8310</v>
      </c>
      <c r="T440" t="s">
        <v>8316</v>
      </c>
    </row>
    <row r="441" spans="1:20" ht="43.2" x14ac:dyDescent="0.3">
      <c r="A441">
        <v>439</v>
      </c>
      <c r="B441" s="3" t="s">
        <v>440</v>
      </c>
      <c r="C441" s="3" t="s">
        <v>4549</v>
      </c>
      <c r="D441">
        <v>450</v>
      </c>
      <c r="E441">
        <v>0</v>
      </c>
      <c r="F441" t="s">
        <v>8221</v>
      </c>
      <c r="G441" t="s">
        <v>8224</v>
      </c>
      <c r="H441" t="s">
        <v>8246</v>
      </c>
      <c r="I441">
        <v>1413569818</v>
      </c>
      <c r="J441" s="10">
        <f t="shared" si="24"/>
        <v>41929.761782407404</v>
      </c>
      <c r="K441">
        <v>1412705818</v>
      </c>
      <c r="L441" s="10">
        <f t="shared" si="25"/>
        <v>41919.761782407404</v>
      </c>
      <c r="M441" t="b">
        <v>0</v>
      </c>
      <c r="N441">
        <v>0</v>
      </c>
      <c r="O441" t="b">
        <v>0</v>
      </c>
      <c r="P441" t="s">
        <v>8270</v>
      </c>
      <c r="Q441" s="5">
        <f t="shared" si="26"/>
        <v>0</v>
      </c>
      <c r="R441" s="6" t="e">
        <f t="shared" si="27"/>
        <v>#DIV/0!</v>
      </c>
      <c r="S441" t="s">
        <v>8310</v>
      </c>
      <c r="T441" t="s">
        <v>8316</v>
      </c>
    </row>
    <row r="442" spans="1:20" ht="43.2" x14ac:dyDescent="0.3">
      <c r="A442">
        <v>440</v>
      </c>
      <c r="B442" s="3" t="s">
        <v>441</v>
      </c>
      <c r="C442" s="3" t="s">
        <v>4550</v>
      </c>
      <c r="D442">
        <v>5000</v>
      </c>
      <c r="E442">
        <v>5</v>
      </c>
      <c r="F442" t="s">
        <v>8221</v>
      </c>
      <c r="G442" t="s">
        <v>8224</v>
      </c>
      <c r="H442" t="s">
        <v>8246</v>
      </c>
      <c r="I442">
        <v>1458859153</v>
      </c>
      <c r="J442" s="10">
        <f t="shared" si="24"/>
        <v>42453.943900462968</v>
      </c>
      <c r="K442">
        <v>1456270753</v>
      </c>
      <c r="L442" s="10">
        <f t="shared" si="25"/>
        <v>42423.985567129625</v>
      </c>
      <c r="M442" t="b">
        <v>0</v>
      </c>
      <c r="N442">
        <v>1</v>
      </c>
      <c r="O442" t="b">
        <v>0</v>
      </c>
      <c r="P442" t="s">
        <v>8270</v>
      </c>
      <c r="Q442" s="5">
        <f t="shared" si="26"/>
        <v>1E-3</v>
      </c>
      <c r="R442" s="6">
        <f t="shared" si="27"/>
        <v>5</v>
      </c>
      <c r="S442" t="s">
        <v>8310</v>
      </c>
      <c r="T442" t="s">
        <v>8316</v>
      </c>
    </row>
    <row r="443" spans="1:20" ht="43.2" x14ac:dyDescent="0.3">
      <c r="A443">
        <v>441</v>
      </c>
      <c r="B443" s="3" t="s">
        <v>442</v>
      </c>
      <c r="C443" s="3" t="s">
        <v>4551</v>
      </c>
      <c r="D443">
        <v>400</v>
      </c>
      <c r="E443">
        <v>0</v>
      </c>
      <c r="F443" t="s">
        <v>8221</v>
      </c>
      <c r="G443" t="s">
        <v>8225</v>
      </c>
      <c r="H443" t="s">
        <v>8247</v>
      </c>
      <c r="I443">
        <v>1383418996</v>
      </c>
      <c r="J443" s="10">
        <f t="shared" si="24"/>
        <v>41580.793935185182</v>
      </c>
      <c r="K443">
        <v>1380826996</v>
      </c>
      <c r="L443" s="10">
        <f t="shared" si="25"/>
        <v>41550.793935185182</v>
      </c>
      <c r="M443" t="b">
        <v>0</v>
      </c>
      <c r="N443">
        <v>0</v>
      </c>
      <c r="O443" t="b">
        <v>0</v>
      </c>
      <c r="P443" t="s">
        <v>8270</v>
      </c>
      <c r="Q443" s="5">
        <f t="shared" si="26"/>
        <v>0</v>
      </c>
      <c r="R443" s="6" t="e">
        <f t="shared" si="27"/>
        <v>#DIV/0!</v>
      </c>
      <c r="S443" t="s">
        <v>8310</v>
      </c>
      <c r="T443" t="s">
        <v>8316</v>
      </c>
    </row>
    <row r="444" spans="1:20" x14ac:dyDescent="0.3">
      <c r="A444">
        <v>442</v>
      </c>
      <c r="B444" s="3" t="s">
        <v>443</v>
      </c>
      <c r="C444" s="3" t="s">
        <v>4552</v>
      </c>
      <c r="D444">
        <v>17000</v>
      </c>
      <c r="E444">
        <v>6691</v>
      </c>
      <c r="F444" t="s">
        <v>8221</v>
      </c>
      <c r="G444" t="s">
        <v>8224</v>
      </c>
      <c r="H444" t="s">
        <v>8246</v>
      </c>
      <c r="I444">
        <v>1424380783</v>
      </c>
      <c r="J444" s="10">
        <f t="shared" si="24"/>
        <v>42054.888692129629</v>
      </c>
      <c r="K444">
        <v>1421788783</v>
      </c>
      <c r="L444" s="10">
        <f t="shared" si="25"/>
        <v>42024.888692129629</v>
      </c>
      <c r="M444" t="b">
        <v>0</v>
      </c>
      <c r="N444">
        <v>17</v>
      </c>
      <c r="O444" t="b">
        <v>0</v>
      </c>
      <c r="P444" t="s">
        <v>8270</v>
      </c>
      <c r="Q444" s="5">
        <f t="shared" si="26"/>
        <v>0.39358823529411763</v>
      </c>
      <c r="R444" s="6">
        <f t="shared" si="27"/>
        <v>393.58823529411762</v>
      </c>
      <c r="S444" t="s">
        <v>8310</v>
      </c>
      <c r="T444" t="s">
        <v>8316</v>
      </c>
    </row>
    <row r="445" spans="1:20" ht="43.2" x14ac:dyDescent="0.3">
      <c r="A445">
        <v>443</v>
      </c>
      <c r="B445" s="3" t="s">
        <v>444</v>
      </c>
      <c r="C445" s="3" t="s">
        <v>4553</v>
      </c>
      <c r="D445">
        <v>10000</v>
      </c>
      <c r="E445">
        <v>10</v>
      </c>
      <c r="F445" t="s">
        <v>8221</v>
      </c>
      <c r="G445" t="s">
        <v>8229</v>
      </c>
      <c r="H445" t="s">
        <v>8251</v>
      </c>
      <c r="I445">
        <v>1391991701</v>
      </c>
      <c r="J445" s="10">
        <f t="shared" si="24"/>
        <v>41680.015057870369</v>
      </c>
      <c r="K445">
        <v>1389399701</v>
      </c>
      <c r="L445" s="10">
        <f t="shared" si="25"/>
        <v>41650.015057870369</v>
      </c>
      <c r="M445" t="b">
        <v>0</v>
      </c>
      <c r="N445">
        <v>2</v>
      </c>
      <c r="O445" t="b">
        <v>0</v>
      </c>
      <c r="P445" t="s">
        <v>8270</v>
      </c>
      <c r="Q445" s="5">
        <f t="shared" si="26"/>
        <v>1E-3</v>
      </c>
      <c r="R445" s="6">
        <f t="shared" si="27"/>
        <v>5</v>
      </c>
      <c r="S445" t="s">
        <v>8310</v>
      </c>
      <c r="T445" t="s">
        <v>8316</v>
      </c>
    </row>
    <row r="446" spans="1:20" ht="43.2" x14ac:dyDescent="0.3">
      <c r="A446">
        <v>444</v>
      </c>
      <c r="B446" s="3" t="s">
        <v>445</v>
      </c>
      <c r="C446" s="3" t="s">
        <v>4554</v>
      </c>
      <c r="D446">
        <v>1000</v>
      </c>
      <c r="E446">
        <v>50</v>
      </c>
      <c r="F446" t="s">
        <v>8221</v>
      </c>
      <c r="G446" t="s">
        <v>8224</v>
      </c>
      <c r="H446" t="s">
        <v>8246</v>
      </c>
      <c r="I446">
        <v>1329342361</v>
      </c>
      <c r="J446" s="10">
        <f t="shared" si="24"/>
        <v>40954.906956018516</v>
      </c>
      <c r="K446">
        <v>1324158361</v>
      </c>
      <c r="L446" s="10">
        <f t="shared" si="25"/>
        <v>40894.906956018516</v>
      </c>
      <c r="M446" t="b">
        <v>0</v>
      </c>
      <c r="N446">
        <v>1</v>
      </c>
      <c r="O446" t="b">
        <v>0</v>
      </c>
      <c r="P446" t="s">
        <v>8270</v>
      </c>
      <c r="Q446" s="5">
        <f t="shared" si="26"/>
        <v>0.05</v>
      </c>
      <c r="R446" s="6">
        <f t="shared" si="27"/>
        <v>50</v>
      </c>
      <c r="S446" t="s">
        <v>8310</v>
      </c>
      <c r="T446" t="s">
        <v>8316</v>
      </c>
    </row>
    <row r="447" spans="1:20" ht="43.2" x14ac:dyDescent="0.3">
      <c r="A447">
        <v>445</v>
      </c>
      <c r="B447" s="3" t="s">
        <v>446</v>
      </c>
      <c r="C447" s="3" t="s">
        <v>4555</v>
      </c>
      <c r="D447">
        <v>60000</v>
      </c>
      <c r="E447">
        <v>2</v>
      </c>
      <c r="F447" t="s">
        <v>8221</v>
      </c>
      <c r="G447" t="s">
        <v>8224</v>
      </c>
      <c r="H447" t="s">
        <v>8246</v>
      </c>
      <c r="I447">
        <v>1432195375</v>
      </c>
      <c r="J447" s="10">
        <f t="shared" si="24"/>
        <v>42145.335358796292</v>
      </c>
      <c r="K447">
        <v>1430899375</v>
      </c>
      <c r="L447" s="10">
        <f t="shared" si="25"/>
        <v>42130.335358796292</v>
      </c>
      <c r="M447" t="b">
        <v>0</v>
      </c>
      <c r="N447">
        <v>2</v>
      </c>
      <c r="O447" t="b">
        <v>0</v>
      </c>
      <c r="P447" t="s">
        <v>8270</v>
      </c>
      <c r="Q447" s="5">
        <f t="shared" si="26"/>
        <v>3.3333333333333335E-5</v>
      </c>
      <c r="R447" s="6">
        <f t="shared" si="27"/>
        <v>1</v>
      </c>
      <c r="S447" t="s">
        <v>8310</v>
      </c>
      <c r="T447" t="s">
        <v>8316</v>
      </c>
    </row>
    <row r="448" spans="1:20" ht="43.2" x14ac:dyDescent="0.3">
      <c r="A448">
        <v>446</v>
      </c>
      <c r="B448" s="3" t="s">
        <v>447</v>
      </c>
      <c r="C448" s="3" t="s">
        <v>4556</v>
      </c>
      <c r="D448">
        <v>10500</v>
      </c>
      <c r="E448">
        <v>766</v>
      </c>
      <c r="F448" t="s">
        <v>8221</v>
      </c>
      <c r="G448" t="s">
        <v>8224</v>
      </c>
      <c r="H448" t="s">
        <v>8246</v>
      </c>
      <c r="I448">
        <v>1425434420</v>
      </c>
      <c r="J448" s="10">
        <f t="shared" si="24"/>
        <v>42067.083564814813</v>
      </c>
      <c r="K448">
        <v>1422842420</v>
      </c>
      <c r="L448" s="10">
        <f t="shared" si="25"/>
        <v>42037.083564814813</v>
      </c>
      <c r="M448" t="b">
        <v>0</v>
      </c>
      <c r="N448">
        <v>16</v>
      </c>
      <c r="O448" t="b">
        <v>0</v>
      </c>
      <c r="P448" t="s">
        <v>8270</v>
      </c>
      <c r="Q448" s="5">
        <f t="shared" si="26"/>
        <v>7.2952380952380949E-2</v>
      </c>
      <c r="R448" s="6">
        <f t="shared" si="27"/>
        <v>47.875</v>
      </c>
      <c r="S448" t="s">
        <v>8310</v>
      </c>
      <c r="T448" t="s">
        <v>8316</v>
      </c>
    </row>
    <row r="449" spans="1:20" ht="43.2" x14ac:dyDescent="0.3">
      <c r="A449">
        <v>447</v>
      </c>
      <c r="B449" s="3" t="s">
        <v>448</v>
      </c>
      <c r="C449" s="3" t="s">
        <v>4557</v>
      </c>
      <c r="D449">
        <v>30000</v>
      </c>
      <c r="E449">
        <v>5</v>
      </c>
      <c r="F449" t="s">
        <v>8221</v>
      </c>
      <c r="G449" t="s">
        <v>8225</v>
      </c>
      <c r="H449" t="s">
        <v>8247</v>
      </c>
      <c r="I449">
        <v>1364041163</v>
      </c>
      <c r="J449" s="10">
        <f t="shared" si="24"/>
        <v>41356.513460648144</v>
      </c>
      <c r="K449">
        <v>1361884763</v>
      </c>
      <c r="L449" s="10">
        <f t="shared" si="25"/>
        <v>41331.555127314816</v>
      </c>
      <c r="M449" t="b">
        <v>0</v>
      </c>
      <c r="N449">
        <v>1</v>
      </c>
      <c r="O449" t="b">
        <v>0</v>
      </c>
      <c r="P449" t="s">
        <v>8270</v>
      </c>
      <c r="Q449" s="5">
        <f t="shared" si="26"/>
        <v>1.6666666666666666E-4</v>
      </c>
      <c r="R449" s="6">
        <f t="shared" si="27"/>
        <v>5</v>
      </c>
      <c r="S449" t="s">
        <v>8310</v>
      </c>
      <c r="T449" t="s">
        <v>8316</v>
      </c>
    </row>
    <row r="450" spans="1:20" ht="43.2" x14ac:dyDescent="0.3">
      <c r="A450">
        <v>448</v>
      </c>
      <c r="B450" s="3" t="s">
        <v>449</v>
      </c>
      <c r="C450" s="3" t="s">
        <v>4558</v>
      </c>
      <c r="D450">
        <v>2500</v>
      </c>
      <c r="E450">
        <v>82.01</v>
      </c>
      <c r="F450" t="s">
        <v>8221</v>
      </c>
      <c r="G450" t="s">
        <v>8224</v>
      </c>
      <c r="H450" t="s">
        <v>8246</v>
      </c>
      <c r="I450">
        <v>1400091095</v>
      </c>
      <c r="J450" s="10">
        <f t="shared" si="24"/>
        <v>41773.758043981477</v>
      </c>
      <c r="K450">
        <v>1398363095</v>
      </c>
      <c r="L450" s="10">
        <f t="shared" si="25"/>
        <v>41753.758043981477</v>
      </c>
      <c r="M450" t="b">
        <v>0</v>
      </c>
      <c r="N450">
        <v>4</v>
      </c>
      <c r="O450" t="b">
        <v>0</v>
      </c>
      <c r="P450" t="s">
        <v>8270</v>
      </c>
      <c r="Q450" s="5">
        <f t="shared" si="26"/>
        <v>3.2804E-2</v>
      </c>
      <c r="R450" s="6">
        <f t="shared" si="27"/>
        <v>20.502500000000001</v>
      </c>
      <c r="S450" t="s">
        <v>8310</v>
      </c>
      <c r="T450" t="s">
        <v>8316</v>
      </c>
    </row>
    <row r="451" spans="1:20" ht="43.2" x14ac:dyDescent="0.3">
      <c r="A451">
        <v>449</v>
      </c>
      <c r="B451" s="3" t="s">
        <v>450</v>
      </c>
      <c r="C451" s="3" t="s">
        <v>4559</v>
      </c>
      <c r="D451">
        <v>2000</v>
      </c>
      <c r="E451">
        <v>45</v>
      </c>
      <c r="F451" t="s">
        <v>8221</v>
      </c>
      <c r="G451" t="s">
        <v>8225</v>
      </c>
      <c r="H451" t="s">
        <v>8247</v>
      </c>
      <c r="I451">
        <v>1382017085</v>
      </c>
      <c r="J451" s="10">
        <f t="shared" ref="J451:J514" si="28">(((I451/60)/60)/24)+DATE(1970,1,1)</f>
        <v>41564.568113425928</v>
      </c>
      <c r="K451">
        <v>1379425085</v>
      </c>
      <c r="L451" s="10">
        <f t="shared" ref="L451:L514" si="29">(((K451/60)/60)/24)+DATE(1970,1,1)</f>
        <v>41534.568113425928</v>
      </c>
      <c r="M451" t="b">
        <v>0</v>
      </c>
      <c r="N451">
        <v>5</v>
      </c>
      <c r="O451" t="b">
        <v>0</v>
      </c>
      <c r="P451" t="s">
        <v>8270</v>
      </c>
      <c r="Q451" s="5">
        <f t="shared" ref="Q451:Q514" si="30">E451/D451</f>
        <v>2.2499999999999999E-2</v>
      </c>
      <c r="R451" s="6">
        <f t="shared" ref="R451:R514" si="31">E451/N451</f>
        <v>9</v>
      </c>
      <c r="S451" t="s">
        <v>8310</v>
      </c>
      <c r="T451" t="s">
        <v>8316</v>
      </c>
    </row>
    <row r="452" spans="1:20" ht="43.2" x14ac:dyDescent="0.3">
      <c r="A452">
        <v>450</v>
      </c>
      <c r="B452" s="3" t="s">
        <v>451</v>
      </c>
      <c r="C452" s="3" t="s">
        <v>4560</v>
      </c>
      <c r="D452">
        <v>50000</v>
      </c>
      <c r="E452">
        <v>396</v>
      </c>
      <c r="F452" t="s">
        <v>8221</v>
      </c>
      <c r="G452" t="s">
        <v>8224</v>
      </c>
      <c r="H452" t="s">
        <v>8246</v>
      </c>
      <c r="I452">
        <v>1392417800</v>
      </c>
      <c r="J452" s="10">
        <f t="shared" si="28"/>
        <v>41684.946759259255</v>
      </c>
      <c r="K452">
        <v>1389825800</v>
      </c>
      <c r="L452" s="10">
        <f t="shared" si="29"/>
        <v>41654.946759259255</v>
      </c>
      <c r="M452" t="b">
        <v>0</v>
      </c>
      <c r="N452">
        <v>7</v>
      </c>
      <c r="O452" t="b">
        <v>0</v>
      </c>
      <c r="P452" t="s">
        <v>8270</v>
      </c>
      <c r="Q452" s="5">
        <f t="shared" si="30"/>
        <v>7.92E-3</v>
      </c>
      <c r="R452" s="6">
        <f t="shared" si="31"/>
        <v>56.571428571428569</v>
      </c>
      <c r="S452" t="s">
        <v>8310</v>
      </c>
      <c r="T452" t="s">
        <v>8316</v>
      </c>
    </row>
    <row r="453" spans="1:20" ht="43.2" x14ac:dyDescent="0.3">
      <c r="A453">
        <v>451</v>
      </c>
      <c r="B453" s="3" t="s">
        <v>452</v>
      </c>
      <c r="C453" s="3" t="s">
        <v>4561</v>
      </c>
      <c r="D453">
        <v>20000</v>
      </c>
      <c r="E453">
        <v>0</v>
      </c>
      <c r="F453" t="s">
        <v>8221</v>
      </c>
      <c r="G453" t="s">
        <v>8224</v>
      </c>
      <c r="H453" t="s">
        <v>8246</v>
      </c>
      <c r="I453">
        <v>1390669791</v>
      </c>
      <c r="J453" s="10">
        <f t="shared" si="28"/>
        <v>41664.715173611112</v>
      </c>
      <c r="K453">
        <v>1388077791</v>
      </c>
      <c r="L453" s="10">
        <f t="shared" si="29"/>
        <v>41634.715173611112</v>
      </c>
      <c r="M453" t="b">
        <v>0</v>
      </c>
      <c r="N453">
        <v>0</v>
      </c>
      <c r="O453" t="b">
        <v>0</v>
      </c>
      <c r="P453" t="s">
        <v>8270</v>
      </c>
      <c r="Q453" s="5">
        <f t="shared" si="30"/>
        <v>0</v>
      </c>
      <c r="R453" s="6" t="e">
        <f t="shared" si="31"/>
        <v>#DIV/0!</v>
      </c>
      <c r="S453" t="s">
        <v>8310</v>
      </c>
      <c r="T453" t="s">
        <v>8316</v>
      </c>
    </row>
    <row r="454" spans="1:20" ht="28.8" x14ac:dyDescent="0.3">
      <c r="A454">
        <v>452</v>
      </c>
      <c r="B454" s="3" t="s">
        <v>453</v>
      </c>
      <c r="C454" s="3" t="s">
        <v>4562</v>
      </c>
      <c r="D454">
        <v>750</v>
      </c>
      <c r="E454">
        <v>480</v>
      </c>
      <c r="F454" t="s">
        <v>8221</v>
      </c>
      <c r="G454" t="s">
        <v>8224</v>
      </c>
      <c r="H454" t="s">
        <v>8246</v>
      </c>
      <c r="I454">
        <v>1431536015</v>
      </c>
      <c r="J454" s="10">
        <f t="shared" si="28"/>
        <v>42137.703877314809</v>
      </c>
      <c r="K454">
        <v>1428944015</v>
      </c>
      <c r="L454" s="10">
        <f t="shared" si="29"/>
        <v>42107.703877314809</v>
      </c>
      <c r="M454" t="b">
        <v>0</v>
      </c>
      <c r="N454">
        <v>12</v>
      </c>
      <c r="O454" t="b">
        <v>0</v>
      </c>
      <c r="P454" t="s">
        <v>8270</v>
      </c>
      <c r="Q454" s="5">
        <f t="shared" si="30"/>
        <v>0.64</v>
      </c>
      <c r="R454" s="6">
        <f t="shared" si="31"/>
        <v>40</v>
      </c>
      <c r="S454" t="s">
        <v>8310</v>
      </c>
      <c r="T454" t="s">
        <v>8316</v>
      </c>
    </row>
    <row r="455" spans="1:20" ht="43.2" x14ac:dyDescent="0.3">
      <c r="A455">
        <v>453</v>
      </c>
      <c r="B455" s="3" t="s">
        <v>454</v>
      </c>
      <c r="C455" s="3" t="s">
        <v>4563</v>
      </c>
      <c r="D455">
        <v>94875</v>
      </c>
      <c r="E455">
        <v>26</v>
      </c>
      <c r="F455" t="s">
        <v>8221</v>
      </c>
      <c r="G455" t="s">
        <v>8224</v>
      </c>
      <c r="H455" t="s">
        <v>8246</v>
      </c>
      <c r="I455">
        <v>1424375279</v>
      </c>
      <c r="J455" s="10">
        <f t="shared" si="28"/>
        <v>42054.824988425928</v>
      </c>
      <c r="K455">
        <v>1422992879</v>
      </c>
      <c r="L455" s="10">
        <f t="shared" si="29"/>
        <v>42038.824988425928</v>
      </c>
      <c r="M455" t="b">
        <v>0</v>
      </c>
      <c r="N455">
        <v>2</v>
      </c>
      <c r="O455" t="b">
        <v>0</v>
      </c>
      <c r="P455" t="s">
        <v>8270</v>
      </c>
      <c r="Q455" s="5">
        <f t="shared" si="30"/>
        <v>2.740447957839262E-4</v>
      </c>
      <c r="R455" s="6">
        <f t="shared" si="31"/>
        <v>13</v>
      </c>
      <c r="S455" t="s">
        <v>8310</v>
      </c>
      <c r="T455" t="s">
        <v>8316</v>
      </c>
    </row>
    <row r="456" spans="1:20" ht="43.2" x14ac:dyDescent="0.3">
      <c r="A456">
        <v>454</v>
      </c>
      <c r="B456" s="3" t="s">
        <v>455</v>
      </c>
      <c r="C456" s="3" t="s">
        <v>4564</v>
      </c>
      <c r="D456">
        <v>10000</v>
      </c>
      <c r="E456">
        <v>82</v>
      </c>
      <c r="F456" t="s">
        <v>8221</v>
      </c>
      <c r="G456" t="s">
        <v>8224</v>
      </c>
      <c r="H456" t="s">
        <v>8246</v>
      </c>
      <c r="I456">
        <v>1417007640</v>
      </c>
      <c r="J456" s="10">
        <f t="shared" si="28"/>
        <v>41969.551388888889</v>
      </c>
      <c r="K456">
        <v>1414343571</v>
      </c>
      <c r="L456" s="10">
        <f t="shared" si="29"/>
        <v>41938.717256944445</v>
      </c>
      <c r="M456" t="b">
        <v>0</v>
      </c>
      <c r="N456">
        <v>5</v>
      </c>
      <c r="O456" t="b">
        <v>0</v>
      </c>
      <c r="P456" t="s">
        <v>8270</v>
      </c>
      <c r="Q456" s="5">
        <f t="shared" si="30"/>
        <v>8.2000000000000007E-3</v>
      </c>
      <c r="R456" s="6">
        <f t="shared" si="31"/>
        <v>16.399999999999999</v>
      </c>
      <c r="S456" t="s">
        <v>8310</v>
      </c>
      <c r="T456" t="s">
        <v>8316</v>
      </c>
    </row>
    <row r="457" spans="1:20" ht="43.2" x14ac:dyDescent="0.3">
      <c r="A457">
        <v>455</v>
      </c>
      <c r="B457" s="3" t="s">
        <v>456</v>
      </c>
      <c r="C457" s="3" t="s">
        <v>4565</v>
      </c>
      <c r="D457">
        <v>65000</v>
      </c>
      <c r="E457">
        <v>45</v>
      </c>
      <c r="F457" t="s">
        <v>8221</v>
      </c>
      <c r="G457" t="s">
        <v>8224</v>
      </c>
      <c r="H457" t="s">
        <v>8246</v>
      </c>
      <c r="I457">
        <v>1334622660</v>
      </c>
      <c r="J457" s="10">
        <f t="shared" si="28"/>
        <v>41016.021527777775</v>
      </c>
      <c r="K457">
        <v>1330733022</v>
      </c>
      <c r="L457" s="10">
        <f t="shared" si="29"/>
        <v>40971.002569444441</v>
      </c>
      <c r="M457" t="b">
        <v>0</v>
      </c>
      <c r="N457">
        <v>2</v>
      </c>
      <c r="O457" t="b">
        <v>0</v>
      </c>
      <c r="P457" t="s">
        <v>8270</v>
      </c>
      <c r="Q457" s="5">
        <f t="shared" si="30"/>
        <v>6.9230769230769226E-4</v>
      </c>
      <c r="R457" s="6">
        <f t="shared" si="31"/>
        <v>22.5</v>
      </c>
      <c r="S457" t="s">
        <v>8310</v>
      </c>
      <c r="T457" t="s">
        <v>8316</v>
      </c>
    </row>
    <row r="458" spans="1:20" ht="43.2" x14ac:dyDescent="0.3">
      <c r="A458">
        <v>456</v>
      </c>
      <c r="B458" s="3" t="s">
        <v>457</v>
      </c>
      <c r="C458" s="3" t="s">
        <v>4566</v>
      </c>
      <c r="D458">
        <v>8888</v>
      </c>
      <c r="E458">
        <v>61</v>
      </c>
      <c r="F458" t="s">
        <v>8221</v>
      </c>
      <c r="G458" t="s">
        <v>8224</v>
      </c>
      <c r="H458" t="s">
        <v>8246</v>
      </c>
      <c r="I458">
        <v>1382414340</v>
      </c>
      <c r="J458" s="10">
        <f t="shared" si="28"/>
        <v>41569.165972222225</v>
      </c>
      <c r="K458">
        <v>1380559201</v>
      </c>
      <c r="L458" s="10">
        <f t="shared" si="29"/>
        <v>41547.694456018515</v>
      </c>
      <c r="M458" t="b">
        <v>0</v>
      </c>
      <c r="N458">
        <v>3</v>
      </c>
      <c r="O458" t="b">
        <v>0</v>
      </c>
      <c r="P458" t="s">
        <v>8270</v>
      </c>
      <c r="Q458" s="5">
        <f t="shared" si="30"/>
        <v>6.8631863186318634E-3</v>
      </c>
      <c r="R458" s="6">
        <f t="shared" si="31"/>
        <v>20.333333333333332</v>
      </c>
      <c r="S458" t="s">
        <v>8310</v>
      </c>
      <c r="T458" t="s">
        <v>8316</v>
      </c>
    </row>
    <row r="459" spans="1:20" ht="43.2" x14ac:dyDescent="0.3">
      <c r="A459">
        <v>457</v>
      </c>
      <c r="B459" s="3" t="s">
        <v>458</v>
      </c>
      <c r="C459" s="3" t="s">
        <v>4567</v>
      </c>
      <c r="D459">
        <v>20000</v>
      </c>
      <c r="E459">
        <v>0</v>
      </c>
      <c r="F459" t="s">
        <v>8221</v>
      </c>
      <c r="G459" t="s">
        <v>8229</v>
      </c>
      <c r="H459" t="s">
        <v>8251</v>
      </c>
      <c r="I459">
        <v>1408213512</v>
      </c>
      <c r="J459" s="10">
        <f t="shared" si="28"/>
        <v>41867.767500000002</v>
      </c>
      <c r="K459">
        <v>1405621512</v>
      </c>
      <c r="L459" s="10">
        <f t="shared" si="29"/>
        <v>41837.767500000002</v>
      </c>
      <c r="M459" t="b">
        <v>0</v>
      </c>
      <c r="N459">
        <v>0</v>
      </c>
      <c r="O459" t="b">
        <v>0</v>
      </c>
      <c r="P459" t="s">
        <v>8270</v>
      </c>
      <c r="Q459" s="5">
        <f t="shared" si="30"/>
        <v>0</v>
      </c>
      <c r="R459" s="6" t="e">
        <f t="shared" si="31"/>
        <v>#DIV/0!</v>
      </c>
      <c r="S459" t="s">
        <v>8310</v>
      </c>
      <c r="T459" t="s">
        <v>8316</v>
      </c>
    </row>
    <row r="460" spans="1:20" ht="43.2" x14ac:dyDescent="0.3">
      <c r="A460">
        <v>458</v>
      </c>
      <c r="B460" s="3" t="s">
        <v>459</v>
      </c>
      <c r="C460" s="3" t="s">
        <v>4568</v>
      </c>
      <c r="D460">
        <v>10000</v>
      </c>
      <c r="E460">
        <v>821</v>
      </c>
      <c r="F460" t="s">
        <v>8221</v>
      </c>
      <c r="G460" t="s">
        <v>8225</v>
      </c>
      <c r="H460" t="s">
        <v>8247</v>
      </c>
      <c r="I460">
        <v>1368550060</v>
      </c>
      <c r="J460" s="10">
        <f t="shared" si="28"/>
        <v>41408.69976851852</v>
      </c>
      <c r="K460">
        <v>1365958060</v>
      </c>
      <c r="L460" s="10">
        <f t="shared" si="29"/>
        <v>41378.69976851852</v>
      </c>
      <c r="M460" t="b">
        <v>0</v>
      </c>
      <c r="N460">
        <v>49</v>
      </c>
      <c r="O460" t="b">
        <v>0</v>
      </c>
      <c r="P460" t="s">
        <v>8270</v>
      </c>
      <c r="Q460" s="5">
        <f t="shared" si="30"/>
        <v>8.2100000000000006E-2</v>
      </c>
      <c r="R460" s="6">
        <f t="shared" si="31"/>
        <v>16.755102040816325</v>
      </c>
      <c r="S460" t="s">
        <v>8310</v>
      </c>
      <c r="T460" t="s">
        <v>8316</v>
      </c>
    </row>
    <row r="461" spans="1:20" ht="43.2" x14ac:dyDescent="0.3">
      <c r="A461">
        <v>459</v>
      </c>
      <c r="B461" s="3" t="s">
        <v>460</v>
      </c>
      <c r="C461" s="3" t="s">
        <v>4569</v>
      </c>
      <c r="D461">
        <v>39000</v>
      </c>
      <c r="E461">
        <v>25</v>
      </c>
      <c r="F461" t="s">
        <v>8221</v>
      </c>
      <c r="G461" t="s">
        <v>8224</v>
      </c>
      <c r="H461" t="s">
        <v>8246</v>
      </c>
      <c r="I461">
        <v>1321201327</v>
      </c>
      <c r="J461" s="10">
        <f t="shared" si="28"/>
        <v>40860.682025462964</v>
      </c>
      <c r="K461">
        <v>1316013727</v>
      </c>
      <c r="L461" s="10">
        <f t="shared" si="29"/>
        <v>40800.6403587963</v>
      </c>
      <c r="M461" t="b">
        <v>0</v>
      </c>
      <c r="N461">
        <v>1</v>
      </c>
      <c r="O461" t="b">
        <v>0</v>
      </c>
      <c r="P461" t="s">
        <v>8270</v>
      </c>
      <c r="Q461" s="5">
        <f t="shared" si="30"/>
        <v>6.4102564102564103E-4</v>
      </c>
      <c r="R461" s="6">
        <f t="shared" si="31"/>
        <v>25</v>
      </c>
      <c r="S461" t="s">
        <v>8310</v>
      </c>
      <c r="T461" t="s">
        <v>8316</v>
      </c>
    </row>
    <row r="462" spans="1:20" ht="28.8" x14ac:dyDescent="0.3">
      <c r="A462">
        <v>460</v>
      </c>
      <c r="B462" s="3" t="s">
        <v>461</v>
      </c>
      <c r="C462" s="3" t="s">
        <v>4570</v>
      </c>
      <c r="D462">
        <v>8500</v>
      </c>
      <c r="E462">
        <v>25</v>
      </c>
      <c r="F462" t="s">
        <v>8221</v>
      </c>
      <c r="G462" t="s">
        <v>8224</v>
      </c>
      <c r="H462" t="s">
        <v>8246</v>
      </c>
      <c r="I462">
        <v>1401595200</v>
      </c>
      <c r="J462" s="10">
        <f t="shared" si="28"/>
        <v>41791.166666666664</v>
      </c>
      <c r="K462">
        <v>1398862875</v>
      </c>
      <c r="L462" s="10">
        <f t="shared" si="29"/>
        <v>41759.542534722219</v>
      </c>
      <c r="M462" t="b">
        <v>0</v>
      </c>
      <c r="N462">
        <v>2</v>
      </c>
      <c r="O462" t="b">
        <v>0</v>
      </c>
      <c r="P462" t="s">
        <v>8270</v>
      </c>
      <c r="Q462" s="5">
        <f t="shared" si="30"/>
        <v>2.9411764705882353E-3</v>
      </c>
      <c r="R462" s="6">
        <f t="shared" si="31"/>
        <v>12.5</v>
      </c>
      <c r="S462" t="s">
        <v>8310</v>
      </c>
      <c r="T462" t="s">
        <v>8316</v>
      </c>
    </row>
    <row r="463" spans="1:20" ht="43.2" x14ac:dyDescent="0.3">
      <c r="A463">
        <v>461</v>
      </c>
      <c r="B463" s="3" t="s">
        <v>462</v>
      </c>
      <c r="C463" s="3" t="s">
        <v>4571</v>
      </c>
      <c r="D463">
        <v>550</v>
      </c>
      <c r="E463">
        <v>0</v>
      </c>
      <c r="F463" t="s">
        <v>8221</v>
      </c>
      <c r="G463" t="s">
        <v>8225</v>
      </c>
      <c r="H463" t="s">
        <v>8247</v>
      </c>
      <c r="I463">
        <v>1370204367</v>
      </c>
      <c r="J463" s="10">
        <f t="shared" si="28"/>
        <v>41427.84684027778</v>
      </c>
      <c r="K463">
        <v>1368476367</v>
      </c>
      <c r="L463" s="10">
        <f t="shared" si="29"/>
        <v>41407.84684027778</v>
      </c>
      <c r="M463" t="b">
        <v>0</v>
      </c>
      <c r="N463">
        <v>0</v>
      </c>
      <c r="O463" t="b">
        <v>0</v>
      </c>
      <c r="P463" t="s">
        <v>8270</v>
      </c>
      <c r="Q463" s="5">
        <f t="shared" si="30"/>
        <v>0</v>
      </c>
      <c r="R463" s="6" t="e">
        <f t="shared" si="31"/>
        <v>#DIV/0!</v>
      </c>
      <c r="S463" t="s">
        <v>8310</v>
      </c>
      <c r="T463" t="s">
        <v>8316</v>
      </c>
    </row>
    <row r="464" spans="1:20" ht="43.2" x14ac:dyDescent="0.3">
      <c r="A464">
        <v>462</v>
      </c>
      <c r="B464" s="3" t="s">
        <v>463</v>
      </c>
      <c r="C464" s="3" t="s">
        <v>4572</v>
      </c>
      <c r="D464">
        <v>100000</v>
      </c>
      <c r="E464">
        <v>0</v>
      </c>
      <c r="F464" t="s">
        <v>8221</v>
      </c>
      <c r="G464" t="s">
        <v>8224</v>
      </c>
      <c r="H464" t="s">
        <v>8246</v>
      </c>
      <c r="I464">
        <v>1312945341</v>
      </c>
      <c r="J464" s="10">
        <f t="shared" si="28"/>
        <v>40765.126631944448</v>
      </c>
      <c r="K464">
        <v>1307761341</v>
      </c>
      <c r="L464" s="10">
        <f t="shared" si="29"/>
        <v>40705.126631944448</v>
      </c>
      <c r="M464" t="b">
        <v>0</v>
      </c>
      <c r="N464">
        <v>0</v>
      </c>
      <c r="O464" t="b">
        <v>0</v>
      </c>
      <c r="P464" t="s">
        <v>8270</v>
      </c>
      <c r="Q464" s="5">
        <f t="shared" si="30"/>
        <v>0</v>
      </c>
      <c r="R464" s="6" t="e">
        <f t="shared" si="31"/>
        <v>#DIV/0!</v>
      </c>
      <c r="S464" t="s">
        <v>8310</v>
      </c>
      <c r="T464" t="s">
        <v>8316</v>
      </c>
    </row>
    <row r="465" spans="1:20" ht="43.2" x14ac:dyDescent="0.3">
      <c r="A465">
        <v>463</v>
      </c>
      <c r="B465" s="3" t="s">
        <v>464</v>
      </c>
      <c r="C465" s="3" t="s">
        <v>4573</v>
      </c>
      <c r="D465">
        <v>55000</v>
      </c>
      <c r="E465">
        <v>1250</v>
      </c>
      <c r="F465" t="s">
        <v>8221</v>
      </c>
      <c r="G465" t="s">
        <v>8224</v>
      </c>
      <c r="H465" t="s">
        <v>8246</v>
      </c>
      <c r="I465">
        <v>1316883753</v>
      </c>
      <c r="J465" s="10">
        <f t="shared" si="28"/>
        <v>40810.710104166668</v>
      </c>
      <c r="K465">
        <v>1311699753</v>
      </c>
      <c r="L465" s="10">
        <f t="shared" si="29"/>
        <v>40750.710104166668</v>
      </c>
      <c r="M465" t="b">
        <v>0</v>
      </c>
      <c r="N465">
        <v>11</v>
      </c>
      <c r="O465" t="b">
        <v>0</v>
      </c>
      <c r="P465" t="s">
        <v>8270</v>
      </c>
      <c r="Q465" s="5">
        <f t="shared" si="30"/>
        <v>2.2727272727272728E-2</v>
      </c>
      <c r="R465" s="6">
        <f t="shared" si="31"/>
        <v>113.63636363636364</v>
      </c>
      <c r="S465" t="s">
        <v>8310</v>
      </c>
      <c r="T465" t="s">
        <v>8316</v>
      </c>
    </row>
    <row r="466" spans="1:20" ht="28.8" x14ac:dyDescent="0.3">
      <c r="A466">
        <v>464</v>
      </c>
      <c r="B466" s="3" t="s">
        <v>465</v>
      </c>
      <c r="C466" s="3" t="s">
        <v>4574</v>
      </c>
      <c r="D466">
        <v>1010</v>
      </c>
      <c r="E466">
        <v>1</v>
      </c>
      <c r="F466" t="s">
        <v>8221</v>
      </c>
      <c r="G466" t="s">
        <v>8236</v>
      </c>
      <c r="H466" t="s">
        <v>8249</v>
      </c>
      <c r="I466">
        <v>1463602935</v>
      </c>
      <c r="J466" s="10">
        <f t="shared" si="28"/>
        <v>42508.848784722228</v>
      </c>
      <c r="K466">
        <v>1461874935</v>
      </c>
      <c r="L466" s="10">
        <f t="shared" si="29"/>
        <v>42488.848784722228</v>
      </c>
      <c r="M466" t="b">
        <v>0</v>
      </c>
      <c r="N466">
        <v>1</v>
      </c>
      <c r="O466" t="b">
        <v>0</v>
      </c>
      <c r="P466" t="s">
        <v>8270</v>
      </c>
      <c r="Q466" s="5">
        <f t="shared" si="30"/>
        <v>9.9009900990099011E-4</v>
      </c>
      <c r="R466" s="6">
        <f t="shared" si="31"/>
        <v>1</v>
      </c>
      <c r="S466" t="s">
        <v>8310</v>
      </c>
      <c r="T466" t="s">
        <v>8316</v>
      </c>
    </row>
    <row r="467" spans="1:20" x14ac:dyDescent="0.3">
      <c r="A467">
        <v>465</v>
      </c>
      <c r="B467" s="3" t="s">
        <v>466</v>
      </c>
      <c r="C467" s="3" t="s">
        <v>4575</v>
      </c>
      <c r="D467">
        <v>512</v>
      </c>
      <c r="E467">
        <v>138</v>
      </c>
      <c r="F467" t="s">
        <v>8221</v>
      </c>
      <c r="G467" t="s">
        <v>8224</v>
      </c>
      <c r="H467" t="s">
        <v>8246</v>
      </c>
      <c r="I467">
        <v>1403837574</v>
      </c>
      <c r="J467" s="10">
        <f t="shared" si="28"/>
        <v>41817.120069444441</v>
      </c>
      <c r="K467">
        <v>1402455174</v>
      </c>
      <c r="L467" s="10">
        <f t="shared" si="29"/>
        <v>41801.120069444441</v>
      </c>
      <c r="M467" t="b">
        <v>0</v>
      </c>
      <c r="N467">
        <v>8</v>
      </c>
      <c r="O467" t="b">
        <v>0</v>
      </c>
      <c r="P467" t="s">
        <v>8270</v>
      </c>
      <c r="Q467" s="5">
        <f t="shared" si="30"/>
        <v>0.26953125</v>
      </c>
      <c r="R467" s="6">
        <f t="shared" si="31"/>
        <v>17.25</v>
      </c>
      <c r="S467" t="s">
        <v>8310</v>
      </c>
      <c r="T467" t="s">
        <v>8316</v>
      </c>
    </row>
    <row r="468" spans="1:20" ht="43.2" x14ac:dyDescent="0.3">
      <c r="A468">
        <v>466</v>
      </c>
      <c r="B468" s="3" t="s">
        <v>467</v>
      </c>
      <c r="C468" s="3" t="s">
        <v>4576</v>
      </c>
      <c r="D468">
        <v>10000</v>
      </c>
      <c r="E468">
        <v>76</v>
      </c>
      <c r="F468" t="s">
        <v>8221</v>
      </c>
      <c r="G468" t="s">
        <v>8224</v>
      </c>
      <c r="H468" t="s">
        <v>8246</v>
      </c>
      <c r="I468">
        <v>1347057464</v>
      </c>
      <c r="J468" s="10">
        <f t="shared" si="28"/>
        <v>41159.942870370374</v>
      </c>
      <c r="K468">
        <v>1344465464</v>
      </c>
      <c r="L468" s="10">
        <f t="shared" si="29"/>
        <v>41129.942870370374</v>
      </c>
      <c r="M468" t="b">
        <v>0</v>
      </c>
      <c r="N468">
        <v>5</v>
      </c>
      <c r="O468" t="b">
        <v>0</v>
      </c>
      <c r="P468" t="s">
        <v>8270</v>
      </c>
      <c r="Q468" s="5">
        <f t="shared" si="30"/>
        <v>7.6E-3</v>
      </c>
      <c r="R468" s="6">
        <f t="shared" si="31"/>
        <v>15.2</v>
      </c>
      <c r="S468" t="s">
        <v>8310</v>
      </c>
      <c r="T468" t="s">
        <v>8316</v>
      </c>
    </row>
    <row r="469" spans="1:20" ht="43.2" x14ac:dyDescent="0.3">
      <c r="A469">
        <v>467</v>
      </c>
      <c r="B469" s="3" t="s">
        <v>468</v>
      </c>
      <c r="C469" s="3" t="s">
        <v>4577</v>
      </c>
      <c r="D469">
        <v>20000</v>
      </c>
      <c r="E469">
        <v>4315</v>
      </c>
      <c r="F469" t="s">
        <v>8221</v>
      </c>
      <c r="G469" t="s">
        <v>8224</v>
      </c>
      <c r="H469" t="s">
        <v>8246</v>
      </c>
      <c r="I469">
        <v>1348849134</v>
      </c>
      <c r="J469" s="10">
        <f t="shared" si="28"/>
        <v>41180.679791666669</v>
      </c>
      <c r="K469">
        <v>1344961134</v>
      </c>
      <c r="L469" s="10">
        <f t="shared" si="29"/>
        <v>41135.679791666669</v>
      </c>
      <c r="M469" t="b">
        <v>0</v>
      </c>
      <c r="N469">
        <v>39</v>
      </c>
      <c r="O469" t="b">
        <v>0</v>
      </c>
      <c r="P469" t="s">
        <v>8270</v>
      </c>
      <c r="Q469" s="5">
        <f t="shared" si="30"/>
        <v>0.21575</v>
      </c>
      <c r="R469" s="6">
        <f t="shared" si="31"/>
        <v>110.64102564102564</v>
      </c>
      <c r="S469" t="s">
        <v>8310</v>
      </c>
      <c r="T469" t="s">
        <v>8316</v>
      </c>
    </row>
    <row r="470" spans="1:20" ht="43.2" x14ac:dyDescent="0.3">
      <c r="A470">
        <v>468</v>
      </c>
      <c r="B470" s="3" t="s">
        <v>469</v>
      </c>
      <c r="C470" s="3" t="s">
        <v>4578</v>
      </c>
      <c r="D470">
        <v>7500</v>
      </c>
      <c r="E470">
        <v>0</v>
      </c>
      <c r="F470" t="s">
        <v>8221</v>
      </c>
      <c r="G470" t="s">
        <v>8224</v>
      </c>
      <c r="H470" t="s">
        <v>8246</v>
      </c>
      <c r="I470">
        <v>1341978665</v>
      </c>
      <c r="J470" s="10">
        <f t="shared" si="28"/>
        <v>41101.160474537035</v>
      </c>
      <c r="K470">
        <v>1336795283</v>
      </c>
      <c r="L470" s="10">
        <f t="shared" si="29"/>
        <v>41041.167627314811</v>
      </c>
      <c r="M470" t="b">
        <v>0</v>
      </c>
      <c r="N470">
        <v>0</v>
      </c>
      <c r="O470" t="b">
        <v>0</v>
      </c>
      <c r="P470" t="s">
        <v>8270</v>
      </c>
      <c r="Q470" s="5">
        <f t="shared" si="30"/>
        <v>0</v>
      </c>
      <c r="R470" s="6" t="e">
        <f t="shared" si="31"/>
        <v>#DIV/0!</v>
      </c>
      <c r="S470" t="s">
        <v>8310</v>
      </c>
      <c r="T470" t="s">
        <v>8316</v>
      </c>
    </row>
    <row r="471" spans="1:20" ht="28.8" x14ac:dyDescent="0.3">
      <c r="A471">
        <v>469</v>
      </c>
      <c r="B471" s="3" t="s">
        <v>470</v>
      </c>
      <c r="C471" s="3" t="s">
        <v>4579</v>
      </c>
      <c r="D471">
        <v>6000</v>
      </c>
      <c r="E471">
        <v>0</v>
      </c>
      <c r="F471" t="s">
        <v>8221</v>
      </c>
      <c r="G471" t="s">
        <v>8225</v>
      </c>
      <c r="H471" t="s">
        <v>8247</v>
      </c>
      <c r="I471">
        <v>1409960724</v>
      </c>
      <c r="J471" s="10">
        <f t="shared" si="28"/>
        <v>41887.989861111113</v>
      </c>
      <c r="K471">
        <v>1404776724</v>
      </c>
      <c r="L471" s="10">
        <f t="shared" si="29"/>
        <v>41827.989861111113</v>
      </c>
      <c r="M471" t="b">
        <v>0</v>
      </c>
      <c r="N471">
        <v>0</v>
      </c>
      <c r="O471" t="b">
        <v>0</v>
      </c>
      <c r="P471" t="s">
        <v>8270</v>
      </c>
      <c r="Q471" s="5">
        <f t="shared" si="30"/>
        <v>0</v>
      </c>
      <c r="R471" s="6" t="e">
        <f t="shared" si="31"/>
        <v>#DIV/0!</v>
      </c>
      <c r="S471" t="s">
        <v>8310</v>
      </c>
      <c r="T471" t="s">
        <v>8316</v>
      </c>
    </row>
    <row r="472" spans="1:20" ht="43.2" x14ac:dyDescent="0.3">
      <c r="A472">
        <v>470</v>
      </c>
      <c r="B472" s="3" t="s">
        <v>471</v>
      </c>
      <c r="C472" s="3" t="s">
        <v>4580</v>
      </c>
      <c r="D472">
        <v>5000</v>
      </c>
      <c r="E472">
        <v>51</v>
      </c>
      <c r="F472" t="s">
        <v>8221</v>
      </c>
      <c r="G472" t="s">
        <v>8224</v>
      </c>
      <c r="H472" t="s">
        <v>8246</v>
      </c>
      <c r="I472">
        <v>1389844800</v>
      </c>
      <c r="J472" s="10">
        <f t="shared" si="28"/>
        <v>41655.166666666664</v>
      </c>
      <c r="K472">
        <v>1385524889</v>
      </c>
      <c r="L472" s="10">
        <f t="shared" si="29"/>
        <v>41605.167696759258</v>
      </c>
      <c r="M472" t="b">
        <v>0</v>
      </c>
      <c r="N472">
        <v>2</v>
      </c>
      <c r="O472" t="b">
        <v>0</v>
      </c>
      <c r="P472" t="s">
        <v>8270</v>
      </c>
      <c r="Q472" s="5">
        <f t="shared" si="30"/>
        <v>1.0200000000000001E-2</v>
      </c>
      <c r="R472" s="6">
        <f t="shared" si="31"/>
        <v>25.5</v>
      </c>
      <c r="S472" t="s">
        <v>8310</v>
      </c>
      <c r="T472" t="s">
        <v>8316</v>
      </c>
    </row>
    <row r="473" spans="1:20" ht="57.6" x14ac:dyDescent="0.3">
      <c r="A473">
        <v>471</v>
      </c>
      <c r="B473" s="3" t="s">
        <v>472</v>
      </c>
      <c r="C473" s="3" t="s">
        <v>4581</v>
      </c>
      <c r="D473">
        <v>55000</v>
      </c>
      <c r="E473">
        <v>6541</v>
      </c>
      <c r="F473" t="s">
        <v>8221</v>
      </c>
      <c r="G473" t="s">
        <v>8224</v>
      </c>
      <c r="H473" t="s">
        <v>8246</v>
      </c>
      <c r="I473">
        <v>1397924379</v>
      </c>
      <c r="J473" s="10">
        <f t="shared" si="28"/>
        <v>41748.680312500001</v>
      </c>
      <c r="K473">
        <v>1394039979</v>
      </c>
      <c r="L473" s="10">
        <f t="shared" si="29"/>
        <v>41703.721979166665</v>
      </c>
      <c r="M473" t="b">
        <v>0</v>
      </c>
      <c r="N473">
        <v>170</v>
      </c>
      <c r="O473" t="b">
        <v>0</v>
      </c>
      <c r="P473" t="s">
        <v>8270</v>
      </c>
      <c r="Q473" s="5">
        <f t="shared" si="30"/>
        <v>0.11892727272727273</v>
      </c>
      <c r="R473" s="6">
        <f t="shared" si="31"/>
        <v>38.476470588235294</v>
      </c>
      <c r="S473" t="s">
        <v>8310</v>
      </c>
      <c r="T473" t="s">
        <v>8316</v>
      </c>
    </row>
    <row r="474" spans="1:20" ht="43.2" x14ac:dyDescent="0.3">
      <c r="A474">
        <v>472</v>
      </c>
      <c r="B474" s="3" t="s">
        <v>473</v>
      </c>
      <c r="C474" s="3" t="s">
        <v>4582</v>
      </c>
      <c r="D474">
        <v>800</v>
      </c>
      <c r="E474">
        <v>141</v>
      </c>
      <c r="F474" t="s">
        <v>8221</v>
      </c>
      <c r="G474" t="s">
        <v>8224</v>
      </c>
      <c r="H474" t="s">
        <v>8246</v>
      </c>
      <c r="I474">
        <v>1408831718</v>
      </c>
      <c r="J474" s="10">
        <f t="shared" si="28"/>
        <v>41874.922662037039</v>
      </c>
      <c r="K474">
        <v>1406239718</v>
      </c>
      <c r="L474" s="10">
        <f t="shared" si="29"/>
        <v>41844.922662037039</v>
      </c>
      <c r="M474" t="b">
        <v>0</v>
      </c>
      <c r="N474">
        <v>5</v>
      </c>
      <c r="O474" t="b">
        <v>0</v>
      </c>
      <c r="P474" t="s">
        <v>8270</v>
      </c>
      <c r="Q474" s="5">
        <f t="shared" si="30"/>
        <v>0.17624999999999999</v>
      </c>
      <c r="R474" s="6">
        <f t="shared" si="31"/>
        <v>28.2</v>
      </c>
      <c r="S474" t="s">
        <v>8310</v>
      </c>
      <c r="T474" t="s">
        <v>8316</v>
      </c>
    </row>
    <row r="475" spans="1:20" ht="43.2" x14ac:dyDescent="0.3">
      <c r="A475">
        <v>473</v>
      </c>
      <c r="B475" s="3" t="s">
        <v>474</v>
      </c>
      <c r="C475" s="3" t="s">
        <v>4583</v>
      </c>
      <c r="D475">
        <v>30000</v>
      </c>
      <c r="E475">
        <v>861</v>
      </c>
      <c r="F475" t="s">
        <v>8221</v>
      </c>
      <c r="G475" t="s">
        <v>8224</v>
      </c>
      <c r="H475" t="s">
        <v>8246</v>
      </c>
      <c r="I475">
        <v>1410972319</v>
      </c>
      <c r="J475" s="10">
        <f t="shared" si="28"/>
        <v>41899.698136574072</v>
      </c>
      <c r="K475">
        <v>1408380319</v>
      </c>
      <c r="L475" s="10">
        <f t="shared" si="29"/>
        <v>41869.698136574072</v>
      </c>
      <c r="M475" t="b">
        <v>0</v>
      </c>
      <c r="N475">
        <v>14</v>
      </c>
      <c r="O475" t="b">
        <v>0</v>
      </c>
      <c r="P475" t="s">
        <v>8270</v>
      </c>
      <c r="Q475" s="5">
        <f t="shared" si="30"/>
        <v>2.87E-2</v>
      </c>
      <c r="R475" s="6">
        <f t="shared" si="31"/>
        <v>61.5</v>
      </c>
      <c r="S475" t="s">
        <v>8310</v>
      </c>
      <c r="T475" t="s">
        <v>8316</v>
      </c>
    </row>
    <row r="476" spans="1:20" ht="43.2" x14ac:dyDescent="0.3">
      <c r="A476">
        <v>474</v>
      </c>
      <c r="B476" s="3" t="s">
        <v>475</v>
      </c>
      <c r="C476" s="3" t="s">
        <v>4584</v>
      </c>
      <c r="D476">
        <v>3300</v>
      </c>
      <c r="E476">
        <v>1</v>
      </c>
      <c r="F476" t="s">
        <v>8221</v>
      </c>
      <c r="G476" t="s">
        <v>8224</v>
      </c>
      <c r="H476" t="s">
        <v>8246</v>
      </c>
      <c r="I476">
        <v>1487318029</v>
      </c>
      <c r="J476" s="10">
        <f t="shared" si="28"/>
        <v>42783.329039351855</v>
      </c>
      <c r="K476">
        <v>1484726029</v>
      </c>
      <c r="L476" s="10">
        <f t="shared" si="29"/>
        <v>42753.329039351855</v>
      </c>
      <c r="M476" t="b">
        <v>0</v>
      </c>
      <c r="N476">
        <v>1</v>
      </c>
      <c r="O476" t="b">
        <v>0</v>
      </c>
      <c r="P476" t="s">
        <v>8270</v>
      </c>
      <c r="Q476" s="5">
        <f t="shared" si="30"/>
        <v>3.0303030303030303E-4</v>
      </c>
      <c r="R476" s="6">
        <f t="shared" si="31"/>
        <v>1</v>
      </c>
      <c r="S476" t="s">
        <v>8310</v>
      </c>
      <c r="T476" t="s">
        <v>8316</v>
      </c>
    </row>
    <row r="477" spans="1:20" ht="57.6" x14ac:dyDescent="0.3">
      <c r="A477">
        <v>475</v>
      </c>
      <c r="B477" s="3" t="s">
        <v>476</v>
      </c>
      <c r="C477" s="3" t="s">
        <v>4585</v>
      </c>
      <c r="D477">
        <v>2000</v>
      </c>
      <c r="E477">
        <v>0</v>
      </c>
      <c r="F477" t="s">
        <v>8221</v>
      </c>
      <c r="G477" t="s">
        <v>8224</v>
      </c>
      <c r="H477" t="s">
        <v>8246</v>
      </c>
      <c r="I477">
        <v>1430877843</v>
      </c>
      <c r="J477" s="10">
        <f t="shared" si="28"/>
        <v>42130.086145833338</v>
      </c>
      <c r="K477">
        <v>1428285843</v>
      </c>
      <c r="L477" s="10">
        <f t="shared" si="29"/>
        <v>42100.086145833338</v>
      </c>
      <c r="M477" t="b">
        <v>0</v>
      </c>
      <c r="N477">
        <v>0</v>
      </c>
      <c r="O477" t="b">
        <v>0</v>
      </c>
      <c r="P477" t="s">
        <v>8270</v>
      </c>
      <c r="Q477" s="5">
        <f t="shared" si="30"/>
        <v>0</v>
      </c>
      <c r="R477" s="6" t="e">
        <f t="shared" si="31"/>
        <v>#DIV/0!</v>
      </c>
      <c r="S477" t="s">
        <v>8310</v>
      </c>
      <c r="T477" t="s">
        <v>8316</v>
      </c>
    </row>
    <row r="478" spans="1:20" ht="28.8" x14ac:dyDescent="0.3">
      <c r="A478">
        <v>476</v>
      </c>
      <c r="B478" s="3" t="s">
        <v>477</v>
      </c>
      <c r="C478" s="3" t="s">
        <v>4586</v>
      </c>
      <c r="D478">
        <v>220000</v>
      </c>
      <c r="E478">
        <v>4906.59</v>
      </c>
      <c r="F478" t="s">
        <v>8221</v>
      </c>
      <c r="G478" t="s">
        <v>8224</v>
      </c>
      <c r="H478" t="s">
        <v>8246</v>
      </c>
      <c r="I478">
        <v>1401767940</v>
      </c>
      <c r="J478" s="10">
        <f t="shared" si="28"/>
        <v>41793.165972222225</v>
      </c>
      <c r="K478">
        <v>1398727441</v>
      </c>
      <c r="L478" s="10">
        <f t="shared" si="29"/>
        <v>41757.975011574075</v>
      </c>
      <c r="M478" t="b">
        <v>0</v>
      </c>
      <c r="N478">
        <v>124</v>
      </c>
      <c r="O478" t="b">
        <v>0</v>
      </c>
      <c r="P478" t="s">
        <v>8270</v>
      </c>
      <c r="Q478" s="5">
        <f t="shared" si="30"/>
        <v>2.2302681818181819E-2</v>
      </c>
      <c r="R478" s="6">
        <f t="shared" si="31"/>
        <v>39.569274193548388</v>
      </c>
      <c r="S478" t="s">
        <v>8310</v>
      </c>
      <c r="T478" t="s">
        <v>8316</v>
      </c>
    </row>
    <row r="479" spans="1:20" ht="57.6" x14ac:dyDescent="0.3">
      <c r="A479">
        <v>477</v>
      </c>
      <c r="B479" s="3" t="s">
        <v>478</v>
      </c>
      <c r="C479" s="3" t="s">
        <v>4587</v>
      </c>
      <c r="D479">
        <v>1500</v>
      </c>
      <c r="E479">
        <v>0</v>
      </c>
      <c r="F479" t="s">
        <v>8221</v>
      </c>
      <c r="G479" t="s">
        <v>8224</v>
      </c>
      <c r="H479" t="s">
        <v>8246</v>
      </c>
      <c r="I479">
        <v>1337371334</v>
      </c>
      <c r="J479" s="10">
        <f t="shared" si="28"/>
        <v>41047.83488425926</v>
      </c>
      <c r="K479">
        <v>1332187334</v>
      </c>
      <c r="L479" s="10">
        <f t="shared" si="29"/>
        <v>40987.83488425926</v>
      </c>
      <c r="M479" t="b">
        <v>0</v>
      </c>
      <c r="N479">
        <v>0</v>
      </c>
      <c r="O479" t="b">
        <v>0</v>
      </c>
      <c r="P479" t="s">
        <v>8270</v>
      </c>
      <c r="Q479" s="5">
        <f t="shared" si="30"/>
        <v>0</v>
      </c>
      <c r="R479" s="6" t="e">
        <f t="shared" si="31"/>
        <v>#DIV/0!</v>
      </c>
      <c r="S479" t="s">
        <v>8310</v>
      </c>
      <c r="T479" t="s">
        <v>8316</v>
      </c>
    </row>
    <row r="480" spans="1:20" ht="43.2" x14ac:dyDescent="0.3">
      <c r="A480">
        <v>478</v>
      </c>
      <c r="B480" s="3" t="s">
        <v>479</v>
      </c>
      <c r="C480" s="3" t="s">
        <v>4588</v>
      </c>
      <c r="D480">
        <v>10000</v>
      </c>
      <c r="E480">
        <v>0</v>
      </c>
      <c r="F480" t="s">
        <v>8221</v>
      </c>
      <c r="G480" t="s">
        <v>8224</v>
      </c>
      <c r="H480" t="s">
        <v>8246</v>
      </c>
      <c r="I480">
        <v>1427921509</v>
      </c>
      <c r="J480" s="10">
        <f t="shared" si="28"/>
        <v>42095.869317129633</v>
      </c>
      <c r="K480">
        <v>1425333109</v>
      </c>
      <c r="L480" s="10">
        <f t="shared" si="29"/>
        <v>42065.910983796297</v>
      </c>
      <c r="M480" t="b">
        <v>0</v>
      </c>
      <c r="N480">
        <v>0</v>
      </c>
      <c r="O480" t="b">
        <v>0</v>
      </c>
      <c r="P480" t="s">
        <v>8270</v>
      </c>
      <c r="Q480" s="5">
        <f t="shared" si="30"/>
        <v>0</v>
      </c>
      <c r="R480" s="6" t="e">
        <f t="shared" si="31"/>
        <v>#DIV/0!</v>
      </c>
      <c r="S480" t="s">
        <v>8310</v>
      </c>
      <c r="T480" t="s">
        <v>8316</v>
      </c>
    </row>
    <row r="481" spans="1:20" ht="43.2" x14ac:dyDescent="0.3">
      <c r="A481">
        <v>479</v>
      </c>
      <c r="B481" s="3" t="s">
        <v>480</v>
      </c>
      <c r="C481" s="3" t="s">
        <v>4589</v>
      </c>
      <c r="D481">
        <v>15000</v>
      </c>
      <c r="E481">
        <v>4884</v>
      </c>
      <c r="F481" t="s">
        <v>8221</v>
      </c>
      <c r="G481" t="s">
        <v>8224</v>
      </c>
      <c r="H481" t="s">
        <v>8246</v>
      </c>
      <c r="I481">
        <v>1416566835</v>
      </c>
      <c r="J481" s="10">
        <f t="shared" si="28"/>
        <v>41964.449479166666</v>
      </c>
      <c r="K481">
        <v>1411379235</v>
      </c>
      <c r="L481" s="10">
        <f t="shared" si="29"/>
        <v>41904.407812500001</v>
      </c>
      <c r="M481" t="b">
        <v>0</v>
      </c>
      <c r="N481">
        <v>55</v>
      </c>
      <c r="O481" t="b">
        <v>0</v>
      </c>
      <c r="P481" t="s">
        <v>8270</v>
      </c>
      <c r="Q481" s="5">
        <f t="shared" si="30"/>
        <v>0.3256</v>
      </c>
      <c r="R481" s="6">
        <f t="shared" si="31"/>
        <v>88.8</v>
      </c>
      <c r="S481" t="s">
        <v>8310</v>
      </c>
      <c r="T481" t="s">
        <v>8316</v>
      </c>
    </row>
    <row r="482" spans="1:20" ht="43.2" x14ac:dyDescent="0.3">
      <c r="A482">
        <v>480</v>
      </c>
      <c r="B482" s="3" t="s">
        <v>481</v>
      </c>
      <c r="C482" s="3" t="s">
        <v>4590</v>
      </c>
      <c r="D482">
        <v>40000</v>
      </c>
      <c r="E482">
        <v>7764</v>
      </c>
      <c r="F482" t="s">
        <v>8221</v>
      </c>
      <c r="G482" t="s">
        <v>8224</v>
      </c>
      <c r="H482" t="s">
        <v>8246</v>
      </c>
      <c r="I482">
        <v>1376049615</v>
      </c>
      <c r="J482" s="10">
        <f t="shared" si="28"/>
        <v>41495.500173611108</v>
      </c>
      <c r="K482">
        <v>1373457615</v>
      </c>
      <c r="L482" s="10">
        <f t="shared" si="29"/>
        <v>41465.500173611108</v>
      </c>
      <c r="M482" t="b">
        <v>0</v>
      </c>
      <c r="N482">
        <v>140</v>
      </c>
      <c r="O482" t="b">
        <v>0</v>
      </c>
      <c r="P482" t="s">
        <v>8270</v>
      </c>
      <c r="Q482" s="5">
        <f t="shared" si="30"/>
        <v>0.19409999999999999</v>
      </c>
      <c r="R482" s="6">
        <f t="shared" si="31"/>
        <v>55.457142857142856</v>
      </c>
      <c r="S482" t="s">
        <v>8310</v>
      </c>
      <c r="T482" t="s">
        <v>8316</v>
      </c>
    </row>
    <row r="483" spans="1:20" ht="43.2" x14ac:dyDescent="0.3">
      <c r="A483">
        <v>481</v>
      </c>
      <c r="B483" s="3" t="s">
        <v>482</v>
      </c>
      <c r="C483" s="3" t="s">
        <v>4591</v>
      </c>
      <c r="D483">
        <v>30000</v>
      </c>
      <c r="E483">
        <v>1830</v>
      </c>
      <c r="F483" t="s">
        <v>8221</v>
      </c>
      <c r="G483" t="s">
        <v>8224</v>
      </c>
      <c r="H483" t="s">
        <v>8246</v>
      </c>
      <c r="I483">
        <v>1349885289</v>
      </c>
      <c r="J483" s="10">
        <f t="shared" si="28"/>
        <v>41192.672326388885</v>
      </c>
      <c r="K483">
        <v>1347293289</v>
      </c>
      <c r="L483" s="10">
        <f t="shared" si="29"/>
        <v>41162.672326388885</v>
      </c>
      <c r="M483" t="b">
        <v>0</v>
      </c>
      <c r="N483">
        <v>21</v>
      </c>
      <c r="O483" t="b">
        <v>0</v>
      </c>
      <c r="P483" t="s">
        <v>8270</v>
      </c>
      <c r="Q483" s="5">
        <f t="shared" si="30"/>
        <v>6.0999999999999999E-2</v>
      </c>
      <c r="R483" s="6">
        <f t="shared" si="31"/>
        <v>87.142857142857139</v>
      </c>
      <c r="S483" t="s">
        <v>8310</v>
      </c>
      <c r="T483" t="s">
        <v>8316</v>
      </c>
    </row>
    <row r="484" spans="1:20" ht="43.2" x14ac:dyDescent="0.3">
      <c r="A484">
        <v>482</v>
      </c>
      <c r="B484" s="3" t="s">
        <v>483</v>
      </c>
      <c r="C484" s="3" t="s">
        <v>4592</v>
      </c>
      <c r="D484">
        <v>10000</v>
      </c>
      <c r="E484">
        <v>10</v>
      </c>
      <c r="F484" t="s">
        <v>8221</v>
      </c>
      <c r="G484" t="s">
        <v>8224</v>
      </c>
      <c r="H484" t="s">
        <v>8246</v>
      </c>
      <c r="I484">
        <v>1460644440</v>
      </c>
      <c r="J484" s="10">
        <f t="shared" si="28"/>
        <v>42474.606944444444</v>
      </c>
      <c r="K484">
        <v>1458336690</v>
      </c>
      <c r="L484" s="10">
        <f t="shared" si="29"/>
        <v>42447.896875000006</v>
      </c>
      <c r="M484" t="b">
        <v>0</v>
      </c>
      <c r="N484">
        <v>1</v>
      </c>
      <c r="O484" t="b">
        <v>0</v>
      </c>
      <c r="P484" t="s">
        <v>8270</v>
      </c>
      <c r="Q484" s="5">
        <f t="shared" si="30"/>
        <v>1E-3</v>
      </c>
      <c r="R484" s="6">
        <f t="shared" si="31"/>
        <v>10</v>
      </c>
      <c r="S484" t="s">
        <v>8310</v>
      </c>
      <c r="T484" t="s">
        <v>8316</v>
      </c>
    </row>
    <row r="485" spans="1:20" ht="57.6" x14ac:dyDescent="0.3">
      <c r="A485">
        <v>483</v>
      </c>
      <c r="B485" s="3" t="s">
        <v>484</v>
      </c>
      <c r="C485" s="3" t="s">
        <v>4593</v>
      </c>
      <c r="D485">
        <v>15000</v>
      </c>
      <c r="E485">
        <v>7530</v>
      </c>
      <c r="F485" t="s">
        <v>8221</v>
      </c>
      <c r="G485" t="s">
        <v>8225</v>
      </c>
      <c r="H485" t="s">
        <v>8247</v>
      </c>
      <c r="I485">
        <v>1359434672</v>
      </c>
      <c r="J485" s="10">
        <f t="shared" si="28"/>
        <v>41303.197592592594</v>
      </c>
      <c r="K485">
        <v>1354250672</v>
      </c>
      <c r="L485" s="10">
        <f t="shared" si="29"/>
        <v>41243.197592592594</v>
      </c>
      <c r="M485" t="b">
        <v>0</v>
      </c>
      <c r="N485">
        <v>147</v>
      </c>
      <c r="O485" t="b">
        <v>0</v>
      </c>
      <c r="P485" t="s">
        <v>8270</v>
      </c>
      <c r="Q485" s="5">
        <f t="shared" si="30"/>
        <v>0.502</v>
      </c>
      <c r="R485" s="6">
        <f t="shared" si="31"/>
        <v>51.224489795918366</v>
      </c>
      <c r="S485" t="s">
        <v>8310</v>
      </c>
      <c r="T485" t="s">
        <v>8316</v>
      </c>
    </row>
    <row r="486" spans="1:20" ht="57.6" x14ac:dyDescent="0.3">
      <c r="A486">
        <v>484</v>
      </c>
      <c r="B486" s="3" t="s">
        <v>485</v>
      </c>
      <c r="C486" s="3" t="s">
        <v>4594</v>
      </c>
      <c r="D486">
        <v>80000</v>
      </c>
      <c r="E486">
        <v>149</v>
      </c>
      <c r="F486" t="s">
        <v>8221</v>
      </c>
      <c r="G486" t="s">
        <v>8225</v>
      </c>
      <c r="H486" t="s">
        <v>8247</v>
      </c>
      <c r="I486">
        <v>1446766372</v>
      </c>
      <c r="J486" s="10">
        <f t="shared" si="28"/>
        <v>42313.981157407412</v>
      </c>
      <c r="K486">
        <v>1443220372</v>
      </c>
      <c r="L486" s="10">
        <f t="shared" si="29"/>
        <v>42272.93949074074</v>
      </c>
      <c r="M486" t="b">
        <v>0</v>
      </c>
      <c r="N486">
        <v>11</v>
      </c>
      <c r="O486" t="b">
        <v>0</v>
      </c>
      <c r="P486" t="s">
        <v>8270</v>
      </c>
      <c r="Q486" s="5">
        <f t="shared" si="30"/>
        <v>1.8625E-3</v>
      </c>
      <c r="R486" s="6">
        <f t="shared" si="31"/>
        <v>13.545454545454545</v>
      </c>
      <c r="S486" t="s">
        <v>8310</v>
      </c>
      <c r="T486" t="s">
        <v>8316</v>
      </c>
    </row>
    <row r="487" spans="1:20" ht="43.2" x14ac:dyDescent="0.3">
      <c r="A487">
        <v>485</v>
      </c>
      <c r="B487" s="3" t="s">
        <v>486</v>
      </c>
      <c r="C487" s="3" t="s">
        <v>4595</v>
      </c>
      <c r="D487">
        <v>37956</v>
      </c>
      <c r="E487">
        <v>8315.01</v>
      </c>
      <c r="F487" t="s">
        <v>8221</v>
      </c>
      <c r="G487" t="s">
        <v>8225</v>
      </c>
      <c r="H487" t="s">
        <v>8247</v>
      </c>
      <c r="I487">
        <v>1368792499</v>
      </c>
      <c r="J487" s="10">
        <f t="shared" si="28"/>
        <v>41411.50577546296</v>
      </c>
      <c r="K487">
        <v>1366200499</v>
      </c>
      <c r="L487" s="10">
        <f t="shared" si="29"/>
        <v>41381.50577546296</v>
      </c>
      <c r="M487" t="b">
        <v>0</v>
      </c>
      <c r="N487">
        <v>125</v>
      </c>
      <c r="O487" t="b">
        <v>0</v>
      </c>
      <c r="P487" t="s">
        <v>8270</v>
      </c>
      <c r="Q487" s="5">
        <f t="shared" si="30"/>
        <v>0.21906971229845085</v>
      </c>
      <c r="R487" s="6">
        <f t="shared" si="31"/>
        <v>66.520080000000007</v>
      </c>
      <c r="S487" t="s">
        <v>8310</v>
      </c>
      <c r="T487" t="s">
        <v>8316</v>
      </c>
    </row>
    <row r="488" spans="1:20" ht="43.2" x14ac:dyDescent="0.3">
      <c r="A488">
        <v>486</v>
      </c>
      <c r="B488" s="3" t="s">
        <v>487</v>
      </c>
      <c r="C488" s="3" t="s">
        <v>4596</v>
      </c>
      <c r="D488">
        <v>550000</v>
      </c>
      <c r="E488">
        <v>50</v>
      </c>
      <c r="F488" t="s">
        <v>8221</v>
      </c>
      <c r="G488" t="s">
        <v>8226</v>
      </c>
      <c r="H488" t="s">
        <v>8248</v>
      </c>
      <c r="I488">
        <v>1401662239</v>
      </c>
      <c r="J488" s="10">
        <f t="shared" si="28"/>
        <v>41791.94258101852</v>
      </c>
      <c r="K488">
        <v>1399070239</v>
      </c>
      <c r="L488" s="10">
        <f t="shared" si="29"/>
        <v>41761.94258101852</v>
      </c>
      <c r="M488" t="b">
        <v>0</v>
      </c>
      <c r="N488">
        <v>1</v>
      </c>
      <c r="O488" t="b">
        <v>0</v>
      </c>
      <c r="P488" t="s">
        <v>8270</v>
      </c>
      <c r="Q488" s="5">
        <f t="shared" si="30"/>
        <v>9.0909090909090904E-5</v>
      </c>
      <c r="R488" s="6">
        <f t="shared" si="31"/>
        <v>50</v>
      </c>
      <c r="S488" t="s">
        <v>8310</v>
      </c>
      <c r="T488" t="s">
        <v>8316</v>
      </c>
    </row>
    <row r="489" spans="1:20" ht="43.2" x14ac:dyDescent="0.3">
      <c r="A489">
        <v>487</v>
      </c>
      <c r="B489" s="3" t="s">
        <v>488</v>
      </c>
      <c r="C489" s="3" t="s">
        <v>4597</v>
      </c>
      <c r="D489">
        <v>50000</v>
      </c>
      <c r="E489">
        <v>0</v>
      </c>
      <c r="F489" t="s">
        <v>8221</v>
      </c>
      <c r="G489" t="s">
        <v>8229</v>
      </c>
      <c r="H489" t="s">
        <v>8251</v>
      </c>
      <c r="I489">
        <v>1482678994</v>
      </c>
      <c r="J489" s="10">
        <f t="shared" si="28"/>
        <v>42729.636504629627</v>
      </c>
      <c r="K489">
        <v>1477491394</v>
      </c>
      <c r="L489" s="10">
        <f t="shared" si="29"/>
        <v>42669.594837962963</v>
      </c>
      <c r="M489" t="b">
        <v>0</v>
      </c>
      <c r="N489">
        <v>0</v>
      </c>
      <c r="O489" t="b">
        <v>0</v>
      </c>
      <c r="P489" t="s">
        <v>8270</v>
      </c>
      <c r="Q489" s="5">
        <f t="shared" si="30"/>
        <v>0</v>
      </c>
      <c r="R489" s="6" t="e">
        <f t="shared" si="31"/>
        <v>#DIV/0!</v>
      </c>
      <c r="S489" t="s">
        <v>8310</v>
      </c>
      <c r="T489" t="s">
        <v>8316</v>
      </c>
    </row>
    <row r="490" spans="1:20" ht="43.2" x14ac:dyDescent="0.3">
      <c r="A490">
        <v>488</v>
      </c>
      <c r="B490" s="3" t="s">
        <v>489</v>
      </c>
      <c r="C490" s="3" t="s">
        <v>4598</v>
      </c>
      <c r="D490">
        <v>12000</v>
      </c>
      <c r="E490">
        <v>0</v>
      </c>
      <c r="F490" t="s">
        <v>8221</v>
      </c>
      <c r="G490" t="s">
        <v>8224</v>
      </c>
      <c r="H490" t="s">
        <v>8246</v>
      </c>
      <c r="I490">
        <v>1483924700</v>
      </c>
      <c r="J490" s="10">
        <f t="shared" si="28"/>
        <v>42744.054398148146</v>
      </c>
      <c r="K490">
        <v>1481332700</v>
      </c>
      <c r="L490" s="10">
        <f t="shared" si="29"/>
        <v>42714.054398148146</v>
      </c>
      <c r="M490" t="b">
        <v>0</v>
      </c>
      <c r="N490">
        <v>0</v>
      </c>
      <c r="O490" t="b">
        <v>0</v>
      </c>
      <c r="P490" t="s">
        <v>8270</v>
      </c>
      <c r="Q490" s="5">
        <f t="shared" si="30"/>
        <v>0</v>
      </c>
      <c r="R490" s="6" t="e">
        <f t="shared" si="31"/>
        <v>#DIV/0!</v>
      </c>
      <c r="S490" t="s">
        <v>8310</v>
      </c>
      <c r="T490" t="s">
        <v>8316</v>
      </c>
    </row>
    <row r="491" spans="1:20" ht="43.2" x14ac:dyDescent="0.3">
      <c r="A491">
        <v>489</v>
      </c>
      <c r="B491" s="3" t="s">
        <v>490</v>
      </c>
      <c r="C491" s="3" t="s">
        <v>4599</v>
      </c>
      <c r="D491">
        <v>74997</v>
      </c>
      <c r="E491">
        <v>215</v>
      </c>
      <c r="F491" t="s">
        <v>8221</v>
      </c>
      <c r="G491" t="s">
        <v>8224</v>
      </c>
      <c r="H491" t="s">
        <v>8246</v>
      </c>
      <c r="I491">
        <v>1325763180</v>
      </c>
      <c r="J491" s="10">
        <f t="shared" si="28"/>
        <v>40913.481249999997</v>
      </c>
      <c r="K491">
        <v>1323084816</v>
      </c>
      <c r="L491" s="10">
        <f t="shared" si="29"/>
        <v>40882.481666666667</v>
      </c>
      <c r="M491" t="b">
        <v>0</v>
      </c>
      <c r="N491">
        <v>3</v>
      </c>
      <c r="O491" t="b">
        <v>0</v>
      </c>
      <c r="P491" t="s">
        <v>8270</v>
      </c>
      <c r="Q491" s="5">
        <f t="shared" si="30"/>
        <v>2.8667813379201833E-3</v>
      </c>
      <c r="R491" s="6">
        <f t="shared" si="31"/>
        <v>71.666666666666671</v>
      </c>
      <c r="S491" t="s">
        <v>8310</v>
      </c>
      <c r="T491" t="s">
        <v>8316</v>
      </c>
    </row>
    <row r="492" spans="1:20" x14ac:dyDescent="0.3">
      <c r="A492">
        <v>490</v>
      </c>
      <c r="B492" s="3" t="s">
        <v>491</v>
      </c>
      <c r="C492" s="3" t="s">
        <v>4600</v>
      </c>
      <c r="D492">
        <v>1000</v>
      </c>
      <c r="E492">
        <v>0</v>
      </c>
      <c r="F492" t="s">
        <v>8221</v>
      </c>
      <c r="G492" t="s">
        <v>8224</v>
      </c>
      <c r="H492" t="s">
        <v>8246</v>
      </c>
      <c r="I492">
        <v>1345677285</v>
      </c>
      <c r="J492" s="10">
        <f t="shared" si="28"/>
        <v>41143.968576388892</v>
      </c>
      <c r="K492">
        <v>1343085285</v>
      </c>
      <c r="L492" s="10">
        <f t="shared" si="29"/>
        <v>41113.968576388892</v>
      </c>
      <c r="M492" t="b">
        <v>0</v>
      </c>
      <c r="N492">
        <v>0</v>
      </c>
      <c r="O492" t="b">
        <v>0</v>
      </c>
      <c r="P492" t="s">
        <v>8270</v>
      </c>
      <c r="Q492" s="5">
        <f t="shared" si="30"/>
        <v>0</v>
      </c>
      <c r="R492" s="6" t="e">
        <f t="shared" si="31"/>
        <v>#DIV/0!</v>
      </c>
      <c r="S492" t="s">
        <v>8310</v>
      </c>
      <c r="T492" t="s">
        <v>8316</v>
      </c>
    </row>
    <row r="493" spans="1:20" ht="43.2" x14ac:dyDescent="0.3">
      <c r="A493">
        <v>491</v>
      </c>
      <c r="B493" s="3" t="s">
        <v>492</v>
      </c>
      <c r="C493" s="3" t="s">
        <v>4601</v>
      </c>
      <c r="D493">
        <v>10000</v>
      </c>
      <c r="E493">
        <v>0</v>
      </c>
      <c r="F493" t="s">
        <v>8221</v>
      </c>
      <c r="G493" t="s">
        <v>8224</v>
      </c>
      <c r="H493" t="s">
        <v>8246</v>
      </c>
      <c r="I493">
        <v>1453937699</v>
      </c>
      <c r="J493" s="10">
        <f t="shared" si="28"/>
        <v>42396.982627314821</v>
      </c>
      <c r="K493">
        <v>1451345699</v>
      </c>
      <c r="L493" s="10">
        <f t="shared" si="29"/>
        <v>42366.982627314821</v>
      </c>
      <c r="M493" t="b">
        <v>0</v>
      </c>
      <c r="N493">
        <v>0</v>
      </c>
      <c r="O493" t="b">
        <v>0</v>
      </c>
      <c r="P493" t="s">
        <v>8270</v>
      </c>
      <c r="Q493" s="5">
        <f t="shared" si="30"/>
        <v>0</v>
      </c>
      <c r="R493" s="6" t="e">
        <f t="shared" si="31"/>
        <v>#DIV/0!</v>
      </c>
      <c r="S493" t="s">
        <v>8310</v>
      </c>
      <c r="T493" t="s">
        <v>8316</v>
      </c>
    </row>
    <row r="494" spans="1:20" ht="43.2" x14ac:dyDescent="0.3">
      <c r="A494">
        <v>492</v>
      </c>
      <c r="B494" s="3" t="s">
        <v>493</v>
      </c>
      <c r="C494" s="3" t="s">
        <v>4602</v>
      </c>
      <c r="D494">
        <v>10000000</v>
      </c>
      <c r="E494">
        <v>0</v>
      </c>
      <c r="F494" t="s">
        <v>8221</v>
      </c>
      <c r="G494" t="s">
        <v>8235</v>
      </c>
      <c r="H494" t="s">
        <v>8255</v>
      </c>
      <c r="I494">
        <v>1476319830</v>
      </c>
      <c r="J494" s="10">
        <f t="shared" si="28"/>
        <v>42656.03506944445</v>
      </c>
      <c r="K494">
        <v>1471135830</v>
      </c>
      <c r="L494" s="10">
        <f t="shared" si="29"/>
        <v>42596.03506944445</v>
      </c>
      <c r="M494" t="b">
        <v>0</v>
      </c>
      <c r="N494">
        <v>0</v>
      </c>
      <c r="O494" t="b">
        <v>0</v>
      </c>
      <c r="P494" t="s">
        <v>8270</v>
      </c>
      <c r="Q494" s="5">
        <f t="shared" si="30"/>
        <v>0</v>
      </c>
      <c r="R494" s="6" t="e">
        <f t="shared" si="31"/>
        <v>#DIV/0!</v>
      </c>
      <c r="S494" t="s">
        <v>8310</v>
      </c>
      <c r="T494" t="s">
        <v>8316</v>
      </c>
    </row>
    <row r="495" spans="1:20" ht="43.2" x14ac:dyDescent="0.3">
      <c r="A495">
        <v>493</v>
      </c>
      <c r="B495" s="3" t="s">
        <v>494</v>
      </c>
      <c r="C495" s="3" t="s">
        <v>4603</v>
      </c>
      <c r="D495">
        <v>30000</v>
      </c>
      <c r="E495">
        <v>0</v>
      </c>
      <c r="F495" t="s">
        <v>8221</v>
      </c>
      <c r="G495" t="s">
        <v>8225</v>
      </c>
      <c r="H495" t="s">
        <v>8247</v>
      </c>
      <c r="I495">
        <v>1432142738</v>
      </c>
      <c r="J495" s="10">
        <f t="shared" si="28"/>
        <v>42144.726134259254</v>
      </c>
      <c r="K495">
        <v>1429550738</v>
      </c>
      <c r="L495" s="10">
        <f t="shared" si="29"/>
        <v>42114.726134259254</v>
      </c>
      <c r="M495" t="b">
        <v>0</v>
      </c>
      <c r="N495">
        <v>0</v>
      </c>
      <c r="O495" t="b">
        <v>0</v>
      </c>
      <c r="P495" t="s">
        <v>8270</v>
      </c>
      <c r="Q495" s="5">
        <f t="shared" si="30"/>
        <v>0</v>
      </c>
      <c r="R495" s="6" t="e">
        <f t="shared" si="31"/>
        <v>#DIV/0!</v>
      </c>
      <c r="S495" t="s">
        <v>8310</v>
      </c>
      <c r="T495" t="s">
        <v>8316</v>
      </c>
    </row>
    <row r="496" spans="1:20" ht="43.2" x14ac:dyDescent="0.3">
      <c r="A496">
        <v>494</v>
      </c>
      <c r="B496" s="3" t="s">
        <v>495</v>
      </c>
      <c r="C496" s="3" t="s">
        <v>4604</v>
      </c>
      <c r="D496">
        <v>20000</v>
      </c>
      <c r="E496">
        <v>31</v>
      </c>
      <c r="F496" t="s">
        <v>8221</v>
      </c>
      <c r="G496" t="s">
        <v>8224</v>
      </c>
      <c r="H496" t="s">
        <v>8246</v>
      </c>
      <c r="I496">
        <v>1404356400</v>
      </c>
      <c r="J496" s="10">
        <f t="shared" si="28"/>
        <v>41823.125</v>
      </c>
      <c r="K496">
        <v>1402343765</v>
      </c>
      <c r="L496" s="10">
        <f t="shared" si="29"/>
        <v>41799.830613425926</v>
      </c>
      <c r="M496" t="b">
        <v>0</v>
      </c>
      <c r="N496">
        <v>3</v>
      </c>
      <c r="O496" t="b">
        <v>0</v>
      </c>
      <c r="P496" t="s">
        <v>8270</v>
      </c>
      <c r="Q496" s="5">
        <f t="shared" si="30"/>
        <v>1.5499999999999999E-3</v>
      </c>
      <c r="R496" s="6">
        <f t="shared" si="31"/>
        <v>10.333333333333334</v>
      </c>
      <c r="S496" t="s">
        <v>8310</v>
      </c>
      <c r="T496" t="s">
        <v>8316</v>
      </c>
    </row>
    <row r="497" spans="1:20" ht="43.2" x14ac:dyDescent="0.3">
      <c r="A497">
        <v>495</v>
      </c>
      <c r="B497" s="3" t="s">
        <v>496</v>
      </c>
      <c r="C497" s="3" t="s">
        <v>4605</v>
      </c>
      <c r="D497">
        <v>7000</v>
      </c>
      <c r="E497">
        <v>0</v>
      </c>
      <c r="F497" t="s">
        <v>8221</v>
      </c>
      <c r="G497" t="s">
        <v>8224</v>
      </c>
      <c r="H497" t="s">
        <v>8246</v>
      </c>
      <c r="I497">
        <v>1437076305</v>
      </c>
      <c r="J497" s="10">
        <f t="shared" si="28"/>
        <v>42201.827604166669</v>
      </c>
      <c r="K497">
        <v>1434484305</v>
      </c>
      <c r="L497" s="10">
        <f t="shared" si="29"/>
        <v>42171.827604166669</v>
      </c>
      <c r="M497" t="b">
        <v>0</v>
      </c>
      <c r="N497">
        <v>0</v>
      </c>
      <c r="O497" t="b">
        <v>0</v>
      </c>
      <c r="P497" t="s">
        <v>8270</v>
      </c>
      <c r="Q497" s="5">
        <f t="shared" si="30"/>
        <v>0</v>
      </c>
      <c r="R497" s="6" t="e">
        <f t="shared" si="31"/>
        <v>#DIV/0!</v>
      </c>
      <c r="S497" t="s">
        <v>8310</v>
      </c>
      <c r="T497" t="s">
        <v>8316</v>
      </c>
    </row>
    <row r="498" spans="1:20" ht="28.8" x14ac:dyDescent="0.3">
      <c r="A498">
        <v>496</v>
      </c>
      <c r="B498" s="3" t="s">
        <v>497</v>
      </c>
      <c r="C498" s="3" t="s">
        <v>4606</v>
      </c>
      <c r="D498">
        <v>60000</v>
      </c>
      <c r="E498">
        <v>1</v>
      </c>
      <c r="F498" t="s">
        <v>8221</v>
      </c>
      <c r="G498" t="s">
        <v>8224</v>
      </c>
      <c r="H498" t="s">
        <v>8246</v>
      </c>
      <c r="I498">
        <v>1392070874</v>
      </c>
      <c r="J498" s="10">
        <f t="shared" si="28"/>
        <v>41680.93141203704</v>
      </c>
      <c r="K498">
        <v>1386886874</v>
      </c>
      <c r="L498" s="10">
        <f t="shared" si="29"/>
        <v>41620.93141203704</v>
      </c>
      <c r="M498" t="b">
        <v>0</v>
      </c>
      <c r="N498">
        <v>1</v>
      </c>
      <c r="O498" t="b">
        <v>0</v>
      </c>
      <c r="P498" t="s">
        <v>8270</v>
      </c>
      <c r="Q498" s="5">
        <f t="shared" si="30"/>
        <v>1.6666666666666667E-5</v>
      </c>
      <c r="R498" s="6">
        <f t="shared" si="31"/>
        <v>1</v>
      </c>
      <c r="S498" t="s">
        <v>8310</v>
      </c>
      <c r="T498" t="s">
        <v>8316</v>
      </c>
    </row>
    <row r="499" spans="1:20" x14ac:dyDescent="0.3">
      <c r="A499">
        <v>497</v>
      </c>
      <c r="B499" s="3" t="s">
        <v>498</v>
      </c>
      <c r="C499" s="3" t="s">
        <v>4607</v>
      </c>
      <c r="D499">
        <v>4480</v>
      </c>
      <c r="E499">
        <v>30</v>
      </c>
      <c r="F499" t="s">
        <v>8221</v>
      </c>
      <c r="G499" t="s">
        <v>8224</v>
      </c>
      <c r="H499" t="s">
        <v>8246</v>
      </c>
      <c r="I499">
        <v>1419483600</v>
      </c>
      <c r="J499" s="10">
        <f t="shared" si="28"/>
        <v>41998.208333333328</v>
      </c>
      <c r="K499">
        <v>1414889665</v>
      </c>
      <c r="L499" s="10">
        <f t="shared" si="29"/>
        <v>41945.037789351853</v>
      </c>
      <c r="M499" t="b">
        <v>0</v>
      </c>
      <c r="N499">
        <v>3</v>
      </c>
      <c r="O499" t="b">
        <v>0</v>
      </c>
      <c r="P499" t="s">
        <v>8270</v>
      </c>
      <c r="Q499" s="5">
        <f t="shared" si="30"/>
        <v>6.6964285714285711E-3</v>
      </c>
      <c r="R499" s="6">
        <f t="shared" si="31"/>
        <v>10</v>
      </c>
      <c r="S499" t="s">
        <v>8310</v>
      </c>
      <c r="T499" t="s">
        <v>8316</v>
      </c>
    </row>
    <row r="500" spans="1:20" ht="43.2" x14ac:dyDescent="0.3">
      <c r="A500">
        <v>498</v>
      </c>
      <c r="B500" s="3" t="s">
        <v>499</v>
      </c>
      <c r="C500" s="3" t="s">
        <v>4608</v>
      </c>
      <c r="D500">
        <v>65108</v>
      </c>
      <c r="E500">
        <v>2994</v>
      </c>
      <c r="F500" t="s">
        <v>8221</v>
      </c>
      <c r="G500" t="s">
        <v>8224</v>
      </c>
      <c r="H500" t="s">
        <v>8246</v>
      </c>
      <c r="I500">
        <v>1324664249</v>
      </c>
      <c r="J500" s="10">
        <f t="shared" si="28"/>
        <v>40900.762141203704</v>
      </c>
      <c r="K500">
        <v>1321035449</v>
      </c>
      <c r="L500" s="10">
        <f t="shared" si="29"/>
        <v>40858.762141203704</v>
      </c>
      <c r="M500" t="b">
        <v>0</v>
      </c>
      <c r="N500">
        <v>22</v>
      </c>
      <c r="O500" t="b">
        <v>0</v>
      </c>
      <c r="P500" t="s">
        <v>8270</v>
      </c>
      <c r="Q500" s="5">
        <f t="shared" si="30"/>
        <v>4.5985132395404561E-2</v>
      </c>
      <c r="R500" s="6">
        <f t="shared" si="31"/>
        <v>136.09090909090909</v>
      </c>
      <c r="S500" t="s">
        <v>8310</v>
      </c>
      <c r="T500" t="s">
        <v>8316</v>
      </c>
    </row>
    <row r="501" spans="1:20" ht="57.6" x14ac:dyDescent="0.3">
      <c r="A501">
        <v>499</v>
      </c>
      <c r="B501" s="3" t="s">
        <v>500</v>
      </c>
      <c r="C501" s="3" t="s">
        <v>4609</v>
      </c>
      <c r="D501">
        <v>20000</v>
      </c>
      <c r="E501">
        <v>1910</v>
      </c>
      <c r="F501" t="s">
        <v>8221</v>
      </c>
      <c r="G501" t="s">
        <v>8224</v>
      </c>
      <c r="H501" t="s">
        <v>8246</v>
      </c>
      <c r="I501">
        <v>1255381140</v>
      </c>
      <c r="J501" s="10">
        <f t="shared" si="28"/>
        <v>40098.874305555553</v>
      </c>
      <c r="K501">
        <v>1250630968</v>
      </c>
      <c r="L501" s="10">
        <f t="shared" si="29"/>
        <v>40043.895462962959</v>
      </c>
      <c r="M501" t="b">
        <v>0</v>
      </c>
      <c r="N501">
        <v>26</v>
      </c>
      <c r="O501" t="b">
        <v>0</v>
      </c>
      <c r="P501" t="s">
        <v>8270</v>
      </c>
      <c r="Q501" s="5">
        <f t="shared" si="30"/>
        <v>9.5500000000000002E-2</v>
      </c>
      <c r="R501" s="6">
        <f t="shared" si="31"/>
        <v>73.461538461538467</v>
      </c>
      <c r="S501" t="s">
        <v>8310</v>
      </c>
      <c r="T501" t="s">
        <v>8316</v>
      </c>
    </row>
    <row r="502" spans="1:20" ht="57.6" x14ac:dyDescent="0.3">
      <c r="A502">
        <v>500</v>
      </c>
      <c r="B502" s="3" t="s">
        <v>501</v>
      </c>
      <c r="C502" s="3" t="s">
        <v>4610</v>
      </c>
      <c r="D502">
        <v>6500</v>
      </c>
      <c r="E502">
        <v>215</v>
      </c>
      <c r="F502" t="s">
        <v>8221</v>
      </c>
      <c r="G502" t="s">
        <v>8224</v>
      </c>
      <c r="H502" t="s">
        <v>8246</v>
      </c>
      <c r="I502">
        <v>1273356960</v>
      </c>
      <c r="J502" s="10">
        <f t="shared" si="28"/>
        <v>40306.927777777775</v>
      </c>
      <c r="K502">
        <v>1268255751</v>
      </c>
      <c r="L502" s="10">
        <f t="shared" si="29"/>
        <v>40247.886006944449</v>
      </c>
      <c r="M502" t="b">
        <v>0</v>
      </c>
      <c r="N502">
        <v>4</v>
      </c>
      <c r="O502" t="b">
        <v>0</v>
      </c>
      <c r="P502" t="s">
        <v>8270</v>
      </c>
      <c r="Q502" s="5">
        <f t="shared" si="30"/>
        <v>3.307692307692308E-2</v>
      </c>
      <c r="R502" s="6">
        <f t="shared" si="31"/>
        <v>53.75</v>
      </c>
      <c r="S502" t="s">
        <v>8310</v>
      </c>
      <c r="T502" t="s">
        <v>8316</v>
      </c>
    </row>
    <row r="503" spans="1:20" ht="43.2" x14ac:dyDescent="0.3">
      <c r="A503">
        <v>501</v>
      </c>
      <c r="B503" s="3" t="s">
        <v>502</v>
      </c>
      <c r="C503" s="3" t="s">
        <v>4611</v>
      </c>
      <c r="D503">
        <v>10000</v>
      </c>
      <c r="E503">
        <v>0</v>
      </c>
      <c r="F503" t="s">
        <v>8221</v>
      </c>
      <c r="G503" t="s">
        <v>8224</v>
      </c>
      <c r="H503" t="s">
        <v>8246</v>
      </c>
      <c r="I503">
        <v>1310189851</v>
      </c>
      <c r="J503" s="10">
        <f t="shared" si="28"/>
        <v>40733.234386574077</v>
      </c>
      <c r="K503">
        <v>1307597851</v>
      </c>
      <c r="L503" s="10">
        <f t="shared" si="29"/>
        <v>40703.234386574077</v>
      </c>
      <c r="M503" t="b">
        <v>0</v>
      </c>
      <c r="N503">
        <v>0</v>
      </c>
      <c r="O503" t="b">
        <v>0</v>
      </c>
      <c r="P503" t="s">
        <v>8270</v>
      </c>
      <c r="Q503" s="5">
        <f t="shared" si="30"/>
        <v>0</v>
      </c>
      <c r="R503" s="6" t="e">
        <f t="shared" si="31"/>
        <v>#DIV/0!</v>
      </c>
      <c r="S503" t="s">
        <v>8310</v>
      </c>
      <c r="T503" t="s">
        <v>8316</v>
      </c>
    </row>
    <row r="504" spans="1:20" ht="57.6" x14ac:dyDescent="0.3">
      <c r="A504">
        <v>502</v>
      </c>
      <c r="B504" s="3" t="s">
        <v>503</v>
      </c>
      <c r="C504" s="3" t="s">
        <v>4612</v>
      </c>
      <c r="D504">
        <v>20000</v>
      </c>
      <c r="E504">
        <v>230</v>
      </c>
      <c r="F504" t="s">
        <v>8221</v>
      </c>
      <c r="G504" t="s">
        <v>8224</v>
      </c>
      <c r="H504" t="s">
        <v>8246</v>
      </c>
      <c r="I504">
        <v>1332073025</v>
      </c>
      <c r="J504" s="10">
        <f t="shared" si="28"/>
        <v>40986.511863425927</v>
      </c>
      <c r="K504">
        <v>1329484625</v>
      </c>
      <c r="L504" s="10">
        <f t="shared" si="29"/>
        <v>40956.553530092591</v>
      </c>
      <c r="M504" t="b">
        <v>0</v>
      </c>
      <c r="N504">
        <v>4</v>
      </c>
      <c r="O504" t="b">
        <v>0</v>
      </c>
      <c r="P504" t="s">
        <v>8270</v>
      </c>
      <c r="Q504" s="5">
        <f t="shared" si="30"/>
        <v>1.15E-2</v>
      </c>
      <c r="R504" s="6">
        <f t="shared" si="31"/>
        <v>57.5</v>
      </c>
      <c r="S504" t="s">
        <v>8310</v>
      </c>
      <c r="T504" t="s">
        <v>8316</v>
      </c>
    </row>
    <row r="505" spans="1:20" ht="43.2" x14ac:dyDescent="0.3">
      <c r="A505">
        <v>503</v>
      </c>
      <c r="B505" s="3" t="s">
        <v>504</v>
      </c>
      <c r="C505" s="3" t="s">
        <v>4613</v>
      </c>
      <c r="D505">
        <v>6500</v>
      </c>
      <c r="E505">
        <v>114</v>
      </c>
      <c r="F505" t="s">
        <v>8221</v>
      </c>
      <c r="G505" t="s">
        <v>8225</v>
      </c>
      <c r="H505" t="s">
        <v>8247</v>
      </c>
      <c r="I505">
        <v>1421498303</v>
      </c>
      <c r="J505" s="10">
        <f t="shared" si="28"/>
        <v>42021.526655092588</v>
      </c>
      <c r="K505">
        <v>1418906303</v>
      </c>
      <c r="L505" s="10">
        <f t="shared" si="29"/>
        <v>41991.526655092588</v>
      </c>
      <c r="M505" t="b">
        <v>0</v>
      </c>
      <c r="N505">
        <v>9</v>
      </c>
      <c r="O505" t="b">
        <v>0</v>
      </c>
      <c r="P505" t="s">
        <v>8270</v>
      </c>
      <c r="Q505" s="5">
        <f t="shared" si="30"/>
        <v>1.7538461538461537E-2</v>
      </c>
      <c r="R505" s="6">
        <f t="shared" si="31"/>
        <v>12.666666666666666</v>
      </c>
      <c r="S505" t="s">
        <v>8310</v>
      </c>
      <c r="T505" t="s">
        <v>8316</v>
      </c>
    </row>
    <row r="506" spans="1:20" ht="43.2" x14ac:dyDescent="0.3">
      <c r="A506">
        <v>504</v>
      </c>
      <c r="B506" s="3" t="s">
        <v>505</v>
      </c>
      <c r="C506" s="3" t="s">
        <v>4614</v>
      </c>
      <c r="D506">
        <v>24500</v>
      </c>
      <c r="E506">
        <v>335</v>
      </c>
      <c r="F506" t="s">
        <v>8221</v>
      </c>
      <c r="G506" t="s">
        <v>8224</v>
      </c>
      <c r="H506" t="s">
        <v>8246</v>
      </c>
      <c r="I506">
        <v>1334097387</v>
      </c>
      <c r="J506" s="10">
        <f t="shared" si="28"/>
        <v>41009.941979166666</v>
      </c>
      <c r="K506">
        <v>1328916987</v>
      </c>
      <c r="L506" s="10">
        <f t="shared" si="29"/>
        <v>40949.98364583333</v>
      </c>
      <c r="M506" t="b">
        <v>0</v>
      </c>
      <c r="N506">
        <v>5</v>
      </c>
      <c r="O506" t="b">
        <v>0</v>
      </c>
      <c r="P506" t="s">
        <v>8270</v>
      </c>
      <c r="Q506" s="5">
        <f t="shared" si="30"/>
        <v>1.3673469387755101E-2</v>
      </c>
      <c r="R506" s="6">
        <f t="shared" si="31"/>
        <v>67</v>
      </c>
      <c r="S506" t="s">
        <v>8310</v>
      </c>
      <c r="T506" t="s">
        <v>8316</v>
      </c>
    </row>
    <row r="507" spans="1:20" ht="43.2" x14ac:dyDescent="0.3">
      <c r="A507">
        <v>505</v>
      </c>
      <c r="B507" s="3" t="s">
        <v>506</v>
      </c>
      <c r="C507" s="3" t="s">
        <v>4615</v>
      </c>
      <c r="D507">
        <v>12000</v>
      </c>
      <c r="E507">
        <v>52</v>
      </c>
      <c r="F507" t="s">
        <v>8221</v>
      </c>
      <c r="G507" t="s">
        <v>8224</v>
      </c>
      <c r="H507" t="s">
        <v>8246</v>
      </c>
      <c r="I507">
        <v>1451010086</v>
      </c>
      <c r="J507" s="10">
        <f t="shared" si="28"/>
        <v>42363.098217592589</v>
      </c>
      <c r="K507">
        <v>1447122086</v>
      </c>
      <c r="L507" s="10">
        <f t="shared" si="29"/>
        <v>42318.098217592589</v>
      </c>
      <c r="M507" t="b">
        <v>0</v>
      </c>
      <c r="N507">
        <v>14</v>
      </c>
      <c r="O507" t="b">
        <v>0</v>
      </c>
      <c r="P507" t="s">
        <v>8270</v>
      </c>
      <c r="Q507" s="5">
        <f t="shared" si="30"/>
        <v>4.3333333333333331E-3</v>
      </c>
      <c r="R507" s="6">
        <f t="shared" si="31"/>
        <v>3.7142857142857144</v>
      </c>
      <c r="S507" t="s">
        <v>8310</v>
      </c>
      <c r="T507" t="s">
        <v>8316</v>
      </c>
    </row>
    <row r="508" spans="1:20" ht="43.2" x14ac:dyDescent="0.3">
      <c r="A508">
        <v>506</v>
      </c>
      <c r="B508" s="3" t="s">
        <v>507</v>
      </c>
      <c r="C508" s="3" t="s">
        <v>4616</v>
      </c>
      <c r="D508">
        <v>200000</v>
      </c>
      <c r="E508">
        <v>250</v>
      </c>
      <c r="F508" t="s">
        <v>8221</v>
      </c>
      <c r="G508" t="s">
        <v>8224</v>
      </c>
      <c r="H508" t="s">
        <v>8246</v>
      </c>
      <c r="I508">
        <v>1376140520</v>
      </c>
      <c r="J508" s="10">
        <f t="shared" si="28"/>
        <v>41496.552314814813</v>
      </c>
      <c r="K508">
        <v>1373548520</v>
      </c>
      <c r="L508" s="10">
        <f t="shared" si="29"/>
        <v>41466.552314814813</v>
      </c>
      <c r="M508" t="b">
        <v>0</v>
      </c>
      <c r="N508">
        <v>1</v>
      </c>
      <c r="O508" t="b">
        <v>0</v>
      </c>
      <c r="P508" t="s">
        <v>8270</v>
      </c>
      <c r="Q508" s="5">
        <f t="shared" si="30"/>
        <v>1.25E-3</v>
      </c>
      <c r="R508" s="6">
        <f t="shared" si="31"/>
        <v>250</v>
      </c>
      <c r="S508" t="s">
        <v>8310</v>
      </c>
      <c r="T508" t="s">
        <v>8316</v>
      </c>
    </row>
    <row r="509" spans="1:20" ht="43.2" x14ac:dyDescent="0.3">
      <c r="A509">
        <v>507</v>
      </c>
      <c r="B509" s="3" t="s">
        <v>508</v>
      </c>
      <c r="C509" s="3" t="s">
        <v>4617</v>
      </c>
      <c r="D509">
        <v>20000</v>
      </c>
      <c r="E509">
        <v>640</v>
      </c>
      <c r="F509" t="s">
        <v>8221</v>
      </c>
      <c r="G509" t="s">
        <v>8224</v>
      </c>
      <c r="H509" t="s">
        <v>8246</v>
      </c>
      <c r="I509">
        <v>1350687657</v>
      </c>
      <c r="J509" s="10">
        <f t="shared" si="28"/>
        <v>41201.958993055552</v>
      </c>
      <c r="K509">
        <v>1346799657</v>
      </c>
      <c r="L509" s="10">
        <f t="shared" si="29"/>
        <v>41156.958993055552</v>
      </c>
      <c r="M509" t="b">
        <v>0</v>
      </c>
      <c r="N509">
        <v>10</v>
      </c>
      <c r="O509" t="b">
        <v>0</v>
      </c>
      <c r="P509" t="s">
        <v>8270</v>
      </c>
      <c r="Q509" s="5">
        <f t="shared" si="30"/>
        <v>3.2000000000000001E-2</v>
      </c>
      <c r="R509" s="6">
        <f t="shared" si="31"/>
        <v>64</v>
      </c>
      <c r="S509" t="s">
        <v>8310</v>
      </c>
      <c r="T509" t="s">
        <v>8316</v>
      </c>
    </row>
    <row r="510" spans="1:20" ht="57.6" x14ac:dyDescent="0.3">
      <c r="A510">
        <v>508</v>
      </c>
      <c r="B510" s="3" t="s">
        <v>509</v>
      </c>
      <c r="C510" s="3" t="s">
        <v>4618</v>
      </c>
      <c r="D510">
        <v>50000</v>
      </c>
      <c r="E510">
        <v>400</v>
      </c>
      <c r="F510" t="s">
        <v>8221</v>
      </c>
      <c r="G510" t="s">
        <v>8224</v>
      </c>
      <c r="H510" t="s">
        <v>8246</v>
      </c>
      <c r="I510">
        <v>1337955240</v>
      </c>
      <c r="J510" s="10">
        <f t="shared" si="28"/>
        <v>41054.593055555553</v>
      </c>
      <c r="K510">
        <v>1332808501</v>
      </c>
      <c r="L510" s="10">
        <f t="shared" si="29"/>
        <v>40995.024317129632</v>
      </c>
      <c r="M510" t="b">
        <v>0</v>
      </c>
      <c r="N510">
        <v>3</v>
      </c>
      <c r="O510" t="b">
        <v>0</v>
      </c>
      <c r="P510" t="s">
        <v>8270</v>
      </c>
      <c r="Q510" s="5">
        <f t="shared" si="30"/>
        <v>8.0000000000000002E-3</v>
      </c>
      <c r="R510" s="6">
        <f t="shared" si="31"/>
        <v>133.33333333333334</v>
      </c>
      <c r="S510" t="s">
        <v>8310</v>
      </c>
      <c r="T510" t="s">
        <v>8316</v>
      </c>
    </row>
    <row r="511" spans="1:20" ht="43.2" x14ac:dyDescent="0.3">
      <c r="A511">
        <v>509</v>
      </c>
      <c r="B511" s="3" t="s">
        <v>510</v>
      </c>
      <c r="C511" s="3" t="s">
        <v>4619</v>
      </c>
      <c r="D511">
        <v>5000</v>
      </c>
      <c r="E511">
        <v>10</v>
      </c>
      <c r="F511" t="s">
        <v>8221</v>
      </c>
      <c r="G511" t="s">
        <v>8225</v>
      </c>
      <c r="H511" t="s">
        <v>8247</v>
      </c>
      <c r="I511">
        <v>1435504170</v>
      </c>
      <c r="J511" s="10">
        <f t="shared" si="28"/>
        <v>42183.631597222222</v>
      </c>
      <c r="K511">
        <v>1432912170</v>
      </c>
      <c r="L511" s="10">
        <f t="shared" si="29"/>
        <v>42153.631597222222</v>
      </c>
      <c r="M511" t="b">
        <v>0</v>
      </c>
      <c r="N511">
        <v>1</v>
      </c>
      <c r="O511" t="b">
        <v>0</v>
      </c>
      <c r="P511" t="s">
        <v>8270</v>
      </c>
      <c r="Q511" s="5">
        <f t="shared" si="30"/>
        <v>2E-3</v>
      </c>
      <c r="R511" s="6">
        <f t="shared" si="31"/>
        <v>10</v>
      </c>
      <c r="S511" t="s">
        <v>8310</v>
      </c>
      <c r="T511" t="s">
        <v>8316</v>
      </c>
    </row>
    <row r="512" spans="1:20" ht="43.2" x14ac:dyDescent="0.3">
      <c r="A512">
        <v>510</v>
      </c>
      <c r="B512" s="3" t="s">
        <v>511</v>
      </c>
      <c r="C512" s="3" t="s">
        <v>4620</v>
      </c>
      <c r="D512">
        <v>14000</v>
      </c>
      <c r="E512">
        <v>0</v>
      </c>
      <c r="F512" t="s">
        <v>8221</v>
      </c>
      <c r="G512" t="s">
        <v>8224</v>
      </c>
      <c r="H512" t="s">
        <v>8246</v>
      </c>
      <c r="I512">
        <v>1456805639</v>
      </c>
      <c r="J512" s="10">
        <f t="shared" si="28"/>
        <v>42430.176377314812</v>
      </c>
      <c r="K512">
        <v>1454213639</v>
      </c>
      <c r="L512" s="10">
        <f t="shared" si="29"/>
        <v>42400.176377314812</v>
      </c>
      <c r="M512" t="b">
        <v>0</v>
      </c>
      <c r="N512">
        <v>0</v>
      </c>
      <c r="O512" t="b">
        <v>0</v>
      </c>
      <c r="P512" t="s">
        <v>8270</v>
      </c>
      <c r="Q512" s="5">
        <f t="shared" si="30"/>
        <v>0</v>
      </c>
      <c r="R512" s="6" t="e">
        <f t="shared" si="31"/>
        <v>#DIV/0!</v>
      </c>
      <c r="S512" t="s">
        <v>8310</v>
      </c>
      <c r="T512" t="s">
        <v>8316</v>
      </c>
    </row>
    <row r="513" spans="1:20" ht="43.2" x14ac:dyDescent="0.3">
      <c r="A513">
        <v>511</v>
      </c>
      <c r="B513" s="3" t="s">
        <v>512</v>
      </c>
      <c r="C513" s="3" t="s">
        <v>4621</v>
      </c>
      <c r="D513">
        <v>5000</v>
      </c>
      <c r="E513">
        <v>150</v>
      </c>
      <c r="F513" t="s">
        <v>8221</v>
      </c>
      <c r="G513" t="s">
        <v>8224</v>
      </c>
      <c r="H513" t="s">
        <v>8246</v>
      </c>
      <c r="I513">
        <v>1365228982</v>
      </c>
      <c r="J513" s="10">
        <f t="shared" si="28"/>
        <v>41370.261365740742</v>
      </c>
      <c r="K513">
        <v>1362640582</v>
      </c>
      <c r="L513" s="10">
        <f t="shared" si="29"/>
        <v>41340.303032407406</v>
      </c>
      <c r="M513" t="b">
        <v>0</v>
      </c>
      <c r="N513">
        <v>5</v>
      </c>
      <c r="O513" t="b">
        <v>0</v>
      </c>
      <c r="P513" t="s">
        <v>8270</v>
      </c>
      <c r="Q513" s="5">
        <f t="shared" si="30"/>
        <v>0.03</v>
      </c>
      <c r="R513" s="6">
        <f t="shared" si="31"/>
        <v>30</v>
      </c>
      <c r="S513" t="s">
        <v>8310</v>
      </c>
      <c r="T513" t="s">
        <v>8316</v>
      </c>
    </row>
    <row r="514" spans="1:20" ht="43.2" x14ac:dyDescent="0.3">
      <c r="A514">
        <v>512</v>
      </c>
      <c r="B514" s="3" t="s">
        <v>513</v>
      </c>
      <c r="C514" s="3" t="s">
        <v>4622</v>
      </c>
      <c r="D514">
        <v>8000</v>
      </c>
      <c r="E514">
        <v>11</v>
      </c>
      <c r="F514" t="s">
        <v>8221</v>
      </c>
      <c r="G514" t="s">
        <v>8224</v>
      </c>
      <c r="H514" t="s">
        <v>8246</v>
      </c>
      <c r="I514">
        <v>1479667727</v>
      </c>
      <c r="J514" s="10">
        <f t="shared" si="28"/>
        <v>42694.783877314811</v>
      </c>
      <c r="K514">
        <v>1475776127</v>
      </c>
      <c r="L514" s="10">
        <f t="shared" si="29"/>
        <v>42649.742210648154</v>
      </c>
      <c r="M514" t="b">
        <v>0</v>
      </c>
      <c r="N514">
        <v>2</v>
      </c>
      <c r="O514" t="b">
        <v>0</v>
      </c>
      <c r="P514" t="s">
        <v>8270</v>
      </c>
      <c r="Q514" s="5">
        <f t="shared" si="30"/>
        <v>1.3749999999999999E-3</v>
      </c>
      <c r="R514" s="6">
        <f t="shared" si="31"/>
        <v>5.5</v>
      </c>
      <c r="S514" t="s">
        <v>8310</v>
      </c>
      <c r="T514" t="s">
        <v>8316</v>
      </c>
    </row>
    <row r="515" spans="1:20" ht="28.8" x14ac:dyDescent="0.3">
      <c r="A515">
        <v>513</v>
      </c>
      <c r="B515" s="3" t="s">
        <v>514</v>
      </c>
      <c r="C515" s="3" t="s">
        <v>4623</v>
      </c>
      <c r="D515">
        <v>50000</v>
      </c>
      <c r="E515">
        <v>6962</v>
      </c>
      <c r="F515" t="s">
        <v>8221</v>
      </c>
      <c r="G515" t="s">
        <v>8224</v>
      </c>
      <c r="H515" t="s">
        <v>8246</v>
      </c>
      <c r="I515">
        <v>1471244400</v>
      </c>
      <c r="J515" s="10">
        <f t="shared" ref="J515:J578" si="32">(((I515/60)/60)/24)+DATE(1970,1,1)</f>
        <v>42597.291666666672</v>
      </c>
      <c r="K515">
        <v>1467387705</v>
      </c>
      <c r="L515" s="10">
        <f t="shared" ref="L515:L578" si="33">(((K515/60)/60)/24)+DATE(1970,1,1)</f>
        <v>42552.653993055559</v>
      </c>
      <c r="M515" t="b">
        <v>0</v>
      </c>
      <c r="N515">
        <v>68</v>
      </c>
      <c r="O515" t="b">
        <v>0</v>
      </c>
      <c r="P515" t="s">
        <v>8270</v>
      </c>
      <c r="Q515" s="5">
        <f t="shared" ref="Q515:Q578" si="34">E515/D515</f>
        <v>0.13924</v>
      </c>
      <c r="R515" s="6">
        <f t="shared" ref="R515:R578" si="35">E515/N515</f>
        <v>102.38235294117646</v>
      </c>
      <c r="S515" t="s">
        <v>8310</v>
      </c>
      <c r="T515" t="s">
        <v>8316</v>
      </c>
    </row>
    <row r="516" spans="1:20" ht="43.2" x14ac:dyDescent="0.3">
      <c r="A516">
        <v>514</v>
      </c>
      <c r="B516" s="3" t="s">
        <v>515</v>
      </c>
      <c r="C516" s="3" t="s">
        <v>4624</v>
      </c>
      <c r="D516">
        <v>1500</v>
      </c>
      <c r="E516">
        <v>50</v>
      </c>
      <c r="F516" t="s">
        <v>8221</v>
      </c>
      <c r="G516" t="s">
        <v>8229</v>
      </c>
      <c r="H516" t="s">
        <v>8251</v>
      </c>
      <c r="I516">
        <v>1407595447</v>
      </c>
      <c r="J516" s="10">
        <f t="shared" si="32"/>
        <v>41860.613969907405</v>
      </c>
      <c r="K516">
        <v>1405003447</v>
      </c>
      <c r="L516" s="10">
        <f t="shared" si="33"/>
        <v>41830.613969907405</v>
      </c>
      <c r="M516" t="b">
        <v>0</v>
      </c>
      <c r="N516">
        <v>3</v>
      </c>
      <c r="O516" t="b">
        <v>0</v>
      </c>
      <c r="P516" t="s">
        <v>8270</v>
      </c>
      <c r="Q516" s="5">
        <f t="shared" si="34"/>
        <v>3.3333333333333333E-2</v>
      </c>
      <c r="R516" s="6">
        <f t="shared" si="35"/>
        <v>16.666666666666668</v>
      </c>
      <c r="S516" t="s">
        <v>8310</v>
      </c>
      <c r="T516" t="s">
        <v>8316</v>
      </c>
    </row>
    <row r="517" spans="1:20" ht="43.2" x14ac:dyDescent="0.3">
      <c r="A517">
        <v>515</v>
      </c>
      <c r="B517" s="3" t="s">
        <v>516</v>
      </c>
      <c r="C517" s="3" t="s">
        <v>4625</v>
      </c>
      <c r="D517">
        <v>97000</v>
      </c>
      <c r="E517">
        <v>24651</v>
      </c>
      <c r="F517" t="s">
        <v>8221</v>
      </c>
      <c r="G517" t="s">
        <v>8224</v>
      </c>
      <c r="H517" t="s">
        <v>8246</v>
      </c>
      <c r="I517">
        <v>1451389601</v>
      </c>
      <c r="J517" s="10">
        <f t="shared" si="32"/>
        <v>42367.490752314814</v>
      </c>
      <c r="K517">
        <v>1447933601</v>
      </c>
      <c r="L517" s="10">
        <f t="shared" si="33"/>
        <v>42327.490752314814</v>
      </c>
      <c r="M517" t="b">
        <v>0</v>
      </c>
      <c r="N517">
        <v>34</v>
      </c>
      <c r="O517" t="b">
        <v>0</v>
      </c>
      <c r="P517" t="s">
        <v>8270</v>
      </c>
      <c r="Q517" s="5">
        <f t="shared" si="34"/>
        <v>0.25413402061855672</v>
      </c>
      <c r="R517" s="6">
        <f t="shared" si="35"/>
        <v>725.02941176470586</v>
      </c>
      <c r="S517" t="s">
        <v>8310</v>
      </c>
      <c r="T517" t="s">
        <v>8316</v>
      </c>
    </row>
    <row r="518" spans="1:20" ht="28.8" x14ac:dyDescent="0.3">
      <c r="A518">
        <v>516</v>
      </c>
      <c r="B518" s="3" t="s">
        <v>517</v>
      </c>
      <c r="C518" s="3" t="s">
        <v>4626</v>
      </c>
      <c r="D518">
        <v>5000</v>
      </c>
      <c r="E518">
        <v>0</v>
      </c>
      <c r="F518" t="s">
        <v>8221</v>
      </c>
      <c r="G518" t="s">
        <v>8225</v>
      </c>
      <c r="H518" t="s">
        <v>8247</v>
      </c>
      <c r="I518">
        <v>1432752080</v>
      </c>
      <c r="J518" s="10">
        <f t="shared" si="32"/>
        <v>42151.778703703705</v>
      </c>
      <c r="K518">
        <v>1427568080</v>
      </c>
      <c r="L518" s="10">
        <f t="shared" si="33"/>
        <v>42091.778703703705</v>
      </c>
      <c r="M518" t="b">
        <v>0</v>
      </c>
      <c r="N518">
        <v>0</v>
      </c>
      <c r="O518" t="b">
        <v>0</v>
      </c>
      <c r="P518" t="s">
        <v>8270</v>
      </c>
      <c r="Q518" s="5">
        <f t="shared" si="34"/>
        <v>0</v>
      </c>
      <c r="R518" s="6" t="e">
        <f t="shared" si="35"/>
        <v>#DIV/0!</v>
      </c>
      <c r="S518" t="s">
        <v>8310</v>
      </c>
      <c r="T518" t="s">
        <v>8316</v>
      </c>
    </row>
    <row r="519" spans="1:20" ht="43.2" x14ac:dyDescent="0.3">
      <c r="A519">
        <v>517</v>
      </c>
      <c r="B519" s="3" t="s">
        <v>518</v>
      </c>
      <c r="C519" s="3" t="s">
        <v>4627</v>
      </c>
      <c r="D519">
        <v>15000</v>
      </c>
      <c r="E519">
        <v>205</v>
      </c>
      <c r="F519" t="s">
        <v>8221</v>
      </c>
      <c r="G519" t="s">
        <v>8224</v>
      </c>
      <c r="H519" t="s">
        <v>8246</v>
      </c>
      <c r="I519">
        <v>1486046761</v>
      </c>
      <c r="J519" s="10">
        <f t="shared" si="32"/>
        <v>42768.615289351852</v>
      </c>
      <c r="K519">
        <v>1483454761</v>
      </c>
      <c r="L519" s="10">
        <f t="shared" si="33"/>
        <v>42738.615289351852</v>
      </c>
      <c r="M519" t="b">
        <v>0</v>
      </c>
      <c r="N519">
        <v>3</v>
      </c>
      <c r="O519" t="b">
        <v>0</v>
      </c>
      <c r="P519" t="s">
        <v>8270</v>
      </c>
      <c r="Q519" s="5">
        <f t="shared" si="34"/>
        <v>1.3666666666666667E-2</v>
      </c>
      <c r="R519" s="6">
        <f t="shared" si="35"/>
        <v>68.333333333333329</v>
      </c>
      <c r="S519" t="s">
        <v>8310</v>
      </c>
      <c r="T519" t="s">
        <v>8316</v>
      </c>
    </row>
    <row r="520" spans="1:20" ht="43.2" x14ac:dyDescent="0.3">
      <c r="A520">
        <v>518</v>
      </c>
      <c r="B520" s="3" t="s">
        <v>519</v>
      </c>
      <c r="C520" s="3" t="s">
        <v>4628</v>
      </c>
      <c r="D520">
        <v>7175</v>
      </c>
      <c r="E520">
        <v>0</v>
      </c>
      <c r="F520" t="s">
        <v>8221</v>
      </c>
      <c r="G520" t="s">
        <v>8224</v>
      </c>
      <c r="H520" t="s">
        <v>8246</v>
      </c>
      <c r="I520">
        <v>1441550760</v>
      </c>
      <c r="J520" s="10">
        <f t="shared" si="32"/>
        <v>42253.615277777775</v>
      </c>
      <c r="K520">
        <v>1438958824</v>
      </c>
      <c r="L520" s="10">
        <f t="shared" si="33"/>
        <v>42223.616018518514</v>
      </c>
      <c r="M520" t="b">
        <v>0</v>
      </c>
      <c r="N520">
        <v>0</v>
      </c>
      <c r="O520" t="b">
        <v>0</v>
      </c>
      <c r="P520" t="s">
        <v>8270</v>
      </c>
      <c r="Q520" s="5">
        <f t="shared" si="34"/>
        <v>0</v>
      </c>
      <c r="R520" s="6" t="e">
        <f t="shared" si="35"/>
        <v>#DIV/0!</v>
      </c>
      <c r="S520" t="s">
        <v>8310</v>
      </c>
      <c r="T520" t="s">
        <v>8316</v>
      </c>
    </row>
    <row r="521" spans="1:20" ht="43.2" x14ac:dyDescent="0.3">
      <c r="A521">
        <v>519</v>
      </c>
      <c r="B521" s="3" t="s">
        <v>520</v>
      </c>
      <c r="C521" s="3" t="s">
        <v>4629</v>
      </c>
      <c r="D521">
        <v>12001</v>
      </c>
      <c r="E521">
        <v>2746</v>
      </c>
      <c r="F521" t="s">
        <v>8221</v>
      </c>
      <c r="G521" t="s">
        <v>8224</v>
      </c>
      <c r="H521" t="s">
        <v>8246</v>
      </c>
      <c r="I521">
        <v>1354699421</v>
      </c>
      <c r="J521" s="10">
        <f t="shared" si="32"/>
        <v>41248.391446759262</v>
      </c>
      <c r="K521">
        <v>1352107421</v>
      </c>
      <c r="L521" s="10">
        <f t="shared" si="33"/>
        <v>41218.391446759262</v>
      </c>
      <c r="M521" t="b">
        <v>0</v>
      </c>
      <c r="N521">
        <v>70</v>
      </c>
      <c r="O521" t="b">
        <v>0</v>
      </c>
      <c r="P521" t="s">
        <v>8270</v>
      </c>
      <c r="Q521" s="5">
        <f t="shared" si="34"/>
        <v>0.22881426547787684</v>
      </c>
      <c r="R521" s="6">
        <f t="shared" si="35"/>
        <v>39.228571428571428</v>
      </c>
      <c r="S521" t="s">
        <v>8310</v>
      </c>
      <c r="T521" t="s">
        <v>8316</v>
      </c>
    </row>
    <row r="522" spans="1:20" ht="43.2" x14ac:dyDescent="0.3">
      <c r="A522">
        <v>520</v>
      </c>
      <c r="B522" s="3" t="s">
        <v>521</v>
      </c>
      <c r="C522" s="3" t="s">
        <v>4630</v>
      </c>
      <c r="D522">
        <v>5000</v>
      </c>
      <c r="E522">
        <v>5105</v>
      </c>
      <c r="F522" t="s">
        <v>8219</v>
      </c>
      <c r="G522" t="s">
        <v>8225</v>
      </c>
      <c r="H522" t="s">
        <v>8247</v>
      </c>
      <c r="I522">
        <v>1449766261</v>
      </c>
      <c r="J522" s="10">
        <f t="shared" si="32"/>
        <v>42348.702094907407</v>
      </c>
      <c r="K522">
        <v>1447174261</v>
      </c>
      <c r="L522" s="10">
        <f t="shared" si="33"/>
        <v>42318.702094907407</v>
      </c>
      <c r="M522" t="b">
        <v>0</v>
      </c>
      <c r="N522">
        <v>34</v>
      </c>
      <c r="O522" t="b">
        <v>1</v>
      </c>
      <c r="P522" t="s">
        <v>8271</v>
      </c>
      <c r="Q522" s="5">
        <f t="shared" si="34"/>
        <v>1.0209999999999999</v>
      </c>
      <c r="R522" s="6">
        <f t="shared" si="35"/>
        <v>150.14705882352942</v>
      </c>
      <c r="S522" t="s">
        <v>8317</v>
      </c>
      <c r="T522" t="s">
        <v>8318</v>
      </c>
    </row>
    <row r="523" spans="1:20" ht="43.2" x14ac:dyDescent="0.3">
      <c r="A523">
        <v>521</v>
      </c>
      <c r="B523" s="3" t="s">
        <v>522</v>
      </c>
      <c r="C523" s="3" t="s">
        <v>4631</v>
      </c>
      <c r="D523">
        <v>5000</v>
      </c>
      <c r="E523">
        <v>5232</v>
      </c>
      <c r="F523" t="s">
        <v>8219</v>
      </c>
      <c r="G523" t="s">
        <v>8224</v>
      </c>
      <c r="H523" t="s">
        <v>8246</v>
      </c>
      <c r="I523">
        <v>1477976340</v>
      </c>
      <c r="J523" s="10">
        <f t="shared" si="32"/>
        <v>42675.207638888889</v>
      </c>
      <c r="K523">
        <v>1475460819</v>
      </c>
      <c r="L523" s="10">
        <f t="shared" si="33"/>
        <v>42646.092812499999</v>
      </c>
      <c r="M523" t="b">
        <v>0</v>
      </c>
      <c r="N523">
        <v>56</v>
      </c>
      <c r="O523" t="b">
        <v>1</v>
      </c>
      <c r="P523" t="s">
        <v>8271</v>
      </c>
      <c r="Q523" s="5">
        <f t="shared" si="34"/>
        <v>1.0464</v>
      </c>
      <c r="R523" s="6">
        <f t="shared" si="35"/>
        <v>93.428571428571431</v>
      </c>
      <c r="S523" t="s">
        <v>8317</v>
      </c>
      <c r="T523" t="s">
        <v>8318</v>
      </c>
    </row>
    <row r="524" spans="1:20" ht="43.2" x14ac:dyDescent="0.3">
      <c r="A524">
        <v>522</v>
      </c>
      <c r="B524" s="3" t="s">
        <v>523</v>
      </c>
      <c r="C524" s="3" t="s">
        <v>4632</v>
      </c>
      <c r="D524">
        <v>3000</v>
      </c>
      <c r="E524">
        <v>3440</v>
      </c>
      <c r="F524" t="s">
        <v>8219</v>
      </c>
      <c r="G524" t="s">
        <v>8224</v>
      </c>
      <c r="H524" t="s">
        <v>8246</v>
      </c>
      <c r="I524">
        <v>1458518325</v>
      </c>
      <c r="J524" s="10">
        <f t="shared" si="32"/>
        <v>42449.999131944445</v>
      </c>
      <c r="K524">
        <v>1456793925</v>
      </c>
      <c r="L524" s="10">
        <f t="shared" si="33"/>
        <v>42430.040798611109</v>
      </c>
      <c r="M524" t="b">
        <v>0</v>
      </c>
      <c r="N524">
        <v>31</v>
      </c>
      <c r="O524" t="b">
        <v>1</v>
      </c>
      <c r="P524" t="s">
        <v>8271</v>
      </c>
      <c r="Q524" s="5">
        <f t="shared" si="34"/>
        <v>1.1466666666666667</v>
      </c>
      <c r="R524" s="6">
        <f t="shared" si="35"/>
        <v>110.96774193548387</v>
      </c>
      <c r="S524" t="s">
        <v>8317</v>
      </c>
      <c r="T524" t="s">
        <v>8318</v>
      </c>
    </row>
    <row r="525" spans="1:20" ht="43.2" x14ac:dyDescent="0.3">
      <c r="A525">
        <v>523</v>
      </c>
      <c r="B525" s="3" t="s">
        <v>524</v>
      </c>
      <c r="C525" s="3" t="s">
        <v>4633</v>
      </c>
      <c r="D525">
        <v>5000</v>
      </c>
      <c r="E525">
        <v>6030</v>
      </c>
      <c r="F525" t="s">
        <v>8219</v>
      </c>
      <c r="G525" t="s">
        <v>8224</v>
      </c>
      <c r="H525" t="s">
        <v>8246</v>
      </c>
      <c r="I525">
        <v>1442805076</v>
      </c>
      <c r="J525" s="10">
        <f t="shared" si="32"/>
        <v>42268.13282407407</v>
      </c>
      <c r="K525">
        <v>1440213076</v>
      </c>
      <c r="L525" s="10">
        <f t="shared" si="33"/>
        <v>42238.13282407407</v>
      </c>
      <c r="M525" t="b">
        <v>0</v>
      </c>
      <c r="N525">
        <v>84</v>
      </c>
      <c r="O525" t="b">
        <v>1</v>
      </c>
      <c r="P525" t="s">
        <v>8271</v>
      </c>
      <c r="Q525" s="5">
        <f t="shared" si="34"/>
        <v>1.206</v>
      </c>
      <c r="R525" s="6">
        <f t="shared" si="35"/>
        <v>71.785714285714292</v>
      </c>
      <c r="S525" t="s">
        <v>8317</v>
      </c>
      <c r="T525" t="s">
        <v>8318</v>
      </c>
    </row>
    <row r="526" spans="1:20" ht="43.2" x14ac:dyDescent="0.3">
      <c r="A526">
        <v>524</v>
      </c>
      <c r="B526" s="3" t="s">
        <v>525</v>
      </c>
      <c r="C526" s="3" t="s">
        <v>4634</v>
      </c>
      <c r="D526">
        <v>3500</v>
      </c>
      <c r="E526">
        <v>3803.55</v>
      </c>
      <c r="F526" t="s">
        <v>8219</v>
      </c>
      <c r="G526" t="s">
        <v>8225</v>
      </c>
      <c r="H526" t="s">
        <v>8247</v>
      </c>
      <c r="I526">
        <v>1464801169</v>
      </c>
      <c r="J526" s="10">
        <f t="shared" si="32"/>
        <v>42522.717233796298</v>
      </c>
      <c r="K526">
        <v>1462209169</v>
      </c>
      <c r="L526" s="10">
        <f t="shared" si="33"/>
        <v>42492.717233796298</v>
      </c>
      <c r="M526" t="b">
        <v>0</v>
      </c>
      <c r="N526">
        <v>130</v>
      </c>
      <c r="O526" t="b">
        <v>1</v>
      </c>
      <c r="P526" t="s">
        <v>8271</v>
      </c>
      <c r="Q526" s="5">
        <f t="shared" si="34"/>
        <v>1.0867285714285715</v>
      </c>
      <c r="R526" s="6">
        <f t="shared" si="35"/>
        <v>29.258076923076924</v>
      </c>
      <c r="S526" t="s">
        <v>8317</v>
      </c>
      <c r="T526" t="s">
        <v>8318</v>
      </c>
    </row>
    <row r="527" spans="1:20" ht="57.6" x14ac:dyDescent="0.3">
      <c r="A527">
        <v>525</v>
      </c>
      <c r="B527" s="3" t="s">
        <v>526</v>
      </c>
      <c r="C527" s="3" t="s">
        <v>4635</v>
      </c>
      <c r="D527">
        <v>12000</v>
      </c>
      <c r="E527">
        <v>12000</v>
      </c>
      <c r="F527" t="s">
        <v>8219</v>
      </c>
      <c r="G527" t="s">
        <v>8224</v>
      </c>
      <c r="H527" t="s">
        <v>8246</v>
      </c>
      <c r="I527">
        <v>1410601041</v>
      </c>
      <c r="J527" s="10">
        <f t="shared" si="32"/>
        <v>41895.400937500002</v>
      </c>
      <c r="K527">
        <v>1406713041</v>
      </c>
      <c r="L527" s="10">
        <f t="shared" si="33"/>
        <v>41850.400937500002</v>
      </c>
      <c r="M527" t="b">
        <v>0</v>
      </c>
      <c r="N527">
        <v>12</v>
      </c>
      <c r="O527" t="b">
        <v>1</v>
      </c>
      <c r="P527" t="s">
        <v>8271</v>
      </c>
      <c r="Q527" s="5">
        <f t="shared" si="34"/>
        <v>1</v>
      </c>
      <c r="R527" s="6">
        <f t="shared" si="35"/>
        <v>1000</v>
      </c>
      <c r="S527" t="s">
        <v>8317</v>
      </c>
      <c r="T527" t="s">
        <v>8318</v>
      </c>
    </row>
    <row r="528" spans="1:20" ht="43.2" x14ac:dyDescent="0.3">
      <c r="A528">
        <v>526</v>
      </c>
      <c r="B528" s="3" t="s">
        <v>527</v>
      </c>
      <c r="C528" s="3" t="s">
        <v>4636</v>
      </c>
      <c r="D528">
        <v>1500</v>
      </c>
      <c r="E528">
        <v>1710</v>
      </c>
      <c r="F528" t="s">
        <v>8219</v>
      </c>
      <c r="G528" t="s">
        <v>8225</v>
      </c>
      <c r="H528" t="s">
        <v>8247</v>
      </c>
      <c r="I528">
        <v>1438966800</v>
      </c>
      <c r="J528" s="10">
        <f t="shared" si="32"/>
        <v>42223.708333333328</v>
      </c>
      <c r="K528">
        <v>1436278344</v>
      </c>
      <c r="L528" s="10">
        <f t="shared" si="33"/>
        <v>42192.591944444444</v>
      </c>
      <c r="M528" t="b">
        <v>0</v>
      </c>
      <c r="N528">
        <v>23</v>
      </c>
      <c r="O528" t="b">
        <v>1</v>
      </c>
      <c r="P528" t="s">
        <v>8271</v>
      </c>
      <c r="Q528" s="5">
        <f t="shared" si="34"/>
        <v>1.1399999999999999</v>
      </c>
      <c r="R528" s="6">
        <f t="shared" si="35"/>
        <v>74.347826086956516</v>
      </c>
      <c r="S528" t="s">
        <v>8317</v>
      </c>
      <c r="T528" t="s">
        <v>8318</v>
      </c>
    </row>
    <row r="529" spans="1:20" ht="57.6" x14ac:dyDescent="0.3">
      <c r="A529">
        <v>527</v>
      </c>
      <c r="B529" s="3" t="s">
        <v>528</v>
      </c>
      <c r="C529" s="3" t="s">
        <v>4637</v>
      </c>
      <c r="D529">
        <v>10000</v>
      </c>
      <c r="E529">
        <v>10085</v>
      </c>
      <c r="F529" t="s">
        <v>8219</v>
      </c>
      <c r="G529" t="s">
        <v>8224</v>
      </c>
      <c r="H529" t="s">
        <v>8246</v>
      </c>
      <c r="I529">
        <v>1487347500</v>
      </c>
      <c r="J529" s="10">
        <f t="shared" si="32"/>
        <v>42783.670138888891</v>
      </c>
      <c r="K529">
        <v>1484715366</v>
      </c>
      <c r="L529" s="10">
        <f t="shared" si="33"/>
        <v>42753.205625000002</v>
      </c>
      <c r="M529" t="b">
        <v>0</v>
      </c>
      <c r="N529">
        <v>158</v>
      </c>
      <c r="O529" t="b">
        <v>1</v>
      </c>
      <c r="P529" t="s">
        <v>8271</v>
      </c>
      <c r="Q529" s="5">
        <f t="shared" si="34"/>
        <v>1.0085</v>
      </c>
      <c r="R529" s="6">
        <f t="shared" si="35"/>
        <v>63.829113924050631</v>
      </c>
      <c r="S529" t="s">
        <v>8317</v>
      </c>
      <c r="T529" t="s">
        <v>8318</v>
      </c>
    </row>
    <row r="530" spans="1:20" ht="28.8" x14ac:dyDescent="0.3">
      <c r="A530">
        <v>528</v>
      </c>
      <c r="B530" s="3" t="s">
        <v>529</v>
      </c>
      <c r="C530" s="3" t="s">
        <v>4638</v>
      </c>
      <c r="D530">
        <v>1150</v>
      </c>
      <c r="E530">
        <v>1330</v>
      </c>
      <c r="F530" t="s">
        <v>8219</v>
      </c>
      <c r="G530" t="s">
        <v>8224</v>
      </c>
      <c r="H530" t="s">
        <v>8246</v>
      </c>
      <c r="I530">
        <v>1434921600</v>
      </c>
      <c r="J530" s="10">
        <f t="shared" si="32"/>
        <v>42176.888888888891</v>
      </c>
      <c r="K530">
        <v>1433109907</v>
      </c>
      <c r="L530" s="10">
        <f t="shared" si="33"/>
        <v>42155.920219907406</v>
      </c>
      <c r="M530" t="b">
        <v>0</v>
      </c>
      <c r="N530">
        <v>30</v>
      </c>
      <c r="O530" t="b">
        <v>1</v>
      </c>
      <c r="P530" t="s">
        <v>8271</v>
      </c>
      <c r="Q530" s="5">
        <f t="shared" si="34"/>
        <v>1.1565217391304348</v>
      </c>
      <c r="R530" s="6">
        <f t="shared" si="35"/>
        <v>44.333333333333336</v>
      </c>
      <c r="S530" t="s">
        <v>8317</v>
      </c>
      <c r="T530" t="s">
        <v>8318</v>
      </c>
    </row>
    <row r="531" spans="1:20" ht="43.2" x14ac:dyDescent="0.3">
      <c r="A531">
        <v>529</v>
      </c>
      <c r="B531" s="3" t="s">
        <v>530</v>
      </c>
      <c r="C531" s="3" t="s">
        <v>4639</v>
      </c>
      <c r="D531">
        <v>1200</v>
      </c>
      <c r="E531">
        <v>1565</v>
      </c>
      <c r="F531" t="s">
        <v>8219</v>
      </c>
      <c r="G531" t="s">
        <v>8229</v>
      </c>
      <c r="H531" t="s">
        <v>8251</v>
      </c>
      <c r="I531">
        <v>1484110800</v>
      </c>
      <c r="J531" s="10">
        <f t="shared" si="32"/>
        <v>42746.208333333328</v>
      </c>
      <c r="K531">
        <v>1482281094</v>
      </c>
      <c r="L531" s="10">
        <f t="shared" si="33"/>
        <v>42725.031180555554</v>
      </c>
      <c r="M531" t="b">
        <v>0</v>
      </c>
      <c r="N531">
        <v>18</v>
      </c>
      <c r="O531" t="b">
        <v>1</v>
      </c>
      <c r="P531" t="s">
        <v>8271</v>
      </c>
      <c r="Q531" s="5">
        <f t="shared" si="34"/>
        <v>1.3041666666666667</v>
      </c>
      <c r="R531" s="6">
        <f t="shared" si="35"/>
        <v>86.944444444444443</v>
      </c>
      <c r="S531" t="s">
        <v>8317</v>
      </c>
      <c r="T531" t="s">
        <v>8318</v>
      </c>
    </row>
    <row r="532" spans="1:20" ht="43.2" x14ac:dyDescent="0.3">
      <c r="A532">
        <v>530</v>
      </c>
      <c r="B532" s="3" t="s">
        <v>531</v>
      </c>
      <c r="C532" s="3" t="s">
        <v>4640</v>
      </c>
      <c r="D532">
        <v>3405</v>
      </c>
      <c r="E532">
        <v>3670</v>
      </c>
      <c r="F532" t="s">
        <v>8219</v>
      </c>
      <c r="G532" t="s">
        <v>8224</v>
      </c>
      <c r="H532" t="s">
        <v>8246</v>
      </c>
      <c r="I532">
        <v>1435111200</v>
      </c>
      <c r="J532" s="10">
        <f t="shared" si="32"/>
        <v>42179.083333333328</v>
      </c>
      <c r="K532">
        <v>1433254268</v>
      </c>
      <c r="L532" s="10">
        <f t="shared" si="33"/>
        <v>42157.591064814813</v>
      </c>
      <c r="M532" t="b">
        <v>0</v>
      </c>
      <c r="N532">
        <v>29</v>
      </c>
      <c r="O532" t="b">
        <v>1</v>
      </c>
      <c r="P532" t="s">
        <v>8271</v>
      </c>
      <c r="Q532" s="5">
        <f t="shared" si="34"/>
        <v>1.0778267254038179</v>
      </c>
      <c r="R532" s="6">
        <f t="shared" si="35"/>
        <v>126.55172413793103</v>
      </c>
      <c r="S532" t="s">
        <v>8317</v>
      </c>
      <c r="T532" t="s">
        <v>8318</v>
      </c>
    </row>
    <row r="533" spans="1:20" ht="43.2" x14ac:dyDescent="0.3">
      <c r="A533">
        <v>531</v>
      </c>
      <c r="B533" s="3" t="s">
        <v>532</v>
      </c>
      <c r="C533" s="3" t="s">
        <v>4641</v>
      </c>
      <c r="D533">
        <v>4000</v>
      </c>
      <c r="E533">
        <v>4000</v>
      </c>
      <c r="F533" t="s">
        <v>8219</v>
      </c>
      <c r="G533" t="s">
        <v>8224</v>
      </c>
      <c r="H533" t="s">
        <v>8246</v>
      </c>
      <c r="I533">
        <v>1481957940</v>
      </c>
      <c r="J533" s="10">
        <f t="shared" si="32"/>
        <v>42721.290972222225</v>
      </c>
      <c r="K533">
        <v>1478050429</v>
      </c>
      <c r="L533" s="10">
        <f t="shared" si="33"/>
        <v>42676.065150462964</v>
      </c>
      <c r="M533" t="b">
        <v>0</v>
      </c>
      <c r="N533">
        <v>31</v>
      </c>
      <c r="O533" t="b">
        <v>1</v>
      </c>
      <c r="P533" t="s">
        <v>8271</v>
      </c>
      <c r="Q533" s="5">
        <f t="shared" si="34"/>
        <v>1</v>
      </c>
      <c r="R533" s="6">
        <f t="shared" si="35"/>
        <v>129.03225806451613</v>
      </c>
      <c r="S533" t="s">
        <v>8317</v>
      </c>
      <c r="T533" t="s">
        <v>8318</v>
      </c>
    </row>
    <row r="534" spans="1:20" ht="43.2" x14ac:dyDescent="0.3">
      <c r="A534">
        <v>532</v>
      </c>
      <c r="B534" s="3" t="s">
        <v>533</v>
      </c>
      <c r="C534" s="3" t="s">
        <v>4642</v>
      </c>
      <c r="D534">
        <v>10000</v>
      </c>
      <c r="E534">
        <v>12325</v>
      </c>
      <c r="F534" t="s">
        <v>8219</v>
      </c>
      <c r="G534" t="s">
        <v>8224</v>
      </c>
      <c r="H534" t="s">
        <v>8246</v>
      </c>
      <c r="I534">
        <v>1463098208</v>
      </c>
      <c r="J534" s="10">
        <f t="shared" si="32"/>
        <v>42503.007037037038</v>
      </c>
      <c r="K534">
        <v>1460506208</v>
      </c>
      <c r="L534" s="10">
        <f t="shared" si="33"/>
        <v>42473.007037037038</v>
      </c>
      <c r="M534" t="b">
        <v>0</v>
      </c>
      <c r="N534">
        <v>173</v>
      </c>
      <c r="O534" t="b">
        <v>1</v>
      </c>
      <c r="P534" t="s">
        <v>8271</v>
      </c>
      <c r="Q534" s="5">
        <f t="shared" si="34"/>
        <v>1.2324999999999999</v>
      </c>
      <c r="R534" s="6">
        <f t="shared" si="35"/>
        <v>71.242774566473983</v>
      </c>
      <c r="S534" t="s">
        <v>8317</v>
      </c>
      <c r="T534" t="s">
        <v>8318</v>
      </c>
    </row>
    <row r="535" spans="1:20" ht="43.2" x14ac:dyDescent="0.3">
      <c r="A535">
        <v>533</v>
      </c>
      <c r="B535" s="3" t="s">
        <v>534</v>
      </c>
      <c r="C535" s="3" t="s">
        <v>4643</v>
      </c>
      <c r="D535">
        <v>2000</v>
      </c>
      <c r="E535">
        <v>2004</v>
      </c>
      <c r="F535" t="s">
        <v>8219</v>
      </c>
      <c r="G535" t="s">
        <v>8225</v>
      </c>
      <c r="H535" t="s">
        <v>8247</v>
      </c>
      <c r="I535">
        <v>1463394365</v>
      </c>
      <c r="J535" s="10">
        <f t="shared" si="32"/>
        <v>42506.43478009259</v>
      </c>
      <c r="K535">
        <v>1461320765</v>
      </c>
      <c r="L535" s="10">
        <f t="shared" si="33"/>
        <v>42482.43478009259</v>
      </c>
      <c r="M535" t="b">
        <v>0</v>
      </c>
      <c r="N535">
        <v>17</v>
      </c>
      <c r="O535" t="b">
        <v>1</v>
      </c>
      <c r="P535" t="s">
        <v>8271</v>
      </c>
      <c r="Q535" s="5">
        <f t="shared" si="34"/>
        <v>1.002</v>
      </c>
      <c r="R535" s="6">
        <f t="shared" si="35"/>
        <v>117.88235294117646</v>
      </c>
      <c r="S535" t="s">
        <v>8317</v>
      </c>
      <c r="T535" t="s">
        <v>8318</v>
      </c>
    </row>
    <row r="536" spans="1:20" ht="43.2" x14ac:dyDescent="0.3">
      <c r="A536">
        <v>534</v>
      </c>
      <c r="B536" s="3" t="s">
        <v>535</v>
      </c>
      <c r="C536" s="3" t="s">
        <v>4644</v>
      </c>
      <c r="D536">
        <v>15000</v>
      </c>
      <c r="E536">
        <v>15700</v>
      </c>
      <c r="F536" t="s">
        <v>8219</v>
      </c>
      <c r="G536" t="s">
        <v>8234</v>
      </c>
      <c r="H536" t="s">
        <v>8254</v>
      </c>
      <c r="I536">
        <v>1446418800</v>
      </c>
      <c r="J536" s="10">
        <f t="shared" si="32"/>
        <v>42309.958333333328</v>
      </c>
      <c r="K536">
        <v>1443036470</v>
      </c>
      <c r="L536" s="10">
        <f t="shared" si="33"/>
        <v>42270.810995370368</v>
      </c>
      <c r="M536" t="b">
        <v>0</v>
      </c>
      <c r="N536">
        <v>48</v>
      </c>
      <c r="O536" t="b">
        <v>1</v>
      </c>
      <c r="P536" t="s">
        <v>8271</v>
      </c>
      <c r="Q536" s="5">
        <f t="shared" si="34"/>
        <v>1.0466666666666666</v>
      </c>
      <c r="R536" s="6">
        <f t="shared" si="35"/>
        <v>327.08333333333331</v>
      </c>
      <c r="S536" t="s">
        <v>8317</v>
      </c>
      <c r="T536" t="s">
        <v>8318</v>
      </c>
    </row>
    <row r="537" spans="1:20" ht="43.2" x14ac:dyDescent="0.3">
      <c r="A537">
        <v>535</v>
      </c>
      <c r="B537" s="3" t="s">
        <v>536</v>
      </c>
      <c r="C537" s="3" t="s">
        <v>4645</v>
      </c>
      <c r="D537">
        <v>2000</v>
      </c>
      <c r="E537">
        <v>2050</v>
      </c>
      <c r="F537" t="s">
        <v>8219</v>
      </c>
      <c r="G537" t="s">
        <v>8225</v>
      </c>
      <c r="H537" t="s">
        <v>8247</v>
      </c>
      <c r="I537">
        <v>1483707905</v>
      </c>
      <c r="J537" s="10">
        <f t="shared" si="32"/>
        <v>42741.545196759253</v>
      </c>
      <c r="K537">
        <v>1481115905</v>
      </c>
      <c r="L537" s="10">
        <f t="shared" si="33"/>
        <v>42711.545196759253</v>
      </c>
      <c r="M537" t="b">
        <v>0</v>
      </c>
      <c r="N537">
        <v>59</v>
      </c>
      <c r="O537" t="b">
        <v>1</v>
      </c>
      <c r="P537" t="s">
        <v>8271</v>
      </c>
      <c r="Q537" s="5">
        <f t="shared" si="34"/>
        <v>1.0249999999999999</v>
      </c>
      <c r="R537" s="6">
        <f t="shared" si="35"/>
        <v>34.745762711864408</v>
      </c>
      <c r="S537" t="s">
        <v>8317</v>
      </c>
      <c r="T537" t="s">
        <v>8318</v>
      </c>
    </row>
    <row r="538" spans="1:20" ht="57.6" x14ac:dyDescent="0.3">
      <c r="A538">
        <v>536</v>
      </c>
      <c r="B538" s="3" t="s">
        <v>537</v>
      </c>
      <c r="C538" s="3" t="s">
        <v>4646</v>
      </c>
      <c r="D538">
        <v>3300</v>
      </c>
      <c r="E538">
        <v>3902.5</v>
      </c>
      <c r="F538" t="s">
        <v>8219</v>
      </c>
      <c r="G538" t="s">
        <v>8225</v>
      </c>
      <c r="H538" t="s">
        <v>8247</v>
      </c>
      <c r="I538">
        <v>1438624800</v>
      </c>
      <c r="J538" s="10">
        <f t="shared" si="32"/>
        <v>42219.75</v>
      </c>
      <c r="K538">
        <v>1435133807</v>
      </c>
      <c r="L538" s="10">
        <f t="shared" si="33"/>
        <v>42179.344988425932</v>
      </c>
      <c r="M538" t="b">
        <v>0</v>
      </c>
      <c r="N538">
        <v>39</v>
      </c>
      <c r="O538" t="b">
        <v>1</v>
      </c>
      <c r="P538" t="s">
        <v>8271</v>
      </c>
      <c r="Q538" s="5">
        <f t="shared" si="34"/>
        <v>1.1825757575757576</v>
      </c>
      <c r="R538" s="6">
        <f t="shared" si="35"/>
        <v>100.06410256410257</v>
      </c>
      <c r="S538" t="s">
        <v>8317</v>
      </c>
      <c r="T538" t="s">
        <v>8318</v>
      </c>
    </row>
    <row r="539" spans="1:20" ht="43.2" x14ac:dyDescent="0.3">
      <c r="A539">
        <v>537</v>
      </c>
      <c r="B539" s="3" t="s">
        <v>538</v>
      </c>
      <c r="C539" s="3" t="s">
        <v>4647</v>
      </c>
      <c r="D539">
        <v>2000</v>
      </c>
      <c r="E539">
        <v>2410</v>
      </c>
      <c r="F539" t="s">
        <v>8219</v>
      </c>
      <c r="G539" t="s">
        <v>8224</v>
      </c>
      <c r="H539" t="s">
        <v>8246</v>
      </c>
      <c r="I539">
        <v>1446665191</v>
      </c>
      <c r="J539" s="10">
        <f t="shared" si="32"/>
        <v>42312.810081018513</v>
      </c>
      <c r="K539">
        <v>1444069591</v>
      </c>
      <c r="L539" s="10">
        <f t="shared" si="33"/>
        <v>42282.768414351856</v>
      </c>
      <c r="M539" t="b">
        <v>0</v>
      </c>
      <c r="N539">
        <v>59</v>
      </c>
      <c r="O539" t="b">
        <v>1</v>
      </c>
      <c r="P539" t="s">
        <v>8271</v>
      </c>
      <c r="Q539" s="5">
        <f t="shared" si="34"/>
        <v>1.2050000000000001</v>
      </c>
      <c r="R539" s="6">
        <f t="shared" si="35"/>
        <v>40.847457627118644</v>
      </c>
      <c r="S539" t="s">
        <v>8317</v>
      </c>
      <c r="T539" t="s">
        <v>8318</v>
      </c>
    </row>
    <row r="540" spans="1:20" ht="43.2" x14ac:dyDescent="0.3">
      <c r="A540">
        <v>538</v>
      </c>
      <c r="B540" s="3" t="s">
        <v>539</v>
      </c>
      <c r="C540" s="3" t="s">
        <v>4648</v>
      </c>
      <c r="D540">
        <v>5000</v>
      </c>
      <c r="E540">
        <v>15121</v>
      </c>
      <c r="F540" t="s">
        <v>8219</v>
      </c>
      <c r="G540" t="s">
        <v>8224</v>
      </c>
      <c r="H540" t="s">
        <v>8246</v>
      </c>
      <c r="I540">
        <v>1463166263</v>
      </c>
      <c r="J540" s="10">
        <f t="shared" si="32"/>
        <v>42503.794710648144</v>
      </c>
      <c r="K540">
        <v>1460574263</v>
      </c>
      <c r="L540" s="10">
        <f t="shared" si="33"/>
        <v>42473.794710648144</v>
      </c>
      <c r="M540" t="b">
        <v>0</v>
      </c>
      <c r="N540">
        <v>60</v>
      </c>
      <c r="O540" t="b">
        <v>1</v>
      </c>
      <c r="P540" t="s">
        <v>8271</v>
      </c>
      <c r="Q540" s="5">
        <f t="shared" si="34"/>
        <v>3.0242</v>
      </c>
      <c r="R540" s="6">
        <f t="shared" si="35"/>
        <v>252.01666666666668</v>
      </c>
      <c r="S540" t="s">
        <v>8317</v>
      </c>
      <c r="T540" t="s">
        <v>8318</v>
      </c>
    </row>
    <row r="541" spans="1:20" ht="43.2" x14ac:dyDescent="0.3">
      <c r="A541">
        <v>539</v>
      </c>
      <c r="B541" s="3" t="s">
        <v>540</v>
      </c>
      <c r="C541" s="3" t="s">
        <v>4649</v>
      </c>
      <c r="D541">
        <v>500</v>
      </c>
      <c r="E541">
        <v>503.22</v>
      </c>
      <c r="F541" t="s">
        <v>8219</v>
      </c>
      <c r="G541" t="s">
        <v>8225</v>
      </c>
      <c r="H541" t="s">
        <v>8247</v>
      </c>
      <c r="I541">
        <v>1467681107</v>
      </c>
      <c r="J541" s="10">
        <f t="shared" si="32"/>
        <v>42556.049849537041</v>
      </c>
      <c r="K541">
        <v>1465866707</v>
      </c>
      <c r="L541" s="10">
        <f t="shared" si="33"/>
        <v>42535.049849537041</v>
      </c>
      <c r="M541" t="b">
        <v>0</v>
      </c>
      <c r="N541">
        <v>20</v>
      </c>
      <c r="O541" t="b">
        <v>1</v>
      </c>
      <c r="P541" t="s">
        <v>8271</v>
      </c>
      <c r="Q541" s="5">
        <f t="shared" si="34"/>
        <v>1.00644</v>
      </c>
      <c r="R541" s="6">
        <f t="shared" si="35"/>
        <v>25.161000000000001</v>
      </c>
      <c r="S541" t="s">
        <v>8317</v>
      </c>
      <c r="T541" t="s">
        <v>8318</v>
      </c>
    </row>
    <row r="542" spans="1:20" ht="57.6" x14ac:dyDescent="0.3">
      <c r="A542">
        <v>540</v>
      </c>
      <c r="B542" s="3" t="s">
        <v>541</v>
      </c>
      <c r="C542" s="3" t="s">
        <v>4650</v>
      </c>
      <c r="D542">
        <v>15000</v>
      </c>
      <c r="E542">
        <v>1</v>
      </c>
      <c r="F542" t="s">
        <v>8221</v>
      </c>
      <c r="G542" t="s">
        <v>8224</v>
      </c>
      <c r="H542" t="s">
        <v>8246</v>
      </c>
      <c r="I542">
        <v>1423078606</v>
      </c>
      <c r="J542" s="10">
        <f t="shared" si="32"/>
        <v>42039.817199074074</v>
      </c>
      <c r="K542">
        <v>1420486606</v>
      </c>
      <c r="L542" s="10">
        <f t="shared" si="33"/>
        <v>42009.817199074074</v>
      </c>
      <c r="M542" t="b">
        <v>0</v>
      </c>
      <c r="N542">
        <v>1</v>
      </c>
      <c r="O542" t="b">
        <v>0</v>
      </c>
      <c r="P542" t="s">
        <v>8272</v>
      </c>
      <c r="Q542" s="5">
        <f t="shared" si="34"/>
        <v>6.666666666666667E-5</v>
      </c>
      <c r="R542" s="6">
        <f t="shared" si="35"/>
        <v>1</v>
      </c>
      <c r="S542" t="s">
        <v>8319</v>
      </c>
      <c r="T542" t="s">
        <v>8320</v>
      </c>
    </row>
    <row r="543" spans="1:20" ht="43.2" x14ac:dyDescent="0.3">
      <c r="A543">
        <v>541</v>
      </c>
      <c r="B543" s="3" t="s">
        <v>542</v>
      </c>
      <c r="C543" s="3" t="s">
        <v>4651</v>
      </c>
      <c r="D543">
        <v>4500</v>
      </c>
      <c r="E543">
        <v>25</v>
      </c>
      <c r="F543" t="s">
        <v>8221</v>
      </c>
      <c r="G543" t="s">
        <v>8224</v>
      </c>
      <c r="H543" t="s">
        <v>8246</v>
      </c>
      <c r="I543">
        <v>1446080834</v>
      </c>
      <c r="J543" s="10">
        <f t="shared" si="32"/>
        <v>42306.046689814815</v>
      </c>
      <c r="K543">
        <v>1443488834</v>
      </c>
      <c r="L543" s="10">
        <f t="shared" si="33"/>
        <v>42276.046689814815</v>
      </c>
      <c r="M543" t="b">
        <v>0</v>
      </c>
      <c r="N543">
        <v>1</v>
      </c>
      <c r="O543" t="b">
        <v>0</v>
      </c>
      <c r="P543" t="s">
        <v>8272</v>
      </c>
      <c r="Q543" s="5">
        <f t="shared" si="34"/>
        <v>5.5555555555555558E-3</v>
      </c>
      <c r="R543" s="6">
        <f t="shared" si="35"/>
        <v>25</v>
      </c>
      <c r="S543" t="s">
        <v>8319</v>
      </c>
      <c r="T543" t="s">
        <v>8320</v>
      </c>
    </row>
    <row r="544" spans="1:20" ht="43.2" x14ac:dyDescent="0.3">
      <c r="A544">
        <v>542</v>
      </c>
      <c r="B544" s="3" t="s">
        <v>543</v>
      </c>
      <c r="C544" s="3" t="s">
        <v>4652</v>
      </c>
      <c r="D544">
        <v>250000</v>
      </c>
      <c r="E544">
        <v>1</v>
      </c>
      <c r="F544" t="s">
        <v>8221</v>
      </c>
      <c r="G544" t="s">
        <v>8224</v>
      </c>
      <c r="H544" t="s">
        <v>8246</v>
      </c>
      <c r="I544">
        <v>1462293716</v>
      </c>
      <c r="J544" s="10">
        <f t="shared" si="32"/>
        <v>42493.695787037039</v>
      </c>
      <c r="K544">
        <v>1457113316</v>
      </c>
      <c r="L544" s="10">
        <f t="shared" si="33"/>
        <v>42433.737453703703</v>
      </c>
      <c r="M544" t="b">
        <v>0</v>
      </c>
      <c r="N544">
        <v>1</v>
      </c>
      <c r="O544" t="b">
        <v>0</v>
      </c>
      <c r="P544" t="s">
        <v>8272</v>
      </c>
      <c r="Q544" s="5">
        <f t="shared" si="34"/>
        <v>3.9999999999999998E-6</v>
      </c>
      <c r="R544" s="6">
        <f t="shared" si="35"/>
        <v>1</v>
      </c>
      <c r="S544" t="s">
        <v>8319</v>
      </c>
      <c r="T544" t="s">
        <v>8320</v>
      </c>
    </row>
    <row r="545" spans="1:20" ht="43.2" x14ac:dyDescent="0.3">
      <c r="A545">
        <v>543</v>
      </c>
      <c r="B545" s="3" t="s">
        <v>544</v>
      </c>
      <c r="C545" s="3" t="s">
        <v>4653</v>
      </c>
      <c r="D545">
        <v>22000</v>
      </c>
      <c r="E545">
        <v>70</v>
      </c>
      <c r="F545" t="s">
        <v>8221</v>
      </c>
      <c r="G545" t="s">
        <v>8226</v>
      </c>
      <c r="H545" t="s">
        <v>8248</v>
      </c>
      <c r="I545">
        <v>1414807962</v>
      </c>
      <c r="J545" s="10">
        <f t="shared" si="32"/>
        <v>41944.092152777775</v>
      </c>
      <c r="K545">
        <v>1412215962</v>
      </c>
      <c r="L545" s="10">
        <f t="shared" si="33"/>
        <v>41914.092152777775</v>
      </c>
      <c r="M545" t="b">
        <v>0</v>
      </c>
      <c r="N545">
        <v>2</v>
      </c>
      <c r="O545" t="b">
        <v>0</v>
      </c>
      <c r="P545" t="s">
        <v>8272</v>
      </c>
      <c r="Q545" s="5">
        <f t="shared" si="34"/>
        <v>3.1818181818181819E-3</v>
      </c>
      <c r="R545" s="6">
        <f t="shared" si="35"/>
        <v>35</v>
      </c>
      <c r="S545" t="s">
        <v>8319</v>
      </c>
      <c r="T545" t="s">
        <v>8320</v>
      </c>
    </row>
    <row r="546" spans="1:20" ht="43.2" x14ac:dyDescent="0.3">
      <c r="A546">
        <v>544</v>
      </c>
      <c r="B546" s="3" t="s">
        <v>545</v>
      </c>
      <c r="C546" s="3" t="s">
        <v>4654</v>
      </c>
      <c r="D546">
        <v>500</v>
      </c>
      <c r="E546">
        <v>6</v>
      </c>
      <c r="F546" t="s">
        <v>8221</v>
      </c>
      <c r="G546" t="s">
        <v>8224</v>
      </c>
      <c r="H546" t="s">
        <v>8246</v>
      </c>
      <c r="I546">
        <v>1467647160</v>
      </c>
      <c r="J546" s="10">
        <f t="shared" si="32"/>
        <v>42555.656944444447</v>
      </c>
      <c r="K546">
        <v>1465055160</v>
      </c>
      <c r="L546" s="10">
        <f t="shared" si="33"/>
        <v>42525.656944444447</v>
      </c>
      <c r="M546" t="b">
        <v>0</v>
      </c>
      <c r="N546">
        <v>2</v>
      </c>
      <c r="O546" t="b">
        <v>0</v>
      </c>
      <c r="P546" t="s">
        <v>8272</v>
      </c>
      <c r="Q546" s="5">
        <f t="shared" si="34"/>
        <v>1.2E-2</v>
      </c>
      <c r="R546" s="6">
        <f t="shared" si="35"/>
        <v>3</v>
      </c>
      <c r="S546" t="s">
        <v>8319</v>
      </c>
      <c r="T546" t="s">
        <v>8320</v>
      </c>
    </row>
    <row r="547" spans="1:20" ht="43.2" x14ac:dyDescent="0.3">
      <c r="A547">
        <v>545</v>
      </c>
      <c r="B547" s="3" t="s">
        <v>546</v>
      </c>
      <c r="C547" s="3" t="s">
        <v>4655</v>
      </c>
      <c r="D547">
        <v>50000</v>
      </c>
      <c r="E547">
        <v>13692</v>
      </c>
      <c r="F547" t="s">
        <v>8221</v>
      </c>
      <c r="G547" t="s">
        <v>8230</v>
      </c>
      <c r="H547" t="s">
        <v>8249</v>
      </c>
      <c r="I547">
        <v>1447600389</v>
      </c>
      <c r="J547" s="10">
        <f t="shared" si="32"/>
        <v>42323.634131944447</v>
      </c>
      <c r="K547">
        <v>1444140789</v>
      </c>
      <c r="L547" s="10">
        <f t="shared" si="33"/>
        <v>42283.592465277776</v>
      </c>
      <c r="M547" t="b">
        <v>0</v>
      </c>
      <c r="N547">
        <v>34</v>
      </c>
      <c r="O547" t="b">
        <v>0</v>
      </c>
      <c r="P547" t="s">
        <v>8272</v>
      </c>
      <c r="Q547" s="5">
        <f t="shared" si="34"/>
        <v>0.27383999999999997</v>
      </c>
      <c r="R547" s="6">
        <f t="shared" si="35"/>
        <v>402.70588235294116</v>
      </c>
      <c r="S547" t="s">
        <v>8319</v>
      </c>
      <c r="T547" t="s">
        <v>8320</v>
      </c>
    </row>
    <row r="548" spans="1:20" ht="43.2" x14ac:dyDescent="0.3">
      <c r="A548">
        <v>546</v>
      </c>
      <c r="B548" s="3" t="s">
        <v>547</v>
      </c>
      <c r="C548" s="3" t="s">
        <v>4656</v>
      </c>
      <c r="D548">
        <v>60000</v>
      </c>
      <c r="E548">
        <v>52</v>
      </c>
      <c r="F548" t="s">
        <v>8221</v>
      </c>
      <c r="G548" t="s">
        <v>8224</v>
      </c>
      <c r="H548" t="s">
        <v>8246</v>
      </c>
      <c r="I548">
        <v>1445097715</v>
      </c>
      <c r="J548" s="10">
        <f t="shared" si="32"/>
        <v>42294.667997685188</v>
      </c>
      <c r="K548">
        <v>1441209715</v>
      </c>
      <c r="L548" s="10">
        <f t="shared" si="33"/>
        <v>42249.667997685188</v>
      </c>
      <c r="M548" t="b">
        <v>0</v>
      </c>
      <c r="N548">
        <v>2</v>
      </c>
      <c r="O548" t="b">
        <v>0</v>
      </c>
      <c r="P548" t="s">
        <v>8272</v>
      </c>
      <c r="Q548" s="5">
        <f t="shared" si="34"/>
        <v>8.6666666666666663E-4</v>
      </c>
      <c r="R548" s="6">
        <f t="shared" si="35"/>
        <v>26</v>
      </c>
      <c r="S548" t="s">
        <v>8319</v>
      </c>
      <c r="T548" t="s">
        <v>8320</v>
      </c>
    </row>
    <row r="549" spans="1:20" ht="57.6" x14ac:dyDescent="0.3">
      <c r="A549">
        <v>547</v>
      </c>
      <c r="B549" s="3" t="s">
        <v>548</v>
      </c>
      <c r="C549" s="3" t="s">
        <v>4657</v>
      </c>
      <c r="D549">
        <v>7500</v>
      </c>
      <c r="E549">
        <v>0</v>
      </c>
      <c r="F549" t="s">
        <v>8221</v>
      </c>
      <c r="G549" t="s">
        <v>8225</v>
      </c>
      <c r="H549" t="s">
        <v>8247</v>
      </c>
      <c r="I549">
        <v>1455122564</v>
      </c>
      <c r="J549" s="10">
        <f t="shared" si="32"/>
        <v>42410.696342592593</v>
      </c>
      <c r="K549">
        <v>1452530564</v>
      </c>
      <c r="L549" s="10">
        <f t="shared" si="33"/>
        <v>42380.696342592593</v>
      </c>
      <c r="M549" t="b">
        <v>0</v>
      </c>
      <c r="N549">
        <v>0</v>
      </c>
      <c r="O549" t="b">
        <v>0</v>
      </c>
      <c r="P549" t="s">
        <v>8272</v>
      </c>
      <c r="Q549" s="5">
        <f t="shared" si="34"/>
        <v>0</v>
      </c>
      <c r="R549" s="6" t="e">
        <f t="shared" si="35"/>
        <v>#DIV/0!</v>
      </c>
      <c r="S549" t="s">
        <v>8319</v>
      </c>
      <c r="T549" t="s">
        <v>8320</v>
      </c>
    </row>
    <row r="550" spans="1:20" ht="43.2" x14ac:dyDescent="0.3">
      <c r="A550">
        <v>548</v>
      </c>
      <c r="B550" s="3" t="s">
        <v>549</v>
      </c>
      <c r="C550" s="3" t="s">
        <v>4658</v>
      </c>
      <c r="D550">
        <v>10000</v>
      </c>
      <c r="E550">
        <v>9</v>
      </c>
      <c r="F550" t="s">
        <v>8221</v>
      </c>
      <c r="G550" t="s">
        <v>8225</v>
      </c>
      <c r="H550" t="s">
        <v>8247</v>
      </c>
      <c r="I550">
        <v>1446154848</v>
      </c>
      <c r="J550" s="10">
        <f t="shared" si="32"/>
        <v>42306.903333333335</v>
      </c>
      <c r="K550">
        <v>1443562848</v>
      </c>
      <c r="L550" s="10">
        <f t="shared" si="33"/>
        <v>42276.903333333335</v>
      </c>
      <c r="M550" t="b">
        <v>0</v>
      </c>
      <c r="N550">
        <v>1</v>
      </c>
      <c r="O550" t="b">
        <v>0</v>
      </c>
      <c r="P550" t="s">
        <v>8272</v>
      </c>
      <c r="Q550" s="5">
        <f t="shared" si="34"/>
        <v>8.9999999999999998E-4</v>
      </c>
      <c r="R550" s="6">
        <f t="shared" si="35"/>
        <v>9</v>
      </c>
      <c r="S550" t="s">
        <v>8319</v>
      </c>
      <c r="T550" t="s">
        <v>8320</v>
      </c>
    </row>
    <row r="551" spans="1:20" ht="57.6" x14ac:dyDescent="0.3">
      <c r="A551">
        <v>549</v>
      </c>
      <c r="B551" s="3" t="s">
        <v>550</v>
      </c>
      <c r="C551" s="3" t="s">
        <v>4659</v>
      </c>
      <c r="D551">
        <v>2500</v>
      </c>
      <c r="E551">
        <v>68</v>
      </c>
      <c r="F551" t="s">
        <v>8221</v>
      </c>
      <c r="G551" t="s">
        <v>8225</v>
      </c>
      <c r="H551" t="s">
        <v>8247</v>
      </c>
      <c r="I551">
        <v>1436368622</v>
      </c>
      <c r="J551" s="10">
        <f t="shared" si="32"/>
        <v>42193.636828703704</v>
      </c>
      <c r="K551">
        <v>1433776622</v>
      </c>
      <c r="L551" s="10">
        <f t="shared" si="33"/>
        <v>42163.636828703704</v>
      </c>
      <c r="M551" t="b">
        <v>0</v>
      </c>
      <c r="N551">
        <v>8</v>
      </c>
      <c r="O551" t="b">
        <v>0</v>
      </c>
      <c r="P551" t="s">
        <v>8272</v>
      </c>
      <c r="Q551" s="5">
        <f t="shared" si="34"/>
        <v>2.7199999999999998E-2</v>
      </c>
      <c r="R551" s="6">
        <f t="shared" si="35"/>
        <v>8.5</v>
      </c>
      <c r="S551" t="s">
        <v>8319</v>
      </c>
      <c r="T551" t="s">
        <v>8320</v>
      </c>
    </row>
    <row r="552" spans="1:20" ht="43.2" x14ac:dyDescent="0.3">
      <c r="A552">
        <v>550</v>
      </c>
      <c r="B552" s="3" t="s">
        <v>551</v>
      </c>
      <c r="C552" s="3" t="s">
        <v>4660</v>
      </c>
      <c r="D552">
        <v>5000</v>
      </c>
      <c r="E552">
        <v>35</v>
      </c>
      <c r="F552" t="s">
        <v>8221</v>
      </c>
      <c r="G552" t="s">
        <v>8229</v>
      </c>
      <c r="H552" t="s">
        <v>8251</v>
      </c>
      <c r="I552">
        <v>1485838800</v>
      </c>
      <c r="J552" s="10">
        <f t="shared" si="32"/>
        <v>42766.208333333328</v>
      </c>
      <c r="K552">
        <v>1484756245</v>
      </c>
      <c r="L552" s="10">
        <f t="shared" si="33"/>
        <v>42753.678761574076</v>
      </c>
      <c r="M552" t="b">
        <v>0</v>
      </c>
      <c r="N552">
        <v>4</v>
      </c>
      <c r="O552" t="b">
        <v>0</v>
      </c>
      <c r="P552" t="s">
        <v>8272</v>
      </c>
      <c r="Q552" s="5">
        <f t="shared" si="34"/>
        <v>7.0000000000000001E-3</v>
      </c>
      <c r="R552" s="6">
        <f t="shared" si="35"/>
        <v>8.75</v>
      </c>
      <c r="S552" t="s">
        <v>8319</v>
      </c>
      <c r="T552" t="s">
        <v>8320</v>
      </c>
    </row>
    <row r="553" spans="1:20" ht="43.2" x14ac:dyDescent="0.3">
      <c r="A553">
        <v>551</v>
      </c>
      <c r="B553" s="3" t="s">
        <v>552</v>
      </c>
      <c r="C553" s="3" t="s">
        <v>4661</v>
      </c>
      <c r="D553">
        <v>75000</v>
      </c>
      <c r="E553">
        <v>3781</v>
      </c>
      <c r="F553" t="s">
        <v>8221</v>
      </c>
      <c r="G553" t="s">
        <v>8224</v>
      </c>
      <c r="H553" t="s">
        <v>8246</v>
      </c>
      <c r="I553">
        <v>1438451580</v>
      </c>
      <c r="J553" s="10">
        <f t="shared" si="32"/>
        <v>42217.745138888888</v>
      </c>
      <c r="K553">
        <v>1434609424</v>
      </c>
      <c r="L553" s="10">
        <f t="shared" si="33"/>
        <v>42173.275740740741</v>
      </c>
      <c r="M553" t="b">
        <v>0</v>
      </c>
      <c r="N553">
        <v>28</v>
      </c>
      <c r="O553" t="b">
        <v>0</v>
      </c>
      <c r="P553" t="s">
        <v>8272</v>
      </c>
      <c r="Q553" s="5">
        <f t="shared" si="34"/>
        <v>5.0413333333333331E-2</v>
      </c>
      <c r="R553" s="6">
        <f t="shared" si="35"/>
        <v>135.03571428571428</v>
      </c>
      <c r="S553" t="s">
        <v>8319</v>
      </c>
      <c r="T553" t="s">
        <v>8320</v>
      </c>
    </row>
    <row r="554" spans="1:20" ht="43.2" x14ac:dyDescent="0.3">
      <c r="A554">
        <v>552</v>
      </c>
      <c r="B554" s="3" t="s">
        <v>553</v>
      </c>
      <c r="C554" s="3" t="s">
        <v>4662</v>
      </c>
      <c r="D554">
        <v>45000</v>
      </c>
      <c r="E554">
        <v>0</v>
      </c>
      <c r="F554" t="s">
        <v>8221</v>
      </c>
      <c r="G554" t="s">
        <v>8229</v>
      </c>
      <c r="H554" t="s">
        <v>8251</v>
      </c>
      <c r="I554">
        <v>1452350896</v>
      </c>
      <c r="J554" s="10">
        <f t="shared" si="32"/>
        <v>42378.616851851853</v>
      </c>
      <c r="K554">
        <v>1447166896</v>
      </c>
      <c r="L554" s="10">
        <f t="shared" si="33"/>
        <v>42318.616851851853</v>
      </c>
      <c r="M554" t="b">
        <v>0</v>
      </c>
      <c r="N554">
        <v>0</v>
      </c>
      <c r="O554" t="b">
        <v>0</v>
      </c>
      <c r="P554" t="s">
        <v>8272</v>
      </c>
      <c r="Q554" s="5">
        <f t="shared" si="34"/>
        <v>0</v>
      </c>
      <c r="R554" s="6" t="e">
        <f t="shared" si="35"/>
        <v>#DIV/0!</v>
      </c>
      <c r="S554" t="s">
        <v>8319</v>
      </c>
      <c r="T554" t="s">
        <v>8320</v>
      </c>
    </row>
    <row r="555" spans="1:20" ht="43.2" x14ac:dyDescent="0.3">
      <c r="A555">
        <v>553</v>
      </c>
      <c r="B555" s="3" t="s">
        <v>554</v>
      </c>
      <c r="C555" s="3" t="s">
        <v>4663</v>
      </c>
      <c r="D555">
        <v>25000</v>
      </c>
      <c r="E555">
        <v>123</v>
      </c>
      <c r="F555" t="s">
        <v>8221</v>
      </c>
      <c r="G555" t="s">
        <v>8224</v>
      </c>
      <c r="H555" t="s">
        <v>8246</v>
      </c>
      <c r="I555">
        <v>1415988991</v>
      </c>
      <c r="J555" s="10">
        <f t="shared" si="32"/>
        <v>41957.761469907404</v>
      </c>
      <c r="K555">
        <v>1413393391</v>
      </c>
      <c r="L555" s="10">
        <f t="shared" si="33"/>
        <v>41927.71980324074</v>
      </c>
      <c r="M555" t="b">
        <v>0</v>
      </c>
      <c r="N555">
        <v>6</v>
      </c>
      <c r="O555" t="b">
        <v>0</v>
      </c>
      <c r="P555" t="s">
        <v>8272</v>
      </c>
      <c r="Q555" s="5">
        <f t="shared" si="34"/>
        <v>4.9199999999999999E-3</v>
      </c>
      <c r="R555" s="6">
        <f t="shared" si="35"/>
        <v>20.5</v>
      </c>
      <c r="S555" t="s">
        <v>8319</v>
      </c>
      <c r="T555" t="s">
        <v>8320</v>
      </c>
    </row>
    <row r="556" spans="1:20" ht="43.2" x14ac:dyDescent="0.3">
      <c r="A556">
        <v>554</v>
      </c>
      <c r="B556" s="3" t="s">
        <v>555</v>
      </c>
      <c r="C556" s="3" t="s">
        <v>4664</v>
      </c>
      <c r="D556">
        <v>3870</v>
      </c>
      <c r="E556">
        <v>1416</v>
      </c>
      <c r="F556" t="s">
        <v>8221</v>
      </c>
      <c r="G556" t="s">
        <v>8224</v>
      </c>
      <c r="H556" t="s">
        <v>8246</v>
      </c>
      <c r="I556">
        <v>1413735972</v>
      </c>
      <c r="J556" s="10">
        <f t="shared" si="32"/>
        <v>41931.684861111113</v>
      </c>
      <c r="K556">
        <v>1411143972</v>
      </c>
      <c r="L556" s="10">
        <f t="shared" si="33"/>
        <v>41901.684861111113</v>
      </c>
      <c r="M556" t="b">
        <v>0</v>
      </c>
      <c r="N556">
        <v>22</v>
      </c>
      <c r="O556" t="b">
        <v>0</v>
      </c>
      <c r="P556" t="s">
        <v>8272</v>
      </c>
      <c r="Q556" s="5">
        <f t="shared" si="34"/>
        <v>0.36589147286821705</v>
      </c>
      <c r="R556" s="6">
        <f t="shared" si="35"/>
        <v>64.36363636363636</v>
      </c>
      <c r="S556" t="s">
        <v>8319</v>
      </c>
      <c r="T556" t="s">
        <v>8320</v>
      </c>
    </row>
    <row r="557" spans="1:20" ht="43.2" x14ac:dyDescent="0.3">
      <c r="A557">
        <v>555</v>
      </c>
      <c r="B557" s="3" t="s">
        <v>556</v>
      </c>
      <c r="C557" s="3" t="s">
        <v>4665</v>
      </c>
      <c r="D557">
        <v>7500</v>
      </c>
      <c r="E557">
        <v>0</v>
      </c>
      <c r="F557" t="s">
        <v>8221</v>
      </c>
      <c r="G557" t="s">
        <v>8225</v>
      </c>
      <c r="H557" t="s">
        <v>8247</v>
      </c>
      <c r="I557">
        <v>1465720143</v>
      </c>
      <c r="J557" s="10">
        <f t="shared" si="32"/>
        <v>42533.353506944448</v>
      </c>
      <c r="K557">
        <v>1463128143</v>
      </c>
      <c r="L557" s="10">
        <f t="shared" si="33"/>
        <v>42503.353506944448</v>
      </c>
      <c r="M557" t="b">
        <v>0</v>
      </c>
      <c r="N557">
        <v>0</v>
      </c>
      <c r="O557" t="b">
        <v>0</v>
      </c>
      <c r="P557" t="s">
        <v>8272</v>
      </c>
      <c r="Q557" s="5">
        <f t="shared" si="34"/>
        <v>0</v>
      </c>
      <c r="R557" s="6" t="e">
        <f t="shared" si="35"/>
        <v>#DIV/0!</v>
      </c>
      <c r="S557" t="s">
        <v>8319</v>
      </c>
      <c r="T557" t="s">
        <v>8320</v>
      </c>
    </row>
    <row r="558" spans="1:20" ht="28.8" x14ac:dyDescent="0.3">
      <c r="A558">
        <v>556</v>
      </c>
      <c r="B558" s="3" t="s">
        <v>557</v>
      </c>
      <c r="C558" s="3" t="s">
        <v>4666</v>
      </c>
      <c r="D558">
        <v>8000</v>
      </c>
      <c r="E558">
        <v>200</v>
      </c>
      <c r="F558" t="s">
        <v>8221</v>
      </c>
      <c r="G558" t="s">
        <v>8224</v>
      </c>
      <c r="H558" t="s">
        <v>8246</v>
      </c>
      <c r="I558">
        <v>1452112717</v>
      </c>
      <c r="J558" s="10">
        <f t="shared" si="32"/>
        <v>42375.860150462962</v>
      </c>
      <c r="K558">
        <v>1449520717</v>
      </c>
      <c r="L558" s="10">
        <f t="shared" si="33"/>
        <v>42345.860150462962</v>
      </c>
      <c r="M558" t="b">
        <v>0</v>
      </c>
      <c r="N558">
        <v>1</v>
      </c>
      <c r="O558" t="b">
        <v>0</v>
      </c>
      <c r="P558" t="s">
        <v>8272</v>
      </c>
      <c r="Q558" s="5">
        <f t="shared" si="34"/>
        <v>2.5000000000000001E-2</v>
      </c>
      <c r="R558" s="6">
        <f t="shared" si="35"/>
        <v>200</v>
      </c>
      <c r="S558" t="s">
        <v>8319</v>
      </c>
      <c r="T558" t="s">
        <v>8320</v>
      </c>
    </row>
    <row r="559" spans="1:20" ht="43.2" x14ac:dyDescent="0.3">
      <c r="A559">
        <v>557</v>
      </c>
      <c r="B559" s="3" t="s">
        <v>558</v>
      </c>
      <c r="C559" s="3" t="s">
        <v>4667</v>
      </c>
      <c r="D559">
        <v>150000</v>
      </c>
      <c r="E559">
        <v>1366</v>
      </c>
      <c r="F559" t="s">
        <v>8221</v>
      </c>
      <c r="G559" t="s">
        <v>8236</v>
      </c>
      <c r="H559" t="s">
        <v>8249</v>
      </c>
      <c r="I559">
        <v>1480721803</v>
      </c>
      <c r="J559" s="10">
        <f t="shared" si="32"/>
        <v>42706.983831018515</v>
      </c>
      <c r="K559">
        <v>1478126203</v>
      </c>
      <c r="L559" s="10">
        <f t="shared" si="33"/>
        <v>42676.942164351851</v>
      </c>
      <c r="M559" t="b">
        <v>0</v>
      </c>
      <c r="N559">
        <v>20</v>
      </c>
      <c r="O559" t="b">
        <v>0</v>
      </c>
      <c r="P559" t="s">
        <v>8272</v>
      </c>
      <c r="Q559" s="5">
        <f t="shared" si="34"/>
        <v>9.1066666666666674E-3</v>
      </c>
      <c r="R559" s="6">
        <f t="shared" si="35"/>
        <v>68.3</v>
      </c>
      <c r="S559" t="s">
        <v>8319</v>
      </c>
      <c r="T559" t="s">
        <v>8320</v>
      </c>
    </row>
    <row r="560" spans="1:20" ht="43.2" x14ac:dyDescent="0.3">
      <c r="A560">
        <v>558</v>
      </c>
      <c r="B560" s="3" t="s">
        <v>559</v>
      </c>
      <c r="C560" s="3" t="s">
        <v>4668</v>
      </c>
      <c r="D560">
        <v>750</v>
      </c>
      <c r="E560">
        <v>0</v>
      </c>
      <c r="F560" t="s">
        <v>8221</v>
      </c>
      <c r="G560" t="s">
        <v>8224</v>
      </c>
      <c r="H560" t="s">
        <v>8246</v>
      </c>
      <c r="I560">
        <v>1427227905</v>
      </c>
      <c r="J560" s="10">
        <f t="shared" si="32"/>
        <v>42087.841493055559</v>
      </c>
      <c r="K560">
        <v>1424639505</v>
      </c>
      <c r="L560" s="10">
        <f t="shared" si="33"/>
        <v>42057.883159722223</v>
      </c>
      <c r="M560" t="b">
        <v>0</v>
      </c>
      <c r="N560">
        <v>0</v>
      </c>
      <c r="O560" t="b">
        <v>0</v>
      </c>
      <c r="P560" t="s">
        <v>8272</v>
      </c>
      <c r="Q560" s="5">
        <f t="shared" si="34"/>
        <v>0</v>
      </c>
      <c r="R560" s="6" t="e">
        <f t="shared" si="35"/>
        <v>#DIV/0!</v>
      </c>
      <c r="S560" t="s">
        <v>8319</v>
      </c>
      <c r="T560" t="s">
        <v>8320</v>
      </c>
    </row>
    <row r="561" spans="1:20" ht="43.2" x14ac:dyDescent="0.3">
      <c r="A561">
        <v>559</v>
      </c>
      <c r="B561" s="3" t="s">
        <v>560</v>
      </c>
      <c r="C561" s="3" t="s">
        <v>4669</v>
      </c>
      <c r="D561">
        <v>240000</v>
      </c>
      <c r="E561">
        <v>50</v>
      </c>
      <c r="F561" t="s">
        <v>8221</v>
      </c>
      <c r="G561" t="s">
        <v>8224</v>
      </c>
      <c r="H561" t="s">
        <v>8246</v>
      </c>
      <c r="I561">
        <v>1449989260</v>
      </c>
      <c r="J561" s="10">
        <f t="shared" si="32"/>
        <v>42351.283101851848</v>
      </c>
      <c r="K561">
        <v>1447397260</v>
      </c>
      <c r="L561" s="10">
        <f t="shared" si="33"/>
        <v>42321.283101851848</v>
      </c>
      <c r="M561" t="b">
        <v>0</v>
      </c>
      <c r="N561">
        <v>1</v>
      </c>
      <c r="O561" t="b">
        <v>0</v>
      </c>
      <c r="P561" t="s">
        <v>8272</v>
      </c>
      <c r="Q561" s="5">
        <f t="shared" si="34"/>
        <v>2.0833333333333335E-4</v>
      </c>
      <c r="R561" s="6">
        <f t="shared" si="35"/>
        <v>50</v>
      </c>
      <c r="S561" t="s">
        <v>8319</v>
      </c>
      <c r="T561" t="s">
        <v>8320</v>
      </c>
    </row>
    <row r="562" spans="1:20" ht="43.2" x14ac:dyDescent="0.3">
      <c r="A562">
        <v>560</v>
      </c>
      <c r="B562" s="3" t="s">
        <v>561</v>
      </c>
      <c r="C562" s="3" t="s">
        <v>4670</v>
      </c>
      <c r="D562">
        <v>100000</v>
      </c>
      <c r="E562">
        <v>12</v>
      </c>
      <c r="F562" t="s">
        <v>8221</v>
      </c>
      <c r="G562" t="s">
        <v>8229</v>
      </c>
      <c r="H562" t="s">
        <v>8251</v>
      </c>
      <c r="I562">
        <v>1418841045</v>
      </c>
      <c r="J562" s="10">
        <f t="shared" si="32"/>
        <v>41990.771354166667</v>
      </c>
      <c r="K562">
        <v>1416249045</v>
      </c>
      <c r="L562" s="10">
        <f t="shared" si="33"/>
        <v>41960.771354166667</v>
      </c>
      <c r="M562" t="b">
        <v>0</v>
      </c>
      <c r="N562">
        <v>3</v>
      </c>
      <c r="O562" t="b">
        <v>0</v>
      </c>
      <c r="P562" t="s">
        <v>8272</v>
      </c>
      <c r="Q562" s="5">
        <f t="shared" si="34"/>
        <v>1.2E-4</v>
      </c>
      <c r="R562" s="6">
        <f t="shared" si="35"/>
        <v>4</v>
      </c>
      <c r="S562" t="s">
        <v>8319</v>
      </c>
      <c r="T562" t="s">
        <v>8320</v>
      </c>
    </row>
    <row r="563" spans="1:20" ht="43.2" x14ac:dyDescent="0.3">
      <c r="A563">
        <v>561</v>
      </c>
      <c r="B563" s="3" t="s">
        <v>562</v>
      </c>
      <c r="C563" s="3" t="s">
        <v>4671</v>
      </c>
      <c r="D563">
        <v>15000</v>
      </c>
      <c r="E563">
        <v>55</v>
      </c>
      <c r="F563" t="s">
        <v>8221</v>
      </c>
      <c r="G563" t="s">
        <v>8224</v>
      </c>
      <c r="H563" t="s">
        <v>8246</v>
      </c>
      <c r="I563">
        <v>1445874513</v>
      </c>
      <c r="J563" s="10">
        <f t="shared" si="32"/>
        <v>42303.658715277779</v>
      </c>
      <c r="K563">
        <v>1442850513</v>
      </c>
      <c r="L563" s="10">
        <f t="shared" si="33"/>
        <v>42268.658715277779</v>
      </c>
      <c r="M563" t="b">
        <v>0</v>
      </c>
      <c r="N563">
        <v>2</v>
      </c>
      <c r="O563" t="b">
        <v>0</v>
      </c>
      <c r="P563" t="s">
        <v>8272</v>
      </c>
      <c r="Q563" s="5">
        <f t="shared" si="34"/>
        <v>3.6666666666666666E-3</v>
      </c>
      <c r="R563" s="6">
        <f t="shared" si="35"/>
        <v>27.5</v>
      </c>
      <c r="S563" t="s">
        <v>8319</v>
      </c>
      <c r="T563" t="s">
        <v>8320</v>
      </c>
    </row>
    <row r="564" spans="1:20" ht="43.2" x14ac:dyDescent="0.3">
      <c r="A564">
        <v>562</v>
      </c>
      <c r="B564" s="3" t="s">
        <v>563</v>
      </c>
      <c r="C564" s="3" t="s">
        <v>4672</v>
      </c>
      <c r="D564">
        <v>50000</v>
      </c>
      <c r="E564">
        <v>0</v>
      </c>
      <c r="F564" t="s">
        <v>8221</v>
      </c>
      <c r="G564" t="s">
        <v>8233</v>
      </c>
      <c r="H564" t="s">
        <v>8249</v>
      </c>
      <c r="I564">
        <v>1482052815</v>
      </c>
      <c r="J564" s="10">
        <f t="shared" si="32"/>
        <v>42722.389062500006</v>
      </c>
      <c r="K564">
        <v>1479460815</v>
      </c>
      <c r="L564" s="10">
        <f t="shared" si="33"/>
        <v>42692.389062500006</v>
      </c>
      <c r="M564" t="b">
        <v>0</v>
      </c>
      <c r="N564">
        <v>0</v>
      </c>
      <c r="O564" t="b">
        <v>0</v>
      </c>
      <c r="P564" t="s">
        <v>8272</v>
      </c>
      <c r="Q564" s="5">
        <f t="shared" si="34"/>
        <v>0</v>
      </c>
      <c r="R564" s="6" t="e">
        <f t="shared" si="35"/>
        <v>#DIV/0!</v>
      </c>
      <c r="S564" t="s">
        <v>8319</v>
      </c>
      <c r="T564" t="s">
        <v>8320</v>
      </c>
    </row>
    <row r="565" spans="1:20" ht="43.2" x14ac:dyDescent="0.3">
      <c r="A565">
        <v>563</v>
      </c>
      <c r="B565" s="3" t="s">
        <v>564</v>
      </c>
      <c r="C565" s="3" t="s">
        <v>4673</v>
      </c>
      <c r="D565">
        <v>75000</v>
      </c>
      <c r="E565">
        <v>68</v>
      </c>
      <c r="F565" t="s">
        <v>8221</v>
      </c>
      <c r="G565" t="s">
        <v>8226</v>
      </c>
      <c r="H565" t="s">
        <v>8248</v>
      </c>
      <c r="I565">
        <v>1424137247</v>
      </c>
      <c r="J565" s="10">
        <f t="shared" si="32"/>
        <v>42052.069988425923</v>
      </c>
      <c r="K565">
        <v>1421545247</v>
      </c>
      <c r="L565" s="10">
        <f t="shared" si="33"/>
        <v>42022.069988425923</v>
      </c>
      <c r="M565" t="b">
        <v>0</v>
      </c>
      <c r="N565">
        <v>2</v>
      </c>
      <c r="O565" t="b">
        <v>0</v>
      </c>
      <c r="P565" t="s">
        <v>8272</v>
      </c>
      <c r="Q565" s="5">
        <f t="shared" si="34"/>
        <v>9.0666666666666662E-4</v>
      </c>
      <c r="R565" s="6">
        <f t="shared" si="35"/>
        <v>34</v>
      </c>
      <c r="S565" t="s">
        <v>8319</v>
      </c>
      <c r="T565" t="s">
        <v>8320</v>
      </c>
    </row>
    <row r="566" spans="1:20" ht="57.6" x14ac:dyDescent="0.3">
      <c r="A566">
        <v>564</v>
      </c>
      <c r="B566" s="3" t="s">
        <v>565</v>
      </c>
      <c r="C566" s="3" t="s">
        <v>4674</v>
      </c>
      <c r="D566">
        <v>18000</v>
      </c>
      <c r="E566">
        <v>1</v>
      </c>
      <c r="F566" t="s">
        <v>8221</v>
      </c>
      <c r="G566" t="s">
        <v>8230</v>
      </c>
      <c r="H566" t="s">
        <v>8249</v>
      </c>
      <c r="I566">
        <v>1457822275</v>
      </c>
      <c r="J566" s="10">
        <f t="shared" si="32"/>
        <v>42441.942997685182</v>
      </c>
      <c r="K566">
        <v>1455230275</v>
      </c>
      <c r="L566" s="10">
        <f t="shared" si="33"/>
        <v>42411.942997685182</v>
      </c>
      <c r="M566" t="b">
        <v>0</v>
      </c>
      <c r="N566">
        <v>1</v>
      </c>
      <c r="O566" t="b">
        <v>0</v>
      </c>
      <c r="P566" t="s">
        <v>8272</v>
      </c>
      <c r="Q566" s="5">
        <f t="shared" si="34"/>
        <v>5.5555555555555558E-5</v>
      </c>
      <c r="R566" s="6">
        <f t="shared" si="35"/>
        <v>1</v>
      </c>
      <c r="S566" t="s">
        <v>8319</v>
      </c>
      <c r="T566" t="s">
        <v>8320</v>
      </c>
    </row>
    <row r="567" spans="1:20" ht="43.2" x14ac:dyDescent="0.3">
      <c r="A567">
        <v>565</v>
      </c>
      <c r="B567" s="3" t="s">
        <v>566</v>
      </c>
      <c r="C567" s="3" t="s">
        <v>4675</v>
      </c>
      <c r="D567">
        <v>25000</v>
      </c>
      <c r="E567">
        <v>0</v>
      </c>
      <c r="F567" t="s">
        <v>8221</v>
      </c>
      <c r="G567" t="s">
        <v>8225</v>
      </c>
      <c r="H567" t="s">
        <v>8247</v>
      </c>
      <c r="I567">
        <v>1436554249</v>
      </c>
      <c r="J567" s="10">
        <f t="shared" si="32"/>
        <v>42195.785289351858</v>
      </c>
      <c r="K567">
        <v>1433962249</v>
      </c>
      <c r="L567" s="10">
        <f t="shared" si="33"/>
        <v>42165.785289351858</v>
      </c>
      <c r="M567" t="b">
        <v>0</v>
      </c>
      <c r="N567">
        <v>0</v>
      </c>
      <c r="O567" t="b">
        <v>0</v>
      </c>
      <c r="P567" t="s">
        <v>8272</v>
      </c>
      <c r="Q567" s="5">
        <f t="shared" si="34"/>
        <v>0</v>
      </c>
      <c r="R567" s="6" t="e">
        <f t="shared" si="35"/>
        <v>#DIV/0!</v>
      </c>
      <c r="S567" t="s">
        <v>8319</v>
      </c>
      <c r="T567" t="s">
        <v>8320</v>
      </c>
    </row>
    <row r="568" spans="1:20" ht="43.2" x14ac:dyDescent="0.3">
      <c r="A568">
        <v>566</v>
      </c>
      <c r="B568" s="3" t="s">
        <v>567</v>
      </c>
      <c r="C568" s="3" t="s">
        <v>4676</v>
      </c>
      <c r="D568">
        <v>5000</v>
      </c>
      <c r="E568">
        <v>1</v>
      </c>
      <c r="F568" t="s">
        <v>8221</v>
      </c>
      <c r="G568" t="s">
        <v>8224</v>
      </c>
      <c r="H568" t="s">
        <v>8246</v>
      </c>
      <c r="I568">
        <v>1468513533</v>
      </c>
      <c r="J568" s="10">
        <f t="shared" si="32"/>
        <v>42565.68440972222</v>
      </c>
      <c r="K568">
        <v>1465921533</v>
      </c>
      <c r="L568" s="10">
        <f t="shared" si="33"/>
        <v>42535.68440972222</v>
      </c>
      <c r="M568" t="b">
        <v>0</v>
      </c>
      <c r="N568">
        <v>1</v>
      </c>
      <c r="O568" t="b">
        <v>0</v>
      </c>
      <c r="P568" t="s">
        <v>8272</v>
      </c>
      <c r="Q568" s="5">
        <f t="shared" si="34"/>
        <v>2.0000000000000001E-4</v>
      </c>
      <c r="R568" s="6">
        <f t="shared" si="35"/>
        <v>1</v>
      </c>
      <c r="S568" t="s">
        <v>8319</v>
      </c>
      <c r="T568" t="s">
        <v>8320</v>
      </c>
    </row>
    <row r="569" spans="1:20" ht="43.2" x14ac:dyDescent="0.3">
      <c r="A569">
        <v>567</v>
      </c>
      <c r="B569" s="3" t="s">
        <v>568</v>
      </c>
      <c r="C569" s="3" t="s">
        <v>4677</v>
      </c>
      <c r="D569">
        <v>10000</v>
      </c>
      <c r="E569">
        <v>0</v>
      </c>
      <c r="F569" t="s">
        <v>8221</v>
      </c>
      <c r="G569" t="s">
        <v>8224</v>
      </c>
      <c r="H569" t="s">
        <v>8246</v>
      </c>
      <c r="I569">
        <v>1420143194</v>
      </c>
      <c r="J569" s="10">
        <f t="shared" si="32"/>
        <v>42005.842523148152</v>
      </c>
      <c r="K569">
        <v>1417551194</v>
      </c>
      <c r="L569" s="10">
        <f t="shared" si="33"/>
        <v>41975.842523148152</v>
      </c>
      <c r="M569" t="b">
        <v>0</v>
      </c>
      <c r="N569">
        <v>0</v>
      </c>
      <c r="O569" t="b">
        <v>0</v>
      </c>
      <c r="P569" t="s">
        <v>8272</v>
      </c>
      <c r="Q569" s="5">
        <f t="shared" si="34"/>
        <v>0</v>
      </c>
      <c r="R569" s="6" t="e">
        <f t="shared" si="35"/>
        <v>#DIV/0!</v>
      </c>
      <c r="S569" t="s">
        <v>8319</v>
      </c>
      <c r="T569" t="s">
        <v>8320</v>
      </c>
    </row>
    <row r="570" spans="1:20" ht="57.6" x14ac:dyDescent="0.3">
      <c r="A570">
        <v>568</v>
      </c>
      <c r="B570" s="3" t="s">
        <v>569</v>
      </c>
      <c r="C570" s="3" t="s">
        <v>4678</v>
      </c>
      <c r="D570">
        <v>24500</v>
      </c>
      <c r="E570">
        <v>245</v>
      </c>
      <c r="F570" t="s">
        <v>8221</v>
      </c>
      <c r="G570" t="s">
        <v>8228</v>
      </c>
      <c r="H570" t="s">
        <v>8250</v>
      </c>
      <c r="I570">
        <v>1452942000</v>
      </c>
      <c r="J570" s="10">
        <f t="shared" si="32"/>
        <v>42385.458333333328</v>
      </c>
      <c r="K570">
        <v>1449785223</v>
      </c>
      <c r="L570" s="10">
        <f t="shared" si="33"/>
        <v>42348.9215625</v>
      </c>
      <c r="M570" t="b">
        <v>0</v>
      </c>
      <c r="N570">
        <v>5</v>
      </c>
      <c r="O570" t="b">
        <v>0</v>
      </c>
      <c r="P570" t="s">
        <v>8272</v>
      </c>
      <c r="Q570" s="5">
        <f t="shared" si="34"/>
        <v>0.01</v>
      </c>
      <c r="R570" s="6">
        <f t="shared" si="35"/>
        <v>49</v>
      </c>
      <c r="S570" t="s">
        <v>8319</v>
      </c>
      <c r="T570" t="s">
        <v>8320</v>
      </c>
    </row>
    <row r="571" spans="1:20" ht="43.2" x14ac:dyDescent="0.3">
      <c r="A571">
        <v>569</v>
      </c>
      <c r="B571" s="3" t="s">
        <v>570</v>
      </c>
      <c r="C571" s="3" t="s">
        <v>4679</v>
      </c>
      <c r="D571">
        <v>2500</v>
      </c>
      <c r="E571">
        <v>20</v>
      </c>
      <c r="F571" t="s">
        <v>8221</v>
      </c>
      <c r="G571" t="s">
        <v>8229</v>
      </c>
      <c r="H571" t="s">
        <v>8251</v>
      </c>
      <c r="I571">
        <v>1451679612</v>
      </c>
      <c r="J571" s="10">
        <f t="shared" si="32"/>
        <v>42370.847361111111</v>
      </c>
      <c r="K571">
        <v>1449087612</v>
      </c>
      <c r="L571" s="10">
        <f t="shared" si="33"/>
        <v>42340.847361111111</v>
      </c>
      <c r="M571" t="b">
        <v>0</v>
      </c>
      <c r="N571">
        <v>1</v>
      </c>
      <c r="O571" t="b">
        <v>0</v>
      </c>
      <c r="P571" t="s">
        <v>8272</v>
      </c>
      <c r="Q571" s="5">
        <f t="shared" si="34"/>
        <v>8.0000000000000002E-3</v>
      </c>
      <c r="R571" s="6">
        <f t="shared" si="35"/>
        <v>20</v>
      </c>
      <c r="S571" t="s">
        <v>8319</v>
      </c>
      <c r="T571" t="s">
        <v>8320</v>
      </c>
    </row>
    <row r="572" spans="1:20" ht="28.8" x14ac:dyDescent="0.3">
      <c r="A572">
        <v>570</v>
      </c>
      <c r="B572" s="3" t="s">
        <v>571</v>
      </c>
      <c r="C572" s="3" t="s">
        <v>4680</v>
      </c>
      <c r="D572">
        <v>85000</v>
      </c>
      <c r="E572">
        <v>142</v>
      </c>
      <c r="F572" t="s">
        <v>8221</v>
      </c>
      <c r="G572" t="s">
        <v>8224</v>
      </c>
      <c r="H572" t="s">
        <v>8246</v>
      </c>
      <c r="I572">
        <v>1455822569</v>
      </c>
      <c r="J572" s="10">
        <f t="shared" si="32"/>
        <v>42418.798252314817</v>
      </c>
      <c r="K572">
        <v>1453230569</v>
      </c>
      <c r="L572" s="10">
        <f t="shared" si="33"/>
        <v>42388.798252314817</v>
      </c>
      <c r="M572" t="b">
        <v>0</v>
      </c>
      <c r="N572">
        <v>1</v>
      </c>
      <c r="O572" t="b">
        <v>0</v>
      </c>
      <c r="P572" t="s">
        <v>8272</v>
      </c>
      <c r="Q572" s="5">
        <f t="shared" si="34"/>
        <v>1.6705882352941177E-3</v>
      </c>
      <c r="R572" s="6">
        <f t="shared" si="35"/>
        <v>142</v>
      </c>
      <c r="S572" t="s">
        <v>8319</v>
      </c>
      <c r="T572" t="s">
        <v>8320</v>
      </c>
    </row>
    <row r="573" spans="1:20" ht="43.2" x14ac:dyDescent="0.3">
      <c r="A573">
        <v>571</v>
      </c>
      <c r="B573" s="3" t="s">
        <v>572</v>
      </c>
      <c r="C573" s="3" t="s">
        <v>4681</v>
      </c>
      <c r="D573">
        <v>25000</v>
      </c>
      <c r="E573">
        <v>106</v>
      </c>
      <c r="F573" t="s">
        <v>8221</v>
      </c>
      <c r="G573" t="s">
        <v>8224</v>
      </c>
      <c r="H573" t="s">
        <v>8246</v>
      </c>
      <c r="I573">
        <v>1437969540</v>
      </c>
      <c r="J573" s="10">
        <f t="shared" si="32"/>
        <v>42212.165972222225</v>
      </c>
      <c r="K573">
        <v>1436297723</v>
      </c>
      <c r="L573" s="10">
        <f t="shared" si="33"/>
        <v>42192.816238425927</v>
      </c>
      <c r="M573" t="b">
        <v>0</v>
      </c>
      <c r="N573">
        <v>2</v>
      </c>
      <c r="O573" t="b">
        <v>0</v>
      </c>
      <c r="P573" t="s">
        <v>8272</v>
      </c>
      <c r="Q573" s="5">
        <f t="shared" si="34"/>
        <v>4.2399999999999998E-3</v>
      </c>
      <c r="R573" s="6">
        <f t="shared" si="35"/>
        <v>53</v>
      </c>
      <c r="S573" t="s">
        <v>8319</v>
      </c>
      <c r="T573" t="s">
        <v>8320</v>
      </c>
    </row>
    <row r="574" spans="1:20" ht="43.2" x14ac:dyDescent="0.3">
      <c r="A574">
        <v>572</v>
      </c>
      <c r="B574" s="3" t="s">
        <v>573</v>
      </c>
      <c r="C574" s="3" t="s">
        <v>4682</v>
      </c>
      <c r="D574">
        <v>2500</v>
      </c>
      <c r="E574">
        <v>0</v>
      </c>
      <c r="F574" t="s">
        <v>8221</v>
      </c>
      <c r="G574" t="s">
        <v>8224</v>
      </c>
      <c r="H574" t="s">
        <v>8246</v>
      </c>
      <c r="I574">
        <v>1446660688</v>
      </c>
      <c r="J574" s="10">
        <f t="shared" si="32"/>
        <v>42312.757962962962</v>
      </c>
      <c r="K574">
        <v>1444065088</v>
      </c>
      <c r="L574" s="10">
        <f t="shared" si="33"/>
        <v>42282.71629629629</v>
      </c>
      <c r="M574" t="b">
        <v>0</v>
      </c>
      <c r="N574">
        <v>0</v>
      </c>
      <c r="O574" t="b">
        <v>0</v>
      </c>
      <c r="P574" t="s">
        <v>8272</v>
      </c>
      <c r="Q574" s="5">
        <f t="shared" si="34"/>
        <v>0</v>
      </c>
      <c r="R574" s="6" t="e">
        <f t="shared" si="35"/>
        <v>#DIV/0!</v>
      </c>
      <c r="S574" t="s">
        <v>8319</v>
      </c>
      <c r="T574" t="s">
        <v>8320</v>
      </c>
    </row>
    <row r="575" spans="1:20" ht="57.6" x14ac:dyDescent="0.3">
      <c r="A575">
        <v>573</v>
      </c>
      <c r="B575" s="3" t="s">
        <v>574</v>
      </c>
      <c r="C575" s="3" t="s">
        <v>4683</v>
      </c>
      <c r="D575">
        <v>88888</v>
      </c>
      <c r="E575">
        <v>346</v>
      </c>
      <c r="F575" t="s">
        <v>8221</v>
      </c>
      <c r="G575" t="s">
        <v>8224</v>
      </c>
      <c r="H575" t="s">
        <v>8246</v>
      </c>
      <c r="I575">
        <v>1421543520</v>
      </c>
      <c r="J575" s="10">
        <f t="shared" si="32"/>
        <v>42022.05</v>
      </c>
      <c r="K575">
        <v>1416445931</v>
      </c>
      <c r="L575" s="10">
        <f t="shared" si="33"/>
        <v>41963.050127314811</v>
      </c>
      <c r="M575" t="b">
        <v>0</v>
      </c>
      <c r="N575">
        <v>9</v>
      </c>
      <c r="O575" t="b">
        <v>0</v>
      </c>
      <c r="P575" t="s">
        <v>8272</v>
      </c>
      <c r="Q575" s="5">
        <f t="shared" si="34"/>
        <v>3.892538925389254E-3</v>
      </c>
      <c r="R575" s="6">
        <f t="shared" si="35"/>
        <v>38.444444444444443</v>
      </c>
      <c r="S575" t="s">
        <v>8319</v>
      </c>
      <c r="T575" t="s">
        <v>8320</v>
      </c>
    </row>
    <row r="576" spans="1:20" ht="43.2" x14ac:dyDescent="0.3">
      <c r="A576">
        <v>574</v>
      </c>
      <c r="B576" s="3" t="s">
        <v>575</v>
      </c>
      <c r="C576" s="3" t="s">
        <v>4684</v>
      </c>
      <c r="D576">
        <v>11180</v>
      </c>
      <c r="E576">
        <v>80</v>
      </c>
      <c r="F576" t="s">
        <v>8221</v>
      </c>
      <c r="G576" t="s">
        <v>8225</v>
      </c>
      <c r="H576" t="s">
        <v>8247</v>
      </c>
      <c r="I576">
        <v>1476873507</v>
      </c>
      <c r="J576" s="10">
        <f t="shared" si="32"/>
        <v>42662.443368055552</v>
      </c>
      <c r="K576">
        <v>1474281507</v>
      </c>
      <c r="L576" s="10">
        <f t="shared" si="33"/>
        <v>42632.443368055552</v>
      </c>
      <c r="M576" t="b">
        <v>0</v>
      </c>
      <c r="N576">
        <v>4</v>
      </c>
      <c r="O576" t="b">
        <v>0</v>
      </c>
      <c r="P576" t="s">
        <v>8272</v>
      </c>
      <c r="Q576" s="5">
        <f t="shared" si="34"/>
        <v>7.1556350626118068E-3</v>
      </c>
      <c r="R576" s="6">
        <f t="shared" si="35"/>
        <v>20</v>
      </c>
      <c r="S576" t="s">
        <v>8319</v>
      </c>
      <c r="T576" t="s">
        <v>8320</v>
      </c>
    </row>
    <row r="577" spans="1:20" ht="57.6" x14ac:dyDescent="0.3">
      <c r="A577">
        <v>575</v>
      </c>
      <c r="B577" s="3" t="s">
        <v>576</v>
      </c>
      <c r="C577" s="3" t="s">
        <v>4685</v>
      </c>
      <c r="D577">
        <v>60000</v>
      </c>
      <c r="E577">
        <v>259</v>
      </c>
      <c r="F577" t="s">
        <v>8221</v>
      </c>
      <c r="G577" t="s">
        <v>8236</v>
      </c>
      <c r="H577" t="s">
        <v>8249</v>
      </c>
      <c r="I577">
        <v>1434213443</v>
      </c>
      <c r="J577" s="10">
        <f t="shared" si="32"/>
        <v>42168.692627314813</v>
      </c>
      <c r="K577">
        <v>1431621443</v>
      </c>
      <c r="L577" s="10">
        <f t="shared" si="33"/>
        <v>42138.692627314813</v>
      </c>
      <c r="M577" t="b">
        <v>0</v>
      </c>
      <c r="N577">
        <v>4</v>
      </c>
      <c r="O577" t="b">
        <v>0</v>
      </c>
      <c r="P577" t="s">
        <v>8272</v>
      </c>
      <c r="Q577" s="5">
        <f t="shared" si="34"/>
        <v>4.3166666666666666E-3</v>
      </c>
      <c r="R577" s="6">
        <f t="shared" si="35"/>
        <v>64.75</v>
      </c>
      <c r="S577" t="s">
        <v>8319</v>
      </c>
      <c r="T577" t="s">
        <v>8320</v>
      </c>
    </row>
    <row r="578" spans="1:20" ht="43.2" x14ac:dyDescent="0.3">
      <c r="A578">
        <v>576</v>
      </c>
      <c r="B578" s="3" t="s">
        <v>577</v>
      </c>
      <c r="C578" s="3" t="s">
        <v>4686</v>
      </c>
      <c r="D578">
        <v>80000</v>
      </c>
      <c r="E578">
        <v>1</v>
      </c>
      <c r="F578" t="s">
        <v>8221</v>
      </c>
      <c r="G578" t="s">
        <v>8224</v>
      </c>
      <c r="H578" t="s">
        <v>8246</v>
      </c>
      <c r="I578">
        <v>1427537952</v>
      </c>
      <c r="J578" s="10">
        <f t="shared" si="32"/>
        <v>42091.43</v>
      </c>
      <c r="K578">
        <v>1422357552</v>
      </c>
      <c r="L578" s="10">
        <f t="shared" si="33"/>
        <v>42031.471666666665</v>
      </c>
      <c r="M578" t="b">
        <v>0</v>
      </c>
      <c r="N578">
        <v>1</v>
      </c>
      <c r="O578" t="b">
        <v>0</v>
      </c>
      <c r="P578" t="s">
        <v>8272</v>
      </c>
      <c r="Q578" s="5">
        <f t="shared" si="34"/>
        <v>1.2500000000000001E-5</v>
      </c>
      <c r="R578" s="6">
        <f t="shared" si="35"/>
        <v>1</v>
      </c>
      <c r="S578" t="s">
        <v>8319</v>
      </c>
      <c r="T578" t="s">
        <v>8320</v>
      </c>
    </row>
    <row r="579" spans="1:20" ht="43.2" x14ac:dyDescent="0.3">
      <c r="A579">
        <v>577</v>
      </c>
      <c r="B579" s="3" t="s">
        <v>578</v>
      </c>
      <c r="C579" s="3" t="s">
        <v>4687</v>
      </c>
      <c r="D579">
        <v>5000</v>
      </c>
      <c r="E579">
        <v>10</v>
      </c>
      <c r="F579" t="s">
        <v>8221</v>
      </c>
      <c r="G579" t="s">
        <v>8224</v>
      </c>
      <c r="H579" t="s">
        <v>8246</v>
      </c>
      <c r="I579">
        <v>1463753302</v>
      </c>
      <c r="J579" s="10">
        <f t="shared" ref="J579:J642" si="36">(((I579/60)/60)/24)+DATE(1970,1,1)</f>
        <v>42510.589143518519</v>
      </c>
      <c r="K579">
        <v>1458569302</v>
      </c>
      <c r="L579" s="10">
        <f t="shared" ref="L579:L642" si="37">(((K579/60)/60)/24)+DATE(1970,1,1)</f>
        <v>42450.589143518519</v>
      </c>
      <c r="M579" t="b">
        <v>0</v>
      </c>
      <c r="N579">
        <v>1</v>
      </c>
      <c r="O579" t="b">
        <v>0</v>
      </c>
      <c r="P579" t="s">
        <v>8272</v>
      </c>
      <c r="Q579" s="5">
        <f t="shared" ref="Q579:Q642" si="38">E579/D579</f>
        <v>2E-3</v>
      </c>
      <c r="R579" s="6">
        <f t="shared" ref="R579:R642" si="39">E579/N579</f>
        <v>10</v>
      </c>
      <c r="S579" t="s">
        <v>8319</v>
      </c>
      <c r="T579" t="s">
        <v>8320</v>
      </c>
    </row>
    <row r="580" spans="1:20" ht="28.8" x14ac:dyDescent="0.3">
      <c r="A580">
        <v>578</v>
      </c>
      <c r="B580" s="3" t="s">
        <v>579</v>
      </c>
      <c r="C580" s="3" t="s">
        <v>4688</v>
      </c>
      <c r="D580">
        <v>125000</v>
      </c>
      <c r="E580">
        <v>14</v>
      </c>
      <c r="F580" t="s">
        <v>8221</v>
      </c>
      <c r="G580" t="s">
        <v>8225</v>
      </c>
      <c r="H580" t="s">
        <v>8247</v>
      </c>
      <c r="I580">
        <v>1441633993</v>
      </c>
      <c r="J580" s="10">
        <f t="shared" si="36"/>
        <v>42254.578622685185</v>
      </c>
      <c r="K580">
        <v>1439560393</v>
      </c>
      <c r="L580" s="10">
        <f t="shared" si="37"/>
        <v>42230.578622685185</v>
      </c>
      <c r="M580" t="b">
        <v>0</v>
      </c>
      <c r="N580">
        <v>7</v>
      </c>
      <c r="O580" t="b">
        <v>0</v>
      </c>
      <c r="P580" t="s">
        <v>8272</v>
      </c>
      <c r="Q580" s="5">
        <f t="shared" si="38"/>
        <v>1.12E-4</v>
      </c>
      <c r="R580" s="6">
        <f t="shared" si="39"/>
        <v>2</v>
      </c>
      <c r="S580" t="s">
        <v>8319</v>
      </c>
      <c r="T580" t="s">
        <v>8320</v>
      </c>
    </row>
    <row r="581" spans="1:20" ht="28.8" x14ac:dyDescent="0.3">
      <c r="A581">
        <v>579</v>
      </c>
      <c r="B581" s="3" t="s">
        <v>580</v>
      </c>
      <c r="C581" s="3" t="s">
        <v>4689</v>
      </c>
      <c r="D581">
        <v>12000</v>
      </c>
      <c r="E581">
        <v>175</v>
      </c>
      <c r="F581" t="s">
        <v>8221</v>
      </c>
      <c r="G581" t="s">
        <v>8224</v>
      </c>
      <c r="H581" t="s">
        <v>8246</v>
      </c>
      <c r="I581">
        <v>1419539223</v>
      </c>
      <c r="J581" s="10">
        <f t="shared" si="36"/>
        <v>41998.852118055554</v>
      </c>
      <c r="K581">
        <v>1416947223</v>
      </c>
      <c r="L581" s="10">
        <f t="shared" si="37"/>
        <v>41968.852118055554</v>
      </c>
      <c r="M581" t="b">
        <v>0</v>
      </c>
      <c r="N581">
        <v>5</v>
      </c>
      <c r="O581" t="b">
        <v>0</v>
      </c>
      <c r="P581" t="s">
        <v>8272</v>
      </c>
      <c r="Q581" s="5">
        <f t="shared" si="38"/>
        <v>1.4583333333333334E-2</v>
      </c>
      <c r="R581" s="6">
        <f t="shared" si="39"/>
        <v>35</v>
      </c>
      <c r="S581" t="s">
        <v>8319</v>
      </c>
      <c r="T581" t="s">
        <v>8320</v>
      </c>
    </row>
    <row r="582" spans="1:20" ht="43.2" x14ac:dyDescent="0.3">
      <c r="A582">
        <v>580</v>
      </c>
      <c r="B582" s="3" t="s">
        <v>581</v>
      </c>
      <c r="C582" s="3" t="s">
        <v>4690</v>
      </c>
      <c r="D582">
        <v>3000</v>
      </c>
      <c r="E582">
        <v>1</v>
      </c>
      <c r="F582" t="s">
        <v>8221</v>
      </c>
      <c r="G582" t="s">
        <v>8224</v>
      </c>
      <c r="H582" t="s">
        <v>8246</v>
      </c>
      <c r="I582">
        <v>1474580867</v>
      </c>
      <c r="J582" s="10">
        <f t="shared" si="36"/>
        <v>42635.908182870371</v>
      </c>
      <c r="K582">
        <v>1471988867</v>
      </c>
      <c r="L582" s="10">
        <f t="shared" si="37"/>
        <v>42605.908182870371</v>
      </c>
      <c r="M582" t="b">
        <v>0</v>
      </c>
      <c r="N582">
        <v>1</v>
      </c>
      <c r="O582" t="b">
        <v>0</v>
      </c>
      <c r="P582" t="s">
        <v>8272</v>
      </c>
      <c r="Q582" s="5">
        <f t="shared" si="38"/>
        <v>3.3333333333333332E-4</v>
      </c>
      <c r="R582" s="6">
        <f t="shared" si="39"/>
        <v>1</v>
      </c>
      <c r="S582" t="s">
        <v>8319</v>
      </c>
      <c r="T582" t="s">
        <v>8320</v>
      </c>
    </row>
    <row r="583" spans="1:20" ht="43.2" x14ac:dyDescent="0.3">
      <c r="A583">
        <v>581</v>
      </c>
      <c r="B583" s="3" t="s">
        <v>582</v>
      </c>
      <c r="C583" s="3" t="s">
        <v>4691</v>
      </c>
      <c r="D583">
        <v>400</v>
      </c>
      <c r="E583">
        <v>0</v>
      </c>
      <c r="F583" t="s">
        <v>8221</v>
      </c>
      <c r="G583" t="s">
        <v>8224</v>
      </c>
      <c r="H583" t="s">
        <v>8246</v>
      </c>
      <c r="I583">
        <v>1438474704</v>
      </c>
      <c r="J583" s="10">
        <f t="shared" si="36"/>
        <v>42218.012777777782</v>
      </c>
      <c r="K583">
        <v>1435882704</v>
      </c>
      <c r="L583" s="10">
        <f t="shared" si="37"/>
        <v>42188.012777777782</v>
      </c>
      <c r="M583" t="b">
        <v>0</v>
      </c>
      <c r="N583">
        <v>0</v>
      </c>
      <c r="O583" t="b">
        <v>0</v>
      </c>
      <c r="P583" t="s">
        <v>8272</v>
      </c>
      <c r="Q583" s="5">
        <f t="shared" si="38"/>
        <v>0</v>
      </c>
      <c r="R583" s="6" t="e">
        <f t="shared" si="39"/>
        <v>#DIV/0!</v>
      </c>
      <c r="S583" t="s">
        <v>8319</v>
      </c>
      <c r="T583" t="s">
        <v>8320</v>
      </c>
    </row>
    <row r="584" spans="1:20" ht="43.2" x14ac:dyDescent="0.3">
      <c r="A584">
        <v>582</v>
      </c>
      <c r="B584" s="3" t="s">
        <v>583</v>
      </c>
      <c r="C584" s="3" t="s">
        <v>4692</v>
      </c>
      <c r="D584">
        <v>100000</v>
      </c>
      <c r="E584">
        <v>0</v>
      </c>
      <c r="F584" t="s">
        <v>8221</v>
      </c>
      <c r="G584" t="s">
        <v>8224</v>
      </c>
      <c r="H584" t="s">
        <v>8246</v>
      </c>
      <c r="I584">
        <v>1426442400</v>
      </c>
      <c r="J584" s="10">
        <f t="shared" si="36"/>
        <v>42078.75</v>
      </c>
      <c r="K584">
        <v>1424454319</v>
      </c>
      <c r="L584" s="10">
        <f t="shared" si="37"/>
        <v>42055.739803240736</v>
      </c>
      <c r="M584" t="b">
        <v>0</v>
      </c>
      <c r="N584">
        <v>0</v>
      </c>
      <c r="O584" t="b">
        <v>0</v>
      </c>
      <c r="P584" t="s">
        <v>8272</v>
      </c>
      <c r="Q584" s="5">
        <f t="shared" si="38"/>
        <v>0</v>
      </c>
      <c r="R584" s="6" t="e">
        <f t="shared" si="39"/>
        <v>#DIV/0!</v>
      </c>
      <c r="S584" t="s">
        <v>8319</v>
      </c>
      <c r="T584" t="s">
        <v>8320</v>
      </c>
    </row>
    <row r="585" spans="1:20" ht="43.2" x14ac:dyDescent="0.3">
      <c r="A585">
        <v>583</v>
      </c>
      <c r="B585" s="3" t="s">
        <v>584</v>
      </c>
      <c r="C585" s="3" t="s">
        <v>4693</v>
      </c>
      <c r="D585">
        <v>9000</v>
      </c>
      <c r="E585">
        <v>1</v>
      </c>
      <c r="F585" t="s">
        <v>8221</v>
      </c>
      <c r="G585" t="s">
        <v>8224</v>
      </c>
      <c r="H585" t="s">
        <v>8246</v>
      </c>
      <c r="I585">
        <v>1426800687</v>
      </c>
      <c r="J585" s="10">
        <f t="shared" si="36"/>
        <v>42082.896840277783</v>
      </c>
      <c r="K585">
        <v>1424212287</v>
      </c>
      <c r="L585" s="10">
        <f t="shared" si="37"/>
        <v>42052.93850694444</v>
      </c>
      <c r="M585" t="b">
        <v>0</v>
      </c>
      <c r="N585">
        <v>1</v>
      </c>
      <c r="O585" t="b">
        <v>0</v>
      </c>
      <c r="P585" t="s">
        <v>8272</v>
      </c>
      <c r="Q585" s="5">
        <f t="shared" si="38"/>
        <v>1.1111111111111112E-4</v>
      </c>
      <c r="R585" s="6">
        <f t="shared" si="39"/>
        <v>1</v>
      </c>
      <c r="S585" t="s">
        <v>8319</v>
      </c>
      <c r="T585" t="s">
        <v>8320</v>
      </c>
    </row>
    <row r="586" spans="1:20" ht="43.2" x14ac:dyDescent="0.3">
      <c r="A586">
        <v>584</v>
      </c>
      <c r="B586" s="3" t="s">
        <v>585</v>
      </c>
      <c r="C586" s="3" t="s">
        <v>4694</v>
      </c>
      <c r="D586">
        <v>1000</v>
      </c>
      <c r="E586">
        <v>10</v>
      </c>
      <c r="F586" t="s">
        <v>8221</v>
      </c>
      <c r="G586" t="s">
        <v>8224</v>
      </c>
      <c r="H586" t="s">
        <v>8246</v>
      </c>
      <c r="I586">
        <v>1426522316</v>
      </c>
      <c r="J586" s="10">
        <f t="shared" si="36"/>
        <v>42079.674953703703</v>
      </c>
      <c r="K586">
        <v>1423933916</v>
      </c>
      <c r="L586" s="10">
        <f t="shared" si="37"/>
        <v>42049.716620370367</v>
      </c>
      <c r="M586" t="b">
        <v>0</v>
      </c>
      <c r="N586">
        <v>2</v>
      </c>
      <c r="O586" t="b">
        <v>0</v>
      </c>
      <c r="P586" t="s">
        <v>8272</v>
      </c>
      <c r="Q586" s="5">
        <f t="shared" si="38"/>
        <v>0.01</v>
      </c>
      <c r="R586" s="6">
        <f t="shared" si="39"/>
        <v>5</v>
      </c>
      <c r="S586" t="s">
        <v>8319</v>
      </c>
      <c r="T586" t="s">
        <v>8320</v>
      </c>
    </row>
    <row r="587" spans="1:20" ht="43.2" x14ac:dyDescent="0.3">
      <c r="A587">
        <v>585</v>
      </c>
      <c r="B587" s="3" t="s">
        <v>586</v>
      </c>
      <c r="C587" s="3" t="s">
        <v>4695</v>
      </c>
      <c r="D587">
        <v>9000</v>
      </c>
      <c r="E587">
        <v>0</v>
      </c>
      <c r="F587" t="s">
        <v>8221</v>
      </c>
      <c r="G587" t="s">
        <v>8225</v>
      </c>
      <c r="H587" t="s">
        <v>8247</v>
      </c>
      <c r="I587">
        <v>1448928000</v>
      </c>
      <c r="J587" s="10">
        <f t="shared" si="36"/>
        <v>42339</v>
      </c>
      <c r="K587">
        <v>1444123377</v>
      </c>
      <c r="L587" s="10">
        <f t="shared" si="37"/>
        <v>42283.3909375</v>
      </c>
      <c r="M587" t="b">
        <v>0</v>
      </c>
      <c r="N587">
        <v>0</v>
      </c>
      <c r="O587" t="b">
        <v>0</v>
      </c>
      <c r="P587" t="s">
        <v>8272</v>
      </c>
      <c r="Q587" s="5">
        <f t="shared" si="38"/>
        <v>0</v>
      </c>
      <c r="R587" s="6" t="e">
        <f t="shared" si="39"/>
        <v>#DIV/0!</v>
      </c>
      <c r="S587" t="s">
        <v>8319</v>
      </c>
      <c r="T587" t="s">
        <v>8320</v>
      </c>
    </row>
    <row r="588" spans="1:20" ht="43.2" x14ac:dyDescent="0.3">
      <c r="A588">
        <v>586</v>
      </c>
      <c r="B588" s="3" t="s">
        <v>587</v>
      </c>
      <c r="C588" s="3" t="s">
        <v>4696</v>
      </c>
      <c r="D588">
        <v>10000</v>
      </c>
      <c r="E588">
        <v>56</v>
      </c>
      <c r="F588" t="s">
        <v>8221</v>
      </c>
      <c r="G588" t="s">
        <v>8224</v>
      </c>
      <c r="H588" t="s">
        <v>8246</v>
      </c>
      <c r="I588">
        <v>1424032207</v>
      </c>
      <c r="J588" s="10">
        <f t="shared" si="36"/>
        <v>42050.854247685187</v>
      </c>
      <c r="K588">
        <v>1421440207</v>
      </c>
      <c r="L588" s="10">
        <f t="shared" si="37"/>
        <v>42020.854247685187</v>
      </c>
      <c r="M588" t="b">
        <v>0</v>
      </c>
      <c r="N588">
        <v>4</v>
      </c>
      <c r="O588" t="b">
        <v>0</v>
      </c>
      <c r="P588" t="s">
        <v>8272</v>
      </c>
      <c r="Q588" s="5">
        <f t="shared" si="38"/>
        <v>5.5999999999999999E-3</v>
      </c>
      <c r="R588" s="6">
        <f t="shared" si="39"/>
        <v>14</v>
      </c>
      <c r="S588" t="s">
        <v>8319</v>
      </c>
      <c r="T588" t="s">
        <v>8320</v>
      </c>
    </row>
    <row r="589" spans="1:20" ht="72" x14ac:dyDescent="0.3">
      <c r="A589">
        <v>587</v>
      </c>
      <c r="B589" s="3" t="s">
        <v>588</v>
      </c>
      <c r="C589" s="3" t="s">
        <v>4697</v>
      </c>
      <c r="D589">
        <v>30000</v>
      </c>
      <c r="E589">
        <v>2725</v>
      </c>
      <c r="F589" t="s">
        <v>8221</v>
      </c>
      <c r="G589" t="s">
        <v>8229</v>
      </c>
      <c r="H589" t="s">
        <v>8251</v>
      </c>
      <c r="I589">
        <v>1429207833</v>
      </c>
      <c r="J589" s="10">
        <f t="shared" si="36"/>
        <v>42110.757326388892</v>
      </c>
      <c r="K589">
        <v>1426615833</v>
      </c>
      <c r="L589" s="10">
        <f t="shared" si="37"/>
        <v>42080.757326388892</v>
      </c>
      <c r="M589" t="b">
        <v>0</v>
      </c>
      <c r="N589">
        <v>7</v>
      </c>
      <c r="O589" t="b">
        <v>0</v>
      </c>
      <c r="P589" t="s">
        <v>8272</v>
      </c>
      <c r="Q589" s="5">
        <f t="shared" si="38"/>
        <v>9.0833333333333335E-2</v>
      </c>
      <c r="R589" s="6">
        <f t="shared" si="39"/>
        <v>389.28571428571428</v>
      </c>
      <c r="S589" t="s">
        <v>8319</v>
      </c>
      <c r="T589" t="s">
        <v>8320</v>
      </c>
    </row>
    <row r="590" spans="1:20" ht="43.2" x14ac:dyDescent="0.3">
      <c r="A590">
        <v>588</v>
      </c>
      <c r="B590" s="3" t="s">
        <v>589</v>
      </c>
      <c r="C590" s="3" t="s">
        <v>4698</v>
      </c>
      <c r="D590">
        <v>9000</v>
      </c>
      <c r="E590">
        <v>301</v>
      </c>
      <c r="F590" t="s">
        <v>8221</v>
      </c>
      <c r="G590" t="s">
        <v>8237</v>
      </c>
      <c r="H590" t="s">
        <v>8249</v>
      </c>
      <c r="I590">
        <v>1479410886</v>
      </c>
      <c r="J590" s="10">
        <f t="shared" si="36"/>
        <v>42691.811180555553</v>
      </c>
      <c r="K590">
        <v>1474223286</v>
      </c>
      <c r="L590" s="10">
        <f t="shared" si="37"/>
        <v>42631.769513888896</v>
      </c>
      <c r="M590" t="b">
        <v>0</v>
      </c>
      <c r="N590">
        <v>2</v>
      </c>
      <c r="O590" t="b">
        <v>0</v>
      </c>
      <c r="P590" t="s">
        <v>8272</v>
      </c>
      <c r="Q590" s="5">
        <f t="shared" si="38"/>
        <v>3.3444444444444443E-2</v>
      </c>
      <c r="R590" s="6">
        <f t="shared" si="39"/>
        <v>150.5</v>
      </c>
      <c r="S590" t="s">
        <v>8319</v>
      </c>
      <c r="T590" t="s">
        <v>8320</v>
      </c>
    </row>
    <row r="591" spans="1:20" x14ac:dyDescent="0.3">
      <c r="A591">
        <v>589</v>
      </c>
      <c r="B591" s="3" t="s">
        <v>590</v>
      </c>
      <c r="C591" s="3" t="s">
        <v>4699</v>
      </c>
      <c r="D591">
        <v>7500</v>
      </c>
      <c r="E591">
        <v>1</v>
      </c>
      <c r="F591" t="s">
        <v>8221</v>
      </c>
      <c r="G591" t="s">
        <v>8224</v>
      </c>
      <c r="H591" t="s">
        <v>8246</v>
      </c>
      <c r="I591">
        <v>1436366699</v>
      </c>
      <c r="J591" s="10">
        <f t="shared" si="36"/>
        <v>42193.614571759259</v>
      </c>
      <c r="K591">
        <v>1435070699</v>
      </c>
      <c r="L591" s="10">
        <f t="shared" si="37"/>
        <v>42178.614571759259</v>
      </c>
      <c r="M591" t="b">
        <v>0</v>
      </c>
      <c r="N591">
        <v>1</v>
      </c>
      <c r="O591" t="b">
        <v>0</v>
      </c>
      <c r="P591" t="s">
        <v>8272</v>
      </c>
      <c r="Q591" s="5">
        <f t="shared" si="38"/>
        <v>1.3333333333333334E-4</v>
      </c>
      <c r="R591" s="6">
        <f t="shared" si="39"/>
        <v>1</v>
      </c>
      <c r="S591" t="s">
        <v>8319</v>
      </c>
      <c r="T591" t="s">
        <v>8320</v>
      </c>
    </row>
    <row r="592" spans="1:20" ht="57.6" x14ac:dyDescent="0.3">
      <c r="A592">
        <v>590</v>
      </c>
      <c r="B592" s="3" t="s">
        <v>591</v>
      </c>
      <c r="C592" s="3" t="s">
        <v>4700</v>
      </c>
      <c r="D592">
        <v>5000</v>
      </c>
      <c r="E592">
        <v>223</v>
      </c>
      <c r="F592" t="s">
        <v>8221</v>
      </c>
      <c r="G592" t="s">
        <v>8225</v>
      </c>
      <c r="H592" t="s">
        <v>8247</v>
      </c>
      <c r="I592">
        <v>1454936460</v>
      </c>
      <c r="J592" s="10">
        <f t="shared" si="36"/>
        <v>42408.542361111111</v>
      </c>
      <c r="K592">
        <v>1452259131</v>
      </c>
      <c r="L592" s="10">
        <f t="shared" si="37"/>
        <v>42377.554756944446</v>
      </c>
      <c r="M592" t="b">
        <v>0</v>
      </c>
      <c r="N592">
        <v>9</v>
      </c>
      <c r="O592" t="b">
        <v>0</v>
      </c>
      <c r="P592" t="s">
        <v>8272</v>
      </c>
      <c r="Q592" s="5">
        <f t="shared" si="38"/>
        <v>4.4600000000000001E-2</v>
      </c>
      <c r="R592" s="6">
        <f t="shared" si="39"/>
        <v>24.777777777777779</v>
      </c>
      <c r="S592" t="s">
        <v>8319</v>
      </c>
      <c r="T592" t="s">
        <v>8320</v>
      </c>
    </row>
    <row r="593" spans="1:20" ht="43.2" x14ac:dyDescent="0.3">
      <c r="A593">
        <v>591</v>
      </c>
      <c r="B593" s="3" t="s">
        <v>592</v>
      </c>
      <c r="C593" s="3" t="s">
        <v>4701</v>
      </c>
      <c r="D593">
        <v>100000</v>
      </c>
      <c r="E593">
        <v>61</v>
      </c>
      <c r="F593" t="s">
        <v>8221</v>
      </c>
      <c r="G593" t="s">
        <v>8224</v>
      </c>
      <c r="H593" t="s">
        <v>8246</v>
      </c>
      <c r="I593">
        <v>1437570130</v>
      </c>
      <c r="J593" s="10">
        <f t="shared" si="36"/>
        <v>42207.543171296296</v>
      </c>
      <c r="K593">
        <v>1434978130</v>
      </c>
      <c r="L593" s="10">
        <f t="shared" si="37"/>
        <v>42177.543171296296</v>
      </c>
      <c r="M593" t="b">
        <v>0</v>
      </c>
      <c r="N593">
        <v>2</v>
      </c>
      <c r="O593" t="b">
        <v>0</v>
      </c>
      <c r="P593" t="s">
        <v>8272</v>
      </c>
      <c r="Q593" s="5">
        <f t="shared" si="38"/>
        <v>6.0999999999999997E-4</v>
      </c>
      <c r="R593" s="6">
        <f t="shared" si="39"/>
        <v>30.5</v>
      </c>
      <c r="S593" t="s">
        <v>8319</v>
      </c>
      <c r="T593" t="s">
        <v>8320</v>
      </c>
    </row>
    <row r="594" spans="1:20" ht="43.2" x14ac:dyDescent="0.3">
      <c r="A594">
        <v>592</v>
      </c>
      <c r="B594" s="3" t="s">
        <v>593</v>
      </c>
      <c r="C594" s="3" t="s">
        <v>4702</v>
      </c>
      <c r="D594">
        <v>7500</v>
      </c>
      <c r="E594">
        <v>250</v>
      </c>
      <c r="F594" t="s">
        <v>8221</v>
      </c>
      <c r="G594" t="s">
        <v>8224</v>
      </c>
      <c r="H594" t="s">
        <v>8246</v>
      </c>
      <c r="I594">
        <v>1417584860</v>
      </c>
      <c r="J594" s="10">
        <f t="shared" si="36"/>
        <v>41976.232175925921</v>
      </c>
      <c r="K594">
        <v>1414992860</v>
      </c>
      <c r="L594" s="10">
        <f t="shared" si="37"/>
        <v>41946.232175925928</v>
      </c>
      <c r="M594" t="b">
        <v>0</v>
      </c>
      <c r="N594">
        <v>1</v>
      </c>
      <c r="O594" t="b">
        <v>0</v>
      </c>
      <c r="P594" t="s">
        <v>8272</v>
      </c>
      <c r="Q594" s="5">
        <f t="shared" si="38"/>
        <v>3.3333333333333333E-2</v>
      </c>
      <c r="R594" s="6">
        <f t="shared" si="39"/>
        <v>250</v>
      </c>
      <c r="S594" t="s">
        <v>8319</v>
      </c>
      <c r="T594" t="s">
        <v>8320</v>
      </c>
    </row>
    <row r="595" spans="1:20" ht="57.6" x14ac:dyDescent="0.3">
      <c r="A595">
        <v>593</v>
      </c>
      <c r="B595" s="3" t="s">
        <v>594</v>
      </c>
      <c r="C595" s="3" t="s">
        <v>4703</v>
      </c>
      <c r="D595">
        <v>500</v>
      </c>
      <c r="E595">
        <v>115</v>
      </c>
      <c r="F595" t="s">
        <v>8221</v>
      </c>
      <c r="G595" t="s">
        <v>8225</v>
      </c>
      <c r="H595" t="s">
        <v>8247</v>
      </c>
      <c r="I595">
        <v>1428333345</v>
      </c>
      <c r="J595" s="10">
        <f t="shared" si="36"/>
        <v>42100.635937500003</v>
      </c>
      <c r="K595">
        <v>1425744945</v>
      </c>
      <c r="L595" s="10">
        <f t="shared" si="37"/>
        <v>42070.677604166667</v>
      </c>
      <c r="M595" t="b">
        <v>0</v>
      </c>
      <c r="N595">
        <v>7</v>
      </c>
      <c r="O595" t="b">
        <v>0</v>
      </c>
      <c r="P595" t="s">
        <v>8272</v>
      </c>
      <c r="Q595" s="5">
        <f t="shared" si="38"/>
        <v>0.23</v>
      </c>
      <c r="R595" s="6">
        <f t="shared" si="39"/>
        <v>16.428571428571427</v>
      </c>
      <c r="S595" t="s">
        <v>8319</v>
      </c>
      <c r="T595" t="s">
        <v>8320</v>
      </c>
    </row>
    <row r="596" spans="1:20" ht="28.8" x14ac:dyDescent="0.3">
      <c r="A596">
        <v>594</v>
      </c>
      <c r="B596" s="3" t="s">
        <v>595</v>
      </c>
      <c r="C596" s="3" t="s">
        <v>4704</v>
      </c>
      <c r="D596">
        <v>25000</v>
      </c>
      <c r="E596">
        <v>26</v>
      </c>
      <c r="F596" t="s">
        <v>8221</v>
      </c>
      <c r="G596" t="s">
        <v>8224</v>
      </c>
      <c r="H596" t="s">
        <v>8246</v>
      </c>
      <c r="I596">
        <v>1460832206</v>
      </c>
      <c r="J596" s="10">
        <f t="shared" si="36"/>
        <v>42476.780162037037</v>
      </c>
      <c r="K596">
        <v>1458240206</v>
      </c>
      <c r="L596" s="10">
        <f t="shared" si="37"/>
        <v>42446.780162037037</v>
      </c>
      <c r="M596" t="b">
        <v>0</v>
      </c>
      <c r="N596">
        <v>2</v>
      </c>
      <c r="O596" t="b">
        <v>0</v>
      </c>
      <c r="P596" t="s">
        <v>8272</v>
      </c>
      <c r="Q596" s="5">
        <f t="shared" si="38"/>
        <v>1.0399999999999999E-3</v>
      </c>
      <c r="R596" s="6">
        <f t="shared" si="39"/>
        <v>13</v>
      </c>
      <c r="S596" t="s">
        <v>8319</v>
      </c>
      <c r="T596" t="s">
        <v>8320</v>
      </c>
    </row>
    <row r="597" spans="1:20" ht="43.2" x14ac:dyDescent="0.3">
      <c r="A597">
        <v>595</v>
      </c>
      <c r="B597" s="3" t="s">
        <v>596</v>
      </c>
      <c r="C597" s="3" t="s">
        <v>4705</v>
      </c>
      <c r="D597">
        <v>100000</v>
      </c>
      <c r="E597">
        <v>426</v>
      </c>
      <c r="F597" t="s">
        <v>8221</v>
      </c>
      <c r="G597" t="s">
        <v>8224</v>
      </c>
      <c r="H597" t="s">
        <v>8246</v>
      </c>
      <c r="I597">
        <v>1430703638</v>
      </c>
      <c r="J597" s="10">
        <f t="shared" si="36"/>
        <v>42128.069884259254</v>
      </c>
      <c r="K597">
        <v>1426815638</v>
      </c>
      <c r="L597" s="10">
        <f t="shared" si="37"/>
        <v>42083.069884259254</v>
      </c>
      <c r="M597" t="b">
        <v>0</v>
      </c>
      <c r="N597">
        <v>8</v>
      </c>
      <c r="O597" t="b">
        <v>0</v>
      </c>
      <c r="P597" t="s">
        <v>8272</v>
      </c>
      <c r="Q597" s="5">
        <f t="shared" si="38"/>
        <v>4.2599999999999999E-3</v>
      </c>
      <c r="R597" s="6">
        <f t="shared" si="39"/>
        <v>53.25</v>
      </c>
      <c r="S597" t="s">
        <v>8319</v>
      </c>
      <c r="T597" t="s">
        <v>8320</v>
      </c>
    </row>
    <row r="598" spans="1:20" ht="28.8" x14ac:dyDescent="0.3">
      <c r="A598">
        <v>596</v>
      </c>
      <c r="B598" s="3" t="s">
        <v>597</v>
      </c>
      <c r="C598" s="3" t="s">
        <v>4706</v>
      </c>
      <c r="D598">
        <v>20000</v>
      </c>
      <c r="E598">
        <v>6</v>
      </c>
      <c r="F598" t="s">
        <v>8221</v>
      </c>
      <c r="G598" t="s">
        <v>8224</v>
      </c>
      <c r="H598" t="s">
        <v>8246</v>
      </c>
      <c r="I598">
        <v>1478122292</v>
      </c>
      <c r="J598" s="10">
        <f t="shared" si="36"/>
        <v>42676.896898148145</v>
      </c>
      <c r="K598">
        <v>1475530292</v>
      </c>
      <c r="L598" s="10">
        <f t="shared" si="37"/>
        <v>42646.896898148145</v>
      </c>
      <c r="M598" t="b">
        <v>0</v>
      </c>
      <c r="N598">
        <v>2</v>
      </c>
      <c r="O598" t="b">
        <v>0</v>
      </c>
      <c r="P598" t="s">
        <v>8272</v>
      </c>
      <c r="Q598" s="5">
        <f t="shared" si="38"/>
        <v>2.9999999999999997E-4</v>
      </c>
      <c r="R598" s="6">
        <f t="shared" si="39"/>
        <v>3</v>
      </c>
      <c r="S598" t="s">
        <v>8319</v>
      </c>
      <c r="T598" t="s">
        <v>8320</v>
      </c>
    </row>
    <row r="599" spans="1:20" ht="43.2" x14ac:dyDescent="0.3">
      <c r="A599">
        <v>597</v>
      </c>
      <c r="B599" s="3" t="s">
        <v>598</v>
      </c>
      <c r="C599" s="3" t="s">
        <v>4707</v>
      </c>
      <c r="D599">
        <v>7500</v>
      </c>
      <c r="E599">
        <v>20</v>
      </c>
      <c r="F599" t="s">
        <v>8221</v>
      </c>
      <c r="G599" t="s">
        <v>8224</v>
      </c>
      <c r="H599" t="s">
        <v>8246</v>
      </c>
      <c r="I599">
        <v>1469980800</v>
      </c>
      <c r="J599" s="10">
        <f t="shared" si="36"/>
        <v>42582.666666666672</v>
      </c>
      <c r="K599">
        <v>1466787335</v>
      </c>
      <c r="L599" s="10">
        <f t="shared" si="37"/>
        <v>42545.705266203702</v>
      </c>
      <c r="M599" t="b">
        <v>0</v>
      </c>
      <c r="N599">
        <v>2</v>
      </c>
      <c r="O599" t="b">
        <v>0</v>
      </c>
      <c r="P599" t="s">
        <v>8272</v>
      </c>
      <c r="Q599" s="5">
        <f t="shared" si="38"/>
        <v>2.6666666666666666E-3</v>
      </c>
      <c r="R599" s="6">
        <f t="shared" si="39"/>
        <v>10</v>
      </c>
      <c r="S599" t="s">
        <v>8319</v>
      </c>
      <c r="T599" t="s">
        <v>8320</v>
      </c>
    </row>
    <row r="600" spans="1:20" ht="28.8" x14ac:dyDescent="0.3">
      <c r="A600">
        <v>598</v>
      </c>
      <c r="B600" s="3" t="s">
        <v>599</v>
      </c>
      <c r="C600" s="3" t="s">
        <v>4708</v>
      </c>
      <c r="D600">
        <v>2500</v>
      </c>
      <c r="E600">
        <v>850</v>
      </c>
      <c r="F600" t="s">
        <v>8221</v>
      </c>
      <c r="G600" t="s">
        <v>8224</v>
      </c>
      <c r="H600" t="s">
        <v>8246</v>
      </c>
      <c r="I600">
        <v>1417737781</v>
      </c>
      <c r="J600" s="10">
        <f t="shared" si="36"/>
        <v>41978.00209490741</v>
      </c>
      <c r="K600">
        <v>1415145781</v>
      </c>
      <c r="L600" s="10">
        <f t="shared" si="37"/>
        <v>41948.00209490741</v>
      </c>
      <c r="M600" t="b">
        <v>0</v>
      </c>
      <c r="N600">
        <v>7</v>
      </c>
      <c r="O600" t="b">
        <v>0</v>
      </c>
      <c r="P600" t="s">
        <v>8272</v>
      </c>
      <c r="Q600" s="5">
        <f t="shared" si="38"/>
        <v>0.34</v>
      </c>
      <c r="R600" s="6">
        <f t="shared" si="39"/>
        <v>121.42857142857143</v>
      </c>
      <c r="S600" t="s">
        <v>8319</v>
      </c>
      <c r="T600" t="s">
        <v>8320</v>
      </c>
    </row>
    <row r="601" spans="1:20" ht="43.2" x14ac:dyDescent="0.3">
      <c r="A601">
        <v>599</v>
      </c>
      <c r="B601" s="3" t="s">
        <v>600</v>
      </c>
      <c r="C601" s="3" t="s">
        <v>4709</v>
      </c>
      <c r="D601">
        <v>50000</v>
      </c>
      <c r="E601">
        <v>31</v>
      </c>
      <c r="F601" t="s">
        <v>8221</v>
      </c>
      <c r="G601" t="s">
        <v>8224</v>
      </c>
      <c r="H601" t="s">
        <v>8246</v>
      </c>
      <c r="I601">
        <v>1425827760</v>
      </c>
      <c r="J601" s="10">
        <f t="shared" si="36"/>
        <v>42071.636111111111</v>
      </c>
      <c r="K601">
        <v>1423769402</v>
      </c>
      <c r="L601" s="10">
        <f t="shared" si="37"/>
        <v>42047.812523148154</v>
      </c>
      <c r="M601" t="b">
        <v>0</v>
      </c>
      <c r="N601">
        <v>2</v>
      </c>
      <c r="O601" t="b">
        <v>0</v>
      </c>
      <c r="P601" t="s">
        <v>8272</v>
      </c>
      <c r="Q601" s="5">
        <f t="shared" si="38"/>
        <v>6.2E-4</v>
      </c>
      <c r="R601" s="6">
        <f t="shared" si="39"/>
        <v>15.5</v>
      </c>
      <c r="S601" t="s">
        <v>8319</v>
      </c>
      <c r="T601" t="s">
        <v>8320</v>
      </c>
    </row>
    <row r="602" spans="1:20" ht="28.8" x14ac:dyDescent="0.3">
      <c r="A602">
        <v>600</v>
      </c>
      <c r="B602" s="3" t="s">
        <v>601</v>
      </c>
      <c r="C602" s="3" t="s">
        <v>4710</v>
      </c>
      <c r="D602">
        <v>5000</v>
      </c>
      <c r="E602">
        <v>100</v>
      </c>
      <c r="F602" t="s">
        <v>8220</v>
      </c>
      <c r="G602" t="s">
        <v>8224</v>
      </c>
      <c r="H602" t="s">
        <v>8246</v>
      </c>
      <c r="I602">
        <v>1431198562</v>
      </c>
      <c r="J602" s="10">
        <f t="shared" si="36"/>
        <v>42133.798171296294</v>
      </c>
      <c r="K602">
        <v>1426014562</v>
      </c>
      <c r="L602" s="10">
        <f t="shared" si="37"/>
        <v>42073.798171296294</v>
      </c>
      <c r="M602" t="b">
        <v>0</v>
      </c>
      <c r="N602">
        <v>1</v>
      </c>
      <c r="O602" t="b">
        <v>0</v>
      </c>
      <c r="P602" t="s">
        <v>8272</v>
      </c>
      <c r="Q602" s="5">
        <f t="shared" si="38"/>
        <v>0.02</v>
      </c>
      <c r="R602" s="6">
        <f t="shared" si="39"/>
        <v>100</v>
      </c>
      <c r="S602" t="s">
        <v>8319</v>
      </c>
      <c r="T602" t="s">
        <v>8320</v>
      </c>
    </row>
    <row r="603" spans="1:20" ht="43.2" x14ac:dyDescent="0.3">
      <c r="A603">
        <v>601</v>
      </c>
      <c r="B603" s="3" t="s">
        <v>602</v>
      </c>
      <c r="C603" s="3" t="s">
        <v>4711</v>
      </c>
      <c r="D603">
        <v>10000</v>
      </c>
      <c r="E603">
        <v>140</v>
      </c>
      <c r="F603" t="s">
        <v>8220</v>
      </c>
      <c r="G603" t="s">
        <v>8229</v>
      </c>
      <c r="H603" t="s">
        <v>8251</v>
      </c>
      <c r="I603">
        <v>1419626139</v>
      </c>
      <c r="J603" s="10">
        <f t="shared" si="36"/>
        <v>41999.858090277776</v>
      </c>
      <c r="K603">
        <v>1417034139</v>
      </c>
      <c r="L603" s="10">
        <f t="shared" si="37"/>
        <v>41969.858090277776</v>
      </c>
      <c r="M603" t="b">
        <v>0</v>
      </c>
      <c r="N603">
        <v>6</v>
      </c>
      <c r="O603" t="b">
        <v>0</v>
      </c>
      <c r="P603" t="s">
        <v>8272</v>
      </c>
      <c r="Q603" s="5">
        <f t="shared" si="38"/>
        <v>1.4E-2</v>
      </c>
      <c r="R603" s="6">
        <f t="shared" si="39"/>
        <v>23.333333333333332</v>
      </c>
      <c r="S603" t="s">
        <v>8319</v>
      </c>
      <c r="T603" t="s">
        <v>8320</v>
      </c>
    </row>
    <row r="604" spans="1:20" ht="43.2" x14ac:dyDescent="0.3">
      <c r="A604">
        <v>602</v>
      </c>
      <c r="B604" s="3" t="s">
        <v>603</v>
      </c>
      <c r="C604" s="3" t="s">
        <v>4712</v>
      </c>
      <c r="D604">
        <v>70000</v>
      </c>
      <c r="E604">
        <v>0</v>
      </c>
      <c r="F604" t="s">
        <v>8220</v>
      </c>
      <c r="G604" t="s">
        <v>8224</v>
      </c>
      <c r="H604" t="s">
        <v>8246</v>
      </c>
      <c r="I604">
        <v>1434654215</v>
      </c>
      <c r="J604" s="10">
        <f t="shared" si="36"/>
        <v>42173.79415509259</v>
      </c>
      <c r="K604">
        <v>1432062215</v>
      </c>
      <c r="L604" s="10">
        <f t="shared" si="37"/>
        <v>42143.79415509259</v>
      </c>
      <c r="M604" t="b">
        <v>0</v>
      </c>
      <c r="N604">
        <v>0</v>
      </c>
      <c r="O604" t="b">
        <v>0</v>
      </c>
      <c r="P604" t="s">
        <v>8272</v>
      </c>
      <c r="Q604" s="5">
        <f t="shared" si="38"/>
        <v>0</v>
      </c>
      <c r="R604" s="6" t="e">
        <f t="shared" si="39"/>
        <v>#DIV/0!</v>
      </c>
      <c r="S604" t="s">
        <v>8319</v>
      </c>
      <c r="T604" t="s">
        <v>8320</v>
      </c>
    </row>
    <row r="605" spans="1:20" ht="43.2" x14ac:dyDescent="0.3">
      <c r="A605">
        <v>603</v>
      </c>
      <c r="B605" s="3" t="s">
        <v>604</v>
      </c>
      <c r="C605" s="3" t="s">
        <v>4713</v>
      </c>
      <c r="D605">
        <v>15000</v>
      </c>
      <c r="E605">
        <v>590.02</v>
      </c>
      <c r="F605" t="s">
        <v>8220</v>
      </c>
      <c r="G605" t="s">
        <v>8224</v>
      </c>
      <c r="H605" t="s">
        <v>8246</v>
      </c>
      <c r="I605">
        <v>1408029623</v>
      </c>
      <c r="J605" s="10">
        <f t="shared" si="36"/>
        <v>41865.639155092591</v>
      </c>
      <c r="K605">
        <v>1405437623</v>
      </c>
      <c r="L605" s="10">
        <f t="shared" si="37"/>
        <v>41835.639155092591</v>
      </c>
      <c r="M605" t="b">
        <v>0</v>
      </c>
      <c r="N605">
        <v>13</v>
      </c>
      <c r="O605" t="b">
        <v>0</v>
      </c>
      <c r="P605" t="s">
        <v>8272</v>
      </c>
      <c r="Q605" s="5">
        <f t="shared" si="38"/>
        <v>3.9334666666666664E-2</v>
      </c>
      <c r="R605" s="6">
        <f t="shared" si="39"/>
        <v>45.386153846153846</v>
      </c>
      <c r="S605" t="s">
        <v>8319</v>
      </c>
      <c r="T605" t="s">
        <v>8320</v>
      </c>
    </row>
    <row r="606" spans="1:20" ht="43.2" x14ac:dyDescent="0.3">
      <c r="A606">
        <v>604</v>
      </c>
      <c r="B606" s="3" t="s">
        <v>605</v>
      </c>
      <c r="C606" s="3" t="s">
        <v>4714</v>
      </c>
      <c r="D606">
        <v>1500</v>
      </c>
      <c r="E606">
        <v>0</v>
      </c>
      <c r="F606" t="s">
        <v>8220</v>
      </c>
      <c r="G606" t="s">
        <v>8224</v>
      </c>
      <c r="H606" t="s">
        <v>8246</v>
      </c>
      <c r="I606">
        <v>1409187056</v>
      </c>
      <c r="J606" s="10">
        <f t="shared" si="36"/>
        <v>41879.035370370373</v>
      </c>
      <c r="K606">
        <v>1406595056</v>
      </c>
      <c r="L606" s="10">
        <f t="shared" si="37"/>
        <v>41849.035370370373</v>
      </c>
      <c r="M606" t="b">
        <v>0</v>
      </c>
      <c r="N606">
        <v>0</v>
      </c>
      <c r="O606" t="b">
        <v>0</v>
      </c>
      <c r="P606" t="s">
        <v>8272</v>
      </c>
      <c r="Q606" s="5">
        <f t="shared" si="38"/>
        <v>0</v>
      </c>
      <c r="R606" s="6" t="e">
        <f t="shared" si="39"/>
        <v>#DIV/0!</v>
      </c>
      <c r="S606" t="s">
        <v>8319</v>
      </c>
      <c r="T606" t="s">
        <v>8320</v>
      </c>
    </row>
    <row r="607" spans="1:20" ht="28.8" x14ac:dyDescent="0.3">
      <c r="A607">
        <v>605</v>
      </c>
      <c r="B607" s="3" t="s">
        <v>606</v>
      </c>
      <c r="C607" s="3" t="s">
        <v>4715</v>
      </c>
      <c r="D607">
        <v>5000</v>
      </c>
      <c r="E607">
        <v>131</v>
      </c>
      <c r="F607" t="s">
        <v>8220</v>
      </c>
      <c r="G607" t="s">
        <v>8224</v>
      </c>
      <c r="H607" t="s">
        <v>8246</v>
      </c>
      <c r="I607">
        <v>1440318908</v>
      </c>
      <c r="J607" s="10">
        <f t="shared" si="36"/>
        <v>42239.357731481476</v>
      </c>
      <c r="K607">
        <v>1436430908</v>
      </c>
      <c r="L607" s="10">
        <f t="shared" si="37"/>
        <v>42194.357731481476</v>
      </c>
      <c r="M607" t="b">
        <v>0</v>
      </c>
      <c r="N607">
        <v>8</v>
      </c>
      <c r="O607" t="b">
        <v>0</v>
      </c>
      <c r="P607" t="s">
        <v>8272</v>
      </c>
      <c r="Q607" s="5">
        <f t="shared" si="38"/>
        <v>2.6200000000000001E-2</v>
      </c>
      <c r="R607" s="6">
        <f t="shared" si="39"/>
        <v>16.375</v>
      </c>
      <c r="S607" t="s">
        <v>8319</v>
      </c>
      <c r="T607" t="s">
        <v>8320</v>
      </c>
    </row>
    <row r="608" spans="1:20" ht="57.6" x14ac:dyDescent="0.3">
      <c r="A608">
        <v>606</v>
      </c>
      <c r="B608" s="3" t="s">
        <v>607</v>
      </c>
      <c r="C608" s="3" t="s">
        <v>4716</v>
      </c>
      <c r="D608">
        <v>5000</v>
      </c>
      <c r="E608">
        <v>10</v>
      </c>
      <c r="F608" t="s">
        <v>8220</v>
      </c>
      <c r="G608" t="s">
        <v>8233</v>
      </c>
      <c r="H608" t="s">
        <v>8249</v>
      </c>
      <c r="I608">
        <v>1432479600</v>
      </c>
      <c r="J608" s="10">
        <f t="shared" si="36"/>
        <v>42148.625</v>
      </c>
      <c r="K608">
        <v>1428507409</v>
      </c>
      <c r="L608" s="10">
        <f t="shared" si="37"/>
        <v>42102.650567129633</v>
      </c>
      <c r="M608" t="b">
        <v>0</v>
      </c>
      <c r="N608">
        <v>1</v>
      </c>
      <c r="O608" t="b">
        <v>0</v>
      </c>
      <c r="P608" t="s">
        <v>8272</v>
      </c>
      <c r="Q608" s="5">
        <f t="shared" si="38"/>
        <v>2E-3</v>
      </c>
      <c r="R608" s="6">
        <f t="shared" si="39"/>
        <v>10</v>
      </c>
      <c r="S608" t="s">
        <v>8319</v>
      </c>
      <c r="T608" t="s">
        <v>8320</v>
      </c>
    </row>
    <row r="609" spans="1:20" ht="43.2" x14ac:dyDescent="0.3">
      <c r="A609">
        <v>607</v>
      </c>
      <c r="B609" s="3" t="s">
        <v>608</v>
      </c>
      <c r="C609" s="3" t="s">
        <v>4717</v>
      </c>
      <c r="D609">
        <v>250</v>
      </c>
      <c r="E609">
        <v>0</v>
      </c>
      <c r="F609" t="s">
        <v>8220</v>
      </c>
      <c r="G609" t="s">
        <v>8224</v>
      </c>
      <c r="H609" t="s">
        <v>8246</v>
      </c>
      <c r="I609">
        <v>1448225336</v>
      </c>
      <c r="J609" s="10">
        <f t="shared" si="36"/>
        <v>42330.867314814815</v>
      </c>
      <c r="K609">
        <v>1445629736</v>
      </c>
      <c r="L609" s="10">
        <f t="shared" si="37"/>
        <v>42300.825648148151</v>
      </c>
      <c r="M609" t="b">
        <v>0</v>
      </c>
      <c r="N609">
        <v>0</v>
      </c>
      <c r="O609" t="b">
        <v>0</v>
      </c>
      <c r="P609" t="s">
        <v>8272</v>
      </c>
      <c r="Q609" s="5">
        <f t="shared" si="38"/>
        <v>0</v>
      </c>
      <c r="R609" s="6" t="e">
        <f t="shared" si="39"/>
        <v>#DIV/0!</v>
      </c>
      <c r="S609" t="s">
        <v>8319</v>
      </c>
      <c r="T609" t="s">
        <v>8320</v>
      </c>
    </row>
    <row r="610" spans="1:20" ht="43.2" x14ac:dyDescent="0.3">
      <c r="A610">
        <v>608</v>
      </c>
      <c r="B610" s="3" t="s">
        <v>609</v>
      </c>
      <c r="C610" s="3" t="s">
        <v>4718</v>
      </c>
      <c r="D610">
        <v>150000</v>
      </c>
      <c r="E610">
        <v>1461</v>
      </c>
      <c r="F610" t="s">
        <v>8220</v>
      </c>
      <c r="G610" t="s">
        <v>8224</v>
      </c>
      <c r="H610" t="s">
        <v>8246</v>
      </c>
      <c r="I610">
        <v>1434405980</v>
      </c>
      <c r="J610" s="10">
        <f t="shared" si="36"/>
        <v>42170.921064814815</v>
      </c>
      <c r="K610">
        <v>1431813980</v>
      </c>
      <c r="L610" s="10">
        <f t="shared" si="37"/>
        <v>42140.921064814815</v>
      </c>
      <c r="M610" t="b">
        <v>0</v>
      </c>
      <c r="N610">
        <v>5</v>
      </c>
      <c r="O610" t="b">
        <v>0</v>
      </c>
      <c r="P610" t="s">
        <v>8272</v>
      </c>
      <c r="Q610" s="5">
        <f t="shared" si="38"/>
        <v>9.7400000000000004E-3</v>
      </c>
      <c r="R610" s="6">
        <f t="shared" si="39"/>
        <v>292.2</v>
      </c>
      <c r="S610" t="s">
        <v>8319</v>
      </c>
      <c r="T610" t="s">
        <v>8320</v>
      </c>
    </row>
    <row r="611" spans="1:20" ht="43.2" x14ac:dyDescent="0.3">
      <c r="A611">
        <v>609</v>
      </c>
      <c r="B611" s="3" t="s">
        <v>610</v>
      </c>
      <c r="C611" s="3" t="s">
        <v>4719</v>
      </c>
      <c r="D611">
        <v>780</v>
      </c>
      <c r="E611">
        <v>5</v>
      </c>
      <c r="F611" t="s">
        <v>8220</v>
      </c>
      <c r="G611" t="s">
        <v>8225</v>
      </c>
      <c r="H611" t="s">
        <v>8247</v>
      </c>
      <c r="I611">
        <v>1448761744</v>
      </c>
      <c r="J611" s="10">
        <f t="shared" si="36"/>
        <v>42337.075740740736</v>
      </c>
      <c r="K611">
        <v>1446166144</v>
      </c>
      <c r="L611" s="10">
        <f t="shared" si="37"/>
        <v>42307.034074074079</v>
      </c>
      <c r="M611" t="b">
        <v>0</v>
      </c>
      <c r="N611">
        <v>1</v>
      </c>
      <c r="O611" t="b">
        <v>0</v>
      </c>
      <c r="P611" t="s">
        <v>8272</v>
      </c>
      <c r="Q611" s="5">
        <f t="shared" si="38"/>
        <v>6.41025641025641E-3</v>
      </c>
      <c r="R611" s="6">
        <f t="shared" si="39"/>
        <v>5</v>
      </c>
      <c r="S611" t="s">
        <v>8319</v>
      </c>
      <c r="T611" t="s">
        <v>8320</v>
      </c>
    </row>
    <row r="612" spans="1:20" ht="43.2" x14ac:dyDescent="0.3">
      <c r="A612">
        <v>610</v>
      </c>
      <c r="B612" s="3" t="s">
        <v>611</v>
      </c>
      <c r="C612" s="3" t="s">
        <v>4720</v>
      </c>
      <c r="D612">
        <v>13803</v>
      </c>
      <c r="E612">
        <v>0</v>
      </c>
      <c r="F612" t="s">
        <v>8220</v>
      </c>
      <c r="G612" t="s">
        <v>8224</v>
      </c>
      <c r="H612" t="s">
        <v>8246</v>
      </c>
      <c r="I612">
        <v>1429732586</v>
      </c>
      <c r="J612" s="10">
        <f t="shared" si="36"/>
        <v>42116.83085648148</v>
      </c>
      <c r="K612">
        <v>1427140586</v>
      </c>
      <c r="L612" s="10">
        <f t="shared" si="37"/>
        <v>42086.83085648148</v>
      </c>
      <c r="M612" t="b">
        <v>0</v>
      </c>
      <c r="N612">
        <v>0</v>
      </c>
      <c r="O612" t="b">
        <v>0</v>
      </c>
      <c r="P612" t="s">
        <v>8272</v>
      </c>
      <c r="Q612" s="5">
        <f t="shared" si="38"/>
        <v>0</v>
      </c>
      <c r="R612" s="6" t="e">
        <f t="shared" si="39"/>
        <v>#DIV/0!</v>
      </c>
      <c r="S612" t="s">
        <v>8319</v>
      </c>
      <c r="T612" t="s">
        <v>8320</v>
      </c>
    </row>
    <row r="613" spans="1:20" ht="43.2" x14ac:dyDescent="0.3">
      <c r="A613">
        <v>611</v>
      </c>
      <c r="B613" s="3" t="s">
        <v>612</v>
      </c>
      <c r="C613" s="3" t="s">
        <v>4721</v>
      </c>
      <c r="D613">
        <v>80000</v>
      </c>
      <c r="E613">
        <v>0</v>
      </c>
      <c r="F613" t="s">
        <v>8220</v>
      </c>
      <c r="G613" t="s">
        <v>8230</v>
      </c>
      <c r="H613" t="s">
        <v>8249</v>
      </c>
      <c r="I613">
        <v>1453210037</v>
      </c>
      <c r="J613" s="10">
        <f t="shared" si="36"/>
        <v>42388.560613425929</v>
      </c>
      <c r="K613">
        <v>1448026037</v>
      </c>
      <c r="L613" s="10">
        <f t="shared" si="37"/>
        <v>42328.560613425929</v>
      </c>
      <c r="M613" t="b">
        <v>0</v>
      </c>
      <c r="N613">
        <v>0</v>
      </c>
      <c r="O613" t="b">
        <v>0</v>
      </c>
      <c r="P613" t="s">
        <v>8272</v>
      </c>
      <c r="Q613" s="5">
        <f t="shared" si="38"/>
        <v>0</v>
      </c>
      <c r="R613" s="6" t="e">
        <f t="shared" si="39"/>
        <v>#DIV/0!</v>
      </c>
      <c r="S613" t="s">
        <v>8319</v>
      </c>
      <c r="T613" t="s">
        <v>8320</v>
      </c>
    </row>
    <row r="614" spans="1:20" ht="28.8" x14ac:dyDescent="0.3">
      <c r="A614">
        <v>612</v>
      </c>
      <c r="B614" s="3" t="s">
        <v>613</v>
      </c>
      <c r="C614" s="3" t="s">
        <v>4722</v>
      </c>
      <c r="D614">
        <v>10000</v>
      </c>
      <c r="E614">
        <v>0</v>
      </c>
      <c r="F614" t="s">
        <v>8220</v>
      </c>
      <c r="G614" t="s">
        <v>8237</v>
      </c>
      <c r="H614" t="s">
        <v>8249</v>
      </c>
      <c r="I614">
        <v>1472777146</v>
      </c>
      <c r="J614" s="10">
        <f t="shared" si="36"/>
        <v>42615.031782407401</v>
      </c>
      <c r="K614">
        <v>1470185146</v>
      </c>
      <c r="L614" s="10">
        <f t="shared" si="37"/>
        <v>42585.031782407401</v>
      </c>
      <c r="M614" t="b">
        <v>0</v>
      </c>
      <c r="N614">
        <v>0</v>
      </c>
      <c r="O614" t="b">
        <v>0</v>
      </c>
      <c r="P614" t="s">
        <v>8272</v>
      </c>
      <c r="Q614" s="5">
        <f t="shared" si="38"/>
        <v>0</v>
      </c>
      <c r="R614" s="6" t="e">
        <f t="shared" si="39"/>
        <v>#DIV/0!</v>
      </c>
      <c r="S614" t="s">
        <v>8319</v>
      </c>
      <c r="T614" t="s">
        <v>8320</v>
      </c>
    </row>
    <row r="615" spans="1:20" ht="43.2" x14ac:dyDescent="0.3">
      <c r="A615">
        <v>613</v>
      </c>
      <c r="B615" s="3" t="s">
        <v>614</v>
      </c>
      <c r="C615" s="3" t="s">
        <v>4723</v>
      </c>
      <c r="D615">
        <v>60000</v>
      </c>
      <c r="E615">
        <v>12818</v>
      </c>
      <c r="F615" t="s">
        <v>8220</v>
      </c>
      <c r="G615" t="s">
        <v>8224</v>
      </c>
      <c r="H615" t="s">
        <v>8246</v>
      </c>
      <c r="I615">
        <v>1443675540</v>
      </c>
      <c r="J615" s="10">
        <f t="shared" si="36"/>
        <v>42278.207638888889</v>
      </c>
      <c r="K615">
        <v>1441022120</v>
      </c>
      <c r="L615" s="10">
        <f t="shared" si="37"/>
        <v>42247.496759259258</v>
      </c>
      <c r="M615" t="b">
        <v>0</v>
      </c>
      <c r="N615">
        <v>121</v>
      </c>
      <c r="O615" t="b">
        <v>0</v>
      </c>
      <c r="P615" t="s">
        <v>8272</v>
      </c>
      <c r="Q615" s="5">
        <f t="shared" si="38"/>
        <v>0.21363333333333334</v>
      </c>
      <c r="R615" s="6">
        <f t="shared" si="39"/>
        <v>105.93388429752066</v>
      </c>
      <c r="S615" t="s">
        <v>8319</v>
      </c>
      <c r="T615" t="s">
        <v>8320</v>
      </c>
    </row>
    <row r="616" spans="1:20" ht="43.2" x14ac:dyDescent="0.3">
      <c r="A616">
        <v>614</v>
      </c>
      <c r="B616" s="3" t="s">
        <v>615</v>
      </c>
      <c r="C616" s="3" t="s">
        <v>4724</v>
      </c>
      <c r="D616">
        <v>10000</v>
      </c>
      <c r="E616">
        <v>0</v>
      </c>
      <c r="F616" t="s">
        <v>8220</v>
      </c>
      <c r="G616" t="s">
        <v>8224</v>
      </c>
      <c r="H616" t="s">
        <v>8246</v>
      </c>
      <c r="I616">
        <v>1466731740</v>
      </c>
      <c r="J616" s="10">
        <f t="shared" si="36"/>
        <v>42545.061805555553</v>
      </c>
      <c r="K616">
        <v>1464139740</v>
      </c>
      <c r="L616" s="10">
        <f t="shared" si="37"/>
        <v>42515.061805555553</v>
      </c>
      <c r="M616" t="b">
        <v>0</v>
      </c>
      <c r="N616">
        <v>0</v>
      </c>
      <c r="O616" t="b">
        <v>0</v>
      </c>
      <c r="P616" t="s">
        <v>8272</v>
      </c>
      <c r="Q616" s="5">
        <f t="shared" si="38"/>
        <v>0</v>
      </c>
      <c r="R616" s="6" t="e">
        <f t="shared" si="39"/>
        <v>#DIV/0!</v>
      </c>
      <c r="S616" t="s">
        <v>8319</v>
      </c>
      <c r="T616" t="s">
        <v>8320</v>
      </c>
    </row>
    <row r="617" spans="1:20" ht="43.2" x14ac:dyDescent="0.3">
      <c r="A617">
        <v>615</v>
      </c>
      <c r="B617" s="3" t="s">
        <v>616</v>
      </c>
      <c r="C617" s="3" t="s">
        <v>4725</v>
      </c>
      <c r="D617">
        <v>515</v>
      </c>
      <c r="E617">
        <v>0</v>
      </c>
      <c r="F617" t="s">
        <v>8220</v>
      </c>
      <c r="G617" t="s">
        <v>8228</v>
      </c>
      <c r="H617" t="s">
        <v>8250</v>
      </c>
      <c r="I617">
        <v>1443149759</v>
      </c>
      <c r="J617" s="10">
        <f t="shared" si="36"/>
        <v>42272.122210648144</v>
      </c>
      <c r="K617">
        <v>1440557759</v>
      </c>
      <c r="L617" s="10">
        <f t="shared" si="37"/>
        <v>42242.122210648144</v>
      </c>
      <c r="M617" t="b">
        <v>0</v>
      </c>
      <c r="N617">
        <v>0</v>
      </c>
      <c r="O617" t="b">
        <v>0</v>
      </c>
      <c r="P617" t="s">
        <v>8272</v>
      </c>
      <c r="Q617" s="5">
        <f t="shared" si="38"/>
        <v>0</v>
      </c>
      <c r="R617" s="6" t="e">
        <f t="shared" si="39"/>
        <v>#DIV/0!</v>
      </c>
      <c r="S617" t="s">
        <v>8319</v>
      </c>
      <c r="T617" t="s">
        <v>8320</v>
      </c>
    </row>
    <row r="618" spans="1:20" ht="43.2" x14ac:dyDescent="0.3">
      <c r="A618">
        <v>616</v>
      </c>
      <c r="B618" s="3" t="s">
        <v>617</v>
      </c>
      <c r="C618" s="3" t="s">
        <v>4726</v>
      </c>
      <c r="D618">
        <v>5000</v>
      </c>
      <c r="E618">
        <v>0</v>
      </c>
      <c r="F618" t="s">
        <v>8220</v>
      </c>
      <c r="G618" t="s">
        <v>8230</v>
      </c>
      <c r="H618" t="s">
        <v>8249</v>
      </c>
      <c r="I618">
        <v>1488013307</v>
      </c>
      <c r="J618" s="10">
        <f t="shared" si="36"/>
        <v>42791.376238425932</v>
      </c>
      <c r="K618">
        <v>1485421307</v>
      </c>
      <c r="L618" s="10">
        <f t="shared" si="37"/>
        <v>42761.376238425932</v>
      </c>
      <c r="M618" t="b">
        <v>0</v>
      </c>
      <c r="N618">
        <v>0</v>
      </c>
      <c r="O618" t="b">
        <v>0</v>
      </c>
      <c r="P618" t="s">
        <v>8272</v>
      </c>
      <c r="Q618" s="5">
        <f t="shared" si="38"/>
        <v>0</v>
      </c>
      <c r="R618" s="6" t="e">
        <f t="shared" si="39"/>
        <v>#DIV/0!</v>
      </c>
      <c r="S618" t="s">
        <v>8319</v>
      </c>
      <c r="T618" t="s">
        <v>8320</v>
      </c>
    </row>
    <row r="619" spans="1:20" ht="57.6" x14ac:dyDescent="0.3">
      <c r="A619">
        <v>617</v>
      </c>
      <c r="B619" s="3" t="s">
        <v>618</v>
      </c>
      <c r="C619" s="3" t="s">
        <v>4727</v>
      </c>
      <c r="D619">
        <v>2000</v>
      </c>
      <c r="E619">
        <v>60</v>
      </c>
      <c r="F619" t="s">
        <v>8220</v>
      </c>
      <c r="G619" t="s">
        <v>8225</v>
      </c>
      <c r="H619" t="s">
        <v>8247</v>
      </c>
      <c r="I619">
        <v>1431072843</v>
      </c>
      <c r="J619" s="10">
        <f t="shared" si="36"/>
        <v>42132.343090277776</v>
      </c>
      <c r="K619">
        <v>1427184843</v>
      </c>
      <c r="L619" s="10">
        <f t="shared" si="37"/>
        <v>42087.343090277776</v>
      </c>
      <c r="M619" t="b">
        <v>0</v>
      </c>
      <c r="N619">
        <v>3</v>
      </c>
      <c r="O619" t="b">
        <v>0</v>
      </c>
      <c r="P619" t="s">
        <v>8272</v>
      </c>
      <c r="Q619" s="5">
        <f t="shared" si="38"/>
        <v>0.03</v>
      </c>
      <c r="R619" s="6">
        <f t="shared" si="39"/>
        <v>20</v>
      </c>
      <c r="S619" t="s">
        <v>8319</v>
      </c>
      <c r="T619" t="s">
        <v>8320</v>
      </c>
    </row>
    <row r="620" spans="1:20" ht="43.2" x14ac:dyDescent="0.3">
      <c r="A620">
        <v>618</v>
      </c>
      <c r="B620" s="3" t="s">
        <v>619</v>
      </c>
      <c r="C620" s="3" t="s">
        <v>4728</v>
      </c>
      <c r="D620">
        <v>400</v>
      </c>
      <c r="E620">
        <v>0</v>
      </c>
      <c r="F620" t="s">
        <v>8220</v>
      </c>
      <c r="G620" t="s">
        <v>8224</v>
      </c>
      <c r="H620" t="s">
        <v>8246</v>
      </c>
      <c r="I620">
        <v>1449689203</v>
      </c>
      <c r="J620" s="10">
        <f t="shared" si="36"/>
        <v>42347.810219907406</v>
      </c>
      <c r="K620">
        <v>1447097203</v>
      </c>
      <c r="L620" s="10">
        <f t="shared" si="37"/>
        <v>42317.810219907406</v>
      </c>
      <c r="M620" t="b">
        <v>0</v>
      </c>
      <c r="N620">
        <v>0</v>
      </c>
      <c r="O620" t="b">
        <v>0</v>
      </c>
      <c r="P620" t="s">
        <v>8272</v>
      </c>
      <c r="Q620" s="5">
        <f t="shared" si="38"/>
        <v>0</v>
      </c>
      <c r="R620" s="6" t="e">
        <f t="shared" si="39"/>
        <v>#DIV/0!</v>
      </c>
      <c r="S620" t="s">
        <v>8319</v>
      </c>
      <c r="T620" t="s">
        <v>8320</v>
      </c>
    </row>
    <row r="621" spans="1:20" ht="28.8" x14ac:dyDescent="0.3">
      <c r="A621">
        <v>619</v>
      </c>
      <c r="B621" s="3" t="s">
        <v>620</v>
      </c>
      <c r="C621" s="3" t="s">
        <v>4729</v>
      </c>
      <c r="D621">
        <v>2500000</v>
      </c>
      <c r="E621">
        <v>1</v>
      </c>
      <c r="F621" t="s">
        <v>8220</v>
      </c>
      <c r="G621" t="s">
        <v>8224</v>
      </c>
      <c r="H621" t="s">
        <v>8246</v>
      </c>
      <c r="I621">
        <v>1416933390</v>
      </c>
      <c r="J621" s="10">
        <f t="shared" si="36"/>
        <v>41968.692013888889</v>
      </c>
      <c r="K621">
        <v>1411745790</v>
      </c>
      <c r="L621" s="10">
        <f t="shared" si="37"/>
        <v>41908.650347222225</v>
      </c>
      <c r="M621" t="b">
        <v>0</v>
      </c>
      <c r="N621">
        <v>1</v>
      </c>
      <c r="O621" t="b">
        <v>0</v>
      </c>
      <c r="P621" t="s">
        <v>8272</v>
      </c>
      <c r="Q621" s="5">
        <f t="shared" si="38"/>
        <v>3.9999999999999998E-7</v>
      </c>
      <c r="R621" s="6">
        <f t="shared" si="39"/>
        <v>1</v>
      </c>
      <c r="S621" t="s">
        <v>8319</v>
      </c>
      <c r="T621" t="s">
        <v>8320</v>
      </c>
    </row>
    <row r="622" spans="1:20" ht="43.2" x14ac:dyDescent="0.3">
      <c r="A622">
        <v>620</v>
      </c>
      <c r="B622" s="3" t="s">
        <v>621</v>
      </c>
      <c r="C622" s="3" t="s">
        <v>4730</v>
      </c>
      <c r="D622">
        <v>30000</v>
      </c>
      <c r="E622">
        <v>300</v>
      </c>
      <c r="F622" t="s">
        <v>8220</v>
      </c>
      <c r="G622" t="s">
        <v>8229</v>
      </c>
      <c r="H622" t="s">
        <v>8251</v>
      </c>
      <c r="I622">
        <v>1408986738</v>
      </c>
      <c r="J622" s="10">
        <f t="shared" si="36"/>
        <v>41876.716874999998</v>
      </c>
      <c r="K622">
        <v>1405098738</v>
      </c>
      <c r="L622" s="10">
        <f t="shared" si="37"/>
        <v>41831.716874999998</v>
      </c>
      <c r="M622" t="b">
        <v>0</v>
      </c>
      <c r="N622">
        <v>1</v>
      </c>
      <c r="O622" t="b">
        <v>0</v>
      </c>
      <c r="P622" t="s">
        <v>8272</v>
      </c>
      <c r="Q622" s="5">
        <f t="shared" si="38"/>
        <v>0.01</v>
      </c>
      <c r="R622" s="6">
        <f t="shared" si="39"/>
        <v>300</v>
      </c>
      <c r="S622" t="s">
        <v>8319</v>
      </c>
      <c r="T622" t="s">
        <v>8320</v>
      </c>
    </row>
    <row r="623" spans="1:20" ht="43.2" x14ac:dyDescent="0.3">
      <c r="A623">
        <v>621</v>
      </c>
      <c r="B623" s="3" t="s">
        <v>622</v>
      </c>
      <c r="C623" s="3" t="s">
        <v>4731</v>
      </c>
      <c r="D623">
        <v>25000</v>
      </c>
      <c r="E623">
        <v>261</v>
      </c>
      <c r="F623" t="s">
        <v>8220</v>
      </c>
      <c r="G623" t="s">
        <v>8224</v>
      </c>
      <c r="H623" t="s">
        <v>8246</v>
      </c>
      <c r="I623">
        <v>1467934937</v>
      </c>
      <c r="J623" s="10">
        <f t="shared" si="36"/>
        <v>42558.987696759257</v>
      </c>
      <c r="K623">
        <v>1465342937</v>
      </c>
      <c r="L623" s="10">
        <f t="shared" si="37"/>
        <v>42528.987696759257</v>
      </c>
      <c r="M623" t="b">
        <v>0</v>
      </c>
      <c r="N623">
        <v>3</v>
      </c>
      <c r="O623" t="b">
        <v>0</v>
      </c>
      <c r="P623" t="s">
        <v>8272</v>
      </c>
      <c r="Q623" s="5">
        <f t="shared" si="38"/>
        <v>1.044E-2</v>
      </c>
      <c r="R623" s="6">
        <f t="shared" si="39"/>
        <v>87</v>
      </c>
      <c r="S623" t="s">
        <v>8319</v>
      </c>
      <c r="T623" t="s">
        <v>8320</v>
      </c>
    </row>
    <row r="624" spans="1:20" ht="43.2" x14ac:dyDescent="0.3">
      <c r="A624">
        <v>622</v>
      </c>
      <c r="B624" s="3" t="s">
        <v>623</v>
      </c>
      <c r="C624" s="3" t="s">
        <v>4732</v>
      </c>
      <c r="D624">
        <v>6000</v>
      </c>
      <c r="E624">
        <v>341</v>
      </c>
      <c r="F624" t="s">
        <v>8220</v>
      </c>
      <c r="G624" t="s">
        <v>8224</v>
      </c>
      <c r="H624" t="s">
        <v>8246</v>
      </c>
      <c r="I624">
        <v>1467398138</v>
      </c>
      <c r="J624" s="10">
        <f t="shared" si="36"/>
        <v>42552.774745370371</v>
      </c>
      <c r="K624">
        <v>1465670138</v>
      </c>
      <c r="L624" s="10">
        <f t="shared" si="37"/>
        <v>42532.774745370371</v>
      </c>
      <c r="M624" t="b">
        <v>0</v>
      </c>
      <c r="N624">
        <v>9</v>
      </c>
      <c r="O624" t="b">
        <v>0</v>
      </c>
      <c r="P624" t="s">
        <v>8272</v>
      </c>
      <c r="Q624" s="5">
        <f t="shared" si="38"/>
        <v>5.6833333333333333E-2</v>
      </c>
      <c r="R624" s="6">
        <f t="shared" si="39"/>
        <v>37.888888888888886</v>
      </c>
      <c r="S624" t="s">
        <v>8319</v>
      </c>
      <c r="T624" t="s">
        <v>8320</v>
      </c>
    </row>
    <row r="625" spans="1:20" ht="57.6" x14ac:dyDescent="0.3">
      <c r="A625">
        <v>623</v>
      </c>
      <c r="B625" s="3" t="s">
        <v>624</v>
      </c>
      <c r="C625" s="3" t="s">
        <v>4733</v>
      </c>
      <c r="D625">
        <v>75000</v>
      </c>
      <c r="E625">
        <v>0</v>
      </c>
      <c r="F625" t="s">
        <v>8220</v>
      </c>
      <c r="G625" t="s">
        <v>8226</v>
      </c>
      <c r="H625" t="s">
        <v>8248</v>
      </c>
      <c r="I625">
        <v>1432771997</v>
      </c>
      <c r="J625" s="10">
        <f t="shared" si="36"/>
        <v>42152.009224537032</v>
      </c>
      <c r="K625">
        <v>1430179997</v>
      </c>
      <c r="L625" s="10">
        <f t="shared" si="37"/>
        <v>42122.009224537032</v>
      </c>
      <c r="M625" t="b">
        <v>0</v>
      </c>
      <c r="N625">
        <v>0</v>
      </c>
      <c r="O625" t="b">
        <v>0</v>
      </c>
      <c r="P625" t="s">
        <v>8272</v>
      </c>
      <c r="Q625" s="5">
        <f t="shared" si="38"/>
        <v>0</v>
      </c>
      <c r="R625" s="6" t="e">
        <f t="shared" si="39"/>
        <v>#DIV/0!</v>
      </c>
      <c r="S625" t="s">
        <v>8319</v>
      </c>
      <c r="T625" t="s">
        <v>8320</v>
      </c>
    </row>
    <row r="626" spans="1:20" ht="43.2" x14ac:dyDescent="0.3">
      <c r="A626">
        <v>624</v>
      </c>
      <c r="B626" s="3" t="s">
        <v>625</v>
      </c>
      <c r="C626" s="3" t="s">
        <v>4734</v>
      </c>
      <c r="D626">
        <v>5000</v>
      </c>
      <c r="E626">
        <v>0</v>
      </c>
      <c r="F626" t="s">
        <v>8220</v>
      </c>
      <c r="G626" t="s">
        <v>8224</v>
      </c>
      <c r="H626" t="s">
        <v>8246</v>
      </c>
      <c r="I626">
        <v>1431647041</v>
      </c>
      <c r="J626" s="10">
        <f t="shared" si="36"/>
        <v>42138.988900462966</v>
      </c>
      <c r="K626">
        <v>1429055041</v>
      </c>
      <c r="L626" s="10">
        <f t="shared" si="37"/>
        <v>42108.988900462966</v>
      </c>
      <c r="M626" t="b">
        <v>0</v>
      </c>
      <c r="N626">
        <v>0</v>
      </c>
      <c r="O626" t="b">
        <v>0</v>
      </c>
      <c r="P626" t="s">
        <v>8272</v>
      </c>
      <c r="Q626" s="5">
        <f t="shared" si="38"/>
        <v>0</v>
      </c>
      <c r="R626" s="6" t="e">
        <f t="shared" si="39"/>
        <v>#DIV/0!</v>
      </c>
      <c r="S626" t="s">
        <v>8319</v>
      </c>
      <c r="T626" t="s">
        <v>8320</v>
      </c>
    </row>
    <row r="627" spans="1:20" ht="43.2" x14ac:dyDescent="0.3">
      <c r="A627">
        <v>625</v>
      </c>
      <c r="B627" s="3" t="s">
        <v>626</v>
      </c>
      <c r="C627" s="3" t="s">
        <v>4735</v>
      </c>
      <c r="D627">
        <v>25000</v>
      </c>
      <c r="E627">
        <v>0</v>
      </c>
      <c r="F627" t="s">
        <v>8220</v>
      </c>
      <c r="G627" t="s">
        <v>8229</v>
      </c>
      <c r="H627" t="s">
        <v>8251</v>
      </c>
      <c r="I627">
        <v>1490560177</v>
      </c>
      <c r="J627" s="10">
        <f t="shared" si="36"/>
        <v>42820.853900462964</v>
      </c>
      <c r="K627">
        <v>1487971777</v>
      </c>
      <c r="L627" s="10">
        <f t="shared" si="37"/>
        <v>42790.895567129628</v>
      </c>
      <c r="M627" t="b">
        <v>0</v>
      </c>
      <c r="N627">
        <v>0</v>
      </c>
      <c r="O627" t="b">
        <v>0</v>
      </c>
      <c r="P627" t="s">
        <v>8272</v>
      </c>
      <c r="Q627" s="5">
        <f t="shared" si="38"/>
        <v>0</v>
      </c>
      <c r="R627" s="6" t="e">
        <f t="shared" si="39"/>
        <v>#DIV/0!</v>
      </c>
      <c r="S627" t="s">
        <v>8319</v>
      </c>
      <c r="T627" t="s">
        <v>8320</v>
      </c>
    </row>
    <row r="628" spans="1:20" ht="43.2" x14ac:dyDescent="0.3">
      <c r="A628">
        <v>626</v>
      </c>
      <c r="B628" s="3" t="s">
        <v>627</v>
      </c>
      <c r="C628" s="3" t="s">
        <v>4736</v>
      </c>
      <c r="D628">
        <v>25000</v>
      </c>
      <c r="E628">
        <v>4345</v>
      </c>
      <c r="F628" t="s">
        <v>8220</v>
      </c>
      <c r="G628" t="s">
        <v>8224</v>
      </c>
      <c r="H628" t="s">
        <v>8246</v>
      </c>
      <c r="I628">
        <v>1439644920</v>
      </c>
      <c r="J628" s="10">
        <f t="shared" si="36"/>
        <v>42231.556944444441</v>
      </c>
      <c r="K628">
        <v>1436793939</v>
      </c>
      <c r="L628" s="10">
        <f t="shared" si="37"/>
        <v>42198.559479166666</v>
      </c>
      <c r="M628" t="b">
        <v>0</v>
      </c>
      <c r="N628">
        <v>39</v>
      </c>
      <c r="O628" t="b">
        <v>0</v>
      </c>
      <c r="P628" t="s">
        <v>8272</v>
      </c>
      <c r="Q628" s="5">
        <f t="shared" si="38"/>
        <v>0.17380000000000001</v>
      </c>
      <c r="R628" s="6">
        <f t="shared" si="39"/>
        <v>111.41025641025641</v>
      </c>
      <c r="S628" t="s">
        <v>8319</v>
      </c>
      <c r="T628" t="s">
        <v>8320</v>
      </c>
    </row>
    <row r="629" spans="1:20" ht="43.2" x14ac:dyDescent="0.3">
      <c r="A629">
        <v>627</v>
      </c>
      <c r="B629" s="3" t="s">
        <v>628</v>
      </c>
      <c r="C629" s="3" t="s">
        <v>4737</v>
      </c>
      <c r="D629">
        <v>450000</v>
      </c>
      <c r="E629">
        <v>90</v>
      </c>
      <c r="F629" t="s">
        <v>8220</v>
      </c>
      <c r="G629" t="s">
        <v>8235</v>
      </c>
      <c r="H629" t="s">
        <v>8255</v>
      </c>
      <c r="I629">
        <v>1457996400</v>
      </c>
      <c r="J629" s="10">
        <f t="shared" si="36"/>
        <v>42443.958333333328</v>
      </c>
      <c r="K629">
        <v>1452842511</v>
      </c>
      <c r="L629" s="10">
        <f t="shared" si="37"/>
        <v>42384.306840277779</v>
      </c>
      <c r="M629" t="b">
        <v>0</v>
      </c>
      <c r="N629">
        <v>1</v>
      </c>
      <c r="O629" t="b">
        <v>0</v>
      </c>
      <c r="P629" t="s">
        <v>8272</v>
      </c>
      <c r="Q629" s="5">
        <f t="shared" si="38"/>
        <v>2.0000000000000001E-4</v>
      </c>
      <c r="R629" s="6">
        <f t="shared" si="39"/>
        <v>90</v>
      </c>
      <c r="S629" t="s">
        <v>8319</v>
      </c>
      <c r="T629" t="s">
        <v>8320</v>
      </c>
    </row>
    <row r="630" spans="1:20" ht="43.2" x14ac:dyDescent="0.3">
      <c r="A630">
        <v>628</v>
      </c>
      <c r="B630" s="3" t="s">
        <v>629</v>
      </c>
      <c r="C630" s="3" t="s">
        <v>4738</v>
      </c>
      <c r="D630">
        <v>5000</v>
      </c>
      <c r="E630">
        <v>0</v>
      </c>
      <c r="F630" t="s">
        <v>8220</v>
      </c>
      <c r="G630" t="s">
        <v>8224</v>
      </c>
      <c r="H630" t="s">
        <v>8246</v>
      </c>
      <c r="I630">
        <v>1405269457</v>
      </c>
      <c r="J630" s="10">
        <f t="shared" si="36"/>
        <v>41833.692789351851</v>
      </c>
      <c r="K630">
        <v>1402677457</v>
      </c>
      <c r="L630" s="10">
        <f t="shared" si="37"/>
        <v>41803.692789351851</v>
      </c>
      <c r="M630" t="b">
        <v>0</v>
      </c>
      <c r="N630">
        <v>0</v>
      </c>
      <c r="O630" t="b">
        <v>0</v>
      </c>
      <c r="P630" t="s">
        <v>8272</v>
      </c>
      <c r="Q630" s="5">
        <f t="shared" si="38"/>
        <v>0</v>
      </c>
      <c r="R630" s="6" t="e">
        <f t="shared" si="39"/>
        <v>#DIV/0!</v>
      </c>
      <c r="S630" t="s">
        <v>8319</v>
      </c>
      <c r="T630" t="s">
        <v>8320</v>
      </c>
    </row>
    <row r="631" spans="1:20" ht="43.2" x14ac:dyDescent="0.3">
      <c r="A631">
        <v>629</v>
      </c>
      <c r="B631" s="3" t="s">
        <v>630</v>
      </c>
      <c r="C631" s="3" t="s">
        <v>4739</v>
      </c>
      <c r="D631">
        <v>200000</v>
      </c>
      <c r="E631">
        <v>350</v>
      </c>
      <c r="F631" t="s">
        <v>8220</v>
      </c>
      <c r="G631" t="s">
        <v>8226</v>
      </c>
      <c r="H631" t="s">
        <v>8248</v>
      </c>
      <c r="I631">
        <v>1463239108</v>
      </c>
      <c r="J631" s="10">
        <f t="shared" si="36"/>
        <v>42504.637824074074</v>
      </c>
      <c r="K631">
        <v>1460647108</v>
      </c>
      <c r="L631" s="10">
        <f t="shared" si="37"/>
        <v>42474.637824074074</v>
      </c>
      <c r="M631" t="b">
        <v>0</v>
      </c>
      <c r="N631">
        <v>3</v>
      </c>
      <c r="O631" t="b">
        <v>0</v>
      </c>
      <c r="P631" t="s">
        <v>8272</v>
      </c>
      <c r="Q631" s="5">
        <f t="shared" si="38"/>
        <v>1.75E-3</v>
      </c>
      <c r="R631" s="6">
        <f t="shared" si="39"/>
        <v>116.66666666666667</v>
      </c>
      <c r="S631" t="s">
        <v>8319</v>
      </c>
      <c r="T631" t="s">
        <v>8320</v>
      </c>
    </row>
    <row r="632" spans="1:20" ht="57.6" x14ac:dyDescent="0.3">
      <c r="A632">
        <v>630</v>
      </c>
      <c r="B632" s="3" t="s">
        <v>631</v>
      </c>
      <c r="C632" s="3" t="s">
        <v>4740</v>
      </c>
      <c r="D632">
        <v>11999</v>
      </c>
      <c r="E632">
        <v>10</v>
      </c>
      <c r="F632" t="s">
        <v>8220</v>
      </c>
      <c r="G632" t="s">
        <v>8224</v>
      </c>
      <c r="H632" t="s">
        <v>8246</v>
      </c>
      <c r="I632">
        <v>1441516200</v>
      </c>
      <c r="J632" s="10">
        <f t="shared" si="36"/>
        <v>42253.215277777781</v>
      </c>
      <c r="K632">
        <v>1438959121</v>
      </c>
      <c r="L632" s="10">
        <f t="shared" si="37"/>
        <v>42223.619456018518</v>
      </c>
      <c r="M632" t="b">
        <v>0</v>
      </c>
      <c r="N632">
        <v>1</v>
      </c>
      <c r="O632" t="b">
        <v>0</v>
      </c>
      <c r="P632" t="s">
        <v>8272</v>
      </c>
      <c r="Q632" s="5">
        <f t="shared" si="38"/>
        <v>8.3340278356529708E-4</v>
      </c>
      <c r="R632" s="6">
        <f t="shared" si="39"/>
        <v>10</v>
      </c>
      <c r="S632" t="s">
        <v>8319</v>
      </c>
      <c r="T632" t="s">
        <v>8320</v>
      </c>
    </row>
    <row r="633" spans="1:20" ht="28.8" x14ac:dyDescent="0.3">
      <c r="A633">
        <v>631</v>
      </c>
      <c r="B633" s="3" t="s">
        <v>632</v>
      </c>
      <c r="C633" s="3" t="s">
        <v>4741</v>
      </c>
      <c r="D633">
        <v>50000</v>
      </c>
      <c r="E633">
        <v>690</v>
      </c>
      <c r="F633" t="s">
        <v>8220</v>
      </c>
      <c r="G633" t="s">
        <v>8229</v>
      </c>
      <c r="H633" t="s">
        <v>8251</v>
      </c>
      <c r="I633">
        <v>1464460329</v>
      </c>
      <c r="J633" s="10">
        <f t="shared" si="36"/>
        <v>42518.772326388891</v>
      </c>
      <c r="K633">
        <v>1461954729</v>
      </c>
      <c r="L633" s="10">
        <f t="shared" si="37"/>
        <v>42489.772326388891</v>
      </c>
      <c r="M633" t="b">
        <v>0</v>
      </c>
      <c r="N633">
        <v>9</v>
      </c>
      <c r="O633" t="b">
        <v>0</v>
      </c>
      <c r="P633" t="s">
        <v>8272</v>
      </c>
      <c r="Q633" s="5">
        <f t="shared" si="38"/>
        <v>1.38E-2</v>
      </c>
      <c r="R633" s="6">
        <f t="shared" si="39"/>
        <v>76.666666666666671</v>
      </c>
      <c r="S633" t="s">
        <v>8319</v>
      </c>
      <c r="T633" t="s">
        <v>8320</v>
      </c>
    </row>
    <row r="634" spans="1:20" ht="28.8" x14ac:dyDescent="0.3">
      <c r="A634">
        <v>632</v>
      </c>
      <c r="B634" s="3" t="s">
        <v>633</v>
      </c>
      <c r="C634" s="3" t="s">
        <v>4742</v>
      </c>
      <c r="D634">
        <v>20000</v>
      </c>
      <c r="E634">
        <v>0</v>
      </c>
      <c r="F634" t="s">
        <v>8220</v>
      </c>
      <c r="G634" t="s">
        <v>8233</v>
      </c>
      <c r="H634" t="s">
        <v>8249</v>
      </c>
      <c r="I634">
        <v>1448470165</v>
      </c>
      <c r="J634" s="10">
        <f t="shared" si="36"/>
        <v>42333.700983796298</v>
      </c>
      <c r="K634">
        <v>1445874565</v>
      </c>
      <c r="L634" s="10">
        <f t="shared" si="37"/>
        <v>42303.659317129626</v>
      </c>
      <c r="M634" t="b">
        <v>0</v>
      </c>
      <c r="N634">
        <v>0</v>
      </c>
      <c r="O634" t="b">
        <v>0</v>
      </c>
      <c r="P634" t="s">
        <v>8272</v>
      </c>
      <c r="Q634" s="5">
        <f t="shared" si="38"/>
        <v>0</v>
      </c>
      <c r="R634" s="6" t="e">
        <f t="shared" si="39"/>
        <v>#DIV/0!</v>
      </c>
      <c r="S634" t="s">
        <v>8319</v>
      </c>
      <c r="T634" t="s">
        <v>8320</v>
      </c>
    </row>
    <row r="635" spans="1:20" ht="43.2" x14ac:dyDescent="0.3">
      <c r="A635">
        <v>633</v>
      </c>
      <c r="B635" s="3" t="s">
        <v>634</v>
      </c>
      <c r="C635" s="3" t="s">
        <v>4743</v>
      </c>
      <c r="D635">
        <v>10000</v>
      </c>
      <c r="E635">
        <v>1245</v>
      </c>
      <c r="F635" t="s">
        <v>8220</v>
      </c>
      <c r="G635" t="s">
        <v>8224</v>
      </c>
      <c r="H635" t="s">
        <v>8246</v>
      </c>
      <c r="I635">
        <v>1466204400</v>
      </c>
      <c r="J635" s="10">
        <f t="shared" si="36"/>
        <v>42538.958333333328</v>
      </c>
      <c r="K635">
        <v>1463469062</v>
      </c>
      <c r="L635" s="10">
        <f t="shared" si="37"/>
        <v>42507.29932870371</v>
      </c>
      <c r="M635" t="b">
        <v>0</v>
      </c>
      <c r="N635">
        <v>25</v>
      </c>
      <c r="O635" t="b">
        <v>0</v>
      </c>
      <c r="P635" t="s">
        <v>8272</v>
      </c>
      <c r="Q635" s="5">
        <f t="shared" si="38"/>
        <v>0.1245</v>
      </c>
      <c r="R635" s="6">
        <f t="shared" si="39"/>
        <v>49.8</v>
      </c>
      <c r="S635" t="s">
        <v>8319</v>
      </c>
      <c r="T635" t="s">
        <v>8320</v>
      </c>
    </row>
    <row r="636" spans="1:20" ht="28.8" x14ac:dyDescent="0.3">
      <c r="A636">
        <v>634</v>
      </c>
      <c r="B636" s="3" t="s">
        <v>635</v>
      </c>
      <c r="C636" s="3" t="s">
        <v>4744</v>
      </c>
      <c r="D636">
        <v>5000</v>
      </c>
      <c r="E636">
        <v>1</v>
      </c>
      <c r="F636" t="s">
        <v>8220</v>
      </c>
      <c r="G636" t="s">
        <v>8224</v>
      </c>
      <c r="H636" t="s">
        <v>8246</v>
      </c>
      <c r="I636">
        <v>1424989029</v>
      </c>
      <c r="J636" s="10">
        <f t="shared" si="36"/>
        <v>42061.928576388891</v>
      </c>
      <c r="K636">
        <v>1422397029</v>
      </c>
      <c r="L636" s="10">
        <f t="shared" si="37"/>
        <v>42031.928576388891</v>
      </c>
      <c r="M636" t="b">
        <v>0</v>
      </c>
      <c r="N636">
        <v>1</v>
      </c>
      <c r="O636" t="b">
        <v>0</v>
      </c>
      <c r="P636" t="s">
        <v>8272</v>
      </c>
      <c r="Q636" s="5">
        <f t="shared" si="38"/>
        <v>2.0000000000000001E-4</v>
      </c>
      <c r="R636" s="6">
        <f t="shared" si="39"/>
        <v>1</v>
      </c>
      <c r="S636" t="s">
        <v>8319</v>
      </c>
      <c r="T636" t="s">
        <v>8320</v>
      </c>
    </row>
    <row r="637" spans="1:20" ht="28.8" x14ac:dyDescent="0.3">
      <c r="A637">
        <v>635</v>
      </c>
      <c r="B637" s="3" t="s">
        <v>636</v>
      </c>
      <c r="C637" s="3" t="s">
        <v>4745</v>
      </c>
      <c r="D637">
        <v>25000</v>
      </c>
      <c r="E637">
        <v>2</v>
      </c>
      <c r="F637" t="s">
        <v>8220</v>
      </c>
      <c r="G637" t="s">
        <v>8224</v>
      </c>
      <c r="H637" t="s">
        <v>8246</v>
      </c>
      <c r="I637">
        <v>1428804762</v>
      </c>
      <c r="J637" s="10">
        <f t="shared" si="36"/>
        <v>42106.092152777783</v>
      </c>
      <c r="K637">
        <v>1426212762</v>
      </c>
      <c r="L637" s="10">
        <f t="shared" si="37"/>
        <v>42076.092152777783</v>
      </c>
      <c r="M637" t="b">
        <v>0</v>
      </c>
      <c r="N637">
        <v>1</v>
      </c>
      <c r="O637" t="b">
        <v>0</v>
      </c>
      <c r="P637" t="s">
        <v>8272</v>
      </c>
      <c r="Q637" s="5">
        <f t="shared" si="38"/>
        <v>8.0000000000000007E-5</v>
      </c>
      <c r="R637" s="6">
        <f t="shared" si="39"/>
        <v>2</v>
      </c>
      <c r="S637" t="s">
        <v>8319</v>
      </c>
      <c r="T637" t="s">
        <v>8320</v>
      </c>
    </row>
    <row r="638" spans="1:20" ht="43.2" x14ac:dyDescent="0.3">
      <c r="A638">
        <v>636</v>
      </c>
      <c r="B638" s="3" t="s">
        <v>637</v>
      </c>
      <c r="C638" s="3" t="s">
        <v>4746</v>
      </c>
      <c r="D638">
        <v>2000</v>
      </c>
      <c r="E638">
        <v>4</v>
      </c>
      <c r="F638" t="s">
        <v>8220</v>
      </c>
      <c r="G638" t="s">
        <v>8225</v>
      </c>
      <c r="H638" t="s">
        <v>8247</v>
      </c>
      <c r="I638">
        <v>1433587620</v>
      </c>
      <c r="J638" s="10">
        <f t="shared" si="36"/>
        <v>42161.44930555555</v>
      </c>
      <c r="K638">
        <v>1430996150</v>
      </c>
      <c r="L638" s="10">
        <f t="shared" si="37"/>
        <v>42131.455439814818</v>
      </c>
      <c r="M638" t="b">
        <v>0</v>
      </c>
      <c r="N638">
        <v>1</v>
      </c>
      <c r="O638" t="b">
        <v>0</v>
      </c>
      <c r="P638" t="s">
        <v>8272</v>
      </c>
      <c r="Q638" s="5">
        <f t="shared" si="38"/>
        <v>2E-3</v>
      </c>
      <c r="R638" s="6">
        <f t="shared" si="39"/>
        <v>4</v>
      </c>
      <c r="S638" t="s">
        <v>8319</v>
      </c>
      <c r="T638" t="s">
        <v>8320</v>
      </c>
    </row>
    <row r="639" spans="1:20" ht="43.2" x14ac:dyDescent="0.3">
      <c r="A639">
        <v>637</v>
      </c>
      <c r="B639" s="3" t="s">
        <v>638</v>
      </c>
      <c r="C639" s="3" t="s">
        <v>4747</v>
      </c>
      <c r="D639">
        <v>100000</v>
      </c>
      <c r="E639">
        <v>0</v>
      </c>
      <c r="F639" t="s">
        <v>8220</v>
      </c>
      <c r="G639" t="s">
        <v>8225</v>
      </c>
      <c r="H639" t="s">
        <v>8247</v>
      </c>
      <c r="I639">
        <v>1488063840</v>
      </c>
      <c r="J639" s="10">
        <f t="shared" si="36"/>
        <v>42791.961111111115</v>
      </c>
      <c r="K639">
        <v>1485558318</v>
      </c>
      <c r="L639" s="10">
        <f t="shared" si="37"/>
        <v>42762.962013888886</v>
      </c>
      <c r="M639" t="b">
        <v>0</v>
      </c>
      <c r="N639">
        <v>0</v>
      </c>
      <c r="O639" t="b">
        <v>0</v>
      </c>
      <c r="P639" t="s">
        <v>8272</v>
      </c>
      <c r="Q639" s="5">
        <f t="shared" si="38"/>
        <v>0</v>
      </c>
      <c r="R639" s="6" t="e">
        <f t="shared" si="39"/>
        <v>#DIV/0!</v>
      </c>
      <c r="S639" t="s">
        <v>8319</v>
      </c>
      <c r="T639" t="s">
        <v>8320</v>
      </c>
    </row>
    <row r="640" spans="1:20" x14ac:dyDescent="0.3">
      <c r="A640">
        <v>638</v>
      </c>
      <c r="B640" s="3" t="s">
        <v>639</v>
      </c>
      <c r="C640" s="3" t="s">
        <v>4748</v>
      </c>
      <c r="D640">
        <v>200000</v>
      </c>
      <c r="E640">
        <v>18</v>
      </c>
      <c r="F640" t="s">
        <v>8220</v>
      </c>
      <c r="G640" t="s">
        <v>8236</v>
      </c>
      <c r="H640" t="s">
        <v>8249</v>
      </c>
      <c r="I640">
        <v>1490447662</v>
      </c>
      <c r="J640" s="10">
        <f t="shared" si="36"/>
        <v>42819.55164351852</v>
      </c>
      <c r="K640">
        <v>1485267262</v>
      </c>
      <c r="L640" s="10">
        <f t="shared" si="37"/>
        <v>42759.593310185184</v>
      </c>
      <c r="M640" t="b">
        <v>0</v>
      </c>
      <c r="N640">
        <v>6</v>
      </c>
      <c r="O640" t="b">
        <v>0</v>
      </c>
      <c r="P640" t="s">
        <v>8272</v>
      </c>
      <c r="Q640" s="5">
        <f t="shared" si="38"/>
        <v>9.0000000000000006E-5</v>
      </c>
      <c r="R640" s="6">
        <f t="shared" si="39"/>
        <v>3</v>
      </c>
      <c r="S640" t="s">
        <v>8319</v>
      </c>
      <c r="T640" t="s">
        <v>8320</v>
      </c>
    </row>
    <row r="641" spans="1:20" ht="28.8" x14ac:dyDescent="0.3">
      <c r="A641">
        <v>639</v>
      </c>
      <c r="B641" s="3" t="s">
        <v>640</v>
      </c>
      <c r="C641" s="3" t="s">
        <v>4749</v>
      </c>
      <c r="D641">
        <v>1000000</v>
      </c>
      <c r="E641">
        <v>1</v>
      </c>
      <c r="F641" t="s">
        <v>8220</v>
      </c>
      <c r="G641" t="s">
        <v>8224</v>
      </c>
      <c r="H641" t="s">
        <v>8246</v>
      </c>
      <c r="I641">
        <v>1413208795</v>
      </c>
      <c r="J641" s="10">
        <f t="shared" si="36"/>
        <v>41925.583275462966</v>
      </c>
      <c r="K641">
        <v>1408024795</v>
      </c>
      <c r="L641" s="10">
        <f t="shared" si="37"/>
        <v>41865.583275462966</v>
      </c>
      <c r="M641" t="b">
        <v>0</v>
      </c>
      <c r="N641">
        <v>1</v>
      </c>
      <c r="O641" t="b">
        <v>0</v>
      </c>
      <c r="P641" t="s">
        <v>8272</v>
      </c>
      <c r="Q641" s="5">
        <f t="shared" si="38"/>
        <v>9.9999999999999995E-7</v>
      </c>
      <c r="R641" s="6">
        <f t="shared" si="39"/>
        <v>1</v>
      </c>
      <c r="S641" t="s">
        <v>8319</v>
      </c>
      <c r="T641" t="s">
        <v>8320</v>
      </c>
    </row>
    <row r="642" spans="1:20" ht="43.2" x14ac:dyDescent="0.3">
      <c r="A642">
        <v>640</v>
      </c>
      <c r="B642" s="3" t="s">
        <v>641</v>
      </c>
      <c r="C642" s="3" t="s">
        <v>4750</v>
      </c>
      <c r="D642">
        <v>70</v>
      </c>
      <c r="E642">
        <v>101</v>
      </c>
      <c r="F642" t="s">
        <v>8219</v>
      </c>
      <c r="G642" t="s">
        <v>8230</v>
      </c>
      <c r="H642" t="s">
        <v>8249</v>
      </c>
      <c r="I642">
        <v>1480028400</v>
      </c>
      <c r="J642" s="10">
        <f t="shared" si="36"/>
        <v>42698.958333333328</v>
      </c>
      <c r="K642">
        <v>1478685915</v>
      </c>
      <c r="L642" s="10">
        <f t="shared" si="37"/>
        <v>42683.420312500006</v>
      </c>
      <c r="M642" t="b">
        <v>0</v>
      </c>
      <c r="N642">
        <v>2</v>
      </c>
      <c r="O642" t="b">
        <v>1</v>
      </c>
      <c r="P642" t="s">
        <v>8273</v>
      </c>
      <c r="Q642" s="5">
        <f t="shared" si="38"/>
        <v>1.4428571428571428</v>
      </c>
      <c r="R642" s="6">
        <f t="shared" si="39"/>
        <v>50.5</v>
      </c>
      <c r="S642" t="s">
        <v>8319</v>
      </c>
      <c r="T642" t="s">
        <v>8321</v>
      </c>
    </row>
    <row r="643" spans="1:20" ht="43.2" x14ac:dyDescent="0.3">
      <c r="A643">
        <v>641</v>
      </c>
      <c r="B643" s="3" t="s">
        <v>642</v>
      </c>
      <c r="C643" s="3" t="s">
        <v>4751</v>
      </c>
      <c r="D643">
        <v>40000</v>
      </c>
      <c r="E643">
        <v>47665</v>
      </c>
      <c r="F643" t="s">
        <v>8219</v>
      </c>
      <c r="G643" t="s">
        <v>8224</v>
      </c>
      <c r="H643" t="s">
        <v>8246</v>
      </c>
      <c r="I643">
        <v>1439473248</v>
      </c>
      <c r="J643" s="10">
        <f t="shared" ref="J643:J706" si="40">(((I643/60)/60)/24)+DATE(1970,1,1)</f>
        <v>42229.57</v>
      </c>
      <c r="K643">
        <v>1436881248</v>
      </c>
      <c r="L643" s="10">
        <f t="shared" ref="L643:L706" si="41">(((K643/60)/60)/24)+DATE(1970,1,1)</f>
        <v>42199.57</v>
      </c>
      <c r="M643" t="b">
        <v>0</v>
      </c>
      <c r="N643">
        <v>315</v>
      </c>
      <c r="O643" t="b">
        <v>1</v>
      </c>
      <c r="P643" t="s">
        <v>8273</v>
      </c>
      <c r="Q643" s="5">
        <f t="shared" ref="Q643:Q706" si="42">E643/D643</f>
        <v>1.1916249999999999</v>
      </c>
      <c r="R643" s="6">
        <f t="shared" ref="R643:R706" si="43">E643/N643</f>
        <v>151.31746031746033</v>
      </c>
      <c r="S643" t="s">
        <v>8319</v>
      </c>
      <c r="T643" t="s">
        <v>8321</v>
      </c>
    </row>
    <row r="644" spans="1:20" ht="43.2" x14ac:dyDescent="0.3">
      <c r="A644">
        <v>642</v>
      </c>
      <c r="B644" s="3" t="s">
        <v>643</v>
      </c>
      <c r="C644" s="3" t="s">
        <v>4752</v>
      </c>
      <c r="D644">
        <v>20000</v>
      </c>
      <c r="E644">
        <v>292097</v>
      </c>
      <c r="F644" t="s">
        <v>8219</v>
      </c>
      <c r="G644" t="s">
        <v>8236</v>
      </c>
      <c r="H644" t="s">
        <v>8249</v>
      </c>
      <c r="I644">
        <v>1439998674</v>
      </c>
      <c r="J644" s="10">
        <f t="shared" si="40"/>
        <v>42235.651319444441</v>
      </c>
      <c r="K644">
        <v>1436888274</v>
      </c>
      <c r="L644" s="10">
        <f t="shared" si="41"/>
        <v>42199.651319444441</v>
      </c>
      <c r="M644" t="b">
        <v>0</v>
      </c>
      <c r="N644">
        <v>2174</v>
      </c>
      <c r="O644" t="b">
        <v>1</v>
      </c>
      <c r="P644" t="s">
        <v>8273</v>
      </c>
      <c r="Q644" s="5">
        <f t="shared" si="42"/>
        <v>14.604850000000001</v>
      </c>
      <c r="R644" s="6">
        <f t="shared" si="43"/>
        <v>134.3592456301748</v>
      </c>
      <c r="S644" t="s">
        <v>8319</v>
      </c>
      <c r="T644" t="s">
        <v>8321</v>
      </c>
    </row>
    <row r="645" spans="1:20" ht="43.2" x14ac:dyDescent="0.3">
      <c r="A645">
        <v>643</v>
      </c>
      <c r="B645" s="3" t="s">
        <v>644</v>
      </c>
      <c r="C645" s="3" t="s">
        <v>4753</v>
      </c>
      <c r="D645">
        <v>25000</v>
      </c>
      <c r="E645">
        <v>26452</v>
      </c>
      <c r="F645" t="s">
        <v>8219</v>
      </c>
      <c r="G645" t="s">
        <v>8224</v>
      </c>
      <c r="H645" t="s">
        <v>8246</v>
      </c>
      <c r="I645">
        <v>1433085875</v>
      </c>
      <c r="J645" s="10">
        <f t="shared" si="40"/>
        <v>42155.642071759255</v>
      </c>
      <c r="K645">
        <v>1428333875</v>
      </c>
      <c r="L645" s="10">
        <f t="shared" si="41"/>
        <v>42100.642071759255</v>
      </c>
      <c r="M645" t="b">
        <v>0</v>
      </c>
      <c r="N645">
        <v>152</v>
      </c>
      <c r="O645" t="b">
        <v>1</v>
      </c>
      <c r="P645" t="s">
        <v>8273</v>
      </c>
      <c r="Q645" s="5">
        <f t="shared" si="42"/>
        <v>1.0580799999999999</v>
      </c>
      <c r="R645" s="6">
        <f t="shared" si="43"/>
        <v>174.02631578947367</v>
      </c>
      <c r="S645" t="s">
        <v>8319</v>
      </c>
      <c r="T645" t="s">
        <v>8321</v>
      </c>
    </row>
    <row r="646" spans="1:20" ht="43.2" x14ac:dyDescent="0.3">
      <c r="A646">
        <v>644</v>
      </c>
      <c r="B646" s="3" t="s">
        <v>645</v>
      </c>
      <c r="C646" s="3" t="s">
        <v>4754</v>
      </c>
      <c r="D646">
        <v>25000</v>
      </c>
      <c r="E646">
        <v>75029.48</v>
      </c>
      <c r="F646" t="s">
        <v>8219</v>
      </c>
      <c r="G646" t="s">
        <v>8224</v>
      </c>
      <c r="H646" t="s">
        <v>8246</v>
      </c>
      <c r="I646">
        <v>1414544400</v>
      </c>
      <c r="J646" s="10">
        <f t="shared" si="40"/>
        <v>41941.041666666664</v>
      </c>
      <c r="K646">
        <v>1410883139</v>
      </c>
      <c r="L646" s="10">
        <f t="shared" si="41"/>
        <v>41898.665960648148</v>
      </c>
      <c r="M646" t="b">
        <v>0</v>
      </c>
      <c r="N646">
        <v>1021</v>
      </c>
      <c r="O646" t="b">
        <v>1</v>
      </c>
      <c r="P646" t="s">
        <v>8273</v>
      </c>
      <c r="Q646" s="5">
        <f t="shared" si="42"/>
        <v>3.0011791999999997</v>
      </c>
      <c r="R646" s="6">
        <f t="shared" si="43"/>
        <v>73.486268364348675</v>
      </c>
      <c r="S646" t="s">
        <v>8319</v>
      </c>
      <c r="T646" t="s">
        <v>8321</v>
      </c>
    </row>
    <row r="647" spans="1:20" ht="28.8" x14ac:dyDescent="0.3">
      <c r="A647">
        <v>645</v>
      </c>
      <c r="B647" s="3" t="s">
        <v>646</v>
      </c>
      <c r="C647" s="3" t="s">
        <v>4755</v>
      </c>
      <c r="D647">
        <v>2000</v>
      </c>
      <c r="E647">
        <v>5574</v>
      </c>
      <c r="F647" t="s">
        <v>8219</v>
      </c>
      <c r="G647" t="s">
        <v>8224</v>
      </c>
      <c r="H647" t="s">
        <v>8246</v>
      </c>
      <c r="I647">
        <v>1470962274</v>
      </c>
      <c r="J647" s="10">
        <f t="shared" si="40"/>
        <v>42594.026319444441</v>
      </c>
      <c r="K647">
        <v>1468370274</v>
      </c>
      <c r="L647" s="10">
        <f t="shared" si="41"/>
        <v>42564.026319444441</v>
      </c>
      <c r="M647" t="b">
        <v>0</v>
      </c>
      <c r="N647">
        <v>237</v>
      </c>
      <c r="O647" t="b">
        <v>1</v>
      </c>
      <c r="P647" t="s">
        <v>8273</v>
      </c>
      <c r="Q647" s="5">
        <f t="shared" si="42"/>
        <v>2.7869999999999999</v>
      </c>
      <c r="R647" s="6">
        <f t="shared" si="43"/>
        <v>23.518987341772153</v>
      </c>
      <c r="S647" t="s">
        <v>8319</v>
      </c>
      <c r="T647" t="s">
        <v>8321</v>
      </c>
    </row>
    <row r="648" spans="1:20" ht="43.2" x14ac:dyDescent="0.3">
      <c r="A648">
        <v>646</v>
      </c>
      <c r="B648" s="3" t="s">
        <v>647</v>
      </c>
      <c r="C648" s="3" t="s">
        <v>4756</v>
      </c>
      <c r="D648">
        <v>800</v>
      </c>
      <c r="E648">
        <v>1055.01</v>
      </c>
      <c r="F648" t="s">
        <v>8219</v>
      </c>
      <c r="G648" t="s">
        <v>8224</v>
      </c>
      <c r="H648" t="s">
        <v>8246</v>
      </c>
      <c r="I648">
        <v>1407788867</v>
      </c>
      <c r="J648" s="10">
        <f t="shared" si="40"/>
        <v>41862.852627314816</v>
      </c>
      <c r="K648">
        <v>1405196867</v>
      </c>
      <c r="L648" s="10">
        <f t="shared" si="41"/>
        <v>41832.852627314816</v>
      </c>
      <c r="M648" t="b">
        <v>0</v>
      </c>
      <c r="N648">
        <v>27</v>
      </c>
      <c r="O648" t="b">
        <v>1</v>
      </c>
      <c r="P648" t="s">
        <v>8273</v>
      </c>
      <c r="Q648" s="5">
        <f t="shared" si="42"/>
        <v>1.3187625000000001</v>
      </c>
      <c r="R648" s="6">
        <f t="shared" si="43"/>
        <v>39.074444444444445</v>
      </c>
      <c r="S648" t="s">
        <v>8319</v>
      </c>
      <c r="T648" t="s">
        <v>8321</v>
      </c>
    </row>
    <row r="649" spans="1:20" ht="43.2" x14ac:dyDescent="0.3">
      <c r="A649">
        <v>647</v>
      </c>
      <c r="B649" s="3" t="s">
        <v>648</v>
      </c>
      <c r="C649" s="3" t="s">
        <v>4757</v>
      </c>
      <c r="D649">
        <v>2000</v>
      </c>
      <c r="E649">
        <v>2141</v>
      </c>
      <c r="F649" t="s">
        <v>8219</v>
      </c>
      <c r="G649" t="s">
        <v>8229</v>
      </c>
      <c r="H649" t="s">
        <v>8251</v>
      </c>
      <c r="I649">
        <v>1458235549</v>
      </c>
      <c r="J649" s="10">
        <f t="shared" si="40"/>
        <v>42446.726261574076</v>
      </c>
      <c r="K649">
        <v>1455647149</v>
      </c>
      <c r="L649" s="10">
        <f t="shared" si="41"/>
        <v>42416.767928240741</v>
      </c>
      <c r="M649" t="b">
        <v>0</v>
      </c>
      <c r="N649">
        <v>17</v>
      </c>
      <c r="O649" t="b">
        <v>1</v>
      </c>
      <c r="P649" t="s">
        <v>8273</v>
      </c>
      <c r="Q649" s="5">
        <f t="shared" si="42"/>
        <v>1.0705</v>
      </c>
      <c r="R649" s="6">
        <f t="shared" si="43"/>
        <v>125.94117647058823</v>
      </c>
      <c r="S649" t="s">
        <v>8319</v>
      </c>
      <c r="T649" t="s">
        <v>8321</v>
      </c>
    </row>
    <row r="650" spans="1:20" ht="28.8" x14ac:dyDescent="0.3">
      <c r="A650">
        <v>648</v>
      </c>
      <c r="B650" s="3" t="s">
        <v>649</v>
      </c>
      <c r="C650" s="3" t="s">
        <v>4758</v>
      </c>
      <c r="D650">
        <v>35000</v>
      </c>
      <c r="E650">
        <v>44388</v>
      </c>
      <c r="F650" t="s">
        <v>8219</v>
      </c>
      <c r="G650" t="s">
        <v>8224</v>
      </c>
      <c r="H650" t="s">
        <v>8246</v>
      </c>
      <c r="I650">
        <v>1413304708</v>
      </c>
      <c r="J650" s="10">
        <f t="shared" si="40"/>
        <v>41926.693379629629</v>
      </c>
      <c r="K650">
        <v>1410280708</v>
      </c>
      <c r="L650" s="10">
        <f t="shared" si="41"/>
        <v>41891.693379629629</v>
      </c>
      <c r="M650" t="b">
        <v>0</v>
      </c>
      <c r="N650">
        <v>27</v>
      </c>
      <c r="O650" t="b">
        <v>1</v>
      </c>
      <c r="P650" t="s">
        <v>8273</v>
      </c>
      <c r="Q650" s="5">
        <f t="shared" si="42"/>
        <v>1.2682285714285715</v>
      </c>
      <c r="R650" s="6">
        <f t="shared" si="43"/>
        <v>1644</v>
      </c>
      <c r="S650" t="s">
        <v>8319</v>
      </c>
      <c r="T650" t="s">
        <v>8321</v>
      </c>
    </row>
    <row r="651" spans="1:20" ht="43.2" x14ac:dyDescent="0.3">
      <c r="A651">
        <v>649</v>
      </c>
      <c r="B651" s="3" t="s">
        <v>650</v>
      </c>
      <c r="C651" s="3" t="s">
        <v>4759</v>
      </c>
      <c r="D651">
        <v>2500</v>
      </c>
      <c r="E651">
        <v>3499</v>
      </c>
      <c r="F651" t="s">
        <v>8219</v>
      </c>
      <c r="G651" t="s">
        <v>8224</v>
      </c>
      <c r="H651" t="s">
        <v>8246</v>
      </c>
      <c r="I651">
        <v>1410904413</v>
      </c>
      <c r="J651" s="10">
        <f t="shared" si="40"/>
        <v>41898.912187499998</v>
      </c>
      <c r="K651">
        <v>1409090013</v>
      </c>
      <c r="L651" s="10">
        <f t="shared" si="41"/>
        <v>41877.912187499998</v>
      </c>
      <c r="M651" t="b">
        <v>0</v>
      </c>
      <c r="N651">
        <v>82</v>
      </c>
      <c r="O651" t="b">
        <v>1</v>
      </c>
      <c r="P651" t="s">
        <v>8273</v>
      </c>
      <c r="Q651" s="5">
        <f t="shared" si="42"/>
        <v>1.3996</v>
      </c>
      <c r="R651" s="6">
        <f t="shared" si="43"/>
        <v>42.670731707317074</v>
      </c>
      <c r="S651" t="s">
        <v>8319</v>
      </c>
      <c r="T651" t="s">
        <v>8321</v>
      </c>
    </row>
    <row r="652" spans="1:20" ht="43.2" x14ac:dyDescent="0.3">
      <c r="A652">
        <v>650</v>
      </c>
      <c r="B652" s="3" t="s">
        <v>651</v>
      </c>
      <c r="C652" s="3" t="s">
        <v>4760</v>
      </c>
      <c r="D652">
        <v>1500</v>
      </c>
      <c r="E652">
        <v>1686</v>
      </c>
      <c r="F652" t="s">
        <v>8219</v>
      </c>
      <c r="G652" t="s">
        <v>8224</v>
      </c>
      <c r="H652" t="s">
        <v>8246</v>
      </c>
      <c r="I652">
        <v>1418953984</v>
      </c>
      <c r="J652" s="10">
        <f t="shared" si="40"/>
        <v>41992.078518518523</v>
      </c>
      <c r="K652">
        <v>1413766384</v>
      </c>
      <c r="L652" s="10">
        <f t="shared" si="41"/>
        <v>41932.036851851852</v>
      </c>
      <c r="M652" t="b">
        <v>0</v>
      </c>
      <c r="N652">
        <v>48</v>
      </c>
      <c r="O652" t="b">
        <v>1</v>
      </c>
      <c r="P652" t="s">
        <v>8273</v>
      </c>
      <c r="Q652" s="5">
        <f t="shared" si="42"/>
        <v>1.1240000000000001</v>
      </c>
      <c r="R652" s="6">
        <f t="shared" si="43"/>
        <v>35.125</v>
      </c>
      <c r="S652" t="s">
        <v>8319</v>
      </c>
      <c r="T652" t="s">
        <v>8321</v>
      </c>
    </row>
    <row r="653" spans="1:20" ht="43.2" x14ac:dyDescent="0.3">
      <c r="A653">
        <v>651</v>
      </c>
      <c r="B653" s="3" t="s">
        <v>652</v>
      </c>
      <c r="C653" s="3" t="s">
        <v>4761</v>
      </c>
      <c r="D653">
        <v>25000</v>
      </c>
      <c r="E653">
        <v>25132</v>
      </c>
      <c r="F653" t="s">
        <v>8219</v>
      </c>
      <c r="G653" t="s">
        <v>8224</v>
      </c>
      <c r="H653" t="s">
        <v>8246</v>
      </c>
      <c r="I653">
        <v>1418430311</v>
      </c>
      <c r="J653" s="10">
        <f t="shared" si="40"/>
        <v>41986.017488425925</v>
      </c>
      <c r="K653">
        <v>1415838311</v>
      </c>
      <c r="L653" s="10">
        <f t="shared" si="41"/>
        <v>41956.017488425925</v>
      </c>
      <c r="M653" t="b">
        <v>0</v>
      </c>
      <c r="N653">
        <v>105</v>
      </c>
      <c r="O653" t="b">
        <v>1</v>
      </c>
      <c r="P653" t="s">
        <v>8273</v>
      </c>
      <c r="Q653" s="5">
        <f t="shared" si="42"/>
        <v>1.00528</v>
      </c>
      <c r="R653" s="6">
        <f t="shared" si="43"/>
        <v>239.35238095238094</v>
      </c>
      <c r="S653" t="s">
        <v>8319</v>
      </c>
      <c r="T653" t="s">
        <v>8321</v>
      </c>
    </row>
    <row r="654" spans="1:20" ht="57.6" x14ac:dyDescent="0.3">
      <c r="A654">
        <v>652</v>
      </c>
      <c r="B654" s="3" t="s">
        <v>653</v>
      </c>
      <c r="C654" s="3" t="s">
        <v>4762</v>
      </c>
      <c r="D654">
        <v>3000</v>
      </c>
      <c r="E654">
        <v>3014</v>
      </c>
      <c r="F654" t="s">
        <v>8219</v>
      </c>
      <c r="G654" t="s">
        <v>8224</v>
      </c>
      <c r="H654" t="s">
        <v>8246</v>
      </c>
      <c r="I654">
        <v>1480613650</v>
      </c>
      <c r="J654" s="10">
        <f t="shared" si="40"/>
        <v>42705.732060185182</v>
      </c>
      <c r="K654">
        <v>1478018050</v>
      </c>
      <c r="L654" s="10">
        <f t="shared" si="41"/>
        <v>42675.690393518518</v>
      </c>
      <c r="M654" t="b">
        <v>0</v>
      </c>
      <c r="N654">
        <v>28</v>
      </c>
      <c r="O654" t="b">
        <v>1</v>
      </c>
      <c r="P654" t="s">
        <v>8273</v>
      </c>
      <c r="Q654" s="5">
        <f t="shared" si="42"/>
        <v>1.0046666666666666</v>
      </c>
      <c r="R654" s="6">
        <f t="shared" si="43"/>
        <v>107.64285714285714</v>
      </c>
      <c r="S654" t="s">
        <v>8319</v>
      </c>
      <c r="T654" t="s">
        <v>8321</v>
      </c>
    </row>
    <row r="655" spans="1:20" ht="57.6" x14ac:dyDescent="0.3">
      <c r="A655">
        <v>653</v>
      </c>
      <c r="B655" s="3" t="s">
        <v>654</v>
      </c>
      <c r="C655" s="3" t="s">
        <v>4763</v>
      </c>
      <c r="D655">
        <v>75000</v>
      </c>
      <c r="E655">
        <v>106084.5</v>
      </c>
      <c r="F655" t="s">
        <v>8219</v>
      </c>
      <c r="G655" t="s">
        <v>8224</v>
      </c>
      <c r="H655" t="s">
        <v>8246</v>
      </c>
      <c r="I655">
        <v>1440082240</v>
      </c>
      <c r="J655" s="10">
        <f t="shared" si="40"/>
        <v>42236.618518518517</v>
      </c>
      <c r="K655">
        <v>1436885440</v>
      </c>
      <c r="L655" s="10">
        <f t="shared" si="41"/>
        <v>42199.618518518517</v>
      </c>
      <c r="M655" t="b">
        <v>0</v>
      </c>
      <c r="N655">
        <v>1107</v>
      </c>
      <c r="O655" t="b">
        <v>1</v>
      </c>
      <c r="P655" t="s">
        <v>8273</v>
      </c>
      <c r="Q655" s="5">
        <f t="shared" si="42"/>
        <v>1.4144600000000001</v>
      </c>
      <c r="R655" s="6">
        <f t="shared" si="43"/>
        <v>95.830623306233065</v>
      </c>
      <c r="S655" t="s">
        <v>8319</v>
      </c>
      <c r="T655" t="s">
        <v>8321</v>
      </c>
    </row>
    <row r="656" spans="1:20" ht="43.2" x14ac:dyDescent="0.3">
      <c r="A656">
        <v>654</v>
      </c>
      <c r="B656" s="3" t="s">
        <v>655</v>
      </c>
      <c r="C656" s="3" t="s">
        <v>4764</v>
      </c>
      <c r="D656">
        <v>12000</v>
      </c>
      <c r="E656">
        <v>32075</v>
      </c>
      <c r="F656" t="s">
        <v>8219</v>
      </c>
      <c r="G656" t="s">
        <v>8224</v>
      </c>
      <c r="H656" t="s">
        <v>8246</v>
      </c>
      <c r="I656">
        <v>1436396313</v>
      </c>
      <c r="J656" s="10">
        <f t="shared" si="40"/>
        <v>42193.957326388889</v>
      </c>
      <c r="K656">
        <v>1433804313</v>
      </c>
      <c r="L656" s="10">
        <f t="shared" si="41"/>
        <v>42163.957326388889</v>
      </c>
      <c r="M656" t="b">
        <v>0</v>
      </c>
      <c r="N656">
        <v>1013</v>
      </c>
      <c r="O656" t="b">
        <v>1</v>
      </c>
      <c r="P656" t="s">
        <v>8273</v>
      </c>
      <c r="Q656" s="5">
        <f t="shared" si="42"/>
        <v>2.6729166666666666</v>
      </c>
      <c r="R656" s="6">
        <f t="shared" si="43"/>
        <v>31.663376110562684</v>
      </c>
      <c r="S656" t="s">
        <v>8319</v>
      </c>
      <c r="T656" t="s">
        <v>8321</v>
      </c>
    </row>
    <row r="657" spans="1:20" ht="43.2" x14ac:dyDescent="0.3">
      <c r="A657">
        <v>655</v>
      </c>
      <c r="B657" s="3" t="s">
        <v>656</v>
      </c>
      <c r="C657" s="3" t="s">
        <v>4765</v>
      </c>
      <c r="D657">
        <v>8000</v>
      </c>
      <c r="E657">
        <v>11751</v>
      </c>
      <c r="F657" t="s">
        <v>8219</v>
      </c>
      <c r="G657" t="s">
        <v>8224</v>
      </c>
      <c r="H657" t="s">
        <v>8246</v>
      </c>
      <c r="I657">
        <v>1426197512</v>
      </c>
      <c r="J657" s="10">
        <f t="shared" si="40"/>
        <v>42075.915648148148</v>
      </c>
      <c r="K657">
        <v>1423609112</v>
      </c>
      <c r="L657" s="10">
        <f t="shared" si="41"/>
        <v>42045.957314814819</v>
      </c>
      <c r="M657" t="b">
        <v>0</v>
      </c>
      <c r="N657">
        <v>274</v>
      </c>
      <c r="O657" t="b">
        <v>1</v>
      </c>
      <c r="P657" t="s">
        <v>8273</v>
      </c>
      <c r="Q657" s="5">
        <f t="shared" si="42"/>
        <v>1.4688749999999999</v>
      </c>
      <c r="R657" s="6">
        <f t="shared" si="43"/>
        <v>42.886861313868614</v>
      </c>
      <c r="S657" t="s">
        <v>8319</v>
      </c>
      <c r="T657" t="s">
        <v>8321</v>
      </c>
    </row>
    <row r="658" spans="1:20" ht="43.2" x14ac:dyDescent="0.3">
      <c r="A658">
        <v>656</v>
      </c>
      <c r="B658" s="3" t="s">
        <v>657</v>
      </c>
      <c r="C658" s="3" t="s">
        <v>4766</v>
      </c>
      <c r="D658">
        <v>5000</v>
      </c>
      <c r="E658">
        <v>10678</v>
      </c>
      <c r="F658" t="s">
        <v>8219</v>
      </c>
      <c r="G658" t="s">
        <v>8224</v>
      </c>
      <c r="H658" t="s">
        <v>8246</v>
      </c>
      <c r="I658">
        <v>1460917119</v>
      </c>
      <c r="J658" s="10">
        <f t="shared" si="40"/>
        <v>42477.762951388882</v>
      </c>
      <c r="K658">
        <v>1455736719</v>
      </c>
      <c r="L658" s="10">
        <f t="shared" si="41"/>
        <v>42417.804618055554</v>
      </c>
      <c r="M658" t="b">
        <v>0</v>
      </c>
      <c r="N658">
        <v>87</v>
      </c>
      <c r="O658" t="b">
        <v>1</v>
      </c>
      <c r="P658" t="s">
        <v>8273</v>
      </c>
      <c r="Q658" s="5">
        <f t="shared" si="42"/>
        <v>2.1356000000000002</v>
      </c>
      <c r="R658" s="6">
        <f t="shared" si="43"/>
        <v>122.73563218390805</v>
      </c>
      <c r="S658" t="s">
        <v>8319</v>
      </c>
      <c r="T658" t="s">
        <v>8321</v>
      </c>
    </row>
    <row r="659" spans="1:20" ht="43.2" x14ac:dyDescent="0.3">
      <c r="A659">
        <v>657</v>
      </c>
      <c r="B659" s="3" t="s">
        <v>658</v>
      </c>
      <c r="C659" s="3" t="s">
        <v>4767</v>
      </c>
      <c r="D659">
        <v>15000</v>
      </c>
      <c r="E659">
        <v>18855</v>
      </c>
      <c r="F659" t="s">
        <v>8219</v>
      </c>
      <c r="G659" t="s">
        <v>8224</v>
      </c>
      <c r="H659" t="s">
        <v>8246</v>
      </c>
      <c r="I659">
        <v>1450901872</v>
      </c>
      <c r="J659" s="10">
        <f t="shared" si="40"/>
        <v>42361.84574074074</v>
      </c>
      <c r="K659">
        <v>1448309872</v>
      </c>
      <c r="L659" s="10">
        <f t="shared" si="41"/>
        <v>42331.84574074074</v>
      </c>
      <c r="M659" t="b">
        <v>0</v>
      </c>
      <c r="N659">
        <v>99</v>
      </c>
      <c r="O659" t="b">
        <v>1</v>
      </c>
      <c r="P659" t="s">
        <v>8273</v>
      </c>
      <c r="Q659" s="5">
        <f t="shared" si="42"/>
        <v>1.2569999999999999</v>
      </c>
      <c r="R659" s="6">
        <f t="shared" si="43"/>
        <v>190.45454545454547</v>
      </c>
      <c r="S659" t="s">
        <v>8319</v>
      </c>
      <c r="T659" t="s">
        <v>8321</v>
      </c>
    </row>
    <row r="660" spans="1:20" ht="43.2" x14ac:dyDescent="0.3">
      <c r="A660">
        <v>658</v>
      </c>
      <c r="B660" s="3" t="s">
        <v>659</v>
      </c>
      <c r="C660" s="3" t="s">
        <v>4768</v>
      </c>
      <c r="D660">
        <v>28888</v>
      </c>
      <c r="E660">
        <v>30177</v>
      </c>
      <c r="F660" t="s">
        <v>8219</v>
      </c>
      <c r="G660" t="s">
        <v>8224</v>
      </c>
      <c r="H660" t="s">
        <v>8246</v>
      </c>
      <c r="I660">
        <v>1437933600</v>
      </c>
      <c r="J660" s="10">
        <f t="shared" si="40"/>
        <v>42211.75</v>
      </c>
      <c r="K660">
        <v>1435117889</v>
      </c>
      <c r="L660" s="10">
        <f t="shared" si="41"/>
        <v>42179.160752314812</v>
      </c>
      <c r="M660" t="b">
        <v>0</v>
      </c>
      <c r="N660">
        <v>276</v>
      </c>
      <c r="O660" t="b">
        <v>1</v>
      </c>
      <c r="P660" t="s">
        <v>8273</v>
      </c>
      <c r="Q660" s="5">
        <f t="shared" si="42"/>
        <v>1.0446206037108834</v>
      </c>
      <c r="R660" s="6">
        <f t="shared" si="43"/>
        <v>109.33695652173913</v>
      </c>
      <c r="S660" t="s">
        <v>8319</v>
      </c>
      <c r="T660" t="s">
        <v>8321</v>
      </c>
    </row>
    <row r="661" spans="1:20" x14ac:dyDescent="0.3">
      <c r="A661">
        <v>659</v>
      </c>
      <c r="B661" s="3" t="s">
        <v>660</v>
      </c>
      <c r="C661" s="3" t="s">
        <v>4769</v>
      </c>
      <c r="D661">
        <v>3000</v>
      </c>
      <c r="E661">
        <v>3017</v>
      </c>
      <c r="F661" t="s">
        <v>8219</v>
      </c>
      <c r="G661" t="s">
        <v>8224</v>
      </c>
      <c r="H661" t="s">
        <v>8246</v>
      </c>
      <c r="I661">
        <v>1440339295</v>
      </c>
      <c r="J661" s="10">
        <f t="shared" si="40"/>
        <v>42239.593692129631</v>
      </c>
      <c r="K661">
        <v>1437747295</v>
      </c>
      <c r="L661" s="10">
        <f t="shared" si="41"/>
        <v>42209.593692129631</v>
      </c>
      <c r="M661" t="b">
        <v>0</v>
      </c>
      <c r="N661">
        <v>21</v>
      </c>
      <c r="O661" t="b">
        <v>1</v>
      </c>
      <c r="P661" t="s">
        <v>8273</v>
      </c>
      <c r="Q661" s="5">
        <f t="shared" si="42"/>
        <v>1.0056666666666667</v>
      </c>
      <c r="R661" s="6">
        <f t="shared" si="43"/>
        <v>143.66666666666666</v>
      </c>
      <c r="S661" t="s">
        <v>8319</v>
      </c>
      <c r="T661" t="s">
        <v>8321</v>
      </c>
    </row>
    <row r="662" spans="1:20" ht="43.2" x14ac:dyDescent="0.3">
      <c r="A662">
        <v>660</v>
      </c>
      <c r="B662" s="3" t="s">
        <v>661</v>
      </c>
      <c r="C662" s="3" t="s">
        <v>4770</v>
      </c>
      <c r="D662">
        <v>50000</v>
      </c>
      <c r="E662">
        <v>1529</v>
      </c>
      <c r="F662" t="s">
        <v>8221</v>
      </c>
      <c r="G662" t="s">
        <v>8224</v>
      </c>
      <c r="H662" t="s">
        <v>8246</v>
      </c>
      <c r="I662">
        <v>1415558879</v>
      </c>
      <c r="J662" s="10">
        <f t="shared" si="40"/>
        <v>41952.783321759263</v>
      </c>
      <c r="K662">
        <v>1412963279</v>
      </c>
      <c r="L662" s="10">
        <f t="shared" si="41"/>
        <v>41922.741655092592</v>
      </c>
      <c r="M662" t="b">
        <v>0</v>
      </c>
      <c r="N662">
        <v>18</v>
      </c>
      <c r="O662" t="b">
        <v>0</v>
      </c>
      <c r="P662" t="s">
        <v>8273</v>
      </c>
      <c r="Q662" s="5">
        <f t="shared" si="42"/>
        <v>3.058E-2</v>
      </c>
      <c r="R662" s="6">
        <f t="shared" si="43"/>
        <v>84.944444444444443</v>
      </c>
      <c r="S662" t="s">
        <v>8319</v>
      </c>
      <c r="T662" t="s">
        <v>8321</v>
      </c>
    </row>
    <row r="663" spans="1:20" ht="43.2" x14ac:dyDescent="0.3">
      <c r="A663">
        <v>661</v>
      </c>
      <c r="B663" s="3" t="s">
        <v>662</v>
      </c>
      <c r="C663" s="3" t="s">
        <v>4771</v>
      </c>
      <c r="D663">
        <v>10000</v>
      </c>
      <c r="E663">
        <v>95</v>
      </c>
      <c r="F663" t="s">
        <v>8221</v>
      </c>
      <c r="G663" t="s">
        <v>8224</v>
      </c>
      <c r="H663" t="s">
        <v>8246</v>
      </c>
      <c r="I663">
        <v>1477236559</v>
      </c>
      <c r="J663" s="10">
        <f t="shared" si="40"/>
        <v>42666.645358796297</v>
      </c>
      <c r="K663">
        <v>1474644559</v>
      </c>
      <c r="L663" s="10">
        <f t="shared" si="41"/>
        <v>42636.645358796297</v>
      </c>
      <c r="M663" t="b">
        <v>0</v>
      </c>
      <c r="N663">
        <v>9</v>
      </c>
      <c r="O663" t="b">
        <v>0</v>
      </c>
      <c r="P663" t="s">
        <v>8273</v>
      </c>
      <c r="Q663" s="5">
        <f t="shared" si="42"/>
        <v>9.4999999999999998E-3</v>
      </c>
      <c r="R663" s="6">
        <f t="shared" si="43"/>
        <v>10.555555555555555</v>
      </c>
      <c r="S663" t="s">
        <v>8319</v>
      </c>
      <c r="T663" t="s">
        <v>8321</v>
      </c>
    </row>
    <row r="664" spans="1:20" ht="43.2" x14ac:dyDescent="0.3">
      <c r="A664">
        <v>662</v>
      </c>
      <c r="B664" s="3" t="s">
        <v>663</v>
      </c>
      <c r="C664" s="3" t="s">
        <v>4772</v>
      </c>
      <c r="D664">
        <v>39000</v>
      </c>
      <c r="E664">
        <v>156</v>
      </c>
      <c r="F664" t="s">
        <v>8221</v>
      </c>
      <c r="G664" t="s">
        <v>8224</v>
      </c>
      <c r="H664" t="s">
        <v>8246</v>
      </c>
      <c r="I664">
        <v>1421404247</v>
      </c>
      <c r="J664" s="10">
        <f t="shared" si="40"/>
        <v>42020.438043981485</v>
      </c>
      <c r="K664">
        <v>1418812247</v>
      </c>
      <c r="L664" s="10">
        <f t="shared" si="41"/>
        <v>41990.438043981485</v>
      </c>
      <c r="M664" t="b">
        <v>0</v>
      </c>
      <c r="N664">
        <v>4</v>
      </c>
      <c r="O664" t="b">
        <v>0</v>
      </c>
      <c r="P664" t="s">
        <v>8273</v>
      </c>
      <c r="Q664" s="5">
        <f t="shared" si="42"/>
        <v>4.0000000000000001E-3</v>
      </c>
      <c r="R664" s="6">
        <f t="shared" si="43"/>
        <v>39</v>
      </c>
      <c r="S664" t="s">
        <v>8319</v>
      </c>
      <c r="T664" t="s">
        <v>8321</v>
      </c>
    </row>
    <row r="665" spans="1:20" ht="43.2" x14ac:dyDescent="0.3">
      <c r="A665">
        <v>663</v>
      </c>
      <c r="B665" s="3" t="s">
        <v>664</v>
      </c>
      <c r="C665" s="3" t="s">
        <v>4773</v>
      </c>
      <c r="D665">
        <v>200000</v>
      </c>
      <c r="E665">
        <v>700</v>
      </c>
      <c r="F665" t="s">
        <v>8221</v>
      </c>
      <c r="G665" t="s">
        <v>8232</v>
      </c>
      <c r="H665" t="s">
        <v>8253</v>
      </c>
      <c r="I665">
        <v>1437250456</v>
      </c>
      <c r="J665" s="10">
        <f t="shared" si="40"/>
        <v>42203.843240740738</v>
      </c>
      <c r="K665">
        <v>1434658456</v>
      </c>
      <c r="L665" s="10">
        <f t="shared" si="41"/>
        <v>42173.843240740738</v>
      </c>
      <c r="M665" t="b">
        <v>0</v>
      </c>
      <c r="N665">
        <v>7</v>
      </c>
      <c r="O665" t="b">
        <v>0</v>
      </c>
      <c r="P665" t="s">
        <v>8273</v>
      </c>
      <c r="Q665" s="5">
        <f t="shared" si="42"/>
        <v>3.5000000000000001E-3</v>
      </c>
      <c r="R665" s="6">
        <f t="shared" si="43"/>
        <v>100</v>
      </c>
      <c r="S665" t="s">
        <v>8319</v>
      </c>
      <c r="T665" t="s">
        <v>8321</v>
      </c>
    </row>
    <row r="666" spans="1:20" ht="43.2" x14ac:dyDescent="0.3">
      <c r="A666">
        <v>664</v>
      </c>
      <c r="B666" s="3" t="s">
        <v>665</v>
      </c>
      <c r="C666" s="3" t="s">
        <v>4774</v>
      </c>
      <c r="D666">
        <v>12000</v>
      </c>
      <c r="E666">
        <v>904</v>
      </c>
      <c r="F666" t="s">
        <v>8221</v>
      </c>
      <c r="G666" t="s">
        <v>8224</v>
      </c>
      <c r="H666" t="s">
        <v>8246</v>
      </c>
      <c r="I666">
        <v>1428940775</v>
      </c>
      <c r="J666" s="10">
        <f t="shared" si="40"/>
        <v>42107.666377314818</v>
      </c>
      <c r="K666">
        <v>1426348775</v>
      </c>
      <c r="L666" s="10">
        <f t="shared" si="41"/>
        <v>42077.666377314818</v>
      </c>
      <c r="M666" t="b">
        <v>0</v>
      </c>
      <c r="N666">
        <v>29</v>
      </c>
      <c r="O666" t="b">
        <v>0</v>
      </c>
      <c r="P666" t="s">
        <v>8273</v>
      </c>
      <c r="Q666" s="5">
        <f t="shared" si="42"/>
        <v>7.5333333333333335E-2</v>
      </c>
      <c r="R666" s="6">
        <f t="shared" si="43"/>
        <v>31.172413793103448</v>
      </c>
      <c r="S666" t="s">
        <v>8319</v>
      </c>
      <c r="T666" t="s">
        <v>8321</v>
      </c>
    </row>
    <row r="667" spans="1:20" ht="43.2" x14ac:dyDescent="0.3">
      <c r="A667">
        <v>665</v>
      </c>
      <c r="B667" s="3" t="s">
        <v>666</v>
      </c>
      <c r="C667" s="3" t="s">
        <v>4775</v>
      </c>
      <c r="D667">
        <v>10000</v>
      </c>
      <c r="E667">
        <v>1864</v>
      </c>
      <c r="F667" t="s">
        <v>8221</v>
      </c>
      <c r="G667" t="s">
        <v>8224</v>
      </c>
      <c r="H667" t="s">
        <v>8246</v>
      </c>
      <c r="I667">
        <v>1484327061</v>
      </c>
      <c r="J667" s="10">
        <f t="shared" si="40"/>
        <v>42748.711354166662</v>
      </c>
      <c r="K667">
        <v>1479143061</v>
      </c>
      <c r="L667" s="10">
        <f t="shared" si="41"/>
        <v>42688.711354166662</v>
      </c>
      <c r="M667" t="b">
        <v>0</v>
      </c>
      <c r="N667">
        <v>12</v>
      </c>
      <c r="O667" t="b">
        <v>0</v>
      </c>
      <c r="P667" t="s">
        <v>8273</v>
      </c>
      <c r="Q667" s="5">
        <f t="shared" si="42"/>
        <v>0.18640000000000001</v>
      </c>
      <c r="R667" s="6">
        <f t="shared" si="43"/>
        <v>155.33333333333334</v>
      </c>
      <c r="S667" t="s">
        <v>8319</v>
      </c>
      <c r="T667" t="s">
        <v>8321</v>
      </c>
    </row>
    <row r="668" spans="1:20" ht="43.2" x14ac:dyDescent="0.3">
      <c r="A668">
        <v>666</v>
      </c>
      <c r="B668" s="3" t="s">
        <v>667</v>
      </c>
      <c r="C668" s="3" t="s">
        <v>4776</v>
      </c>
      <c r="D668">
        <v>200000</v>
      </c>
      <c r="E668">
        <v>8</v>
      </c>
      <c r="F668" t="s">
        <v>8221</v>
      </c>
      <c r="G668" t="s">
        <v>8224</v>
      </c>
      <c r="H668" t="s">
        <v>8246</v>
      </c>
      <c r="I668">
        <v>1408305498</v>
      </c>
      <c r="J668" s="10">
        <f t="shared" si="40"/>
        <v>41868.832152777781</v>
      </c>
      <c r="K668">
        <v>1405713498</v>
      </c>
      <c r="L668" s="10">
        <f t="shared" si="41"/>
        <v>41838.832152777781</v>
      </c>
      <c r="M668" t="b">
        <v>0</v>
      </c>
      <c r="N668">
        <v>4</v>
      </c>
      <c r="O668" t="b">
        <v>0</v>
      </c>
      <c r="P668" t="s">
        <v>8273</v>
      </c>
      <c r="Q668" s="5">
        <f t="shared" si="42"/>
        <v>4.0000000000000003E-5</v>
      </c>
      <c r="R668" s="6">
        <f t="shared" si="43"/>
        <v>2</v>
      </c>
      <c r="S668" t="s">
        <v>8319</v>
      </c>
      <c r="T668" t="s">
        <v>8321</v>
      </c>
    </row>
    <row r="669" spans="1:20" ht="43.2" x14ac:dyDescent="0.3">
      <c r="A669">
        <v>667</v>
      </c>
      <c r="B669" s="3" t="s">
        <v>668</v>
      </c>
      <c r="C669" s="3" t="s">
        <v>4777</v>
      </c>
      <c r="D669">
        <v>50000</v>
      </c>
      <c r="E669">
        <v>5010</v>
      </c>
      <c r="F669" t="s">
        <v>8221</v>
      </c>
      <c r="G669" t="s">
        <v>8237</v>
      </c>
      <c r="H669" t="s">
        <v>8249</v>
      </c>
      <c r="I669">
        <v>1477731463</v>
      </c>
      <c r="J669" s="10">
        <f t="shared" si="40"/>
        <v>42672.373414351852</v>
      </c>
      <c r="K669">
        <v>1474275463</v>
      </c>
      <c r="L669" s="10">
        <f t="shared" si="41"/>
        <v>42632.373414351852</v>
      </c>
      <c r="M669" t="b">
        <v>0</v>
      </c>
      <c r="N669">
        <v>28</v>
      </c>
      <c r="O669" t="b">
        <v>0</v>
      </c>
      <c r="P669" t="s">
        <v>8273</v>
      </c>
      <c r="Q669" s="5">
        <f t="shared" si="42"/>
        <v>0.1002</v>
      </c>
      <c r="R669" s="6">
        <f t="shared" si="43"/>
        <v>178.92857142857142</v>
      </c>
      <c r="S669" t="s">
        <v>8319</v>
      </c>
      <c r="T669" t="s">
        <v>8321</v>
      </c>
    </row>
    <row r="670" spans="1:20" ht="43.2" x14ac:dyDescent="0.3">
      <c r="A670">
        <v>668</v>
      </c>
      <c r="B670" s="3" t="s">
        <v>669</v>
      </c>
      <c r="C670" s="3" t="s">
        <v>4778</v>
      </c>
      <c r="D670">
        <v>15000</v>
      </c>
      <c r="E670">
        <v>684</v>
      </c>
      <c r="F670" t="s">
        <v>8221</v>
      </c>
      <c r="G670" t="s">
        <v>8224</v>
      </c>
      <c r="H670" t="s">
        <v>8246</v>
      </c>
      <c r="I670">
        <v>1431374222</v>
      </c>
      <c r="J670" s="10">
        <f t="shared" si="40"/>
        <v>42135.831273148149</v>
      </c>
      <c r="K670">
        <v>1427486222</v>
      </c>
      <c r="L670" s="10">
        <f t="shared" si="41"/>
        <v>42090.831273148149</v>
      </c>
      <c r="M670" t="b">
        <v>0</v>
      </c>
      <c r="N670">
        <v>25</v>
      </c>
      <c r="O670" t="b">
        <v>0</v>
      </c>
      <c r="P670" t="s">
        <v>8273</v>
      </c>
      <c r="Q670" s="5">
        <f t="shared" si="42"/>
        <v>4.5600000000000002E-2</v>
      </c>
      <c r="R670" s="6">
        <f t="shared" si="43"/>
        <v>27.36</v>
      </c>
      <c r="S670" t="s">
        <v>8319</v>
      </c>
      <c r="T670" t="s">
        <v>8321</v>
      </c>
    </row>
    <row r="671" spans="1:20" ht="57.6" x14ac:dyDescent="0.3">
      <c r="A671">
        <v>669</v>
      </c>
      <c r="B671" s="3" t="s">
        <v>670</v>
      </c>
      <c r="C671" s="3" t="s">
        <v>4779</v>
      </c>
      <c r="D671">
        <v>200000</v>
      </c>
      <c r="E671">
        <v>43015</v>
      </c>
      <c r="F671" t="s">
        <v>8221</v>
      </c>
      <c r="G671" t="s">
        <v>8235</v>
      </c>
      <c r="H671" t="s">
        <v>8255</v>
      </c>
      <c r="I671">
        <v>1467817258</v>
      </c>
      <c r="J671" s="10">
        <f t="shared" si="40"/>
        <v>42557.625671296293</v>
      </c>
      <c r="K671">
        <v>1465225258</v>
      </c>
      <c r="L671" s="10">
        <f t="shared" si="41"/>
        <v>42527.625671296293</v>
      </c>
      <c r="M671" t="b">
        <v>0</v>
      </c>
      <c r="N671">
        <v>28</v>
      </c>
      <c r="O671" t="b">
        <v>0</v>
      </c>
      <c r="P671" t="s">
        <v>8273</v>
      </c>
      <c r="Q671" s="5">
        <f t="shared" si="42"/>
        <v>0.21507499999999999</v>
      </c>
      <c r="R671" s="6">
        <f t="shared" si="43"/>
        <v>1536.25</v>
      </c>
      <c r="S671" t="s">
        <v>8319</v>
      </c>
      <c r="T671" t="s">
        <v>8321</v>
      </c>
    </row>
    <row r="672" spans="1:20" ht="57.6" x14ac:dyDescent="0.3">
      <c r="A672">
        <v>670</v>
      </c>
      <c r="B672" s="3" t="s">
        <v>671</v>
      </c>
      <c r="C672" s="3" t="s">
        <v>4780</v>
      </c>
      <c r="D672">
        <v>90000</v>
      </c>
      <c r="E672">
        <v>26349</v>
      </c>
      <c r="F672" t="s">
        <v>8221</v>
      </c>
      <c r="G672" t="s">
        <v>8237</v>
      </c>
      <c r="H672" t="s">
        <v>8249</v>
      </c>
      <c r="I672">
        <v>1466323800</v>
      </c>
      <c r="J672" s="10">
        <f t="shared" si="40"/>
        <v>42540.340277777781</v>
      </c>
      <c r="K672">
        <v>1463418120</v>
      </c>
      <c r="L672" s="10">
        <f t="shared" si="41"/>
        <v>42506.709722222222</v>
      </c>
      <c r="M672" t="b">
        <v>0</v>
      </c>
      <c r="N672">
        <v>310</v>
      </c>
      <c r="O672" t="b">
        <v>0</v>
      </c>
      <c r="P672" t="s">
        <v>8273</v>
      </c>
      <c r="Q672" s="5">
        <f t="shared" si="42"/>
        <v>0.29276666666666668</v>
      </c>
      <c r="R672" s="6">
        <f t="shared" si="43"/>
        <v>84.99677419354839</v>
      </c>
      <c r="S672" t="s">
        <v>8319</v>
      </c>
      <c r="T672" t="s">
        <v>8321</v>
      </c>
    </row>
    <row r="673" spans="1:20" ht="57.6" x14ac:dyDescent="0.3">
      <c r="A673">
        <v>671</v>
      </c>
      <c r="B673" s="3" t="s">
        <v>672</v>
      </c>
      <c r="C673" s="3" t="s">
        <v>4781</v>
      </c>
      <c r="D673">
        <v>30000</v>
      </c>
      <c r="E673">
        <v>11828</v>
      </c>
      <c r="F673" t="s">
        <v>8221</v>
      </c>
      <c r="G673" t="s">
        <v>8224</v>
      </c>
      <c r="H673" t="s">
        <v>8246</v>
      </c>
      <c r="I673">
        <v>1421208000</v>
      </c>
      <c r="J673" s="10">
        <f t="shared" si="40"/>
        <v>42018.166666666672</v>
      </c>
      <c r="K673">
        <v>1418315852</v>
      </c>
      <c r="L673" s="10">
        <f t="shared" si="41"/>
        <v>41984.692731481482</v>
      </c>
      <c r="M673" t="b">
        <v>0</v>
      </c>
      <c r="N673">
        <v>15</v>
      </c>
      <c r="O673" t="b">
        <v>0</v>
      </c>
      <c r="P673" t="s">
        <v>8273</v>
      </c>
      <c r="Q673" s="5">
        <f t="shared" si="42"/>
        <v>0.39426666666666665</v>
      </c>
      <c r="R673" s="6">
        <f t="shared" si="43"/>
        <v>788.5333333333333</v>
      </c>
      <c r="S673" t="s">
        <v>8319</v>
      </c>
      <c r="T673" t="s">
        <v>8321</v>
      </c>
    </row>
    <row r="674" spans="1:20" ht="43.2" x14ac:dyDescent="0.3">
      <c r="A674">
        <v>672</v>
      </c>
      <c r="B674" s="3" t="s">
        <v>673</v>
      </c>
      <c r="C674" s="3" t="s">
        <v>4782</v>
      </c>
      <c r="D674">
        <v>50000</v>
      </c>
      <c r="E674">
        <v>10814</v>
      </c>
      <c r="F674" t="s">
        <v>8221</v>
      </c>
      <c r="G674" t="s">
        <v>8224</v>
      </c>
      <c r="H674" t="s">
        <v>8246</v>
      </c>
      <c r="I674">
        <v>1420088340</v>
      </c>
      <c r="J674" s="10">
        <f t="shared" si="40"/>
        <v>42005.207638888889</v>
      </c>
      <c r="K674">
        <v>1417410964</v>
      </c>
      <c r="L674" s="10">
        <f t="shared" si="41"/>
        <v>41974.219490740739</v>
      </c>
      <c r="M674" t="b">
        <v>0</v>
      </c>
      <c r="N674">
        <v>215</v>
      </c>
      <c r="O674" t="b">
        <v>0</v>
      </c>
      <c r="P674" t="s">
        <v>8273</v>
      </c>
      <c r="Q674" s="5">
        <f t="shared" si="42"/>
        <v>0.21628</v>
      </c>
      <c r="R674" s="6">
        <f t="shared" si="43"/>
        <v>50.29767441860465</v>
      </c>
      <c r="S674" t="s">
        <v>8319</v>
      </c>
      <c r="T674" t="s">
        <v>8321</v>
      </c>
    </row>
    <row r="675" spans="1:20" ht="57.6" x14ac:dyDescent="0.3">
      <c r="A675">
        <v>673</v>
      </c>
      <c r="B675" s="3" t="s">
        <v>674</v>
      </c>
      <c r="C675" s="3" t="s">
        <v>4783</v>
      </c>
      <c r="D675">
        <v>100000</v>
      </c>
      <c r="E675">
        <v>205</v>
      </c>
      <c r="F675" t="s">
        <v>8221</v>
      </c>
      <c r="G675" t="s">
        <v>8224</v>
      </c>
      <c r="H675" t="s">
        <v>8246</v>
      </c>
      <c r="I675">
        <v>1409602217</v>
      </c>
      <c r="J675" s="10">
        <f t="shared" si="40"/>
        <v>41883.840474537035</v>
      </c>
      <c r="K675">
        <v>1405714217</v>
      </c>
      <c r="L675" s="10">
        <f t="shared" si="41"/>
        <v>41838.840474537035</v>
      </c>
      <c r="M675" t="b">
        <v>0</v>
      </c>
      <c r="N675">
        <v>3</v>
      </c>
      <c r="O675" t="b">
        <v>0</v>
      </c>
      <c r="P675" t="s">
        <v>8273</v>
      </c>
      <c r="Q675" s="5">
        <f t="shared" si="42"/>
        <v>2.0500000000000002E-3</v>
      </c>
      <c r="R675" s="6">
        <f t="shared" si="43"/>
        <v>68.333333333333329</v>
      </c>
      <c r="S675" t="s">
        <v>8319</v>
      </c>
      <c r="T675" t="s">
        <v>8321</v>
      </c>
    </row>
    <row r="676" spans="1:20" ht="28.8" x14ac:dyDescent="0.3">
      <c r="A676">
        <v>674</v>
      </c>
      <c r="B676" s="3" t="s">
        <v>675</v>
      </c>
      <c r="C676" s="3" t="s">
        <v>4784</v>
      </c>
      <c r="D676">
        <v>50000</v>
      </c>
      <c r="E676">
        <v>15</v>
      </c>
      <c r="F676" t="s">
        <v>8221</v>
      </c>
      <c r="G676" t="s">
        <v>8224</v>
      </c>
      <c r="H676" t="s">
        <v>8246</v>
      </c>
      <c r="I676">
        <v>1407811627</v>
      </c>
      <c r="J676" s="10">
        <f t="shared" si="40"/>
        <v>41863.116053240738</v>
      </c>
      <c r="K676">
        <v>1402627627</v>
      </c>
      <c r="L676" s="10">
        <f t="shared" si="41"/>
        <v>41803.116053240738</v>
      </c>
      <c r="M676" t="b">
        <v>0</v>
      </c>
      <c r="N676">
        <v>2</v>
      </c>
      <c r="O676" t="b">
        <v>0</v>
      </c>
      <c r="P676" t="s">
        <v>8273</v>
      </c>
      <c r="Q676" s="5">
        <f t="shared" si="42"/>
        <v>2.9999999999999997E-4</v>
      </c>
      <c r="R676" s="6">
        <f t="shared" si="43"/>
        <v>7.5</v>
      </c>
      <c r="S676" t="s">
        <v>8319</v>
      </c>
      <c r="T676" t="s">
        <v>8321</v>
      </c>
    </row>
    <row r="677" spans="1:20" ht="43.2" x14ac:dyDescent="0.3">
      <c r="A677">
        <v>675</v>
      </c>
      <c r="B677" s="3" t="s">
        <v>676</v>
      </c>
      <c r="C677" s="3" t="s">
        <v>4785</v>
      </c>
      <c r="D677">
        <v>6000</v>
      </c>
      <c r="E677">
        <v>891</v>
      </c>
      <c r="F677" t="s">
        <v>8221</v>
      </c>
      <c r="G677" t="s">
        <v>8224</v>
      </c>
      <c r="H677" t="s">
        <v>8246</v>
      </c>
      <c r="I677">
        <v>1420095540</v>
      </c>
      <c r="J677" s="10">
        <f t="shared" si="40"/>
        <v>42005.290972222225</v>
      </c>
      <c r="K677">
        <v>1417558804</v>
      </c>
      <c r="L677" s="10">
        <f t="shared" si="41"/>
        <v>41975.930601851855</v>
      </c>
      <c r="M677" t="b">
        <v>0</v>
      </c>
      <c r="N677">
        <v>26</v>
      </c>
      <c r="O677" t="b">
        <v>0</v>
      </c>
      <c r="P677" t="s">
        <v>8273</v>
      </c>
      <c r="Q677" s="5">
        <f t="shared" si="42"/>
        <v>0.14849999999999999</v>
      </c>
      <c r="R677" s="6">
        <f t="shared" si="43"/>
        <v>34.269230769230766</v>
      </c>
      <c r="S677" t="s">
        <v>8319</v>
      </c>
      <c r="T677" t="s">
        <v>8321</v>
      </c>
    </row>
    <row r="678" spans="1:20" ht="57.6" x14ac:dyDescent="0.3">
      <c r="A678">
        <v>676</v>
      </c>
      <c r="B678" s="3" t="s">
        <v>677</v>
      </c>
      <c r="C678" s="3" t="s">
        <v>4786</v>
      </c>
      <c r="D678">
        <v>100000</v>
      </c>
      <c r="E678">
        <v>1471</v>
      </c>
      <c r="F678" t="s">
        <v>8221</v>
      </c>
      <c r="G678" t="s">
        <v>8229</v>
      </c>
      <c r="H678" t="s">
        <v>8251</v>
      </c>
      <c r="I678">
        <v>1423333581</v>
      </c>
      <c r="J678" s="10">
        <f t="shared" si="40"/>
        <v>42042.768298611118</v>
      </c>
      <c r="K678">
        <v>1420741581</v>
      </c>
      <c r="L678" s="10">
        <f t="shared" si="41"/>
        <v>42012.768298611118</v>
      </c>
      <c r="M678" t="b">
        <v>0</v>
      </c>
      <c r="N678">
        <v>24</v>
      </c>
      <c r="O678" t="b">
        <v>0</v>
      </c>
      <c r="P678" t="s">
        <v>8273</v>
      </c>
      <c r="Q678" s="5">
        <f t="shared" si="42"/>
        <v>1.4710000000000001E-2</v>
      </c>
      <c r="R678" s="6">
        <f t="shared" si="43"/>
        <v>61.291666666666664</v>
      </c>
      <c r="S678" t="s">
        <v>8319</v>
      </c>
      <c r="T678" t="s">
        <v>8321</v>
      </c>
    </row>
    <row r="679" spans="1:20" ht="57.6" x14ac:dyDescent="0.3">
      <c r="A679">
        <v>677</v>
      </c>
      <c r="B679" s="3" t="s">
        <v>678</v>
      </c>
      <c r="C679" s="3" t="s">
        <v>4787</v>
      </c>
      <c r="D679">
        <v>50000</v>
      </c>
      <c r="E679">
        <v>12792</v>
      </c>
      <c r="F679" t="s">
        <v>8221</v>
      </c>
      <c r="G679" t="s">
        <v>8237</v>
      </c>
      <c r="H679" t="s">
        <v>8249</v>
      </c>
      <c r="I679">
        <v>1467106895</v>
      </c>
      <c r="J679" s="10">
        <f t="shared" si="40"/>
        <v>42549.403877314813</v>
      </c>
      <c r="K679">
        <v>1463218895</v>
      </c>
      <c r="L679" s="10">
        <f t="shared" si="41"/>
        <v>42504.403877314813</v>
      </c>
      <c r="M679" t="b">
        <v>0</v>
      </c>
      <c r="N679">
        <v>96</v>
      </c>
      <c r="O679" t="b">
        <v>0</v>
      </c>
      <c r="P679" t="s">
        <v>8273</v>
      </c>
      <c r="Q679" s="5">
        <f t="shared" si="42"/>
        <v>0.25584000000000001</v>
      </c>
      <c r="R679" s="6">
        <f t="shared" si="43"/>
        <v>133.25</v>
      </c>
      <c r="S679" t="s">
        <v>8319</v>
      </c>
      <c r="T679" t="s">
        <v>8321</v>
      </c>
    </row>
    <row r="680" spans="1:20" ht="43.2" x14ac:dyDescent="0.3">
      <c r="A680">
        <v>678</v>
      </c>
      <c r="B680" s="3" t="s">
        <v>679</v>
      </c>
      <c r="C680" s="3" t="s">
        <v>4788</v>
      </c>
      <c r="D680">
        <v>29000</v>
      </c>
      <c r="E680">
        <v>1108</v>
      </c>
      <c r="F680" t="s">
        <v>8221</v>
      </c>
      <c r="G680" t="s">
        <v>8224</v>
      </c>
      <c r="H680" t="s">
        <v>8246</v>
      </c>
      <c r="I680">
        <v>1463821338</v>
      </c>
      <c r="J680" s="10">
        <f t="shared" si="40"/>
        <v>42511.376597222217</v>
      </c>
      <c r="K680">
        <v>1461229338</v>
      </c>
      <c r="L680" s="10">
        <f t="shared" si="41"/>
        <v>42481.376597222217</v>
      </c>
      <c r="M680" t="b">
        <v>0</v>
      </c>
      <c r="N680">
        <v>17</v>
      </c>
      <c r="O680" t="b">
        <v>0</v>
      </c>
      <c r="P680" t="s">
        <v>8273</v>
      </c>
      <c r="Q680" s="5">
        <f t="shared" si="42"/>
        <v>3.8206896551724136E-2</v>
      </c>
      <c r="R680" s="6">
        <f t="shared" si="43"/>
        <v>65.17647058823529</v>
      </c>
      <c r="S680" t="s">
        <v>8319</v>
      </c>
      <c r="T680" t="s">
        <v>8321</v>
      </c>
    </row>
    <row r="681" spans="1:20" ht="43.2" x14ac:dyDescent="0.3">
      <c r="A681">
        <v>679</v>
      </c>
      <c r="B681" s="3" t="s">
        <v>680</v>
      </c>
      <c r="C681" s="3" t="s">
        <v>4789</v>
      </c>
      <c r="D681">
        <v>57000</v>
      </c>
      <c r="E681">
        <v>8827</v>
      </c>
      <c r="F681" t="s">
        <v>8221</v>
      </c>
      <c r="G681" t="s">
        <v>8224</v>
      </c>
      <c r="H681" t="s">
        <v>8246</v>
      </c>
      <c r="I681">
        <v>1472920909</v>
      </c>
      <c r="J681" s="10">
        <f t="shared" si="40"/>
        <v>42616.695706018523</v>
      </c>
      <c r="K681">
        <v>1467736909</v>
      </c>
      <c r="L681" s="10">
        <f t="shared" si="41"/>
        <v>42556.695706018523</v>
      </c>
      <c r="M681" t="b">
        <v>0</v>
      </c>
      <c r="N681">
        <v>94</v>
      </c>
      <c r="O681" t="b">
        <v>0</v>
      </c>
      <c r="P681" t="s">
        <v>8273</v>
      </c>
      <c r="Q681" s="5">
        <f t="shared" si="42"/>
        <v>0.15485964912280703</v>
      </c>
      <c r="R681" s="6">
        <f t="shared" si="43"/>
        <v>93.90425531914893</v>
      </c>
      <c r="S681" t="s">
        <v>8319</v>
      </c>
      <c r="T681" t="s">
        <v>8321</v>
      </c>
    </row>
    <row r="682" spans="1:20" ht="43.2" x14ac:dyDescent="0.3">
      <c r="A682">
        <v>680</v>
      </c>
      <c r="B682" s="3" t="s">
        <v>681</v>
      </c>
      <c r="C682" s="3" t="s">
        <v>4790</v>
      </c>
      <c r="D682">
        <v>75000</v>
      </c>
      <c r="E682">
        <v>19434</v>
      </c>
      <c r="F682" t="s">
        <v>8221</v>
      </c>
      <c r="G682" t="s">
        <v>8224</v>
      </c>
      <c r="H682" t="s">
        <v>8246</v>
      </c>
      <c r="I682">
        <v>1410955331</v>
      </c>
      <c r="J682" s="10">
        <f t="shared" si="40"/>
        <v>41899.501516203702</v>
      </c>
      <c r="K682">
        <v>1407931331</v>
      </c>
      <c r="L682" s="10">
        <f t="shared" si="41"/>
        <v>41864.501516203702</v>
      </c>
      <c r="M682" t="b">
        <v>0</v>
      </c>
      <c r="N682">
        <v>129</v>
      </c>
      <c r="O682" t="b">
        <v>0</v>
      </c>
      <c r="P682" t="s">
        <v>8273</v>
      </c>
      <c r="Q682" s="5">
        <f t="shared" si="42"/>
        <v>0.25912000000000002</v>
      </c>
      <c r="R682" s="6">
        <f t="shared" si="43"/>
        <v>150.65116279069767</v>
      </c>
      <c r="S682" t="s">
        <v>8319</v>
      </c>
      <c r="T682" t="s">
        <v>8321</v>
      </c>
    </row>
    <row r="683" spans="1:20" ht="43.2" x14ac:dyDescent="0.3">
      <c r="A683">
        <v>681</v>
      </c>
      <c r="B683" s="3" t="s">
        <v>682</v>
      </c>
      <c r="C683" s="3" t="s">
        <v>4791</v>
      </c>
      <c r="D683">
        <v>2500</v>
      </c>
      <c r="E683">
        <v>1</v>
      </c>
      <c r="F683" t="s">
        <v>8221</v>
      </c>
      <c r="G683" t="s">
        <v>8224</v>
      </c>
      <c r="H683" t="s">
        <v>8246</v>
      </c>
      <c r="I683">
        <v>1477509604</v>
      </c>
      <c r="J683" s="10">
        <f t="shared" si="40"/>
        <v>42669.805601851855</v>
      </c>
      <c r="K683">
        <v>1474917604</v>
      </c>
      <c r="L683" s="10">
        <f t="shared" si="41"/>
        <v>42639.805601851855</v>
      </c>
      <c r="M683" t="b">
        <v>0</v>
      </c>
      <c r="N683">
        <v>1</v>
      </c>
      <c r="O683" t="b">
        <v>0</v>
      </c>
      <c r="P683" t="s">
        <v>8273</v>
      </c>
      <c r="Q683" s="5">
        <f t="shared" si="42"/>
        <v>4.0000000000000002E-4</v>
      </c>
      <c r="R683" s="6">
        <f t="shared" si="43"/>
        <v>1</v>
      </c>
      <c r="S683" t="s">
        <v>8319</v>
      </c>
      <c r="T683" t="s">
        <v>8321</v>
      </c>
    </row>
    <row r="684" spans="1:20" ht="43.2" x14ac:dyDescent="0.3">
      <c r="A684">
        <v>682</v>
      </c>
      <c r="B684" s="3" t="s">
        <v>683</v>
      </c>
      <c r="C684" s="3" t="s">
        <v>4792</v>
      </c>
      <c r="D684">
        <v>50000</v>
      </c>
      <c r="E684">
        <v>53</v>
      </c>
      <c r="F684" t="s">
        <v>8221</v>
      </c>
      <c r="G684" t="s">
        <v>8224</v>
      </c>
      <c r="H684" t="s">
        <v>8246</v>
      </c>
      <c r="I684">
        <v>1489512122</v>
      </c>
      <c r="J684" s="10">
        <f t="shared" si="40"/>
        <v>42808.723634259266</v>
      </c>
      <c r="K684">
        <v>1486923722</v>
      </c>
      <c r="L684" s="10">
        <f t="shared" si="41"/>
        <v>42778.765300925923</v>
      </c>
      <c r="M684" t="b">
        <v>0</v>
      </c>
      <c r="N684">
        <v>4</v>
      </c>
      <c r="O684" t="b">
        <v>0</v>
      </c>
      <c r="P684" t="s">
        <v>8273</v>
      </c>
      <c r="Q684" s="5">
        <f t="shared" si="42"/>
        <v>1.06E-3</v>
      </c>
      <c r="R684" s="6">
        <f t="shared" si="43"/>
        <v>13.25</v>
      </c>
      <c r="S684" t="s">
        <v>8319</v>
      </c>
      <c r="T684" t="s">
        <v>8321</v>
      </c>
    </row>
    <row r="685" spans="1:20" ht="43.2" x14ac:dyDescent="0.3">
      <c r="A685">
        <v>683</v>
      </c>
      <c r="B685" s="3" t="s">
        <v>684</v>
      </c>
      <c r="C685" s="3" t="s">
        <v>4793</v>
      </c>
      <c r="D685">
        <v>35000</v>
      </c>
      <c r="E685">
        <v>298</v>
      </c>
      <c r="F685" t="s">
        <v>8221</v>
      </c>
      <c r="G685" t="s">
        <v>8224</v>
      </c>
      <c r="H685" t="s">
        <v>8246</v>
      </c>
      <c r="I685">
        <v>1477949764</v>
      </c>
      <c r="J685" s="10">
        <f t="shared" si="40"/>
        <v>42674.900046296301</v>
      </c>
      <c r="K685">
        <v>1474493764</v>
      </c>
      <c r="L685" s="10">
        <f t="shared" si="41"/>
        <v>42634.900046296301</v>
      </c>
      <c r="M685" t="b">
        <v>0</v>
      </c>
      <c r="N685">
        <v>3</v>
      </c>
      <c r="O685" t="b">
        <v>0</v>
      </c>
      <c r="P685" t="s">
        <v>8273</v>
      </c>
      <c r="Q685" s="5">
        <f t="shared" si="42"/>
        <v>8.5142857142857138E-3</v>
      </c>
      <c r="R685" s="6">
        <f t="shared" si="43"/>
        <v>99.333333333333329</v>
      </c>
      <c r="S685" t="s">
        <v>8319</v>
      </c>
      <c r="T685" t="s">
        <v>8321</v>
      </c>
    </row>
    <row r="686" spans="1:20" ht="28.8" x14ac:dyDescent="0.3">
      <c r="A686">
        <v>684</v>
      </c>
      <c r="B686" s="3" t="s">
        <v>685</v>
      </c>
      <c r="C686" s="3" t="s">
        <v>4794</v>
      </c>
      <c r="D686">
        <v>320000</v>
      </c>
      <c r="E686">
        <v>23948</v>
      </c>
      <c r="F686" t="s">
        <v>8221</v>
      </c>
      <c r="G686" t="s">
        <v>8224</v>
      </c>
      <c r="H686" t="s">
        <v>8246</v>
      </c>
      <c r="I686">
        <v>1406257200</v>
      </c>
      <c r="J686" s="10">
        <f t="shared" si="40"/>
        <v>41845.125</v>
      </c>
      <c r="K686">
        <v>1403176891</v>
      </c>
      <c r="L686" s="10">
        <f t="shared" si="41"/>
        <v>41809.473275462966</v>
      </c>
      <c r="M686" t="b">
        <v>0</v>
      </c>
      <c r="N686">
        <v>135</v>
      </c>
      <c r="O686" t="b">
        <v>0</v>
      </c>
      <c r="P686" t="s">
        <v>8273</v>
      </c>
      <c r="Q686" s="5">
        <f t="shared" si="42"/>
        <v>7.4837500000000001E-2</v>
      </c>
      <c r="R686" s="6">
        <f t="shared" si="43"/>
        <v>177.39259259259259</v>
      </c>
      <c r="S686" t="s">
        <v>8319</v>
      </c>
      <c r="T686" t="s">
        <v>8321</v>
      </c>
    </row>
    <row r="687" spans="1:20" ht="43.2" x14ac:dyDescent="0.3">
      <c r="A687">
        <v>685</v>
      </c>
      <c r="B687" s="3" t="s">
        <v>686</v>
      </c>
      <c r="C687" s="3" t="s">
        <v>4795</v>
      </c>
      <c r="D687">
        <v>2000</v>
      </c>
      <c r="E687">
        <v>553</v>
      </c>
      <c r="F687" t="s">
        <v>8221</v>
      </c>
      <c r="G687" t="s">
        <v>8224</v>
      </c>
      <c r="H687" t="s">
        <v>8246</v>
      </c>
      <c r="I687">
        <v>1421095672</v>
      </c>
      <c r="J687" s="10">
        <f t="shared" si="40"/>
        <v>42016.866574074069</v>
      </c>
      <c r="K687">
        <v>1417207672</v>
      </c>
      <c r="L687" s="10">
        <f t="shared" si="41"/>
        <v>41971.866574074069</v>
      </c>
      <c r="M687" t="b">
        <v>0</v>
      </c>
      <c r="N687">
        <v>10</v>
      </c>
      <c r="O687" t="b">
        <v>0</v>
      </c>
      <c r="P687" t="s">
        <v>8273</v>
      </c>
      <c r="Q687" s="5">
        <f t="shared" si="42"/>
        <v>0.27650000000000002</v>
      </c>
      <c r="R687" s="6">
        <f t="shared" si="43"/>
        <v>55.3</v>
      </c>
      <c r="S687" t="s">
        <v>8319</v>
      </c>
      <c r="T687" t="s">
        <v>8321</v>
      </c>
    </row>
    <row r="688" spans="1:20" ht="57.6" x14ac:dyDescent="0.3">
      <c r="A688">
        <v>686</v>
      </c>
      <c r="B688" s="3" t="s">
        <v>687</v>
      </c>
      <c r="C688" s="3" t="s">
        <v>4796</v>
      </c>
      <c r="D688">
        <v>500000</v>
      </c>
      <c r="E688">
        <v>0</v>
      </c>
      <c r="F688" t="s">
        <v>8221</v>
      </c>
      <c r="G688" t="s">
        <v>8237</v>
      </c>
      <c r="H688" t="s">
        <v>8249</v>
      </c>
      <c r="I688">
        <v>1438618170</v>
      </c>
      <c r="J688" s="10">
        <f t="shared" si="40"/>
        <v>42219.673263888893</v>
      </c>
      <c r="K688">
        <v>1436026170</v>
      </c>
      <c r="L688" s="10">
        <f t="shared" si="41"/>
        <v>42189.673263888893</v>
      </c>
      <c r="M688" t="b">
        <v>0</v>
      </c>
      <c r="N688">
        <v>0</v>
      </c>
      <c r="O688" t="b">
        <v>0</v>
      </c>
      <c r="P688" t="s">
        <v>8273</v>
      </c>
      <c r="Q688" s="5">
        <f t="shared" si="42"/>
        <v>0</v>
      </c>
      <c r="R688" s="6" t="e">
        <f t="shared" si="43"/>
        <v>#DIV/0!</v>
      </c>
      <c r="S688" t="s">
        <v>8319</v>
      </c>
      <c r="T688" t="s">
        <v>8321</v>
      </c>
    </row>
    <row r="689" spans="1:20" ht="43.2" x14ac:dyDescent="0.3">
      <c r="A689">
        <v>687</v>
      </c>
      <c r="B689" s="3" t="s">
        <v>688</v>
      </c>
      <c r="C689" s="3" t="s">
        <v>4797</v>
      </c>
      <c r="D689">
        <v>100000</v>
      </c>
      <c r="E689">
        <v>3550</v>
      </c>
      <c r="F689" t="s">
        <v>8221</v>
      </c>
      <c r="G689" t="s">
        <v>8238</v>
      </c>
      <c r="H689" t="s">
        <v>8256</v>
      </c>
      <c r="I689">
        <v>1486317653</v>
      </c>
      <c r="J689" s="10">
        <f t="shared" si="40"/>
        <v>42771.750613425931</v>
      </c>
      <c r="K689">
        <v>1481133653</v>
      </c>
      <c r="L689" s="10">
        <f t="shared" si="41"/>
        <v>42711.750613425931</v>
      </c>
      <c r="M689" t="b">
        <v>0</v>
      </c>
      <c r="N689">
        <v>6</v>
      </c>
      <c r="O689" t="b">
        <v>0</v>
      </c>
      <c r="P689" t="s">
        <v>8273</v>
      </c>
      <c r="Q689" s="5">
        <f t="shared" si="42"/>
        <v>3.5499999999999997E-2</v>
      </c>
      <c r="R689" s="6">
        <f t="shared" si="43"/>
        <v>591.66666666666663</v>
      </c>
      <c r="S689" t="s">
        <v>8319</v>
      </c>
      <c r="T689" t="s">
        <v>8321</v>
      </c>
    </row>
    <row r="690" spans="1:20" ht="43.2" x14ac:dyDescent="0.3">
      <c r="A690">
        <v>688</v>
      </c>
      <c r="B690" s="3" t="s">
        <v>689</v>
      </c>
      <c r="C690" s="3" t="s">
        <v>4798</v>
      </c>
      <c r="D690">
        <v>20000</v>
      </c>
      <c r="E690">
        <v>14598</v>
      </c>
      <c r="F690" t="s">
        <v>8221</v>
      </c>
      <c r="G690" t="s">
        <v>8224</v>
      </c>
      <c r="H690" t="s">
        <v>8246</v>
      </c>
      <c r="I690">
        <v>1444876253</v>
      </c>
      <c r="J690" s="10">
        <f t="shared" si="40"/>
        <v>42292.104780092588</v>
      </c>
      <c r="K690">
        <v>1442284253</v>
      </c>
      <c r="L690" s="10">
        <f t="shared" si="41"/>
        <v>42262.104780092588</v>
      </c>
      <c r="M690" t="b">
        <v>0</v>
      </c>
      <c r="N690">
        <v>36</v>
      </c>
      <c r="O690" t="b">
        <v>0</v>
      </c>
      <c r="P690" t="s">
        <v>8273</v>
      </c>
      <c r="Q690" s="5">
        <f t="shared" si="42"/>
        <v>0.72989999999999999</v>
      </c>
      <c r="R690" s="6">
        <f t="shared" si="43"/>
        <v>405.5</v>
      </c>
      <c r="S690" t="s">
        <v>8319</v>
      </c>
      <c r="T690" t="s">
        <v>8321</v>
      </c>
    </row>
    <row r="691" spans="1:20" ht="43.2" x14ac:dyDescent="0.3">
      <c r="A691">
        <v>689</v>
      </c>
      <c r="B691" s="3" t="s">
        <v>690</v>
      </c>
      <c r="C691" s="3" t="s">
        <v>4799</v>
      </c>
      <c r="D691">
        <v>200000</v>
      </c>
      <c r="E691">
        <v>115297.5</v>
      </c>
      <c r="F691" t="s">
        <v>8221</v>
      </c>
      <c r="G691" t="s">
        <v>8224</v>
      </c>
      <c r="H691" t="s">
        <v>8246</v>
      </c>
      <c r="I691">
        <v>1481173140</v>
      </c>
      <c r="J691" s="10">
        <f t="shared" si="40"/>
        <v>42712.207638888889</v>
      </c>
      <c r="K691">
        <v>1478016097</v>
      </c>
      <c r="L691" s="10">
        <f t="shared" si="41"/>
        <v>42675.66778935185</v>
      </c>
      <c r="M691" t="b">
        <v>0</v>
      </c>
      <c r="N691">
        <v>336</v>
      </c>
      <c r="O691" t="b">
        <v>0</v>
      </c>
      <c r="P691" t="s">
        <v>8273</v>
      </c>
      <c r="Q691" s="5">
        <f t="shared" si="42"/>
        <v>0.57648750000000004</v>
      </c>
      <c r="R691" s="6">
        <f t="shared" si="43"/>
        <v>343.14732142857144</v>
      </c>
      <c r="S691" t="s">
        <v>8319</v>
      </c>
      <c r="T691" t="s">
        <v>8321</v>
      </c>
    </row>
    <row r="692" spans="1:20" ht="28.8" x14ac:dyDescent="0.3">
      <c r="A692">
        <v>690</v>
      </c>
      <c r="B692" s="3" t="s">
        <v>691</v>
      </c>
      <c r="C692" s="3" t="s">
        <v>4800</v>
      </c>
      <c r="D692">
        <v>20000</v>
      </c>
      <c r="E692">
        <v>2468</v>
      </c>
      <c r="F692" t="s">
        <v>8221</v>
      </c>
      <c r="G692" t="s">
        <v>8224</v>
      </c>
      <c r="H692" t="s">
        <v>8246</v>
      </c>
      <c r="I692">
        <v>1473400800</v>
      </c>
      <c r="J692" s="10">
        <f t="shared" si="40"/>
        <v>42622.25</v>
      </c>
      <c r="K692">
        <v>1469718841</v>
      </c>
      <c r="L692" s="10">
        <f t="shared" si="41"/>
        <v>42579.634733796294</v>
      </c>
      <c r="M692" t="b">
        <v>0</v>
      </c>
      <c r="N692">
        <v>34</v>
      </c>
      <c r="O692" t="b">
        <v>0</v>
      </c>
      <c r="P692" t="s">
        <v>8273</v>
      </c>
      <c r="Q692" s="5">
        <f t="shared" si="42"/>
        <v>0.1234</v>
      </c>
      <c r="R692" s="6">
        <f t="shared" si="43"/>
        <v>72.588235294117652</v>
      </c>
      <c r="S692" t="s">
        <v>8319</v>
      </c>
      <c r="T692" t="s">
        <v>8321</v>
      </c>
    </row>
    <row r="693" spans="1:20" ht="43.2" x14ac:dyDescent="0.3">
      <c r="A693">
        <v>691</v>
      </c>
      <c r="B693" s="3" t="s">
        <v>692</v>
      </c>
      <c r="C693" s="3" t="s">
        <v>4801</v>
      </c>
      <c r="D693">
        <v>50000</v>
      </c>
      <c r="E693">
        <v>260</v>
      </c>
      <c r="F693" t="s">
        <v>8221</v>
      </c>
      <c r="G693" t="s">
        <v>8224</v>
      </c>
      <c r="H693" t="s">
        <v>8246</v>
      </c>
      <c r="I693">
        <v>1435711246</v>
      </c>
      <c r="J693" s="10">
        <f t="shared" si="40"/>
        <v>42186.028310185182</v>
      </c>
      <c r="K693">
        <v>1433292046</v>
      </c>
      <c r="L693" s="10">
        <f t="shared" si="41"/>
        <v>42158.028310185182</v>
      </c>
      <c r="M693" t="b">
        <v>0</v>
      </c>
      <c r="N693">
        <v>10</v>
      </c>
      <c r="O693" t="b">
        <v>0</v>
      </c>
      <c r="P693" t="s">
        <v>8273</v>
      </c>
      <c r="Q693" s="5">
        <f t="shared" si="42"/>
        <v>5.1999999999999998E-3</v>
      </c>
      <c r="R693" s="6">
        <f t="shared" si="43"/>
        <v>26</v>
      </c>
      <c r="S693" t="s">
        <v>8319</v>
      </c>
      <c r="T693" t="s">
        <v>8321</v>
      </c>
    </row>
    <row r="694" spans="1:20" ht="43.2" x14ac:dyDescent="0.3">
      <c r="A694">
        <v>692</v>
      </c>
      <c r="B694" s="3" t="s">
        <v>693</v>
      </c>
      <c r="C694" s="3" t="s">
        <v>4802</v>
      </c>
      <c r="D694">
        <v>20000</v>
      </c>
      <c r="E694">
        <v>1306</v>
      </c>
      <c r="F694" t="s">
        <v>8221</v>
      </c>
      <c r="G694" t="s">
        <v>8225</v>
      </c>
      <c r="H694" t="s">
        <v>8247</v>
      </c>
      <c r="I694">
        <v>1482397263</v>
      </c>
      <c r="J694" s="10">
        <f t="shared" si="40"/>
        <v>42726.37572916667</v>
      </c>
      <c r="K694">
        <v>1479805263</v>
      </c>
      <c r="L694" s="10">
        <f t="shared" si="41"/>
        <v>42696.37572916667</v>
      </c>
      <c r="M694" t="b">
        <v>0</v>
      </c>
      <c r="N694">
        <v>201</v>
      </c>
      <c r="O694" t="b">
        <v>0</v>
      </c>
      <c r="P694" t="s">
        <v>8273</v>
      </c>
      <c r="Q694" s="5">
        <f t="shared" si="42"/>
        <v>6.5299999999999997E-2</v>
      </c>
      <c r="R694" s="6">
        <f t="shared" si="43"/>
        <v>6.4975124378109452</v>
      </c>
      <c r="S694" t="s">
        <v>8319</v>
      </c>
      <c r="T694" t="s">
        <v>8321</v>
      </c>
    </row>
    <row r="695" spans="1:20" ht="43.2" x14ac:dyDescent="0.3">
      <c r="A695">
        <v>693</v>
      </c>
      <c r="B695" s="3" t="s">
        <v>694</v>
      </c>
      <c r="C695" s="3" t="s">
        <v>4803</v>
      </c>
      <c r="D695">
        <v>100000</v>
      </c>
      <c r="E695">
        <v>35338</v>
      </c>
      <c r="F695" t="s">
        <v>8221</v>
      </c>
      <c r="G695" t="s">
        <v>8224</v>
      </c>
      <c r="H695" t="s">
        <v>8246</v>
      </c>
      <c r="I695">
        <v>1430421827</v>
      </c>
      <c r="J695" s="10">
        <f t="shared" si="40"/>
        <v>42124.808182870373</v>
      </c>
      <c r="K695">
        <v>1427829827</v>
      </c>
      <c r="L695" s="10">
        <f t="shared" si="41"/>
        <v>42094.808182870373</v>
      </c>
      <c r="M695" t="b">
        <v>0</v>
      </c>
      <c r="N695">
        <v>296</v>
      </c>
      <c r="O695" t="b">
        <v>0</v>
      </c>
      <c r="P695" t="s">
        <v>8273</v>
      </c>
      <c r="Q695" s="5">
        <f t="shared" si="42"/>
        <v>0.35338000000000003</v>
      </c>
      <c r="R695" s="6">
        <f t="shared" si="43"/>
        <v>119.38513513513513</v>
      </c>
      <c r="S695" t="s">
        <v>8319</v>
      </c>
      <c r="T695" t="s">
        <v>8321</v>
      </c>
    </row>
    <row r="696" spans="1:20" ht="43.2" x14ac:dyDescent="0.3">
      <c r="A696">
        <v>694</v>
      </c>
      <c r="B696" s="3" t="s">
        <v>695</v>
      </c>
      <c r="C696" s="3" t="s">
        <v>4804</v>
      </c>
      <c r="D696">
        <v>150000</v>
      </c>
      <c r="E696">
        <v>590</v>
      </c>
      <c r="F696" t="s">
        <v>8221</v>
      </c>
      <c r="G696" t="s">
        <v>8224</v>
      </c>
      <c r="H696" t="s">
        <v>8246</v>
      </c>
      <c r="I696">
        <v>1485964559</v>
      </c>
      <c r="J696" s="10">
        <f t="shared" si="40"/>
        <v>42767.663877314815</v>
      </c>
      <c r="K696">
        <v>1483372559</v>
      </c>
      <c r="L696" s="10">
        <f t="shared" si="41"/>
        <v>42737.663877314815</v>
      </c>
      <c r="M696" t="b">
        <v>0</v>
      </c>
      <c r="N696">
        <v>7</v>
      </c>
      <c r="O696" t="b">
        <v>0</v>
      </c>
      <c r="P696" t="s">
        <v>8273</v>
      </c>
      <c r="Q696" s="5">
        <f t="shared" si="42"/>
        <v>3.933333333333333E-3</v>
      </c>
      <c r="R696" s="6">
        <f t="shared" si="43"/>
        <v>84.285714285714292</v>
      </c>
      <c r="S696" t="s">
        <v>8319</v>
      </c>
      <c r="T696" t="s">
        <v>8321</v>
      </c>
    </row>
    <row r="697" spans="1:20" ht="57.6" x14ac:dyDescent="0.3">
      <c r="A697">
        <v>695</v>
      </c>
      <c r="B697" s="3" t="s">
        <v>696</v>
      </c>
      <c r="C697" s="3" t="s">
        <v>4805</v>
      </c>
      <c r="D697">
        <v>60000</v>
      </c>
      <c r="E697">
        <v>636</v>
      </c>
      <c r="F697" t="s">
        <v>8221</v>
      </c>
      <c r="G697" t="s">
        <v>8224</v>
      </c>
      <c r="H697" t="s">
        <v>8246</v>
      </c>
      <c r="I697">
        <v>1414758620</v>
      </c>
      <c r="J697" s="10">
        <f t="shared" si="40"/>
        <v>41943.521064814813</v>
      </c>
      <c r="K697">
        <v>1412166620</v>
      </c>
      <c r="L697" s="10">
        <f t="shared" si="41"/>
        <v>41913.521064814813</v>
      </c>
      <c r="M697" t="b">
        <v>0</v>
      </c>
      <c r="N697">
        <v>7</v>
      </c>
      <c r="O697" t="b">
        <v>0</v>
      </c>
      <c r="P697" t="s">
        <v>8273</v>
      </c>
      <c r="Q697" s="5">
        <f t="shared" si="42"/>
        <v>1.06E-2</v>
      </c>
      <c r="R697" s="6">
        <f t="shared" si="43"/>
        <v>90.857142857142861</v>
      </c>
      <c r="S697" t="s">
        <v>8319</v>
      </c>
      <c r="T697" t="s">
        <v>8321</v>
      </c>
    </row>
    <row r="698" spans="1:20" ht="28.8" x14ac:dyDescent="0.3">
      <c r="A698">
        <v>696</v>
      </c>
      <c r="B698" s="3" t="s">
        <v>697</v>
      </c>
      <c r="C698" s="3" t="s">
        <v>4806</v>
      </c>
      <c r="D698">
        <v>175000</v>
      </c>
      <c r="E698">
        <v>1</v>
      </c>
      <c r="F698" t="s">
        <v>8221</v>
      </c>
      <c r="G698" t="s">
        <v>8233</v>
      </c>
      <c r="H698" t="s">
        <v>8249</v>
      </c>
      <c r="I698">
        <v>1406326502</v>
      </c>
      <c r="J698" s="10">
        <f t="shared" si="40"/>
        <v>41845.927106481482</v>
      </c>
      <c r="K698">
        <v>1403734502</v>
      </c>
      <c r="L698" s="10">
        <f t="shared" si="41"/>
        <v>41815.927106481482</v>
      </c>
      <c r="M698" t="b">
        <v>0</v>
      </c>
      <c r="N698">
        <v>1</v>
      </c>
      <c r="O698" t="b">
        <v>0</v>
      </c>
      <c r="P698" t="s">
        <v>8273</v>
      </c>
      <c r="Q698" s="5">
        <f t="shared" si="42"/>
        <v>5.7142857142857145E-6</v>
      </c>
      <c r="R698" s="6">
        <f t="shared" si="43"/>
        <v>1</v>
      </c>
      <c r="S698" t="s">
        <v>8319</v>
      </c>
      <c r="T698" t="s">
        <v>8321</v>
      </c>
    </row>
    <row r="699" spans="1:20" ht="43.2" x14ac:dyDescent="0.3">
      <c r="A699">
        <v>697</v>
      </c>
      <c r="B699" s="3" t="s">
        <v>698</v>
      </c>
      <c r="C699" s="3" t="s">
        <v>4807</v>
      </c>
      <c r="D699">
        <v>5000</v>
      </c>
      <c r="E699">
        <v>2319</v>
      </c>
      <c r="F699" t="s">
        <v>8221</v>
      </c>
      <c r="G699" t="s">
        <v>8236</v>
      </c>
      <c r="H699" t="s">
        <v>8249</v>
      </c>
      <c r="I699">
        <v>1454502789</v>
      </c>
      <c r="J699" s="10">
        <f t="shared" si="40"/>
        <v>42403.523020833338</v>
      </c>
      <c r="K699">
        <v>1453206789</v>
      </c>
      <c r="L699" s="10">
        <f t="shared" si="41"/>
        <v>42388.523020833338</v>
      </c>
      <c r="M699" t="b">
        <v>0</v>
      </c>
      <c r="N699">
        <v>114</v>
      </c>
      <c r="O699" t="b">
        <v>0</v>
      </c>
      <c r="P699" t="s">
        <v>8273</v>
      </c>
      <c r="Q699" s="5">
        <f t="shared" si="42"/>
        <v>0.46379999999999999</v>
      </c>
      <c r="R699" s="6">
        <f t="shared" si="43"/>
        <v>20.342105263157894</v>
      </c>
      <c r="S699" t="s">
        <v>8319</v>
      </c>
      <c r="T699" t="s">
        <v>8321</v>
      </c>
    </row>
    <row r="700" spans="1:20" ht="43.2" x14ac:dyDescent="0.3">
      <c r="A700">
        <v>698</v>
      </c>
      <c r="B700" s="3" t="s">
        <v>699</v>
      </c>
      <c r="C700" s="3" t="s">
        <v>4808</v>
      </c>
      <c r="D700">
        <v>100000</v>
      </c>
      <c r="E700">
        <v>15390</v>
      </c>
      <c r="F700" t="s">
        <v>8221</v>
      </c>
      <c r="G700" t="s">
        <v>8224</v>
      </c>
      <c r="H700" t="s">
        <v>8246</v>
      </c>
      <c r="I700">
        <v>1411005600</v>
      </c>
      <c r="J700" s="10">
        <f t="shared" si="40"/>
        <v>41900.083333333336</v>
      </c>
      <c r="K700">
        <v>1408141245</v>
      </c>
      <c r="L700" s="10">
        <f t="shared" si="41"/>
        <v>41866.931076388886</v>
      </c>
      <c r="M700" t="b">
        <v>0</v>
      </c>
      <c r="N700">
        <v>29</v>
      </c>
      <c r="O700" t="b">
        <v>0</v>
      </c>
      <c r="P700" t="s">
        <v>8273</v>
      </c>
      <c r="Q700" s="5">
        <f t="shared" si="42"/>
        <v>0.15390000000000001</v>
      </c>
      <c r="R700" s="6">
        <f t="shared" si="43"/>
        <v>530.68965517241384</v>
      </c>
      <c r="S700" t="s">
        <v>8319</v>
      </c>
      <c r="T700" t="s">
        <v>8321</v>
      </c>
    </row>
    <row r="701" spans="1:20" ht="43.2" x14ac:dyDescent="0.3">
      <c r="A701">
        <v>699</v>
      </c>
      <c r="B701" s="3" t="s">
        <v>700</v>
      </c>
      <c r="C701" s="3" t="s">
        <v>4809</v>
      </c>
      <c r="D701">
        <v>130000</v>
      </c>
      <c r="E701">
        <v>107148.74</v>
      </c>
      <c r="F701" t="s">
        <v>8221</v>
      </c>
      <c r="G701" t="s">
        <v>8224</v>
      </c>
      <c r="H701" t="s">
        <v>8246</v>
      </c>
      <c r="I701">
        <v>1385136000</v>
      </c>
      <c r="J701" s="10">
        <f t="shared" si="40"/>
        <v>41600.666666666664</v>
      </c>
      <c r="K701">
        <v>1381923548</v>
      </c>
      <c r="L701" s="10">
        <f t="shared" si="41"/>
        <v>41563.485509259262</v>
      </c>
      <c r="M701" t="b">
        <v>0</v>
      </c>
      <c r="N701">
        <v>890</v>
      </c>
      <c r="O701" t="b">
        <v>0</v>
      </c>
      <c r="P701" t="s">
        <v>8273</v>
      </c>
      <c r="Q701" s="5">
        <f t="shared" si="42"/>
        <v>0.824221076923077</v>
      </c>
      <c r="R701" s="6">
        <f t="shared" si="43"/>
        <v>120.39184269662923</v>
      </c>
      <c r="S701" t="s">
        <v>8319</v>
      </c>
      <c r="T701" t="s">
        <v>8321</v>
      </c>
    </row>
    <row r="702" spans="1:20" ht="43.2" x14ac:dyDescent="0.3">
      <c r="A702">
        <v>700</v>
      </c>
      <c r="B702" s="3" t="s">
        <v>701</v>
      </c>
      <c r="C702" s="3" t="s">
        <v>4810</v>
      </c>
      <c r="D702">
        <v>15000</v>
      </c>
      <c r="E702">
        <v>403</v>
      </c>
      <c r="F702" t="s">
        <v>8221</v>
      </c>
      <c r="G702" t="s">
        <v>8227</v>
      </c>
      <c r="H702" t="s">
        <v>8249</v>
      </c>
      <c r="I702">
        <v>1484065881</v>
      </c>
      <c r="J702" s="10">
        <f t="shared" si="40"/>
        <v>42745.688437500001</v>
      </c>
      <c r="K702">
        <v>1481473881</v>
      </c>
      <c r="L702" s="10">
        <f t="shared" si="41"/>
        <v>42715.688437500001</v>
      </c>
      <c r="M702" t="b">
        <v>0</v>
      </c>
      <c r="N702">
        <v>31</v>
      </c>
      <c r="O702" t="b">
        <v>0</v>
      </c>
      <c r="P702" t="s">
        <v>8273</v>
      </c>
      <c r="Q702" s="5">
        <f t="shared" si="42"/>
        <v>2.6866666666666667E-2</v>
      </c>
      <c r="R702" s="6">
        <f t="shared" si="43"/>
        <v>13</v>
      </c>
      <c r="S702" t="s">
        <v>8319</v>
      </c>
      <c r="T702" t="s">
        <v>8321</v>
      </c>
    </row>
    <row r="703" spans="1:20" ht="43.2" x14ac:dyDescent="0.3">
      <c r="A703">
        <v>701</v>
      </c>
      <c r="B703" s="3" t="s">
        <v>702</v>
      </c>
      <c r="C703" s="3" t="s">
        <v>4811</v>
      </c>
      <c r="D703">
        <v>23000</v>
      </c>
      <c r="E703">
        <v>6118</v>
      </c>
      <c r="F703" t="s">
        <v>8221</v>
      </c>
      <c r="G703" t="s">
        <v>8225</v>
      </c>
      <c r="H703" t="s">
        <v>8247</v>
      </c>
      <c r="I703">
        <v>1406130880</v>
      </c>
      <c r="J703" s="10">
        <f t="shared" si="40"/>
        <v>41843.662962962961</v>
      </c>
      <c r="K703">
        <v>1403538880</v>
      </c>
      <c r="L703" s="10">
        <f t="shared" si="41"/>
        <v>41813.662962962961</v>
      </c>
      <c r="M703" t="b">
        <v>0</v>
      </c>
      <c r="N703">
        <v>21</v>
      </c>
      <c r="O703" t="b">
        <v>0</v>
      </c>
      <c r="P703" t="s">
        <v>8273</v>
      </c>
      <c r="Q703" s="5">
        <f t="shared" si="42"/>
        <v>0.26600000000000001</v>
      </c>
      <c r="R703" s="6">
        <f t="shared" si="43"/>
        <v>291.33333333333331</v>
      </c>
      <c r="S703" t="s">
        <v>8319</v>
      </c>
      <c r="T703" t="s">
        <v>8321</v>
      </c>
    </row>
    <row r="704" spans="1:20" ht="43.2" x14ac:dyDescent="0.3">
      <c r="A704">
        <v>702</v>
      </c>
      <c r="B704" s="3" t="s">
        <v>703</v>
      </c>
      <c r="C704" s="3" t="s">
        <v>4812</v>
      </c>
      <c r="D704">
        <v>15000</v>
      </c>
      <c r="E704">
        <v>4622.01</v>
      </c>
      <c r="F704" t="s">
        <v>8221</v>
      </c>
      <c r="G704" t="s">
        <v>8224</v>
      </c>
      <c r="H704" t="s">
        <v>8246</v>
      </c>
      <c r="I704">
        <v>1480011987</v>
      </c>
      <c r="J704" s="10">
        <f t="shared" si="40"/>
        <v>42698.768368055549</v>
      </c>
      <c r="K704">
        <v>1477416387</v>
      </c>
      <c r="L704" s="10">
        <f t="shared" si="41"/>
        <v>42668.726701388892</v>
      </c>
      <c r="M704" t="b">
        <v>0</v>
      </c>
      <c r="N704">
        <v>37</v>
      </c>
      <c r="O704" t="b">
        <v>0</v>
      </c>
      <c r="P704" t="s">
        <v>8273</v>
      </c>
      <c r="Q704" s="5">
        <f t="shared" si="42"/>
        <v>0.30813400000000002</v>
      </c>
      <c r="R704" s="6">
        <f t="shared" si="43"/>
        <v>124.9191891891892</v>
      </c>
      <c r="S704" t="s">
        <v>8319</v>
      </c>
      <c r="T704" t="s">
        <v>8321</v>
      </c>
    </row>
    <row r="705" spans="1:20" ht="43.2" x14ac:dyDescent="0.3">
      <c r="A705">
        <v>703</v>
      </c>
      <c r="B705" s="3" t="s">
        <v>704</v>
      </c>
      <c r="C705" s="3" t="s">
        <v>4813</v>
      </c>
      <c r="D705">
        <v>15000</v>
      </c>
      <c r="E705">
        <v>837</v>
      </c>
      <c r="F705" t="s">
        <v>8221</v>
      </c>
      <c r="G705" t="s">
        <v>8224</v>
      </c>
      <c r="H705" t="s">
        <v>8246</v>
      </c>
      <c r="I705">
        <v>1485905520</v>
      </c>
      <c r="J705" s="10">
        <f t="shared" si="40"/>
        <v>42766.98055555555</v>
      </c>
      <c r="K705">
        <v>1481150949</v>
      </c>
      <c r="L705" s="10">
        <f t="shared" si="41"/>
        <v>42711.950798611113</v>
      </c>
      <c r="M705" t="b">
        <v>0</v>
      </c>
      <c r="N705">
        <v>7</v>
      </c>
      <c r="O705" t="b">
        <v>0</v>
      </c>
      <c r="P705" t="s">
        <v>8273</v>
      </c>
      <c r="Q705" s="5">
        <f t="shared" si="42"/>
        <v>5.5800000000000002E-2</v>
      </c>
      <c r="R705" s="6">
        <f t="shared" si="43"/>
        <v>119.57142857142857</v>
      </c>
      <c r="S705" t="s">
        <v>8319</v>
      </c>
      <c r="T705" t="s">
        <v>8321</v>
      </c>
    </row>
    <row r="706" spans="1:20" ht="43.2" x14ac:dyDescent="0.3">
      <c r="A706">
        <v>704</v>
      </c>
      <c r="B706" s="3" t="s">
        <v>705</v>
      </c>
      <c r="C706" s="3" t="s">
        <v>4814</v>
      </c>
      <c r="D706">
        <v>55000</v>
      </c>
      <c r="E706">
        <v>481</v>
      </c>
      <c r="F706" t="s">
        <v>8221</v>
      </c>
      <c r="G706" t="s">
        <v>8229</v>
      </c>
      <c r="H706" t="s">
        <v>8251</v>
      </c>
      <c r="I706">
        <v>1487565468</v>
      </c>
      <c r="J706" s="10">
        <f t="shared" si="40"/>
        <v>42786.192916666667</v>
      </c>
      <c r="K706">
        <v>1482381468</v>
      </c>
      <c r="L706" s="10">
        <f t="shared" si="41"/>
        <v>42726.192916666667</v>
      </c>
      <c r="M706" t="b">
        <v>0</v>
      </c>
      <c r="N706">
        <v>4</v>
      </c>
      <c r="O706" t="b">
        <v>0</v>
      </c>
      <c r="P706" t="s">
        <v>8273</v>
      </c>
      <c r="Q706" s="5">
        <f t="shared" si="42"/>
        <v>8.7454545454545458E-3</v>
      </c>
      <c r="R706" s="6">
        <f t="shared" si="43"/>
        <v>120.25</v>
      </c>
      <c r="S706" t="s">
        <v>8319</v>
      </c>
      <c r="T706" t="s">
        <v>8321</v>
      </c>
    </row>
    <row r="707" spans="1:20" ht="28.8" x14ac:dyDescent="0.3">
      <c r="A707">
        <v>705</v>
      </c>
      <c r="B707" s="3" t="s">
        <v>706</v>
      </c>
      <c r="C707" s="3" t="s">
        <v>4815</v>
      </c>
      <c r="D707">
        <v>100000</v>
      </c>
      <c r="E707">
        <v>977</v>
      </c>
      <c r="F707" t="s">
        <v>8221</v>
      </c>
      <c r="G707" t="s">
        <v>8233</v>
      </c>
      <c r="H707" t="s">
        <v>8249</v>
      </c>
      <c r="I707">
        <v>1484999278</v>
      </c>
      <c r="J707" s="10">
        <f t="shared" ref="J707:J770" si="44">(((I707/60)/60)/24)+DATE(1970,1,1)</f>
        <v>42756.491643518515</v>
      </c>
      <c r="K707">
        <v>1482407278</v>
      </c>
      <c r="L707" s="10">
        <f t="shared" ref="L707:L770" si="45">(((K707/60)/60)/24)+DATE(1970,1,1)</f>
        <v>42726.491643518515</v>
      </c>
      <c r="M707" t="b">
        <v>0</v>
      </c>
      <c r="N707">
        <v>5</v>
      </c>
      <c r="O707" t="b">
        <v>0</v>
      </c>
      <c r="P707" t="s">
        <v>8273</v>
      </c>
      <c r="Q707" s="5">
        <f t="shared" ref="Q707:Q770" si="46">E707/D707</f>
        <v>9.7699999999999992E-3</v>
      </c>
      <c r="R707" s="6">
        <f t="shared" ref="R707:R770" si="47">E707/N707</f>
        <v>195.4</v>
      </c>
      <c r="S707" t="s">
        <v>8319</v>
      </c>
      <c r="T707" t="s">
        <v>8321</v>
      </c>
    </row>
    <row r="708" spans="1:20" ht="43.2" x14ac:dyDescent="0.3">
      <c r="A708">
        <v>706</v>
      </c>
      <c r="B708" s="3" t="s">
        <v>707</v>
      </c>
      <c r="C708" s="3" t="s">
        <v>4816</v>
      </c>
      <c r="D708">
        <v>100000</v>
      </c>
      <c r="E708">
        <v>0</v>
      </c>
      <c r="F708" t="s">
        <v>8221</v>
      </c>
      <c r="G708" t="s">
        <v>8227</v>
      </c>
      <c r="H708" t="s">
        <v>8249</v>
      </c>
      <c r="I708">
        <v>1481740740</v>
      </c>
      <c r="J708" s="10">
        <f t="shared" si="44"/>
        <v>42718.777083333334</v>
      </c>
      <c r="K708">
        <v>1478130783</v>
      </c>
      <c r="L708" s="10">
        <f t="shared" si="45"/>
        <v>42676.995173611111</v>
      </c>
      <c r="M708" t="b">
        <v>0</v>
      </c>
      <c r="N708">
        <v>0</v>
      </c>
      <c r="O708" t="b">
        <v>0</v>
      </c>
      <c r="P708" t="s">
        <v>8273</v>
      </c>
      <c r="Q708" s="5">
        <f t="shared" si="46"/>
        <v>0</v>
      </c>
      <c r="R708" s="6" t="e">
        <f t="shared" si="47"/>
        <v>#DIV/0!</v>
      </c>
      <c r="S708" t="s">
        <v>8319</v>
      </c>
      <c r="T708" t="s">
        <v>8321</v>
      </c>
    </row>
    <row r="709" spans="1:20" ht="43.2" x14ac:dyDescent="0.3">
      <c r="A709">
        <v>707</v>
      </c>
      <c r="B709" s="3" t="s">
        <v>708</v>
      </c>
      <c r="C709" s="3" t="s">
        <v>4817</v>
      </c>
      <c r="D709">
        <v>68000</v>
      </c>
      <c r="E709">
        <v>53670.6</v>
      </c>
      <c r="F709" t="s">
        <v>8221</v>
      </c>
      <c r="G709" t="s">
        <v>8225</v>
      </c>
      <c r="H709" t="s">
        <v>8247</v>
      </c>
      <c r="I709">
        <v>1483286127</v>
      </c>
      <c r="J709" s="10">
        <f t="shared" si="44"/>
        <v>42736.663506944446</v>
      </c>
      <c r="K709">
        <v>1479830127</v>
      </c>
      <c r="L709" s="10">
        <f t="shared" si="45"/>
        <v>42696.663506944446</v>
      </c>
      <c r="M709" t="b">
        <v>0</v>
      </c>
      <c r="N709">
        <v>456</v>
      </c>
      <c r="O709" t="b">
        <v>0</v>
      </c>
      <c r="P709" t="s">
        <v>8273</v>
      </c>
      <c r="Q709" s="5">
        <f t="shared" si="46"/>
        <v>0.78927352941176465</v>
      </c>
      <c r="R709" s="6">
        <f t="shared" si="47"/>
        <v>117.69868421052631</v>
      </c>
      <c r="S709" t="s">
        <v>8319</v>
      </c>
      <c r="T709" t="s">
        <v>8321</v>
      </c>
    </row>
    <row r="710" spans="1:20" ht="43.2" x14ac:dyDescent="0.3">
      <c r="A710">
        <v>708</v>
      </c>
      <c r="B710" s="3" t="s">
        <v>709</v>
      </c>
      <c r="C710" s="3" t="s">
        <v>4818</v>
      </c>
      <c r="D710">
        <v>40000</v>
      </c>
      <c r="E710">
        <v>8837</v>
      </c>
      <c r="F710" t="s">
        <v>8221</v>
      </c>
      <c r="G710" t="s">
        <v>8225</v>
      </c>
      <c r="H710" t="s">
        <v>8247</v>
      </c>
      <c r="I710">
        <v>1410616600</v>
      </c>
      <c r="J710" s="10">
        <f t="shared" si="44"/>
        <v>41895.581018518518</v>
      </c>
      <c r="K710">
        <v>1405432600</v>
      </c>
      <c r="L710" s="10">
        <f t="shared" si="45"/>
        <v>41835.581018518518</v>
      </c>
      <c r="M710" t="b">
        <v>0</v>
      </c>
      <c r="N710">
        <v>369</v>
      </c>
      <c r="O710" t="b">
        <v>0</v>
      </c>
      <c r="P710" t="s">
        <v>8273</v>
      </c>
      <c r="Q710" s="5">
        <f t="shared" si="46"/>
        <v>0.22092500000000001</v>
      </c>
      <c r="R710" s="6">
        <f t="shared" si="47"/>
        <v>23.948509485094849</v>
      </c>
      <c r="S710" t="s">
        <v>8319</v>
      </c>
      <c r="T710" t="s">
        <v>8321</v>
      </c>
    </row>
    <row r="711" spans="1:20" ht="28.8" x14ac:dyDescent="0.3">
      <c r="A711">
        <v>709</v>
      </c>
      <c r="B711" s="3" t="s">
        <v>710</v>
      </c>
      <c r="C711" s="3" t="s">
        <v>4819</v>
      </c>
      <c r="D711">
        <v>15000</v>
      </c>
      <c r="E711">
        <v>61</v>
      </c>
      <c r="F711" t="s">
        <v>8221</v>
      </c>
      <c r="G711" t="s">
        <v>8224</v>
      </c>
      <c r="H711" t="s">
        <v>8246</v>
      </c>
      <c r="I711">
        <v>1417741159</v>
      </c>
      <c r="J711" s="10">
        <f t="shared" si="44"/>
        <v>41978.041192129633</v>
      </c>
      <c r="K711">
        <v>1415149159</v>
      </c>
      <c r="L711" s="10">
        <f t="shared" si="45"/>
        <v>41948.041192129633</v>
      </c>
      <c r="M711" t="b">
        <v>0</v>
      </c>
      <c r="N711">
        <v>2</v>
      </c>
      <c r="O711" t="b">
        <v>0</v>
      </c>
      <c r="P711" t="s">
        <v>8273</v>
      </c>
      <c r="Q711" s="5">
        <f t="shared" si="46"/>
        <v>4.0666666666666663E-3</v>
      </c>
      <c r="R711" s="6">
        <f t="shared" si="47"/>
        <v>30.5</v>
      </c>
      <c r="S711" t="s">
        <v>8319</v>
      </c>
      <c r="T711" t="s">
        <v>8321</v>
      </c>
    </row>
    <row r="712" spans="1:20" ht="28.8" x14ac:dyDescent="0.3">
      <c r="A712">
        <v>710</v>
      </c>
      <c r="B712" s="3" t="s">
        <v>711</v>
      </c>
      <c r="C712" s="3" t="s">
        <v>4820</v>
      </c>
      <c r="D712">
        <v>1200</v>
      </c>
      <c r="E712">
        <v>0</v>
      </c>
      <c r="F712" t="s">
        <v>8221</v>
      </c>
      <c r="G712" t="s">
        <v>8229</v>
      </c>
      <c r="H712" t="s">
        <v>8251</v>
      </c>
      <c r="I712">
        <v>1408495440</v>
      </c>
      <c r="J712" s="10">
        <f t="shared" si="44"/>
        <v>41871.030555555553</v>
      </c>
      <c r="K712">
        <v>1405640302</v>
      </c>
      <c r="L712" s="10">
        <f t="shared" si="45"/>
        <v>41837.984976851854</v>
      </c>
      <c r="M712" t="b">
        <v>0</v>
      </c>
      <c r="N712">
        <v>0</v>
      </c>
      <c r="O712" t="b">
        <v>0</v>
      </c>
      <c r="P712" t="s">
        <v>8273</v>
      </c>
      <c r="Q712" s="5">
        <f t="shared" si="46"/>
        <v>0</v>
      </c>
      <c r="R712" s="6" t="e">
        <f t="shared" si="47"/>
        <v>#DIV/0!</v>
      </c>
      <c r="S712" t="s">
        <v>8319</v>
      </c>
      <c r="T712" t="s">
        <v>8321</v>
      </c>
    </row>
    <row r="713" spans="1:20" ht="57.6" x14ac:dyDescent="0.3">
      <c r="A713">
        <v>711</v>
      </c>
      <c r="B713" s="3" t="s">
        <v>712</v>
      </c>
      <c r="C713" s="3" t="s">
        <v>4821</v>
      </c>
      <c r="D713">
        <v>100000</v>
      </c>
      <c r="E713">
        <v>33791</v>
      </c>
      <c r="F713" t="s">
        <v>8221</v>
      </c>
      <c r="G713" t="s">
        <v>8233</v>
      </c>
      <c r="H713" t="s">
        <v>8249</v>
      </c>
      <c r="I713">
        <v>1481716868</v>
      </c>
      <c r="J713" s="10">
        <f t="shared" si="44"/>
        <v>42718.500787037032</v>
      </c>
      <c r="K713">
        <v>1478257268</v>
      </c>
      <c r="L713" s="10">
        <f t="shared" si="45"/>
        <v>42678.459120370375</v>
      </c>
      <c r="M713" t="b">
        <v>0</v>
      </c>
      <c r="N713">
        <v>338</v>
      </c>
      <c r="O713" t="b">
        <v>0</v>
      </c>
      <c r="P713" t="s">
        <v>8273</v>
      </c>
      <c r="Q713" s="5">
        <f t="shared" si="46"/>
        <v>0.33790999999999999</v>
      </c>
      <c r="R713" s="6">
        <f t="shared" si="47"/>
        <v>99.973372781065095</v>
      </c>
      <c r="S713" t="s">
        <v>8319</v>
      </c>
      <c r="T713" t="s">
        <v>8321</v>
      </c>
    </row>
    <row r="714" spans="1:20" ht="57.6" x14ac:dyDescent="0.3">
      <c r="A714">
        <v>712</v>
      </c>
      <c r="B714" s="3" t="s">
        <v>713</v>
      </c>
      <c r="C714" s="3" t="s">
        <v>4822</v>
      </c>
      <c r="D714">
        <v>48500</v>
      </c>
      <c r="E714">
        <v>105</v>
      </c>
      <c r="F714" t="s">
        <v>8221</v>
      </c>
      <c r="G714" t="s">
        <v>8224</v>
      </c>
      <c r="H714" t="s">
        <v>8246</v>
      </c>
      <c r="I714">
        <v>1455466832</v>
      </c>
      <c r="J714" s="10">
        <f t="shared" si="44"/>
        <v>42414.680925925932</v>
      </c>
      <c r="K714">
        <v>1452874832</v>
      </c>
      <c r="L714" s="10">
        <f t="shared" si="45"/>
        <v>42384.680925925932</v>
      </c>
      <c r="M714" t="b">
        <v>0</v>
      </c>
      <c r="N714">
        <v>4</v>
      </c>
      <c r="O714" t="b">
        <v>0</v>
      </c>
      <c r="P714" t="s">
        <v>8273</v>
      </c>
      <c r="Q714" s="5">
        <f t="shared" si="46"/>
        <v>2.1649484536082476E-3</v>
      </c>
      <c r="R714" s="6">
        <f t="shared" si="47"/>
        <v>26.25</v>
      </c>
      <c r="S714" t="s">
        <v>8319</v>
      </c>
      <c r="T714" t="s">
        <v>8321</v>
      </c>
    </row>
    <row r="715" spans="1:20" ht="43.2" x14ac:dyDescent="0.3">
      <c r="A715">
        <v>713</v>
      </c>
      <c r="B715" s="3" t="s">
        <v>714</v>
      </c>
      <c r="C715" s="3" t="s">
        <v>4823</v>
      </c>
      <c r="D715">
        <v>25000</v>
      </c>
      <c r="E715">
        <v>199</v>
      </c>
      <c r="F715" t="s">
        <v>8221</v>
      </c>
      <c r="G715" t="s">
        <v>8237</v>
      </c>
      <c r="H715" t="s">
        <v>8249</v>
      </c>
      <c r="I715">
        <v>1465130532</v>
      </c>
      <c r="J715" s="10">
        <f t="shared" si="44"/>
        <v>42526.529305555552</v>
      </c>
      <c r="K715">
        <v>1462538532</v>
      </c>
      <c r="L715" s="10">
        <f t="shared" si="45"/>
        <v>42496.529305555552</v>
      </c>
      <c r="M715" t="b">
        <v>0</v>
      </c>
      <c r="N715">
        <v>1</v>
      </c>
      <c r="O715" t="b">
        <v>0</v>
      </c>
      <c r="P715" t="s">
        <v>8273</v>
      </c>
      <c r="Q715" s="5">
        <f t="shared" si="46"/>
        <v>7.9600000000000001E-3</v>
      </c>
      <c r="R715" s="6">
        <f t="shared" si="47"/>
        <v>199</v>
      </c>
      <c r="S715" t="s">
        <v>8319</v>
      </c>
      <c r="T715" t="s">
        <v>8321</v>
      </c>
    </row>
    <row r="716" spans="1:20" ht="43.2" x14ac:dyDescent="0.3">
      <c r="A716">
        <v>714</v>
      </c>
      <c r="B716" s="3" t="s">
        <v>715</v>
      </c>
      <c r="C716" s="3" t="s">
        <v>4824</v>
      </c>
      <c r="D716">
        <v>15000</v>
      </c>
      <c r="E716">
        <v>2249</v>
      </c>
      <c r="F716" t="s">
        <v>8221</v>
      </c>
      <c r="G716" t="s">
        <v>8224</v>
      </c>
      <c r="H716" t="s">
        <v>8246</v>
      </c>
      <c r="I716">
        <v>1488308082</v>
      </c>
      <c r="J716" s="10">
        <f t="shared" si="44"/>
        <v>42794.787986111114</v>
      </c>
      <c r="K716">
        <v>1483124082</v>
      </c>
      <c r="L716" s="10">
        <f t="shared" si="45"/>
        <v>42734.787986111114</v>
      </c>
      <c r="M716" t="b">
        <v>0</v>
      </c>
      <c r="N716">
        <v>28</v>
      </c>
      <c r="O716" t="b">
        <v>0</v>
      </c>
      <c r="P716" t="s">
        <v>8273</v>
      </c>
      <c r="Q716" s="5">
        <f t="shared" si="46"/>
        <v>0.14993333333333334</v>
      </c>
      <c r="R716" s="6">
        <f t="shared" si="47"/>
        <v>80.321428571428569</v>
      </c>
      <c r="S716" t="s">
        <v>8319</v>
      </c>
      <c r="T716" t="s">
        <v>8321</v>
      </c>
    </row>
    <row r="717" spans="1:20" ht="57.6" x14ac:dyDescent="0.3">
      <c r="A717">
        <v>715</v>
      </c>
      <c r="B717" s="3" t="s">
        <v>716</v>
      </c>
      <c r="C717" s="3" t="s">
        <v>4825</v>
      </c>
      <c r="D717">
        <v>27500</v>
      </c>
      <c r="E717">
        <v>1389</v>
      </c>
      <c r="F717" t="s">
        <v>8221</v>
      </c>
      <c r="G717" t="s">
        <v>8224</v>
      </c>
      <c r="H717" t="s">
        <v>8246</v>
      </c>
      <c r="I717">
        <v>1446693040</v>
      </c>
      <c r="J717" s="10">
        <f t="shared" si="44"/>
        <v>42313.132407407407</v>
      </c>
      <c r="K717">
        <v>1443233440</v>
      </c>
      <c r="L717" s="10">
        <f t="shared" si="45"/>
        <v>42273.090740740736</v>
      </c>
      <c r="M717" t="b">
        <v>0</v>
      </c>
      <c r="N717">
        <v>12</v>
      </c>
      <c r="O717" t="b">
        <v>0</v>
      </c>
      <c r="P717" t="s">
        <v>8273</v>
      </c>
      <c r="Q717" s="5">
        <f t="shared" si="46"/>
        <v>5.0509090909090906E-2</v>
      </c>
      <c r="R717" s="6">
        <f t="shared" si="47"/>
        <v>115.75</v>
      </c>
      <c r="S717" t="s">
        <v>8319</v>
      </c>
      <c r="T717" t="s">
        <v>8321</v>
      </c>
    </row>
    <row r="718" spans="1:20" ht="43.2" x14ac:dyDescent="0.3">
      <c r="A718">
        <v>716</v>
      </c>
      <c r="B718" s="3" t="s">
        <v>717</v>
      </c>
      <c r="C718" s="3" t="s">
        <v>4826</v>
      </c>
      <c r="D718">
        <v>7000</v>
      </c>
      <c r="E718">
        <v>715</v>
      </c>
      <c r="F718" t="s">
        <v>8221</v>
      </c>
      <c r="G718" t="s">
        <v>8224</v>
      </c>
      <c r="H718" t="s">
        <v>8246</v>
      </c>
      <c r="I718">
        <v>1417392000</v>
      </c>
      <c r="J718" s="10">
        <f t="shared" si="44"/>
        <v>41974</v>
      </c>
      <c r="K718">
        <v>1414511307</v>
      </c>
      <c r="L718" s="10">
        <f t="shared" si="45"/>
        <v>41940.658645833333</v>
      </c>
      <c r="M718" t="b">
        <v>0</v>
      </c>
      <c r="N718">
        <v>16</v>
      </c>
      <c r="O718" t="b">
        <v>0</v>
      </c>
      <c r="P718" t="s">
        <v>8273</v>
      </c>
      <c r="Q718" s="5">
        <f t="shared" si="46"/>
        <v>0.10214285714285715</v>
      </c>
      <c r="R718" s="6">
        <f t="shared" si="47"/>
        <v>44.6875</v>
      </c>
      <c r="S718" t="s">
        <v>8319</v>
      </c>
      <c r="T718" t="s">
        <v>8321</v>
      </c>
    </row>
    <row r="719" spans="1:20" x14ac:dyDescent="0.3">
      <c r="A719">
        <v>717</v>
      </c>
      <c r="B719" s="3" t="s">
        <v>718</v>
      </c>
      <c r="C719" s="3" t="s">
        <v>4827</v>
      </c>
      <c r="D719">
        <v>100000</v>
      </c>
      <c r="E719">
        <v>305</v>
      </c>
      <c r="F719" t="s">
        <v>8221</v>
      </c>
      <c r="G719" t="s">
        <v>8224</v>
      </c>
      <c r="H719" t="s">
        <v>8246</v>
      </c>
      <c r="I719">
        <v>1409949002</v>
      </c>
      <c r="J719" s="10">
        <f t="shared" si="44"/>
        <v>41887.854189814818</v>
      </c>
      <c r="K719">
        <v>1407357002</v>
      </c>
      <c r="L719" s="10">
        <f t="shared" si="45"/>
        <v>41857.854189814818</v>
      </c>
      <c r="M719" t="b">
        <v>0</v>
      </c>
      <c r="N719">
        <v>4</v>
      </c>
      <c r="O719" t="b">
        <v>0</v>
      </c>
      <c r="P719" t="s">
        <v>8273</v>
      </c>
      <c r="Q719" s="5">
        <f t="shared" si="46"/>
        <v>3.0500000000000002E-3</v>
      </c>
      <c r="R719" s="6">
        <f t="shared" si="47"/>
        <v>76.25</v>
      </c>
      <c r="S719" t="s">
        <v>8319</v>
      </c>
      <c r="T719" t="s">
        <v>8321</v>
      </c>
    </row>
    <row r="720" spans="1:20" ht="43.2" x14ac:dyDescent="0.3">
      <c r="A720">
        <v>718</v>
      </c>
      <c r="B720" s="3" t="s">
        <v>719</v>
      </c>
      <c r="C720" s="3" t="s">
        <v>4828</v>
      </c>
      <c r="D720">
        <v>12000</v>
      </c>
      <c r="E720">
        <v>90</v>
      </c>
      <c r="F720" t="s">
        <v>8221</v>
      </c>
      <c r="G720" t="s">
        <v>8224</v>
      </c>
      <c r="H720" t="s">
        <v>8246</v>
      </c>
      <c r="I720">
        <v>1487397540</v>
      </c>
      <c r="J720" s="10">
        <f t="shared" si="44"/>
        <v>42784.249305555553</v>
      </c>
      <c r="K720">
        <v>1484684247</v>
      </c>
      <c r="L720" s="10">
        <f t="shared" si="45"/>
        <v>42752.845451388886</v>
      </c>
      <c r="M720" t="b">
        <v>0</v>
      </c>
      <c r="N720">
        <v>4</v>
      </c>
      <c r="O720" t="b">
        <v>0</v>
      </c>
      <c r="P720" t="s">
        <v>8273</v>
      </c>
      <c r="Q720" s="5">
        <f t="shared" si="46"/>
        <v>7.4999999999999997E-3</v>
      </c>
      <c r="R720" s="6">
        <f t="shared" si="47"/>
        <v>22.5</v>
      </c>
      <c r="S720" t="s">
        <v>8319</v>
      </c>
      <c r="T720" t="s">
        <v>8321</v>
      </c>
    </row>
    <row r="721" spans="1:20" ht="43.2" x14ac:dyDescent="0.3">
      <c r="A721">
        <v>719</v>
      </c>
      <c r="B721" s="3" t="s">
        <v>720</v>
      </c>
      <c r="C721" s="3" t="s">
        <v>4829</v>
      </c>
      <c r="D721">
        <v>15000</v>
      </c>
      <c r="E721">
        <v>194</v>
      </c>
      <c r="F721" t="s">
        <v>8221</v>
      </c>
      <c r="G721" t="s">
        <v>8224</v>
      </c>
      <c r="H721" t="s">
        <v>8246</v>
      </c>
      <c r="I721">
        <v>1456189076</v>
      </c>
      <c r="J721" s="10">
        <f t="shared" si="44"/>
        <v>42423.040231481486</v>
      </c>
      <c r="K721">
        <v>1454979476</v>
      </c>
      <c r="L721" s="10">
        <f t="shared" si="45"/>
        <v>42409.040231481486</v>
      </c>
      <c r="M721" t="b">
        <v>0</v>
      </c>
      <c r="N721">
        <v>10</v>
      </c>
      <c r="O721" t="b">
        <v>0</v>
      </c>
      <c r="P721" t="s">
        <v>8273</v>
      </c>
      <c r="Q721" s="5">
        <f t="shared" si="46"/>
        <v>1.2933333333333333E-2</v>
      </c>
      <c r="R721" s="6">
        <f t="shared" si="47"/>
        <v>19.399999999999999</v>
      </c>
      <c r="S721" t="s">
        <v>8319</v>
      </c>
      <c r="T721" t="s">
        <v>8321</v>
      </c>
    </row>
    <row r="722" spans="1:20" ht="43.2" x14ac:dyDescent="0.3">
      <c r="A722">
        <v>720</v>
      </c>
      <c r="B722" s="3" t="s">
        <v>721</v>
      </c>
      <c r="C722" s="3" t="s">
        <v>4830</v>
      </c>
      <c r="D722">
        <v>1900</v>
      </c>
      <c r="E722">
        <v>2735</v>
      </c>
      <c r="F722" t="s">
        <v>8219</v>
      </c>
      <c r="G722" t="s">
        <v>8224</v>
      </c>
      <c r="H722" t="s">
        <v>8246</v>
      </c>
      <c r="I722">
        <v>1327851291</v>
      </c>
      <c r="J722" s="10">
        <f t="shared" si="44"/>
        <v>40937.649201388893</v>
      </c>
      <c r="K722">
        <v>1325432091</v>
      </c>
      <c r="L722" s="10">
        <f t="shared" si="45"/>
        <v>40909.649201388893</v>
      </c>
      <c r="M722" t="b">
        <v>0</v>
      </c>
      <c r="N722">
        <v>41</v>
      </c>
      <c r="O722" t="b">
        <v>1</v>
      </c>
      <c r="P722" t="s">
        <v>8274</v>
      </c>
      <c r="Q722" s="5">
        <f t="shared" si="46"/>
        <v>1.4394736842105262</v>
      </c>
      <c r="R722" s="6">
        <f t="shared" si="47"/>
        <v>66.707317073170728</v>
      </c>
      <c r="S722" t="s">
        <v>8322</v>
      </c>
      <c r="T722" t="s">
        <v>8323</v>
      </c>
    </row>
    <row r="723" spans="1:20" ht="57.6" x14ac:dyDescent="0.3">
      <c r="A723">
        <v>721</v>
      </c>
      <c r="B723" s="3" t="s">
        <v>722</v>
      </c>
      <c r="C723" s="3" t="s">
        <v>4831</v>
      </c>
      <c r="D723">
        <v>8200</v>
      </c>
      <c r="E723">
        <v>10013</v>
      </c>
      <c r="F723" t="s">
        <v>8219</v>
      </c>
      <c r="G723" t="s">
        <v>8224</v>
      </c>
      <c r="H723" t="s">
        <v>8246</v>
      </c>
      <c r="I723">
        <v>1406900607</v>
      </c>
      <c r="J723" s="10">
        <f t="shared" si="44"/>
        <v>41852.571840277778</v>
      </c>
      <c r="K723">
        <v>1403012607</v>
      </c>
      <c r="L723" s="10">
        <f t="shared" si="45"/>
        <v>41807.571840277778</v>
      </c>
      <c r="M723" t="b">
        <v>0</v>
      </c>
      <c r="N723">
        <v>119</v>
      </c>
      <c r="O723" t="b">
        <v>1</v>
      </c>
      <c r="P723" t="s">
        <v>8274</v>
      </c>
      <c r="Q723" s="5">
        <f t="shared" si="46"/>
        <v>1.2210975609756098</v>
      </c>
      <c r="R723" s="6">
        <f t="shared" si="47"/>
        <v>84.142857142857139</v>
      </c>
      <c r="S723" t="s">
        <v>8322</v>
      </c>
      <c r="T723" t="s">
        <v>8323</v>
      </c>
    </row>
    <row r="724" spans="1:20" ht="43.2" x14ac:dyDescent="0.3">
      <c r="A724">
        <v>722</v>
      </c>
      <c r="B724" s="3" t="s">
        <v>723</v>
      </c>
      <c r="C724" s="3" t="s">
        <v>4832</v>
      </c>
      <c r="D724">
        <v>25000</v>
      </c>
      <c r="E724">
        <v>33006</v>
      </c>
      <c r="F724" t="s">
        <v>8219</v>
      </c>
      <c r="G724" t="s">
        <v>8224</v>
      </c>
      <c r="H724" t="s">
        <v>8246</v>
      </c>
      <c r="I724">
        <v>1333909178</v>
      </c>
      <c r="J724" s="10">
        <f t="shared" si="44"/>
        <v>41007.76363425926</v>
      </c>
      <c r="K724">
        <v>1331320778</v>
      </c>
      <c r="L724" s="10">
        <f t="shared" si="45"/>
        <v>40977.805300925924</v>
      </c>
      <c r="M724" t="b">
        <v>0</v>
      </c>
      <c r="N724">
        <v>153</v>
      </c>
      <c r="O724" t="b">
        <v>1</v>
      </c>
      <c r="P724" t="s">
        <v>8274</v>
      </c>
      <c r="Q724" s="5">
        <f t="shared" si="46"/>
        <v>1.3202400000000001</v>
      </c>
      <c r="R724" s="6">
        <f t="shared" si="47"/>
        <v>215.72549019607843</v>
      </c>
      <c r="S724" t="s">
        <v>8322</v>
      </c>
      <c r="T724" t="s">
        <v>8323</v>
      </c>
    </row>
    <row r="725" spans="1:20" ht="28.8" x14ac:dyDescent="0.3">
      <c r="A725">
        <v>723</v>
      </c>
      <c r="B725" s="3" t="s">
        <v>724</v>
      </c>
      <c r="C725" s="3" t="s">
        <v>4833</v>
      </c>
      <c r="D725">
        <v>5000</v>
      </c>
      <c r="E725">
        <v>5469</v>
      </c>
      <c r="F725" t="s">
        <v>8219</v>
      </c>
      <c r="G725" t="s">
        <v>8224</v>
      </c>
      <c r="H725" t="s">
        <v>8246</v>
      </c>
      <c r="I725">
        <v>1438228740</v>
      </c>
      <c r="J725" s="10">
        <f t="shared" si="44"/>
        <v>42215.165972222225</v>
      </c>
      <c r="K725">
        <v>1435606549</v>
      </c>
      <c r="L725" s="10">
        <f t="shared" si="45"/>
        <v>42184.816539351858</v>
      </c>
      <c r="M725" t="b">
        <v>0</v>
      </c>
      <c r="N725">
        <v>100</v>
      </c>
      <c r="O725" t="b">
        <v>1</v>
      </c>
      <c r="P725" t="s">
        <v>8274</v>
      </c>
      <c r="Q725" s="5">
        <f t="shared" si="46"/>
        <v>1.0938000000000001</v>
      </c>
      <c r="R725" s="6">
        <f t="shared" si="47"/>
        <v>54.69</v>
      </c>
      <c r="S725" t="s">
        <v>8322</v>
      </c>
      <c r="T725" t="s">
        <v>8323</v>
      </c>
    </row>
    <row r="726" spans="1:20" ht="43.2" x14ac:dyDescent="0.3">
      <c r="A726">
        <v>724</v>
      </c>
      <c r="B726" s="3" t="s">
        <v>725</v>
      </c>
      <c r="C726" s="3" t="s">
        <v>4834</v>
      </c>
      <c r="D726">
        <v>7000</v>
      </c>
      <c r="E726">
        <v>7383.01</v>
      </c>
      <c r="F726" t="s">
        <v>8219</v>
      </c>
      <c r="G726" t="s">
        <v>8224</v>
      </c>
      <c r="H726" t="s">
        <v>8246</v>
      </c>
      <c r="I726">
        <v>1309447163</v>
      </c>
      <c r="J726" s="10">
        <f t="shared" si="44"/>
        <v>40724.638460648144</v>
      </c>
      <c r="K726">
        <v>1306855163</v>
      </c>
      <c r="L726" s="10">
        <f t="shared" si="45"/>
        <v>40694.638460648144</v>
      </c>
      <c r="M726" t="b">
        <v>0</v>
      </c>
      <c r="N726">
        <v>143</v>
      </c>
      <c r="O726" t="b">
        <v>1</v>
      </c>
      <c r="P726" t="s">
        <v>8274</v>
      </c>
      <c r="Q726" s="5">
        <f t="shared" si="46"/>
        <v>1.0547157142857144</v>
      </c>
      <c r="R726" s="6">
        <f t="shared" si="47"/>
        <v>51.62944055944056</v>
      </c>
      <c r="S726" t="s">
        <v>8322</v>
      </c>
      <c r="T726" t="s">
        <v>8323</v>
      </c>
    </row>
    <row r="727" spans="1:20" ht="43.2" x14ac:dyDescent="0.3">
      <c r="A727">
        <v>725</v>
      </c>
      <c r="B727" s="3" t="s">
        <v>726</v>
      </c>
      <c r="C727" s="3" t="s">
        <v>4835</v>
      </c>
      <c r="D727">
        <v>20000</v>
      </c>
      <c r="E727">
        <v>20070</v>
      </c>
      <c r="F727" t="s">
        <v>8219</v>
      </c>
      <c r="G727" t="s">
        <v>8224</v>
      </c>
      <c r="H727" t="s">
        <v>8246</v>
      </c>
      <c r="I727">
        <v>1450018912</v>
      </c>
      <c r="J727" s="10">
        <f t="shared" si="44"/>
        <v>42351.626296296294</v>
      </c>
      <c r="K727">
        <v>1447426912</v>
      </c>
      <c r="L727" s="10">
        <f t="shared" si="45"/>
        <v>42321.626296296294</v>
      </c>
      <c r="M727" t="b">
        <v>0</v>
      </c>
      <c r="N727">
        <v>140</v>
      </c>
      <c r="O727" t="b">
        <v>1</v>
      </c>
      <c r="P727" t="s">
        <v>8274</v>
      </c>
      <c r="Q727" s="5">
        <f t="shared" si="46"/>
        <v>1.0035000000000001</v>
      </c>
      <c r="R727" s="6">
        <f t="shared" si="47"/>
        <v>143.35714285714286</v>
      </c>
      <c r="S727" t="s">
        <v>8322</v>
      </c>
      <c r="T727" t="s">
        <v>8323</v>
      </c>
    </row>
    <row r="728" spans="1:20" ht="43.2" x14ac:dyDescent="0.3">
      <c r="A728">
        <v>726</v>
      </c>
      <c r="B728" s="3" t="s">
        <v>727</v>
      </c>
      <c r="C728" s="3" t="s">
        <v>4836</v>
      </c>
      <c r="D728">
        <v>2500</v>
      </c>
      <c r="E728">
        <v>2535</v>
      </c>
      <c r="F728" t="s">
        <v>8219</v>
      </c>
      <c r="G728" t="s">
        <v>8224</v>
      </c>
      <c r="H728" t="s">
        <v>8246</v>
      </c>
      <c r="I728">
        <v>1365728487</v>
      </c>
      <c r="J728" s="10">
        <f t="shared" si="44"/>
        <v>41376.042673611111</v>
      </c>
      <c r="K728">
        <v>1363136487</v>
      </c>
      <c r="L728" s="10">
        <f t="shared" si="45"/>
        <v>41346.042673611111</v>
      </c>
      <c r="M728" t="b">
        <v>0</v>
      </c>
      <c r="N728">
        <v>35</v>
      </c>
      <c r="O728" t="b">
        <v>1</v>
      </c>
      <c r="P728" t="s">
        <v>8274</v>
      </c>
      <c r="Q728" s="5">
        <f t="shared" si="46"/>
        <v>1.014</v>
      </c>
      <c r="R728" s="6">
        <f t="shared" si="47"/>
        <v>72.428571428571431</v>
      </c>
      <c r="S728" t="s">
        <v>8322</v>
      </c>
      <c r="T728" t="s">
        <v>8323</v>
      </c>
    </row>
    <row r="729" spans="1:20" ht="57.6" x14ac:dyDescent="0.3">
      <c r="A729">
        <v>727</v>
      </c>
      <c r="B729" s="3" t="s">
        <v>728</v>
      </c>
      <c r="C729" s="3" t="s">
        <v>4837</v>
      </c>
      <c r="D729">
        <v>3500</v>
      </c>
      <c r="E729">
        <v>5443</v>
      </c>
      <c r="F729" t="s">
        <v>8219</v>
      </c>
      <c r="G729" t="s">
        <v>8224</v>
      </c>
      <c r="H729" t="s">
        <v>8246</v>
      </c>
      <c r="I729">
        <v>1358198400</v>
      </c>
      <c r="J729" s="10">
        <f t="shared" si="44"/>
        <v>41288.888888888891</v>
      </c>
      <c r="K729">
        <v>1354580949</v>
      </c>
      <c r="L729" s="10">
        <f t="shared" si="45"/>
        <v>41247.020243055551</v>
      </c>
      <c r="M729" t="b">
        <v>0</v>
      </c>
      <c r="N729">
        <v>149</v>
      </c>
      <c r="O729" t="b">
        <v>1</v>
      </c>
      <c r="P729" t="s">
        <v>8274</v>
      </c>
      <c r="Q729" s="5">
        <f t="shared" si="46"/>
        <v>1.5551428571428572</v>
      </c>
      <c r="R729" s="6">
        <f t="shared" si="47"/>
        <v>36.530201342281877</v>
      </c>
      <c r="S729" t="s">
        <v>8322</v>
      </c>
      <c r="T729" t="s">
        <v>8323</v>
      </c>
    </row>
    <row r="730" spans="1:20" ht="43.2" x14ac:dyDescent="0.3">
      <c r="A730">
        <v>728</v>
      </c>
      <c r="B730" s="3" t="s">
        <v>729</v>
      </c>
      <c r="C730" s="3" t="s">
        <v>4838</v>
      </c>
      <c r="D730">
        <v>7500</v>
      </c>
      <c r="E730">
        <v>7917.45</v>
      </c>
      <c r="F730" t="s">
        <v>8219</v>
      </c>
      <c r="G730" t="s">
        <v>8224</v>
      </c>
      <c r="H730" t="s">
        <v>8246</v>
      </c>
      <c r="I730">
        <v>1313957157</v>
      </c>
      <c r="J730" s="10">
        <f t="shared" si="44"/>
        <v>40776.837465277778</v>
      </c>
      <c r="K730">
        <v>1310069157</v>
      </c>
      <c r="L730" s="10">
        <f t="shared" si="45"/>
        <v>40731.837465277778</v>
      </c>
      <c r="M730" t="b">
        <v>0</v>
      </c>
      <c r="N730">
        <v>130</v>
      </c>
      <c r="O730" t="b">
        <v>1</v>
      </c>
      <c r="P730" t="s">
        <v>8274</v>
      </c>
      <c r="Q730" s="5">
        <f t="shared" si="46"/>
        <v>1.05566</v>
      </c>
      <c r="R730" s="6">
        <f t="shared" si="47"/>
        <v>60.903461538461535</v>
      </c>
      <c r="S730" t="s">
        <v>8322</v>
      </c>
      <c r="T730" t="s">
        <v>8323</v>
      </c>
    </row>
    <row r="731" spans="1:20" ht="43.2" x14ac:dyDescent="0.3">
      <c r="A731">
        <v>729</v>
      </c>
      <c r="B731" s="3" t="s">
        <v>730</v>
      </c>
      <c r="C731" s="3" t="s">
        <v>4839</v>
      </c>
      <c r="D731">
        <v>4000</v>
      </c>
      <c r="E731">
        <v>5226</v>
      </c>
      <c r="F731" t="s">
        <v>8219</v>
      </c>
      <c r="G731" t="s">
        <v>8224</v>
      </c>
      <c r="H731" t="s">
        <v>8246</v>
      </c>
      <c r="I731">
        <v>1348028861</v>
      </c>
      <c r="J731" s="10">
        <f t="shared" si="44"/>
        <v>41171.185891203706</v>
      </c>
      <c r="K731">
        <v>1342844861</v>
      </c>
      <c r="L731" s="10">
        <f t="shared" si="45"/>
        <v>41111.185891203706</v>
      </c>
      <c r="M731" t="b">
        <v>0</v>
      </c>
      <c r="N731">
        <v>120</v>
      </c>
      <c r="O731" t="b">
        <v>1</v>
      </c>
      <c r="P731" t="s">
        <v>8274</v>
      </c>
      <c r="Q731" s="5">
        <f t="shared" si="46"/>
        <v>1.3065</v>
      </c>
      <c r="R731" s="6">
        <f t="shared" si="47"/>
        <v>43.55</v>
      </c>
      <c r="S731" t="s">
        <v>8322</v>
      </c>
      <c r="T731" t="s">
        <v>8323</v>
      </c>
    </row>
    <row r="732" spans="1:20" ht="28.8" x14ac:dyDescent="0.3">
      <c r="A732">
        <v>730</v>
      </c>
      <c r="B732" s="3" t="s">
        <v>731</v>
      </c>
      <c r="C732" s="3" t="s">
        <v>4840</v>
      </c>
      <c r="D732">
        <v>20000</v>
      </c>
      <c r="E732">
        <v>26438</v>
      </c>
      <c r="F732" t="s">
        <v>8219</v>
      </c>
      <c r="G732" t="s">
        <v>8224</v>
      </c>
      <c r="H732" t="s">
        <v>8246</v>
      </c>
      <c r="I732">
        <v>1323280391</v>
      </c>
      <c r="J732" s="10">
        <f t="shared" si="44"/>
        <v>40884.745266203703</v>
      </c>
      <c r="K732">
        <v>1320688391</v>
      </c>
      <c r="L732" s="10">
        <f t="shared" si="45"/>
        <v>40854.745266203703</v>
      </c>
      <c r="M732" t="b">
        <v>0</v>
      </c>
      <c r="N732">
        <v>265</v>
      </c>
      <c r="O732" t="b">
        <v>1</v>
      </c>
      <c r="P732" t="s">
        <v>8274</v>
      </c>
      <c r="Q732" s="5">
        <f t="shared" si="46"/>
        <v>1.3219000000000001</v>
      </c>
      <c r="R732" s="6">
        <f t="shared" si="47"/>
        <v>99.766037735849054</v>
      </c>
      <c r="S732" t="s">
        <v>8322</v>
      </c>
      <c r="T732" t="s">
        <v>8323</v>
      </c>
    </row>
    <row r="733" spans="1:20" ht="43.2" x14ac:dyDescent="0.3">
      <c r="A733">
        <v>731</v>
      </c>
      <c r="B733" s="3" t="s">
        <v>732</v>
      </c>
      <c r="C733" s="3" t="s">
        <v>4841</v>
      </c>
      <c r="D733">
        <v>5000</v>
      </c>
      <c r="E733">
        <v>6300</v>
      </c>
      <c r="F733" t="s">
        <v>8219</v>
      </c>
      <c r="G733" t="s">
        <v>8224</v>
      </c>
      <c r="H733" t="s">
        <v>8246</v>
      </c>
      <c r="I733">
        <v>1327212000</v>
      </c>
      <c r="J733" s="10">
        <f t="shared" si="44"/>
        <v>40930.25</v>
      </c>
      <c r="K733">
        <v>1322852747</v>
      </c>
      <c r="L733" s="10">
        <f t="shared" si="45"/>
        <v>40879.795682870368</v>
      </c>
      <c r="M733" t="b">
        <v>0</v>
      </c>
      <c r="N733">
        <v>71</v>
      </c>
      <c r="O733" t="b">
        <v>1</v>
      </c>
      <c r="P733" t="s">
        <v>8274</v>
      </c>
      <c r="Q733" s="5">
        <f t="shared" si="46"/>
        <v>1.26</v>
      </c>
      <c r="R733" s="6">
        <f t="shared" si="47"/>
        <v>88.732394366197184</v>
      </c>
      <c r="S733" t="s">
        <v>8322</v>
      </c>
      <c r="T733" t="s">
        <v>8323</v>
      </c>
    </row>
    <row r="734" spans="1:20" ht="43.2" x14ac:dyDescent="0.3">
      <c r="A734">
        <v>732</v>
      </c>
      <c r="B734" s="3" t="s">
        <v>733</v>
      </c>
      <c r="C734" s="3" t="s">
        <v>4842</v>
      </c>
      <c r="D734">
        <v>40</v>
      </c>
      <c r="E734">
        <v>64</v>
      </c>
      <c r="F734" t="s">
        <v>8219</v>
      </c>
      <c r="G734" t="s">
        <v>8225</v>
      </c>
      <c r="H734" t="s">
        <v>8247</v>
      </c>
      <c r="I734">
        <v>1380449461</v>
      </c>
      <c r="J734" s="10">
        <f t="shared" si="44"/>
        <v>41546.424317129626</v>
      </c>
      <c r="K734">
        <v>1375265461</v>
      </c>
      <c r="L734" s="10">
        <f t="shared" si="45"/>
        <v>41486.424317129626</v>
      </c>
      <c r="M734" t="b">
        <v>0</v>
      </c>
      <c r="N734">
        <v>13</v>
      </c>
      <c r="O734" t="b">
        <v>1</v>
      </c>
      <c r="P734" t="s">
        <v>8274</v>
      </c>
      <c r="Q734" s="5">
        <f t="shared" si="46"/>
        <v>1.6</v>
      </c>
      <c r="R734" s="6">
        <f t="shared" si="47"/>
        <v>4.9230769230769234</v>
      </c>
      <c r="S734" t="s">
        <v>8322</v>
      </c>
      <c r="T734" t="s">
        <v>8323</v>
      </c>
    </row>
    <row r="735" spans="1:20" ht="57.6" x14ac:dyDescent="0.3">
      <c r="A735">
        <v>733</v>
      </c>
      <c r="B735" s="3" t="s">
        <v>734</v>
      </c>
      <c r="C735" s="3" t="s">
        <v>4843</v>
      </c>
      <c r="D735">
        <v>2500</v>
      </c>
      <c r="E735">
        <v>3012</v>
      </c>
      <c r="F735" t="s">
        <v>8219</v>
      </c>
      <c r="G735" t="s">
        <v>8225</v>
      </c>
      <c r="H735" t="s">
        <v>8247</v>
      </c>
      <c r="I735">
        <v>1387533892</v>
      </c>
      <c r="J735" s="10">
        <f t="shared" si="44"/>
        <v>41628.420046296298</v>
      </c>
      <c r="K735">
        <v>1384941892</v>
      </c>
      <c r="L735" s="10">
        <f t="shared" si="45"/>
        <v>41598.420046296298</v>
      </c>
      <c r="M735" t="b">
        <v>0</v>
      </c>
      <c r="N735">
        <v>169</v>
      </c>
      <c r="O735" t="b">
        <v>1</v>
      </c>
      <c r="P735" t="s">
        <v>8274</v>
      </c>
      <c r="Q735" s="5">
        <f t="shared" si="46"/>
        <v>1.2048000000000001</v>
      </c>
      <c r="R735" s="6">
        <f t="shared" si="47"/>
        <v>17.822485207100591</v>
      </c>
      <c r="S735" t="s">
        <v>8322</v>
      </c>
      <c r="T735" t="s">
        <v>8323</v>
      </c>
    </row>
    <row r="736" spans="1:20" ht="43.2" x14ac:dyDescent="0.3">
      <c r="A736">
        <v>734</v>
      </c>
      <c r="B736" s="3" t="s">
        <v>735</v>
      </c>
      <c r="C736" s="3" t="s">
        <v>4844</v>
      </c>
      <c r="D736">
        <v>8500</v>
      </c>
      <c r="E736">
        <v>10670</v>
      </c>
      <c r="F736" t="s">
        <v>8219</v>
      </c>
      <c r="G736" t="s">
        <v>8229</v>
      </c>
      <c r="H736" t="s">
        <v>8251</v>
      </c>
      <c r="I736">
        <v>1431147600</v>
      </c>
      <c r="J736" s="10">
        <f t="shared" si="44"/>
        <v>42133.208333333328</v>
      </c>
      <c r="K736">
        <v>1428465420</v>
      </c>
      <c r="L736" s="10">
        <f t="shared" si="45"/>
        <v>42102.164583333331</v>
      </c>
      <c r="M736" t="b">
        <v>0</v>
      </c>
      <c r="N736">
        <v>57</v>
      </c>
      <c r="O736" t="b">
        <v>1</v>
      </c>
      <c r="P736" t="s">
        <v>8274</v>
      </c>
      <c r="Q736" s="5">
        <f t="shared" si="46"/>
        <v>1.2552941176470589</v>
      </c>
      <c r="R736" s="6">
        <f t="shared" si="47"/>
        <v>187.19298245614036</v>
      </c>
      <c r="S736" t="s">
        <v>8322</v>
      </c>
      <c r="T736" t="s">
        <v>8323</v>
      </c>
    </row>
    <row r="737" spans="1:20" ht="43.2" x14ac:dyDescent="0.3">
      <c r="A737">
        <v>735</v>
      </c>
      <c r="B737" s="3" t="s">
        <v>736</v>
      </c>
      <c r="C737" s="3" t="s">
        <v>4845</v>
      </c>
      <c r="D737">
        <v>47000</v>
      </c>
      <c r="E737">
        <v>53771</v>
      </c>
      <c r="F737" t="s">
        <v>8219</v>
      </c>
      <c r="G737" t="s">
        <v>8224</v>
      </c>
      <c r="H737" t="s">
        <v>8246</v>
      </c>
      <c r="I737">
        <v>1417653540</v>
      </c>
      <c r="J737" s="10">
        <f t="shared" si="44"/>
        <v>41977.027083333334</v>
      </c>
      <c r="K737">
        <v>1414975346</v>
      </c>
      <c r="L737" s="10">
        <f t="shared" si="45"/>
        <v>41946.029467592591</v>
      </c>
      <c r="M737" t="b">
        <v>0</v>
      </c>
      <c r="N737">
        <v>229</v>
      </c>
      <c r="O737" t="b">
        <v>1</v>
      </c>
      <c r="P737" t="s">
        <v>8274</v>
      </c>
      <c r="Q737" s="5">
        <f t="shared" si="46"/>
        <v>1.1440638297872341</v>
      </c>
      <c r="R737" s="6">
        <f t="shared" si="47"/>
        <v>234.80786026200875</v>
      </c>
      <c r="S737" t="s">
        <v>8322</v>
      </c>
      <c r="T737" t="s">
        <v>8323</v>
      </c>
    </row>
    <row r="738" spans="1:20" ht="43.2" x14ac:dyDescent="0.3">
      <c r="A738">
        <v>736</v>
      </c>
      <c r="B738" s="3" t="s">
        <v>737</v>
      </c>
      <c r="C738" s="3" t="s">
        <v>4846</v>
      </c>
      <c r="D738">
        <v>3600</v>
      </c>
      <c r="E738">
        <v>11345</v>
      </c>
      <c r="F738" t="s">
        <v>8219</v>
      </c>
      <c r="G738" t="s">
        <v>8224</v>
      </c>
      <c r="H738" t="s">
        <v>8246</v>
      </c>
      <c r="I738">
        <v>1385009940</v>
      </c>
      <c r="J738" s="10">
        <f t="shared" si="44"/>
        <v>41599.207638888889</v>
      </c>
      <c r="K738">
        <v>1383327440</v>
      </c>
      <c r="L738" s="10">
        <f t="shared" si="45"/>
        <v>41579.734259259261</v>
      </c>
      <c r="M738" t="b">
        <v>0</v>
      </c>
      <c r="N738">
        <v>108</v>
      </c>
      <c r="O738" t="b">
        <v>1</v>
      </c>
      <c r="P738" t="s">
        <v>8274</v>
      </c>
      <c r="Q738" s="5">
        <f t="shared" si="46"/>
        <v>3.151388888888889</v>
      </c>
      <c r="R738" s="6">
        <f t="shared" si="47"/>
        <v>105.04629629629629</v>
      </c>
      <c r="S738" t="s">
        <v>8322</v>
      </c>
      <c r="T738" t="s">
        <v>8323</v>
      </c>
    </row>
    <row r="739" spans="1:20" ht="43.2" x14ac:dyDescent="0.3">
      <c r="A739">
        <v>737</v>
      </c>
      <c r="B739" s="3" t="s">
        <v>738</v>
      </c>
      <c r="C739" s="3" t="s">
        <v>4847</v>
      </c>
      <c r="D739">
        <v>5000</v>
      </c>
      <c r="E739">
        <v>6120</v>
      </c>
      <c r="F739" t="s">
        <v>8219</v>
      </c>
      <c r="G739" t="s">
        <v>8224</v>
      </c>
      <c r="H739" t="s">
        <v>8246</v>
      </c>
      <c r="I739">
        <v>1392408000</v>
      </c>
      <c r="J739" s="10">
        <f t="shared" si="44"/>
        <v>41684.833333333336</v>
      </c>
      <c r="K739">
        <v>1390890987</v>
      </c>
      <c r="L739" s="10">
        <f t="shared" si="45"/>
        <v>41667.275312500002</v>
      </c>
      <c r="M739" t="b">
        <v>0</v>
      </c>
      <c r="N739">
        <v>108</v>
      </c>
      <c r="O739" t="b">
        <v>1</v>
      </c>
      <c r="P739" t="s">
        <v>8274</v>
      </c>
      <c r="Q739" s="5">
        <f t="shared" si="46"/>
        <v>1.224</v>
      </c>
      <c r="R739" s="6">
        <f t="shared" si="47"/>
        <v>56.666666666666664</v>
      </c>
      <c r="S739" t="s">
        <v>8322</v>
      </c>
      <c r="T739" t="s">
        <v>8323</v>
      </c>
    </row>
    <row r="740" spans="1:20" ht="28.8" x14ac:dyDescent="0.3">
      <c r="A740">
        <v>738</v>
      </c>
      <c r="B740" s="3" t="s">
        <v>739</v>
      </c>
      <c r="C740" s="3" t="s">
        <v>4848</v>
      </c>
      <c r="D740">
        <v>1500</v>
      </c>
      <c r="E740">
        <v>1601</v>
      </c>
      <c r="F740" t="s">
        <v>8219</v>
      </c>
      <c r="G740" t="s">
        <v>8224</v>
      </c>
      <c r="H740" t="s">
        <v>8246</v>
      </c>
      <c r="I740">
        <v>1417409940</v>
      </c>
      <c r="J740" s="10">
        <f t="shared" si="44"/>
        <v>41974.207638888889</v>
      </c>
      <c r="K740">
        <v>1414765794</v>
      </c>
      <c r="L740" s="10">
        <f t="shared" si="45"/>
        <v>41943.604097222218</v>
      </c>
      <c r="M740" t="b">
        <v>0</v>
      </c>
      <c r="N740">
        <v>41</v>
      </c>
      <c r="O740" t="b">
        <v>1</v>
      </c>
      <c r="P740" t="s">
        <v>8274</v>
      </c>
      <c r="Q740" s="5">
        <f t="shared" si="46"/>
        <v>1.0673333333333332</v>
      </c>
      <c r="R740" s="6">
        <f t="shared" si="47"/>
        <v>39.048780487804876</v>
      </c>
      <c r="S740" t="s">
        <v>8322</v>
      </c>
      <c r="T740" t="s">
        <v>8323</v>
      </c>
    </row>
    <row r="741" spans="1:20" ht="43.2" x14ac:dyDescent="0.3">
      <c r="A741">
        <v>739</v>
      </c>
      <c r="B741" s="3" t="s">
        <v>740</v>
      </c>
      <c r="C741" s="3" t="s">
        <v>4849</v>
      </c>
      <c r="D741">
        <v>6000</v>
      </c>
      <c r="E741">
        <v>9500</v>
      </c>
      <c r="F741" t="s">
        <v>8219</v>
      </c>
      <c r="G741" t="s">
        <v>8224</v>
      </c>
      <c r="H741" t="s">
        <v>8246</v>
      </c>
      <c r="I741">
        <v>1407758629</v>
      </c>
      <c r="J741" s="10">
        <f t="shared" si="44"/>
        <v>41862.502650462964</v>
      </c>
      <c r="K741">
        <v>1404907429</v>
      </c>
      <c r="L741" s="10">
        <f t="shared" si="45"/>
        <v>41829.502650462964</v>
      </c>
      <c r="M741" t="b">
        <v>0</v>
      </c>
      <c r="N741">
        <v>139</v>
      </c>
      <c r="O741" t="b">
        <v>1</v>
      </c>
      <c r="P741" t="s">
        <v>8274</v>
      </c>
      <c r="Q741" s="5">
        <f t="shared" si="46"/>
        <v>1.5833333333333333</v>
      </c>
      <c r="R741" s="6">
        <f t="shared" si="47"/>
        <v>68.345323741007192</v>
      </c>
      <c r="S741" t="s">
        <v>8322</v>
      </c>
      <c r="T741" t="s">
        <v>8323</v>
      </c>
    </row>
    <row r="742" spans="1:20" ht="57.6" x14ac:dyDescent="0.3">
      <c r="A742">
        <v>740</v>
      </c>
      <c r="B742" s="3" t="s">
        <v>741</v>
      </c>
      <c r="C742" s="3" t="s">
        <v>4850</v>
      </c>
      <c r="D742">
        <v>3000</v>
      </c>
      <c r="E742">
        <v>3222</v>
      </c>
      <c r="F742" t="s">
        <v>8219</v>
      </c>
      <c r="G742" t="s">
        <v>8224</v>
      </c>
      <c r="H742" t="s">
        <v>8246</v>
      </c>
      <c r="I742">
        <v>1434857482</v>
      </c>
      <c r="J742" s="10">
        <f t="shared" si="44"/>
        <v>42176.146782407406</v>
      </c>
      <c r="K742">
        <v>1433647882</v>
      </c>
      <c r="L742" s="10">
        <f t="shared" si="45"/>
        <v>42162.146782407406</v>
      </c>
      <c r="M742" t="b">
        <v>0</v>
      </c>
      <c r="N742">
        <v>19</v>
      </c>
      <c r="O742" t="b">
        <v>1</v>
      </c>
      <c r="P742" t="s">
        <v>8274</v>
      </c>
      <c r="Q742" s="5">
        <f t="shared" si="46"/>
        <v>1.0740000000000001</v>
      </c>
      <c r="R742" s="6">
        <f t="shared" si="47"/>
        <v>169.57894736842104</v>
      </c>
      <c r="S742" t="s">
        <v>8322</v>
      </c>
      <c r="T742" t="s">
        <v>8323</v>
      </c>
    </row>
    <row r="743" spans="1:20" ht="28.8" x14ac:dyDescent="0.3">
      <c r="A743">
        <v>741</v>
      </c>
      <c r="B743" s="3" t="s">
        <v>742</v>
      </c>
      <c r="C743" s="3" t="s">
        <v>4851</v>
      </c>
      <c r="D743">
        <v>13000</v>
      </c>
      <c r="E743">
        <v>13293.8</v>
      </c>
      <c r="F743" t="s">
        <v>8219</v>
      </c>
      <c r="G743" t="s">
        <v>8224</v>
      </c>
      <c r="H743" t="s">
        <v>8246</v>
      </c>
      <c r="I743">
        <v>1370964806</v>
      </c>
      <c r="J743" s="10">
        <f t="shared" si="44"/>
        <v>41436.648217592592</v>
      </c>
      <c r="K743">
        <v>1367940806</v>
      </c>
      <c r="L743" s="10">
        <f t="shared" si="45"/>
        <v>41401.648217592592</v>
      </c>
      <c r="M743" t="b">
        <v>0</v>
      </c>
      <c r="N743">
        <v>94</v>
      </c>
      <c r="O743" t="b">
        <v>1</v>
      </c>
      <c r="P743" t="s">
        <v>8274</v>
      </c>
      <c r="Q743" s="5">
        <f t="shared" si="46"/>
        <v>1.0226</v>
      </c>
      <c r="R743" s="6">
        <f t="shared" si="47"/>
        <v>141.42340425531913</v>
      </c>
      <c r="S743" t="s">
        <v>8322</v>
      </c>
      <c r="T743" t="s">
        <v>8323</v>
      </c>
    </row>
    <row r="744" spans="1:20" ht="57.6" x14ac:dyDescent="0.3">
      <c r="A744">
        <v>742</v>
      </c>
      <c r="B744" s="3" t="s">
        <v>743</v>
      </c>
      <c r="C744" s="3" t="s">
        <v>4852</v>
      </c>
      <c r="D744">
        <v>1400</v>
      </c>
      <c r="E744">
        <v>1550</v>
      </c>
      <c r="F744" t="s">
        <v>8219</v>
      </c>
      <c r="G744" t="s">
        <v>8224</v>
      </c>
      <c r="H744" t="s">
        <v>8246</v>
      </c>
      <c r="I744">
        <v>1395435712</v>
      </c>
      <c r="J744" s="10">
        <f t="shared" si="44"/>
        <v>41719.876296296294</v>
      </c>
      <c r="K744">
        <v>1392847312</v>
      </c>
      <c r="L744" s="10">
        <f t="shared" si="45"/>
        <v>41689.917962962965</v>
      </c>
      <c r="M744" t="b">
        <v>0</v>
      </c>
      <c r="N744">
        <v>23</v>
      </c>
      <c r="O744" t="b">
        <v>1</v>
      </c>
      <c r="P744" t="s">
        <v>8274</v>
      </c>
      <c r="Q744" s="5">
        <f t="shared" si="46"/>
        <v>1.1071428571428572</v>
      </c>
      <c r="R744" s="6">
        <f t="shared" si="47"/>
        <v>67.391304347826093</v>
      </c>
      <c r="S744" t="s">
        <v>8322</v>
      </c>
      <c r="T744" t="s">
        <v>8323</v>
      </c>
    </row>
    <row r="745" spans="1:20" ht="43.2" x14ac:dyDescent="0.3">
      <c r="A745">
        <v>743</v>
      </c>
      <c r="B745" s="3" t="s">
        <v>744</v>
      </c>
      <c r="C745" s="3" t="s">
        <v>4853</v>
      </c>
      <c r="D745">
        <v>550</v>
      </c>
      <c r="E745">
        <v>814</v>
      </c>
      <c r="F745" t="s">
        <v>8219</v>
      </c>
      <c r="G745" t="s">
        <v>8224</v>
      </c>
      <c r="H745" t="s">
        <v>8246</v>
      </c>
      <c r="I745">
        <v>1334610000</v>
      </c>
      <c r="J745" s="10">
        <f t="shared" si="44"/>
        <v>41015.875</v>
      </c>
      <c r="K745">
        <v>1332435685</v>
      </c>
      <c r="L745" s="10">
        <f t="shared" si="45"/>
        <v>40990.709317129629</v>
      </c>
      <c r="M745" t="b">
        <v>0</v>
      </c>
      <c r="N745">
        <v>15</v>
      </c>
      <c r="O745" t="b">
        <v>1</v>
      </c>
      <c r="P745" t="s">
        <v>8274</v>
      </c>
      <c r="Q745" s="5">
        <f t="shared" si="46"/>
        <v>1.48</v>
      </c>
      <c r="R745" s="6">
        <f t="shared" si="47"/>
        <v>54.266666666666666</v>
      </c>
      <c r="S745" t="s">
        <v>8322</v>
      </c>
      <c r="T745" t="s">
        <v>8323</v>
      </c>
    </row>
    <row r="746" spans="1:20" ht="43.2" x14ac:dyDescent="0.3">
      <c r="A746">
        <v>744</v>
      </c>
      <c r="B746" s="3" t="s">
        <v>745</v>
      </c>
      <c r="C746" s="3" t="s">
        <v>4854</v>
      </c>
      <c r="D746">
        <v>5000</v>
      </c>
      <c r="E746">
        <v>5116</v>
      </c>
      <c r="F746" t="s">
        <v>8219</v>
      </c>
      <c r="G746" t="s">
        <v>8224</v>
      </c>
      <c r="H746" t="s">
        <v>8246</v>
      </c>
      <c r="I746">
        <v>1355439503</v>
      </c>
      <c r="J746" s="10">
        <f t="shared" si="44"/>
        <v>41256.95721064815</v>
      </c>
      <c r="K746">
        <v>1352847503</v>
      </c>
      <c r="L746" s="10">
        <f t="shared" si="45"/>
        <v>41226.95721064815</v>
      </c>
      <c r="M746" t="b">
        <v>0</v>
      </c>
      <c r="N746">
        <v>62</v>
      </c>
      <c r="O746" t="b">
        <v>1</v>
      </c>
      <c r="P746" t="s">
        <v>8274</v>
      </c>
      <c r="Q746" s="5">
        <f t="shared" si="46"/>
        <v>1.0232000000000001</v>
      </c>
      <c r="R746" s="6">
        <f t="shared" si="47"/>
        <v>82.516129032258064</v>
      </c>
      <c r="S746" t="s">
        <v>8322</v>
      </c>
      <c r="T746" t="s">
        <v>8323</v>
      </c>
    </row>
    <row r="747" spans="1:20" ht="43.2" x14ac:dyDescent="0.3">
      <c r="A747">
        <v>745</v>
      </c>
      <c r="B747" s="3" t="s">
        <v>746</v>
      </c>
      <c r="C747" s="3" t="s">
        <v>4855</v>
      </c>
      <c r="D747">
        <v>2220</v>
      </c>
      <c r="E747">
        <v>3976</v>
      </c>
      <c r="F747" t="s">
        <v>8219</v>
      </c>
      <c r="G747" t="s">
        <v>8224</v>
      </c>
      <c r="H747" t="s">
        <v>8246</v>
      </c>
      <c r="I747">
        <v>1367588645</v>
      </c>
      <c r="J747" s="10">
        <f t="shared" si="44"/>
        <v>41397.572280092594</v>
      </c>
      <c r="K747">
        <v>1364996645</v>
      </c>
      <c r="L747" s="10">
        <f t="shared" si="45"/>
        <v>41367.572280092594</v>
      </c>
      <c r="M747" t="b">
        <v>0</v>
      </c>
      <c r="N747">
        <v>74</v>
      </c>
      <c r="O747" t="b">
        <v>1</v>
      </c>
      <c r="P747" t="s">
        <v>8274</v>
      </c>
      <c r="Q747" s="5">
        <f t="shared" si="46"/>
        <v>1.7909909909909909</v>
      </c>
      <c r="R747" s="6">
        <f t="shared" si="47"/>
        <v>53.729729729729726</v>
      </c>
      <c r="S747" t="s">
        <v>8322</v>
      </c>
      <c r="T747" t="s">
        <v>8323</v>
      </c>
    </row>
    <row r="748" spans="1:20" ht="28.8" x14ac:dyDescent="0.3">
      <c r="A748">
        <v>746</v>
      </c>
      <c r="B748" s="3" t="s">
        <v>747</v>
      </c>
      <c r="C748" s="3" t="s">
        <v>4856</v>
      </c>
      <c r="D748">
        <v>2987</v>
      </c>
      <c r="E748">
        <v>3318</v>
      </c>
      <c r="F748" t="s">
        <v>8219</v>
      </c>
      <c r="G748" t="s">
        <v>8224</v>
      </c>
      <c r="H748" t="s">
        <v>8246</v>
      </c>
      <c r="I748">
        <v>1348372740</v>
      </c>
      <c r="J748" s="10">
        <f t="shared" si="44"/>
        <v>41175.165972222225</v>
      </c>
      <c r="K748">
        <v>1346806909</v>
      </c>
      <c r="L748" s="10">
        <f t="shared" si="45"/>
        <v>41157.042928240742</v>
      </c>
      <c r="M748" t="b">
        <v>0</v>
      </c>
      <c r="N748">
        <v>97</v>
      </c>
      <c r="O748" t="b">
        <v>1</v>
      </c>
      <c r="P748" t="s">
        <v>8274</v>
      </c>
      <c r="Q748" s="5">
        <f t="shared" si="46"/>
        <v>1.1108135252761968</v>
      </c>
      <c r="R748" s="6">
        <f t="shared" si="47"/>
        <v>34.206185567010309</v>
      </c>
      <c r="S748" t="s">
        <v>8322</v>
      </c>
      <c r="T748" t="s">
        <v>8323</v>
      </c>
    </row>
    <row r="749" spans="1:20" ht="43.2" x14ac:dyDescent="0.3">
      <c r="A749">
        <v>747</v>
      </c>
      <c r="B749" s="3" t="s">
        <v>748</v>
      </c>
      <c r="C749" s="3" t="s">
        <v>4857</v>
      </c>
      <c r="D749">
        <v>7000</v>
      </c>
      <c r="E749">
        <v>7003</v>
      </c>
      <c r="F749" t="s">
        <v>8219</v>
      </c>
      <c r="G749" t="s">
        <v>8233</v>
      </c>
      <c r="H749" t="s">
        <v>8249</v>
      </c>
      <c r="I749">
        <v>1421319240</v>
      </c>
      <c r="J749" s="10">
        <f t="shared" si="44"/>
        <v>42019.454166666663</v>
      </c>
      <c r="K749">
        <v>1418649019</v>
      </c>
      <c r="L749" s="10">
        <f t="shared" si="45"/>
        <v>41988.548831018517</v>
      </c>
      <c r="M749" t="b">
        <v>0</v>
      </c>
      <c r="N749">
        <v>55</v>
      </c>
      <c r="O749" t="b">
        <v>1</v>
      </c>
      <c r="P749" t="s">
        <v>8274</v>
      </c>
      <c r="Q749" s="5">
        <f t="shared" si="46"/>
        <v>1.0004285714285714</v>
      </c>
      <c r="R749" s="6">
        <f t="shared" si="47"/>
        <v>127.32727272727273</v>
      </c>
      <c r="S749" t="s">
        <v>8322</v>
      </c>
      <c r="T749" t="s">
        <v>8323</v>
      </c>
    </row>
    <row r="750" spans="1:20" ht="43.2" x14ac:dyDescent="0.3">
      <c r="A750">
        <v>748</v>
      </c>
      <c r="B750" s="3" t="s">
        <v>749</v>
      </c>
      <c r="C750" s="3" t="s">
        <v>4858</v>
      </c>
      <c r="D750">
        <v>2000</v>
      </c>
      <c r="E750">
        <v>2005</v>
      </c>
      <c r="F750" t="s">
        <v>8219</v>
      </c>
      <c r="G750" t="s">
        <v>8224</v>
      </c>
      <c r="H750" t="s">
        <v>8246</v>
      </c>
      <c r="I750">
        <v>1407701966</v>
      </c>
      <c r="J750" s="10">
        <f t="shared" si="44"/>
        <v>41861.846828703703</v>
      </c>
      <c r="K750">
        <v>1405109966</v>
      </c>
      <c r="L750" s="10">
        <f t="shared" si="45"/>
        <v>41831.846828703703</v>
      </c>
      <c r="M750" t="b">
        <v>0</v>
      </c>
      <c r="N750">
        <v>44</v>
      </c>
      <c r="O750" t="b">
        <v>1</v>
      </c>
      <c r="P750" t="s">
        <v>8274</v>
      </c>
      <c r="Q750" s="5">
        <f t="shared" si="46"/>
        <v>1.0024999999999999</v>
      </c>
      <c r="R750" s="6">
        <f t="shared" si="47"/>
        <v>45.56818181818182</v>
      </c>
      <c r="S750" t="s">
        <v>8322</v>
      </c>
      <c r="T750" t="s">
        <v>8323</v>
      </c>
    </row>
    <row r="751" spans="1:20" ht="43.2" x14ac:dyDescent="0.3">
      <c r="A751">
        <v>749</v>
      </c>
      <c r="B751" s="3" t="s">
        <v>750</v>
      </c>
      <c r="C751" s="3" t="s">
        <v>4859</v>
      </c>
      <c r="D751">
        <v>10000</v>
      </c>
      <c r="E751">
        <v>10556</v>
      </c>
      <c r="F751" t="s">
        <v>8219</v>
      </c>
      <c r="G751" t="s">
        <v>8224</v>
      </c>
      <c r="H751" t="s">
        <v>8246</v>
      </c>
      <c r="I751">
        <v>1485642930</v>
      </c>
      <c r="J751" s="10">
        <f t="shared" si="44"/>
        <v>42763.94131944445</v>
      </c>
      <c r="K751">
        <v>1483050930</v>
      </c>
      <c r="L751" s="10">
        <f t="shared" si="45"/>
        <v>42733.94131944445</v>
      </c>
      <c r="M751" t="b">
        <v>0</v>
      </c>
      <c r="N751">
        <v>110</v>
      </c>
      <c r="O751" t="b">
        <v>1</v>
      </c>
      <c r="P751" t="s">
        <v>8274</v>
      </c>
      <c r="Q751" s="5">
        <f t="shared" si="46"/>
        <v>1.0556000000000001</v>
      </c>
      <c r="R751" s="6">
        <f t="shared" si="47"/>
        <v>95.963636363636368</v>
      </c>
      <c r="S751" t="s">
        <v>8322</v>
      </c>
      <c r="T751" t="s">
        <v>8323</v>
      </c>
    </row>
    <row r="752" spans="1:20" ht="43.2" x14ac:dyDescent="0.3">
      <c r="A752">
        <v>750</v>
      </c>
      <c r="B752" s="3" t="s">
        <v>751</v>
      </c>
      <c r="C752" s="3" t="s">
        <v>4860</v>
      </c>
      <c r="D752">
        <v>4444</v>
      </c>
      <c r="E752">
        <v>4559</v>
      </c>
      <c r="F752" t="s">
        <v>8219</v>
      </c>
      <c r="G752" t="s">
        <v>8224</v>
      </c>
      <c r="H752" t="s">
        <v>8246</v>
      </c>
      <c r="I752">
        <v>1361739872</v>
      </c>
      <c r="J752" s="10">
        <f t="shared" si="44"/>
        <v>41329.878148148149</v>
      </c>
      <c r="K752">
        <v>1359147872</v>
      </c>
      <c r="L752" s="10">
        <f t="shared" si="45"/>
        <v>41299.878148148149</v>
      </c>
      <c r="M752" t="b">
        <v>0</v>
      </c>
      <c r="N752">
        <v>59</v>
      </c>
      <c r="O752" t="b">
        <v>1</v>
      </c>
      <c r="P752" t="s">
        <v>8274</v>
      </c>
      <c r="Q752" s="5">
        <f t="shared" si="46"/>
        <v>1.0258775877587758</v>
      </c>
      <c r="R752" s="6">
        <f t="shared" si="47"/>
        <v>77.271186440677965</v>
      </c>
      <c r="S752" t="s">
        <v>8322</v>
      </c>
      <c r="T752" t="s">
        <v>8323</v>
      </c>
    </row>
    <row r="753" spans="1:20" ht="43.2" x14ac:dyDescent="0.3">
      <c r="A753">
        <v>751</v>
      </c>
      <c r="B753" s="3" t="s">
        <v>752</v>
      </c>
      <c r="C753" s="3" t="s">
        <v>4861</v>
      </c>
      <c r="D753">
        <v>3000</v>
      </c>
      <c r="E753">
        <v>3555</v>
      </c>
      <c r="F753" t="s">
        <v>8219</v>
      </c>
      <c r="G753" t="s">
        <v>8224</v>
      </c>
      <c r="H753" t="s">
        <v>8246</v>
      </c>
      <c r="I753">
        <v>1312470475</v>
      </c>
      <c r="J753" s="10">
        <f t="shared" si="44"/>
        <v>40759.630497685182</v>
      </c>
      <c r="K753">
        <v>1308496075</v>
      </c>
      <c r="L753" s="10">
        <f t="shared" si="45"/>
        <v>40713.630497685182</v>
      </c>
      <c r="M753" t="b">
        <v>0</v>
      </c>
      <c r="N753">
        <v>62</v>
      </c>
      <c r="O753" t="b">
        <v>1</v>
      </c>
      <c r="P753" t="s">
        <v>8274</v>
      </c>
      <c r="Q753" s="5">
        <f t="shared" si="46"/>
        <v>1.1850000000000001</v>
      </c>
      <c r="R753" s="6">
        <f t="shared" si="47"/>
        <v>57.338709677419352</v>
      </c>
      <c r="S753" t="s">
        <v>8322</v>
      </c>
      <c r="T753" t="s">
        <v>8323</v>
      </c>
    </row>
    <row r="754" spans="1:20" ht="57.6" x14ac:dyDescent="0.3">
      <c r="A754">
        <v>752</v>
      </c>
      <c r="B754" s="3" t="s">
        <v>753</v>
      </c>
      <c r="C754" s="3" t="s">
        <v>4862</v>
      </c>
      <c r="D754">
        <v>5000</v>
      </c>
      <c r="E754">
        <v>5585</v>
      </c>
      <c r="F754" t="s">
        <v>8219</v>
      </c>
      <c r="G754" t="s">
        <v>8226</v>
      </c>
      <c r="H754" t="s">
        <v>8248</v>
      </c>
      <c r="I754">
        <v>1476615600</v>
      </c>
      <c r="J754" s="10">
        <f t="shared" si="44"/>
        <v>42659.458333333328</v>
      </c>
      <c r="K754">
        <v>1474884417</v>
      </c>
      <c r="L754" s="10">
        <f t="shared" si="45"/>
        <v>42639.421493055561</v>
      </c>
      <c r="M754" t="b">
        <v>0</v>
      </c>
      <c r="N754">
        <v>105</v>
      </c>
      <c r="O754" t="b">
        <v>1</v>
      </c>
      <c r="P754" t="s">
        <v>8274</v>
      </c>
      <c r="Q754" s="5">
        <f t="shared" si="46"/>
        <v>1.117</v>
      </c>
      <c r="R754" s="6">
        <f t="shared" si="47"/>
        <v>53.19047619047619</v>
      </c>
      <c r="S754" t="s">
        <v>8322</v>
      </c>
      <c r="T754" t="s">
        <v>8323</v>
      </c>
    </row>
    <row r="755" spans="1:20" ht="43.2" x14ac:dyDescent="0.3">
      <c r="A755">
        <v>753</v>
      </c>
      <c r="B755" s="3" t="s">
        <v>754</v>
      </c>
      <c r="C755" s="3" t="s">
        <v>4863</v>
      </c>
      <c r="D755">
        <v>10000</v>
      </c>
      <c r="E755">
        <v>12800</v>
      </c>
      <c r="F755" t="s">
        <v>8219</v>
      </c>
      <c r="G755" t="s">
        <v>8224</v>
      </c>
      <c r="H755" t="s">
        <v>8246</v>
      </c>
      <c r="I755">
        <v>1423922991</v>
      </c>
      <c r="J755" s="10">
        <f t="shared" si="44"/>
        <v>42049.590173611112</v>
      </c>
      <c r="K755">
        <v>1421330991</v>
      </c>
      <c r="L755" s="10">
        <f t="shared" si="45"/>
        <v>42019.590173611112</v>
      </c>
      <c r="M755" t="b">
        <v>0</v>
      </c>
      <c r="N755">
        <v>26</v>
      </c>
      <c r="O755" t="b">
        <v>1</v>
      </c>
      <c r="P755" t="s">
        <v>8274</v>
      </c>
      <c r="Q755" s="5">
        <f t="shared" si="46"/>
        <v>1.28</v>
      </c>
      <c r="R755" s="6">
        <f t="shared" si="47"/>
        <v>492.30769230769232</v>
      </c>
      <c r="S755" t="s">
        <v>8322</v>
      </c>
      <c r="T755" t="s">
        <v>8323</v>
      </c>
    </row>
    <row r="756" spans="1:20" ht="43.2" x14ac:dyDescent="0.3">
      <c r="A756">
        <v>754</v>
      </c>
      <c r="B756" s="3" t="s">
        <v>755</v>
      </c>
      <c r="C756" s="3" t="s">
        <v>4864</v>
      </c>
      <c r="D756">
        <v>2000</v>
      </c>
      <c r="E756">
        <v>2075</v>
      </c>
      <c r="F756" t="s">
        <v>8219</v>
      </c>
      <c r="G756" t="s">
        <v>8224</v>
      </c>
      <c r="H756" t="s">
        <v>8246</v>
      </c>
      <c r="I756">
        <v>1357408721</v>
      </c>
      <c r="J756" s="10">
        <f t="shared" si="44"/>
        <v>41279.749085648145</v>
      </c>
      <c r="K756">
        <v>1354816721</v>
      </c>
      <c r="L756" s="10">
        <f t="shared" si="45"/>
        <v>41249.749085648145</v>
      </c>
      <c r="M756" t="b">
        <v>0</v>
      </c>
      <c r="N756">
        <v>49</v>
      </c>
      <c r="O756" t="b">
        <v>1</v>
      </c>
      <c r="P756" t="s">
        <v>8274</v>
      </c>
      <c r="Q756" s="5">
        <f t="shared" si="46"/>
        <v>1.0375000000000001</v>
      </c>
      <c r="R756" s="6">
        <f t="shared" si="47"/>
        <v>42.346938775510203</v>
      </c>
      <c r="S756" t="s">
        <v>8322</v>
      </c>
      <c r="T756" t="s">
        <v>8323</v>
      </c>
    </row>
    <row r="757" spans="1:20" ht="43.2" x14ac:dyDescent="0.3">
      <c r="A757">
        <v>755</v>
      </c>
      <c r="B757" s="3" t="s">
        <v>756</v>
      </c>
      <c r="C757" s="3" t="s">
        <v>4865</v>
      </c>
      <c r="D757">
        <v>2500</v>
      </c>
      <c r="E757">
        <v>2547.69</v>
      </c>
      <c r="F757" t="s">
        <v>8219</v>
      </c>
      <c r="G757" t="s">
        <v>8224</v>
      </c>
      <c r="H757" t="s">
        <v>8246</v>
      </c>
      <c r="I757">
        <v>1369010460</v>
      </c>
      <c r="J757" s="10">
        <f t="shared" si="44"/>
        <v>41414.02847222222</v>
      </c>
      <c r="K757">
        <v>1366381877</v>
      </c>
      <c r="L757" s="10">
        <f t="shared" si="45"/>
        <v>41383.605057870373</v>
      </c>
      <c r="M757" t="b">
        <v>0</v>
      </c>
      <c r="N757">
        <v>68</v>
      </c>
      <c r="O757" t="b">
        <v>1</v>
      </c>
      <c r="P757" t="s">
        <v>8274</v>
      </c>
      <c r="Q757" s="5">
        <f t="shared" si="46"/>
        <v>1.0190760000000001</v>
      </c>
      <c r="R757" s="6">
        <f t="shared" si="47"/>
        <v>37.466029411764708</v>
      </c>
      <c r="S757" t="s">
        <v>8322</v>
      </c>
      <c r="T757" t="s">
        <v>8323</v>
      </c>
    </row>
    <row r="758" spans="1:20" ht="43.2" x14ac:dyDescent="0.3">
      <c r="A758">
        <v>756</v>
      </c>
      <c r="B758" s="3" t="s">
        <v>757</v>
      </c>
      <c r="C758" s="3" t="s">
        <v>4866</v>
      </c>
      <c r="D758">
        <v>700</v>
      </c>
      <c r="E758">
        <v>824</v>
      </c>
      <c r="F758" t="s">
        <v>8219</v>
      </c>
      <c r="G758" t="s">
        <v>8224</v>
      </c>
      <c r="H758" t="s">
        <v>8246</v>
      </c>
      <c r="I758">
        <v>1303147459</v>
      </c>
      <c r="J758" s="10">
        <f t="shared" si="44"/>
        <v>40651.725219907406</v>
      </c>
      <c r="K758">
        <v>1297880659</v>
      </c>
      <c r="L758" s="10">
        <f t="shared" si="45"/>
        <v>40590.766886574071</v>
      </c>
      <c r="M758" t="b">
        <v>0</v>
      </c>
      <c r="N758">
        <v>22</v>
      </c>
      <c r="O758" t="b">
        <v>1</v>
      </c>
      <c r="P758" t="s">
        <v>8274</v>
      </c>
      <c r="Q758" s="5">
        <f t="shared" si="46"/>
        <v>1.177142857142857</v>
      </c>
      <c r="R758" s="6">
        <f t="shared" si="47"/>
        <v>37.454545454545453</v>
      </c>
      <c r="S758" t="s">
        <v>8322</v>
      </c>
      <c r="T758" t="s">
        <v>8323</v>
      </c>
    </row>
    <row r="759" spans="1:20" ht="43.2" x14ac:dyDescent="0.3">
      <c r="A759">
        <v>757</v>
      </c>
      <c r="B759" s="3" t="s">
        <v>758</v>
      </c>
      <c r="C759" s="3" t="s">
        <v>4867</v>
      </c>
      <c r="D759">
        <v>250</v>
      </c>
      <c r="E759">
        <v>595</v>
      </c>
      <c r="F759" t="s">
        <v>8219</v>
      </c>
      <c r="G759" t="s">
        <v>8224</v>
      </c>
      <c r="H759" t="s">
        <v>8246</v>
      </c>
      <c r="I759">
        <v>1354756714</v>
      </c>
      <c r="J759" s="10">
        <f t="shared" si="44"/>
        <v>41249.054560185185</v>
      </c>
      <c r="K759">
        <v>1353547114</v>
      </c>
      <c r="L759" s="10">
        <f t="shared" si="45"/>
        <v>41235.054560185185</v>
      </c>
      <c r="M759" t="b">
        <v>0</v>
      </c>
      <c r="N759">
        <v>18</v>
      </c>
      <c r="O759" t="b">
        <v>1</v>
      </c>
      <c r="P759" t="s">
        <v>8274</v>
      </c>
      <c r="Q759" s="5">
        <f t="shared" si="46"/>
        <v>2.38</v>
      </c>
      <c r="R759" s="6">
        <f t="shared" si="47"/>
        <v>33.055555555555557</v>
      </c>
      <c r="S759" t="s">
        <v>8322</v>
      </c>
      <c r="T759" t="s">
        <v>8323</v>
      </c>
    </row>
    <row r="760" spans="1:20" ht="28.8" x14ac:dyDescent="0.3">
      <c r="A760">
        <v>758</v>
      </c>
      <c r="B760" s="3" t="s">
        <v>759</v>
      </c>
      <c r="C760" s="3" t="s">
        <v>4868</v>
      </c>
      <c r="D760">
        <v>2500</v>
      </c>
      <c r="E760">
        <v>2550</v>
      </c>
      <c r="F760" t="s">
        <v>8219</v>
      </c>
      <c r="G760" t="s">
        <v>8224</v>
      </c>
      <c r="H760" t="s">
        <v>8246</v>
      </c>
      <c r="I760">
        <v>1286568268</v>
      </c>
      <c r="J760" s="10">
        <f t="shared" si="44"/>
        <v>40459.836435185185</v>
      </c>
      <c r="K760">
        <v>1283976268</v>
      </c>
      <c r="L760" s="10">
        <f t="shared" si="45"/>
        <v>40429.836435185185</v>
      </c>
      <c r="M760" t="b">
        <v>0</v>
      </c>
      <c r="N760">
        <v>19</v>
      </c>
      <c r="O760" t="b">
        <v>1</v>
      </c>
      <c r="P760" t="s">
        <v>8274</v>
      </c>
      <c r="Q760" s="5">
        <f t="shared" si="46"/>
        <v>1.02</v>
      </c>
      <c r="R760" s="6">
        <f t="shared" si="47"/>
        <v>134.21052631578948</v>
      </c>
      <c r="S760" t="s">
        <v>8322</v>
      </c>
      <c r="T760" t="s">
        <v>8323</v>
      </c>
    </row>
    <row r="761" spans="1:20" ht="43.2" x14ac:dyDescent="0.3">
      <c r="A761">
        <v>759</v>
      </c>
      <c r="B761" s="3" t="s">
        <v>760</v>
      </c>
      <c r="C761" s="3" t="s">
        <v>4869</v>
      </c>
      <c r="D761">
        <v>5000</v>
      </c>
      <c r="E761">
        <v>5096</v>
      </c>
      <c r="F761" t="s">
        <v>8219</v>
      </c>
      <c r="G761" t="s">
        <v>8225</v>
      </c>
      <c r="H761" t="s">
        <v>8247</v>
      </c>
      <c r="I761">
        <v>1404892539</v>
      </c>
      <c r="J761" s="10">
        <f t="shared" si="44"/>
        <v>41829.330312500002</v>
      </c>
      <c r="K761">
        <v>1401436539</v>
      </c>
      <c r="L761" s="10">
        <f t="shared" si="45"/>
        <v>41789.330312500002</v>
      </c>
      <c r="M761" t="b">
        <v>0</v>
      </c>
      <c r="N761">
        <v>99</v>
      </c>
      <c r="O761" t="b">
        <v>1</v>
      </c>
      <c r="P761" t="s">
        <v>8274</v>
      </c>
      <c r="Q761" s="5">
        <f t="shared" si="46"/>
        <v>1.0192000000000001</v>
      </c>
      <c r="R761" s="6">
        <f t="shared" si="47"/>
        <v>51.474747474747474</v>
      </c>
      <c r="S761" t="s">
        <v>8322</v>
      </c>
      <c r="T761" t="s">
        <v>8323</v>
      </c>
    </row>
    <row r="762" spans="1:20" ht="43.2" x14ac:dyDescent="0.3">
      <c r="A762">
        <v>760</v>
      </c>
      <c r="B762" s="3" t="s">
        <v>761</v>
      </c>
      <c r="C762" s="3" t="s">
        <v>4870</v>
      </c>
      <c r="D762">
        <v>2200</v>
      </c>
      <c r="E762">
        <v>0</v>
      </c>
      <c r="F762" t="s">
        <v>8221</v>
      </c>
      <c r="G762" t="s">
        <v>8224</v>
      </c>
      <c r="H762" t="s">
        <v>8246</v>
      </c>
      <c r="I762">
        <v>1480188013</v>
      </c>
      <c r="J762" s="10">
        <f t="shared" si="44"/>
        <v>42700.805706018517</v>
      </c>
      <c r="K762">
        <v>1477592413</v>
      </c>
      <c r="L762" s="10">
        <f t="shared" si="45"/>
        <v>42670.764039351852</v>
      </c>
      <c r="M762" t="b">
        <v>0</v>
      </c>
      <c r="N762">
        <v>0</v>
      </c>
      <c r="O762" t="b">
        <v>0</v>
      </c>
      <c r="P762" t="s">
        <v>8275</v>
      </c>
      <c r="Q762" s="5">
        <f t="shared" si="46"/>
        <v>0</v>
      </c>
      <c r="R762" s="6" t="e">
        <f t="shared" si="47"/>
        <v>#DIV/0!</v>
      </c>
      <c r="S762" t="s">
        <v>8322</v>
      </c>
      <c r="T762" t="s">
        <v>8324</v>
      </c>
    </row>
    <row r="763" spans="1:20" ht="43.2" x14ac:dyDescent="0.3">
      <c r="A763">
        <v>761</v>
      </c>
      <c r="B763" s="3" t="s">
        <v>762</v>
      </c>
      <c r="C763" s="3" t="s">
        <v>4871</v>
      </c>
      <c r="D763">
        <v>5000</v>
      </c>
      <c r="E763">
        <v>235</v>
      </c>
      <c r="F763" t="s">
        <v>8221</v>
      </c>
      <c r="G763" t="s">
        <v>8224</v>
      </c>
      <c r="H763" t="s">
        <v>8246</v>
      </c>
      <c r="I763">
        <v>1391364126</v>
      </c>
      <c r="J763" s="10">
        <f t="shared" si="44"/>
        <v>41672.751458333332</v>
      </c>
      <c r="K763">
        <v>1388772126</v>
      </c>
      <c r="L763" s="10">
        <f t="shared" si="45"/>
        <v>41642.751458333332</v>
      </c>
      <c r="M763" t="b">
        <v>0</v>
      </c>
      <c r="N763">
        <v>6</v>
      </c>
      <c r="O763" t="b">
        <v>0</v>
      </c>
      <c r="P763" t="s">
        <v>8275</v>
      </c>
      <c r="Q763" s="5">
        <f t="shared" si="46"/>
        <v>4.7E-2</v>
      </c>
      <c r="R763" s="6">
        <f t="shared" si="47"/>
        <v>39.166666666666664</v>
      </c>
      <c r="S763" t="s">
        <v>8322</v>
      </c>
      <c r="T763" t="s">
        <v>8324</v>
      </c>
    </row>
    <row r="764" spans="1:20" ht="43.2" x14ac:dyDescent="0.3">
      <c r="A764">
        <v>762</v>
      </c>
      <c r="B764" s="3" t="s">
        <v>763</v>
      </c>
      <c r="C764" s="3" t="s">
        <v>4872</v>
      </c>
      <c r="D764">
        <v>3500</v>
      </c>
      <c r="E764">
        <v>0</v>
      </c>
      <c r="F764" t="s">
        <v>8221</v>
      </c>
      <c r="G764" t="s">
        <v>8238</v>
      </c>
      <c r="H764" t="s">
        <v>8256</v>
      </c>
      <c r="I764">
        <v>1480831200</v>
      </c>
      <c r="J764" s="10">
        <f t="shared" si="44"/>
        <v>42708.25</v>
      </c>
      <c r="K764">
        <v>1479328570</v>
      </c>
      <c r="L764" s="10">
        <f t="shared" si="45"/>
        <v>42690.858449074076</v>
      </c>
      <c r="M764" t="b">
        <v>0</v>
      </c>
      <c r="N764">
        <v>0</v>
      </c>
      <c r="O764" t="b">
        <v>0</v>
      </c>
      <c r="P764" t="s">
        <v>8275</v>
      </c>
      <c r="Q764" s="5">
        <f t="shared" si="46"/>
        <v>0</v>
      </c>
      <c r="R764" s="6" t="e">
        <f t="shared" si="47"/>
        <v>#DIV/0!</v>
      </c>
      <c r="S764" t="s">
        <v>8322</v>
      </c>
      <c r="T764" t="s">
        <v>8324</v>
      </c>
    </row>
    <row r="765" spans="1:20" ht="43.2" x14ac:dyDescent="0.3">
      <c r="A765">
        <v>763</v>
      </c>
      <c r="B765" s="3" t="s">
        <v>764</v>
      </c>
      <c r="C765" s="3" t="s">
        <v>4873</v>
      </c>
      <c r="D765">
        <v>4290</v>
      </c>
      <c r="E765">
        <v>5</v>
      </c>
      <c r="F765" t="s">
        <v>8221</v>
      </c>
      <c r="G765" t="s">
        <v>8225</v>
      </c>
      <c r="H765" t="s">
        <v>8247</v>
      </c>
      <c r="I765">
        <v>1376563408</v>
      </c>
      <c r="J765" s="10">
        <f t="shared" si="44"/>
        <v>41501.446851851848</v>
      </c>
      <c r="K765">
        <v>1373971408</v>
      </c>
      <c r="L765" s="10">
        <f t="shared" si="45"/>
        <v>41471.446851851848</v>
      </c>
      <c r="M765" t="b">
        <v>0</v>
      </c>
      <c r="N765">
        <v>1</v>
      </c>
      <c r="O765" t="b">
        <v>0</v>
      </c>
      <c r="P765" t="s">
        <v>8275</v>
      </c>
      <c r="Q765" s="5">
        <f t="shared" si="46"/>
        <v>1.1655011655011655E-3</v>
      </c>
      <c r="R765" s="6">
        <f t="shared" si="47"/>
        <v>5</v>
      </c>
      <c r="S765" t="s">
        <v>8322</v>
      </c>
      <c r="T765" t="s">
        <v>8324</v>
      </c>
    </row>
    <row r="766" spans="1:20" ht="43.2" x14ac:dyDescent="0.3">
      <c r="A766">
        <v>764</v>
      </c>
      <c r="B766" s="3" t="s">
        <v>765</v>
      </c>
      <c r="C766" s="3" t="s">
        <v>4874</v>
      </c>
      <c r="D766">
        <v>5000</v>
      </c>
      <c r="E766">
        <v>0</v>
      </c>
      <c r="F766" t="s">
        <v>8221</v>
      </c>
      <c r="G766" t="s">
        <v>8224</v>
      </c>
      <c r="H766" t="s">
        <v>8246</v>
      </c>
      <c r="I766">
        <v>1441858161</v>
      </c>
      <c r="J766" s="10">
        <f t="shared" si="44"/>
        <v>42257.173159722224</v>
      </c>
      <c r="K766">
        <v>1439266161</v>
      </c>
      <c r="L766" s="10">
        <f t="shared" si="45"/>
        <v>42227.173159722224</v>
      </c>
      <c r="M766" t="b">
        <v>0</v>
      </c>
      <c r="N766">
        <v>0</v>
      </c>
      <c r="O766" t="b">
        <v>0</v>
      </c>
      <c r="P766" t="s">
        <v>8275</v>
      </c>
      <c r="Q766" s="5">
        <f t="shared" si="46"/>
        <v>0</v>
      </c>
      <c r="R766" s="6" t="e">
        <f t="shared" si="47"/>
        <v>#DIV/0!</v>
      </c>
      <c r="S766" t="s">
        <v>8322</v>
      </c>
      <c r="T766" t="s">
        <v>8324</v>
      </c>
    </row>
    <row r="767" spans="1:20" ht="43.2" x14ac:dyDescent="0.3">
      <c r="A767">
        <v>765</v>
      </c>
      <c r="B767" s="3" t="s">
        <v>766</v>
      </c>
      <c r="C767" s="3" t="s">
        <v>4875</v>
      </c>
      <c r="D767">
        <v>7000</v>
      </c>
      <c r="E767">
        <v>2521</v>
      </c>
      <c r="F767" t="s">
        <v>8221</v>
      </c>
      <c r="G767" t="s">
        <v>8224</v>
      </c>
      <c r="H767" t="s">
        <v>8246</v>
      </c>
      <c r="I767">
        <v>1413723684</v>
      </c>
      <c r="J767" s="10">
        <f t="shared" si="44"/>
        <v>41931.542638888888</v>
      </c>
      <c r="K767">
        <v>1411131684</v>
      </c>
      <c r="L767" s="10">
        <f t="shared" si="45"/>
        <v>41901.542638888888</v>
      </c>
      <c r="M767" t="b">
        <v>0</v>
      </c>
      <c r="N767">
        <v>44</v>
      </c>
      <c r="O767" t="b">
        <v>0</v>
      </c>
      <c r="P767" t="s">
        <v>8275</v>
      </c>
      <c r="Q767" s="5">
        <f t="shared" si="46"/>
        <v>0.36014285714285715</v>
      </c>
      <c r="R767" s="6">
        <f t="shared" si="47"/>
        <v>57.295454545454547</v>
      </c>
      <c r="S767" t="s">
        <v>8322</v>
      </c>
      <c r="T767" t="s">
        <v>8324</v>
      </c>
    </row>
    <row r="768" spans="1:20" ht="43.2" x14ac:dyDescent="0.3">
      <c r="A768">
        <v>766</v>
      </c>
      <c r="B768" s="3" t="s">
        <v>767</v>
      </c>
      <c r="C768" s="3" t="s">
        <v>4876</v>
      </c>
      <c r="D768">
        <v>4000</v>
      </c>
      <c r="E768">
        <v>0</v>
      </c>
      <c r="F768" t="s">
        <v>8221</v>
      </c>
      <c r="G768" t="s">
        <v>8229</v>
      </c>
      <c r="H768" t="s">
        <v>8251</v>
      </c>
      <c r="I768">
        <v>1424112483</v>
      </c>
      <c r="J768" s="10">
        <f t="shared" si="44"/>
        <v>42051.783368055556</v>
      </c>
      <c r="K768">
        <v>1421520483</v>
      </c>
      <c r="L768" s="10">
        <f t="shared" si="45"/>
        <v>42021.783368055556</v>
      </c>
      <c r="M768" t="b">
        <v>0</v>
      </c>
      <c r="N768">
        <v>0</v>
      </c>
      <c r="O768" t="b">
        <v>0</v>
      </c>
      <c r="P768" t="s">
        <v>8275</v>
      </c>
      <c r="Q768" s="5">
        <f t="shared" si="46"/>
        <v>0</v>
      </c>
      <c r="R768" s="6" t="e">
        <f t="shared" si="47"/>
        <v>#DIV/0!</v>
      </c>
      <c r="S768" t="s">
        <v>8322</v>
      </c>
      <c r="T768" t="s">
        <v>8324</v>
      </c>
    </row>
    <row r="769" spans="1:20" ht="57.6" x14ac:dyDescent="0.3">
      <c r="A769">
        <v>767</v>
      </c>
      <c r="B769" s="3" t="s">
        <v>768</v>
      </c>
      <c r="C769" s="3" t="s">
        <v>4877</v>
      </c>
      <c r="D769">
        <v>5000</v>
      </c>
      <c r="E769">
        <v>177</v>
      </c>
      <c r="F769" t="s">
        <v>8221</v>
      </c>
      <c r="G769" t="s">
        <v>8224</v>
      </c>
      <c r="H769" t="s">
        <v>8246</v>
      </c>
      <c r="I769">
        <v>1432178810</v>
      </c>
      <c r="J769" s="10">
        <f t="shared" si="44"/>
        <v>42145.143634259264</v>
      </c>
      <c r="K769">
        <v>1429586810</v>
      </c>
      <c r="L769" s="10">
        <f t="shared" si="45"/>
        <v>42115.143634259264</v>
      </c>
      <c r="M769" t="b">
        <v>0</v>
      </c>
      <c r="N769">
        <v>3</v>
      </c>
      <c r="O769" t="b">
        <v>0</v>
      </c>
      <c r="P769" t="s">
        <v>8275</v>
      </c>
      <c r="Q769" s="5">
        <f t="shared" si="46"/>
        <v>3.5400000000000001E-2</v>
      </c>
      <c r="R769" s="6">
        <f t="shared" si="47"/>
        <v>59</v>
      </c>
      <c r="S769" t="s">
        <v>8322</v>
      </c>
      <c r="T769" t="s">
        <v>8324</v>
      </c>
    </row>
    <row r="770" spans="1:20" ht="43.2" x14ac:dyDescent="0.3">
      <c r="A770">
        <v>768</v>
      </c>
      <c r="B770" s="3" t="s">
        <v>769</v>
      </c>
      <c r="C770" s="3" t="s">
        <v>4878</v>
      </c>
      <c r="D770">
        <v>2500</v>
      </c>
      <c r="E770">
        <v>0</v>
      </c>
      <c r="F770" t="s">
        <v>8221</v>
      </c>
      <c r="G770" t="s">
        <v>8224</v>
      </c>
      <c r="H770" t="s">
        <v>8246</v>
      </c>
      <c r="I770">
        <v>1387169890</v>
      </c>
      <c r="J770" s="10">
        <f t="shared" si="44"/>
        <v>41624.207060185188</v>
      </c>
      <c r="K770">
        <v>1384577890</v>
      </c>
      <c r="L770" s="10">
        <f t="shared" si="45"/>
        <v>41594.207060185188</v>
      </c>
      <c r="M770" t="b">
        <v>0</v>
      </c>
      <c r="N770">
        <v>0</v>
      </c>
      <c r="O770" t="b">
        <v>0</v>
      </c>
      <c r="P770" t="s">
        <v>8275</v>
      </c>
      <c r="Q770" s="5">
        <f t="shared" si="46"/>
        <v>0</v>
      </c>
      <c r="R770" s="6" t="e">
        <f t="shared" si="47"/>
        <v>#DIV/0!</v>
      </c>
      <c r="S770" t="s">
        <v>8322</v>
      </c>
      <c r="T770" t="s">
        <v>8324</v>
      </c>
    </row>
    <row r="771" spans="1:20" ht="57.6" x14ac:dyDescent="0.3">
      <c r="A771">
        <v>769</v>
      </c>
      <c r="B771" s="3" t="s">
        <v>770</v>
      </c>
      <c r="C771" s="3" t="s">
        <v>4879</v>
      </c>
      <c r="D771">
        <v>4000</v>
      </c>
      <c r="E771">
        <v>1656</v>
      </c>
      <c r="F771" t="s">
        <v>8221</v>
      </c>
      <c r="G771" t="s">
        <v>8224</v>
      </c>
      <c r="H771" t="s">
        <v>8246</v>
      </c>
      <c r="I771">
        <v>1388102094</v>
      </c>
      <c r="J771" s="10">
        <f t="shared" ref="J771:J834" si="48">(((I771/60)/60)/24)+DATE(1970,1,1)</f>
        <v>41634.996458333335</v>
      </c>
      <c r="K771">
        <v>1385510094</v>
      </c>
      <c r="L771" s="10">
        <f t="shared" ref="L771:L834" si="49">(((K771/60)/60)/24)+DATE(1970,1,1)</f>
        <v>41604.996458333335</v>
      </c>
      <c r="M771" t="b">
        <v>0</v>
      </c>
      <c r="N771">
        <v>52</v>
      </c>
      <c r="O771" t="b">
        <v>0</v>
      </c>
      <c r="P771" t="s">
        <v>8275</v>
      </c>
      <c r="Q771" s="5">
        <f t="shared" ref="Q771:Q834" si="50">E771/D771</f>
        <v>0.41399999999999998</v>
      </c>
      <c r="R771" s="6">
        <f t="shared" ref="R771:R834" si="51">E771/N771</f>
        <v>31.846153846153847</v>
      </c>
      <c r="S771" t="s">
        <v>8322</v>
      </c>
      <c r="T771" t="s">
        <v>8324</v>
      </c>
    </row>
    <row r="772" spans="1:20" ht="43.2" x14ac:dyDescent="0.3">
      <c r="A772">
        <v>770</v>
      </c>
      <c r="B772" s="3" t="s">
        <v>771</v>
      </c>
      <c r="C772" s="3" t="s">
        <v>4880</v>
      </c>
      <c r="D772">
        <v>17500</v>
      </c>
      <c r="E772">
        <v>0</v>
      </c>
      <c r="F772" t="s">
        <v>8221</v>
      </c>
      <c r="G772" t="s">
        <v>8224</v>
      </c>
      <c r="H772" t="s">
        <v>8246</v>
      </c>
      <c r="I772">
        <v>1361750369</v>
      </c>
      <c r="J772" s="10">
        <f t="shared" si="48"/>
        <v>41329.999641203707</v>
      </c>
      <c r="K772">
        <v>1358294369</v>
      </c>
      <c r="L772" s="10">
        <f t="shared" si="49"/>
        <v>41289.999641203707</v>
      </c>
      <c r="M772" t="b">
        <v>0</v>
      </c>
      <c r="N772">
        <v>0</v>
      </c>
      <c r="O772" t="b">
        <v>0</v>
      </c>
      <c r="P772" t="s">
        <v>8275</v>
      </c>
      <c r="Q772" s="5">
        <f t="shared" si="50"/>
        <v>0</v>
      </c>
      <c r="R772" s="6" t="e">
        <f t="shared" si="51"/>
        <v>#DIV/0!</v>
      </c>
      <c r="S772" t="s">
        <v>8322</v>
      </c>
      <c r="T772" t="s">
        <v>8324</v>
      </c>
    </row>
    <row r="773" spans="1:20" ht="43.2" x14ac:dyDescent="0.3">
      <c r="A773">
        <v>771</v>
      </c>
      <c r="B773" s="3" t="s">
        <v>772</v>
      </c>
      <c r="C773" s="3" t="s">
        <v>4881</v>
      </c>
      <c r="D773">
        <v>38000</v>
      </c>
      <c r="E773">
        <v>10</v>
      </c>
      <c r="F773" t="s">
        <v>8221</v>
      </c>
      <c r="G773" t="s">
        <v>8224</v>
      </c>
      <c r="H773" t="s">
        <v>8246</v>
      </c>
      <c r="I773">
        <v>1454183202</v>
      </c>
      <c r="J773" s="10">
        <f t="shared" si="48"/>
        <v>42399.824097222227</v>
      </c>
      <c r="K773">
        <v>1449863202</v>
      </c>
      <c r="L773" s="10">
        <f t="shared" si="49"/>
        <v>42349.824097222227</v>
      </c>
      <c r="M773" t="b">
        <v>0</v>
      </c>
      <c r="N773">
        <v>1</v>
      </c>
      <c r="O773" t="b">
        <v>0</v>
      </c>
      <c r="P773" t="s">
        <v>8275</v>
      </c>
      <c r="Q773" s="5">
        <f t="shared" si="50"/>
        <v>2.631578947368421E-4</v>
      </c>
      <c r="R773" s="6">
        <f t="shared" si="51"/>
        <v>10</v>
      </c>
      <c r="S773" t="s">
        <v>8322</v>
      </c>
      <c r="T773" t="s">
        <v>8324</v>
      </c>
    </row>
    <row r="774" spans="1:20" ht="57.6" x14ac:dyDescent="0.3">
      <c r="A774">
        <v>772</v>
      </c>
      <c r="B774" s="3" t="s">
        <v>773</v>
      </c>
      <c r="C774" s="3" t="s">
        <v>4882</v>
      </c>
      <c r="D774">
        <v>1500</v>
      </c>
      <c r="E774">
        <v>50</v>
      </c>
      <c r="F774" t="s">
        <v>8221</v>
      </c>
      <c r="G774" t="s">
        <v>8224</v>
      </c>
      <c r="H774" t="s">
        <v>8246</v>
      </c>
      <c r="I774">
        <v>1257047940</v>
      </c>
      <c r="J774" s="10">
        <f t="shared" si="48"/>
        <v>40118.165972222225</v>
      </c>
      <c r="K774">
        <v>1252718519</v>
      </c>
      <c r="L774" s="10">
        <f t="shared" si="49"/>
        <v>40068.056932870371</v>
      </c>
      <c r="M774" t="b">
        <v>0</v>
      </c>
      <c r="N774">
        <v>1</v>
      </c>
      <c r="O774" t="b">
        <v>0</v>
      </c>
      <c r="P774" t="s">
        <v>8275</v>
      </c>
      <c r="Q774" s="5">
        <f t="shared" si="50"/>
        <v>3.3333333333333333E-2</v>
      </c>
      <c r="R774" s="6">
        <f t="shared" si="51"/>
        <v>50</v>
      </c>
      <c r="S774" t="s">
        <v>8322</v>
      </c>
      <c r="T774" t="s">
        <v>8324</v>
      </c>
    </row>
    <row r="775" spans="1:20" ht="43.2" x14ac:dyDescent="0.3">
      <c r="A775">
        <v>773</v>
      </c>
      <c r="B775" s="3" t="s">
        <v>774</v>
      </c>
      <c r="C775" s="3" t="s">
        <v>4883</v>
      </c>
      <c r="D775">
        <v>3759</v>
      </c>
      <c r="E775">
        <v>32</v>
      </c>
      <c r="F775" t="s">
        <v>8221</v>
      </c>
      <c r="G775" t="s">
        <v>8225</v>
      </c>
      <c r="H775" t="s">
        <v>8247</v>
      </c>
      <c r="I775">
        <v>1431298860</v>
      </c>
      <c r="J775" s="10">
        <f t="shared" si="48"/>
        <v>42134.959027777775</v>
      </c>
      <c r="K775">
        <v>1428341985</v>
      </c>
      <c r="L775" s="10">
        <f t="shared" si="49"/>
        <v>42100.735937499994</v>
      </c>
      <c r="M775" t="b">
        <v>0</v>
      </c>
      <c r="N775">
        <v>2</v>
      </c>
      <c r="O775" t="b">
        <v>0</v>
      </c>
      <c r="P775" t="s">
        <v>8275</v>
      </c>
      <c r="Q775" s="5">
        <f t="shared" si="50"/>
        <v>8.5129023676509714E-3</v>
      </c>
      <c r="R775" s="6">
        <f t="shared" si="51"/>
        <v>16</v>
      </c>
      <c r="S775" t="s">
        <v>8322</v>
      </c>
      <c r="T775" t="s">
        <v>8324</v>
      </c>
    </row>
    <row r="776" spans="1:20" ht="43.2" x14ac:dyDescent="0.3">
      <c r="A776">
        <v>774</v>
      </c>
      <c r="B776" s="3" t="s">
        <v>775</v>
      </c>
      <c r="C776" s="3" t="s">
        <v>4884</v>
      </c>
      <c r="D776">
        <v>500</v>
      </c>
      <c r="E776">
        <v>351</v>
      </c>
      <c r="F776" t="s">
        <v>8221</v>
      </c>
      <c r="G776" t="s">
        <v>8224</v>
      </c>
      <c r="H776" t="s">
        <v>8246</v>
      </c>
      <c r="I776">
        <v>1393181018</v>
      </c>
      <c r="J776" s="10">
        <f t="shared" si="48"/>
        <v>41693.780300925922</v>
      </c>
      <c r="K776">
        <v>1390589018</v>
      </c>
      <c r="L776" s="10">
        <f t="shared" si="49"/>
        <v>41663.780300925922</v>
      </c>
      <c r="M776" t="b">
        <v>0</v>
      </c>
      <c r="N776">
        <v>9</v>
      </c>
      <c r="O776" t="b">
        <v>0</v>
      </c>
      <c r="P776" t="s">
        <v>8275</v>
      </c>
      <c r="Q776" s="5">
        <f t="shared" si="50"/>
        <v>0.70199999999999996</v>
      </c>
      <c r="R776" s="6">
        <f t="shared" si="51"/>
        <v>39</v>
      </c>
      <c r="S776" t="s">
        <v>8322</v>
      </c>
      <c r="T776" t="s">
        <v>8324</v>
      </c>
    </row>
    <row r="777" spans="1:20" ht="43.2" x14ac:dyDescent="0.3">
      <c r="A777">
        <v>775</v>
      </c>
      <c r="B777" s="3" t="s">
        <v>776</v>
      </c>
      <c r="C777" s="3" t="s">
        <v>4885</v>
      </c>
      <c r="D777">
        <v>10000</v>
      </c>
      <c r="E777">
        <v>170</v>
      </c>
      <c r="F777" t="s">
        <v>8221</v>
      </c>
      <c r="G777" t="s">
        <v>8224</v>
      </c>
      <c r="H777" t="s">
        <v>8246</v>
      </c>
      <c r="I777">
        <v>1323998795</v>
      </c>
      <c r="J777" s="10">
        <f t="shared" si="48"/>
        <v>40893.060127314813</v>
      </c>
      <c r="K777">
        <v>1321406795</v>
      </c>
      <c r="L777" s="10">
        <f t="shared" si="49"/>
        <v>40863.060127314813</v>
      </c>
      <c r="M777" t="b">
        <v>0</v>
      </c>
      <c r="N777">
        <v>5</v>
      </c>
      <c r="O777" t="b">
        <v>0</v>
      </c>
      <c r="P777" t="s">
        <v>8275</v>
      </c>
      <c r="Q777" s="5">
        <f t="shared" si="50"/>
        <v>1.7000000000000001E-2</v>
      </c>
      <c r="R777" s="6">
        <f t="shared" si="51"/>
        <v>34</v>
      </c>
      <c r="S777" t="s">
        <v>8322</v>
      </c>
      <c r="T777" t="s">
        <v>8324</v>
      </c>
    </row>
    <row r="778" spans="1:20" ht="43.2" x14ac:dyDescent="0.3">
      <c r="A778">
        <v>776</v>
      </c>
      <c r="B778" s="3" t="s">
        <v>777</v>
      </c>
      <c r="C778" s="3" t="s">
        <v>4886</v>
      </c>
      <c r="D778">
        <v>7000</v>
      </c>
      <c r="E778">
        <v>3598</v>
      </c>
      <c r="F778" t="s">
        <v>8221</v>
      </c>
      <c r="G778" t="s">
        <v>8224</v>
      </c>
      <c r="H778" t="s">
        <v>8246</v>
      </c>
      <c r="I778">
        <v>1444539600</v>
      </c>
      <c r="J778" s="10">
        <f t="shared" si="48"/>
        <v>42288.208333333328</v>
      </c>
      <c r="K778">
        <v>1441297645</v>
      </c>
      <c r="L778" s="10">
        <f t="shared" si="49"/>
        <v>42250.685706018514</v>
      </c>
      <c r="M778" t="b">
        <v>0</v>
      </c>
      <c r="N778">
        <v>57</v>
      </c>
      <c r="O778" t="b">
        <v>0</v>
      </c>
      <c r="P778" t="s">
        <v>8275</v>
      </c>
      <c r="Q778" s="5">
        <f t="shared" si="50"/>
        <v>0.51400000000000001</v>
      </c>
      <c r="R778" s="6">
        <f t="shared" si="51"/>
        <v>63.122807017543863</v>
      </c>
      <c r="S778" t="s">
        <v>8322</v>
      </c>
      <c r="T778" t="s">
        <v>8324</v>
      </c>
    </row>
    <row r="779" spans="1:20" ht="43.2" x14ac:dyDescent="0.3">
      <c r="A779">
        <v>777</v>
      </c>
      <c r="B779" s="3" t="s">
        <v>778</v>
      </c>
      <c r="C779" s="3" t="s">
        <v>4887</v>
      </c>
      <c r="D779">
        <v>3000</v>
      </c>
      <c r="E779">
        <v>21</v>
      </c>
      <c r="F779" t="s">
        <v>8221</v>
      </c>
      <c r="G779" t="s">
        <v>8224</v>
      </c>
      <c r="H779" t="s">
        <v>8246</v>
      </c>
      <c r="I779">
        <v>1375313577</v>
      </c>
      <c r="J779" s="10">
        <f t="shared" si="48"/>
        <v>41486.981215277774</v>
      </c>
      <c r="K779">
        <v>1372721577</v>
      </c>
      <c r="L779" s="10">
        <f t="shared" si="49"/>
        <v>41456.981215277774</v>
      </c>
      <c r="M779" t="b">
        <v>0</v>
      </c>
      <c r="N779">
        <v>3</v>
      </c>
      <c r="O779" t="b">
        <v>0</v>
      </c>
      <c r="P779" t="s">
        <v>8275</v>
      </c>
      <c r="Q779" s="5">
        <f t="shared" si="50"/>
        <v>7.0000000000000001E-3</v>
      </c>
      <c r="R779" s="6">
        <f t="shared" si="51"/>
        <v>7</v>
      </c>
      <c r="S779" t="s">
        <v>8322</v>
      </c>
      <c r="T779" t="s">
        <v>8324</v>
      </c>
    </row>
    <row r="780" spans="1:20" ht="43.2" x14ac:dyDescent="0.3">
      <c r="A780">
        <v>778</v>
      </c>
      <c r="B780" s="3" t="s">
        <v>779</v>
      </c>
      <c r="C780" s="3" t="s">
        <v>4888</v>
      </c>
      <c r="D780">
        <v>500</v>
      </c>
      <c r="E780">
        <v>2</v>
      </c>
      <c r="F780" t="s">
        <v>8221</v>
      </c>
      <c r="G780" t="s">
        <v>8224</v>
      </c>
      <c r="H780" t="s">
        <v>8246</v>
      </c>
      <c r="I780">
        <v>1398876680</v>
      </c>
      <c r="J780" s="10">
        <f t="shared" si="48"/>
        <v>41759.702314814815</v>
      </c>
      <c r="K780">
        <v>1396284680</v>
      </c>
      <c r="L780" s="10">
        <f t="shared" si="49"/>
        <v>41729.702314814815</v>
      </c>
      <c r="M780" t="b">
        <v>0</v>
      </c>
      <c r="N780">
        <v>1</v>
      </c>
      <c r="O780" t="b">
        <v>0</v>
      </c>
      <c r="P780" t="s">
        <v>8275</v>
      </c>
      <c r="Q780" s="5">
        <f t="shared" si="50"/>
        <v>4.0000000000000001E-3</v>
      </c>
      <c r="R780" s="6">
        <f t="shared" si="51"/>
        <v>2</v>
      </c>
      <c r="S780" t="s">
        <v>8322</v>
      </c>
      <c r="T780" t="s">
        <v>8324</v>
      </c>
    </row>
    <row r="781" spans="1:20" ht="57.6" x14ac:dyDescent="0.3">
      <c r="A781">
        <v>779</v>
      </c>
      <c r="B781" s="3" t="s">
        <v>780</v>
      </c>
      <c r="C781" s="3" t="s">
        <v>4889</v>
      </c>
      <c r="D781">
        <v>15000</v>
      </c>
      <c r="E781">
        <v>400</v>
      </c>
      <c r="F781" t="s">
        <v>8221</v>
      </c>
      <c r="G781" t="s">
        <v>8224</v>
      </c>
      <c r="H781" t="s">
        <v>8246</v>
      </c>
      <c r="I781">
        <v>1287115200</v>
      </c>
      <c r="J781" s="10">
        <f t="shared" si="48"/>
        <v>40466.166666666664</v>
      </c>
      <c r="K781">
        <v>1284567905</v>
      </c>
      <c r="L781" s="10">
        <f t="shared" si="49"/>
        <v>40436.68408564815</v>
      </c>
      <c r="M781" t="b">
        <v>0</v>
      </c>
      <c r="N781">
        <v>6</v>
      </c>
      <c r="O781" t="b">
        <v>0</v>
      </c>
      <c r="P781" t="s">
        <v>8275</v>
      </c>
      <c r="Q781" s="5">
        <f t="shared" si="50"/>
        <v>2.6666666666666668E-2</v>
      </c>
      <c r="R781" s="6">
        <f t="shared" si="51"/>
        <v>66.666666666666671</v>
      </c>
      <c r="S781" t="s">
        <v>8322</v>
      </c>
      <c r="T781" t="s">
        <v>8324</v>
      </c>
    </row>
    <row r="782" spans="1:20" ht="43.2" x14ac:dyDescent="0.3">
      <c r="A782">
        <v>780</v>
      </c>
      <c r="B782" s="3" t="s">
        <v>781</v>
      </c>
      <c r="C782" s="3" t="s">
        <v>4890</v>
      </c>
      <c r="D782">
        <v>1000</v>
      </c>
      <c r="E782">
        <v>1040</v>
      </c>
      <c r="F782" t="s">
        <v>8219</v>
      </c>
      <c r="G782" t="s">
        <v>8224</v>
      </c>
      <c r="H782" t="s">
        <v>8246</v>
      </c>
      <c r="I782">
        <v>1304439025</v>
      </c>
      <c r="J782" s="10">
        <f t="shared" si="48"/>
        <v>40666.673900462964</v>
      </c>
      <c r="K782">
        <v>1301847025</v>
      </c>
      <c r="L782" s="10">
        <f t="shared" si="49"/>
        <v>40636.673900462964</v>
      </c>
      <c r="M782" t="b">
        <v>0</v>
      </c>
      <c r="N782">
        <v>27</v>
      </c>
      <c r="O782" t="b">
        <v>1</v>
      </c>
      <c r="P782" t="s">
        <v>8276</v>
      </c>
      <c r="Q782" s="5">
        <f t="shared" si="50"/>
        <v>1.04</v>
      </c>
      <c r="R782" s="6">
        <f t="shared" si="51"/>
        <v>38.518518518518519</v>
      </c>
      <c r="S782" t="s">
        <v>8325</v>
      </c>
      <c r="T782" t="s">
        <v>8326</v>
      </c>
    </row>
    <row r="783" spans="1:20" ht="43.2" x14ac:dyDescent="0.3">
      <c r="A783">
        <v>781</v>
      </c>
      <c r="B783" s="3" t="s">
        <v>782</v>
      </c>
      <c r="C783" s="3" t="s">
        <v>4891</v>
      </c>
      <c r="D783">
        <v>800</v>
      </c>
      <c r="E783">
        <v>1065.23</v>
      </c>
      <c r="F783" t="s">
        <v>8219</v>
      </c>
      <c r="G783" t="s">
        <v>8224</v>
      </c>
      <c r="H783" t="s">
        <v>8246</v>
      </c>
      <c r="I783">
        <v>1370649674</v>
      </c>
      <c r="J783" s="10">
        <f t="shared" si="48"/>
        <v>41433.000856481485</v>
      </c>
      <c r="K783">
        <v>1368057674</v>
      </c>
      <c r="L783" s="10">
        <f t="shared" si="49"/>
        <v>41403.000856481485</v>
      </c>
      <c r="M783" t="b">
        <v>0</v>
      </c>
      <c r="N783">
        <v>25</v>
      </c>
      <c r="O783" t="b">
        <v>1</v>
      </c>
      <c r="P783" t="s">
        <v>8276</v>
      </c>
      <c r="Q783" s="5">
        <f t="shared" si="50"/>
        <v>1.3315375</v>
      </c>
      <c r="R783" s="6">
        <f t="shared" si="51"/>
        <v>42.609200000000001</v>
      </c>
      <c r="S783" t="s">
        <v>8325</v>
      </c>
      <c r="T783" t="s">
        <v>8326</v>
      </c>
    </row>
    <row r="784" spans="1:20" ht="43.2" x14ac:dyDescent="0.3">
      <c r="A784">
        <v>782</v>
      </c>
      <c r="B784" s="3" t="s">
        <v>783</v>
      </c>
      <c r="C784" s="3" t="s">
        <v>4892</v>
      </c>
      <c r="D784">
        <v>700</v>
      </c>
      <c r="E784">
        <v>700</v>
      </c>
      <c r="F784" t="s">
        <v>8219</v>
      </c>
      <c r="G784" t="s">
        <v>8224</v>
      </c>
      <c r="H784" t="s">
        <v>8246</v>
      </c>
      <c r="I784">
        <v>1345918302</v>
      </c>
      <c r="J784" s="10">
        <f t="shared" si="48"/>
        <v>41146.758125</v>
      </c>
      <c r="K784">
        <v>1343326302</v>
      </c>
      <c r="L784" s="10">
        <f t="shared" si="49"/>
        <v>41116.758125</v>
      </c>
      <c r="M784" t="b">
        <v>0</v>
      </c>
      <c r="N784">
        <v>14</v>
      </c>
      <c r="O784" t="b">
        <v>1</v>
      </c>
      <c r="P784" t="s">
        <v>8276</v>
      </c>
      <c r="Q784" s="5">
        <f t="shared" si="50"/>
        <v>1</v>
      </c>
      <c r="R784" s="6">
        <f t="shared" si="51"/>
        <v>50</v>
      </c>
      <c r="S784" t="s">
        <v>8325</v>
      </c>
      <c r="T784" t="s">
        <v>8326</v>
      </c>
    </row>
    <row r="785" spans="1:20" ht="43.2" x14ac:dyDescent="0.3">
      <c r="A785">
        <v>783</v>
      </c>
      <c r="B785" s="3" t="s">
        <v>784</v>
      </c>
      <c r="C785" s="3" t="s">
        <v>4893</v>
      </c>
      <c r="D785">
        <v>1500</v>
      </c>
      <c r="E785">
        <v>2222</v>
      </c>
      <c r="F785" t="s">
        <v>8219</v>
      </c>
      <c r="G785" t="s">
        <v>8224</v>
      </c>
      <c r="H785" t="s">
        <v>8246</v>
      </c>
      <c r="I785">
        <v>1335564000</v>
      </c>
      <c r="J785" s="10">
        <f t="shared" si="48"/>
        <v>41026.916666666664</v>
      </c>
      <c r="K785">
        <v>1332182049</v>
      </c>
      <c r="L785" s="10">
        <f t="shared" si="49"/>
        <v>40987.773715277777</v>
      </c>
      <c r="M785" t="b">
        <v>0</v>
      </c>
      <c r="N785">
        <v>35</v>
      </c>
      <c r="O785" t="b">
        <v>1</v>
      </c>
      <c r="P785" t="s">
        <v>8276</v>
      </c>
      <c r="Q785" s="5">
        <f t="shared" si="50"/>
        <v>1.4813333333333334</v>
      </c>
      <c r="R785" s="6">
        <f t="shared" si="51"/>
        <v>63.485714285714288</v>
      </c>
      <c r="S785" t="s">
        <v>8325</v>
      </c>
      <c r="T785" t="s">
        <v>8326</v>
      </c>
    </row>
    <row r="786" spans="1:20" ht="43.2" x14ac:dyDescent="0.3">
      <c r="A786">
        <v>784</v>
      </c>
      <c r="B786" s="3" t="s">
        <v>785</v>
      </c>
      <c r="C786" s="3" t="s">
        <v>4894</v>
      </c>
      <c r="D786">
        <v>1000</v>
      </c>
      <c r="E786">
        <v>1025</v>
      </c>
      <c r="F786" t="s">
        <v>8219</v>
      </c>
      <c r="G786" t="s">
        <v>8224</v>
      </c>
      <c r="H786" t="s">
        <v>8246</v>
      </c>
      <c r="I786">
        <v>1395023719</v>
      </c>
      <c r="J786" s="10">
        <f t="shared" si="48"/>
        <v>41715.107858796298</v>
      </c>
      <c r="K786">
        <v>1391571319</v>
      </c>
      <c r="L786" s="10">
        <f t="shared" si="49"/>
        <v>41675.149525462963</v>
      </c>
      <c r="M786" t="b">
        <v>0</v>
      </c>
      <c r="N786">
        <v>10</v>
      </c>
      <c r="O786" t="b">
        <v>1</v>
      </c>
      <c r="P786" t="s">
        <v>8276</v>
      </c>
      <c r="Q786" s="5">
        <f t="shared" si="50"/>
        <v>1.0249999999999999</v>
      </c>
      <c r="R786" s="6">
        <f t="shared" si="51"/>
        <v>102.5</v>
      </c>
      <c r="S786" t="s">
        <v>8325</v>
      </c>
      <c r="T786" t="s">
        <v>8326</v>
      </c>
    </row>
    <row r="787" spans="1:20" ht="43.2" x14ac:dyDescent="0.3">
      <c r="A787">
        <v>785</v>
      </c>
      <c r="B787" s="3" t="s">
        <v>786</v>
      </c>
      <c r="C787" s="3" t="s">
        <v>4895</v>
      </c>
      <c r="D787">
        <v>500</v>
      </c>
      <c r="E787">
        <v>903.14</v>
      </c>
      <c r="F787" t="s">
        <v>8219</v>
      </c>
      <c r="G787" t="s">
        <v>8224</v>
      </c>
      <c r="H787" t="s">
        <v>8246</v>
      </c>
      <c r="I787">
        <v>1362060915</v>
      </c>
      <c r="J787" s="10">
        <f t="shared" si="48"/>
        <v>41333.593923611108</v>
      </c>
      <c r="K787">
        <v>1359468915</v>
      </c>
      <c r="L787" s="10">
        <f t="shared" si="49"/>
        <v>41303.593923611108</v>
      </c>
      <c r="M787" t="b">
        <v>0</v>
      </c>
      <c r="N787">
        <v>29</v>
      </c>
      <c r="O787" t="b">
        <v>1</v>
      </c>
      <c r="P787" t="s">
        <v>8276</v>
      </c>
      <c r="Q787" s="5">
        <f t="shared" si="50"/>
        <v>1.8062799999999999</v>
      </c>
      <c r="R787" s="6">
        <f t="shared" si="51"/>
        <v>31.142758620689655</v>
      </c>
      <c r="S787" t="s">
        <v>8325</v>
      </c>
      <c r="T787" t="s">
        <v>8326</v>
      </c>
    </row>
    <row r="788" spans="1:20" ht="43.2" x14ac:dyDescent="0.3">
      <c r="A788">
        <v>786</v>
      </c>
      <c r="B788" s="3" t="s">
        <v>787</v>
      </c>
      <c r="C788" s="3" t="s">
        <v>4896</v>
      </c>
      <c r="D788">
        <v>5000</v>
      </c>
      <c r="E788">
        <v>7140</v>
      </c>
      <c r="F788" t="s">
        <v>8219</v>
      </c>
      <c r="G788" t="s">
        <v>8224</v>
      </c>
      <c r="H788" t="s">
        <v>8246</v>
      </c>
      <c r="I788">
        <v>1336751220</v>
      </c>
      <c r="J788" s="10">
        <f t="shared" si="48"/>
        <v>41040.657638888886</v>
      </c>
      <c r="K788">
        <v>1331774434</v>
      </c>
      <c r="L788" s="10">
        <f t="shared" si="49"/>
        <v>40983.055949074071</v>
      </c>
      <c r="M788" t="b">
        <v>0</v>
      </c>
      <c r="N788">
        <v>44</v>
      </c>
      <c r="O788" t="b">
        <v>1</v>
      </c>
      <c r="P788" t="s">
        <v>8276</v>
      </c>
      <c r="Q788" s="5">
        <f t="shared" si="50"/>
        <v>1.4279999999999999</v>
      </c>
      <c r="R788" s="6">
        <f t="shared" si="51"/>
        <v>162.27272727272728</v>
      </c>
      <c r="S788" t="s">
        <v>8325</v>
      </c>
      <c r="T788" t="s">
        <v>8326</v>
      </c>
    </row>
    <row r="789" spans="1:20" ht="43.2" x14ac:dyDescent="0.3">
      <c r="A789">
        <v>787</v>
      </c>
      <c r="B789" s="3" t="s">
        <v>788</v>
      </c>
      <c r="C789" s="3" t="s">
        <v>4897</v>
      </c>
      <c r="D789">
        <v>1200</v>
      </c>
      <c r="E789">
        <v>1370</v>
      </c>
      <c r="F789" t="s">
        <v>8219</v>
      </c>
      <c r="G789" t="s">
        <v>8224</v>
      </c>
      <c r="H789" t="s">
        <v>8246</v>
      </c>
      <c r="I789">
        <v>1383318226</v>
      </c>
      <c r="J789" s="10">
        <f t="shared" si="48"/>
        <v>41579.627615740741</v>
      </c>
      <c r="K789">
        <v>1380726226</v>
      </c>
      <c r="L789" s="10">
        <f t="shared" si="49"/>
        <v>41549.627615740741</v>
      </c>
      <c r="M789" t="b">
        <v>0</v>
      </c>
      <c r="N789">
        <v>17</v>
      </c>
      <c r="O789" t="b">
        <v>1</v>
      </c>
      <c r="P789" t="s">
        <v>8276</v>
      </c>
      <c r="Q789" s="5">
        <f t="shared" si="50"/>
        <v>1.1416666666666666</v>
      </c>
      <c r="R789" s="6">
        <f t="shared" si="51"/>
        <v>80.588235294117652</v>
      </c>
      <c r="S789" t="s">
        <v>8325</v>
      </c>
      <c r="T789" t="s">
        <v>8326</v>
      </c>
    </row>
    <row r="790" spans="1:20" ht="43.2" x14ac:dyDescent="0.3">
      <c r="A790">
        <v>788</v>
      </c>
      <c r="B790" s="3" t="s">
        <v>789</v>
      </c>
      <c r="C790" s="3" t="s">
        <v>4898</v>
      </c>
      <c r="D790">
        <v>1000</v>
      </c>
      <c r="E790">
        <v>2035.05</v>
      </c>
      <c r="F790" t="s">
        <v>8219</v>
      </c>
      <c r="G790" t="s">
        <v>8224</v>
      </c>
      <c r="H790" t="s">
        <v>8246</v>
      </c>
      <c r="I790">
        <v>1341633540</v>
      </c>
      <c r="J790" s="10">
        <f t="shared" si="48"/>
        <v>41097.165972222225</v>
      </c>
      <c r="K790">
        <v>1338336588</v>
      </c>
      <c r="L790" s="10">
        <f t="shared" si="49"/>
        <v>41059.006805555553</v>
      </c>
      <c r="M790" t="b">
        <v>0</v>
      </c>
      <c r="N790">
        <v>34</v>
      </c>
      <c r="O790" t="b">
        <v>1</v>
      </c>
      <c r="P790" t="s">
        <v>8276</v>
      </c>
      <c r="Q790" s="5">
        <f t="shared" si="50"/>
        <v>2.03505</v>
      </c>
      <c r="R790" s="6">
        <f t="shared" si="51"/>
        <v>59.85441176470588</v>
      </c>
      <c r="S790" t="s">
        <v>8325</v>
      </c>
      <c r="T790" t="s">
        <v>8326</v>
      </c>
    </row>
    <row r="791" spans="1:20" ht="43.2" x14ac:dyDescent="0.3">
      <c r="A791">
        <v>789</v>
      </c>
      <c r="B791" s="3" t="s">
        <v>790</v>
      </c>
      <c r="C791" s="3" t="s">
        <v>4899</v>
      </c>
      <c r="D791">
        <v>1700</v>
      </c>
      <c r="E791">
        <v>1860</v>
      </c>
      <c r="F791" t="s">
        <v>8219</v>
      </c>
      <c r="G791" t="s">
        <v>8224</v>
      </c>
      <c r="H791" t="s">
        <v>8246</v>
      </c>
      <c r="I791">
        <v>1358755140</v>
      </c>
      <c r="J791" s="10">
        <f t="shared" si="48"/>
        <v>41295.332638888889</v>
      </c>
      <c r="K791">
        <v>1357187280</v>
      </c>
      <c r="L791" s="10">
        <f t="shared" si="49"/>
        <v>41277.186111111114</v>
      </c>
      <c r="M791" t="b">
        <v>0</v>
      </c>
      <c r="N791">
        <v>14</v>
      </c>
      <c r="O791" t="b">
        <v>1</v>
      </c>
      <c r="P791" t="s">
        <v>8276</v>
      </c>
      <c r="Q791" s="5">
        <f t="shared" si="50"/>
        <v>1.0941176470588236</v>
      </c>
      <c r="R791" s="6">
        <f t="shared" si="51"/>
        <v>132.85714285714286</v>
      </c>
      <c r="S791" t="s">
        <v>8325</v>
      </c>
      <c r="T791" t="s">
        <v>8326</v>
      </c>
    </row>
    <row r="792" spans="1:20" ht="43.2" x14ac:dyDescent="0.3">
      <c r="A792">
        <v>790</v>
      </c>
      <c r="B792" s="3" t="s">
        <v>791</v>
      </c>
      <c r="C792" s="3" t="s">
        <v>4900</v>
      </c>
      <c r="D792">
        <v>10000</v>
      </c>
      <c r="E792">
        <v>14437.46</v>
      </c>
      <c r="F792" t="s">
        <v>8219</v>
      </c>
      <c r="G792" t="s">
        <v>8224</v>
      </c>
      <c r="H792" t="s">
        <v>8246</v>
      </c>
      <c r="I792">
        <v>1359680939</v>
      </c>
      <c r="J792" s="10">
        <f t="shared" si="48"/>
        <v>41306.047905092593</v>
      </c>
      <c r="K792">
        <v>1357088939</v>
      </c>
      <c r="L792" s="10">
        <f t="shared" si="49"/>
        <v>41276.047905092593</v>
      </c>
      <c r="M792" t="b">
        <v>0</v>
      </c>
      <c r="N792">
        <v>156</v>
      </c>
      <c r="O792" t="b">
        <v>1</v>
      </c>
      <c r="P792" t="s">
        <v>8276</v>
      </c>
      <c r="Q792" s="5">
        <f t="shared" si="50"/>
        <v>1.443746</v>
      </c>
      <c r="R792" s="6">
        <f t="shared" si="51"/>
        <v>92.547820512820508</v>
      </c>
      <c r="S792" t="s">
        <v>8325</v>
      </c>
      <c r="T792" t="s">
        <v>8326</v>
      </c>
    </row>
    <row r="793" spans="1:20" ht="43.2" x14ac:dyDescent="0.3">
      <c r="A793">
        <v>791</v>
      </c>
      <c r="B793" s="3" t="s">
        <v>792</v>
      </c>
      <c r="C793" s="3" t="s">
        <v>4901</v>
      </c>
      <c r="D793">
        <v>7500</v>
      </c>
      <c r="E793">
        <v>7790</v>
      </c>
      <c r="F793" t="s">
        <v>8219</v>
      </c>
      <c r="G793" t="s">
        <v>8224</v>
      </c>
      <c r="H793" t="s">
        <v>8246</v>
      </c>
      <c r="I793">
        <v>1384322340</v>
      </c>
      <c r="J793" s="10">
        <f t="shared" si="48"/>
        <v>41591.249305555553</v>
      </c>
      <c r="K793">
        <v>1381430646</v>
      </c>
      <c r="L793" s="10">
        <f t="shared" si="49"/>
        <v>41557.780624999999</v>
      </c>
      <c r="M793" t="b">
        <v>0</v>
      </c>
      <c r="N793">
        <v>128</v>
      </c>
      <c r="O793" t="b">
        <v>1</v>
      </c>
      <c r="P793" t="s">
        <v>8276</v>
      </c>
      <c r="Q793" s="5">
        <f t="shared" si="50"/>
        <v>1.0386666666666666</v>
      </c>
      <c r="R793" s="6">
        <f t="shared" si="51"/>
        <v>60.859375</v>
      </c>
      <c r="S793" t="s">
        <v>8325</v>
      </c>
      <c r="T793" t="s">
        <v>8326</v>
      </c>
    </row>
    <row r="794" spans="1:20" ht="28.8" x14ac:dyDescent="0.3">
      <c r="A794">
        <v>792</v>
      </c>
      <c r="B794" s="3" t="s">
        <v>793</v>
      </c>
      <c r="C794" s="3" t="s">
        <v>4902</v>
      </c>
      <c r="D794">
        <v>2500</v>
      </c>
      <c r="E794">
        <v>2511.11</v>
      </c>
      <c r="F794" t="s">
        <v>8219</v>
      </c>
      <c r="G794" t="s">
        <v>8224</v>
      </c>
      <c r="H794" t="s">
        <v>8246</v>
      </c>
      <c r="I794">
        <v>1383861483</v>
      </c>
      <c r="J794" s="10">
        <f t="shared" si="48"/>
        <v>41585.915312500001</v>
      </c>
      <c r="K794">
        <v>1381265883</v>
      </c>
      <c r="L794" s="10">
        <f t="shared" si="49"/>
        <v>41555.873645833337</v>
      </c>
      <c r="M794" t="b">
        <v>0</v>
      </c>
      <c r="N794">
        <v>60</v>
      </c>
      <c r="O794" t="b">
        <v>1</v>
      </c>
      <c r="P794" t="s">
        <v>8276</v>
      </c>
      <c r="Q794" s="5">
        <f t="shared" si="50"/>
        <v>1.0044440000000001</v>
      </c>
      <c r="R794" s="6">
        <f t="shared" si="51"/>
        <v>41.851833333333339</v>
      </c>
      <c r="S794" t="s">
        <v>8325</v>
      </c>
      <c r="T794" t="s">
        <v>8326</v>
      </c>
    </row>
    <row r="795" spans="1:20" ht="43.2" x14ac:dyDescent="0.3">
      <c r="A795">
        <v>793</v>
      </c>
      <c r="B795" s="3" t="s">
        <v>794</v>
      </c>
      <c r="C795" s="3" t="s">
        <v>4903</v>
      </c>
      <c r="D795">
        <v>2750</v>
      </c>
      <c r="E795">
        <v>2826.43</v>
      </c>
      <c r="F795" t="s">
        <v>8219</v>
      </c>
      <c r="G795" t="s">
        <v>8224</v>
      </c>
      <c r="H795" t="s">
        <v>8246</v>
      </c>
      <c r="I795">
        <v>1372827540</v>
      </c>
      <c r="J795" s="10">
        <f t="shared" si="48"/>
        <v>41458.207638888889</v>
      </c>
      <c r="K795">
        <v>1371491244</v>
      </c>
      <c r="L795" s="10">
        <f t="shared" si="49"/>
        <v>41442.741249999999</v>
      </c>
      <c r="M795" t="b">
        <v>0</v>
      </c>
      <c r="N795">
        <v>32</v>
      </c>
      <c r="O795" t="b">
        <v>1</v>
      </c>
      <c r="P795" t="s">
        <v>8276</v>
      </c>
      <c r="Q795" s="5">
        <f t="shared" si="50"/>
        <v>1.0277927272727272</v>
      </c>
      <c r="R795" s="6">
        <f t="shared" si="51"/>
        <v>88.325937499999995</v>
      </c>
      <c r="S795" t="s">
        <v>8325</v>
      </c>
      <c r="T795" t="s">
        <v>8326</v>
      </c>
    </row>
    <row r="796" spans="1:20" ht="43.2" x14ac:dyDescent="0.3">
      <c r="A796">
        <v>794</v>
      </c>
      <c r="B796" s="3" t="s">
        <v>795</v>
      </c>
      <c r="C796" s="3" t="s">
        <v>4904</v>
      </c>
      <c r="D796">
        <v>8000</v>
      </c>
      <c r="E796">
        <v>8425</v>
      </c>
      <c r="F796" t="s">
        <v>8219</v>
      </c>
      <c r="G796" t="s">
        <v>8224</v>
      </c>
      <c r="H796" t="s">
        <v>8246</v>
      </c>
      <c r="I796">
        <v>1315242360</v>
      </c>
      <c r="J796" s="10">
        <f t="shared" si="48"/>
        <v>40791.712500000001</v>
      </c>
      <c r="K796">
        <v>1310438737</v>
      </c>
      <c r="L796" s="10">
        <f t="shared" si="49"/>
        <v>40736.115011574075</v>
      </c>
      <c r="M796" t="b">
        <v>0</v>
      </c>
      <c r="N796">
        <v>53</v>
      </c>
      <c r="O796" t="b">
        <v>1</v>
      </c>
      <c r="P796" t="s">
        <v>8276</v>
      </c>
      <c r="Q796" s="5">
        <f t="shared" si="50"/>
        <v>1.0531250000000001</v>
      </c>
      <c r="R796" s="6">
        <f t="shared" si="51"/>
        <v>158.96226415094338</v>
      </c>
      <c r="S796" t="s">
        <v>8325</v>
      </c>
      <c r="T796" t="s">
        <v>8326</v>
      </c>
    </row>
    <row r="797" spans="1:20" ht="43.2" x14ac:dyDescent="0.3">
      <c r="A797">
        <v>795</v>
      </c>
      <c r="B797" s="3" t="s">
        <v>796</v>
      </c>
      <c r="C797" s="3" t="s">
        <v>4905</v>
      </c>
      <c r="D797">
        <v>14000</v>
      </c>
      <c r="E797">
        <v>15650</v>
      </c>
      <c r="F797" t="s">
        <v>8219</v>
      </c>
      <c r="G797" t="s">
        <v>8224</v>
      </c>
      <c r="H797" t="s">
        <v>8246</v>
      </c>
      <c r="I797">
        <v>1333774740</v>
      </c>
      <c r="J797" s="10">
        <f t="shared" si="48"/>
        <v>41006.207638888889</v>
      </c>
      <c r="K797">
        <v>1330094566</v>
      </c>
      <c r="L797" s="10">
        <f t="shared" si="49"/>
        <v>40963.613032407404</v>
      </c>
      <c r="M797" t="b">
        <v>0</v>
      </c>
      <c r="N797">
        <v>184</v>
      </c>
      <c r="O797" t="b">
        <v>1</v>
      </c>
      <c r="P797" t="s">
        <v>8276</v>
      </c>
      <c r="Q797" s="5">
        <f t="shared" si="50"/>
        <v>1.1178571428571429</v>
      </c>
      <c r="R797" s="6">
        <f t="shared" si="51"/>
        <v>85.054347826086953</v>
      </c>
      <c r="S797" t="s">
        <v>8325</v>
      </c>
      <c r="T797" t="s">
        <v>8326</v>
      </c>
    </row>
    <row r="798" spans="1:20" ht="57.6" x14ac:dyDescent="0.3">
      <c r="A798">
        <v>796</v>
      </c>
      <c r="B798" s="3" t="s">
        <v>797</v>
      </c>
      <c r="C798" s="3" t="s">
        <v>4906</v>
      </c>
      <c r="D798">
        <v>10000</v>
      </c>
      <c r="E798">
        <v>10135</v>
      </c>
      <c r="F798" t="s">
        <v>8219</v>
      </c>
      <c r="G798" t="s">
        <v>8224</v>
      </c>
      <c r="H798" t="s">
        <v>8246</v>
      </c>
      <c r="I798">
        <v>1379279400</v>
      </c>
      <c r="J798" s="10">
        <f t="shared" si="48"/>
        <v>41532.881944444445</v>
      </c>
      <c r="K798">
        <v>1376687485</v>
      </c>
      <c r="L798" s="10">
        <f t="shared" si="49"/>
        <v>41502.882928240739</v>
      </c>
      <c r="M798" t="b">
        <v>0</v>
      </c>
      <c r="N798">
        <v>90</v>
      </c>
      <c r="O798" t="b">
        <v>1</v>
      </c>
      <c r="P798" t="s">
        <v>8276</v>
      </c>
      <c r="Q798" s="5">
        <f t="shared" si="50"/>
        <v>1.0135000000000001</v>
      </c>
      <c r="R798" s="6">
        <f t="shared" si="51"/>
        <v>112.61111111111111</v>
      </c>
      <c r="S798" t="s">
        <v>8325</v>
      </c>
      <c r="T798" t="s">
        <v>8326</v>
      </c>
    </row>
    <row r="799" spans="1:20" ht="43.2" x14ac:dyDescent="0.3">
      <c r="A799">
        <v>797</v>
      </c>
      <c r="B799" s="3" t="s">
        <v>798</v>
      </c>
      <c r="C799" s="3" t="s">
        <v>4907</v>
      </c>
      <c r="D799">
        <v>3000</v>
      </c>
      <c r="E799">
        <v>3226</v>
      </c>
      <c r="F799" t="s">
        <v>8219</v>
      </c>
      <c r="G799" t="s">
        <v>8224</v>
      </c>
      <c r="H799" t="s">
        <v>8246</v>
      </c>
      <c r="I799">
        <v>1335672000</v>
      </c>
      <c r="J799" s="10">
        <f t="shared" si="48"/>
        <v>41028.166666666664</v>
      </c>
      <c r="K799">
        <v>1332978688</v>
      </c>
      <c r="L799" s="10">
        <f t="shared" si="49"/>
        <v>40996.994074074071</v>
      </c>
      <c r="M799" t="b">
        <v>0</v>
      </c>
      <c r="N799">
        <v>71</v>
      </c>
      <c r="O799" t="b">
        <v>1</v>
      </c>
      <c r="P799" t="s">
        <v>8276</v>
      </c>
      <c r="Q799" s="5">
        <f t="shared" si="50"/>
        <v>1.0753333333333333</v>
      </c>
      <c r="R799" s="6">
        <f t="shared" si="51"/>
        <v>45.436619718309856</v>
      </c>
      <c r="S799" t="s">
        <v>8325</v>
      </c>
      <c r="T799" t="s">
        <v>8326</v>
      </c>
    </row>
    <row r="800" spans="1:20" ht="43.2" x14ac:dyDescent="0.3">
      <c r="A800">
        <v>798</v>
      </c>
      <c r="B800" s="3" t="s">
        <v>799</v>
      </c>
      <c r="C800" s="3" t="s">
        <v>4908</v>
      </c>
      <c r="D800">
        <v>3500</v>
      </c>
      <c r="E800">
        <v>4021</v>
      </c>
      <c r="F800" t="s">
        <v>8219</v>
      </c>
      <c r="G800" t="s">
        <v>8224</v>
      </c>
      <c r="H800" t="s">
        <v>8246</v>
      </c>
      <c r="I800">
        <v>1412086187</v>
      </c>
      <c r="J800" s="10">
        <f t="shared" si="48"/>
        <v>41912.590127314819</v>
      </c>
      <c r="K800">
        <v>1409494187</v>
      </c>
      <c r="L800" s="10">
        <f t="shared" si="49"/>
        <v>41882.590127314819</v>
      </c>
      <c r="M800" t="b">
        <v>0</v>
      </c>
      <c r="N800">
        <v>87</v>
      </c>
      <c r="O800" t="b">
        <v>1</v>
      </c>
      <c r="P800" t="s">
        <v>8276</v>
      </c>
      <c r="Q800" s="5">
        <f t="shared" si="50"/>
        <v>1.1488571428571428</v>
      </c>
      <c r="R800" s="6">
        <f t="shared" si="51"/>
        <v>46.218390804597703</v>
      </c>
      <c r="S800" t="s">
        <v>8325</v>
      </c>
      <c r="T800" t="s">
        <v>8326</v>
      </c>
    </row>
    <row r="801" spans="1:20" ht="43.2" x14ac:dyDescent="0.3">
      <c r="A801">
        <v>799</v>
      </c>
      <c r="B801" s="3" t="s">
        <v>800</v>
      </c>
      <c r="C801" s="3" t="s">
        <v>4909</v>
      </c>
      <c r="D801">
        <v>5000</v>
      </c>
      <c r="E801">
        <v>5001</v>
      </c>
      <c r="F801" t="s">
        <v>8219</v>
      </c>
      <c r="G801" t="s">
        <v>8224</v>
      </c>
      <c r="H801" t="s">
        <v>8246</v>
      </c>
      <c r="I801">
        <v>1335542446</v>
      </c>
      <c r="J801" s="10">
        <f t="shared" si="48"/>
        <v>41026.667199074072</v>
      </c>
      <c r="K801">
        <v>1332950446</v>
      </c>
      <c r="L801" s="10">
        <f t="shared" si="49"/>
        <v>40996.667199074072</v>
      </c>
      <c r="M801" t="b">
        <v>0</v>
      </c>
      <c r="N801">
        <v>28</v>
      </c>
      <c r="O801" t="b">
        <v>1</v>
      </c>
      <c r="P801" t="s">
        <v>8276</v>
      </c>
      <c r="Q801" s="5">
        <f t="shared" si="50"/>
        <v>1.0002</v>
      </c>
      <c r="R801" s="6">
        <f t="shared" si="51"/>
        <v>178.60714285714286</v>
      </c>
      <c r="S801" t="s">
        <v>8325</v>
      </c>
      <c r="T801" t="s">
        <v>8326</v>
      </c>
    </row>
    <row r="802" spans="1:20" ht="43.2" x14ac:dyDescent="0.3">
      <c r="A802">
        <v>800</v>
      </c>
      <c r="B802" s="3" t="s">
        <v>801</v>
      </c>
      <c r="C802" s="3" t="s">
        <v>4910</v>
      </c>
      <c r="D802">
        <v>1500</v>
      </c>
      <c r="E802">
        <v>2282</v>
      </c>
      <c r="F802" t="s">
        <v>8219</v>
      </c>
      <c r="G802" t="s">
        <v>8225</v>
      </c>
      <c r="H802" t="s">
        <v>8247</v>
      </c>
      <c r="I802">
        <v>1410431054</v>
      </c>
      <c r="J802" s="10">
        <f t="shared" si="48"/>
        <v>41893.433495370373</v>
      </c>
      <c r="K802">
        <v>1407839054</v>
      </c>
      <c r="L802" s="10">
        <f t="shared" si="49"/>
        <v>41863.433495370373</v>
      </c>
      <c r="M802" t="b">
        <v>0</v>
      </c>
      <c r="N802">
        <v>56</v>
      </c>
      <c r="O802" t="b">
        <v>1</v>
      </c>
      <c r="P802" t="s">
        <v>8276</v>
      </c>
      <c r="Q802" s="5">
        <f t="shared" si="50"/>
        <v>1.5213333333333334</v>
      </c>
      <c r="R802" s="6">
        <f t="shared" si="51"/>
        <v>40.75</v>
      </c>
      <c r="S802" t="s">
        <v>8325</v>
      </c>
      <c r="T802" t="s">
        <v>8326</v>
      </c>
    </row>
    <row r="803" spans="1:20" ht="43.2" x14ac:dyDescent="0.3">
      <c r="A803">
        <v>801</v>
      </c>
      <c r="B803" s="3" t="s">
        <v>802</v>
      </c>
      <c r="C803" s="3" t="s">
        <v>4911</v>
      </c>
      <c r="D803">
        <v>2000</v>
      </c>
      <c r="E803">
        <v>2230.4299999999998</v>
      </c>
      <c r="F803" t="s">
        <v>8219</v>
      </c>
      <c r="G803" t="s">
        <v>8224</v>
      </c>
      <c r="H803" t="s">
        <v>8246</v>
      </c>
      <c r="I803">
        <v>1309547120</v>
      </c>
      <c r="J803" s="10">
        <f t="shared" si="48"/>
        <v>40725.795370370368</v>
      </c>
      <c r="K803">
        <v>1306955120</v>
      </c>
      <c r="L803" s="10">
        <f t="shared" si="49"/>
        <v>40695.795370370368</v>
      </c>
      <c r="M803" t="b">
        <v>0</v>
      </c>
      <c r="N803">
        <v>51</v>
      </c>
      <c r="O803" t="b">
        <v>1</v>
      </c>
      <c r="P803" t="s">
        <v>8276</v>
      </c>
      <c r="Q803" s="5">
        <f t="shared" si="50"/>
        <v>1.1152149999999998</v>
      </c>
      <c r="R803" s="6">
        <f t="shared" si="51"/>
        <v>43.733921568627444</v>
      </c>
      <c r="S803" t="s">
        <v>8325</v>
      </c>
      <c r="T803" t="s">
        <v>8326</v>
      </c>
    </row>
    <row r="804" spans="1:20" ht="57.6" x14ac:dyDescent="0.3">
      <c r="A804">
        <v>802</v>
      </c>
      <c r="B804" s="3" t="s">
        <v>803</v>
      </c>
      <c r="C804" s="3" t="s">
        <v>4912</v>
      </c>
      <c r="D804">
        <v>6000</v>
      </c>
      <c r="E804">
        <v>6080</v>
      </c>
      <c r="F804" t="s">
        <v>8219</v>
      </c>
      <c r="G804" t="s">
        <v>8224</v>
      </c>
      <c r="H804" t="s">
        <v>8246</v>
      </c>
      <c r="I804">
        <v>1347854700</v>
      </c>
      <c r="J804" s="10">
        <f t="shared" si="48"/>
        <v>41169.170138888891</v>
      </c>
      <c r="K804">
        <v>1343867524</v>
      </c>
      <c r="L804" s="10">
        <f t="shared" si="49"/>
        <v>41123.022268518522</v>
      </c>
      <c r="M804" t="b">
        <v>0</v>
      </c>
      <c r="N804">
        <v>75</v>
      </c>
      <c r="O804" t="b">
        <v>1</v>
      </c>
      <c r="P804" t="s">
        <v>8276</v>
      </c>
      <c r="Q804" s="5">
        <f t="shared" si="50"/>
        <v>1.0133333333333334</v>
      </c>
      <c r="R804" s="6">
        <f t="shared" si="51"/>
        <v>81.066666666666663</v>
      </c>
      <c r="S804" t="s">
        <v>8325</v>
      </c>
      <c r="T804" t="s">
        <v>8326</v>
      </c>
    </row>
    <row r="805" spans="1:20" ht="43.2" x14ac:dyDescent="0.3">
      <c r="A805">
        <v>803</v>
      </c>
      <c r="B805" s="3" t="s">
        <v>804</v>
      </c>
      <c r="C805" s="3" t="s">
        <v>4913</v>
      </c>
      <c r="D805">
        <v>2300</v>
      </c>
      <c r="E805">
        <v>2835</v>
      </c>
      <c r="F805" t="s">
        <v>8219</v>
      </c>
      <c r="G805" t="s">
        <v>8224</v>
      </c>
      <c r="H805" t="s">
        <v>8246</v>
      </c>
      <c r="I805">
        <v>1306630800</v>
      </c>
      <c r="J805" s="10">
        <f t="shared" si="48"/>
        <v>40692.041666666664</v>
      </c>
      <c r="K805">
        <v>1304376478</v>
      </c>
      <c r="L805" s="10">
        <f t="shared" si="49"/>
        <v>40665.949976851851</v>
      </c>
      <c r="M805" t="b">
        <v>0</v>
      </c>
      <c r="N805">
        <v>38</v>
      </c>
      <c r="O805" t="b">
        <v>1</v>
      </c>
      <c r="P805" t="s">
        <v>8276</v>
      </c>
      <c r="Q805" s="5">
        <f t="shared" si="50"/>
        <v>1.232608695652174</v>
      </c>
      <c r="R805" s="6">
        <f t="shared" si="51"/>
        <v>74.60526315789474</v>
      </c>
      <c r="S805" t="s">
        <v>8325</v>
      </c>
      <c r="T805" t="s">
        <v>8326</v>
      </c>
    </row>
    <row r="806" spans="1:20" ht="43.2" x14ac:dyDescent="0.3">
      <c r="A806">
        <v>804</v>
      </c>
      <c r="B806" s="3" t="s">
        <v>805</v>
      </c>
      <c r="C806" s="3" t="s">
        <v>4914</v>
      </c>
      <c r="D806">
        <v>5500</v>
      </c>
      <c r="E806">
        <v>5500</v>
      </c>
      <c r="F806" t="s">
        <v>8219</v>
      </c>
      <c r="G806" t="s">
        <v>8224</v>
      </c>
      <c r="H806" t="s">
        <v>8246</v>
      </c>
      <c r="I806">
        <v>1311393540</v>
      </c>
      <c r="J806" s="10">
        <f t="shared" si="48"/>
        <v>40747.165972222225</v>
      </c>
      <c r="K806">
        <v>1309919526</v>
      </c>
      <c r="L806" s="10">
        <f t="shared" si="49"/>
        <v>40730.105625000004</v>
      </c>
      <c r="M806" t="b">
        <v>0</v>
      </c>
      <c r="N806">
        <v>18</v>
      </c>
      <c r="O806" t="b">
        <v>1</v>
      </c>
      <c r="P806" t="s">
        <v>8276</v>
      </c>
      <c r="Q806" s="5">
        <f t="shared" si="50"/>
        <v>1</v>
      </c>
      <c r="R806" s="6">
        <f t="shared" si="51"/>
        <v>305.55555555555554</v>
      </c>
      <c r="S806" t="s">
        <v>8325</v>
      </c>
      <c r="T806" t="s">
        <v>8326</v>
      </c>
    </row>
    <row r="807" spans="1:20" ht="43.2" x14ac:dyDescent="0.3">
      <c r="A807">
        <v>805</v>
      </c>
      <c r="B807" s="3" t="s">
        <v>806</v>
      </c>
      <c r="C807" s="3" t="s">
        <v>4915</v>
      </c>
      <c r="D807">
        <v>3000</v>
      </c>
      <c r="E807">
        <v>3150</v>
      </c>
      <c r="F807" t="s">
        <v>8219</v>
      </c>
      <c r="G807" t="s">
        <v>8224</v>
      </c>
      <c r="H807" t="s">
        <v>8246</v>
      </c>
      <c r="I807">
        <v>1310857200</v>
      </c>
      <c r="J807" s="10">
        <f t="shared" si="48"/>
        <v>40740.958333333336</v>
      </c>
      <c r="K807">
        <v>1306525512</v>
      </c>
      <c r="L807" s="10">
        <f t="shared" si="49"/>
        <v>40690.823055555556</v>
      </c>
      <c r="M807" t="b">
        <v>0</v>
      </c>
      <c r="N807">
        <v>54</v>
      </c>
      <c r="O807" t="b">
        <v>1</v>
      </c>
      <c r="P807" t="s">
        <v>8276</v>
      </c>
      <c r="Q807" s="5">
        <f t="shared" si="50"/>
        <v>1.05</v>
      </c>
      <c r="R807" s="6">
        <f t="shared" si="51"/>
        <v>58.333333333333336</v>
      </c>
      <c r="S807" t="s">
        <v>8325</v>
      </c>
      <c r="T807" t="s">
        <v>8326</v>
      </c>
    </row>
    <row r="808" spans="1:20" x14ac:dyDescent="0.3">
      <c r="A808">
        <v>806</v>
      </c>
      <c r="B808" s="3" t="s">
        <v>807</v>
      </c>
      <c r="C808" s="3" t="s">
        <v>4916</v>
      </c>
      <c r="D808">
        <v>8000</v>
      </c>
      <c r="E808">
        <v>8355</v>
      </c>
      <c r="F808" t="s">
        <v>8219</v>
      </c>
      <c r="G808" t="s">
        <v>8224</v>
      </c>
      <c r="H808" t="s">
        <v>8246</v>
      </c>
      <c r="I808">
        <v>1315413339</v>
      </c>
      <c r="J808" s="10">
        <f t="shared" si="48"/>
        <v>40793.691423611112</v>
      </c>
      <c r="K808">
        <v>1312821339</v>
      </c>
      <c r="L808" s="10">
        <f t="shared" si="49"/>
        <v>40763.691423611112</v>
      </c>
      <c r="M808" t="b">
        <v>0</v>
      </c>
      <c r="N808">
        <v>71</v>
      </c>
      <c r="O808" t="b">
        <v>1</v>
      </c>
      <c r="P808" t="s">
        <v>8276</v>
      </c>
      <c r="Q808" s="5">
        <f t="shared" si="50"/>
        <v>1.0443750000000001</v>
      </c>
      <c r="R808" s="6">
        <f t="shared" si="51"/>
        <v>117.67605633802818</v>
      </c>
      <c r="S808" t="s">
        <v>8325</v>
      </c>
      <c r="T808" t="s">
        <v>8326</v>
      </c>
    </row>
    <row r="809" spans="1:20" ht="28.8" x14ac:dyDescent="0.3">
      <c r="A809">
        <v>807</v>
      </c>
      <c r="B809" s="3" t="s">
        <v>808</v>
      </c>
      <c r="C809" s="3" t="s">
        <v>4917</v>
      </c>
      <c r="D809">
        <v>4000</v>
      </c>
      <c r="E809">
        <v>4205</v>
      </c>
      <c r="F809" t="s">
        <v>8219</v>
      </c>
      <c r="G809" t="s">
        <v>8224</v>
      </c>
      <c r="H809" t="s">
        <v>8246</v>
      </c>
      <c r="I809">
        <v>1488333600</v>
      </c>
      <c r="J809" s="10">
        <f t="shared" si="48"/>
        <v>42795.083333333328</v>
      </c>
      <c r="K809">
        <v>1485270311</v>
      </c>
      <c r="L809" s="10">
        <f t="shared" si="49"/>
        <v>42759.628599537042</v>
      </c>
      <c r="M809" t="b">
        <v>0</v>
      </c>
      <c r="N809">
        <v>57</v>
      </c>
      <c r="O809" t="b">
        <v>1</v>
      </c>
      <c r="P809" t="s">
        <v>8276</v>
      </c>
      <c r="Q809" s="5">
        <f t="shared" si="50"/>
        <v>1.05125</v>
      </c>
      <c r="R809" s="6">
        <f t="shared" si="51"/>
        <v>73.771929824561397</v>
      </c>
      <c r="S809" t="s">
        <v>8325</v>
      </c>
      <c r="T809" t="s">
        <v>8326</v>
      </c>
    </row>
    <row r="810" spans="1:20" ht="43.2" x14ac:dyDescent="0.3">
      <c r="A810">
        <v>808</v>
      </c>
      <c r="B810" s="3" t="s">
        <v>809</v>
      </c>
      <c r="C810" s="3" t="s">
        <v>4918</v>
      </c>
      <c r="D810">
        <v>4500</v>
      </c>
      <c r="E810">
        <v>4500</v>
      </c>
      <c r="F810" t="s">
        <v>8219</v>
      </c>
      <c r="G810" t="s">
        <v>8229</v>
      </c>
      <c r="H810" t="s">
        <v>8251</v>
      </c>
      <c r="I810">
        <v>1419224340</v>
      </c>
      <c r="J810" s="10">
        <f t="shared" si="48"/>
        <v>41995.207638888889</v>
      </c>
      <c r="K810">
        <v>1416363886</v>
      </c>
      <c r="L810" s="10">
        <f t="shared" si="49"/>
        <v>41962.100532407407</v>
      </c>
      <c r="M810" t="b">
        <v>0</v>
      </c>
      <c r="N810">
        <v>43</v>
      </c>
      <c r="O810" t="b">
        <v>1</v>
      </c>
      <c r="P810" t="s">
        <v>8276</v>
      </c>
      <c r="Q810" s="5">
        <f t="shared" si="50"/>
        <v>1</v>
      </c>
      <c r="R810" s="6">
        <f t="shared" si="51"/>
        <v>104.65116279069767</v>
      </c>
      <c r="S810" t="s">
        <v>8325</v>
      </c>
      <c r="T810" t="s">
        <v>8326</v>
      </c>
    </row>
    <row r="811" spans="1:20" ht="43.2" x14ac:dyDescent="0.3">
      <c r="A811">
        <v>809</v>
      </c>
      <c r="B811" s="3" t="s">
        <v>810</v>
      </c>
      <c r="C811" s="3" t="s">
        <v>4919</v>
      </c>
      <c r="D811">
        <v>4000</v>
      </c>
      <c r="E811">
        <v>4151</v>
      </c>
      <c r="F811" t="s">
        <v>8219</v>
      </c>
      <c r="G811" t="s">
        <v>8224</v>
      </c>
      <c r="H811" t="s">
        <v>8246</v>
      </c>
      <c r="I811">
        <v>1390161630</v>
      </c>
      <c r="J811" s="10">
        <f t="shared" si="48"/>
        <v>41658.833680555559</v>
      </c>
      <c r="K811">
        <v>1387569630</v>
      </c>
      <c r="L811" s="10">
        <f t="shared" si="49"/>
        <v>41628.833680555559</v>
      </c>
      <c r="M811" t="b">
        <v>0</v>
      </c>
      <c r="N811">
        <v>52</v>
      </c>
      <c r="O811" t="b">
        <v>1</v>
      </c>
      <c r="P811" t="s">
        <v>8276</v>
      </c>
      <c r="Q811" s="5">
        <f t="shared" si="50"/>
        <v>1.03775</v>
      </c>
      <c r="R811" s="6">
        <f t="shared" si="51"/>
        <v>79.82692307692308</v>
      </c>
      <c r="S811" t="s">
        <v>8325</v>
      </c>
      <c r="T811" t="s">
        <v>8326</v>
      </c>
    </row>
    <row r="812" spans="1:20" ht="43.2" x14ac:dyDescent="0.3">
      <c r="A812">
        <v>810</v>
      </c>
      <c r="B812" s="3" t="s">
        <v>811</v>
      </c>
      <c r="C812" s="3" t="s">
        <v>4920</v>
      </c>
      <c r="D812">
        <v>1500</v>
      </c>
      <c r="E812">
        <v>1575</v>
      </c>
      <c r="F812" t="s">
        <v>8219</v>
      </c>
      <c r="G812" t="s">
        <v>8224</v>
      </c>
      <c r="H812" t="s">
        <v>8246</v>
      </c>
      <c r="I812">
        <v>1346462462</v>
      </c>
      <c r="J812" s="10">
        <f t="shared" si="48"/>
        <v>41153.056273148148</v>
      </c>
      <c r="K812">
        <v>1343870462</v>
      </c>
      <c r="L812" s="10">
        <f t="shared" si="49"/>
        <v>41123.056273148148</v>
      </c>
      <c r="M812" t="b">
        <v>0</v>
      </c>
      <c r="N812">
        <v>27</v>
      </c>
      <c r="O812" t="b">
        <v>1</v>
      </c>
      <c r="P812" t="s">
        <v>8276</v>
      </c>
      <c r="Q812" s="5">
        <f t="shared" si="50"/>
        <v>1.05</v>
      </c>
      <c r="R812" s="6">
        <f t="shared" si="51"/>
        <v>58.333333333333336</v>
      </c>
      <c r="S812" t="s">
        <v>8325</v>
      </c>
      <c r="T812" t="s">
        <v>8326</v>
      </c>
    </row>
    <row r="813" spans="1:20" ht="28.8" x14ac:dyDescent="0.3">
      <c r="A813">
        <v>811</v>
      </c>
      <c r="B813" s="3" t="s">
        <v>812</v>
      </c>
      <c r="C813" s="3" t="s">
        <v>4921</v>
      </c>
      <c r="D813">
        <v>1000</v>
      </c>
      <c r="E813">
        <v>1040</v>
      </c>
      <c r="F813" t="s">
        <v>8219</v>
      </c>
      <c r="G813" t="s">
        <v>8224</v>
      </c>
      <c r="H813" t="s">
        <v>8246</v>
      </c>
      <c r="I813">
        <v>1373475120</v>
      </c>
      <c r="J813" s="10">
        <f t="shared" si="48"/>
        <v>41465.702777777777</v>
      </c>
      <c r="K813">
        <v>1371569202</v>
      </c>
      <c r="L813" s="10">
        <f t="shared" si="49"/>
        <v>41443.643541666665</v>
      </c>
      <c r="M813" t="b">
        <v>0</v>
      </c>
      <c r="N813">
        <v>12</v>
      </c>
      <c r="O813" t="b">
        <v>1</v>
      </c>
      <c r="P813" t="s">
        <v>8276</v>
      </c>
      <c r="Q813" s="5">
        <f t="shared" si="50"/>
        <v>1.04</v>
      </c>
      <c r="R813" s="6">
        <f t="shared" si="51"/>
        <v>86.666666666666671</v>
      </c>
      <c r="S813" t="s">
        <v>8325</v>
      </c>
      <c r="T813" t="s">
        <v>8326</v>
      </c>
    </row>
    <row r="814" spans="1:20" ht="43.2" x14ac:dyDescent="0.3">
      <c r="A814">
        <v>812</v>
      </c>
      <c r="B814" s="3" t="s">
        <v>813</v>
      </c>
      <c r="C814" s="3" t="s">
        <v>4922</v>
      </c>
      <c r="D814">
        <v>600</v>
      </c>
      <c r="E814">
        <v>911</v>
      </c>
      <c r="F814" t="s">
        <v>8219</v>
      </c>
      <c r="G814" t="s">
        <v>8224</v>
      </c>
      <c r="H814" t="s">
        <v>8246</v>
      </c>
      <c r="I814">
        <v>1362146280</v>
      </c>
      <c r="J814" s="10">
        <f t="shared" si="48"/>
        <v>41334.581944444442</v>
      </c>
      <c r="K814">
        <v>1357604752</v>
      </c>
      <c r="L814" s="10">
        <f t="shared" si="49"/>
        <v>41282.017962962964</v>
      </c>
      <c r="M814" t="b">
        <v>0</v>
      </c>
      <c r="N814">
        <v>33</v>
      </c>
      <c r="O814" t="b">
        <v>1</v>
      </c>
      <c r="P814" t="s">
        <v>8276</v>
      </c>
      <c r="Q814" s="5">
        <f t="shared" si="50"/>
        <v>1.5183333333333333</v>
      </c>
      <c r="R814" s="6">
        <f t="shared" si="51"/>
        <v>27.606060606060606</v>
      </c>
      <c r="S814" t="s">
        <v>8325</v>
      </c>
      <c r="T814" t="s">
        <v>8326</v>
      </c>
    </row>
    <row r="815" spans="1:20" ht="28.8" x14ac:dyDescent="0.3">
      <c r="A815">
        <v>813</v>
      </c>
      <c r="B815" s="3" t="s">
        <v>814</v>
      </c>
      <c r="C815" s="3" t="s">
        <v>4923</v>
      </c>
      <c r="D815">
        <v>1500</v>
      </c>
      <c r="E815">
        <v>2399.94</v>
      </c>
      <c r="F815" t="s">
        <v>8219</v>
      </c>
      <c r="G815" t="s">
        <v>8224</v>
      </c>
      <c r="H815" t="s">
        <v>8246</v>
      </c>
      <c r="I815">
        <v>1342825365</v>
      </c>
      <c r="J815" s="10">
        <f t="shared" si="48"/>
        <v>41110.960243055553</v>
      </c>
      <c r="K815">
        <v>1340233365</v>
      </c>
      <c r="L815" s="10">
        <f t="shared" si="49"/>
        <v>41080.960243055553</v>
      </c>
      <c r="M815" t="b">
        <v>0</v>
      </c>
      <c r="N815">
        <v>96</v>
      </c>
      <c r="O815" t="b">
        <v>1</v>
      </c>
      <c r="P815" t="s">
        <v>8276</v>
      </c>
      <c r="Q815" s="5">
        <f t="shared" si="50"/>
        <v>1.59996</v>
      </c>
      <c r="R815" s="6">
        <f t="shared" si="51"/>
        <v>24.999375000000001</v>
      </c>
      <c r="S815" t="s">
        <v>8325</v>
      </c>
      <c r="T815" t="s">
        <v>8326</v>
      </c>
    </row>
    <row r="816" spans="1:20" ht="43.2" x14ac:dyDescent="0.3">
      <c r="A816">
        <v>814</v>
      </c>
      <c r="B816" s="3" t="s">
        <v>815</v>
      </c>
      <c r="C816" s="3" t="s">
        <v>4924</v>
      </c>
      <c r="D816">
        <v>1000</v>
      </c>
      <c r="E816">
        <v>1273</v>
      </c>
      <c r="F816" t="s">
        <v>8219</v>
      </c>
      <c r="G816" t="s">
        <v>8224</v>
      </c>
      <c r="H816" t="s">
        <v>8246</v>
      </c>
      <c r="I816">
        <v>1306865040</v>
      </c>
      <c r="J816" s="10">
        <f t="shared" si="48"/>
        <v>40694.75277777778</v>
      </c>
      <c r="K816">
        <v>1305568201</v>
      </c>
      <c r="L816" s="10">
        <f t="shared" si="49"/>
        <v>40679.743067129632</v>
      </c>
      <c r="M816" t="b">
        <v>0</v>
      </c>
      <c r="N816">
        <v>28</v>
      </c>
      <c r="O816" t="b">
        <v>1</v>
      </c>
      <c r="P816" t="s">
        <v>8276</v>
      </c>
      <c r="Q816" s="5">
        <f t="shared" si="50"/>
        <v>1.2729999999999999</v>
      </c>
      <c r="R816" s="6">
        <f t="shared" si="51"/>
        <v>45.464285714285715</v>
      </c>
      <c r="S816" t="s">
        <v>8325</v>
      </c>
      <c r="T816" t="s">
        <v>8326</v>
      </c>
    </row>
    <row r="817" spans="1:20" ht="28.8" x14ac:dyDescent="0.3">
      <c r="A817">
        <v>815</v>
      </c>
      <c r="B817" s="3" t="s">
        <v>816</v>
      </c>
      <c r="C817" s="3" t="s">
        <v>4925</v>
      </c>
      <c r="D817">
        <v>4000</v>
      </c>
      <c r="E817">
        <v>4280</v>
      </c>
      <c r="F817" t="s">
        <v>8219</v>
      </c>
      <c r="G817" t="s">
        <v>8224</v>
      </c>
      <c r="H817" t="s">
        <v>8246</v>
      </c>
      <c r="I817">
        <v>1414879303</v>
      </c>
      <c r="J817" s="10">
        <f t="shared" si="48"/>
        <v>41944.917858796296</v>
      </c>
      <c r="K817">
        <v>1412287303</v>
      </c>
      <c r="L817" s="10">
        <f t="shared" si="49"/>
        <v>41914.917858796296</v>
      </c>
      <c r="M817" t="b">
        <v>0</v>
      </c>
      <c r="N817">
        <v>43</v>
      </c>
      <c r="O817" t="b">
        <v>1</v>
      </c>
      <c r="P817" t="s">
        <v>8276</v>
      </c>
      <c r="Q817" s="5">
        <f t="shared" si="50"/>
        <v>1.07</v>
      </c>
      <c r="R817" s="6">
        <f t="shared" si="51"/>
        <v>99.534883720930239</v>
      </c>
      <c r="S817" t="s">
        <v>8325</v>
      </c>
      <c r="T817" t="s">
        <v>8326</v>
      </c>
    </row>
    <row r="818" spans="1:20" ht="28.8" x14ac:dyDescent="0.3">
      <c r="A818">
        <v>816</v>
      </c>
      <c r="B818" s="3" t="s">
        <v>817</v>
      </c>
      <c r="C818" s="3" t="s">
        <v>4926</v>
      </c>
      <c r="D818">
        <v>7000</v>
      </c>
      <c r="E818">
        <v>8058.55</v>
      </c>
      <c r="F818" t="s">
        <v>8219</v>
      </c>
      <c r="G818" t="s">
        <v>8224</v>
      </c>
      <c r="H818" t="s">
        <v>8246</v>
      </c>
      <c r="I818">
        <v>1365489000</v>
      </c>
      <c r="J818" s="10">
        <f t="shared" si="48"/>
        <v>41373.270833333336</v>
      </c>
      <c r="K818">
        <v>1362776043</v>
      </c>
      <c r="L818" s="10">
        <f t="shared" si="49"/>
        <v>41341.870868055557</v>
      </c>
      <c r="M818" t="b">
        <v>0</v>
      </c>
      <c r="N818">
        <v>205</v>
      </c>
      <c r="O818" t="b">
        <v>1</v>
      </c>
      <c r="P818" t="s">
        <v>8276</v>
      </c>
      <c r="Q818" s="5">
        <f t="shared" si="50"/>
        <v>1.1512214285714286</v>
      </c>
      <c r="R818" s="6">
        <f t="shared" si="51"/>
        <v>39.31</v>
      </c>
      <c r="S818" t="s">
        <v>8325</v>
      </c>
      <c r="T818" t="s">
        <v>8326</v>
      </c>
    </row>
    <row r="819" spans="1:20" ht="43.2" x14ac:dyDescent="0.3">
      <c r="A819">
        <v>817</v>
      </c>
      <c r="B819" s="3" t="s">
        <v>818</v>
      </c>
      <c r="C819" s="3" t="s">
        <v>4927</v>
      </c>
      <c r="D819">
        <v>1500</v>
      </c>
      <c r="E819">
        <v>2056.66</v>
      </c>
      <c r="F819" t="s">
        <v>8219</v>
      </c>
      <c r="G819" t="s">
        <v>8224</v>
      </c>
      <c r="H819" t="s">
        <v>8246</v>
      </c>
      <c r="I819">
        <v>1331441940</v>
      </c>
      <c r="J819" s="10">
        <f t="shared" si="48"/>
        <v>40979.207638888889</v>
      </c>
      <c r="K819">
        <v>1326810211</v>
      </c>
      <c r="L819" s="10">
        <f t="shared" si="49"/>
        <v>40925.599664351852</v>
      </c>
      <c r="M819" t="b">
        <v>0</v>
      </c>
      <c r="N819">
        <v>23</v>
      </c>
      <c r="O819" t="b">
        <v>1</v>
      </c>
      <c r="P819" t="s">
        <v>8276</v>
      </c>
      <c r="Q819" s="5">
        <f t="shared" si="50"/>
        <v>1.3711066666666665</v>
      </c>
      <c r="R819" s="6">
        <f t="shared" si="51"/>
        <v>89.419999999999987</v>
      </c>
      <c r="S819" t="s">
        <v>8325</v>
      </c>
      <c r="T819" t="s">
        <v>8326</v>
      </c>
    </row>
    <row r="820" spans="1:20" ht="43.2" x14ac:dyDescent="0.3">
      <c r="A820">
        <v>818</v>
      </c>
      <c r="B820" s="3" t="s">
        <v>819</v>
      </c>
      <c r="C820" s="3" t="s">
        <v>4928</v>
      </c>
      <c r="D820">
        <v>350</v>
      </c>
      <c r="E820">
        <v>545</v>
      </c>
      <c r="F820" t="s">
        <v>8219</v>
      </c>
      <c r="G820" t="s">
        <v>8224</v>
      </c>
      <c r="H820" t="s">
        <v>8246</v>
      </c>
      <c r="I820">
        <v>1344358860</v>
      </c>
      <c r="J820" s="10">
        <f t="shared" si="48"/>
        <v>41128.709027777775</v>
      </c>
      <c r="K820">
        <v>1343682681</v>
      </c>
      <c r="L820" s="10">
        <f t="shared" si="49"/>
        <v>41120.882881944446</v>
      </c>
      <c r="M820" t="b">
        <v>0</v>
      </c>
      <c r="N820">
        <v>19</v>
      </c>
      <c r="O820" t="b">
        <v>1</v>
      </c>
      <c r="P820" t="s">
        <v>8276</v>
      </c>
      <c r="Q820" s="5">
        <f t="shared" si="50"/>
        <v>1.5571428571428572</v>
      </c>
      <c r="R820" s="6">
        <f t="shared" si="51"/>
        <v>28.684210526315791</v>
      </c>
      <c r="S820" t="s">
        <v>8325</v>
      </c>
      <c r="T820" t="s">
        <v>8326</v>
      </c>
    </row>
    <row r="821" spans="1:20" ht="28.8" x14ac:dyDescent="0.3">
      <c r="A821">
        <v>819</v>
      </c>
      <c r="B821" s="3" t="s">
        <v>820</v>
      </c>
      <c r="C821" s="3" t="s">
        <v>4929</v>
      </c>
      <c r="D821">
        <v>400</v>
      </c>
      <c r="E821">
        <v>435</v>
      </c>
      <c r="F821" t="s">
        <v>8219</v>
      </c>
      <c r="G821" t="s">
        <v>8224</v>
      </c>
      <c r="H821" t="s">
        <v>8246</v>
      </c>
      <c r="I821">
        <v>1387601040</v>
      </c>
      <c r="J821" s="10">
        <f t="shared" si="48"/>
        <v>41629.197222222225</v>
      </c>
      <c r="K821">
        <v>1386806254</v>
      </c>
      <c r="L821" s="10">
        <f t="shared" si="49"/>
        <v>41619.998310185183</v>
      </c>
      <c r="M821" t="b">
        <v>0</v>
      </c>
      <c r="N821">
        <v>14</v>
      </c>
      <c r="O821" t="b">
        <v>1</v>
      </c>
      <c r="P821" t="s">
        <v>8276</v>
      </c>
      <c r="Q821" s="5">
        <f t="shared" si="50"/>
        <v>1.0874999999999999</v>
      </c>
      <c r="R821" s="6">
        <f t="shared" si="51"/>
        <v>31.071428571428573</v>
      </c>
      <c r="S821" t="s">
        <v>8325</v>
      </c>
      <c r="T821" t="s">
        <v>8326</v>
      </c>
    </row>
    <row r="822" spans="1:20" ht="43.2" x14ac:dyDescent="0.3">
      <c r="A822">
        <v>820</v>
      </c>
      <c r="B822" s="3" t="s">
        <v>821</v>
      </c>
      <c r="C822" s="3" t="s">
        <v>4930</v>
      </c>
      <c r="D822">
        <v>2000</v>
      </c>
      <c r="E822">
        <v>2681</v>
      </c>
      <c r="F822" t="s">
        <v>8219</v>
      </c>
      <c r="G822" t="s">
        <v>8224</v>
      </c>
      <c r="H822" t="s">
        <v>8246</v>
      </c>
      <c r="I822">
        <v>1402290000</v>
      </c>
      <c r="J822" s="10">
        <f t="shared" si="48"/>
        <v>41799.208333333336</v>
      </c>
      <c r="K822">
        <v>1399666342</v>
      </c>
      <c r="L822" s="10">
        <f t="shared" si="49"/>
        <v>41768.841921296298</v>
      </c>
      <c r="M822" t="b">
        <v>0</v>
      </c>
      <c r="N822">
        <v>38</v>
      </c>
      <c r="O822" t="b">
        <v>1</v>
      </c>
      <c r="P822" t="s">
        <v>8276</v>
      </c>
      <c r="Q822" s="5">
        <f t="shared" si="50"/>
        <v>1.3405</v>
      </c>
      <c r="R822" s="6">
        <f t="shared" si="51"/>
        <v>70.55263157894737</v>
      </c>
      <c r="S822" t="s">
        <v>8325</v>
      </c>
      <c r="T822" t="s">
        <v>8326</v>
      </c>
    </row>
    <row r="823" spans="1:20" ht="43.2" x14ac:dyDescent="0.3">
      <c r="A823">
        <v>821</v>
      </c>
      <c r="B823" s="3" t="s">
        <v>822</v>
      </c>
      <c r="C823" s="3" t="s">
        <v>4931</v>
      </c>
      <c r="D823">
        <v>17482</v>
      </c>
      <c r="E823">
        <v>17482</v>
      </c>
      <c r="F823" t="s">
        <v>8219</v>
      </c>
      <c r="G823" t="s">
        <v>8224</v>
      </c>
      <c r="H823" t="s">
        <v>8246</v>
      </c>
      <c r="I823">
        <v>1430712060</v>
      </c>
      <c r="J823" s="10">
        <f t="shared" si="48"/>
        <v>42128.167361111111</v>
      </c>
      <c r="K823">
        <v>1427753265</v>
      </c>
      <c r="L823" s="10">
        <f t="shared" si="49"/>
        <v>42093.922048611115</v>
      </c>
      <c r="M823" t="b">
        <v>0</v>
      </c>
      <c r="N823">
        <v>78</v>
      </c>
      <c r="O823" t="b">
        <v>1</v>
      </c>
      <c r="P823" t="s">
        <v>8276</v>
      </c>
      <c r="Q823" s="5">
        <f t="shared" si="50"/>
        <v>1</v>
      </c>
      <c r="R823" s="6">
        <f t="shared" si="51"/>
        <v>224.12820512820514</v>
      </c>
      <c r="S823" t="s">
        <v>8325</v>
      </c>
      <c r="T823" t="s">
        <v>8326</v>
      </c>
    </row>
    <row r="824" spans="1:20" ht="43.2" x14ac:dyDescent="0.3">
      <c r="A824">
        <v>822</v>
      </c>
      <c r="B824" s="3" t="s">
        <v>823</v>
      </c>
      <c r="C824" s="3" t="s">
        <v>4932</v>
      </c>
      <c r="D824">
        <v>3000</v>
      </c>
      <c r="E824">
        <v>3575</v>
      </c>
      <c r="F824" t="s">
        <v>8219</v>
      </c>
      <c r="G824" t="s">
        <v>8224</v>
      </c>
      <c r="H824" t="s">
        <v>8246</v>
      </c>
      <c r="I824">
        <v>1349477050</v>
      </c>
      <c r="J824" s="10">
        <f t="shared" si="48"/>
        <v>41187.947337962964</v>
      </c>
      <c r="K824">
        <v>1346885050</v>
      </c>
      <c r="L824" s="10">
        <f t="shared" si="49"/>
        <v>41157.947337962964</v>
      </c>
      <c r="M824" t="b">
        <v>0</v>
      </c>
      <c r="N824">
        <v>69</v>
      </c>
      <c r="O824" t="b">
        <v>1</v>
      </c>
      <c r="P824" t="s">
        <v>8276</v>
      </c>
      <c r="Q824" s="5">
        <f t="shared" si="50"/>
        <v>1.1916666666666667</v>
      </c>
      <c r="R824" s="6">
        <f t="shared" si="51"/>
        <v>51.811594202898547</v>
      </c>
      <c r="S824" t="s">
        <v>8325</v>
      </c>
      <c r="T824" t="s">
        <v>8326</v>
      </c>
    </row>
    <row r="825" spans="1:20" ht="43.2" x14ac:dyDescent="0.3">
      <c r="A825">
        <v>823</v>
      </c>
      <c r="B825" s="3" t="s">
        <v>824</v>
      </c>
      <c r="C825" s="3" t="s">
        <v>4933</v>
      </c>
      <c r="D825">
        <v>800</v>
      </c>
      <c r="E825">
        <v>1436</v>
      </c>
      <c r="F825" t="s">
        <v>8219</v>
      </c>
      <c r="G825" t="s">
        <v>8224</v>
      </c>
      <c r="H825" t="s">
        <v>8246</v>
      </c>
      <c r="I825">
        <v>1427062852</v>
      </c>
      <c r="J825" s="10">
        <f t="shared" si="48"/>
        <v>42085.931157407409</v>
      </c>
      <c r="K825">
        <v>1424474452</v>
      </c>
      <c r="L825" s="10">
        <f t="shared" si="49"/>
        <v>42055.972824074073</v>
      </c>
      <c r="M825" t="b">
        <v>0</v>
      </c>
      <c r="N825">
        <v>33</v>
      </c>
      <c r="O825" t="b">
        <v>1</v>
      </c>
      <c r="P825" t="s">
        <v>8276</v>
      </c>
      <c r="Q825" s="5">
        <f t="shared" si="50"/>
        <v>1.7949999999999999</v>
      </c>
      <c r="R825" s="6">
        <f t="shared" si="51"/>
        <v>43.515151515151516</v>
      </c>
      <c r="S825" t="s">
        <v>8325</v>
      </c>
      <c r="T825" t="s">
        <v>8326</v>
      </c>
    </row>
    <row r="826" spans="1:20" ht="57.6" x14ac:dyDescent="0.3">
      <c r="A826">
        <v>824</v>
      </c>
      <c r="B826" s="3" t="s">
        <v>825</v>
      </c>
      <c r="C826" s="3" t="s">
        <v>4934</v>
      </c>
      <c r="D826">
        <v>1600</v>
      </c>
      <c r="E826">
        <v>2150.1</v>
      </c>
      <c r="F826" t="s">
        <v>8219</v>
      </c>
      <c r="G826" t="s">
        <v>8224</v>
      </c>
      <c r="H826" t="s">
        <v>8246</v>
      </c>
      <c r="I826">
        <v>1271573940</v>
      </c>
      <c r="J826" s="10">
        <f t="shared" si="48"/>
        <v>40286.290972222225</v>
      </c>
      <c r="K826">
        <v>1268459318</v>
      </c>
      <c r="L826" s="10">
        <f t="shared" si="49"/>
        <v>40250.242106481484</v>
      </c>
      <c r="M826" t="b">
        <v>0</v>
      </c>
      <c r="N826">
        <v>54</v>
      </c>
      <c r="O826" t="b">
        <v>1</v>
      </c>
      <c r="P826" t="s">
        <v>8276</v>
      </c>
      <c r="Q826" s="5">
        <f t="shared" si="50"/>
        <v>1.3438124999999999</v>
      </c>
      <c r="R826" s="6">
        <f t="shared" si="51"/>
        <v>39.816666666666663</v>
      </c>
      <c r="S826" t="s">
        <v>8325</v>
      </c>
      <c r="T826" t="s">
        <v>8326</v>
      </c>
    </row>
    <row r="827" spans="1:20" ht="28.8" x14ac:dyDescent="0.3">
      <c r="A827">
        <v>825</v>
      </c>
      <c r="B827" s="3" t="s">
        <v>826</v>
      </c>
      <c r="C827" s="3" t="s">
        <v>4935</v>
      </c>
      <c r="D827">
        <v>12500</v>
      </c>
      <c r="E827">
        <v>12554</v>
      </c>
      <c r="F827" t="s">
        <v>8219</v>
      </c>
      <c r="G827" t="s">
        <v>8224</v>
      </c>
      <c r="H827" t="s">
        <v>8246</v>
      </c>
      <c r="I827">
        <v>1351495284</v>
      </c>
      <c r="J827" s="10">
        <f t="shared" si="48"/>
        <v>41211.306527777779</v>
      </c>
      <c r="K827">
        <v>1349335284</v>
      </c>
      <c r="L827" s="10">
        <f t="shared" si="49"/>
        <v>41186.306527777779</v>
      </c>
      <c r="M827" t="b">
        <v>0</v>
      </c>
      <c r="N827">
        <v>99</v>
      </c>
      <c r="O827" t="b">
        <v>1</v>
      </c>
      <c r="P827" t="s">
        <v>8276</v>
      </c>
      <c r="Q827" s="5">
        <f t="shared" si="50"/>
        <v>1.0043200000000001</v>
      </c>
      <c r="R827" s="6">
        <f t="shared" si="51"/>
        <v>126.8080808080808</v>
      </c>
      <c r="S827" t="s">
        <v>8325</v>
      </c>
      <c r="T827" t="s">
        <v>8326</v>
      </c>
    </row>
    <row r="828" spans="1:20" ht="43.2" x14ac:dyDescent="0.3">
      <c r="A828">
        <v>826</v>
      </c>
      <c r="B828" s="3" t="s">
        <v>827</v>
      </c>
      <c r="C828" s="3" t="s">
        <v>4936</v>
      </c>
      <c r="D828">
        <v>5500</v>
      </c>
      <c r="E828">
        <v>5580</v>
      </c>
      <c r="F828" t="s">
        <v>8219</v>
      </c>
      <c r="G828" t="s">
        <v>8224</v>
      </c>
      <c r="H828" t="s">
        <v>8246</v>
      </c>
      <c r="I828">
        <v>1332719730</v>
      </c>
      <c r="J828" s="10">
        <f t="shared" si="48"/>
        <v>40993.996874999997</v>
      </c>
      <c r="K828">
        <v>1330908930</v>
      </c>
      <c r="L828" s="10">
        <f t="shared" si="49"/>
        <v>40973.038541666669</v>
      </c>
      <c r="M828" t="b">
        <v>0</v>
      </c>
      <c r="N828">
        <v>49</v>
      </c>
      <c r="O828" t="b">
        <v>1</v>
      </c>
      <c r="P828" t="s">
        <v>8276</v>
      </c>
      <c r="Q828" s="5">
        <f t="shared" si="50"/>
        <v>1.0145454545454546</v>
      </c>
      <c r="R828" s="6">
        <f t="shared" si="51"/>
        <v>113.87755102040816</v>
      </c>
      <c r="S828" t="s">
        <v>8325</v>
      </c>
      <c r="T828" t="s">
        <v>8326</v>
      </c>
    </row>
    <row r="829" spans="1:20" ht="57.6" x14ac:dyDescent="0.3">
      <c r="A829">
        <v>827</v>
      </c>
      <c r="B829" s="3" t="s">
        <v>828</v>
      </c>
      <c r="C829" s="3" t="s">
        <v>4937</v>
      </c>
      <c r="D829">
        <v>300</v>
      </c>
      <c r="E829">
        <v>310</v>
      </c>
      <c r="F829" t="s">
        <v>8219</v>
      </c>
      <c r="G829" t="s">
        <v>8224</v>
      </c>
      <c r="H829" t="s">
        <v>8246</v>
      </c>
      <c r="I829">
        <v>1329248940</v>
      </c>
      <c r="J829" s="10">
        <f t="shared" si="48"/>
        <v>40953.825694444444</v>
      </c>
      <c r="K829">
        <v>1326972107</v>
      </c>
      <c r="L829" s="10">
        <f t="shared" si="49"/>
        <v>40927.473460648151</v>
      </c>
      <c r="M829" t="b">
        <v>0</v>
      </c>
      <c r="N829">
        <v>11</v>
      </c>
      <c r="O829" t="b">
        <v>1</v>
      </c>
      <c r="P829" t="s">
        <v>8276</v>
      </c>
      <c r="Q829" s="5">
        <f t="shared" si="50"/>
        <v>1.0333333333333334</v>
      </c>
      <c r="R829" s="6">
        <f t="shared" si="51"/>
        <v>28.181818181818183</v>
      </c>
      <c r="S829" t="s">
        <v>8325</v>
      </c>
      <c r="T829" t="s">
        <v>8326</v>
      </c>
    </row>
    <row r="830" spans="1:20" ht="57.6" x14ac:dyDescent="0.3">
      <c r="A830">
        <v>828</v>
      </c>
      <c r="B830" s="3" t="s">
        <v>829</v>
      </c>
      <c r="C830" s="3" t="s">
        <v>4938</v>
      </c>
      <c r="D830">
        <v>1300</v>
      </c>
      <c r="E830">
        <v>1391</v>
      </c>
      <c r="F830" t="s">
        <v>8219</v>
      </c>
      <c r="G830" t="s">
        <v>8224</v>
      </c>
      <c r="H830" t="s">
        <v>8246</v>
      </c>
      <c r="I830">
        <v>1340641440</v>
      </c>
      <c r="J830" s="10">
        <f t="shared" si="48"/>
        <v>41085.683333333334</v>
      </c>
      <c r="K830">
        <v>1339549982</v>
      </c>
      <c r="L830" s="10">
        <f t="shared" si="49"/>
        <v>41073.050717592596</v>
      </c>
      <c r="M830" t="b">
        <v>0</v>
      </c>
      <c r="N830">
        <v>38</v>
      </c>
      <c r="O830" t="b">
        <v>1</v>
      </c>
      <c r="P830" t="s">
        <v>8276</v>
      </c>
      <c r="Q830" s="5">
        <f t="shared" si="50"/>
        <v>1.07</v>
      </c>
      <c r="R830" s="6">
        <f t="shared" si="51"/>
        <v>36.60526315789474</v>
      </c>
      <c r="S830" t="s">
        <v>8325</v>
      </c>
      <c r="T830" t="s">
        <v>8326</v>
      </c>
    </row>
    <row r="831" spans="1:20" ht="57.6" x14ac:dyDescent="0.3">
      <c r="A831">
        <v>829</v>
      </c>
      <c r="B831" s="3" t="s">
        <v>830</v>
      </c>
      <c r="C831" s="3" t="s">
        <v>4939</v>
      </c>
      <c r="D831">
        <v>500</v>
      </c>
      <c r="E831">
        <v>520</v>
      </c>
      <c r="F831" t="s">
        <v>8219</v>
      </c>
      <c r="G831" t="s">
        <v>8225</v>
      </c>
      <c r="H831" t="s">
        <v>8247</v>
      </c>
      <c r="I831">
        <v>1468437240</v>
      </c>
      <c r="J831" s="10">
        <f t="shared" si="48"/>
        <v>42564.801388888889</v>
      </c>
      <c r="K831">
        <v>1463253240</v>
      </c>
      <c r="L831" s="10">
        <f t="shared" si="49"/>
        <v>42504.801388888889</v>
      </c>
      <c r="M831" t="b">
        <v>0</v>
      </c>
      <c r="N831">
        <v>16</v>
      </c>
      <c r="O831" t="b">
        <v>1</v>
      </c>
      <c r="P831" t="s">
        <v>8276</v>
      </c>
      <c r="Q831" s="5">
        <f t="shared" si="50"/>
        <v>1.04</v>
      </c>
      <c r="R831" s="6">
        <f t="shared" si="51"/>
        <v>32.5</v>
      </c>
      <c r="S831" t="s">
        <v>8325</v>
      </c>
      <c r="T831" t="s">
        <v>8326</v>
      </c>
    </row>
    <row r="832" spans="1:20" ht="43.2" x14ac:dyDescent="0.3">
      <c r="A832">
        <v>830</v>
      </c>
      <c r="B832" s="3" t="s">
        <v>831</v>
      </c>
      <c r="C832" s="3" t="s">
        <v>4940</v>
      </c>
      <c r="D832">
        <v>1800</v>
      </c>
      <c r="E832">
        <v>1941</v>
      </c>
      <c r="F832" t="s">
        <v>8219</v>
      </c>
      <c r="G832" t="s">
        <v>8224</v>
      </c>
      <c r="H832" t="s">
        <v>8246</v>
      </c>
      <c r="I832">
        <v>1363952225</v>
      </c>
      <c r="J832" s="10">
        <f t="shared" si="48"/>
        <v>41355.484085648146</v>
      </c>
      <c r="K832">
        <v>1361363825</v>
      </c>
      <c r="L832" s="10">
        <f t="shared" si="49"/>
        <v>41325.525752314818</v>
      </c>
      <c r="M832" t="b">
        <v>0</v>
      </c>
      <c r="N832">
        <v>32</v>
      </c>
      <c r="O832" t="b">
        <v>1</v>
      </c>
      <c r="P832" t="s">
        <v>8276</v>
      </c>
      <c r="Q832" s="5">
        <f t="shared" si="50"/>
        <v>1.0783333333333334</v>
      </c>
      <c r="R832" s="6">
        <f t="shared" si="51"/>
        <v>60.65625</v>
      </c>
      <c r="S832" t="s">
        <v>8325</v>
      </c>
      <c r="T832" t="s">
        <v>8326</v>
      </c>
    </row>
    <row r="833" spans="1:20" ht="28.8" x14ac:dyDescent="0.3">
      <c r="A833">
        <v>831</v>
      </c>
      <c r="B833" s="3" t="s">
        <v>832</v>
      </c>
      <c r="C833" s="3" t="s">
        <v>4941</v>
      </c>
      <c r="D833">
        <v>1500</v>
      </c>
      <c r="E833">
        <v>3500</v>
      </c>
      <c r="F833" t="s">
        <v>8219</v>
      </c>
      <c r="G833" t="s">
        <v>8224</v>
      </c>
      <c r="H833" t="s">
        <v>8246</v>
      </c>
      <c r="I833">
        <v>1335540694</v>
      </c>
      <c r="J833" s="10">
        <f t="shared" si="48"/>
        <v>41026.646921296298</v>
      </c>
      <c r="K833">
        <v>1332948694</v>
      </c>
      <c r="L833" s="10">
        <f t="shared" si="49"/>
        <v>40996.646921296298</v>
      </c>
      <c r="M833" t="b">
        <v>0</v>
      </c>
      <c r="N833">
        <v>20</v>
      </c>
      <c r="O833" t="b">
        <v>1</v>
      </c>
      <c r="P833" t="s">
        <v>8276</v>
      </c>
      <c r="Q833" s="5">
        <f t="shared" si="50"/>
        <v>2.3333333333333335</v>
      </c>
      <c r="R833" s="6">
        <f t="shared" si="51"/>
        <v>175</v>
      </c>
      <c r="S833" t="s">
        <v>8325</v>
      </c>
      <c r="T833" t="s">
        <v>8326</v>
      </c>
    </row>
    <row r="834" spans="1:20" ht="43.2" x14ac:dyDescent="0.3">
      <c r="A834">
        <v>832</v>
      </c>
      <c r="B834" s="3" t="s">
        <v>833</v>
      </c>
      <c r="C834" s="3" t="s">
        <v>4942</v>
      </c>
      <c r="D834">
        <v>15000</v>
      </c>
      <c r="E834">
        <v>15091.06</v>
      </c>
      <c r="F834" t="s">
        <v>8219</v>
      </c>
      <c r="G834" t="s">
        <v>8224</v>
      </c>
      <c r="H834" t="s">
        <v>8246</v>
      </c>
      <c r="I834">
        <v>1327133580</v>
      </c>
      <c r="J834" s="10">
        <f t="shared" si="48"/>
        <v>40929.342361111114</v>
      </c>
      <c r="K834">
        <v>1321978335</v>
      </c>
      <c r="L834" s="10">
        <f t="shared" si="49"/>
        <v>40869.675173611111</v>
      </c>
      <c r="M834" t="b">
        <v>0</v>
      </c>
      <c r="N834">
        <v>154</v>
      </c>
      <c r="O834" t="b">
        <v>1</v>
      </c>
      <c r="P834" t="s">
        <v>8276</v>
      </c>
      <c r="Q834" s="5">
        <f t="shared" si="50"/>
        <v>1.0060706666666666</v>
      </c>
      <c r="R834" s="6">
        <f t="shared" si="51"/>
        <v>97.993896103896105</v>
      </c>
      <c r="S834" t="s">
        <v>8325</v>
      </c>
      <c r="T834" t="s">
        <v>8326</v>
      </c>
    </row>
    <row r="835" spans="1:20" x14ac:dyDescent="0.3">
      <c r="A835">
        <v>833</v>
      </c>
      <c r="B835" s="3" t="s">
        <v>834</v>
      </c>
      <c r="C835" s="3" t="s">
        <v>4943</v>
      </c>
      <c r="D835">
        <v>6000</v>
      </c>
      <c r="E835">
        <v>6100</v>
      </c>
      <c r="F835" t="s">
        <v>8219</v>
      </c>
      <c r="G835" t="s">
        <v>8224</v>
      </c>
      <c r="H835" t="s">
        <v>8246</v>
      </c>
      <c r="I835">
        <v>1397941475</v>
      </c>
      <c r="J835" s="10">
        <f t="shared" ref="J835:J898" si="52">(((I835/60)/60)/24)+DATE(1970,1,1)</f>
        <v>41748.878182870372</v>
      </c>
      <c r="K835">
        <v>1395349475</v>
      </c>
      <c r="L835" s="10">
        <f t="shared" ref="L835:L898" si="53">(((K835/60)/60)/24)+DATE(1970,1,1)</f>
        <v>41718.878182870372</v>
      </c>
      <c r="M835" t="b">
        <v>0</v>
      </c>
      <c r="N835">
        <v>41</v>
      </c>
      <c r="O835" t="b">
        <v>1</v>
      </c>
      <c r="P835" t="s">
        <v>8276</v>
      </c>
      <c r="Q835" s="5">
        <f t="shared" ref="Q835:Q898" si="54">E835/D835</f>
        <v>1.0166666666666666</v>
      </c>
      <c r="R835" s="6">
        <f t="shared" ref="R835:R898" si="55">E835/N835</f>
        <v>148.78048780487805</v>
      </c>
      <c r="S835" t="s">
        <v>8325</v>
      </c>
      <c r="T835" t="s">
        <v>8326</v>
      </c>
    </row>
    <row r="836" spans="1:20" ht="57.6" x14ac:dyDescent="0.3">
      <c r="A836">
        <v>834</v>
      </c>
      <c r="B836" s="3" t="s">
        <v>835</v>
      </c>
      <c r="C836" s="3" t="s">
        <v>4944</v>
      </c>
      <c r="D836">
        <v>5500</v>
      </c>
      <c r="E836">
        <v>7206</v>
      </c>
      <c r="F836" t="s">
        <v>8219</v>
      </c>
      <c r="G836" t="s">
        <v>8224</v>
      </c>
      <c r="H836" t="s">
        <v>8246</v>
      </c>
      <c r="I836">
        <v>1372651140</v>
      </c>
      <c r="J836" s="10">
        <f t="shared" si="52"/>
        <v>41456.165972222225</v>
      </c>
      <c r="K836">
        <v>1369770292</v>
      </c>
      <c r="L836" s="10">
        <f t="shared" si="53"/>
        <v>41422.822824074072</v>
      </c>
      <c r="M836" t="b">
        <v>0</v>
      </c>
      <c r="N836">
        <v>75</v>
      </c>
      <c r="O836" t="b">
        <v>1</v>
      </c>
      <c r="P836" t="s">
        <v>8276</v>
      </c>
      <c r="Q836" s="5">
        <f t="shared" si="54"/>
        <v>1.3101818181818181</v>
      </c>
      <c r="R836" s="6">
        <f t="shared" si="55"/>
        <v>96.08</v>
      </c>
      <c r="S836" t="s">
        <v>8325</v>
      </c>
      <c r="T836" t="s">
        <v>8326</v>
      </c>
    </row>
    <row r="837" spans="1:20" ht="43.2" x14ac:dyDescent="0.3">
      <c r="A837">
        <v>835</v>
      </c>
      <c r="B837" s="3" t="s">
        <v>836</v>
      </c>
      <c r="C837" s="3" t="s">
        <v>4945</v>
      </c>
      <c r="D837">
        <v>2000</v>
      </c>
      <c r="E837">
        <v>2345</v>
      </c>
      <c r="F837" t="s">
        <v>8219</v>
      </c>
      <c r="G837" t="s">
        <v>8224</v>
      </c>
      <c r="H837" t="s">
        <v>8246</v>
      </c>
      <c r="I837">
        <v>1337396400</v>
      </c>
      <c r="J837" s="10">
        <f t="shared" si="52"/>
        <v>41048.125</v>
      </c>
      <c r="K837">
        <v>1333709958</v>
      </c>
      <c r="L837" s="10">
        <f t="shared" si="53"/>
        <v>41005.45784722222</v>
      </c>
      <c r="M837" t="b">
        <v>0</v>
      </c>
      <c r="N837">
        <v>40</v>
      </c>
      <c r="O837" t="b">
        <v>1</v>
      </c>
      <c r="P837" t="s">
        <v>8276</v>
      </c>
      <c r="Q837" s="5">
        <f t="shared" si="54"/>
        <v>1.1725000000000001</v>
      </c>
      <c r="R837" s="6">
        <f t="shared" si="55"/>
        <v>58.625</v>
      </c>
      <c r="S837" t="s">
        <v>8325</v>
      </c>
      <c r="T837" t="s">
        <v>8326</v>
      </c>
    </row>
    <row r="838" spans="1:20" x14ac:dyDescent="0.3">
      <c r="A838">
        <v>836</v>
      </c>
      <c r="B838" s="3" t="s">
        <v>837</v>
      </c>
      <c r="C838" s="3" t="s">
        <v>4946</v>
      </c>
      <c r="D838">
        <v>5000</v>
      </c>
      <c r="E838">
        <v>5046.5200000000004</v>
      </c>
      <c r="F838" t="s">
        <v>8219</v>
      </c>
      <c r="G838" t="s">
        <v>8224</v>
      </c>
      <c r="H838" t="s">
        <v>8246</v>
      </c>
      <c r="I838">
        <v>1381108918</v>
      </c>
      <c r="J838" s="10">
        <f t="shared" si="52"/>
        <v>41554.056921296295</v>
      </c>
      <c r="K838">
        <v>1378516918</v>
      </c>
      <c r="L838" s="10">
        <f t="shared" si="53"/>
        <v>41524.056921296295</v>
      </c>
      <c r="M838" t="b">
        <v>0</v>
      </c>
      <c r="N838">
        <v>46</v>
      </c>
      <c r="O838" t="b">
        <v>1</v>
      </c>
      <c r="P838" t="s">
        <v>8276</v>
      </c>
      <c r="Q838" s="5">
        <f t="shared" si="54"/>
        <v>1.009304</v>
      </c>
      <c r="R838" s="6">
        <f t="shared" si="55"/>
        <v>109.70695652173914</v>
      </c>
      <c r="S838" t="s">
        <v>8325</v>
      </c>
      <c r="T838" t="s">
        <v>8326</v>
      </c>
    </row>
    <row r="839" spans="1:20" ht="43.2" x14ac:dyDescent="0.3">
      <c r="A839">
        <v>837</v>
      </c>
      <c r="B839" s="3" t="s">
        <v>838</v>
      </c>
      <c r="C839" s="3" t="s">
        <v>4947</v>
      </c>
      <c r="D839">
        <v>2500</v>
      </c>
      <c r="E839">
        <v>3045</v>
      </c>
      <c r="F839" t="s">
        <v>8219</v>
      </c>
      <c r="G839" t="s">
        <v>8224</v>
      </c>
      <c r="H839" t="s">
        <v>8246</v>
      </c>
      <c r="I839">
        <v>1398988662</v>
      </c>
      <c r="J839" s="10">
        <f t="shared" si="52"/>
        <v>41760.998402777775</v>
      </c>
      <c r="K839">
        <v>1396396662</v>
      </c>
      <c r="L839" s="10">
        <f t="shared" si="53"/>
        <v>41730.998402777775</v>
      </c>
      <c r="M839" t="b">
        <v>0</v>
      </c>
      <c r="N839">
        <v>62</v>
      </c>
      <c r="O839" t="b">
        <v>1</v>
      </c>
      <c r="P839" t="s">
        <v>8276</v>
      </c>
      <c r="Q839" s="5">
        <f t="shared" si="54"/>
        <v>1.218</v>
      </c>
      <c r="R839" s="6">
        <f t="shared" si="55"/>
        <v>49.112903225806448</v>
      </c>
      <c r="S839" t="s">
        <v>8325</v>
      </c>
      <c r="T839" t="s">
        <v>8326</v>
      </c>
    </row>
    <row r="840" spans="1:20" ht="43.2" x14ac:dyDescent="0.3">
      <c r="A840">
        <v>838</v>
      </c>
      <c r="B840" s="3" t="s">
        <v>839</v>
      </c>
      <c r="C840" s="3" t="s">
        <v>4948</v>
      </c>
      <c r="D840">
        <v>2000</v>
      </c>
      <c r="E840">
        <v>2908</v>
      </c>
      <c r="F840" t="s">
        <v>8219</v>
      </c>
      <c r="G840" t="s">
        <v>8224</v>
      </c>
      <c r="H840" t="s">
        <v>8246</v>
      </c>
      <c r="I840">
        <v>1326835985</v>
      </c>
      <c r="J840" s="10">
        <f t="shared" si="52"/>
        <v>40925.897974537038</v>
      </c>
      <c r="K840">
        <v>1324243985</v>
      </c>
      <c r="L840" s="10">
        <f t="shared" si="53"/>
        <v>40895.897974537038</v>
      </c>
      <c r="M840" t="b">
        <v>0</v>
      </c>
      <c r="N840">
        <v>61</v>
      </c>
      <c r="O840" t="b">
        <v>1</v>
      </c>
      <c r="P840" t="s">
        <v>8276</v>
      </c>
      <c r="Q840" s="5">
        <f t="shared" si="54"/>
        <v>1.454</v>
      </c>
      <c r="R840" s="6">
        <f t="shared" si="55"/>
        <v>47.672131147540981</v>
      </c>
      <c r="S840" t="s">
        <v>8325</v>
      </c>
      <c r="T840" t="s">
        <v>8326</v>
      </c>
    </row>
    <row r="841" spans="1:20" ht="43.2" x14ac:dyDescent="0.3">
      <c r="A841">
        <v>839</v>
      </c>
      <c r="B841" s="3" t="s">
        <v>840</v>
      </c>
      <c r="C841" s="3" t="s">
        <v>4949</v>
      </c>
      <c r="D841">
        <v>5000</v>
      </c>
      <c r="E841">
        <v>5830.83</v>
      </c>
      <c r="F841" t="s">
        <v>8219</v>
      </c>
      <c r="G841" t="s">
        <v>8224</v>
      </c>
      <c r="H841" t="s">
        <v>8246</v>
      </c>
      <c r="I841">
        <v>1348337956</v>
      </c>
      <c r="J841" s="10">
        <f t="shared" si="52"/>
        <v>41174.763379629629</v>
      </c>
      <c r="K841">
        <v>1345745956</v>
      </c>
      <c r="L841" s="10">
        <f t="shared" si="53"/>
        <v>41144.763379629629</v>
      </c>
      <c r="M841" t="b">
        <v>0</v>
      </c>
      <c r="N841">
        <v>96</v>
      </c>
      <c r="O841" t="b">
        <v>1</v>
      </c>
      <c r="P841" t="s">
        <v>8276</v>
      </c>
      <c r="Q841" s="5">
        <f t="shared" si="54"/>
        <v>1.166166</v>
      </c>
      <c r="R841" s="6">
        <f t="shared" si="55"/>
        <v>60.737812499999997</v>
      </c>
      <c r="S841" t="s">
        <v>8325</v>
      </c>
      <c r="T841" t="s">
        <v>8326</v>
      </c>
    </row>
    <row r="842" spans="1:20" ht="43.2" x14ac:dyDescent="0.3">
      <c r="A842">
        <v>840</v>
      </c>
      <c r="B842" s="3" t="s">
        <v>841</v>
      </c>
      <c r="C842" s="3" t="s">
        <v>4950</v>
      </c>
      <c r="D842">
        <v>10000</v>
      </c>
      <c r="E842">
        <v>12041.66</v>
      </c>
      <c r="F842" t="s">
        <v>8219</v>
      </c>
      <c r="G842" t="s">
        <v>8224</v>
      </c>
      <c r="H842" t="s">
        <v>8246</v>
      </c>
      <c r="I842">
        <v>1474694787</v>
      </c>
      <c r="J842" s="10">
        <f t="shared" si="52"/>
        <v>42637.226701388892</v>
      </c>
      <c r="K842">
        <v>1472102787</v>
      </c>
      <c r="L842" s="10">
        <f t="shared" si="53"/>
        <v>42607.226701388892</v>
      </c>
      <c r="M842" t="b">
        <v>0</v>
      </c>
      <c r="N842">
        <v>190</v>
      </c>
      <c r="O842" t="b">
        <v>1</v>
      </c>
      <c r="P842" t="s">
        <v>8277</v>
      </c>
      <c r="Q842" s="5">
        <f t="shared" si="54"/>
        <v>1.2041660000000001</v>
      </c>
      <c r="R842" s="6">
        <f t="shared" si="55"/>
        <v>63.37715789473684</v>
      </c>
      <c r="S842" t="s">
        <v>8325</v>
      </c>
      <c r="T842" t="s">
        <v>8327</v>
      </c>
    </row>
    <row r="843" spans="1:20" ht="43.2" x14ac:dyDescent="0.3">
      <c r="A843">
        <v>841</v>
      </c>
      <c r="B843" s="3" t="s">
        <v>842</v>
      </c>
      <c r="C843" s="3" t="s">
        <v>4951</v>
      </c>
      <c r="D843">
        <v>5000</v>
      </c>
      <c r="E843">
        <v>5066</v>
      </c>
      <c r="F843" t="s">
        <v>8219</v>
      </c>
      <c r="G843" t="s">
        <v>8224</v>
      </c>
      <c r="H843" t="s">
        <v>8246</v>
      </c>
      <c r="I843">
        <v>1415653663</v>
      </c>
      <c r="J843" s="10">
        <f t="shared" si="52"/>
        <v>41953.88035879629</v>
      </c>
      <c r="K843">
        <v>1413058063</v>
      </c>
      <c r="L843" s="10">
        <f t="shared" si="53"/>
        <v>41923.838692129626</v>
      </c>
      <c r="M843" t="b">
        <v>1</v>
      </c>
      <c r="N843">
        <v>94</v>
      </c>
      <c r="O843" t="b">
        <v>1</v>
      </c>
      <c r="P843" t="s">
        <v>8277</v>
      </c>
      <c r="Q843" s="5">
        <f t="shared" si="54"/>
        <v>1.0132000000000001</v>
      </c>
      <c r="R843" s="6">
        <f t="shared" si="55"/>
        <v>53.893617021276597</v>
      </c>
      <c r="S843" t="s">
        <v>8325</v>
      </c>
      <c r="T843" t="s">
        <v>8327</v>
      </c>
    </row>
    <row r="844" spans="1:20" ht="43.2" x14ac:dyDescent="0.3">
      <c r="A844">
        <v>842</v>
      </c>
      <c r="B844" s="3" t="s">
        <v>843</v>
      </c>
      <c r="C844" s="3" t="s">
        <v>4952</v>
      </c>
      <c r="D844">
        <v>2500</v>
      </c>
      <c r="E844">
        <v>2608</v>
      </c>
      <c r="F844" t="s">
        <v>8219</v>
      </c>
      <c r="G844" t="s">
        <v>8229</v>
      </c>
      <c r="H844" t="s">
        <v>8251</v>
      </c>
      <c r="I844">
        <v>1381723140</v>
      </c>
      <c r="J844" s="10">
        <f t="shared" si="52"/>
        <v>41561.165972222225</v>
      </c>
      <c r="K844">
        <v>1378735983</v>
      </c>
      <c r="L844" s="10">
        <f t="shared" si="53"/>
        <v>41526.592395833337</v>
      </c>
      <c r="M844" t="b">
        <v>1</v>
      </c>
      <c r="N844">
        <v>39</v>
      </c>
      <c r="O844" t="b">
        <v>1</v>
      </c>
      <c r="P844" t="s">
        <v>8277</v>
      </c>
      <c r="Q844" s="5">
        <f t="shared" si="54"/>
        <v>1.0431999999999999</v>
      </c>
      <c r="R844" s="6">
        <f t="shared" si="55"/>
        <v>66.871794871794876</v>
      </c>
      <c r="S844" t="s">
        <v>8325</v>
      </c>
      <c r="T844" t="s">
        <v>8327</v>
      </c>
    </row>
    <row r="845" spans="1:20" ht="43.2" x14ac:dyDescent="0.3">
      <c r="A845">
        <v>843</v>
      </c>
      <c r="B845" s="3" t="s">
        <v>844</v>
      </c>
      <c r="C845" s="3" t="s">
        <v>4953</v>
      </c>
      <c r="D845">
        <v>3000</v>
      </c>
      <c r="E845">
        <v>8014</v>
      </c>
      <c r="F845" t="s">
        <v>8219</v>
      </c>
      <c r="G845" t="s">
        <v>8224</v>
      </c>
      <c r="H845" t="s">
        <v>8246</v>
      </c>
      <c r="I845">
        <v>1481184000</v>
      </c>
      <c r="J845" s="10">
        <f t="shared" si="52"/>
        <v>42712.333333333328</v>
      </c>
      <c r="K845">
        <v>1479708680</v>
      </c>
      <c r="L845" s="10">
        <f t="shared" si="53"/>
        <v>42695.257870370369</v>
      </c>
      <c r="M845" t="b">
        <v>0</v>
      </c>
      <c r="N845">
        <v>127</v>
      </c>
      <c r="O845" t="b">
        <v>1</v>
      </c>
      <c r="P845" t="s">
        <v>8277</v>
      </c>
      <c r="Q845" s="5">
        <f t="shared" si="54"/>
        <v>2.6713333333333331</v>
      </c>
      <c r="R845" s="6">
        <f t="shared" si="55"/>
        <v>63.102362204724407</v>
      </c>
      <c r="S845" t="s">
        <v>8325</v>
      </c>
      <c r="T845" t="s">
        <v>8327</v>
      </c>
    </row>
    <row r="846" spans="1:20" ht="57.6" x14ac:dyDescent="0.3">
      <c r="A846">
        <v>844</v>
      </c>
      <c r="B846" s="3" t="s">
        <v>845</v>
      </c>
      <c r="C846" s="3" t="s">
        <v>4954</v>
      </c>
      <c r="D846">
        <v>3000</v>
      </c>
      <c r="E846">
        <v>5824</v>
      </c>
      <c r="F846" t="s">
        <v>8219</v>
      </c>
      <c r="G846" t="s">
        <v>8224</v>
      </c>
      <c r="H846" t="s">
        <v>8246</v>
      </c>
      <c r="I846">
        <v>1414817940</v>
      </c>
      <c r="J846" s="10">
        <f t="shared" si="52"/>
        <v>41944.207638888889</v>
      </c>
      <c r="K846">
        <v>1411489552</v>
      </c>
      <c r="L846" s="10">
        <f t="shared" si="53"/>
        <v>41905.684629629628</v>
      </c>
      <c r="M846" t="b">
        <v>1</v>
      </c>
      <c r="N846">
        <v>159</v>
      </c>
      <c r="O846" t="b">
        <v>1</v>
      </c>
      <c r="P846" t="s">
        <v>8277</v>
      </c>
      <c r="Q846" s="5">
        <f t="shared" si="54"/>
        <v>1.9413333333333334</v>
      </c>
      <c r="R846" s="6">
        <f t="shared" si="55"/>
        <v>36.628930817610062</v>
      </c>
      <c r="S846" t="s">
        <v>8325</v>
      </c>
      <c r="T846" t="s">
        <v>8327</v>
      </c>
    </row>
    <row r="847" spans="1:20" ht="43.2" x14ac:dyDescent="0.3">
      <c r="A847">
        <v>845</v>
      </c>
      <c r="B847" s="3" t="s">
        <v>846</v>
      </c>
      <c r="C847" s="3" t="s">
        <v>4955</v>
      </c>
      <c r="D847">
        <v>5000</v>
      </c>
      <c r="E847">
        <v>6019.01</v>
      </c>
      <c r="F847" t="s">
        <v>8219</v>
      </c>
      <c r="G847" t="s">
        <v>8224</v>
      </c>
      <c r="H847" t="s">
        <v>8246</v>
      </c>
      <c r="I847">
        <v>1473047940</v>
      </c>
      <c r="J847" s="10">
        <f t="shared" si="52"/>
        <v>42618.165972222225</v>
      </c>
      <c r="K847">
        <v>1469595396</v>
      </c>
      <c r="L847" s="10">
        <f t="shared" si="53"/>
        <v>42578.205972222218</v>
      </c>
      <c r="M847" t="b">
        <v>0</v>
      </c>
      <c r="N847">
        <v>177</v>
      </c>
      <c r="O847" t="b">
        <v>1</v>
      </c>
      <c r="P847" t="s">
        <v>8277</v>
      </c>
      <c r="Q847" s="5">
        <f t="shared" si="54"/>
        <v>1.203802</v>
      </c>
      <c r="R847" s="6">
        <f t="shared" si="55"/>
        <v>34.005706214689269</v>
      </c>
      <c r="S847" t="s">
        <v>8325</v>
      </c>
      <c r="T847" t="s">
        <v>8327</v>
      </c>
    </row>
    <row r="848" spans="1:20" ht="43.2" x14ac:dyDescent="0.3">
      <c r="A848">
        <v>846</v>
      </c>
      <c r="B848" s="3" t="s">
        <v>847</v>
      </c>
      <c r="C848" s="3" t="s">
        <v>4956</v>
      </c>
      <c r="D848">
        <v>1100</v>
      </c>
      <c r="E848">
        <v>1342.01</v>
      </c>
      <c r="F848" t="s">
        <v>8219</v>
      </c>
      <c r="G848" t="s">
        <v>8225</v>
      </c>
      <c r="H848" t="s">
        <v>8247</v>
      </c>
      <c r="I848">
        <v>1394460000</v>
      </c>
      <c r="J848" s="10">
        <f t="shared" si="52"/>
        <v>41708.583333333336</v>
      </c>
      <c r="K848">
        <v>1393233855</v>
      </c>
      <c r="L848" s="10">
        <f t="shared" si="53"/>
        <v>41694.391840277778</v>
      </c>
      <c r="M848" t="b">
        <v>0</v>
      </c>
      <c r="N848">
        <v>47</v>
      </c>
      <c r="O848" t="b">
        <v>1</v>
      </c>
      <c r="P848" t="s">
        <v>8277</v>
      </c>
      <c r="Q848" s="5">
        <f t="shared" si="54"/>
        <v>1.2200090909090908</v>
      </c>
      <c r="R848" s="6">
        <f t="shared" si="55"/>
        <v>28.553404255319148</v>
      </c>
      <c r="S848" t="s">
        <v>8325</v>
      </c>
      <c r="T848" t="s">
        <v>8327</v>
      </c>
    </row>
    <row r="849" spans="1:20" ht="28.8" x14ac:dyDescent="0.3">
      <c r="A849">
        <v>847</v>
      </c>
      <c r="B849" s="3" t="s">
        <v>848</v>
      </c>
      <c r="C849" s="3" t="s">
        <v>4957</v>
      </c>
      <c r="D849">
        <v>10</v>
      </c>
      <c r="E849">
        <v>10</v>
      </c>
      <c r="F849" t="s">
        <v>8219</v>
      </c>
      <c r="G849" t="s">
        <v>8224</v>
      </c>
      <c r="H849" t="s">
        <v>8246</v>
      </c>
      <c r="I849">
        <v>1436555376</v>
      </c>
      <c r="J849" s="10">
        <f t="shared" si="52"/>
        <v>42195.79833333334</v>
      </c>
      <c r="K849">
        <v>1433963376</v>
      </c>
      <c r="L849" s="10">
        <f t="shared" si="53"/>
        <v>42165.79833333334</v>
      </c>
      <c r="M849" t="b">
        <v>0</v>
      </c>
      <c r="N849">
        <v>1</v>
      </c>
      <c r="O849" t="b">
        <v>1</v>
      </c>
      <c r="P849" t="s">
        <v>8277</v>
      </c>
      <c r="Q849" s="5">
        <f t="shared" si="54"/>
        <v>1</v>
      </c>
      <c r="R849" s="6">
        <f t="shared" si="55"/>
        <v>10</v>
      </c>
      <c r="S849" t="s">
        <v>8325</v>
      </c>
      <c r="T849" t="s">
        <v>8327</v>
      </c>
    </row>
    <row r="850" spans="1:20" ht="43.2" x14ac:dyDescent="0.3">
      <c r="A850">
        <v>848</v>
      </c>
      <c r="B850" s="3" t="s">
        <v>849</v>
      </c>
      <c r="C850" s="3" t="s">
        <v>4958</v>
      </c>
      <c r="D850">
        <v>300</v>
      </c>
      <c r="E850">
        <v>300</v>
      </c>
      <c r="F850" t="s">
        <v>8219</v>
      </c>
      <c r="G850" t="s">
        <v>8224</v>
      </c>
      <c r="H850" t="s">
        <v>8246</v>
      </c>
      <c r="I850">
        <v>1429038033</v>
      </c>
      <c r="J850" s="10">
        <f t="shared" si="52"/>
        <v>42108.792048611111</v>
      </c>
      <c r="K850">
        <v>1426446033</v>
      </c>
      <c r="L850" s="10">
        <f t="shared" si="53"/>
        <v>42078.792048611111</v>
      </c>
      <c r="M850" t="b">
        <v>0</v>
      </c>
      <c r="N850">
        <v>16</v>
      </c>
      <c r="O850" t="b">
        <v>1</v>
      </c>
      <c r="P850" t="s">
        <v>8277</v>
      </c>
      <c r="Q850" s="5">
        <f t="shared" si="54"/>
        <v>1</v>
      </c>
      <c r="R850" s="6">
        <f t="shared" si="55"/>
        <v>18.75</v>
      </c>
      <c r="S850" t="s">
        <v>8325</v>
      </c>
      <c r="T850" t="s">
        <v>8327</v>
      </c>
    </row>
    <row r="851" spans="1:20" ht="57.6" x14ac:dyDescent="0.3">
      <c r="A851">
        <v>849</v>
      </c>
      <c r="B851" s="3" t="s">
        <v>850</v>
      </c>
      <c r="C851" s="3" t="s">
        <v>4959</v>
      </c>
      <c r="D851">
        <v>4000</v>
      </c>
      <c r="E851">
        <v>4796</v>
      </c>
      <c r="F851" t="s">
        <v>8219</v>
      </c>
      <c r="G851" t="s">
        <v>8224</v>
      </c>
      <c r="H851" t="s">
        <v>8246</v>
      </c>
      <c r="I851">
        <v>1426473264</v>
      </c>
      <c r="J851" s="10">
        <f t="shared" si="52"/>
        <v>42079.107222222221</v>
      </c>
      <c r="K851">
        <v>1424057664</v>
      </c>
      <c r="L851" s="10">
        <f t="shared" si="53"/>
        <v>42051.148888888885</v>
      </c>
      <c r="M851" t="b">
        <v>0</v>
      </c>
      <c r="N851">
        <v>115</v>
      </c>
      <c r="O851" t="b">
        <v>1</v>
      </c>
      <c r="P851" t="s">
        <v>8277</v>
      </c>
      <c r="Q851" s="5">
        <f t="shared" si="54"/>
        <v>1.1990000000000001</v>
      </c>
      <c r="R851" s="6">
        <f t="shared" si="55"/>
        <v>41.704347826086959</v>
      </c>
      <c r="S851" t="s">
        <v>8325</v>
      </c>
      <c r="T851" t="s">
        <v>8327</v>
      </c>
    </row>
    <row r="852" spans="1:20" ht="43.2" x14ac:dyDescent="0.3">
      <c r="A852">
        <v>850</v>
      </c>
      <c r="B852" s="3" t="s">
        <v>851</v>
      </c>
      <c r="C852" s="3" t="s">
        <v>4960</v>
      </c>
      <c r="D852">
        <v>4000</v>
      </c>
      <c r="E852">
        <v>6207</v>
      </c>
      <c r="F852" t="s">
        <v>8219</v>
      </c>
      <c r="G852" t="s">
        <v>8224</v>
      </c>
      <c r="H852" t="s">
        <v>8246</v>
      </c>
      <c r="I852">
        <v>1461560340</v>
      </c>
      <c r="J852" s="10">
        <f t="shared" si="52"/>
        <v>42485.207638888889</v>
      </c>
      <c r="K852">
        <v>1458762717</v>
      </c>
      <c r="L852" s="10">
        <f t="shared" si="53"/>
        <v>42452.827743055561</v>
      </c>
      <c r="M852" t="b">
        <v>0</v>
      </c>
      <c r="N852">
        <v>133</v>
      </c>
      <c r="O852" t="b">
        <v>1</v>
      </c>
      <c r="P852" t="s">
        <v>8277</v>
      </c>
      <c r="Q852" s="5">
        <f t="shared" si="54"/>
        <v>1.55175</v>
      </c>
      <c r="R852" s="6">
        <f t="shared" si="55"/>
        <v>46.669172932330824</v>
      </c>
      <c r="S852" t="s">
        <v>8325</v>
      </c>
      <c r="T852" t="s">
        <v>8327</v>
      </c>
    </row>
    <row r="853" spans="1:20" ht="43.2" x14ac:dyDescent="0.3">
      <c r="A853">
        <v>851</v>
      </c>
      <c r="B853" s="3" t="s">
        <v>852</v>
      </c>
      <c r="C853" s="3" t="s">
        <v>4961</v>
      </c>
      <c r="D853">
        <v>2000</v>
      </c>
      <c r="E853">
        <v>2609</v>
      </c>
      <c r="F853" t="s">
        <v>8219</v>
      </c>
      <c r="G853" t="s">
        <v>8230</v>
      </c>
      <c r="H853" t="s">
        <v>8249</v>
      </c>
      <c r="I853">
        <v>1469994300</v>
      </c>
      <c r="J853" s="10">
        <f t="shared" si="52"/>
        <v>42582.822916666672</v>
      </c>
      <c r="K853">
        <v>1464815253</v>
      </c>
      <c r="L853" s="10">
        <f t="shared" si="53"/>
        <v>42522.880243055552</v>
      </c>
      <c r="M853" t="b">
        <v>0</v>
      </c>
      <c r="N853">
        <v>70</v>
      </c>
      <c r="O853" t="b">
        <v>1</v>
      </c>
      <c r="P853" t="s">
        <v>8277</v>
      </c>
      <c r="Q853" s="5">
        <f t="shared" si="54"/>
        <v>1.3045</v>
      </c>
      <c r="R853" s="6">
        <f t="shared" si="55"/>
        <v>37.271428571428572</v>
      </c>
      <c r="S853" t="s">
        <v>8325</v>
      </c>
      <c r="T853" t="s">
        <v>8327</v>
      </c>
    </row>
    <row r="854" spans="1:20" ht="28.8" x14ac:dyDescent="0.3">
      <c r="A854">
        <v>852</v>
      </c>
      <c r="B854" s="3" t="s">
        <v>853</v>
      </c>
      <c r="C854" s="3" t="s">
        <v>4962</v>
      </c>
      <c r="D854">
        <v>3500</v>
      </c>
      <c r="E854">
        <v>3674</v>
      </c>
      <c r="F854" t="s">
        <v>8219</v>
      </c>
      <c r="G854" t="s">
        <v>8224</v>
      </c>
      <c r="H854" t="s">
        <v>8246</v>
      </c>
      <c r="I854">
        <v>1477342800</v>
      </c>
      <c r="J854" s="10">
        <f t="shared" si="52"/>
        <v>42667.875</v>
      </c>
      <c r="K854">
        <v>1476386395</v>
      </c>
      <c r="L854" s="10">
        <f t="shared" si="53"/>
        <v>42656.805497685185</v>
      </c>
      <c r="M854" t="b">
        <v>0</v>
      </c>
      <c r="N854">
        <v>62</v>
      </c>
      <c r="O854" t="b">
        <v>1</v>
      </c>
      <c r="P854" t="s">
        <v>8277</v>
      </c>
      <c r="Q854" s="5">
        <f t="shared" si="54"/>
        <v>1.0497142857142858</v>
      </c>
      <c r="R854" s="6">
        <f t="shared" si="55"/>
        <v>59.258064516129032</v>
      </c>
      <c r="S854" t="s">
        <v>8325</v>
      </c>
      <c r="T854" t="s">
        <v>8327</v>
      </c>
    </row>
    <row r="855" spans="1:20" ht="43.2" x14ac:dyDescent="0.3">
      <c r="A855">
        <v>853</v>
      </c>
      <c r="B855" s="3" t="s">
        <v>854</v>
      </c>
      <c r="C855" s="3" t="s">
        <v>4963</v>
      </c>
      <c r="D855">
        <v>300</v>
      </c>
      <c r="E855">
        <v>300</v>
      </c>
      <c r="F855" t="s">
        <v>8219</v>
      </c>
      <c r="G855" t="s">
        <v>8224</v>
      </c>
      <c r="H855" t="s">
        <v>8246</v>
      </c>
      <c r="I855">
        <v>1424116709</v>
      </c>
      <c r="J855" s="10">
        <f t="shared" si="52"/>
        <v>42051.832280092596</v>
      </c>
      <c r="K855">
        <v>1421524709</v>
      </c>
      <c r="L855" s="10">
        <f t="shared" si="53"/>
        <v>42021.832280092596</v>
      </c>
      <c r="M855" t="b">
        <v>0</v>
      </c>
      <c r="N855">
        <v>10</v>
      </c>
      <c r="O855" t="b">
        <v>1</v>
      </c>
      <c r="P855" t="s">
        <v>8277</v>
      </c>
      <c r="Q855" s="5">
        <f t="shared" si="54"/>
        <v>1</v>
      </c>
      <c r="R855" s="6">
        <f t="shared" si="55"/>
        <v>30</v>
      </c>
      <c r="S855" t="s">
        <v>8325</v>
      </c>
      <c r="T855" t="s">
        <v>8327</v>
      </c>
    </row>
    <row r="856" spans="1:20" ht="43.2" x14ac:dyDescent="0.3">
      <c r="A856">
        <v>854</v>
      </c>
      <c r="B856" s="3" t="s">
        <v>855</v>
      </c>
      <c r="C856" s="3" t="s">
        <v>4964</v>
      </c>
      <c r="D856">
        <v>27800</v>
      </c>
      <c r="E856">
        <v>32865.300000000003</v>
      </c>
      <c r="F856" t="s">
        <v>8219</v>
      </c>
      <c r="G856" t="s">
        <v>8224</v>
      </c>
      <c r="H856" t="s">
        <v>8246</v>
      </c>
      <c r="I856">
        <v>1482901546</v>
      </c>
      <c r="J856" s="10">
        <f t="shared" si="52"/>
        <v>42732.212337962963</v>
      </c>
      <c r="K856">
        <v>1480309546</v>
      </c>
      <c r="L856" s="10">
        <f t="shared" si="53"/>
        <v>42702.212337962963</v>
      </c>
      <c r="M856" t="b">
        <v>0</v>
      </c>
      <c r="N856">
        <v>499</v>
      </c>
      <c r="O856" t="b">
        <v>1</v>
      </c>
      <c r="P856" t="s">
        <v>8277</v>
      </c>
      <c r="Q856" s="5">
        <f t="shared" si="54"/>
        <v>1.1822050359712231</v>
      </c>
      <c r="R856" s="6">
        <f t="shared" si="55"/>
        <v>65.8623246492986</v>
      </c>
      <c r="S856" t="s">
        <v>8325</v>
      </c>
      <c r="T856" t="s">
        <v>8327</v>
      </c>
    </row>
    <row r="857" spans="1:20" ht="28.8" x14ac:dyDescent="0.3">
      <c r="A857">
        <v>855</v>
      </c>
      <c r="B857" s="3" t="s">
        <v>856</v>
      </c>
      <c r="C857" s="3" t="s">
        <v>4965</v>
      </c>
      <c r="D857">
        <v>1450</v>
      </c>
      <c r="E857">
        <v>1500</v>
      </c>
      <c r="F857" t="s">
        <v>8219</v>
      </c>
      <c r="G857" t="s">
        <v>8224</v>
      </c>
      <c r="H857" t="s">
        <v>8246</v>
      </c>
      <c r="I857">
        <v>1469329217</v>
      </c>
      <c r="J857" s="10">
        <f t="shared" si="52"/>
        <v>42575.125196759262</v>
      </c>
      <c r="K857">
        <v>1466737217</v>
      </c>
      <c r="L857" s="10">
        <f t="shared" si="53"/>
        <v>42545.125196759262</v>
      </c>
      <c r="M857" t="b">
        <v>0</v>
      </c>
      <c r="N857">
        <v>47</v>
      </c>
      <c r="O857" t="b">
        <v>1</v>
      </c>
      <c r="P857" t="s">
        <v>8277</v>
      </c>
      <c r="Q857" s="5">
        <f t="shared" si="54"/>
        <v>1.0344827586206897</v>
      </c>
      <c r="R857" s="6">
        <f t="shared" si="55"/>
        <v>31.914893617021278</v>
      </c>
      <c r="S857" t="s">
        <v>8325</v>
      </c>
      <c r="T857" t="s">
        <v>8327</v>
      </c>
    </row>
    <row r="858" spans="1:20" ht="57.6" x14ac:dyDescent="0.3">
      <c r="A858">
        <v>856</v>
      </c>
      <c r="B858" s="3" t="s">
        <v>857</v>
      </c>
      <c r="C858" s="3" t="s">
        <v>4966</v>
      </c>
      <c r="D858">
        <v>250</v>
      </c>
      <c r="E858">
        <v>545</v>
      </c>
      <c r="F858" t="s">
        <v>8219</v>
      </c>
      <c r="G858" t="s">
        <v>8236</v>
      </c>
      <c r="H858" t="s">
        <v>8249</v>
      </c>
      <c r="I858">
        <v>1477422000</v>
      </c>
      <c r="J858" s="10">
        <f t="shared" si="52"/>
        <v>42668.791666666672</v>
      </c>
      <c r="K858">
        <v>1472282956</v>
      </c>
      <c r="L858" s="10">
        <f t="shared" si="53"/>
        <v>42609.311990740738</v>
      </c>
      <c r="M858" t="b">
        <v>0</v>
      </c>
      <c r="N858">
        <v>28</v>
      </c>
      <c r="O858" t="b">
        <v>1</v>
      </c>
      <c r="P858" t="s">
        <v>8277</v>
      </c>
      <c r="Q858" s="5">
        <f t="shared" si="54"/>
        <v>2.1800000000000002</v>
      </c>
      <c r="R858" s="6">
        <f t="shared" si="55"/>
        <v>19.464285714285715</v>
      </c>
      <c r="S858" t="s">
        <v>8325</v>
      </c>
      <c r="T858" t="s">
        <v>8327</v>
      </c>
    </row>
    <row r="859" spans="1:20" ht="43.2" x14ac:dyDescent="0.3">
      <c r="A859">
        <v>857</v>
      </c>
      <c r="B859" s="3" t="s">
        <v>858</v>
      </c>
      <c r="C859" s="3" t="s">
        <v>4967</v>
      </c>
      <c r="D859">
        <v>1200</v>
      </c>
      <c r="E859">
        <v>1200</v>
      </c>
      <c r="F859" t="s">
        <v>8219</v>
      </c>
      <c r="G859" t="s">
        <v>8227</v>
      </c>
      <c r="H859" t="s">
        <v>8249</v>
      </c>
      <c r="I859">
        <v>1448463431</v>
      </c>
      <c r="J859" s="10">
        <f t="shared" si="52"/>
        <v>42333.623043981483</v>
      </c>
      <c r="K859">
        <v>1444831031</v>
      </c>
      <c r="L859" s="10">
        <f t="shared" si="53"/>
        <v>42291.581377314811</v>
      </c>
      <c r="M859" t="b">
        <v>0</v>
      </c>
      <c r="N859">
        <v>24</v>
      </c>
      <c r="O859" t="b">
        <v>1</v>
      </c>
      <c r="P859" t="s">
        <v>8277</v>
      </c>
      <c r="Q859" s="5">
        <f t="shared" si="54"/>
        <v>1</v>
      </c>
      <c r="R859" s="6">
        <f t="shared" si="55"/>
        <v>50</v>
      </c>
      <c r="S859" t="s">
        <v>8325</v>
      </c>
      <c r="T859" t="s">
        <v>8327</v>
      </c>
    </row>
    <row r="860" spans="1:20" ht="43.2" x14ac:dyDescent="0.3">
      <c r="A860">
        <v>858</v>
      </c>
      <c r="B860" s="3" t="s">
        <v>859</v>
      </c>
      <c r="C860" s="3" t="s">
        <v>4968</v>
      </c>
      <c r="D860">
        <v>1200</v>
      </c>
      <c r="E860">
        <v>1728.07</v>
      </c>
      <c r="F860" t="s">
        <v>8219</v>
      </c>
      <c r="G860" t="s">
        <v>8225</v>
      </c>
      <c r="H860" t="s">
        <v>8247</v>
      </c>
      <c r="I860">
        <v>1429138740</v>
      </c>
      <c r="J860" s="10">
        <f t="shared" si="52"/>
        <v>42109.957638888889</v>
      </c>
      <c r="K860">
        <v>1426528418</v>
      </c>
      <c r="L860" s="10">
        <f t="shared" si="53"/>
        <v>42079.745578703703</v>
      </c>
      <c r="M860" t="b">
        <v>0</v>
      </c>
      <c r="N860">
        <v>76</v>
      </c>
      <c r="O860" t="b">
        <v>1</v>
      </c>
      <c r="P860" t="s">
        <v>8277</v>
      </c>
      <c r="Q860" s="5">
        <f t="shared" si="54"/>
        <v>1.4400583333333332</v>
      </c>
      <c r="R860" s="6">
        <f t="shared" si="55"/>
        <v>22.737763157894737</v>
      </c>
      <c r="S860" t="s">
        <v>8325</v>
      </c>
      <c r="T860" t="s">
        <v>8327</v>
      </c>
    </row>
    <row r="861" spans="1:20" ht="43.2" x14ac:dyDescent="0.3">
      <c r="A861">
        <v>859</v>
      </c>
      <c r="B861" s="3" t="s">
        <v>860</v>
      </c>
      <c r="C861" s="3" t="s">
        <v>4969</v>
      </c>
      <c r="D861">
        <v>4000</v>
      </c>
      <c r="E861">
        <v>4187</v>
      </c>
      <c r="F861" t="s">
        <v>8219</v>
      </c>
      <c r="G861" t="s">
        <v>8224</v>
      </c>
      <c r="H861" t="s">
        <v>8246</v>
      </c>
      <c r="I861">
        <v>1433376000</v>
      </c>
      <c r="J861" s="10">
        <f t="shared" si="52"/>
        <v>42159</v>
      </c>
      <c r="K861">
        <v>1430768468</v>
      </c>
      <c r="L861" s="10">
        <f t="shared" si="53"/>
        <v>42128.820231481484</v>
      </c>
      <c r="M861" t="b">
        <v>0</v>
      </c>
      <c r="N861">
        <v>98</v>
      </c>
      <c r="O861" t="b">
        <v>1</v>
      </c>
      <c r="P861" t="s">
        <v>8277</v>
      </c>
      <c r="Q861" s="5">
        <f t="shared" si="54"/>
        <v>1.0467500000000001</v>
      </c>
      <c r="R861" s="6">
        <f t="shared" si="55"/>
        <v>42.724489795918366</v>
      </c>
      <c r="S861" t="s">
        <v>8325</v>
      </c>
      <c r="T861" t="s">
        <v>8327</v>
      </c>
    </row>
    <row r="862" spans="1:20" ht="43.2" x14ac:dyDescent="0.3">
      <c r="A862">
        <v>860</v>
      </c>
      <c r="B862" s="3" t="s">
        <v>861</v>
      </c>
      <c r="C862" s="3" t="s">
        <v>4970</v>
      </c>
      <c r="D862">
        <v>14000</v>
      </c>
      <c r="E862">
        <v>2540</v>
      </c>
      <c r="F862" t="s">
        <v>8221</v>
      </c>
      <c r="G862" t="s">
        <v>8224</v>
      </c>
      <c r="H862" t="s">
        <v>8246</v>
      </c>
      <c r="I862">
        <v>1385123713</v>
      </c>
      <c r="J862" s="10">
        <f t="shared" si="52"/>
        <v>41600.524456018517</v>
      </c>
      <c r="K862">
        <v>1382528113</v>
      </c>
      <c r="L862" s="10">
        <f t="shared" si="53"/>
        <v>41570.482789351852</v>
      </c>
      <c r="M862" t="b">
        <v>0</v>
      </c>
      <c r="N862">
        <v>48</v>
      </c>
      <c r="O862" t="b">
        <v>0</v>
      </c>
      <c r="P862" t="s">
        <v>8278</v>
      </c>
      <c r="Q862" s="5">
        <f t="shared" si="54"/>
        <v>0.18142857142857144</v>
      </c>
      <c r="R862" s="6">
        <f t="shared" si="55"/>
        <v>52.916666666666664</v>
      </c>
      <c r="S862" t="s">
        <v>8325</v>
      </c>
      <c r="T862" t="s">
        <v>8328</v>
      </c>
    </row>
    <row r="863" spans="1:20" ht="43.2" x14ac:dyDescent="0.3">
      <c r="A863">
        <v>861</v>
      </c>
      <c r="B863" s="3" t="s">
        <v>862</v>
      </c>
      <c r="C863" s="3" t="s">
        <v>4971</v>
      </c>
      <c r="D863">
        <v>4500</v>
      </c>
      <c r="E863">
        <v>101</v>
      </c>
      <c r="F863" t="s">
        <v>8221</v>
      </c>
      <c r="G863" t="s">
        <v>8224</v>
      </c>
      <c r="H863" t="s">
        <v>8246</v>
      </c>
      <c r="I863">
        <v>1474067404</v>
      </c>
      <c r="J863" s="10">
        <f t="shared" si="52"/>
        <v>42629.965324074074</v>
      </c>
      <c r="K863">
        <v>1471475404</v>
      </c>
      <c r="L863" s="10">
        <f t="shared" si="53"/>
        <v>42599.965324074074</v>
      </c>
      <c r="M863" t="b">
        <v>0</v>
      </c>
      <c r="N863">
        <v>2</v>
      </c>
      <c r="O863" t="b">
        <v>0</v>
      </c>
      <c r="P863" t="s">
        <v>8278</v>
      </c>
      <c r="Q863" s="5">
        <f t="shared" si="54"/>
        <v>2.2444444444444444E-2</v>
      </c>
      <c r="R863" s="6">
        <f t="shared" si="55"/>
        <v>50.5</v>
      </c>
      <c r="S863" t="s">
        <v>8325</v>
      </c>
      <c r="T863" t="s">
        <v>8328</v>
      </c>
    </row>
    <row r="864" spans="1:20" ht="43.2" x14ac:dyDescent="0.3">
      <c r="A864">
        <v>862</v>
      </c>
      <c r="B864" s="3" t="s">
        <v>863</v>
      </c>
      <c r="C864" s="3" t="s">
        <v>4972</v>
      </c>
      <c r="D864">
        <v>50000</v>
      </c>
      <c r="E864">
        <v>170</v>
      </c>
      <c r="F864" t="s">
        <v>8221</v>
      </c>
      <c r="G864" t="s">
        <v>8225</v>
      </c>
      <c r="H864" t="s">
        <v>8247</v>
      </c>
      <c r="I864">
        <v>1384179548</v>
      </c>
      <c r="J864" s="10">
        <f t="shared" si="52"/>
        <v>41589.596620370372</v>
      </c>
      <c r="K864">
        <v>1381583948</v>
      </c>
      <c r="L864" s="10">
        <f t="shared" si="53"/>
        <v>41559.5549537037</v>
      </c>
      <c r="M864" t="b">
        <v>0</v>
      </c>
      <c r="N864">
        <v>4</v>
      </c>
      <c r="O864" t="b">
        <v>0</v>
      </c>
      <c r="P864" t="s">
        <v>8278</v>
      </c>
      <c r="Q864" s="5">
        <f t="shared" si="54"/>
        <v>3.3999999999999998E-3</v>
      </c>
      <c r="R864" s="6">
        <f t="shared" si="55"/>
        <v>42.5</v>
      </c>
      <c r="S864" t="s">
        <v>8325</v>
      </c>
      <c r="T864" t="s">
        <v>8328</v>
      </c>
    </row>
    <row r="865" spans="1:20" ht="43.2" x14ac:dyDescent="0.3">
      <c r="A865">
        <v>863</v>
      </c>
      <c r="B865" s="3" t="s">
        <v>864</v>
      </c>
      <c r="C865" s="3" t="s">
        <v>4973</v>
      </c>
      <c r="D865">
        <v>2000</v>
      </c>
      <c r="E865">
        <v>90</v>
      </c>
      <c r="F865" t="s">
        <v>8221</v>
      </c>
      <c r="G865" t="s">
        <v>8224</v>
      </c>
      <c r="H865" t="s">
        <v>8246</v>
      </c>
      <c r="I865">
        <v>1329014966</v>
      </c>
      <c r="J865" s="10">
        <f t="shared" si="52"/>
        <v>40951.117662037039</v>
      </c>
      <c r="K865">
        <v>1326422966</v>
      </c>
      <c r="L865" s="10">
        <f t="shared" si="53"/>
        <v>40921.117662037039</v>
      </c>
      <c r="M865" t="b">
        <v>0</v>
      </c>
      <c r="N865">
        <v>5</v>
      </c>
      <c r="O865" t="b">
        <v>0</v>
      </c>
      <c r="P865" t="s">
        <v>8278</v>
      </c>
      <c r="Q865" s="5">
        <f t="shared" si="54"/>
        <v>4.4999999999999998E-2</v>
      </c>
      <c r="R865" s="6">
        <f t="shared" si="55"/>
        <v>18</v>
      </c>
      <c r="S865" t="s">
        <v>8325</v>
      </c>
      <c r="T865" t="s">
        <v>8328</v>
      </c>
    </row>
    <row r="866" spans="1:20" ht="43.2" x14ac:dyDescent="0.3">
      <c r="A866">
        <v>864</v>
      </c>
      <c r="B866" s="3" t="s">
        <v>865</v>
      </c>
      <c r="C866" s="3" t="s">
        <v>4974</v>
      </c>
      <c r="D866">
        <v>6500</v>
      </c>
      <c r="E866">
        <v>2700</v>
      </c>
      <c r="F866" t="s">
        <v>8221</v>
      </c>
      <c r="G866" t="s">
        <v>8224</v>
      </c>
      <c r="H866" t="s">
        <v>8246</v>
      </c>
      <c r="I866">
        <v>1381917540</v>
      </c>
      <c r="J866" s="10">
        <f t="shared" si="52"/>
        <v>41563.415972222225</v>
      </c>
      <c r="K866">
        <v>1379990038</v>
      </c>
      <c r="L866" s="10">
        <f t="shared" si="53"/>
        <v>41541.106921296298</v>
      </c>
      <c r="M866" t="b">
        <v>0</v>
      </c>
      <c r="N866">
        <v>79</v>
      </c>
      <c r="O866" t="b">
        <v>0</v>
      </c>
      <c r="P866" t="s">
        <v>8278</v>
      </c>
      <c r="Q866" s="5">
        <f t="shared" si="54"/>
        <v>0.41538461538461541</v>
      </c>
      <c r="R866" s="6">
        <f t="shared" si="55"/>
        <v>34.177215189873415</v>
      </c>
      <c r="S866" t="s">
        <v>8325</v>
      </c>
      <c r="T866" t="s">
        <v>8328</v>
      </c>
    </row>
    <row r="867" spans="1:20" ht="43.2" x14ac:dyDescent="0.3">
      <c r="A867">
        <v>865</v>
      </c>
      <c r="B867" s="3" t="s">
        <v>866</v>
      </c>
      <c r="C867" s="3" t="s">
        <v>4975</v>
      </c>
      <c r="D867">
        <v>2200</v>
      </c>
      <c r="E867">
        <v>45</v>
      </c>
      <c r="F867" t="s">
        <v>8221</v>
      </c>
      <c r="G867" t="s">
        <v>8224</v>
      </c>
      <c r="H867" t="s">
        <v>8246</v>
      </c>
      <c r="I867">
        <v>1358361197</v>
      </c>
      <c r="J867" s="10">
        <f t="shared" si="52"/>
        <v>41290.77311342593</v>
      </c>
      <c r="K867">
        <v>1353177197</v>
      </c>
      <c r="L867" s="10">
        <f t="shared" si="53"/>
        <v>41230.77311342593</v>
      </c>
      <c r="M867" t="b">
        <v>0</v>
      </c>
      <c r="N867">
        <v>2</v>
      </c>
      <c r="O867" t="b">
        <v>0</v>
      </c>
      <c r="P867" t="s">
        <v>8278</v>
      </c>
      <c r="Q867" s="5">
        <f t="shared" si="54"/>
        <v>2.0454545454545454E-2</v>
      </c>
      <c r="R867" s="6">
        <f t="shared" si="55"/>
        <v>22.5</v>
      </c>
      <c r="S867" t="s">
        <v>8325</v>
      </c>
      <c r="T867" t="s">
        <v>8328</v>
      </c>
    </row>
    <row r="868" spans="1:20" ht="43.2" x14ac:dyDescent="0.3">
      <c r="A868">
        <v>866</v>
      </c>
      <c r="B868" s="3" t="s">
        <v>867</v>
      </c>
      <c r="C868" s="3" t="s">
        <v>4976</v>
      </c>
      <c r="D868">
        <v>3500</v>
      </c>
      <c r="E868">
        <v>640</v>
      </c>
      <c r="F868" t="s">
        <v>8221</v>
      </c>
      <c r="G868" t="s">
        <v>8224</v>
      </c>
      <c r="H868" t="s">
        <v>8246</v>
      </c>
      <c r="I868">
        <v>1425136200</v>
      </c>
      <c r="J868" s="10">
        <f t="shared" si="52"/>
        <v>42063.631944444445</v>
      </c>
      <c r="K868">
        <v>1421853518</v>
      </c>
      <c r="L868" s="10">
        <f t="shared" si="53"/>
        <v>42025.637939814813</v>
      </c>
      <c r="M868" t="b">
        <v>0</v>
      </c>
      <c r="N868">
        <v>11</v>
      </c>
      <c r="O868" t="b">
        <v>0</v>
      </c>
      <c r="P868" t="s">
        <v>8278</v>
      </c>
      <c r="Q868" s="5">
        <f t="shared" si="54"/>
        <v>0.18285714285714286</v>
      </c>
      <c r="R868" s="6">
        <f t="shared" si="55"/>
        <v>58.18181818181818</v>
      </c>
      <c r="S868" t="s">
        <v>8325</v>
      </c>
      <c r="T868" t="s">
        <v>8328</v>
      </c>
    </row>
    <row r="869" spans="1:20" ht="43.2" x14ac:dyDescent="0.3">
      <c r="A869">
        <v>867</v>
      </c>
      <c r="B869" s="3" t="s">
        <v>868</v>
      </c>
      <c r="C869" s="3" t="s">
        <v>4977</v>
      </c>
      <c r="D869">
        <v>5000</v>
      </c>
      <c r="E869">
        <v>1201</v>
      </c>
      <c r="F869" t="s">
        <v>8221</v>
      </c>
      <c r="G869" t="s">
        <v>8224</v>
      </c>
      <c r="H869" t="s">
        <v>8246</v>
      </c>
      <c r="I869">
        <v>1259643540</v>
      </c>
      <c r="J869" s="10">
        <f t="shared" si="52"/>
        <v>40148.207638888889</v>
      </c>
      <c r="K869">
        <v>1254450706</v>
      </c>
      <c r="L869" s="10">
        <f t="shared" si="53"/>
        <v>40088.105393518519</v>
      </c>
      <c r="M869" t="b">
        <v>0</v>
      </c>
      <c r="N869">
        <v>11</v>
      </c>
      <c r="O869" t="b">
        <v>0</v>
      </c>
      <c r="P869" t="s">
        <v>8278</v>
      </c>
      <c r="Q869" s="5">
        <f t="shared" si="54"/>
        <v>0.2402</v>
      </c>
      <c r="R869" s="6">
        <f t="shared" si="55"/>
        <v>109.18181818181819</v>
      </c>
      <c r="S869" t="s">
        <v>8325</v>
      </c>
      <c r="T869" t="s">
        <v>8328</v>
      </c>
    </row>
    <row r="870" spans="1:20" ht="57.6" x14ac:dyDescent="0.3">
      <c r="A870">
        <v>868</v>
      </c>
      <c r="B870" s="3" t="s">
        <v>869</v>
      </c>
      <c r="C870" s="3" t="s">
        <v>4978</v>
      </c>
      <c r="D870">
        <v>45000</v>
      </c>
      <c r="E870">
        <v>50</v>
      </c>
      <c r="F870" t="s">
        <v>8221</v>
      </c>
      <c r="G870" t="s">
        <v>8224</v>
      </c>
      <c r="H870" t="s">
        <v>8246</v>
      </c>
      <c r="I870">
        <v>1389055198</v>
      </c>
      <c r="J870" s="10">
        <f t="shared" si="52"/>
        <v>41646.027754629627</v>
      </c>
      <c r="K870">
        <v>1386463198</v>
      </c>
      <c r="L870" s="10">
        <f t="shared" si="53"/>
        <v>41616.027754629627</v>
      </c>
      <c r="M870" t="b">
        <v>0</v>
      </c>
      <c r="N870">
        <v>1</v>
      </c>
      <c r="O870" t="b">
        <v>0</v>
      </c>
      <c r="P870" t="s">
        <v>8278</v>
      </c>
      <c r="Q870" s="5">
        <f t="shared" si="54"/>
        <v>1.1111111111111111E-3</v>
      </c>
      <c r="R870" s="6">
        <f t="shared" si="55"/>
        <v>50</v>
      </c>
      <c r="S870" t="s">
        <v>8325</v>
      </c>
      <c r="T870" t="s">
        <v>8328</v>
      </c>
    </row>
    <row r="871" spans="1:20" ht="57.6" x14ac:dyDescent="0.3">
      <c r="A871">
        <v>869</v>
      </c>
      <c r="B871" s="3" t="s">
        <v>870</v>
      </c>
      <c r="C871" s="3" t="s">
        <v>4979</v>
      </c>
      <c r="D871">
        <v>8800</v>
      </c>
      <c r="E871">
        <v>1040</v>
      </c>
      <c r="F871" t="s">
        <v>8221</v>
      </c>
      <c r="G871" t="s">
        <v>8224</v>
      </c>
      <c r="H871" t="s">
        <v>8246</v>
      </c>
      <c r="I871">
        <v>1365448657</v>
      </c>
      <c r="J871" s="10">
        <f t="shared" si="52"/>
        <v>41372.803900462961</v>
      </c>
      <c r="K871">
        <v>1362860257</v>
      </c>
      <c r="L871" s="10">
        <f t="shared" si="53"/>
        <v>41342.845567129632</v>
      </c>
      <c r="M871" t="b">
        <v>0</v>
      </c>
      <c r="N871">
        <v>3</v>
      </c>
      <c r="O871" t="b">
        <v>0</v>
      </c>
      <c r="P871" t="s">
        <v>8278</v>
      </c>
      <c r="Q871" s="5">
        <f t="shared" si="54"/>
        <v>0.11818181818181818</v>
      </c>
      <c r="R871" s="6">
        <f t="shared" si="55"/>
        <v>346.66666666666669</v>
      </c>
      <c r="S871" t="s">
        <v>8325</v>
      </c>
      <c r="T871" t="s">
        <v>8328</v>
      </c>
    </row>
    <row r="872" spans="1:20" ht="43.2" x14ac:dyDescent="0.3">
      <c r="A872">
        <v>870</v>
      </c>
      <c r="B872" s="3" t="s">
        <v>871</v>
      </c>
      <c r="C872" s="3" t="s">
        <v>4980</v>
      </c>
      <c r="D872">
        <v>20000</v>
      </c>
      <c r="E872">
        <v>62</v>
      </c>
      <c r="F872" t="s">
        <v>8221</v>
      </c>
      <c r="G872" t="s">
        <v>8225</v>
      </c>
      <c r="H872" t="s">
        <v>8247</v>
      </c>
      <c r="I872">
        <v>1377995523</v>
      </c>
      <c r="J872" s="10">
        <f t="shared" si="52"/>
        <v>41518.022256944445</v>
      </c>
      <c r="K872">
        <v>1375403523</v>
      </c>
      <c r="L872" s="10">
        <f t="shared" si="53"/>
        <v>41488.022256944445</v>
      </c>
      <c r="M872" t="b">
        <v>0</v>
      </c>
      <c r="N872">
        <v>5</v>
      </c>
      <c r="O872" t="b">
        <v>0</v>
      </c>
      <c r="P872" t="s">
        <v>8278</v>
      </c>
      <c r="Q872" s="5">
        <f t="shared" si="54"/>
        <v>3.0999999999999999E-3</v>
      </c>
      <c r="R872" s="6">
        <f t="shared" si="55"/>
        <v>12.4</v>
      </c>
      <c r="S872" t="s">
        <v>8325</v>
      </c>
      <c r="T872" t="s">
        <v>8328</v>
      </c>
    </row>
    <row r="873" spans="1:20" ht="43.2" x14ac:dyDescent="0.3">
      <c r="A873">
        <v>871</v>
      </c>
      <c r="B873" s="3" t="s">
        <v>872</v>
      </c>
      <c r="C873" s="3" t="s">
        <v>4981</v>
      </c>
      <c r="D873">
        <v>6000</v>
      </c>
      <c r="E873">
        <v>325</v>
      </c>
      <c r="F873" t="s">
        <v>8221</v>
      </c>
      <c r="G873" t="s">
        <v>8224</v>
      </c>
      <c r="H873" t="s">
        <v>8246</v>
      </c>
      <c r="I873">
        <v>1385735295</v>
      </c>
      <c r="J873" s="10">
        <f t="shared" si="52"/>
        <v>41607.602951388886</v>
      </c>
      <c r="K873">
        <v>1383139695</v>
      </c>
      <c r="L873" s="10">
        <f t="shared" si="53"/>
        <v>41577.561284722222</v>
      </c>
      <c r="M873" t="b">
        <v>0</v>
      </c>
      <c r="N873">
        <v>12</v>
      </c>
      <c r="O873" t="b">
        <v>0</v>
      </c>
      <c r="P873" t="s">
        <v>8278</v>
      </c>
      <c r="Q873" s="5">
        <f t="shared" si="54"/>
        <v>5.4166666666666669E-2</v>
      </c>
      <c r="R873" s="6">
        <f t="shared" si="55"/>
        <v>27.083333333333332</v>
      </c>
      <c r="S873" t="s">
        <v>8325</v>
      </c>
      <c r="T873" t="s">
        <v>8328</v>
      </c>
    </row>
    <row r="874" spans="1:20" ht="43.2" x14ac:dyDescent="0.3">
      <c r="A874">
        <v>872</v>
      </c>
      <c r="B874" s="3" t="s">
        <v>873</v>
      </c>
      <c r="C874" s="3" t="s">
        <v>4982</v>
      </c>
      <c r="D874">
        <v>8000</v>
      </c>
      <c r="E874">
        <v>65</v>
      </c>
      <c r="F874" t="s">
        <v>8221</v>
      </c>
      <c r="G874" t="s">
        <v>8224</v>
      </c>
      <c r="H874" t="s">
        <v>8246</v>
      </c>
      <c r="I874">
        <v>1299786527</v>
      </c>
      <c r="J874" s="10">
        <f t="shared" si="52"/>
        <v>40612.825543981482</v>
      </c>
      <c r="K874">
        <v>1295898527</v>
      </c>
      <c r="L874" s="10">
        <f t="shared" si="53"/>
        <v>40567.825543981482</v>
      </c>
      <c r="M874" t="b">
        <v>0</v>
      </c>
      <c r="N874">
        <v>2</v>
      </c>
      <c r="O874" t="b">
        <v>0</v>
      </c>
      <c r="P874" t="s">
        <v>8278</v>
      </c>
      <c r="Q874" s="5">
        <f t="shared" si="54"/>
        <v>8.1250000000000003E-3</v>
      </c>
      <c r="R874" s="6">
        <f t="shared" si="55"/>
        <v>32.5</v>
      </c>
      <c r="S874" t="s">
        <v>8325</v>
      </c>
      <c r="T874" t="s">
        <v>8328</v>
      </c>
    </row>
    <row r="875" spans="1:20" ht="28.8" x14ac:dyDescent="0.3">
      <c r="A875">
        <v>873</v>
      </c>
      <c r="B875" s="3" t="s">
        <v>874</v>
      </c>
      <c r="C875" s="3" t="s">
        <v>4983</v>
      </c>
      <c r="D875">
        <v>3500</v>
      </c>
      <c r="E875">
        <v>45</v>
      </c>
      <c r="F875" t="s">
        <v>8221</v>
      </c>
      <c r="G875" t="s">
        <v>8224</v>
      </c>
      <c r="H875" t="s">
        <v>8246</v>
      </c>
      <c r="I875">
        <v>1352610040</v>
      </c>
      <c r="J875" s="10">
        <f t="shared" si="52"/>
        <v>41224.208796296298</v>
      </c>
      <c r="K875">
        <v>1349150440</v>
      </c>
      <c r="L875" s="10">
        <f t="shared" si="53"/>
        <v>41184.167129629634</v>
      </c>
      <c r="M875" t="b">
        <v>0</v>
      </c>
      <c r="N875">
        <v>5</v>
      </c>
      <c r="O875" t="b">
        <v>0</v>
      </c>
      <c r="P875" t="s">
        <v>8278</v>
      </c>
      <c r="Q875" s="5">
        <f t="shared" si="54"/>
        <v>1.2857142857142857E-2</v>
      </c>
      <c r="R875" s="6">
        <f t="shared" si="55"/>
        <v>9</v>
      </c>
      <c r="S875" t="s">
        <v>8325</v>
      </c>
      <c r="T875" t="s">
        <v>8328</v>
      </c>
    </row>
    <row r="876" spans="1:20" ht="57.6" x14ac:dyDescent="0.3">
      <c r="A876">
        <v>874</v>
      </c>
      <c r="B876" s="3" t="s">
        <v>875</v>
      </c>
      <c r="C876" s="3" t="s">
        <v>4984</v>
      </c>
      <c r="D876">
        <v>3000</v>
      </c>
      <c r="E876">
        <v>730</v>
      </c>
      <c r="F876" t="s">
        <v>8221</v>
      </c>
      <c r="G876" t="s">
        <v>8224</v>
      </c>
      <c r="H876" t="s">
        <v>8246</v>
      </c>
      <c r="I876">
        <v>1367676034</v>
      </c>
      <c r="J876" s="10">
        <f t="shared" si="52"/>
        <v>41398.583726851852</v>
      </c>
      <c r="K876">
        <v>1365084034</v>
      </c>
      <c r="L876" s="10">
        <f t="shared" si="53"/>
        <v>41368.583726851852</v>
      </c>
      <c r="M876" t="b">
        <v>0</v>
      </c>
      <c r="N876">
        <v>21</v>
      </c>
      <c r="O876" t="b">
        <v>0</v>
      </c>
      <c r="P876" t="s">
        <v>8278</v>
      </c>
      <c r="Q876" s="5">
        <f t="shared" si="54"/>
        <v>0.24333333333333335</v>
      </c>
      <c r="R876" s="6">
        <f t="shared" si="55"/>
        <v>34.761904761904759</v>
      </c>
      <c r="S876" t="s">
        <v>8325</v>
      </c>
      <c r="T876" t="s">
        <v>8328</v>
      </c>
    </row>
    <row r="877" spans="1:20" ht="57.6" x14ac:dyDescent="0.3">
      <c r="A877">
        <v>875</v>
      </c>
      <c r="B877" s="3" t="s">
        <v>876</v>
      </c>
      <c r="C877" s="3" t="s">
        <v>4985</v>
      </c>
      <c r="D877">
        <v>5000</v>
      </c>
      <c r="E877">
        <v>0</v>
      </c>
      <c r="F877" t="s">
        <v>8221</v>
      </c>
      <c r="G877" t="s">
        <v>8224</v>
      </c>
      <c r="H877" t="s">
        <v>8246</v>
      </c>
      <c r="I877">
        <v>1442856131</v>
      </c>
      <c r="J877" s="10">
        <f t="shared" si="52"/>
        <v>42268.723738425921</v>
      </c>
      <c r="K877">
        <v>1441128131</v>
      </c>
      <c r="L877" s="10">
        <f t="shared" si="53"/>
        <v>42248.723738425921</v>
      </c>
      <c r="M877" t="b">
        <v>0</v>
      </c>
      <c r="N877">
        <v>0</v>
      </c>
      <c r="O877" t="b">
        <v>0</v>
      </c>
      <c r="P877" t="s">
        <v>8278</v>
      </c>
      <c r="Q877" s="5">
        <f t="shared" si="54"/>
        <v>0</v>
      </c>
      <c r="R877" s="6" t="e">
        <f t="shared" si="55"/>
        <v>#DIV/0!</v>
      </c>
      <c r="S877" t="s">
        <v>8325</v>
      </c>
      <c r="T877" t="s">
        <v>8328</v>
      </c>
    </row>
    <row r="878" spans="1:20" ht="28.8" x14ac:dyDescent="0.3">
      <c r="A878">
        <v>876</v>
      </c>
      <c r="B878" s="3" t="s">
        <v>877</v>
      </c>
      <c r="C878" s="3" t="s">
        <v>4986</v>
      </c>
      <c r="D878">
        <v>3152</v>
      </c>
      <c r="E878">
        <v>1286</v>
      </c>
      <c r="F878" t="s">
        <v>8221</v>
      </c>
      <c r="G878" t="s">
        <v>8225</v>
      </c>
      <c r="H878" t="s">
        <v>8247</v>
      </c>
      <c r="I878">
        <v>1359978927</v>
      </c>
      <c r="J878" s="10">
        <f t="shared" si="52"/>
        <v>41309.496840277774</v>
      </c>
      <c r="K878">
        <v>1357127727</v>
      </c>
      <c r="L878" s="10">
        <f t="shared" si="53"/>
        <v>41276.496840277774</v>
      </c>
      <c r="M878" t="b">
        <v>0</v>
      </c>
      <c r="N878">
        <v>45</v>
      </c>
      <c r="O878" t="b">
        <v>0</v>
      </c>
      <c r="P878" t="s">
        <v>8278</v>
      </c>
      <c r="Q878" s="5">
        <f t="shared" si="54"/>
        <v>0.40799492385786801</v>
      </c>
      <c r="R878" s="6">
        <f t="shared" si="55"/>
        <v>28.577777777777779</v>
      </c>
      <c r="S878" t="s">
        <v>8325</v>
      </c>
      <c r="T878" t="s">
        <v>8328</v>
      </c>
    </row>
    <row r="879" spans="1:20" ht="43.2" x14ac:dyDescent="0.3">
      <c r="A879">
        <v>877</v>
      </c>
      <c r="B879" s="3" t="s">
        <v>878</v>
      </c>
      <c r="C879" s="3" t="s">
        <v>4987</v>
      </c>
      <c r="D879">
        <v>2000</v>
      </c>
      <c r="E879">
        <v>1351</v>
      </c>
      <c r="F879" t="s">
        <v>8221</v>
      </c>
      <c r="G879" t="s">
        <v>8224</v>
      </c>
      <c r="H879" t="s">
        <v>8246</v>
      </c>
      <c r="I879">
        <v>1387479360</v>
      </c>
      <c r="J879" s="10">
        <f t="shared" si="52"/>
        <v>41627.788888888892</v>
      </c>
      <c r="K879">
        <v>1384887360</v>
      </c>
      <c r="L879" s="10">
        <f t="shared" si="53"/>
        <v>41597.788888888892</v>
      </c>
      <c r="M879" t="b">
        <v>0</v>
      </c>
      <c r="N879">
        <v>29</v>
      </c>
      <c r="O879" t="b">
        <v>0</v>
      </c>
      <c r="P879" t="s">
        <v>8278</v>
      </c>
      <c r="Q879" s="5">
        <f t="shared" si="54"/>
        <v>0.67549999999999999</v>
      </c>
      <c r="R879" s="6">
        <f t="shared" si="55"/>
        <v>46.586206896551722</v>
      </c>
      <c r="S879" t="s">
        <v>8325</v>
      </c>
      <c r="T879" t="s">
        <v>8328</v>
      </c>
    </row>
    <row r="880" spans="1:20" ht="43.2" x14ac:dyDescent="0.3">
      <c r="A880">
        <v>878</v>
      </c>
      <c r="B880" s="3" t="s">
        <v>879</v>
      </c>
      <c r="C880" s="3" t="s">
        <v>4988</v>
      </c>
      <c r="D880">
        <v>5000</v>
      </c>
      <c r="E880">
        <v>65</v>
      </c>
      <c r="F880" t="s">
        <v>8221</v>
      </c>
      <c r="G880" t="s">
        <v>8224</v>
      </c>
      <c r="H880" t="s">
        <v>8246</v>
      </c>
      <c r="I880">
        <v>1293082524</v>
      </c>
      <c r="J880" s="10">
        <f t="shared" si="52"/>
        <v>40535.232916666668</v>
      </c>
      <c r="K880">
        <v>1290490524</v>
      </c>
      <c r="L880" s="10">
        <f t="shared" si="53"/>
        <v>40505.232916666668</v>
      </c>
      <c r="M880" t="b">
        <v>0</v>
      </c>
      <c r="N880">
        <v>2</v>
      </c>
      <c r="O880" t="b">
        <v>0</v>
      </c>
      <c r="P880" t="s">
        <v>8278</v>
      </c>
      <c r="Q880" s="5">
        <f t="shared" si="54"/>
        <v>1.2999999999999999E-2</v>
      </c>
      <c r="R880" s="6">
        <f t="shared" si="55"/>
        <v>32.5</v>
      </c>
      <c r="S880" t="s">
        <v>8325</v>
      </c>
      <c r="T880" t="s">
        <v>8328</v>
      </c>
    </row>
    <row r="881" spans="1:20" ht="43.2" x14ac:dyDescent="0.3">
      <c r="A881">
        <v>879</v>
      </c>
      <c r="B881" s="3" t="s">
        <v>880</v>
      </c>
      <c r="C881" s="3" t="s">
        <v>4989</v>
      </c>
      <c r="D881">
        <v>2100</v>
      </c>
      <c r="E881">
        <v>644</v>
      </c>
      <c r="F881" t="s">
        <v>8221</v>
      </c>
      <c r="G881" t="s">
        <v>8224</v>
      </c>
      <c r="H881" t="s">
        <v>8246</v>
      </c>
      <c r="I881">
        <v>1338321305</v>
      </c>
      <c r="J881" s="10">
        <f t="shared" si="52"/>
        <v>41058.829918981479</v>
      </c>
      <c r="K881">
        <v>1336506905</v>
      </c>
      <c r="L881" s="10">
        <f t="shared" si="53"/>
        <v>41037.829918981479</v>
      </c>
      <c r="M881" t="b">
        <v>0</v>
      </c>
      <c r="N881">
        <v>30</v>
      </c>
      <c r="O881" t="b">
        <v>0</v>
      </c>
      <c r="P881" t="s">
        <v>8278</v>
      </c>
      <c r="Q881" s="5">
        <f t="shared" si="54"/>
        <v>0.30666666666666664</v>
      </c>
      <c r="R881" s="6">
        <f t="shared" si="55"/>
        <v>21.466666666666665</v>
      </c>
      <c r="S881" t="s">
        <v>8325</v>
      </c>
      <c r="T881" t="s">
        <v>8328</v>
      </c>
    </row>
    <row r="882" spans="1:20" ht="43.2" x14ac:dyDescent="0.3">
      <c r="A882">
        <v>880</v>
      </c>
      <c r="B882" s="3" t="s">
        <v>881</v>
      </c>
      <c r="C882" s="3" t="s">
        <v>4990</v>
      </c>
      <c r="D882">
        <v>3780</v>
      </c>
      <c r="E882">
        <v>113</v>
      </c>
      <c r="F882" t="s">
        <v>8221</v>
      </c>
      <c r="G882" t="s">
        <v>8224</v>
      </c>
      <c r="H882" t="s">
        <v>8246</v>
      </c>
      <c r="I882">
        <v>1351582938</v>
      </c>
      <c r="J882" s="10">
        <f t="shared" si="52"/>
        <v>41212.32104166667</v>
      </c>
      <c r="K882">
        <v>1348731738</v>
      </c>
      <c r="L882" s="10">
        <f t="shared" si="53"/>
        <v>41179.32104166667</v>
      </c>
      <c r="M882" t="b">
        <v>0</v>
      </c>
      <c r="N882">
        <v>8</v>
      </c>
      <c r="O882" t="b">
        <v>0</v>
      </c>
      <c r="P882" t="s">
        <v>8279</v>
      </c>
      <c r="Q882" s="5">
        <f t="shared" si="54"/>
        <v>2.9894179894179893E-2</v>
      </c>
      <c r="R882" s="6">
        <f t="shared" si="55"/>
        <v>14.125</v>
      </c>
      <c r="S882" t="s">
        <v>8325</v>
      </c>
      <c r="T882" t="s">
        <v>8329</v>
      </c>
    </row>
    <row r="883" spans="1:20" ht="43.2" x14ac:dyDescent="0.3">
      <c r="A883">
        <v>881</v>
      </c>
      <c r="B883" s="3" t="s">
        <v>882</v>
      </c>
      <c r="C883" s="3" t="s">
        <v>4991</v>
      </c>
      <c r="D883">
        <v>3750</v>
      </c>
      <c r="E883">
        <v>30</v>
      </c>
      <c r="F883" t="s">
        <v>8221</v>
      </c>
      <c r="G883" t="s">
        <v>8224</v>
      </c>
      <c r="H883" t="s">
        <v>8246</v>
      </c>
      <c r="I883">
        <v>1326520886</v>
      </c>
      <c r="J883" s="10">
        <f t="shared" si="52"/>
        <v>40922.25099537037</v>
      </c>
      <c r="K883">
        <v>1322632886</v>
      </c>
      <c r="L883" s="10">
        <f t="shared" si="53"/>
        <v>40877.25099537037</v>
      </c>
      <c r="M883" t="b">
        <v>0</v>
      </c>
      <c r="N883">
        <v>1</v>
      </c>
      <c r="O883" t="b">
        <v>0</v>
      </c>
      <c r="P883" t="s">
        <v>8279</v>
      </c>
      <c r="Q883" s="5">
        <f t="shared" si="54"/>
        <v>8.0000000000000002E-3</v>
      </c>
      <c r="R883" s="6">
        <f t="shared" si="55"/>
        <v>30</v>
      </c>
      <c r="S883" t="s">
        <v>8325</v>
      </c>
      <c r="T883" t="s">
        <v>8329</v>
      </c>
    </row>
    <row r="884" spans="1:20" ht="43.2" x14ac:dyDescent="0.3">
      <c r="A884">
        <v>882</v>
      </c>
      <c r="B884" s="3" t="s">
        <v>883</v>
      </c>
      <c r="C884" s="3" t="s">
        <v>4992</v>
      </c>
      <c r="D884">
        <v>1500</v>
      </c>
      <c r="E884">
        <v>302</v>
      </c>
      <c r="F884" t="s">
        <v>8221</v>
      </c>
      <c r="G884" t="s">
        <v>8224</v>
      </c>
      <c r="H884" t="s">
        <v>8246</v>
      </c>
      <c r="I884">
        <v>1315341550</v>
      </c>
      <c r="J884" s="10">
        <f t="shared" si="52"/>
        <v>40792.860532407409</v>
      </c>
      <c r="K884">
        <v>1312490350</v>
      </c>
      <c r="L884" s="10">
        <f t="shared" si="53"/>
        <v>40759.860532407409</v>
      </c>
      <c r="M884" t="b">
        <v>0</v>
      </c>
      <c r="N884">
        <v>14</v>
      </c>
      <c r="O884" t="b">
        <v>0</v>
      </c>
      <c r="P884" t="s">
        <v>8279</v>
      </c>
      <c r="Q884" s="5">
        <f t="shared" si="54"/>
        <v>0.20133333333333334</v>
      </c>
      <c r="R884" s="6">
        <f t="shared" si="55"/>
        <v>21.571428571428573</v>
      </c>
      <c r="S884" t="s">
        <v>8325</v>
      </c>
      <c r="T884" t="s">
        <v>8329</v>
      </c>
    </row>
    <row r="885" spans="1:20" ht="57.6" x14ac:dyDescent="0.3">
      <c r="A885">
        <v>883</v>
      </c>
      <c r="B885" s="3" t="s">
        <v>884</v>
      </c>
      <c r="C885" s="3" t="s">
        <v>4993</v>
      </c>
      <c r="D885">
        <v>5000</v>
      </c>
      <c r="E885">
        <v>2001</v>
      </c>
      <c r="F885" t="s">
        <v>8221</v>
      </c>
      <c r="G885" t="s">
        <v>8224</v>
      </c>
      <c r="H885" t="s">
        <v>8246</v>
      </c>
      <c r="I885">
        <v>1456957635</v>
      </c>
      <c r="J885" s="10">
        <f t="shared" si="52"/>
        <v>42431.935590277775</v>
      </c>
      <c r="K885">
        <v>1451773635</v>
      </c>
      <c r="L885" s="10">
        <f t="shared" si="53"/>
        <v>42371.935590277775</v>
      </c>
      <c r="M885" t="b">
        <v>0</v>
      </c>
      <c r="N885">
        <v>24</v>
      </c>
      <c r="O885" t="b">
        <v>0</v>
      </c>
      <c r="P885" t="s">
        <v>8279</v>
      </c>
      <c r="Q885" s="5">
        <f t="shared" si="54"/>
        <v>0.4002</v>
      </c>
      <c r="R885" s="6">
        <f t="shared" si="55"/>
        <v>83.375</v>
      </c>
      <c r="S885" t="s">
        <v>8325</v>
      </c>
      <c r="T885" t="s">
        <v>8329</v>
      </c>
    </row>
    <row r="886" spans="1:20" ht="43.2" x14ac:dyDescent="0.3">
      <c r="A886">
        <v>884</v>
      </c>
      <c r="B886" s="3" t="s">
        <v>885</v>
      </c>
      <c r="C886" s="3" t="s">
        <v>4994</v>
      </c>
      <c r="D886">
        <v>2000</v>
      </c>
      <c r="E886">
        <v>20</v>
      </c>
      <c r="F886" t="s">
        <v>8221</v>
      </c>
      <c r="G886" t="s">
        <v>8224</v>
      </c>
      <c r="H886" t="s">
        <v>8246</v>
      </c>
      <c r="I886">
        <v>1336789860</v>
      </c>
      <c r="J886" s="10">
        <f t="shared" si="52"/>
        <v>41041.104861111111</v>
      </c>
      <c r="K886">
        <v>1331666146</v>
      </c>
      <c r="L886" s="10">
        <f t="shared" si="53"/>
        <v>40981.802615740737</v>
      </c>
      <c r="M886" t="b">
        <v>0</v>
      </c>
      <c r="N886">
        <v>2</v>
      </c>
      <c r="O886" t="b">
        <v>0</v>
      </c>
      <c r="P886" t="s">
        <v>8279</v>
      </c>
      <c r="Q886" s="5">
        <f t="shared" si="54"/>
        <v>0.01</v>
      </c>
      <c r="R886" s="6">
        <f t="shared" si="55"/>
        <v>10</v>
      </c>
      <c r="S886" t="s">
        <v>8325</v>
      </c>
      <c r="T886" t="s">
        <v>8329</v>
      </c>
    </row>
    <row r="887" spans="1:20" ht="43.2" x14ac:dyDescent="0.3">
      <c r="A887">
        <v>885</v>
      </c>
      <c r="B887" s="3" t="s">
        <v>886</v>
      </c>
      <c r="C887" s="3" t="s">
        <v>4995</v>
      </c>
      <c r="D887">
        <v>1000</v>
      </c>
      <c r="E887">
        <v>750</v>
      </c>
      <c r="F887" t="s">
        <v>8221</v>
      </c>
      <c r="G887" t="s">
        <v>8224</v>
      </c>
      <c r="H887" t="s">
        <v>8246</v>
      </c>
      <c r="I887">
        <v>1483137311</v>
      </c>
      <c r="J887" s="10">
        <f t="shared" si="52"/>
        <v>42734.941099537042</v>
      </c>
      <c r="K887">
        <v>1481322911</v>
      </c>
      <c r="L887" s="10">
        <f t="shared" si="53"/>
        <v>42713.941099537042</v>
      </c>
      <c r="M887" t="b">
        <v>0</v>
      </c>
      <c r="N887">
        <v>21</v>
      </c>
      <c r="O887" t="b">
        <v>0</v>
      </c>
      <c r="P887" t="s">
        <v>8279</v>
      </c>
      <c r="Q887" s="5">
        <f t="shared" si="54"/>
        <v>0.75</v>
      </c>
      <c r="R887" s="6">
        <f t="shared" si="55"/>
        <v>35.714285714285715</v>
      </c>
      <c r="S887" t="s">
        <v>8325</v>
      </c>
      <c r="T887" t="s">
        <v>8329</v>
      </c>
    </row>
    <row r="888" spans="1:20" ht="43.2" x14ac:dyDescent="0.3">
      <c r="A888">
        <v>886</v>
      </c>
      <c r="B888" s="3" t="s">
        <v>887</v>
      </c>
      <c r="C888" s="3" t="s">
        <v>4996</v>
      </c>
      <c r="D888">
        <v>500</v>
      </c>
      <c r="E888">
        <v>205</v>
      </c>
      <c r="F888" t="s">
        <v>8221</v>
      </c>
      <c r="G888" t="s">
        <v>8224</v>
      </c>
      <c r="H888" t="s">
        <v>8246</v>
      </c>
      <c r="I888">
        <v>1473972813</v>
      </c>
      <c r="J888" s="10">
        <f t="shared" si="52"/>
        <v>42628.870520833334</v>
      </c>
      <c r="K888">
        <v>1471812813</v>
      </c>
      <c r="L888" s="10">
        <f t="shared" si="53"/>
        <v>42603.870520833334</v>
      </c>
      <c r="M888" t="b">
        <v>0</v>
      </c>
      <c r="N888">
        <v>7</v>
      </c>
      <c r="O888" t="b">
        <v>0</v>
      </c>
      <c r="P888" t="s">
        <v>8279</v>
      </c>
      <c r="Q888" s="5">
        <f t="shared" si="54"/>
        <v>0.41</v>
      </c>
      <c r="R888" s="6">
        <f t="shared" si="55"/>
        <v>29.285714285714285</v>
      </c>
      <c r="S888" t="s">
        <v>8325</v>
      </c>
      <c r="T888" t="s">
        <v>8329</v>
      </c>
    </row>
    <row r="889" spans="1:20" ht="43.2" x14ac:dyDescent="0.3">
      <c r="A889">
        <v>887</v>
      </c>
      <c r="B889" s="3" t="s">
        <v>888</v>
      </c>
      <c r="C889" s="3" t="s">
        <v>4997</v>
      </c>
      <c r="D889">
        <v>1000</v>
      </c>
      <c r="E889">
        <v>0</v>
      </c>
      <c r="F889" t="s">
        <v>8221</v>
      </c>
      <c r="G889" t="s">
        <v>8224</v>
      </c>
      <c r="H889" t="s">
        <v>8246</v>
      </c>
      <c r="I889">
        <v>1338159655</v>
      </c>
      <c r="J889" s="10">
        <f t="shared" si="52"/>
        <v>41056.958969907406</v>
      </c>
      <c r="K889">
        <v>1335567655</v>
      </c>
      <c r="L889" s="10">
        <f t="shared" si="53"/>
        <v>41026.958969907406</v>
      </c>
      <c r="M889" t="b">
        <v>0</v>
      </c>
      <c r="N889">
        <v>0</v>
      </c>
      <c r="O889" t="b">
        <v>0</v>
      </c>
      <c r="P889" t="s">
        <v>8279</v>
      </c>
      <c r="Q889" s="5">
        <f t="shared" si="54"/>
        <v>0</v>
      </c>
      <c r="R889" s="6" t="e">
        <f t="shared" si="55"/>
        <v>#DIV/0!</v>
      </c>
      <c r="S889" t="s">
        <v>8325</v>
      </c>
      <c r="T889" t="s">
        <v>8329</v>
      </c>
    </row>
    <row r="890" spans="1:20" ht="57.6" x14ac:dyDescent="0.3">
      <c r="A890">
        <v>888</v>
      </c>
      <c r="B890" s="3" t="s">
        <v>889</v>
      </c>
      <c r="C890" s="3" t="s">
        <v>4998</v>
      </c>
      <c r="D890">
        <v>1000</v>
      </c>
      <c r="E890">
        <v>72</v>
      </c>
      <c r="F890" t="s">
        <v>8221</v>
      </c>
      <c r="G890" t="s">
        <v>8224</v>
      </c>
      <c r="H890" t="s">
        <v>8246</v>
      </c>
      <c r="I890">
        <v>1314856800</v>
      </c>
      <c r="J890" s="10">
        <f t="shared" si="52"/>
        <v>40787.25</v>
      </c>
      <c r="K890">
        <v>1311789885</v>
      </c>
      <c r="L890" s="10">
        <f t="shared" si="53"/>
        <v>40751.753298611111</v>
      </c>
      <c r="M890" t="b">
        <v>0</v>
      </c>
      <c r="N890">
        <v>4</v>
      </c>
      <c r="O890" t="b">
        <v>0</v>
      </c>
      <c r="P890" t="s">
        <v>8279</v>
      </c>
      <c r="Q890" s="5">
        <f t="shared" si="54"/>
        <v>7.1999999999999995E-2</v>
      </c>
      <c r="R890" s="6">
        <f t="shared" si="55"/>
        <v>18</v>
      </c>
      <c r="S890" t="s">
        <v>8325</v>
      </c>
      <c r="T890" t="s">
        <v>8329</v>
      </c>
    </row>
    <row r="891" spans="1:20" ht="43.2" x14ac:dyDescent="0.3">
      <c r="A891">
        <v>889</v>
      </c>
      <c r="B891" s="3" t="s">
        <v>890</v>
      </c>
      <c r="C891" s="3" t="s">
        <v>4999</v>
      </c>
      <c r="D891">
        <v>25000</v>
      </c>
      <c r="E891">
        <v>2360.3200000000002</v>
      </c>
      <c r="F891" t="s">
        <v>8221</v>
      </c>
      <c r="G891" t="s">
        <v>8224</v>
      </c>
      <c r="H891" t="s">
        <v>8246</v>
      </c>
      <c r="I891">
        <v>1412534943</v>
      </c>
      <c r="J891" s="10">
        <f t="shared" si="52"/>
        <v>41917.784062500003</v>
      </c>
      <c r="K891">
        <v>1409942943</v>
      </c>
      <c r="L891" s="10">
        <f t="shared" si="53"/>
        <v>41887.784062500003</v>
      </c>
      <c r="M891" t="b">
        <v>0</v>
      </c>
      <c r="N891">
        <v>32</v>
      </c>
      <c r="O891" t="b">
        <v>0</v>
      </c>
      <c r="P891" t="s">
        <v>8279</v>
      </c>
      <c r="Q891" s="5">
        <f t="shared" si="54"/>
        <v>9.4412800000000005E-2</v>
      </c>
      <c r="R891" s="6">
        <f t="shared" si="55"/>
        <v>73.760000000000005</v>
      </c>
      <c r="S891" t="s">
        <v>8325</v>
      </c>
      <c r="T891" t="s">
        <v>8329</v>
      </c>
    </row>
    <row r="892" spans="1:20" ht="57.6" x14ac:dyDescent="0.3">
      <c r="A892">
        <v>890</v>
      </c>
      <c r="B892" s="3" t="s">
        <v>891</v>
      </c>
      <c r="C892" s="3" t="s">
        <v>5000</v>
      </c>
      <c r="D892">
        <v>3000</v>
      </c>
      <c r="E892">
        <v>125</v>
      </c>
      <c r="F892" t="s">
        <v>8221</v>
      </c>
      <c r="G892" t="s">
        <v>8224</v>
      </c>
      <c r="H892" t="s">
        <v>8246</v>
      </c>
      <c r="I892">
        <v>1385055979</v>
      </c>
      <c r="J892" s="10">
        <f t="shared" si="52"/>
        <v>41599.740497685183</v>
      </c>
      <c r="K892">
        <v>1382460379</v>
      </c>
      <c r="L892" s="10">
        <f t="shared" si="53"/>
        <v>41569.698831018519</v>
      </c>
      <c r="M892" t="b">
        <v>0</v>
      </c>
      <c r="N892">
        <v>4</v>
      </c>
      <c r="O892" t="b">
        <v>0</v>
      </c>
      <c r="P892" t="s">
        <v>8279</v>
      </c>
      <c r="Q892" s="5">
        <f t="shared" si="54"/>
        <v>4.1666666666666664E-2</v>
      </c>
      <c r="R892" s="6">
        <f t="shared" si="55"/>
        <v>31.25</v>
      </c>
      <c r="S892" t="s">
        <v>8325</v>
      </c>
      <c r="T892" t="s">
        <v>8329</v>
      </c>
    </row>
    <row r="893" spans="1:20" ht="43.2" x14ac:dyDescent="0.3">
      <c r="A893">
        <v>891</v>
      </c>
      <c r="B893" s="3" t="s">
        <v>892</v>
      </c>
      <c r="C893" s="3" t="s">
        <v>5001</v>
      </c>
      <c r="D893">
        <v>8000</v>
      </c>
      <c r="E893">
        <v>260</v>
      </c>
      <c r="F893" t="s">
        <v>8221</v>
      </c>
      <c r="G893" t="s">
        <v>8224</v>
      </c>
      <c r="H893" t="s">
        <v>8246</v>
      </c>
      <c r="I893">
        <v>1408581930</v>
      </c>
      <c r="J893" s="10">
        <f t="shared" si="52"/>
        <v>41872.031597222223</v>
      </c>
      <c r="K893">
        <v>1405989930</v>
      </c>
      <c r="L893" s="10">
        <f t="shared" si="53"/>
        <v>41842.031597222223</v>
      </c>
      <c r="M893" t="b">
        <v>0</v>
      </c>
      <c r="N893">
        <v>9</v>
      </c>
      <c r="O893" t="b">
        <v>0</v>
      </c>
      <c r="P893" t="s">
        <v>8279</v>
      </c>
      <c r="Q893" s="5">
        <f t="shared" si="54"/>
        <v>3.2500000000000001E-2</v>
      </c>
      <c r="R893" s="6">
        <f t="shared" si="55"/>
        <v>28.888888888888889</v>
      </c>
      <c r="S893" t="s">
        <v>8325</v>
      </c>
      <c r="T893" t="s">
        <v>8329</v>
      </c>
    </row>
    <row r="894" spans="1:20" ht="43.2" x14ac:dyDescent="0.3">
      <c r="A894">
        <v>892</v>
      </c>
      <c r="B894" s="3" t="s">
        <v>893</v>
      </c>
      <c r="C894" s="3" t="s">
        <v>5002</v>
      </c>
      <c r="D894">
        <v>6000</v>
      </c>
      <c r="E894">
        <v>2445</v>
      </c>
      <c r="F894" t="s">
        <v>8221</v>
      </c>
      <c r="G894" t="s">
        <v>8224</v>
      </c>
      <c r="H894" t="s">
        <v>8246</v>
      </c>
      <c r="I894">
        <v>1280635200</v>
      </c>
      <c r="J894" s="10">
        <f t="shared" si="52"/>
        <v>40391.166666666664</v>
      </c>
      <c r="K894">
        <v>1273121283</v>
      </c>
      <c r="L894" s="10">
        <f t="shared" si="53"/>
        <v>40304.20003472222</v>
      </c>
      <c r="M894" t="b">
        <v>0</v>
      </c>
      <c r="N894">
        <v>17</v>
      </c>
      <c r="O894" t="b">
        <v>0</v>
      </c>
      <c r="P894" t="s">
        <v>8279</v>
      </c>
      <c r="Q894" s="5">
        <f t="shared" si="54"/>
        <v>0.40749999999999997</v>
      </c>
      <c r="R894" s="6">
        <f t="shared" si="55"/>
        <v>143.8235294117647</v>
      </c>
      <c r="S894" t="s">
        <v>8325</v>
      </c>
      <c r="T894" t="s">
        <v>8329</v>
      </c>
    </row>
    <row r="895" spans="1:20" ht="43.2" x14ac:dyDescent="0.3">
      <c r="A895">
        <v>893</v>
      </c>
      <c r="B895" s="3" t="s">
        <v>894</v>
      </c>
      <c r="C895" s="3" t="s">
        <v>5003</v>
      </c>
      <c r="D895">
        <v>2000</v>
      </c>
      <c r="E895">
        <v>200</v>
      </c>
      <c r="F895" t="s">
        <v>8221</v>
      </c>
      <c r="G895" t="s">
        <v>8224</v>
      </c>
      <c r="H895" t="s">
        <v>8246</v>
      </c>
      <c r="I895">
        <v>1427920363</v>
      </c>
      <c r="J895" s="10">
        <f t="shared" si="52"/>
        <v>42095.856053240743</v>
      </c>
      <c r="K895">
        <v>1425331963</v>
      </c>
      <c r="L895" s="10">
        <f t="shared" si="53"/>
        <v>42065.897719907407</v>
      </c>
      <c r="M895" t="b">
        <v>0</v>
      </c>
      <c r="N895">
        <v>5</v>
      </c>
      <c r="O895" t="b">
        <v>0</v>
      </c>
      <c r="P895" t="s">
        <v>8279</v>
      </c>
      <c r="Q895" s="5">
        <f t="shared" si="54"/>
        <v>0.1</v>
      </c>
      <c r="R895" s="6">
        <f t="shared" si="55"/>
        <v>40</v>
      </c>
      <c r="S895" t="s">
        <v>8325</v>
      </c>
      <c r="T895" t="s">
        <v>8329</v>
      </c>
    </row>
    <row r="896" spans="1:20" ht="43.2" x14ac:dyDescent="0.3">
      <c r="A896">
        <v>894</v>
      </c>
      <c r="B896" s="3" t="s">
        <v>895</v>
      </c>
      <c r="C896" s="3" t="s">
        <v>5004</v>
      </c>
      <c r="D896">
        <v>20000</v>
      </c>
      <c r="E896">
        <v>7834</v>
      </c>
      <c r="F896" t="s">
        <v>8221</v>
      </c>
      <c r="G896" t="s">
        <v>8224</v>
      </c>
      <c r="H896" t="s">
        <v>8246</v>
      </c>
      <c r="I896">
        <v>1465169610</v>
      </c>
      <c r="J896" s="10">
        <f t="shared" si="52"/>
        <v>42526.981597222228</v>
      </c>
      <c r="K896">
        <v>1462577610</v>
      </c>
      <c r="L896" s="10">
        <f t="shared" si="53"/>
        <v>42496.981597222228</v>
      </c>
      <c r="M896" t="b">
        <v>0</v>
      </c>
      <c r="N896">
        <v>53</v>
      </c>
      <c r="O896" t="b">
        <v>0</v>
      </c>
      <c r="P896" t="s">
        <v>8279</v>
      </c>
      <c r="Q896" s="5">
        <f t="shared" si="54"/>
        <v>0.39169999999999999</v>
      </c>
      <c r="R896" s="6">
        <f t="shared" si="55"/>
        <v>147.81132075471697</v>
      </c>
      <c r="S896" t="s">
        <v>8325</v>
      </c>
      <c r="T896" t="s">
        <v>8329</v>
      </c>
    </row>
    <row r="897" spans="1:20" ht="43.2" x14ac:dyDescent="0.3">
      <c r="A897">
        <v>895</v>
      </c>
      <c r="B897" s="3" t="s">
        <v>896</v>
      </c>
      <c r="C897" s="3" t="s">
        <v>5005</v>
      </c>
      <c r="D897">
        <v>8000</v>
      </c>
      <c r="E897">
        <v>195</v>
      </c>
      <c r="F897" t="s">
        <v>8221</v>
      </c>
      <c r="G897" t="s">
        <v>8224</v>
      </c>
      <c r="H897" t="s">
        <v>8246</v>
      </c>
      <c r="I897">
        <v>1287975829</v>
      </c>
      <c r="J897" s="10">
        <f t="shared" si="52"/>
        <v>40476.127650462964</v>
      </c>
      <c r="K897">
        <v>1284087829</v>
      </c>
      <c r="L897" s="10">
        <f t="shared" si="53"/>
        <v>40431.127650462964</v>
      </c>
      <c r="M897" t="b">
        <v>0</v>
      </c>
      <c r="N897">
        <v>7</v>
      </c>
      <c r="O897" t="b">
        <v>0</v>
      </c>
      <c r="P897" t="s">
        <v>8279</v>
      </c>
      <c r="Q897" s="5">
        <f t="shared" si="54"/>
        <v>2.4375000000000001E-2</v>
      </c>
      <c r="R897" s="6">
        <f t="shared" si="55"/>
        <v>27.857142857142858</v>
      </c>
      <c r="S897" t="s">
        <v>8325</v>
      </c>
      <c r="T897" t="s">
        <v>8329</v>
      </c>
    </row>
    <row r="898" spans="1:20" ht="43.2" x14ac:dyDescent="0.3">
      <c r="A898">
        <v>896</v>
      </c>
      <c r="B898" s="3" t="s">
        <v>897</v>
      </c>
      <c r="C898" s="3" t="s">
        <v>5006</v>
      </c>
      <c r="D898">
        <v>8000</v>
      </c>
      <c r="E898">
        <v>3200</v>
      </c>
      <c r="F898" t="s">
        <v>8221</v>
      </c>
      <c r="G898" t="s">
        <v>8224</v>
      </c>
      <c r="H898" t="s">
        <v>8246</v>
      </c>
      <c r="I898">
        <v>1440734400</v>
      </c>
      <c r="J898" s="10">
        <f t="shared" si="52"/>
        <v>42244.166666666672</v>
      </c>
      <c r="K898">
        <v>1438549026</v>
      </c>
      <c r="L898" s="10">
        <f t="shared" si="53"/>
        <v>42218.872986111113</v>
      </c>
      <c r="M898" t="b">
        <v>0</v>
      </c>
      <c r="N898">
        <v>72</v>
      </c>
      <c r="O898" t="b">
        <v>0</v>
      </c>
      <c r="P898" t="s">
        <v>8279</v>
      </c>
      <c r="Q898" s="5">
        <f t="shared" si="54"/>
        <v>0.4</v>
      </c>
      <c r="R898" s="6">
        <f t="shared" si="55"/>
        <v>44.444444444444443</v>
      </c>
      <c r="S898" t="s">
        <v>8325</v>
      </c>
      <c r="T898" t="s">
        <v>8329</v>
      </c>
    </row>
    <row r="899" spans="1:20" ht="43.2" x14ac:dyDescent="0.3">
      <c r="A899">
        <v>897</v>
      </c>
      <c r="B899" s="3" t="s">
        <v>898</v>
      </c>
      <c r="C899" s="3" t="s">
        <v>5007</v>
      </c>
      <c r="D899">
        <v>3000</v>
      </c>
      <c r="E899">
        <v>0</v>
      </c>
      <c r="F899" t="s">
        <v>8221</v>
      </c>
      <c r="G899" t="s">
        <v>8224</v>
      </c>
      <c r="H899" t="s">
        <v>8246</v>
      </c>
      <c r="I899">
        <v>1354123908</v>
      </c>
      <c r="J899" s="10">
        <f t="shared" ref="J899:J962" si="56">(((I899/60)/60)/24)+DATE(1970,1,1)</f>
        <v>41241.730416666665</v>
      </c>
      <c r="K899">
        <v>1351528308</v>
      </c>
      <c r="L899" s="10">
        <f t="shared" ref="L899:L962" si="57">(((K899/60)/60)/24)+DATE(1970,1,1)</f>
        <v>41211.688750000001</v>
      </c>
      <c r="M899" t="b">
        <v>0</v>
      </c>
      <c r="N899">
        <v>0</v>
      </c>
      <c r="O899" t="b">
        <v>0</v>
      </c>
      <c r="P899" t="s">
        <v>8279</v>
      </c>
      <c r="Q899" s="5">
        <f t="shared" ref="Q899:Q962" si="58">E899/D899</f>
        <v>0</v>
      </c>
      <c r="R899" s="6" t="e">
        <f t="shared" ref="R899:R962" si="59">E899/N899</f>
        <v>#DIV/0!</v>
      </c>
      <c r="S899" t="s">
        <v>8325</v>
      </c>
      <c r="T899" t="s">
        <v>8329</v>
      </c>
    </row>
    <row r="900" spans="1:20" ht="43.2" x14ac:dyDescent="0.3">
      <c r="A900">
        <v>898</v>
      </c>
      <c r="B900" s="3" t="s">
        <v>899</v>
      </c>
      <c r="C900" s="3" t="s">
        <v>5008</v>
      </c>
      <c r="D900">
        <v>2500</v>
      </c>
      <c r="E900">
        <v>70</v>
      </c>
      <c r="F900" t="s">
        <v>8221</v>
      </c>
      <c r="G900" t="s">
        <v>8224</v>
      </c>
      <c r="H900" t="s">
        <v>8246</v>
      </c>
      <c r="I900">
        <v>1326651110</v>
      </c>
      <c r="J900" s="10">
        <f t="shared" si="56"/>
        <v>40923.758217592593</v>
      </c>
      <c r="K900">
        <v>1322763110</v>
      </c>
      <c r="L900" s="10">
        <f t="shared" si="57"/>
        <v>40878.758217592593</v>
      </c>
      <c r="M900" t="b">
        <v>0</v>
      </c>
      <c r="N900">
        <v>2</v>
      </c>
      <c r="O900" t="b">
        <v>0</v>
      </c>
      <c r="P900" t="s">
        <v>8279</v>
      </c>
      <c r="Q900" s="5">
        <f t="shared" si="58"/>
        <v>2.8000000000000001E-2</v>
      </c>
      <c r="R900" s="6">
        <f t="shared" si="59"/>
        <v>35</v>
      </c>
      <c r="S900" t="s">
        <v>8325</v>
      </c>
      <c r="T900" t="s">
        <v>8329</v>
      </c>
    </row>
    <row r="901" spans="1:20" ht="43.2" x14ac:dyDescent="0.3">
      <c r="A901">
        <v>899</v>
      </c>
      <c r="B901" s="3" t="s">
        <v>900</v>
      </c>
      <c r="C901" s="3" t="s">
        <v>5009</v>
      </c>
      <c r="D901">
        <v>750</v>
      </c>
      <c r="E901">
        <v>280</v>
      </c>
      <c r="F901" t="s">
        <v>8221</v>
      </c>
      <c r="G901" t="s">
        <v>8224</v>
      </c>
      <c r="H901" t="s">
        <v>8246</v>
      </c>
      <c r="I901">
        <v>1306549362</v>
      </c>
      <c r="J901" s="10">
        <f t="shared" si="56"/>
        <v>40691.099097222221</v>
      </c>
      <c r="K901">
        <v>1302661362</v>
      </c>
      <c r="L901" s="10">
        <f t="shared" si="57"/>
        <v>40646.099097222221</v>
      </c>
      <c r="M901" t="b">
        <v>0</v>
      </c>
      <c r="N901">
        <v>8</v>
      </c>
      <c r="O901" t="b">
        <v>0</v>
      </c>
      <c r="P901" t="s">
        <v>8279</v>
      </c>
      <c r="Q901" s="5">
        <f t="shared" si="58"/>
        <v>0.37333333333333335</v>
      </c>
      <c r="R901" s="6">
        <f t="shared" si="59"/>
        <v>35</v>
      </c>
      <c r="S901" t="s">
        <v>8325</v>
      </c>
      <c r="T901" t="s">
        <v>8329</v>
      </c>
    </row>
    <row r="902" spans="1:20" ht="28.8" x14ac:dyDescent="0.3">
      <c r="A902">
        <v>900</v>
      </c>
      <c r="B902" s="3" t="s">
        <v>901</v>
      </c>
      <c r="C902" s="3" t="s">
        <v>5010</v>
      </c>
      <c r="D902">
        <v>5000</v>
      </c>
      <c r="E902">
        <v>21</v>
      </c>
      <c r="F902" t="s">
        <v>8221</v>
      </c>
      <c r="G902" t="s">
        <v>8224</v>
      </c>
      <c r="H902" t="s">
        <v>8246</v>
      </c>
      <c r="I902">
        <v>1459365802</v>
      </c>
      <c r="J902" s="10">
        <f t="shared" si="56"/>
        <v>42459.807893518519</v>
      </c>
      <c r="K902">
        <v>1456777402</v>
      </c>
      <c r="L902" s="10">
        <f t="shared" si="57"/>
        <v>42429.84956018519</v>
      </c>
      <c r="M902" t="b">
        <v>0</v>
      </c>
      <c r="N902">
        <v>2</v>
      </c>
      <c r="O902" t="b">
        <v>0</v>
      </c>
      <c r="P902" t="s">
        <v>8278</v>
      </c>
      <c r="Q902" s="5">
        <f t="shared" si="58"/>
        <v>4.1999999999999997E-3</v>
      </c>
      <c r="R902" s="6">
        <f t="shared" si="59"/>
        <v>10.5</v>
      </c>
      <c r="S902" t="s">
        <v>8325</v>
      </c>
      <c r="T902" t="s">
        <v>8328</v>
      </c>
    </row>
    <row r="903" spans="1:20" ht="57.6" x14ac:dyDescent="0.3">
      <c r="A903">
        <v>901</v>
      </c>
      <c r="B903" s="3" t="s">
        <v>902</v>
      </c>
      <c r="C903" s="3" t="s">
        <v>5011</v>
      </c>
      <c r="D903">
        <v>6500</v>
      </c>
      <c r="E903">
        <v>0</v>
      </c>
      <c r="F903" t="s">
        <v>8221</v>
      </c>
      <c r="G903" t="s">
        <v>8224</v>
      </c>
      <c r="H903" t="s">
        <v>8246</v>
      </c>
      <c r="I903">
        <v>1276024260</v>
      </c>
      <c r="J903" s="10">
        <f t="shared" si="56"/>
        <v>40337.799305555556</v>
      </c>
      <c r="K903">
        <v>1272050914</v>
      </c>
      <c r="L903" s="10">
        <f t="shared" si="57"/>
        <v>40291.81150462963</v>
      </c>
      <c r="M903" t="b">
        <v>0</v>
      </c>
      <c r="N903">
        <v>0</v>
      </c>
      <c r="O903" t="b">
        <v>0</v>
      </c>
      <c r="P903" t="s">
        <v>8278</v>
      </c>
      <c r="Q903" s="5">
        <f t="shared" si="58"/>
        <v>0</v>
      </c>
      <c r="R903" s="6" t="e">
        <f t="shared" si="59"/>
        <v>#DIV/0!</v>
      </c>
      <c r="S903" t="s">
        <v>8325</v>
      </c>
      <c r="T903" t="s">
        <v>8328</v>
      </c>
    </row>
    <row r="904" spans="1:20" ht="57.6" x14ac:dyDescent="0.3">
      <c r="A904">
        <v>902</v>
      </c>
      <c r="B904" s="3" t="s">
        <v>903</v>
      </c>
      <c r="C904" s="3" t="s">
        <v>5012</v>
      </c>
      <c r="D904">
        <v>30000</v>
      </c>
      <c r="E904">
        <v>90</v>
      </c>
      <c r="F904" t="s">
        <v>8221</v>
      </c>
      <c r="G904" t="s">
        <v>8224</v>
      </c>
      <c r="H904" t="s">
        <v>8246</v>
      </c>
      <c r="I904">
        <v>1409412600</v>
      </c>
      <c r="J904" s="10">
        <f t="shared" si="56"/>
        <v>41881.645833333336</v>
      </c>
      <c r="K904">
        <v>1404947422</v>
      </c>
      <c r="L904" s="10">
        <f t="shared" si="57"/>
        <v>41829.965532407405</v>
      </c>
      <c r="M904" t="b">
        <v>0</v>
      </c>
      <c r="N904">
        <v>3</v>
      </c>
      <c r="O904" t="b">
        <v>0</v>
      </c>
      <c r="P904" t="s">
        <v>8278</v>
      </c>
      <c r="Q904" s="5">
        <f t="shared" si="58"/>
        <v>3.0000000000000001E-3</v>
      </c>
      <c r="R904" s="6">
        <f t="shared" si="59"/>
        <v>30</v>
      </c>
      <c r="S904" t="s">
        <v>8325</v>
      </c>
      <c r="T904" t="s">
        <v>8328</v>
      </c>
    </row>
    <row r="905" spans="1:20" ht="43.2" x14ac:dyDescent="0.3">
      <c r="A905">
        <v>903</v>
      </c>
      <c r="B905" s="3" t="s">
        <v>904</v>
      </c>
      <c r="C905" s="3" t="s">
        <v>5013</v>
      </c>
      <c r="D905">
        <v>5000</v>
      </c>
      <c r="E905">
        <v>160</v>
      </c>
      <c r="F905" t="s">
        <v>8221</v>
      </c>
      <c r="G905" t="s">
        <v>8224</v>
      </c>
      <c r="H905" t="s">
        <v>8246</v>
      </c>
      <c r="I905">
        <v>1348367100</v>
      </c>
      <c r="J905" s="10">
        <f t="shared" si="56"/>
        <v>41175.100694444445</v>
      </c>
      <c r="K905">
        <v>1346180780</v>
      </c>
      <c r="L905" s="10">
        <f t="shared" si="57"/>
        <v>41149.796064814815</v>
      </c>
      <c r="M905" t="b">
        <v>0</v>
      </c>
      <c r="N905">
        <v>4</v>
      </c>
      <c r="O905" t="b">
        <v>0</v>
      </c>
      <c r="P905" t="s">
        <v>8278</v>
      </c>
      <c r="Q905" s="5">
        <f t="shared" si="58"/>
        <v>3.2000000000000001E-2</v>
      </c>
      <c r="R905" s="6">
        <f t="shared" si="59"/>
        <v>40</v>
      </c>
      <c r="S905" t="s">
        <v>8325</v>
      </c>
      <c r="T905" t="s">
        <v>8328</v>
      </c>
    </row>
    <row r="906" spans="1:20" ht="43.2" x14ac:dyDescent="0.3">
      <c r="A906">
        <v>904</v>
      </c>
      <c r="B906" s="3" t="s">
        <v>905</v>
      </c>
      <c r="C906" s="3" t="s">
        <v>5014</v>
      </c>
      <c r="D906">
        <v>50000</v>
      </c>
      <c r="E906">
        <v>151</v>
      </c>
      <c r="F906" t="s">
        <v>8221</v>
      </c>
      <c r="G906" t="s">
        <v>8224</v>
      </c>
      <c r="H906" t="s">
        <v>8246</v>
      </c>
      <c r="I906">
        <v>1451786137</v>
      </c>
      <c r="J906" s="10">
        <f t="shared" si="56"/>
        <v>42372.080289351856</v>
      </c>
      <c r="K906">
        <v>1449194137</v>
      </c>
      <c r="L906" s="10">
        <f t="shared" si="57"/>
        <v>42342.080289351856</v>
      </c>
      <c r="M906" t="b">
        <v>0</v>
      </c>
      <c r="N906">
        <v>3</v>
      </c>
      <c r="O906" t="b">
        <v>0</v>
      </c>
      <c r="P906" t="s">
        <v>8278</v>
      </c>
      <c r="Q906" s="5">
        <f t="shared" si="58"/>
        <v>3.0200000000000001E-3</v>
      </c>
      <c r="R906" s="6">
        <f t="shared" si="59"/>
        <v>50.333333333333336</v>
      </c>
      <c r="S906" t="s">
        <v>8325</v>
      </c>
      <c r="T906" t="s">
        <v>8328</v>
      </c>
    </row>
    <row r="907" spans="1:20" ht="43.2" x14ac:dyDescent="0.3">
      <c r="A907">
        <v>905</v>
      </c>
      <c r="B907" s="3" t="s">
        <v>906</v>
      </c>
      <c r="C907" s="3" t="s">
        <v>5015</v>
      </c>
      <c r="D907">
        <v>6500</v>
      </c>
      <c r="E907">
        <v>196</v>
      </c>
      <c r="F907" t="s">
        <v>8221</v>
      </c>
      <c r="G907" t="s">
        <v>8224</v>
      </c>
      <c r="H907" t="s">
        <v>8246</v>
      </c>
      <c r="I907">
        <v>1295847926</v>
      </c>
      <c r="J907" s="10">
        <f t="shared" si="56"/>
        <v>40567.239884259259</v>
      </c>
      <c r="K907">
        <v>1290663926</v>
      </c>
      <c r="L907" s="10">
        <f t="shared" si="57"/>
        <v>40507.239884259259</v>
      </c>
      <c r="M907" t="b">
        <v>0</v>
      </c>
      <c r="N907">
        <v>6</v>
      </c>
      <c r="O907" t="b">
        <v>0</v>
      </c>
      <c r="P907" t="s">
        <v>8278</v>
      </c>
      <c r="Q907" s="5">
        <f t="shared" si="58"/>
        <v>3.0153846153846153E-2</v>
      </c>
      <c r="R907" s="6">
        <f t="shared" si="59"/>
        <v>32.666666666666664</v>
      </c>
      <c r="S907" t="s">
        <v>8325</v>
      </c>
      <c r="T907" t="s">
        <v>8328</v>
      </c>
    </row>
    <row r="908" spans="1:20" ht="28.8" x14ac:dyDescent="0.3">
      <c r="A908">
        <v>906</v>
      </c>
      <c r="B908" s="3" t="s">
        <v>907</v>
      </c>
      <c r="C908" s="3" t="s">
        <v>5016</v>
      </c>
      <c r="D908">
        <v>15000</v>
      </c>
      <c r="E908">
        <v>0</v>
      </c>
      <c r="F908" t="s">
        <v>8221</v>
      </c>
      <c r="G908" t="s">
        <v>8224</v>
      </c>
      <c r="H908" t="s">
        <v>8246</v>
      </c>
      <c r="I908">
        <v>1394681590</v>
      </c>
      <c r="J908" s="10">
        <f t="shared" si="56"/>
        <v>41711.148032407407</v>
      </c>
      <c r="K908">
        <v>1392093190</v>
      </c>
      <c r="L908" s="10">
        <f t="shared" si="57"/>
        <v>41681.189699074072</v>
      </c>
      <c r="M908" t="b">
        <v>0</v>
      </c>
      <c r="N908">
        <v>0</v>
      </c>
      <c r="O908" t="b">
        <v>0</v>
      </c>
      <c r="P908" t="s">
        <v>8278</v>
      </c>
      <c r="Q908" s="5">
        <f t="shared" si="58"/>
        <v>0</v>
      </c>
      <c r="R908" s="6" t="e">
        <f t="shared" si="59"/>
        <v>#DIV/0!</v>
      </c>
      <c r="S908" t="s">
        <v>8325</v>
      </c>
      <c r="T908" t="s">
        <v>8328</v>
      </c>
    </row>
    <row r="909" spans="1:20" ht="28.8" x14ac:dyDescent="0.3">
      <c r="A909">
        <v>907</v>
      </c>
      <c r="B909" s="3" t="s">
        <v>908</v>
      </c>
      <c r="C909" s="3" t="s">
        <v>5017</v>
      </c>
      <c r="D909">
        <v>2900</v>
      </c>
      <c r="E909">
        <v>0</v>
      </c>
      <c r="F909" t="s">
        <v>8221</v>
      </c>
      <c r="G909" t="s">
        <v>8224</v>
      </c>
      <c r="H909" t="s">
        <v>8246</v>
      </c>
      <c r="I909">
        <v>1315715823</v>
      </c>
      <c r="J909" s="10">
        <f t="shared" si="56"/>
        <v>40797.192395833335</v>
      </c>
      <c r="K909">
        <v>1313123823</v>
      </c>
      <c r="L909" s="10">
        <f t="shared" si="57"/>
        <v>40767.192395833335</v>
      </c>
      <c r="M909" t="b">
        <v>0</v>
      </c>
      <c r="N909">
        <v>0</v>
      </c>
      <c r="O909" t="b">
        <v>0</v>
      </c>
      <c r="P909" t="s">
        <v>8278</v>
      </c>
      <c r="Q909" s="5">
        <f t="shared" si="58"/>
        <v>0</v>
      </c>
      <c r="R909" s="6" t="e">
        <f t="shared" si="59"/>
        <v>#DIV/0!</v>
      </c>
      <c r="S909" t="s">
        <v>8325</v>
      </c>
      <c r="T909" t="s">
        <v>8328</v>
      </c>
    </row>
    <row r="910" spans="1:20" ht="43.2" x14ac:dyDescent="0.3">
      <c r="A910">
        <v>908</v>
      </c>
      <c r="B910" s="3" t="s">
        <v>909</v>
      </c>
      <c r="C910" s="3" t="s">
        <v>5018</v>
      </c>
      <c r="D910">
        <v>2500</v>
      </c>
      <c r="E910">
        <v>0</v>
      </c>
      <c r="F910" t="s">
        <v>8221</v>
      </c>
      <c r="G910" t="s">
        <v>8224</v>
      </c>
      <c r="H910" t="s">
        <v>8246</v>
      </c>
      <c r="I910">
        <v>1280206740</v>
      </c>
      <c r="J910" s="10">
        <f t="shared" si="56"/>
        <v>40386.207638888889</v>
      </c>
      <c r="K910">
        <v>1276283655</v>
      </c>
      <c r="L910" s="10">
        <f t="shared" si="57"/>
        <v>40340.801562499997</v>
      </c>
      <c r="M910" t="b">
        <v>0</v>
      </c>
      <c r="N910">
        <v>0</v>
      </c>
      <c r="O910" t="b">
        <v>0</v>
      </c>
      <c r="P910" t="s">
        <v>8278</v>
      </c>
      <c r="Q910" s="5">
        <f t="shared" si="58"/>
        <v>0</v>
      </c>
      <c r="R910" s="6" t="e">
        <f t="shared" si="59"/>
        <v>#DIV/0!</v>
      </c>
      <c r="S910" t="s">
        <v>8325</v>
      </c>
      <c r="T910" t="s">
        <v>8328</v>
      </c>
    </row>
    <row r="911" spans="1:20" ht="57.6" x14ac:dyDescent="0.3">
      <c r="A911">
        <v>909</v>
      </c>
      <c r="B911" s="3" t="s">
        <v>910</v>
      </c>
      <c r="C911" s="3" t="s">
        <v>5019</v>
      </c>
      <c r="D911">
        <v>16000</v>
      </c>
      <c r="E911">
        <v>520</v>
      </c>
      <c r="F911" t="s">
        <v>8221</v>
      </c>
      <c r="G911" t="s">
        <v>8224</v>
      </c>
      <c r="H911" t="s">
        <v>8246</v>
      </c>
      <c r="I911">
        <v>1343016000</v>
      </c>
      <c r="J911" s="10">
        <f t="shared" si="56"/>
        <v>41113.166666666664</v>
      </c>
      <c r="K911">
        <v>1340296440</v>
      </c>
      <c r="L911" s="10">
        <f t="shared" si="57"/>
        <v>41081.69027777778</v>
      </c>
      <c r="M911" t="b">
        <v>0</v>
      </c>
      <c r="N911">
        <v>8</v>
      </c>
      <c r="O911" t="b">
        <v>0</v>
      </c>
      <c r="P911" t="s">
        <v>8278</v>
      </c>
      <c r="Q911" s="5">
        <f t="shared" si="58"/>
        <v>3.2500000000000001E-2</v>
      </c>
      <c r="R911" s="6">
        <f t="shared" si="59"/>
        <v>65</v>
      </c>
      <c r="S911" t="s">
        <v>8325</v>
      </c>
      <c r="T911" t="s">
        <v>8328</v>
      </c>
    </row>
    <row r="912" spans="1:20" ht="43.2" x14ac:dyDescent="0.3">
      <c r="A912">
        <v>910</v>
      </c>
      <c r="B912" s="3" t="s">
        <v>911</v>
      </c>
      <c r="C912" s="3" t="s">
        <v>5020</v>
      </c>
      <c r="D912">
        <v>550</v>
      </c>
      <c r="E912">
        <v>123</v>
      </c>
      <c r="F912" t="s">
        <v>8221</v>
      </c>
      <c r="G912" t="s">
        <v>8225</v>
      </c>
      <c r="H912" t="s">
        <v>8247</v>
      </c>
      <c r="I912">
        <v>1488546319</v>
      </c>
      <c r="J912" s="10">
        <f t="shared" si="56"/>
        <v>42797.545358796298</v>
      </c>
      <c r="K912">
        <v>1483362319</v>
      </c>
      <c r="L912" s="10">
        <f t="shared" si="57"/>
        <v>42737.545358796298</v>
      </c>
      <c r="M912" t="b">
        <v>0</v>
      </c>
      <c r="N912">
        <v>5</v>
      </c>
      <c r="O912" t="b">
        <v>0</v>
      </c>
      <c r="P912" t="s">
        <v>8278</v>
      </c>
      <c r="Q912" s="5">
        <f t="shared" si="58"/>
        <v>0.22363636363636363</v>
      </c>
      <c r="R912" s="6">
        <f t="shared" si="59"/>
        <v>24.6</v>
      </c>
      <c r="S912" t="s">
        <v>8325</v>
      </c>
      <c r="T912" t="s">
        <v>8328</v>
      </c>
    </row>
    <row r="913" spans="1:20" ht="43.2" x14ac:dyDescent="0.3">
      <c r="A913">
        <v>911</v>
      </c>
      <c r="B913" s="3" t="s">
        <v>912</v>
      </c>
      <c r="C913" s="3" t="s">
        <v>5021</v>
      </c>
      <c r="D913">
        <v>100000</v>
      </c>
      <c r="E913">
        <v>0</v>
      </c>
      <c r="F913" t="s">
        <v>8221</v>
      </c>
      <c r="G913" t="s">
        <v>8224</v>
      </c>
      <c r="H913" t="s">
        <v>8246</v>
      </c>
      <c r="I913">
        <v>1390522045</v>
      </c>
      <c r="J913" s="10">
        <f t="shared" si="56"/>
        <v>41663.005150462966</v>
      </c>
      <c r="K913">
        <v>1388707645</v>
      </c>
      <c r="L913" s="10">
        <f t="shared" si="57"/>
        <v>41642.005150462966</v>
      </c>
      <c r="M913" t="b">
        <v>0</v>
      </c>
      <c r="N913">
        <v>0</v>
      </c>
      <c r="O913" t="b">
        <v>0</v>
      </c>
      <c r="P913" t="s">
        <v>8278</v>
      </c>
      <c r="Q913" s="5">
        <f t="shared" si="58"/>
        <v>0</v>
      </c>
      <c r="R913" s="6" t="e">
        <f t="shared" si="59"/>
        <v>#DIV/0!</v>
      </c>
      <c r="S913" t="s">
        <v>8325</v>
      </c>
      <c r="T913" t="s">
        <v>8328</v>
      </c>
    </row>
    <row r="914" spans="1:20" ht="43.2" x14ac:dyDescent="0.3">
      <c r="A914">
        <v>912</v>
      </c>
      <c r="B914" s="3" t="s">
        <v>913</v>
      </c>
      <c r="C914" s="3" t="s">
        <v>5022</v>
      </c>
      <c r="D914">
        <v>3500</v>
      </c>
      <c r="E914">
        <v>30</v>
      </c>
      <c r="F914" t="s">
        <v>8221</v>
      </c>
      <c r="G914" t="s">
        <v>8224</v>
      </c>
      <c r="H914" t="s">
        <v>8246</v>
      </c>
      <c r="I914">
        <v>1355197047</v>
      </c>
      <c r="J914" s="10">
        <f t="shared" si="56"/>
        <v>41254.151006944441</v>
      </c>
      <c r="K914">
        <v>1350009447</v>
      </c>
      <c r="L914" s="10">
        <f t="shared" si="57"/>
        <v>41194.109340277777</v>
      </c>
      <c r="M914" t="b">
        <v>0</v>
      </c>
      <c r="N914">
        <v>2</v>
      </c>
      <c r="O914" t="b">
        <v>0</v>
      </c>
      <c r="P914" t="s">
        <v>8278</v>
      </c>
      <c r="Q914" s="5">
        <f t="shared" si="58"/>
        <v>8.5714285714285719E-3</v>
      </c>
      <c r="R914" s="6">
        <f t="shared" si="59"/>
        <v>15</v>
      </c>
      <c r="S914" t="s">
        <v>8325</v>
      </c>
      <c r="T914" t="s">
        <v>8328</v>
      </c>
    </row>
    <row r="915" spans="1:20" ht="43.2" x14ac:dyDescent="0.3">
      <c r="A915">
        <v>913</v>
      </c>
      <c r="B915" s="3" t="s">
        <v>914</v>
      </c>
      <c r="C915" s="3" t="s">
        <v>5023</v>
      </c>
      <c r="D915">
        <v>30000</v>
      </c>
      <c r="E915">
        <v>1982</v>
      </c>
      <c r="F915" t="s">
        <v>8221</v>
      </c>
      <c r="G915" t="s">
        <v>8224</v>
      </c>
      <c r="H915" t="s">
        <v>8246</v>
      </c>
      <c r="I915">
        <v>1336188019</v>
      </c>
      <c r="J915" s="10">
        <f t="shared" si="56"/>
        <v>41034.139108796298</v>
      </c>
      <c r="K915">
        <v>1333596019</v>
      </c>
      <c r="L915" s="10">
        <f t="shared" si="57"/>
        <v>41004.139108796298</v>
      </c>
      <c r="M915" t="b">
        <v>0</v>
      </c>
      <c r="N915">
        <v>24</v>
      </c>
      <c r="O915" t="b">
        <v>0</v>
      </c>
      <c r="P915" t="s">
        <v>8278</v>
      </c>
      <c r="Q915" s="5">
        <f t="shared" si="58"/>
        <v>6.6066666666666662E-2</v>
      </c>
      <c r="R915" s="6">
        <f t="shared" si="59"/>
        <v>82.583333333333329</v>
      </c>
      <c r="S915" t="s">
        <v>8325</v>
      </c>
      <c r="T915" t="s">
        <v>8328</v>
      </c>
    </row>
    <row r="916" spans="1:20" ht="43.2" x14ac:dyDescent="0.3">
      <c r="A916">
        <v>914</v>
      </c>
      <c r="B916" s="3" t="s">
        <v>915</v>
      </c>
      <c r="C916" s="3" t="s">
        <v>5024</v>
      </c>
      <c r="D916">
        <v>1500</v>
      </c>
      <c r="E916">
        <v>0</v>
      </c>
      <c r="F916" t="s">
        <v>8221</v>
      </c>
      <c r="G916" t="s">
        <v>8224</v>
      </c>
      <c r="H916" t="s">
        <v>8246</v>
      </c>
      <c r="I916">
        <v>1345918747</v>
      </c>
      <c r="J916" s="10">
        <f t="shared" si="56"/>
        <v>41146.763275462967</v>
      </c>
      <c r="K916">
        <v>1343326747</v>
      </c>
      <c r="L916" s="10">
        <f t="shared" si="57"/>
        <v>41116.763275462967</v>
      </c>
      <c r="M916" t="b">
        <v>0</v>
      </c>
      <c r="N916">
        <v>0</v>
      </c>
      <c r="O916" t="b">
        <v>0</v>
      </c>
      <c r="P916" t="s">
        <v>8278</v>
      </c>
      <c r="Q916" s="5">
        <f t="shared" si="58"/>
        <v>0</v>
      </c>
      <c r="R916" s="6" t="e">
        <f t="shared" si="59"/>
        <v>#DIV/0!</v>
      </c>
      <c r="S916" t="s">
        <v>8325</v>
      </c>
      <c r="T916" t="s">
        <v>8328</v>
      </c>
    </row>
    <row r="917" spans="1:20" ht="43.2" x14ac:dyDescent="0.3">
      <c r="A917">
        <v>915</v>
      </c>
      <c r="B917" s="3" t="s">
        <v>916</v>
      </c>
      <c r="C917" s="3" t="s">
        <v>5025</v>
      </c>
      <c r="D917">
        <v>6500</v>
      </c>
      <c r="E917">
        <v>375</v>
      </c>
      <c r="F917" t="s">
        <v>8221</v>
      </c>
      <c r="G917" t="s">
        <v>8224</v>
      </c>
      <c r="H917" t="s">
        <v>8246</v>
      </c>
      <c r="I917">
        <v>1330577940</v>
      </c>
      <c r="J917" s="10">
        <f t="shared" si="56"/>
        <v>40969.207638888889</v>
      </c>
      <c r="K917">
        <v>1327853914</v>
      </c>
      <c r="L917" s="10">
        <f t="shared" si="57"/>
        <v>40937.679560185185</v>
      </c>
      <c r="M917" t="b">
        <v>0</v>
      </c>
      <c r="N917">
        <v>9</v>
      </c>
      <c r="O917" t="b">
        <v>0</v>
      </c>
      <c r="P917" t="s">
        <v>8278</v>
      </c>
      <c r="Q917" s="5">
        <f t="shared" si="58"/>
        <v>5.7692307692307696E-2</v>
      </c>
      <c r="R917" s="6">
        <f t="shared" si="59"/>
        <v>41.666666666666664</v>
      </c>
      <c r="S917" t="s">
        <v>8325</v>
      </c>
      <c r="T917" t="s">
        <v>8328</v>
      </c>
    </row>
    <row r="918" spans="1:20" ht="43.2" x14ac:dyDescent="0.3">
      <c r="A918">
        <v>916</v>
      </c>
      <c r="B918" s="3" t="s">
        <v>917</v>
      </c>
      <c r="C918" s="3" t="s">
        <v>5026</v>
      </c>
      <c r="D918">
        <v>3300</v>
      </c>
      <c r="E918">
        <v>0</v>
      </c>
      <c r="F918" t="s">
        <v>8221</v>
      </c>
      <c r="G918" t="s">
        <v>8224</v>
      </c>
      <c r="H918" t="s">
        <v>8246</v>
      </c>
      <c r="I918">
        <v>1287723600</v>
      </c>
      <c r="J918" s="10">
        <f t="shared" si="56"/>
        <v>40473.208333333336</v>
      </c>
      <c r="K918">
        <v>1284409734</v>
      </c>
      <c r="L918" s="10">
        <f t="shared" si="57"/>
        <v>40434.853402777779</v>
      </c>
      <c r="M918" t="b">
        <v>0</v>
      </c>
      <c r="N918">
        <v>0</v>
      </c>
      <c r="O918" t="b">
        <v>0</v>
      </c>
      <c r="P918" t="s">
        <v>8278</v>
      </c>
      <c r="Q918" s="5">
        <f t="shared" si="58"/>
        <v>0</v>
      </c>
      <c r="R918" s="6" t="e">
        <f t="shared" si="59"/>
        <v>#DIV/0!</v>
      </c>
      <c r="S918" t="s">
        <v>8325</v>
      </c>
      <c r="T918" t="s">
        <v>8328</v>
      </c>
    </row>
    <row r="919" spans="1:20" ht="43.2" x14ac:dyDescent="0.3">
      <c r="A919">
        <v>917</v>
      </c>
      <c r="B919" s="3" t="s">
        <v>918</v>
      </c>
      <c r="C919" s="3" t="s">
        <v>5027</v>
      </c>
      <c r="D919">
        <v>5000</v>
      </c>
      <c r="E919">
        <v>30</v>
      </c>
      <c r="F919" t="s">
        <v>8221</v>
      </c>
      <c r="G919" t="s">
        <v>8224</v>
      </c>
      <c r="H919" t="s">
        <v>8246</v>
      </c>
      <c r="I919">
        <v>1405305000</v>
      </c>
      <c r="J919" s="10">
        <f t="shared" si="56"/>
        <v>41834.104166666664</v>
      </c>
      <c r="K919">
        <v>1402612730</v>
      </c>
      <c r="L919" s="10">
        <f t="shared" si="57"/>
        <v>41802.94363425926</v>
      </c>
      <c r="M919" t="b">
        <v>0</v>
      </c>
      <c r="N919">
        <v>1</v>
      </c>
      <c r="O919" t="b">
        <v>0</v>
      </c>
      <c r="P919" t="s">
        <v>8278</v>
      </c>
      <c r="Q919" s="5">
        <f t="shared" si="58"/>
        <v>6.0000000000000001E-3</v>
      </c>
      <c r="R919" s="6">
        <f t="shared" si="59"/>
        <v>30</v>
      </c>
      <c r="S919" t="s">
        <v>8325</v>
      </c>
      <c r="T919" t="s">
        <v>8328</v>
      </c>
    </row>
    <row r="920" spans="1:20" ht="57.6" x14ac:dyDescent="0.3">
      <c r="A920">
        <v>918</v>
      </c>
      <c r="B920" s="3" t="s">
        <v>919</v>
      </c>
      <c r="C920" s="3" t="s">
        <v>5028</v>
      </c>
      <c r="D920">
        <v>3900</v>
      </c>
      <c r="E920">
        <v>196</v>
      </c>
      <c r="F920" t="s">
        <v>8221</v>
      </c>
      <c r="G920" t="s">
        <v>8225</v>
      </c>
      <c r="H920" t="s">
        <v>8247</v>
      </c>
      <c r="I920">
        <v>1417474761</v>
      </c>
      <c r="J920" s="10">
        <f t="shared" si="56"/>
        <v>41974.957881944443</v>
      </c>
      <c r="K920">
        <v>1414879161</v>
      </c>
      <c r="L920" s="10">
        <f t="shared" si="57"/>
        <v>41944.916215277779</v>
      </c>
      <c r="M920" t="b">
        <v>0</v>
      </c>
      <c r="N920">
        <v>10</v>
      </c>
      <c r="O920" t="b">
        <v>0</v>
      </c>
      <c r="P920" t="s">
        <v>8278</v>
      </c>
      <c r="Q920" s="5">
        <f t="shared" si="58"/>
        <v>5.0256410256410255E-2</v>
      </c>
      <c r="R920" s="6">
        <f t="shared" si="59"/>
        <v>19.600000000000001</v>
      </c>
      <c r="S920" t="s">
        <v>8325</v>
      </c>
      <c r="T920" t="s">
        <v>8328</v>
      </c>
    </row>
    <row r="921" spans="1:20" x14ac:dyDescent="0.3">
      <c r="A921">
        <v>919</v>
      </c>
      <c r="B921" s="3" t="s">
        <v>920</v>
      </c>
      <c r="C921" s="3" t="s">
        <v>5029</v>
      </c>
      <c r="D921">
        <v>20000</v>
      </c>
      <c r="E921">
        <v>100</v>
      </c>
      <c r="F921" t="s">
        <v>8221</v>
      </c>
      <c r="G921" t="s">
        <v>8224</v>
      </c>
      <c r="H921" t="s">
        <v>8246</v>
      </c>
      <c r="I921">
        <v>1355930645</v>
      </c>
      <c r="J921" s="10">
        <f t="shared" si="56"/>
        <v>41262.641724537039</v>
      </c>
      <c r="K921">
        <v>1352906645</v>
      </c>
      <c r="L921" s="10">
        <f t="shared" si="57"/>
        <v>41227.641724537039</v>
      </c>
      <c r="M921" t="b">
        <v>0</v>
      </c>
      <c r="N921">
        <v>1</v>
      </c>
      <c r="O921" t="b">
        <v>0</v>
      </c>
      <c r="P921" t="s">
        <v>8278</v>
      </c>
      <c r="Q921" s="5">
        <f t="shared" si="58"/>
        <v>5.0000000000000001E-3</v>
      </c>
      <c r="R921" s="6">
        <f t="shared" si="59"/>
        <v>100</v>
      </c>
      <c r="S921" t="s">
        <v>8325</v>
      </c>
      <c r="T921" t="s">
        <v>8328</v>
      </c>
    </row>
    <row r="922" spans="1:20" ht="43.2" x14ac:dyDescent="0.3">
      <c r="A922">
        <v>920</v>
      </c>
      <c r="B922" s="3" t="s">
        <v>921</v>
      </c>
      <c r="C922" s="3" t="s">
        <v>5030</v>
      </c>
      <c r="D922">
        <v>5500</v>
      </c>
      <c r="E922">
        <v>0</v>
      </c>
      <c r="F922" t="s">
        <v>8221</v>
      </c>
      <c r="G922" t="s">
        <v>8224</v>
      </c>
      <c r="H922" t="s">
        <v>8246</v>
      </c>
      <c r="I922">
        <v>1384448822</v>
      </c>
      <c r="J922" s="10">
        <f t="shared" si="56"/>
        <v>41592.713217592594</v>
      </c>
      <c r="K922">
        <v>1381853222</v>
      </c>
      <c r="L922" s="10">
        <f t="shared" si="57"/>
        <v>41562.67155092593</v>
      </c>
      <c r="M922" t="b">
        <v>0</v>
      </c>
      <c r="N922">
        <v>0</v>
      </c>
      <c r="O922" t="b">
        <v>0</v>
      </c>
      <c r="P922" t="s">
        <v>8278</v>
      </c>
      <c r="Q922" s="5">
        <f t="shared" si="58"/>
        <v>0</v>
      </c>
      <c r="R922" s="6" t="e">
        <f t="shared" si="59"/>
        <v>#DIV/0!</v>
      </c>
      <c r="S922" t="s">
        <v>8325</v>
      </c>
      <c r="T922" t="s">
        <v>8328</v>
      </c>
    </row>
    <row r="923" spans="1:20" ht="43.2" x14ac:dyDescent="0.3">
      <c r="A923">
        <v>921</v>
      </c>
      <c r="B923" s="3" t="s">
        <v>922</v>
      </c>
      <c r="C923" s="3" t="s">
        <v>5031</v>
      </c>
      <c r="D923">
        <v>15000</v>
      </c>
      <c r="E923">
        <v>4635</v>
      </c>
      <c r="F923" t="s">
        <v>8221</v>
      </c>
      <c r="G923" t="s">
        <v>8224</v>
      </c>
      <c r="H923" t="s">
        <v>8246</v>
      </c>
      <c r="I923">
        <v>1323666376</v>
      </c>
      <c r="J923" s="10">
        <f t="shared" si="56"/>
        <v>40889.212685185186</v>
      </c>
      <c r="K923">
        <v>1320033976</v>
      </c>
      <c r="L923" s="10">
        <f t="shared" si="57"/>
        <v>40847.171018518515</v>
      </c>
      <c r="M923" t="b">
        <v>0</v>
      </c>
      <c r="N923">
        <v>20</v>
      </c>
      <c r="O923" t="b">
        <v>0</v>
      </c>
      <c r="P923" t="s">
        <v>8278</v>
      </c>
      <c r="Q923" s="5">
        <f t="shared" si="58"/>
        <v>0.309</v>
      </c>
      <c r="R923" s="6">
        <f t="shared" si="59"/>
        <v>231.75</v>
      </c>
      <c r="S923" t="s">
        <v>8325</v>
      </c>
      <c r="T923" t="s">
        <v>8328</v>
      </c>
    </row>
    <row r="924" spans="1:20" ht="43.2" x14ac:dyDescent="0.3">
      <c r="A924">
        <v>922</v>
      </c>
      <c r="B924" s="3" t="s">
        <v>923</v>
      </c>
      <c r="C924" s="3" t="s">
        <v>5032</v>
      </c>
      <c r="D924">
        <v>27000</v>
      </c>
      <c r="E924">
        <v>5680</v>
      </c>
      <c r="F924" t="s">
        <v>8221</v>
      </c>
      <c r="G924" t="s">
        <v>8224</v>
      </c>
      <c r="H924" t="s">
        <v>8246</v>
      </c>
      <c r="I924">
        <v>1412167393</v>
      </c>
      <c r="J924" s="10">
        <f t="shared" si="56"/>
        <v>41913.530011574076</v>
      </c>
      <c r="K924">
        <v>1409143393</v>
      </c>
      <c r="L924" s="10">
        <f t="shared" si="57"/>
        <v>41878.530011574076</v>
      </c>
      <c r="M924" t="b">
        <v>0</v>
      </c>
      <c r="N924">
        <v>30</v>
      </c>
      <c r="O924" t="b">
        <v>0</v>
      </c>
      <c r="P924" t="s">
        <v>8278</v>
      </c>
      <c r="Q924" s="5">
        <f t="shared" si="58"/>
        <v>0.21037037037037037</v>
      </c>
      <c r="R924" s="6">
        <f t="shared" si="59"/>
        <v>189.33333333333334</v>
      </c>
      <c r="S924" t="s">
        <v>8325</v>
      </c>
      <c r="T924" t="s">
        <v>8328</v>
      </c>
    </row>
    <row r="925" spans="1:20" ht="43.2" x14ac:dyDescent="0.3">
      <c r="A925">
        <v>923</v>
      </c>
      <c r="B925" s="3" t="s">
        <v>924</v>
      </c>
      <c r="C925" s="3" t="s">
        <v>5033</v>
      </c>
      <c r="D925">
        <v>15000</v>
      </c>
      <c r="E925">
        <v>330</v>
      </c>
      <c r="F925" t="s">
        <v>8221</v>
      </c>
      <c r="G925" t="s">
        <v>8224</v>
      </c>
      <c r="H925" t="s">
        <v>8246</v>
      </c>
      <c r="I925">
        <v>1416614523</v>
      </c>
      <c r="J925" s="10">
        <f t="shared" si="56"/>
        <v>41965.001423611116</v>
      </c>
      <c r="K925">
        <v>1414018923</v>
      </c>
      <c r="L925" s="10">
        <f t="shared" si="57"/>
        <v>41934.959756944445</v>
      </c>
      <c r="M925" t="b">
        <v>0</v>
      </c>
      <c r="N925">
        <v>6</v>
      </c>
      <c r="O925" t="b">
        <v>0</v>
      </c>
      <c r="P925" t="s">
        <v>8278</v>
      </c>
      <c r="Q925" s="5">
        <f t="shared" si="58"/>
        <v>2.1999999999999999E-2</v>
      </c>
      <c r="R925" s="6">
        <f t="shared" si="59"/>
        <v>55</v>
      </c>
      <c r="S925" t="s">
        <v>8325</v>
      </c>
      <c r="T925" t="s">
        <v>8328</v>
      </c>
    </row>
    <row r="926" spans="1:20" ht="43.2" x14ac:dyDescent="0.3">
      <c r="A926">
        <v>924</v>
      </c>
      <c r="B926" s="3" t="s">
        <v>925</v>
      </c>
      <c r="C926" s="3" t="s">
        <v>5034</v>
      </c>
      <c r="D926">
        <v>3000</v>
      </c>
      <c r="E926">
        <v>327</v>
      </c>
      <c r="F926" t="s">
        <v>8221</v>
      </c>
      <c r="G926" t="s">
        <v>8224</v>
      </c>
      <c r="H926" t="s">
        <v>8246</v>
      </c>
      <c r="I926">
        <v>1360795069</v>
      </c>
      <c r="J926" s="10">
        <f t="shared" si="56"/>
        <v>41318.942928240744</v>
      </c>
      <c r="K926">
        <v>1358203069</v>
      </c>
      <c r="L926" s="10">
        <f t="shared" si="57"/>
        <v>41288.942928240744</v>
      </c>
      <c r="M926" t="b">
        <v>0</v>
      </c>
      <c r="N926">
        <v>15</v>
      </c>
      <c r="O926" t="b">
        <v>0</v>
      </c>
      <c r="P926" t="s">
        <v>8278</v>
      </c>
      <c r="Q926" s="5">
        <f t="shared" si="58"/>
        <v>0.109</v>
      </c>
      <c r="R926" s="6">
        <f t="shared" si="59"/>
        <v>21.8</v>
      </c>
      <c r="S926" t="s">
        <v>8325</v>
      </c>
      <c r="T926" t="s">
        <v>8328</v>
      </c>
    </row>
    <row r="927" spans="1:20" ht="43.2" x14ac:dyDescent="0.3">
      <c r="A927">
        <v>925</v>
      </c>
      <c r="B927" s="3" t="s">
        <v>926</v>
      </c>
      <c r="C927" s="3" t="s">
        <v>5035</v>
      </c>
      <c r="D927">
        <v>6000</v>
      </c>
      <c r="E927">
        <v>160</v>
      </c>
      <c r="F927" t="s">
        <v>8221</v>
      </c>
      <c r="G927" t="s">
        <v>8224</v>
      </c>
      <c r="H927" t="s">
        <v>8246</v>
      </c>
      <c r="I927">
        <v>1385590111</v>
      </c>
      <c r="J927" s="10">
        <f t="shared" si="56"/>
        <v>41605.922581018516</v>
      </c>
      <c r="K927">
        <v>1382994511</v>
      </c>
      <c r="L927" s="10">
        <f t="shared" si="57"/>
        <v>41575.880914351852</v>
      </c>
      <c r="M927" t="b">
        <v>0</v>
      </c>
      <c r="N927">
        <v>5</v>
      </c>
      <c r="O927" t="b">
        <v>0</v>
      </c>
      <c r="P927" t="s">
        <v>8278</v>
      </c>
      <c r="Q927" s="5">
        <f t="shared" si="58"/>
        <v>2.6666666666666668E-2</v>
      </c>
      <c r="R927" s="6">
        <f t="shared" si="59"/>
        <v>32</v>
      </c>
      <c r="S927" t="s">
        <v>8325</v>
      </c>
      <c r="T927" t="s">
        <v>8328</v>
      </c>
    </row>
    <row r="928" spans="1:20" ht="57.6" x14ac:dyDescent="0.3">
      <c r="A928">
        <v>926</v>
      </c>
      <c r="B928" s="3" t="s">
        <v>927</v>
      </c>
      <c r="C928" s="3" t="s">
        <v>5036</v>
      </c>
      <c r="D928">
        <v>7000</v>
      </c>
      <c r="E928">
        <v>0</v>
      </c>
      <c r="F928" t="s">
        <v>8221</v>
      </c>
      <c r="G928" t="s">
        <v>8224</v>
      </c>
      <c r="H928" t="s">
        <v>8246</v>
      </c>
      <c r="I928">
        <v>1278628800</v>
      </c>
      <c r="J928" s="10">
        <f t="shared" si="56"/>
        <v>40367.944444444445</v>
      </c>
      <c r="K928">
        <v>1276043330</v>
      </c>
      <c r="L928" s="10">
        <f t="shared" si="57"/>
        <v>40338.02002314815</v>
      </c>
      <c r="M928" t="b">
        <v>0</v>
      </c>
      <c r="N928">
        <v>0</v>
      </c>
      <c r="O928" t="b">
        <v>0</v>
      </c>
      <c r="P928" t="s">
        <v>8278</v>
      </c>
      <c r="Q928" s="5">
        <f t="shared" si="58"/>
        <v>0</v>
      </c>
      <c r="R928" s="6" t="e">
        <f t="shared" si="59"/>
        <v>#DIV/0!</v>
      </c>
      <c r="S928" t="s">
        <v>8325</v>
      </c>
      <c r="T928" t="s">
        <v>8328</v>
      </c>
    </row>
    <row r="929" spans="1:20" ht="28.8" x14ac:dyDescent="0.3">
      <c r="A929">
        <v>927</v>
      </c>
      <c r="B929" s="3" t="s">
        <v>928</v>
      </c>
      <c r="C929" s="3" t="s">
        <v>5037</v>
      </c>
      <c r="D929">
        <v>20000</v>
      </c>
      <c r="E929">
        <v>0</v>
      </c>
      <c r="F929" t="s">
        <v>8221</v>
      </c>
      <c r="G929" t="s">
        <v>8224</v>
      </c>
      <c r="H929" t="s">
        <v>8246</v>
      </c>
      <c r="I929">
        <v>1337024695</v>
      </c>
      <c r="J929" s="10">
        <f t="shared" si="56"/>
        <v>41043.822858796295</v>
      </c>
      <c r="K929">
        <v>1334432695</v>
      </c>
      <c r="L929" s="10">
        <f t="shared" si="57"/>
        <v>41013.822858796295</v>
      </c>
      <c r="M929" t="b">
        <v>0</v>
      </c>
      <c r="N929">
        <v>0</v>
      </c>
      <c r="O929" t="b">
        <v>0</v>
      </c>
      <c r="P929" t="s">
        <v>8278</v>
      </c>
      <c r="Q929" s="5">
        <f t="shared" si="58"/>
        <v>0</v>
      </c>
      <c r="R929" s="6" t="e">
        <f t="shared" si="59"/>
        <v>#DIV/0!</v>
      </c>
      <c r="S929" t="s">
        <v>8325</v>
      </c>
      <c r="T929" t="s">
        <v>8328</v>
      </c>
    </row>
    <row r="930" spans="1:20" ht="43.2" x14ac:dyDescent="0.3">
      <c r="A930">
        <v>928</v>
      </c>
      <c r="B930" s="3" t="s">
        <v>929</v>
      </c>
      <c r="C930" s="3" t="s">
        <v>5038</v>
      </c>
      <c r="D930">
        <v>14500</v>
      </c>
      <c r="E930">
        <v>1575</v>
      </c>
      <c r="F930" t="s">
        <v>8221</v>
      </c>
      <c r="G930" t="s">
        <v>8224</v>
      </c>
      <c r="H930" t="s">
        <v>8246</v>
      </c>
      <c r="I930">
        <v>1353196800</v>
      </c>
      <c r="J930" s="10">
        <f t="shared" si="56"/>
        <v>41231</v>
      </c>
      <c r="K930">
        <v>1348864913</v>
      </c>
      <c r="L930" s="10">
        <f t="shared" si="57"/>
        <v>41180.86241898148</v>
      </c>
      <c r="M930" t="b">
        <v>0</v>
      </c>
      <c r="N930">
        <v>28</v>
      </c>
      <c r="O930" t="b">
        <v>0</v>
      </c>
      <c r="P930" t="s">
        <v>8278</v>
      </c>
      <c r="Q930" s="5">
        <f t="shared" si="58"/>
        <v>0.10862068965517241</v>
      </c>
      <c r="R930" s="6">
        <f t="shared" si="59"/>
        <v>56.25</v>
      </c>
      <c r="S930" t="s">
        <v>8325</v>
      </c>
      <c r="T930" t="s">
        <v>8328</v>
      </c>
    </row>
    <row r="931" spans="1:20" ht="43.2" x14ac:dyDescent="0.3">
      <c r="A931">
        <v>929</v>
      </c>
      <c r="B931" s="3" t="s">
        <v>930</v>
      </c>
      <c r="C931" s="3" t="s">
        <v>5039</v>
      </c>
      <c r="D931">
        <v>500</v>
      </c>
      <c r="E931">
        <v>0</v>
      </c>
      <c r="F931" t="s">
        <v>8221</v>
      </c>
      <c r="G931" t="s">
        <v>8224</v>
      </c>
      <c r="H931" t="s">
        <v>8246</v>
      </c>
      <c r="I931">
        <v>1333946569</v>
      </c>
      <c r="J931" s="10">
        <f t="shared" si="56"/>
        <v>41008.196400462963</v>
      </c>
      <c r="K931">
        <v>1331358169</v>
      </c>
      <c r="L931" s="10">
        <f t="shared" si="57"/>
        <v>40978.238067129627</v>
      </c>
      <c r="M931" t="b">
        <v>0</v>
      </c>
      <c r="N931">
        <v>0</v>
      </c>
      <c r="O931" t="b">
        <v>0</v>
      </c>
      <c r="P931" t="s">
        <v>8278</v>
      </c>
      <c r="Q931" s="5">
        <f t="shared" si="58"/>
        <v>0</v>
      </c>
      <c r="R931" s="6" t="e">
        <f t="shared" si="59"/>
        <v>#DIV/0!</v>
      </c>
      <c r="S931" t="s">
        <v>8325</v>
      </c>
      <c r="T931" t="s">
        <v>8328</v>
      </c>
    </row>
    <row r="932" spans="1:20" ht="57.6" x14ac:dyDescent="0.3">
      <c r="A932">
        <v>930</v>
      </c>
      <c r="B932" s="3" t="s">
        <v>931</v>
      </c>
      <c r="C932" s="3" t="s">
        <v>5040</v>
      </c>
      <c r="D932">
        <v>900</v>
      </c>
      <c r="E932">
        <v>345</v>
      </c>
      <c r="F932" t="s">
        <v>8221</v>
      </c>
      <c r="G932" t="s">
        <v>8224</v>
      </c>
      <c r="H932" t="s">
        <v>8246</v>
      </c>
      <c r="I932">
        <v>1277501520</v>
      </c>
      <c r="J932" s="10">
        <f t="shared" si="56"/>
        <v>40354.897222222222</v>
      </c>
      <c r="K932">
        <v>1273874306</v>
      </c>
      <c r="L932" s="10">
        <f t="shared" si="57"/>
        <v>40312.915578703702</v>
      </c>
      <c r="M932" t="b">
        <v>0</v>
      </c>
      <c r="N932">
        <v>5</v>
      </c>
      <c r="O932" t="b">
        <v>0</v>
      </c>
      <c r="P932" t="s">
        <v>8278</v>
      </c>
      <c r="Q932" s="5">
        <f t="shared" si="58"/>
        <v>0.38333333333333336</v>
      </c>
      <c r="R932" s="6">
        <f t="shared" si="59"/>
        <v>69</v>
      </c>
      <c r="S932" t="s">
        <v>8325</v>
      </c>
      <c r="T932" t="s">
        <v>8328</v>
      </c>
    </row>
    <row r="933" spans="1:20" ht="43.2" x14ac:dyDescent="0.3">
      <c r="A933">
        <v>931</v>
      </c>
      <c r="B933" s="3" t="s">
        <v>932</v>
      </c>
      <c r="C933" s="3" t="s">
        <v>5041</v>
      </c>
      <c r="D933">
        <v>2000</v>
      </c>
      <c r="E933">
        <v>131</v>
      </c>
      <c r="F933" t="s">
        <v>8221</v>
      </c>
      <c r="G933" t="s">
        <v>8225</v>
      </c>
      <c r="H933" t="s">
        <v>8247</v>
      </c>
      <c r="I933">
        <v>1395007200</v>
      </c>
      <c r="J933" s="10">
        <f t="shared" si="56"/>
        <v>41714.916666666664</v>
      </c>
      <c r="K933">
        <v>1392021502</v>
      </c>
      <c r="L933" s="10">
        <f t="shared" si="57"/>
        <v>41680.359976851854</v>
      </c>
      <c r="M933" t="b">
        <v>0</v>
      </c>
      <c r="N933">
        <v>7</v>
      </c>
      <c r="O933" t="b">
        <v>0</v>
      </c>
      <c r="P933" t="s">
        <v>8278</v>
      </c>
      <c r="Q933" s="5">
        <f t="shared" si="58"/>
        <v>6.5500000000000003E-2</v>
      </c>
      <c r="R933" s="6">
        <f t="shared" si="59"/>
        <v>18.714285714285715</v>
      </c>
      <c r="S933" t="s">
        <v>8325</v>
      </c>
      <c r="T933" t="s">
        <v>8328</v>
      </c>
    </row>
    <row r="934" spans="1:20" ht="28.8" x14ac:dyDescent="0.3">
      <c r="A934">
        <v>932</v>
      </c>
      <c r="B934" s="3" t="s">
        <v>933</v>
      </c>
      <c r="C934" s="3" t="s">
        <v>5042</v>
      </c>
      <c r="D934">
        <v>9500</v>
      </c>
      <c r="E934">
        <v>1381</v>
      </c>
      <c r="F934" t="s">
        <v>8221</v>
      </c>
      <c r="G934" t="s">
        <v>8224</v>
      </c>
      <c r="H934" t="s">
        <v>8246</v>
      </c>
      <c r="I934">
        <v>1363990545</v>
      </c>
      <c r="J934" s="10">
        <f t="shared" si="56"/>
        <v>41355.927604166667</v>
      </c>
      <c r="K934">
        <v>1360106145</v>
      </c>
      <c r="L934" s="10">
        <f t="shared" si="57"/>
        <v>41310.969270833331</v>
      </c>
      <c r="M934" t="b">
        <v>0</v>
      </c>
      <c r="N934">
        <v>30</v>
      </c>
      <c r="O934" t="b">
        <v>0</v>
      </c>
      <c r="P934" t="s">
        <v>8278</v>
      </c>
      <c r="Q934" s="5">
        <f t="shared" si="58"/>
        <v>0.14536842105263159</v>
      </c>
      <c r="R934" s="6">
        <f t="shared" si="59"/>
        <v>46.033333333333331</v>
      </c>
      <c r="S934" t="s">
        <v>8325</v>
      </c>
      <c r="T934" t="s">
        <v>8328</v>
      </c>
    </row>
    <row r="935" spans="1:20" ht="43.2" x14ac:dyDescent="0.3">
      <c r="A935">
        <v>933</v>
      </c>
      <c r="B935" s="3" t="s">
        <v>934</v>
      </c>
      <c r="C935" s="3" t="s">
        <v>5043</v>
      </c>
      <c r="D935">
        <v>2000</v>
      </c>
      <c r="E935">
        <v>120</v>
      </c>
      <c r="F935" t="s">
        <v>8221</v>
      </c>
      <c r="G935" t="s">
        <v>8224</v>
      </c>
      <c r="H935" t="s">
        <v>8246</v>
      </c>
      <c r="I935">
        <v>1399867409</v>
      </c>
      <c r="J935" s="10">
        <f t="shared" si="56"/>
        <v>41771.169085648151</v>
      </c>
      <c r="K935">
        <v>1394683409</v>
      </c>
      <c r="L935" s="10">
        <f t="shared" si="57"/>
        <v>41711.169085648151</v>
      </c>
      <c r="M935" t="b">
        <v>0</v>
      </c>
      <c r="N935">
        <v>2</v>
      </c>
      <c r="O935" t="b">
        <v>0</v>
      </c>
      <c r="P935" t="s">
        <v>8278</v>
      </c>
      <c r="Q935" s="5">
        <f t="shared" si="58"/>
        <v>0.06</v>
      </c>
      <c r="R935" s="6">
        <f t="shared" si="59"/>
        <v>60</v>
      </c>
      <c r="S935" t="s">
        <v>8325</v>
      </c>
      <c r="T935" t="s">
        <v>8328</v>
      </c>
    </row>
    <row r="936" spans="1:20" ht="43.2" x14ac:dyDescent="0.3">
      <c r="A936">
        <v>934</v>
      </c>
      <c r="B936" s="3" t="s">
        <v>935</v>
      </c>
      <c r="C936" s="3" t="s">
        <v>5044</v>
      </c>
      <c r="D936">
        <v>5000</v>
      </c>
      <c r="E936">
        <v>1520</v>
      </c>
      <c r="F936" t="s">
        <v>8221</v>
      </c>
      <c r="G936" t="s">
        <v>8229</v>
      </c>
      <c r="H936" t="s">
        <v>8251</v>
      </c>
      <c r="I936">
        <v>1399183200</v>
      </c>
      <c r="J936" s="10">
        <f t="shared" si="56"/>
        <v>41763.25</v>
      </c>
      <c r="K936">
        <v>1396633284</v>
      </c>
      <c r="L936" s="10">
        <f t="shared" si="57"/>
        <v>41733.737083333333</v>
      </c>
      <c r="M936" t="b">
        <v>0</v>
      </c>
      <c r="N936">
        <v>30</v>
      </c>
      <c r="O936" t="b">
        <v>0</v>
      </c>
      <c r="P936" t="s">
        <v>8278</v>
      </c>
      <c r="Q936" s="5">
        <f t="shared" si="58"/>
        <v>0.30399999999999999</v>
      </c>
      <c r="R936" s="6">
        <f t="shared" si="59"/>
        <v>50.666666666666664</v>
      </c>
      <c r="S936" t="s">
        <v>8325</v>
      </c>
      <c r="T936" t="s">
        <v>8328</v>
      </c>
    </row>
    <row r="937" spans="1:20" ht="43.2" x14ac:dyDescent="0.3">
      <c r="A937">
        <v>935</v>
      </c>
      <c r="B937" s="3" t="s">
        <v>936</v>
      </c>
      <c r="C937" s="3" t="s">
        <v>5045</v>
      </c>
      <c r="D937">
        <v>3500</v>
      </c>
      <c r="E937">
        <v>50</v>
      </c>
      <c r="F937" t="s">
        <v>8221</v>
      </c>
      <c r="G937" t="s">
        <v>8224</v>
      </c>
      <c r="H937" t="s">
        <v>8246</v>
      </c>
      <c r="I937">
        <v>1454054429</v>
      </c>
      <c r="J937" s="10">
        <f t="shared" si="56"/>
        <v>42398.333668981482</v>
      </c>
      <c r="K937">
        <v>1451462429</v>
      </c>
      <c r="L937" s="10">
        <f t="shared" si="57"/>
        <v>42368.333668981482</v>
      </c>
      <c r="M937" t="b">
        <v>0</v>
      </c>
      <c r="N937">
        <v>2</v>
      </c>
      <c r="O937" t="b">
        <v>0</v>
      </c>
      <c r="P937" t="s">
        <v>8278</v>
      </c>
      <c r="Q937" s="5">
        <f t="shared" si="58"/>
        <v>1.4285714285714285E-2</v>
      </c>
      <c r="R937" s="6">
        <f t="shared" si="59"/>
        <v>25</v>
      </c>
      <c r="S937" t="s">
        <v>8325</v>
      </c>
      <c r="T937" t="s">
        <v>8328</v>
      </c>
    </row>
    <row r="938" spans="1:20" ht="43.2" x14ac:dyDescent="0.3">
      <c r="A938">
        <v>936</v>
      </c>
      <c r="B938" s="3" t="s">
        <v>937</v>
      </c>
      <c r="C938" s="3" t="s">
        <v>5046</v>
      </c>
      <c r="D938">
        <v>1400</v>
      </c>
      <c r="E938">
        <v>0</v>
      </c>
      <c r="F938" t="s">
        <v>8221</v>
      </c>
      <c r="G938" t="s">
        <v>8224</v>
      </c>
      <c r="H938" t="s">
        <v>8246</v>
      </c>
      <c r="I938">
        <v>1326916800</v>
      </c>
      <c r="J938" s="10">
        <f t="shared" si="56"/>
        <v>40926.833333333336</v>
      </c>
      <c r="K938">
        <v>1323131689</v>
      </c>
      <c r="L938" s="10">
        <f t="shared" si="57"/>
        <v>40883.024178240739</v>
      </c>
      <c r="M938" t="b">
        <v>0</v>
      </c>
      <c r="N938">
        <v>0</v>
      </c>
      <c r="O938" t="b">
        <v>0</v>
      </c>
      <c r="P938" t="s">
        <v>8278</v>
      </c>
      <c r="Q938" s="5">
        <f t="shared" si="58"/>
        <v>0</v>
      </c>
      <c r="R938" s="6" t="e">
        <f t="shared" si="59"/>
        <v>#DIV/0!</v>
      </c>
      <c r="S938" t="s">
        <v>8325</v>
      </c>
      <c r="T938" t="s">
        <v>8328</v>
      </c>
    </row>
    <row r="939" spans="1:20" ht="43.2" x14ac:dyDescent="0.3">
      <c r="A939">
        <v>937</v>
      </c>
      <c r="B939" s="3" t="s">
        <v>938</v>
      </c>
      <c r="C939" s="3" t="s">
        <v>5047</v>
      </c>
      <c r="D939">
        <v>3500</v>
      </c>
      <c r="E939">
        <v>40</v>
      </c>
      <c r="F939" t="s">
        <v>8221</v>
      </c>
      <c r="G939" t="s">
        <v>8224</v>
      </c>
      <c r="H939" t="s">
        <v>8246</v>
      </c>
      <c r="I939">
        <v>1383509357</v>
      </c>
      <c r="J939" s="10">
        <f t="shared" si="56"/>
        <v>41581.839780092596</v>
      </c>
      <c r="K939">
        <v>1380913757</v>
      </c>
      <c r="L939" s="10">
        <f t="shared" si="57"/>
        <v>41551.798113425924</v>
      </c>
      <c r="M939" t="b">
        <v>0</v>
      </c>
      <c r="N939">
        <v>2</v>
      </c>
      <c r="O939" t="b">
        <v>0</v>
      </c>
      <c r="P939" t="s">
        <v>8278</v>
      </c>
      <c r="Q939" s="5">
        <f t="shared" si="58"/>
        <v>1.1428571428571429E-2</v>
      </c>
      <c r="R939" s="6">
        <f t="shared" si="59"/>
        <v>20</v>
      </c>
      <c r="S939" t="s">
        <v>8325</v>
      </c>
      <c r="T939" t="s">
        <v>8328</v>
      </c>
    </row>
    <row r="940" spans="1:20" ht="43.2" x14ac:dyDescent="0.3">
      <c r="A940">
        <v>938</v>
      </c>
      <c r="B940" s="3" t="s">
        <v>939</v>
      </c>
      <c r="C940" s="3" t="s">
        <v>5048</v>
      </c>
      <c r="D940">
        <v>7000</v>
      </c>
      <c r="E940">
        <v>25</v>
      </c>
      <c r="F940" t="s">
        <v>8221</v>
      </c>
      <c r="G940" t="s">
        <v>8224</v>
      </c>
      <c r="H940" t="s">
        <v>8246</v>
      </c>
      <c r="I940">
        <v>1346585448</v>
      </c>
      <c r="J940" s="10">
        <f t="shared" si="56"/>
        <v>41154.479722222226</v>
      </c>
      <c r="K940">
        <v>1343993448</v>
      </c>
      <c r="L940" s="10">
        <f t="shared" si="57"/>
        <v>41124.479722222226</v>
      </c>
      <c r="M940" t="b">
        <v>0</v>
      </c>
      <c r="N940">
        <v>1</v>
      </c>
      <c r="O940" t="b">
        <v>0</v>
      </c>
      <c r="P940" t="s">
        <v>8278</v>
      </c>
      <c r="Q940" s="5">
        <f t="shared" si="58"/>
        <v>3.5714285714285713E-3</v>
      </c>
      <c r="R940" s="6">
        <f t="shared" si="59"/>
        <v>25</v>
      </c>
      <c r="S940" t="s">
        <v>8325</v>
      </c>
      <c r="T940" t="s">
        <v>8328</v>
      </c>
    </row>
    <row r="941" spans="1:20" ht="43.2" x14ac:dyDescent="0.3">
      <c r="A941">
        <v>939</v>
      </c>
      <c r="B941" s="3" t="s">
        <v>940</v>
      </c>
      <c r="C941" s="3" t="s">
        <v>5049</v>
      </c>
      <c r="D941">
        <v>2750</v>
      </c>
      <c r="E941">
        <v>40</v>
      </c>
      <c r="F941" t="s">
        <v>8221</v>
      </c>
      <c r="G941" t="s">
        <v>8224</v>
      </c>
      <c r="H941" t="s">
        <v>8246</v>
      </c>
      <c r="I941">
        <v>1372622280</v>
      </c>
      <c r="J941" s="10">
        <f t="shared" si="56"/>
        <v>41455.831944444442</v>
      </c>
      <c r="K941">
        <v>1369246738</v>
      </c>
      <c r="L941" s="10">
        <f t="shared" si="57"/>
        <v>41416.763171296298</v>
      </c>
      <c r="M941" t="b">
        <v>0</v>
      </c>
      <c r="N941">
        <v>2</v>
      </c>
      <c r="O941" t="b">
        <v>0</v>
      </c>
      <c r="P941" t="s">
        <v>8278</v>
      </c>
      <c r="Q941" s="5">
        <f t="shared" si="58"/>
        <v>1.4545454545454545E-2</v>
      </c>
      <c r="R941" s="6">
        <f t="shared" si="59"/>
        <v>20</v>
      </c>
      <c r="S941" t="s">
        <v>8325</v>
      </c>
      <c r="T941" t="s">
        <v>8328</v>
      </c>
    </row>
    <row r="942" spans="1:20" ht="43.2" x14ac:dyDescent="0.3">
      <c r="A942">
        <v>940</v>
      </c>
      <c r="B942" s="3" t="s">
        <v>941</v>
      </c>
      <c r="C942" s="3" t="s">
        <v>5050</v>
      </c>
      <c r="D942">
        <v>9000</v>
      </c>
      <c r="E942">
        <v>1544</v>
      </c>
      <c r="F942" t="s">
        <v>8221</v>
      </c>
      <c r="G942" t="s">
        <v>8224</v>
      </c>
      <c r="H942" t="s">
        <v>8246</v>
      </c>
      <c r="I942">
        <v>1439251926</v>
      </c>
      <c r="J942" s="10">
        <f t="shared" si="56"/>
        <v>42227.008402777778</v>
      </c>
      <c r="K942">
        <v>1435363926</v>
      </c>
      <c r="L942" s="10">
        <f t="shared" si="57"/>
        <v>42182.008402777778</v>
      </c>
      <c r="M942" t="b">
        <v>0</v>
      </c>
      <c r="N942">
        <v>14</v>
      </c>
      <c r="O942" t="b">
        <v>0</v>
      </c>
      <c r="P942" t="s">
        <v>8273</v>
      </c>
      <c r="Q942" s="5">
        <f t="shared" si="58"/>
        <v>0.17155555555555554</v>
      </c>
      <c r="R942" s="6">
        <f t="shared" si="59"/>
        <v>110.28571428571429</v>
      </c>
      <c r="S942" t="s">
        <v>8319</v>
      </c>
      <c r="T942" t="s">
        <v>8321</v>
      </c>
    </row>
    <row r="943" spans="1:20" ht="57.6" x14ac:dyDescent="0.3">
      <c r="A943">
        <v>941</v>
      </c>
      <c r="B943" s="3" t="s">
        <v>942</v>
      </c>
      <c r="C943" s="3" t="s">
        <v>5051</v>
      </c>
      <c r="D943">
        <v>50000</v>
      </c>
      <c r="E943">
        <v>1161</v>
      </c>
      <c r="F943" t="s">
        <v>8221</v>
      </c>
      <c r="G943" t="s">
        <v>8224</v>
      </c>
      <c r="H943" t="s">
        <v>8246</v>
      </c>
      <c r="I943">
        <v>1486693145</v>
      </c>
      <c r="J943" s="10">
        <f t="shared" si="56"/>
        <v>42776.096585648149</v>
      </c>
      <c r="K943">
        <v>1484101145</v>
      </c>
      <c r="L943" s="10">
        <f t="shared" si="57"/>
        <v>42746.096585648149</v>
      </c>
      <c r="M943" t="b">
        <v>0</v>
      </c>
      <c r="N943">
        <v>31</v>
      </c>
      <c r="O943" t="b">
        <v>0</v>
      </c>
      <c r="P943" t="s">
        <v>8273</v>
      </c>
      <c r="Q943" s="5">
        <f t="shared" si="58"/>
        <v>2.3220000000000001E-2</v>
      </c>
      <c r="R943" s="6">
        <f t="shared" si="59"/>
        <v>37.451612903225808</v>
      </c>
      <c r="S943" t="s">
        <v>8319</v>
      </c>
      <c r="T943" t="s">
        <v>8321</v>
      </c>
    </row>
    <row r="944" spans="1:20" ht="57.6" x14ac:dyDescent="0.3">
      <c r="A944">
        <v>942</v>
      </c>
      <c r="B944" s="3" t="s">
        <v>943</v>
      </c>
      <c r="C944" s="3" t="s">
        <v>5052</v>
      </c>
      <c r="D944">
        <v>7500</v>
      </c>
      <c r="E944">
        <v>668</v>
      </c>
      <c r="F944" t="s">
        <v>8221</v>
      </c>
      <c r="G944" t="s">
        <v>8224</v>
      </c>
      <c r="H944" t="s">
        <v>8246</v>
      </c>
      <c r="I944">
        <v>1455826460</v>
      </c>
      <c r="J944" s="10">
        <f t="shared" si="56"/>
        <v>42418.843287037031</v>
      </c>
      <c r="K944">
        <v>1452716060</v>
      </c>
      <c r="L944" s="10">
        <f t="shared" si="57"/>
        <v>42382.843287037031</v>
      </c>
      <c r="M944" t="b">
        <v>0</v>
      </c>
      <c r="N944">
        <v>16</v>
      </c>
      <c r="O944" t="b">
        <v>0</v>
      </c>
      <c r="P944" t="s">
        <v>8273</v>
      </c>
      <c r="Q944" s="5">
        <f t="shared" si="58"/>
        <v>8.9066666666666669E-2</v>
      </c>
      <c r="R944" s="6">
        <f t="shared" si="59"/>
        <v>41.75</v>
      </c>
      <c r="S944" t="s">
        <v>8319</v>
      </c>
      <c r="T944" t="s">
        <v>8321</v>
      </c>
    </row>
    <row r="945" spans="1:20" ht="28.8" x14ac:dyDescent="0.3">
      <c r="A945">
        <v>943</v>
      </c>
      <c r="B945" s="3" t="s">
        <v>944</v>
      </c>
      <c r="C945" s="3" t="s">
        <v>5053</v>
      </c>
      <c r="D945">
        <v>3000</v>
      </c>
      <c r="E945">
        <v>289</v>
      </c>
      <c r="F945" t="s">
        <v>8221</v>
      </c>
      <c r="G945" t="s">
        <v>8224</v>
      </c>
      <c r="H945" t="s">
        <v>8246</v>
      </c>
      <c r="I945">
        <v>1480438905</v>
      </c>
      <c r="J945" s="10">
        <f t="shared" si="56"/>
        <v>42703.709548611107</v>
      </c>
      <c r="K945">
        <v>1477843305</v>
      </c>
      <c r="L945" s="10">
        <f t="shared" si="57"/>
        <v>42673.66788194445</v>
      </c>
      <c r="M945" t="b">
        <v>0</v>
      </c>
      <c r="N945">
        <v>12</v>
      </c>
      <c r="O945" t="b">
        <v>0</v>
      </c>
      <c r="P945" t="s">
        <v>8273</v>
      </c>
      <c r="Q945" s="5">
        <f t="shared" si="58"/>
        <v>9.633333333333334E-2</v>
      </c>
      <c r="R945" s="6">
        <f t="shared" si="59"/>
        <v>24.083333333333332</v>
      </c>
      <c r="S945" t="s">
        <v>8319</v>
      </c>
      <c r="T945" t="s">
        <v>8321</v>
      </c>
    </row>
    <row r="946" spans="1:20" ht="43.2" x14ac:dyDescent="0.3">
      <c r="A946">
        <v>944</v>
      </c>
      <c r="B946" s="3" t="s">
        <v>945</v>
      </c>
      <c r="C946" s="3" t="s">
        <v>5054</v>
      </c>
      <c r="D946">
        <v>50000</v>
      </c>
      <c r="E946">
        <v>6663</v>
      </c>
      <c r="F946" t="s">
        <v>8221</v>
      </c>
      <c r="G946" t="s">
        <v>8224</v>
      </c>
      <c r="H946" t="s">
        <v>8246</v>
      </c>
      <c r="I946">
        <v>1460988000</v>
      </c>
      <c r="J946" s="10">
        <f t="shared" si="56"/>
        <v>42478.583333333328</v>
      </c>
      <c r="K946">
        <v>1458050450</v>
      </c>
      <c r="L946" s="10">
        <f t="shared" si="57"/>
        <v>42444.583912037036</v>
      </c>
      <c r="M946" t="b">
        <v>0</v>
      </c>
      <c r="N946">
        <v>96</v>
      </c>
      <c r="O946" t="b">
        <v>0</v>
      </c>
      <c r="P946" t="s">
        <v>8273</v>
      </c>
      <c r="Q946" s="5">
        <f t="shared" si="58"/>
        <v>0.13325999999999999</v>
      </c>
      <c r="R946" s="6">
        <f t="shared" si="59"/>
        <v>69.40625</v>
      </c>
      <c r="S946" t="s">
        <v>8319</v>
      </c>
      <c r="T946" t="s">
        <v>8321</v>
      </c>
    </row>
    <row r="947" spans="1:20" ht="43.2" x14ac:dyDescent="0.3">
      <c r="A947">
        <v>945</v>
      </c>
      <c r="B947" s="3" t="s">
        <v>946</v>
      </c>
      <c r="C947" s="3" t="s">
        <v>5055</v>
      </c>
      <c r="D947">
        <v>100000</v>
      </c>
      <c r="E947">
        <v>2484</v>
      </c>
      <c r="F947" t="s">
        <v>8221</v>
      </c>
      <c r="G947" t="s">
        <v>8230</v>
      </c>
      <c r="H947" t="s">
        <v>8249</v>
      </c>
      <c r="I947">
        <v>1487462340</v>
      </c>
      <c r="J947" s="10">
        <f t="shared" si="56"/>
        <v>42784.999305555553</v>
      </c>
      <c r="K947">
        <v>1482958626</v>
      </c>
      <c r="L947" s="10">
        <f t="shared" si="57"/>
        <v>42732.872986111113</v>
      </c>
      <c r="M947" t="b">
        <v>0</v>
      </c>
      <c r="N947">
        <v>16</v>
      </c>
      <c r="O947" t="b">
        <v>0</v>
      </c>
      <c r="P947" t="s">
        <v>8273</v>
      </c>
      <c r="Q947" s="5">
        <f t="shared" si="58"/>
        <v>2.4840000000000001E-2</v>
      </c>
      <c r="R947" s="6">
        <f t="shared" si="59"/>
        <v>155.25</v>
      </c>
      <c r="S947" t="s">
        <v>8319</v>
      </c>
      <c r="T947" t="s">
        <v>8321</v>
      </c>
    </row>
    <row r="948" spans="1:20" ht="43.2" x14ac:dyDescent="0.3">
      <c r="A948">
        <v>946</v>
      </c>
      <c r="B948" s="3" t="s">
        <v>947</v>
      </c>
      <c r="C948" s="3" t="s">
        <v>5056</v>
      </c>
      <c r="D948">
        <v>15000</v>
      </c>
      <c r="E948">
        <v>286</v>
      </c>
      <c r="F948" t="s">
        <v>8221</v>
      </c>
      <c r="G948" t="s">
        <v>8224</v>
      </c>
      <c r="H948" t="s">
        <v>8246</v>
      </c>
      <c r="I948">
        <v>1473444048</v>
      </c>
      <c r="J948" s="10">
        <f t="shared" si="56"/>
        <v>42622.750555555554</v>
      </c>
      <c r="K948">
        <v>1470852048</v>
      </c>
      <c r="L948" s="10">
        <f t="shared" si="57"/>
        <v>42592.750555555554</v>
      </c>
      <c r="M948" t="b">
        <v>0</v>
      </c>
      <c r="N948">
        <v>5</v>
      </c>
      <c r="O948" t="b">
        <v>0</v>
      </c>
      <c r="P948" t="s">
        <v>8273</v>
      </c>
      <c r="Q948" s="5">
        <f t="shared" si="58"/>
        <v>1.9066666666666666E-2</v>
      </c>
      <c r="R948" s="6">
        <f t="shared" si="59"/>
        <v>57.2</v>
      </c>
      <c r="S948" t="s">
        <v>8319</v>
      </c>
      <c r="T948" t="s">
        <v>8321</v>
      </c>
    </row>
    <row r="949" spans="1:20" ht="43.2" x14ac:dyDescent="0.3">
      <c r="A949">
        <v>947</v>
      </c>
      <c r="B949" s="3" t="s">
        <v>948</v>
      </c>
      <c r="C949" s="3" t="s">
        <v>5057</v>
      </c>
      <c r="D949">
        <v>850</v>
      </c>
      <c r="E949">
        <v>0</v>
      </c>
      <c r="F949" t="s">
        <v>8221</v>
      </c>
      <c r="G949" t="s">
        <v>8224</v>
      </c>
      <c r="H949" t="s">
        <v>8246</v>
      </c>
      <c r="I949">
        <v>1467312306</v>
      </c>
      <c r="J949" s="10">
        <f t="shared" si="56"/>
        <v>42551.781319444446</v>
      </c>
      <c r="K949">
        <v>1462128306</v>
      </c>
      <c r="L949" s="10">
        <f t="shared" si="57"/>
        <v>42491.781319444446</v>
      </c>
      <c r="M949" t="b">
        <v>0</v>
      </c>
      <c r="N949">
        <v>0</v>
      </c>
      <c r="O949" t="b">
        <v>0</v>
      </c>
      <c r="P949" t="s">
        <v>8273</v>
      </c>
      <c r="Q949" s="5">
        <f t="shared" si="58"/>
        <v>0</v>
      </c>
      <c r="R949" s="6" t="e">
        <f t="shared" si="59"/>
        <v>#DIV/0!</v>
      </c>
      <c r="S949" t="s">
        <v>8319</v>
      </c>
      <c r="T949" t="s">
        <v>8321</v>
      </c>
    </row>
    <row r="950" spans="1:20" ht="57.6" x14ac:dyDescent="0.3">
      <c r="A950">
        <v>948</v>
      </c>
      <c r="B950" s="3" t="s">
        <v>949</v>
      </c>
      <c r="C950" s="3" t="s">
        <v>5058</v>
      </c>
      <c r="D950">
        <v>4000</v>
      </c>
      <c r="E950">
        <v>480</v>
      </c>
      <c r="F950" t="s">
        <v>8221</v>
      </c>
      <c r="G950" t="s">
        <v>8233</v>
      </c>
      <c r="H950" t="s">
        <v>8249</v>
      </c>
      <c r="I950">
        <v>1457812364</v>
      </c>
      <c r="J950" s="10">
        <f t="shared" si="56"/>
        <v>42441.828287037039</v>
      </c>
      <c r="K950">
        <v>1455220364</v>
      </c>
      <c r="L950" s="10">
        <f t="shared" si="57"/>
        <v>42411.828287037039</v>
      </c>
      <c r="M950" t="b">
        <v>0</v>
      </c>
      <c r="N950">
        <v>8</v>
      </c>
      <c r="O950" t="b">
        <v>0</v>
      </c>
      <c r="P950" t="s">
        <v>8273</v>
      </c>
      <c r="Q950" s="5">
        <f t="shared" si="58"/>
        <v>0.12</v>
      </c>
      <c r="R950" s="6">
        <f t="shared" si="59"/>
        <v>60</v>
      </c>
      <c r="S950" t="s">
        <v>8319</v>
      </c>
      <c r="T950" t="s">
        <v>8321</v>
      </c>
    </row>
    <row r="951" spans="1:20" ht="43.2" x14ac:dyDescent="0.3">
      <c r="A951">
        <v>949</v>
      </c>
      <c r="B951" s="3" t="s">
        <v>950</v>
      </c>
      <c r="C951" s="3" t="s">
        <v>5059</v>
      </c>
      <c r="D951">
        <v>20000</v>
      </c>
      <c r="E951">
        <v>273</v>
      </c>
      <c r="F951" t="s">
        <v>8221</v>
      </c>
      <c r="G951" t="s">
        <v>8236</v>
      </c>
      <c r="H951" t="s">
        <v>8249</v>
      </c>
      <c r="I951">
        <v>1456016576</v>
      </c>
      <c r="J951" s="10">
        <f t="shared" si="56"/>
        <v>42421.043703703705</v>
      </c>
      <c r="K951">
        <v>1450832576</v>
      </c>
      <c r="L951" s="10">
        <f t="shared" si="57"/>
        <v>42361.043703703705</v>
      </c>
      <c r="M951" t="b">
        <v>0</v>
      </c>
      <c r="N951">
        <v>7</v>
      </c>
      <c r="O951" t="b">
        <v>0</v>
      </c>
      <c r="P951" t="s">
        <v>8273</v>
      </c>
      <c r="Q951" s="5">
        <f t="shared" si="58"/>
        <v>1.3650000000000001E-2</v>
      </c>
      <c r="R951" s="6">
        <f t="shared" si="59"/>
        <v>39</v>
      </c>
      <c r="S951" t="s">
        <v>8319</v>
      </c>
      <c r="T951" t="s">
        <v>8321</v>
      </c>
    </row>
    <row r="952" spans="1:20" ht="43.2" x14ac:dyDescent="0.3">
      <c r="A952">
        <v>950</v>
      </c>
      <c r="B952" s="3" t="s">
        <v>951</v>
      </c>
      <c r="C952" s="3" t="s">
        <v>5060</v>
      </c>
      <c r="D952">
        <v>5000</v>
      </c>
      <c r="E952">
        <v>1402</v>
      </c>
      <c r="F952" t="s">
        <v>8221</v>
      </c>
      <c r="G952" t="s">
        <v>8229</v>
      </c>
      <c r="H952" t="s">
        <v>8251</v>
      </c>
      <c r="I952">
        <v>1453053661</v>
      </c>
      <c r="J952" s="10">
        <f t="shared" si="56"/>
        <v>42386.750706018516</v>
      </c>
      <c r="K952">
        <v>1450461661</v>
      </c>
      <c r="L952" s="10">
        <f t="shared" si="57"/>
        <v>42356.750706018516</v>
      </c>
      <c r="M952" t="b">
        <v>0</v>
      </c>
      <c r="N952">
        <v>24</v>
      </c>
      <c r="O952" t="b">
        <v>0</v>
      </c>
      <c r="P952" t="s">
        <v>8273</v>
      </c>
      <c r="Q952" s="5">
        <f t="shared" si="58"/>
        <v>0.28039999999999998</v>
      </c>
      <c r="R952" s="6">
        <f t="shared" si="59"/>
        <v>58.416666666666664</v>
      </c>
      <c r="S952" t="s">
        <v>8319</v>
      </c>
      <c r="T952" t="s">
        <v>8321</v>
      </c>
    </row>
    <row r="953" spans="1:20" x14ac:dyDescent="0.3">
      <c r="A953">
        <v>951</v>
      </c>
      <c r="B953" s="3" t="s">
        <v>952</v>
      </c>
      <c r="C953" s="3" t="s">
        <v>5061</v>
      </c>
      <c r="D953">
        <v>50000</v>
      </c>
      <c r="E953">
        <v>19195</v>
      </c>
      <c r="F953" t="s">
        <v>8221</v>
      </c>
      <c r="G953" t="s">
        <v>8224</v>
      </c>
      <c r="H953" t="s">
        <v>8246</v>
      </c>
      <c r="I953">
        <v>1465054872</v>
      </c>
      <c r="J953" s="10">
        <f t="shared" si="56"/>
        <v>42525.653611111105</v>
      </c>
      <c r="K953">
        <v>1461166872</v>
      </c>
      <c r="L953" s="10">
        <f t="shared" si="57"/>
        <v>42480.653611111105</v>
      </c>
      <c r="M953" t="b">
        <v>0</v>
      </c>
      <c r="N953">
        <v>121</v>
      </c>
      <c r="O953" t="b">
        <v>0</v>
      </c>
      <c r="P953" t="s">
        <v>8273</v>
      </c>
      <c r="Q953" s="5">
        <f t="shared" si="58"/>
        <v>0.38390000000000002</v>
      </c>
      <c r="R953" s="6">
        <f t="shared" si="59"/>
        <v>158.63636363636363</v>
      </c>
      <c r="S953" t="s">
        <v>8319</v>
      </c>
      <c r="T953" t="s">
        <v>8321</v>
      </c>
    </row>
    <row r="954" spans="1:20" ht="28.8" x14ac:dyDescent="0.3">
      <c r="A954">
        <v>952</v>
      </c>
      <c r="B954" s="3" t="s">
        <v>953</v>
      </c>
      <c r="C954" s="3" t="s">
        <v>5062</v>
      </c>
      <c r="D954">
        <v>49000</v>
      </c>
      <c r="E954">
        <v>19572</v>
      </c>
      <c r="F954" t="s">
        <v>8221</v>
      </c>
      <c r="G954" t="s">
        <v>8224</v>
      </c>
      <c r="H954" t="s">
        <v>8246</v>
      </c>
      <c r="I954">
        <v>1479483812</v>
      </c>
      <c r="J954" s="10">
        <f t="shared" si="56"/>
        <v>42692.655231481483</v>
      </c>
      <c r="K954">
        <v>1476888212</v>
      </c>
      <c r="L954" s="10">
        <f t="shared" si="57"/>
        <v>42662.613564814819</v>
      </c>
      <c r="M954" t="b">
        <v>0</v>
      </c>
      <c r="N954">
        <v>196</v>
      </c>
      <c r="O954" t="b">
        <v>0</v>
      </c>
      <c r="P954" t="s">
        <v>8273</v>
      </c>
      <c r="Q954" s="5">
        <f t="shared" si="58"/>
        <v>0.39942857142857141</v>
      </c>
      <c r="R954" s="6">
        <f t="shared" si="59"/>
        <v>99.857142857142861</v>
      </c>
      <c r="S954" t="s">
        <v>8319</v>
      </c>
      <c r="T954" t="s">
        <v>8321</v>
      </c>
    </row>
    <row r="955" spans="1:20" ht="43.2" x14ac:dyDescent="0.3">
      <c r="A955">
        <v>953</v>
      </c>
      <c r="B955" s="3" t="s">
        <v>954</v>
      </c>
      <c r="C955" s="3" t="s">
        <v>5063</v>
      </c>
      <c r="D955">
        <v>15000</v>
      </c>
      <c r="E955">
        <v>126</v>
      </c>
      <c r="F955" t="s">
        <v>8221</v>
      </c>
      <c r="G955" t="s">
        <v>8224</v>
      </c>
      <c r="H955" t="s">
        <v>8246</v>
      </c>
      <c r="I955">
        <v>1422158199</v>
      </c>
      <c r="J955" s="10">
        <f t="shared" si="56"/>
        <v>42029.164340277777</v>
      </c>
      <c r="K955">
        <v>1419566199</v>
      </c>
      <c r="L955" s="10">
        <f t="shared" si="57"/>
        <v>41999.164340277777</v>
      </c>
      <c r="M955" t="b">
        <v>0</v>
      </c>
      <c r="N955">
        <v>5</v>
      </c>
      <c r="O955" t="b">
        <v>0</v>
      </c>
      <c r="P955" t="s">
        <v>8273</v>
      </c>
      <c r="Q955" s="5">
        <f t="shared" si="58"/>
        <v>8.3999999999999995E-3</v>
      </c>
      <c r="R955" s="6">
        <f t="shared" si="59"/>
        <v>25.2</v>
      </c>
      <c r="S955" t="s">
        <v>8319</v>
      </c>
      <c r="T955" t="s">
        <v>8321</v>
      </c>
    </row>
    <row r="956" spans="1:20" ht="43.2" x14ac:dyDescent="0.3">
      <c r="A956">
        <v>954</v>
      </c>
      <c r="B956" s="3" t="s">
        <v>955</v>
      </c>
      <c r="C956" s="3" t="s">
        <v>5064</v>
      </c>
      <c r="D956">
        <v>15000</v>
      </c>
      <c r="E956">
        <v>6511</v>
      </c>
      <c r="F956" t="s">
        <v>8221</v>
      </c>
      <c r="G956" t="s">
        <v>8224</v>
      </c>
      <c r="H956" t="s">
        <v>8246</v>
      </c>
      <c r="I956">
        <v>1440100839</v>
      </c>
      <c r="J956" s="10">
        <f t="shared" si="56"/>
        <v>42236.833784722221</v>
      </c>
      <c r="K956">
        <v>1436472039</v>
      </c>
      <c r="L956" s="10">
        <f t="shared" si="57"/>
        <v>42194.833784722221</v>
      </c>
      <c r="M956" t="b">
        <v>0</v>
      </c>
      <c r="N956">
        <v>73</v>
      </c>
      <c r="O956" t="b">
        <v>0</v>
      </c>
      <c r="P956" t="s">
        <v>8273</v>
      </c>
      <c r="Q956" s="5">
        <f t="shared" si="58"/>
        <v>0.43406666666666666</v>
      </c>
      <c r="R956" s="6">
        <f t="shared" si="59"/>
        <v>89.191780821917803</v>
      </c>
      <c r="S956" t="s">
        <v>8319</v>
      </c>
      <c r="T956" t="s">
        <v>8321</v>
      </c>
    </row>
    <row r="957" spans="1:20" ht="43.2" x14ac:dyDescent="0.3">
      <c r="A957">
        <v>955</v>
      </c>
      <c r="B957" s="3" t="s">
        <v>956</v>
      </c>
      <c r="C957" s="3" t="s">
        <v>5065</v>
      </c>
      <c r="D957">
        <v>300000</v>
      </c>
      <c r="E957">
        <v>16984</v>
      </c>
      <c r="F957" t="s">
        <v>8221</v>
      </c>
      <c r="G957" t="s">
        <v>8224</v>
      </c>
      <c r="H957" t="s">
        <v>8246</v>
      </c>
      <c r="I957">
        <v>1473750300</v>
      </c>
      <c r="J957" s="10">
        <f t="shared" si="56"/>
        <v>42626.295138888891</v>
      </c>
      <c r="K957">
        <v>1470294300</v>
      </c>
      <c r="L957" s="10">
        <f t="shared" si="57"/>
        <v>42586.295138888891</v>
      </c>
      <c r="M957" t="b">
        <v>0</v>
      </c>
      <c r="N957">
        <v>93</v>
      </c>
      <c r="O957" t="b">
        <v>0</v>
      </c>
      <c r="P957" t="s">
        <v>8273</v>
      </c>
      <c r="Q957" s="5">
        <f t="shared" si="58"/>
        <v>5.6613333333333335E-2</v>
      </c>
      <c r="R957" s="6">
        <f t="shared" si="59"/>
        <v>182.6236559139785</v>
      </c>
      <c r="S957" t="s">
        <v>8319</v>
      </c>
      <c r="T957" t="s">
        <v>8321</v>
      </c>
    </row>
    <row r="958" spans="1:20" ht="57.6" x14ac:dyDescent="0.3">
      <c r="A958">
        <v>956</v>
      </c>
      <c r="B958" s="3" t="s">
        <v>957</v>
      </c>
      <c r="C958" s="3" t="s">
        <v>5066</v>
      </c>
      <c r="D958">
        <v>50000</v>
      </c>
      <c r="E958">
        <v>861</v>
      </c>
      <c r="F958" t="s">
        <v>8221</v>
      </c>
      <c r="G958" t="s">
        <v>8224</v>
      </c>
      <c r="H958" t="s">
        <v>8246</v>
      </c>
      <c r="I958">
        <v>1430081759</v>
      </c>
      <c r="J958" s="10">
        <f t="shared" si="56"/>
        <v>42120.872210648144</v>
      </c>
      <c r="K958">
        <v>1424901359</v>
      </c>
      <c r="L958" s="10">
        <f t="shared" si="57"/>
        <v>42060.913877314815</v>
      </c>
      <c r="M958" t="b">
        <v>0</v>
      </c>
      <c r="N958">
        <v>17</v>
      </c>
      <c r="O958" t="b">
        <v>0</v>
      </c>
      <c r="P958" t="s">
        <v>8273</v>
      </c>
      <c r="Q958" s="5">
        <f t="shared" si="58"/>
        <v>1.7219999999999999E-2</v>
      </c>
      <c r="R958" s="6">
        <f t="shared" si="59"/>
        <v>50.647058823529413</v>
      </c>
      <c r="S958" t="s">
        <v>8319</v>
      </c>
      <c r="T958" t="s">
        <v>8321</v>
      </c>
    </row>
    <row r="959" spans="1:20" ht="28.8" x14ac:dyDescent="0.3">
      <c r="A959">
        <v>957</v>
      </c>
      <c r="B959" s="3" t="s">
        <v>958</v>
      </c>
      <c r="C959" s="3" t="s">
        <v>5067</v>
      </c>
      <c r="D959">
        <v>12000</v>
      </c>
      <c r="E959">
        <v>233</v>
      </c>
      <c r="F959" t="s">
        <v>8221</v>
      </c>
      <c r="G959" t="s">
        <v>8224</v>
      </c>
      <c r="H959" t="s">
        <v>8246</v>
      </c>
      <c r="I959">
        <v>1479392133</v>
      </c>
      <c r="J959" s="10">
        <f t="shared" si="56"/>
        <v>42691.594131944439</v>
      </c>
      <c r="K959">
        <v>1476710133</v>
      </c>
      <c r="L959" s="10">
        <f t="shared" si="57"/>
        <v>42660.552465277782</v>
      </c>
      <c r="M959" t="b">
        <v>0</v>
      </c>
      <c r="N959">
        <v>7</v>
      </c>
      <c r="O959" t="b">
        <v>0</v>
      </c>
      <c r="P959" t="s">
        <v>8273</v>
      </c>
      <c r="Q959" s="5">
        <f t="shared" si="58"/>
        <v>1.9416666666666665E-2</v>
      </c>
      <c r="R959" s="6">
        <f t="shared" si="59"/>
        <v>33.285714285714285</v>
      </c>
      <c r="S959" t="s">
        <v>8319</v>
      </c>
      <c r="T959" t="s">
        <v>8321</v>
      </c>
    </row>
    <row r="960" spans="1:20" ht="57.6" x14ac:dyDescent="0.3">
      <c r="A960">
        <v>958</v>
      </c>
      <c r="B960" s="3" t="s">
        <v>959</v>
      </c>
      <c r="C960" s="3" t="s">
        <v>5068</v>
      </c>
      <c r="D960">
        <v>7777</v>
      </c>
      <c r="E960">
        <v>881</v>
      </c>
      <c r="F960" t="s">
        <v>8221</v>
      </c>
      <c r="G960" t="s">
        <v>8224</v>
      </c>
      <c r="H960" t="s">
        <v>8246</v>
      </c>
      <c r="I960">
        <v>1428641940</v>
      </c>
      <c r="J960" s="10">
        <f t="shared" si="56"/>
        <v>42104.207638888889</v>
      </c>
      <c r="K960">
        <v>1426792563</v>
      </c>
      <c r="L960" s="10">
        <f t="shared" si="57"/>
        <v>42082.802812499998</v>
      </c>
      <c r="M960" t="b">
        <v>0</v>
      </c>
      <c r="N960">
        <v>17</v>
      </c>
      <c r="O960" t="b">
        <v>0</v>
      </c>
      <c r="P960" t="s">
        <v>8273</v>
      </c>
      <c r="Q960" s="5">
        <f t="shared" si="58"/>
        <v>0.11328275684711328</v>
      </c>
      <c r="R960" s="6">
        <f t="shared" si="59"/>
        <v>51.823529411764703</v>
      </c>
      <c r="S960" t="s">
        <v>8319</v>
      </c>
      <c r="T960" t="s">
        <v>8321</v>
      </c>
    </row>
    <row r="961" spans="1:20" ht="43.2" x14ac:dyDescent="0.3">
      <c r="A961">
        <v>959</v>
      </c>
      <c r="B961" s="3" t="s">
        <v>960</v>
      </c>
      <c r="C961" s="3" t="s">
        <v>5069</v>
      </c>
      <c r="D961">
        <v>50000</v>
      </c>
      <c r="E961">
        <v>19430</v>
      </c>
      <c r="F961" t="s">
        <v>8221</v>
      </c>
      <c r="G961" t="s">
        <v>8224</v>
      </c>
      <c r="H961" t="s">
        <v>8246</v>
      </c>
      <c r="I961">
        <v>1421640665</v>
      </c>
      <c r="J961" s="10">
        <f t="shared" si="56"/>
        <v>42023.174363425926</v>
      </c>
      <c r="K961">
        <v>1419048665</v>
      </c>
      <c r="L961" s="10">
        <f t="shared" si="57"/>
        <v>41993.174363425926</v>
      </c>
      <c r="M961" t="b">
        <v>0</v>
      </c>
      <c r="N961">
        <v>171</v>
      </c>
      <c r="O961" t="b">
        <v>0</v>
      </c>
      <c r="P961" t="s">
        <v>8273</v>
      </c>
      <c r="Q961" s="5">
        <f t="shared" si="58"/>
        <v>0.3886</v>
      </c>
      <c r="R961" s="6">
        <f t="shared" si="59"/>
        <v>113.62573099415205</v>
      </c>
      <c r="S961" t="s">
        <v>8319</v>
      </c>
      <c r="T961" t="s">
        <v>8321</v>
      </c>
    </row>
    <row r="962" spans="1:20" ht="43.2" x14ac:dyDescent="0.3">
      <c r="A962">
        <v>960</v>
      </c>
      <c r="B962" s="3" t="s">
        <v>961</v>
      </c>
      <c r="C962" s="3" t="s">
        <v>5070</v>
      </c>
      <c r="D962">
        <v>55650</v>
      </c>
      <c r="E962">
        <v>25655</v>
      </c>
      <c r="F962" t="s">
        <v>8221</v>
      </c>
      <c r="G962" t="s">
        <v>8224</v>
      </c>
      <c r="H962" t="s">
        <v>8246</v>
      </c>
      <c r="I962">
        <v>1489500155</v>
      </c>
      <c r="J962" s="10">
        <f t="shared" si="56"/>
        <v>42808.585127314815</v>
      </c>
      <c r="K962">
        <v>1485874955</v>
      </c>
      <c r="L962" s="10">
        <f t="shared" si="57"/>
        <v>42766.626793981486</v>
      </c>
      <c r="M962" t="b">
        <v>0</v>
      </c>
      <c r="N962">
        <v>188</v>
      </c>
      <c r="O962" t="b">
        <v>0</v>
      </c>
      <c r="P962" t="s">
        <v>8273</v>
      </c>
      <c r="Q962" s="5">
        <f t="shared" si="58"/>
        <v>0.46100628930817611</v>
      </c>
      <c r="R962" s="6">
        <f t="shared" si="59"/>
        <v>136.46276595744681</v>
      </c>
      <c r="S962" t="s">
        <v>8319</v>
      </c>
      <c r="T962" t="s">
        <v>8321</v>
      </c>
    </row>
    <row r="963" spans="1:20" ht="43.2" x14ac:dyDescent="0.3">
      <c r="A963">
        <v>961</v>
      </c>
      <c r="B963" s="3" t="s">
        <v>962</v>
      </c>
      <c r="C963" s="3" t="s">
        <v>5071</v>
      </c>
      <c r="D963">
        <v>95000</v>
      </c>
      <c r="E963">
        <v>40079</v>
      </c>
      <c r="F963" t="s">
        <v>8221</v>
      </c>
      <c r="G963" t="s">
        <v>8224</v>
      </c>
      <c r="H963" t="s">
        <v>8246</v>
      </c>
      <c r="I963">
        <v>1487617200</v>
      </c>
      <c r="J963" s="10">
        <f t="shared" ref="J963:J1026" si="60">(((I963/60)/60)/24)+DATE(1970,1,1)</f>
        <v>42786.791666666672</v>
      </c>
      <c r="K963">
        <v>1483634335</v>
      </c>
      <c r="L963" s="10">
        <f t="shared" ref="L963:L1026" si="61">(((K963/60)/60)/24)+DATE(1970,1,1)</f>
        <v>42740.693692129629</v>
      </c>
      <c r="M963" t="b">
        <v>0</v>
      </c>
      <c r="N963">
        <v>110</v>
      </c>
      <c r="O963" t="b">
        <v>0</v>
      </c>
      <c r="P963" t="s">
        <v>8273</v>
      </c>
      <c r="Q963" s="5">
        <f t="shared" ref="Q963:Q1026" si="62">E963/D963</f>
        <v>0.42188421052631581</v>
      </c>
      <c r="R963" s="6">
        <f t="shared" ref="R963:R1026" si="63">E963/N963</f>
        <v>364.35454545454547</v>
      </c>
      <c r="S963" t="s">
        <v>8319</v>
      </c>
      <c r="T963" t="s">
        <v>8321</v>
      </c>
    </row>
    <row r="964" spans="1:20" ht="43.2" x14ac:dyDescent="0.3">
      <c r="A964">
        <v>962</v>
      </c>
      <c r="B964" s="3" t="s">
        <v>963</v>
      </c>
      <c r="C964" s="3" t="s">
        <v>5072</v>
      </c>
      <c r="D964">
        <v>2500</v>
      </c>
      <c r="E964">
        <v>712</v>
      </c>
      <c r="F964" t="s">
        <v>8221</v>
      </c>
      <c r="G964" t="s">
        <v>8224</v>
      </c>
      <c r="H964" t="s">
        <v>8246</v>
      </c>
      <c r="I964">
        <v>1455210353</v>
      </c>
      <c r="J964" s="10">
        <f t="shared" si="60"/>
        <v>42411.712418981479</v>
      </c>
      <c r="K964">
        <v>1451927153</v>
      </c>
      <c r="L964" s="10">
        <f t="shared" si="61"/>
        <v>42373.712418981479</v>
      </c>
      <c r="M964" t="b">
        <v>0</v>
      </c>
      <c r="N964">
        <v>37</v>
      </c>
      <c r="O964" t="b">
        <v>0</v>
      </c>
      <c r="P964" t="s">
        <v>8273</v>
      </c>
      <c r="Q964" s="5">
        <f t="shared" si="62"/>
        <v>0.2848</v>
      </c>
      <c r="R964" s="6">
        <f t="shared" si="63"/>
        <v>19.243243243243242</v>
      </c>
      <c r="S964" t="s">
        <v>8319</v>
      </c>
      <c r="T964" t="s">
        <v>8321</v>
      </c>
    </row>
    <row r="965" spans="1:20" ht="28.8" x14ac:dyDescent="0.3">
      <c r="A965">
        <v>963</v>
      </c>
      <c r="B965" s="3" t="s">
        <v>964</v>
      </c>
      <c r="C965" s="3" t="s">
        <v>5073</v>
      </c>
      <c r="D965">
        <v>35000</v>
      </c>
      <c r="E965">
        <v>377</v>
      </c>
      <c r="F965" t="s">
        <v>8221</v>
      </c>
      <c r="G965" t="s">
        <v>8224</v>
      </c>
      <c r="H965" t="s">
        <v>8246</v>
      </c>
      <c r="I965">
        <v>1476717319</v>
      </c>
      <c r="J965" s="10">
        <f t="shared" si="60"/>
        <v>42660.635636574079</v>
      </c>
      <c r="K965">
        <v>1473693319</v>
      </c>
      <c r="L965" s="10">
        <f t="shared" si="61"/>
        <v>42625.635636574079</v>
      </c>
      <c r="M965" t="b">
        <v>0</v>
      </c>
      <c r="N965">
        <v>9</v>
      </c>
      <c r="O965" t="b">
        <v>0</v>
      </c>
      <c r="P965" t="s">
        <v>8273</v>
      </c>
      <c r="Q965" s="5">
        <f t="shared" si="62"/>
        <v>1.0771428571428571E-2</v>
      </c>
      <c r="R965" s="6">
        <f t="shared" si="63"/>
        <v>41.888888888888886</v>
      </c>
      <c r="S965" t="s">
        <v>8319</v>
      </c>
      <c r="T965" t="s">
        <v>8321</v>
      </c>
    </row>
    <row r="966" spans="1:20" ht="43.2" x14ac:dyDescent="0.3">
      <c r="A966">
        <v>964</v>
      </c>
      <c r="B966" s="3" t="s">
        <v>965</v>
      </c>
      <c r="C966" s="3" t="s">
        <v>5074</v>
      </c>
      <c r="D966">
        <v>110000</v>
      </c>
      <c r="E966">
        <v>879</v>
      </c>
      <c r="F966" t="s">
        <v>8221</v>
      </c>
      <c r="G966" t="s">
        <v>8229</v>
      </c>
      <c r="H966" t="s">
        <v>8251</v>
      </c>
      <c r="I966">
        <v>1441119919</v>
      </c>
      <c r="J966" s="10">
        <f t="shared" si="60"/>
        <v>42248.628692129627</v>
      </c>
      <c r="K966">
        <v>1437663919</v>
      </c>
      <c r="L966" s="10">
        <f t="shared" si="61"/>
        <v>42208.628692129627</v>
      </c>
      <c r="M966" t="b">
        <v>0</v>
      </c>
      <c r="N966">
        <v>29</v>
      </c>
      <c r="O966" t="b">
        <v>0</v>
      </c>
      <c r="P966" t="s">
        <v>8273</v>
      </c>
      <c r="Q966" s="5">
        <f t="shared" si="62"/>
        <v>7.9909090909090902E-3</v>
      </c>
      <c r="R966" s="6">
        <f t="shared" si="63"/>
        <v>30.310344827586206</v>
      </c>
      <c r="S966" t="s">
        <v>8319</v>
      </c>
      <c r="T966" t="s">
        <v>8321</v>
      </c>
    </row>
    <row r="967" spans="1:20" ht="43.2" x14ac:dyDescent="0.3">
      <c r="A967">
        <v>965</v>
      </c>
      <c r="B967" s="3" t="s">
        <v>966</v>
      </c>
      <c r="C967" s="3" t="s">
        <v>5075</v>
      </c>
      <c r="D967">
        <v>25000</v>
      </c>
      <c r="E967">
        <v>298</v>
      </c>
      <c r="F967" t="s">
        <v>8221</v>
      </c>
      <c r="G967" t="s">
        <v>8224</v>
      </c>
      <c r="H967" t="s">
        <v>8246</v>
      </c>
      <c r="I967">
        <v>1477454340</v>
      </c>
      <c r="J967" s="10">
        <f t="shared" si="60"/>
        <v>42669.165972222225</v>
      </c>
      <c r="K967">
        <v>1474676646</v>
      </c>
      <c r="L967" s="10">
        <f t="shared" si="61"/>
        <v>42637.016736111109</v>
      </c>
      <c r="M967" t="b">
        <v>0</v>
      </c>
      <c r="N967">
        <v>6</v>
      </c>
      <c r="O967" t="b">
        <v>0</v>
      </c>
      <c r="P967" t="s">
        <v>8273</v>
      </c>
      <c r="Q967" s="5">
        <f t="shared" si="62"/>
        <v>1.192E-2</v>
      </c>
      <c r="R967" s="6">
        <f t="shared" si="63"/>
        <v>49.666666666666664</v>
      </c>
      <c r="S967" t="s">
        <v>8319</v>
      </c>
      <c r="T967" t="s">
        <v>8321</v>
      </c>
    </row>
    <row r="968" spans="1:20" ht="43.2" x14ac:dyDescent="0.3">
      <c r="A968">
        <v>966</v>
      </c>
      <c r="B968" s="3" t="s">
        <v>967</v>
      </c>
      <c r="C968" s="3" t="s">
        <v>5076</v>
      </c>
      <c r="D968">
        <v>12000</v>
      </c>
      <c r="E968">
        <v>1776</v>
      </c>
      <c r="F968" t="s">
        <v>8221</v>
      </c>
      <c r="G968" t="s">
        <v>8224</v>
      </c>
      <c r="H968" t="s">
        <v>8246</v>
      </c>
      <c r="I968">
        <v>1475766932</v>
      </c>
      <c r="J968" s="10">
        <f t="shared" si="60"/>
        <v>42649.635787037041</v>
      </c>
      <c r="K968">
        <v>1473174932</v>
      </c>
      <c r="L968" s="10">
        <f t="shared" si="61"/>
        <v>42619.635787037041</v>
      </c>
      <c r="M968" t="b">
        <v>0</v>
      </c>
      <c r="N968">
        <v>30</v>
      </c>
      <c r="O968" t="b">
        <v>0</v>
      </c>
      <c r="P968" t="s">
        <v>8273</v>
      </c>
      <c r="Q968" s="5">
        <f t="shared" si="62"/>
        <v>0.14799999999999999</v>
      </c>
      <c r="R968" s="6">
        <f t="shared" si="63"/>
        <v>59.2</v>
      </c>
      <c r="S968" t="s">
        <v>8319</v>
      </c>
      <c r="T968" t="s">
        <v>8321</v>
      </c>
    </row>
    <row r="969" spans="1:20" ht="43.2" x14ac:dyDescent="0.3">
      <c r="A969">
        <v>967</v>
      </c>
      <c r="B969" s="3" t="s">
        <v>968</v>
      </c>
      <c r="C969" s="3" t="s">
        <v>5077</v>
      </c>
      <c r="D969">
        <v>20000</v>
      </c>
      <c r="E969">
        <v>3562</v>
      </c>
      <c r="F969" t="s">
        <v>8221</v>
      </c>
      <c r="G969" t="s">
        <v>8224</v>
      </c>
      <c r="H969" t="s">
        <v>8246</v>
      </c>
      <c r="I969">
        <v>1461301574</v>
      </c>
      <c r="J969" s="10">
        <f t="shared" si="60"/>
        <v>42482.21266203704</v>
      </c>
      <c r="K969">
        <v>1456121174</v>
      </c>
      <c r="L969" s="10">
        <f t="shared" si="61"/>
        <v>42422.254328703704</v>
      </c>
      <c r="M969" t="b">
        <v>0</v>
      </c>
      <c r="N969">
        <v>81</v>
      </c>
      <c r="O969" t="b">
        <v>0</v>
      </c>
      <c r="P969" t="s">
        <v>8273</v>
      </c>
      <c r="Q969" s="5">
        <f t="shared" si="62"/>
        <v>0.17810000000000001</v>
      </c>
      <c r="R969" s="6">
        <f t="shared" si="63"/>
        <v>43.97530864197531</v>
      </c>
      <c r="S969" t="s">
        <v>8319</v>
      </c>
      <c r="T969" t="s">
        <v>8321</v>
      </c>
    </row>
    <row r="970" spans="1:20" ht="43.2" x14ac:dyDescent="0.3">
      <c r="A970">
        <v>968</v>
      </c>
      <c r="B970" s="3" t="s">
        <v>969</v>
      </c>
      <c r="C970" s="3" t="s">
        <v>5078</v>
      </c>
      <c r="D970">
        <v>8000</v>
      </c>
      <c r="E970">
        <v>106</v>
      </c>
      <c r="F970" t="s">
        <v>8221</v>
      </c>
      <c r="G970" t="s">
        <v>8224</v>
      </c>
      <c r="H970" t="s">
        <v>8246</v>
      </c>
      <c r="I970">
        <v>1408134034</v>
      </c>
      <c r="J970" s="10">
        <f t="shared" si="60"/>
        <v>41866.847615740742</v>
      </c>
      <c r="K970">
        <v>1405542034</v>
      </c>
      <c r="L970" s="10">
        <f t="shared" si="61"/>
        <v>41836.847615740742</v>
      </c>
      <c r="M970" t="b">
        <v>0</v>
      </c>
      <c r="N970">
        <v>4</v>
      </c>
      <c r="O970" t="b">
        <v>0</v>
      </c>
      <c r="P970" t="s">
        <v>8273</v>
      </c>
      <c r="Q970" s="5">
        <f t="shared" si="62"/>
        <v>1.325E-2</v>
      </c>
      <c r="R970" s="6">
        <f t="shared" si="63"/>
        <v>26.5</v>
      </c>
      <c r="S970" t="s">
        <v>8319</v>
      </c>
      <c r="T970" t="s">
        <v>8321</v>
      </c>
    </row>
    <row r="971" spans="1:20" ht="28.8" x14ac:dyDescent="0.3">
      <c r="A971">
        <v>969</v>
      </c>
      <c r="B971" s="3" t="s">
        <v>970</v>
      </c>
      <c r="C971" s="3" t="s">
        <v>5079</v>
      </c>
      <c r="D971">
        <v>30000</v>
      </c>
      <c r="E971">
        <v>14000</v>
      </c>
      <c r="F971" t="s">
        <v>8221</v>
      </c>
      <c r="G971" t="s">
        <v>8238</v>
      </c>
      <c r="H971" t="s">
        <v>8256</v>
      </c>
      <c r="I971">
        <v>1486624607</v>
      </c>
      <c r="J971" s="10">
        <f t="shared" si="60"/>
        <v>42775.30332175926</v>
      </c>
      <c r="K971">
        <v>1483773407</v>
      </c>
      <c r="L971" s="10">
        <f t="shared" si="61"/>
        <v>42742.30332175926</v>
      </c>
      <c r="M971" t="b">
        <v>0</v>
      </c>
      <c r="N971">
        <v>11</v>
      </c>
      <c r="O971" t="b">
        <v>0</v>
      </c>
      <c r="P971" t="s">
        <v>8273</v>
      </c>
      <c r="Q971" s="5">
        <f t="shared" si="62"/>
        <v>0.46666666666666667</v>
      </c>
      <c r="R971" s="6">
        <f t="shared" si="63"/>
        <v>1272.7272727272727</v>
      </c>
      <c r="S971" t="s">
        <v>8319</v>
      </c>
      <c r="T971" t="s">
        <v>8321</v>
      </c>
    </row>
    <row r="972" spans="1:20" ht="57.6" x14ac:dyDescent="0.3">
      <c r="A972">
        <v>970</v>
      </c>
      <c r="B972" s="3" t="s">
        <v>971</v>
      </c>
      <c r="C972" s="3" t="s">
        <v>5080</v>
      </c>
      <c r="D972">
        <v>5000</v>
      </c>
      <c r="E972">
        <v>2296</v>
      </c>
      <c r="F972" t="s">
        <v>8221</v>
      </c>
      <c r="G972" t="s">
        <v>8229</v>
      </c>
      <c r="H972" t="s">
        <v>8251</v>
      </c>
      <c r="I972">
        <v>1485147540</v>
      </c>
      <c r="J972" s="10">
        <f t="shared" si="60"/>
        <v>42758.207638888889</v>
      </c>
      <c r="K972">
        <v>1481951853</v>
      </c>
      <c r="L972" s="10">
        <f t="shared" si="61"/>
        <v>42721.220520833333</v>
      </c>
      <c r="M972" t="b">
        <v>0</v>
      </c>
      <c r="N972">
        <v>14</v>
      </c>
      <c r="O972" t="b">
        <v>0</v>
      </c>
      <c r="P972" t="s">
        <v>8273</v>
      </c>
      <c r="Q972" s="5">
        <f t="shared" si="62"/>
        <v>0.4592</v>
      </c>
      <c r="R972" s="6">
        <f t="shared" si="63"/>
        <v>164</v>
      </c>
      <c r="S972" t="s">
        <v>8319</v>
      </c>
      <c r="T972" t="s">
        <v>8321</v>
      </c>
    </row>
    <row r="973" spans="1:20" ht="43.2" x14ac:dyDescent="0.3">
      <c r="A973">
        <v>971</v>
      </c>
      <c r="B973" s="3" t="s">
        <v>972</v>
      </c>
      <c r="C973" s="3" t="s">
        <v>5081</v>
      </c>
      <c r="D973">
        <v>100000</v>
      </c>
      <c r="E973">
        <v>226</v>
      </c>
      <c r="F973" t="s">
        <v>8221</v>
      </c>
      <c r="G973" t="s">
        <v>8224</v>
      </c>
      <c r="H973" t="s">
        <v>8246</v>
      </c>
      <c r="I973">
        <v>1433178060</v>
      </c>
      <c r="J973" s="10">
        <f t="shared" si="60"/>
        <v>42156.709027777775</v>
      </c>
      <c r="K973">
        <v>1429290060</v>
      </c>
      <c r="L973" s="10">
        <f t="shared" si="61"/>
        <v>42111.709027777775</v>
      </c>
      <c r="M973" t="b">
        <v>0</v>
      </c>
      <c r="N973">
        <v>5</v>
      </c>
      <c r="O973" t="b">
        <v>0</v>
      </c>
      <c r="P973" t="s">
        <v>8273</v>
      </c>
      <c r="Q973" s="5">
        <f t="shared" si="62"/>
        <v>2.2599999999999999E-3</v>
      </c>
      <c r="R973" s="6">
        <f t="shared" si="63"/>
        <v>45.2</v>
      </c>
      <c r="S973" t="s">
        <v>8319</v>
      </c>
      <c r="T973" t="s">
        <v>8321</v>
      </c>
    </row>
    <row r="974" spans="1:20" ht="43.2" x14ac:dyDescent="0.3">
      <c r="A974">
        <v>972</v>
      </c>
      <c r="B974" s="3" t="s">
        <v>973</v>
      </c>
      <c r="C974" s="3" t="s">
        <v>5082</v>
      </c>
      <c r="D974">
        <v>20000</v>
      </c>
      <c r="E974">
        <v>6925</v>
      </c>
      <c r="F974" t="s">
        <v>8221</v>
      </c>
      <c r="G974" t="s">
        <v>8224</v>
      </c>
      <c r="H974" t="s">
        <v>8246</v>
      </c>
      <c r="I974">
        <v>1409813940</v>
      </c>
      <c r="J974" s="10">
        <f t="shared" si="60"/>
        <v>41886.290972222225</v>
      </c>
      <c r="K974">
        <v>1407271598</v>
      </c>
      <c r="L974" s="10">
        <f t="shared" si="61"/>
        <v>41856.865717592591</v>
      </c>
      <c r="M974" t="b">
        <v>0</v>
      </c>
      <c r="N974">
        <v>45</v>
      </c>
      <c r="O974" t="b">
        <v>0</v>
      </c>
      <c r="P974" t="s">
        <v>8273</v>
      </c>
      <c r="Q974" s="5">
        <f t="shared" si="62"/>
        <v>0.34625</v>
      </c>
      <c r="R974" s="6">
        <f t="shared" si="63"/>
        <v>153.88888888888889</v>
      </c>
      <c r="S974" t="s">
        <v>8319</v>
      </c>
      <c r="T974" t="s">
        <v>8321</v>
      </c>
    </row>
    <row r="975" spans="1:20" ht="43.2" x14ac:dyDescent="0.3">
      <c r="A975">
        <v>973</v>
      </c>
      <c r="B975" s="3" t="s">
        <v>974</v>
      </c>
      <c r="C975" s="3" t="s">
        <v>5083</v>
      </c>
      <c r="D975">
        <v>20000</v>
      </c>
      <c r="E975">
        <v>411</v>
      </c>
      <c r="F975" t="s">
        <v>8221</v>
      </c>
      <c r="G975" t="s">
        <v>8224</v>
      </c>
      <c r="H975" t="s">
        <v>8246</v>
      </c>
      <c r="I975">
        <v>1447032093</v>
      </c>
      <c r="J975" s="10">
        <f t="shared" si="60"/>
        <v>42317.056631944448</v>
      </c>
      <c r="K975">
        <v>1441844493</v>
      </c>
      <c r="L975" s="10">
        <f t="shared" si="61"/>
        <v>42257.014965277776</v>
      </c>
      <c r="M975" t="b">
        <v>0</v>
      </c>
      <c r="N975">
        <v>8</v>
      </c>
      <c r="O975" t="b">
        <v>0</v>
      </c>
      <c r="P975" t="s">
        <v>8273</v>
      </c>
      <c r="Q975" s="5">
        <f t="shared" si="62"/>
        <v>2.0549999999999999E-2</v>
      </c>
      <c r="R975" s="6">
        <f t="shared" si="63"/>
        <v>51.375</v>
      </c>
      <c r="S975" t="s">
        <v>8319</v>
      </c>
      <c r="T975" t="s">
        <v>8321</v>
      </c>
    </row>
    <row r="976" spans="1:20" ht="43.2" x14ac:dyDescent="0.3">
      <c r="A976">
        <v>974</v>
      </c>
      <c r="B976" s="3" t="s">
        <v>975</v>
      </c>
      <c r="C976" s="3" t="s">
        <v>5084</v>
      </c>
      <c r="D976">
        <v>50000</v>
      </c>
      <c r="E976">
        <v>280</v>
      </c>
      <c r="F976" t="s">
        <v>8221</v>
      </c>
      <c r="G976" t="s">
        <v>8224</v>
      </c>
      <c r="H976" t="s">
        <v>8246</v>
      </c>
      <c r="I976">
        <v>1458925156</v>
      </c>
      <c r="J976" s="10">
        <f t="shared" si="60"/>
        <v>42454.707824074074</v>
      </c>
      <c r="K976">
        <v>1456336756</v>
      </c>
      <c r="L976" s="10">
        <f t="shared" si="61"/>
        <v>42424.749490740738</v>
      </c>
      <c r="M976" t="b">
        <v>0</v>
      </c>
      <c r="N976">
        <v>3</v>
      </c>
      <c r="O976" t="b">
        <v>0</v>
      </c>
      <c r="P976" t="s">
        <v>8273</v>
      </c>
      <c r="Q976" s="5">
        <f t="shared" si="62"/>
        <v>5.5999999999999999E-3</v>
      </c>
      <c r="R976" s="6">
        <f t="shared" si="63"/>
        <v>93.333333333333329</v>
      </c>
      <c r="S976" t="s">
        <v>8319</v>
      </c>
      <c r="T976" t="s">
        <v>8321</v>
      </c>
    </row>
    <row r="977" spans="1:20" ht="43.2" x14ac:dyDescent="0.3">
      <c r="A977">
        <v>975</v>
      </c>
      <c r="B977" s="3" t="s">
        <v>976</v>
      </c>
      <c r="C977" s="3" t="s">
        <v>5085</v>
      </c>
      <c r="D977">
        <v>100000</v>
      </c>
      <c r="E977">
        <v>2607</v>
      </c>
      <c r="F977" t="s">
        <v>8221</v>
      </c>
      <c r="G977" t="s">
        <v>8224</v>
      </c>
      <c r="H977" t="s">
        <v>8246</v>
      </c>
      <c r="I977">
        <v>1467132185</v>
      </c>
      <c r="J977" s="10">
        <f t="shared" si="60"/>
        <v>42549.696585648147</v>
      </c>
      <c r="K977">
        <v>1461948185</v>
      </c>
      <c r="L977" s="10">
        <f t="shared" si="61"/>
        <v>42489.696585648147</v>
      </c>
      <c r="M977" t="b">
        <v>0</v>
      </c>
      <c r="N977">
        <v>24</v>
      </c>
      <c r="O977" t="b">
        <v>0</v>
      </c>
      <c r="P977" t="s">
        <v>8273</v>
      </c>
      <c r="Q977" s="5">
        <f t="shared" si="62"/>
        <v>2.6069999999999999E-2</v>
      </c>
      <c r="R977" s="6">
        <f t="shared" si="63"/>
        <v>108.625</v>
      </c>
      <c r="S977" t="s">
        <v>8319</v>
      </c>
      <c r="T977" t="s">
        <v>8321</v>
      </c>
    </row>
    <row r="978" spans="1:20" ht="43.2" x14ac:dyDescent="0.3">
      <c r="A978">
        <v>976</v>
      </c>
      <c r="B978" s="3" t="s">
        <v>977</v>
      </c>
      <c r="C978" s="3" t="s">
        <v>5086</v>
      </c>
      <c r="D978">
        <v>150000</v>
      </c>
      <c r="E978">
        <v>2889</v>
      </c>
      <c r="F978" t="s">
        <v>8221</v>
      </c>
      <c r="G978" t="s">
        <v>8226</v>
      </c>
      <c r="H978" t="s">
        <v>8248</v>
      </c>
      <c r="I978">
        <v>1439515497</v>
      </c>
      <c r="J978" s="10">
        <f t="shared" si="60"/>
        <v>42230.058993055558</v>
      </c>
      <c r="K978">
        <v>1435627497</v>
      </c>
      <c r="L978" s="10">
        <f t="shared" si="61"/>
        <v>42185.058993055558</v>
      </c>
      <c r="M978" t="b">
        <v>0</v>
      </c>
      <c r="N978">
        <v>18</v>
      </c>
      <c r="O978" t="b">
        <v>0</v>
      </c>
      <c r="P978" t="s">
        <v>8273</v>
      </c>
      <c r="Q978" s="5">
        <f t="shared" si="62"/>
        <v>1.9259999999999999E-2</v>
      </c>
      <c r="R978" s="6">
        <f t="shared" si="63"/>
        <v>160.5</v>
      </c>
      <c r="S978" t="s">
        <v>8319</v>
      </c>
      <c r="T978" t="s">
        <v>8321</v>
      </c>
    </row>
    <row r="979" spans="1:20" ht="43.2" x14ac:dyDescent="0.3">
      <c r="A979">
        <v>977</v>
      </c>
      <c r="B979" s="3" t="s">
        <v>978</v>
      </c>
      <c r="C979" s="3" t="s">
        <v>5087</v>
      </c>
      <c r="D979">
        <v>2700</v>
      </c>
      <c r="E979">
        <v>909</v>
      </c>
      <c r="F979" t="s">
        <v>8221</v>
      </c>
      <c r="G979" t="s">
        <v>8239</v>
      </c>
      <c r="H979" t="s">
        <v>8249</v>
      </c>
      <c r="I979">
        <v>1456094197</v>
      </c>
      <c r="J979" s="10">
        <f t="shared" si="60"/>
        <v>42421.942094907412</v>
      </c>
      <c r="K979">
        <v>1453502197</v>
      </c>
      <c r="L979" s="10">
        <f t="shared" si="61"/>
        <v>42391.942094907412</v>
      </c>
      <c r="M979" t="b">
        <v>0</v>
      </c>
      <c r="N979">
        <v>12</v>
      </c>
      <c r="O979" t="b">
        <v>0</v>
      </c>
      <c r="P979" t="s">
        <v>8273</v>
      </c>
      <c r="Q979" s="5">
        <f t="shared" si="62"/>
        <v>0.33666666666666667</v>
      </c>
      <c r="R979" s="6">
        <f t="shared" si="63"/>
        <v>75.75</v>
      </c>
      <c r="S979" t="s">
        <v>8319</v>
      </c>
      <c r="T979" t="s">
        <v>8321</v>
      </c>
    </row>
    <row r="980" spans="1:20" ht="43.2" x14ac:dyDescent="0.3">
      <c r="A980">
        <v>978</v>
      </c>
      <c r="B980" s="3" t="s">
        <v>979</v>
      </c>
      <c r="C980" s="3" t="s">
        <v>5088</v>
      </c>
      <c r="D980">
        <v>172889</v>
      </c>
      <c r="E980">
        <v>97273</v>
      </c>
      <c r="F980" t="s">
        <v>8221</v>
      </c>
      <c r="G980" t="s">
        <v>8235</v>
      </c>
      <c r="H980" t="s">
        <v>8255</v>
      </c>
      <c r="I980">
        <v>1456385101</v>
      </c>
      <c r="J980" s="10">
        <f t="shared" si="60"/>
        <v>42425.309039351851</v>
      </c>
      <c r="K980">
        <v>1453793101</v>
      </c>
      <c r="L980" s="10">
        <f t="shared" si="61"/>
        <v>42395.309039351851</v>
      </c>
      <c r="M980" t="b">
        <v>0</v>
      </c>
      <c r="N980">
        <v>123</v>
      </c>
      <c r="O980" t="b">
        <v>0</v>
      </c>
      <c r="P980" t="s">
        <v>8273</v>
      </c>
      <c r="Q980" s="5">
        <f t="shared" si="62"/>
        <v>0.5626326718299024</v>
      </c>
      <c r="R980" s="6">
        <f t="shared" si="63"/>
        <v>790.83739837398377</v>
      </c>
      <c r="S980" t="s">
        <v>8319</v>
      </c>
      <c r="T980" t="s">
        <v>8321</v>
      </c>
    </row>
    <row r="981" spans="1:20" ht="43.2" x14ac:dyDescent="0.3">
      <c r="A981">
        <v>979</v>
      </c>
      <c r="B981" s="3" t="s">
        <v>980</v>
      </c>
      <c r="C981" s="3" t="s">
        <v>5089</v>
      </c>
      <c r="D981">
        <v>35000</v>
      </c>
      <c r="E981">
        <v>28986.16</v>
      </c>
      <c r="F981" t="s">
        <v>8221</v>
      </c>
      <c r="G981" t="s">
        <v>8224</v>
      </c>
      <c r="H981" t="s">
        <v>8246</v>
      </c>
      <c r="I981">
        <v>1466449140</v>
      </c>
      <c r="J981" s="10">
        <f t="shared" si="60"/>
        <v>42541.790972222225</v>
      </c>
      <c r="K981">
        <v>1463392828</v>
      </c>
      <c r="L981" s="10">
        <f t="shared" si="61"/>
        <v>42506.416990740734</v>
      </c>
      <c r="M981" t="b">
        <v>0</v>
      </c>
      <c r="N981">
        <v>96</v>
      </c>
      <c r="O981" t="b">
        <v>0</v>
      </c>
      <c r="P981" t="s">
        <v>8273</v>
      </c>
      <c r="Q981" s="5">
        <f t="shared" si="62"/>
        <v>0.82817600000000002</v>
      </c>
      <c r="R981" s="6">
        <f t="shared" si="63"/>
        <v>301.93916666666667</v>
      </c>
      <c r="S981" t="s">
        <v>8319</v>
      </c>
      <c r="T981" t="s">
        <v>8321</v>
      </c>
    </row>
    <row r="982" spans="1:20" ht="57.6" x14ac:dyDescent="0.3">
      <c r="A982">
        <v>980</v>
      </c>
      <c r="B982" s="3" t="s">
        <v>981</v>
      </c>
      <c r="C982" s="3" t="s">
        <v>5090</v>
      </c>
      <c r="D982">
        <v>10000</v>
      </c>
      <c r="E982">
        <v>1486</v>
      </c>
      <c r="F982" t="s">
        <v>8221</v>
      </c>
      <c r="G982" t="s">
        <v>8224</v>
      </c>
      <c r="H982" t="s">
        <v>8246</v>
      </c>
      <c r="I982">
        <v>1417387322</v>
      </c>
      <c r="J982" s="10">
        <f t="shared" si="60"/>
        <v>41973.945856481485</v>
      </c>
      <c r="K982">
        <v>1413495722</v>
      </c>
      <c r="L982" s="10">
        <f t="shared" si="61"/>
        <v>41928.904189814813</v>
      </c>
      <c r="M982" t="b">
        <v>0</v>
      </c>
      <c r="N982">
        <v>31</v>
      </c>
      <c r="O982" t="b">
        <v>0</v>
      </c>
      <c r="P982" t="s">
        <v>8273</v>
      </c>
      <c r="Q982" s="5">
        <f t="shared" si="62"/>
        <v>0.14860000000000001</v>
      </c>
      <c r="R982" s="6">
        <f t="shared" si="63"/>
        <v>47.935483870967744</v>
      </c>
      <c r="S982" t="s">
        <v>8319</v>
      </c>
      <c r="T982" t="s">
        <v>8321</v>
      </c>
    </row>
    <row r="983" spans="1:20" ht="57.6" x14ac:dyDescent="0.3">
      <c r="A983">
        <v>981</v>
      </c>
      <c r="B983" s="3" t="s">
        <v>982</v>
      </c>
      <c r="C983" s="3" t="s">
        <v>5091</v>
      </c>
      <c r="D983">
        <v>88888</v>
      </c>
      <c r="E983">
        <v>11</v>
      </c>
      <c r="F983" t="s">
        <v>8221</v>
      </c>
      <c r="G983" t="s">
        <v>8224</v>
      </c>
      <c r="H983" t="s">
        <v>8246</v>
      </c>
      <c r="I983">
        <v>1407624222</v>
      </c>
      <c r="J983" s="10">
        <f t="shared" si="60"/>
        <v>41860.947013888886</v>
      </c>
      <c r="K983">
        <v>1405032222</v>
      </c>
      <c r="L983" s="10">
        <f t="shared" si="61"/>
        <v>41830.947013888886</v>
      </c>
      <c r="M983" t="b">
        <v>0</v>
      </c>
      <c r="N983">
        <v>4</v>
      </c>
      <c r="O983" t="b">
        <v>0</v>
      </c>
      <c r="P983" t="s">
        <v>8273</v>
      </c>
      <c r="Q983" s="5">
        <f t="shared" si="62"/>
        <v>1.2375123751237513E-4</v>
      </c>
      <c r="R983" s="6">
        <f t="shared" si="63"/>
        <v>2.75</v>
      </c>
      <c r="S983" t="s">
        <v>8319</v>
      </c>
      <c r="T983" t="s">
        <v>8321</v>
      </c>
    </row>
    <row r="984" spans="1:20" ht="28.8" x14ac:dyDescent="0.3">
      <c r="A984">
        <v>982</v>
      </c>
      <c r="B984" s="3" t="s">
        <v>983</v>
      </c>
      <c r="C984" s="3" t="s">
        <v>5092</v>
      </c>
      <c r="D984">
        <v>17500</v>
      </c>
      <c r="E984">
        <v>3</v>
      </c>
      <c r="F984" t="s">
        <v>8221</v>
      </c>
      <c r="G984" t="s">
        <v>8224</v>
      </c>
      <c r="H984" t="s">
        <v>8246</v>
      </c>
      <c r="I984">
        <v>1475431486</v>
      </c>
      <c r="J984" s="10">
        <f t="shared" si="60"/>
        <v>42645.753310185188</v>
      </c>
      <c r="K984">
        <v>1472839486</v>
      </c>
      <c r="L984" s="10">
        <f t="shared" si="61"/>
        <v>42615.753310185188</v>
      </c>
      <c r="M984" t="b">
        <v>0</v>
      </c>
      <c r="N984">
        <v>3</v>
      </c>
      <c r="O984" t="b">
        <v>0</v>
      </c>
      <c r="P984" t="s">
        <v>8273</v>
      </c>
      <c r="Q984" s="5">
        <f t="shared" si="62"/>
        <v>1.7142857142857143E-4</v>
      </c>
      <c r="R984" s="6">
        <f t="shared" si="63"/>
        <v>1</v>
      </c>
      <c r="S984" t="s">
        <v>8319</v>
      </c>
      <c r="T984" t="s">
        <v>8321</v>
      </c>
    </row>
    <row r="985" spans="1:20" ht="57.6" x14ac:dyDescent="0.3">
      <c r="A985">
        <v>983</v>
      </c>
      <c r="B985" s="3" t="s">
        <v>984</v>
      </c>
      <c r="C985" s="3" t="s">
        <v>5093</v>
      </c>
      <c r="D985">
        <v>104219</v>
      </c>
      <c r="E985">
        <v>30751</v>
      </c>
      <c r="F985" t="s">
        <v>8221</v>
      </c>
      <c r="G985" t="s">
        <v>8227</v>
      </c>
      <c r="H985" t="s">
        <v>8249</v>
      </c>
      <c r="I985">
        <v>1471985640</v>
      </c>
      <c r="J985" s="10">
        <f t="shared" si="60"/>
        <v>42605.870833333334</v>
      </c>
      <c r="K985">
        <v>1469289685</v>
      </c>
      <c r="L985" s="10">
        <f t="shared" si="61"/>
        <v>42574.667650462965</v>
      </c>
      <c r="M985" t="b">
        <v>0</v>
      </c>
      <c r="N985">
        <v>179</v>
      </c>
      <c r="O985" t="b">
        <v>0</v>
      </c>
      <c r="P985" t="s">
        <v>8273</v>
      </c>
      <c r="Q985" s="5">
        <f t="shared" si="62"/>
        <v>0.2950613611721471</v>
      </c>
      <c r="R985" s="6">
        <f t="shared" si="63"/>
        <v>171.79329608938548</v>
      </c>
      <c r="S985" t="s">
        <v>8319</v>
      </c>
      <c r="T985" t="s">
        <v>8321</v>
      </c>
    </row>
    <row r="986" spans="1:20" ht="72" x14ac:dyDescent="0.3">
      <c r="A986">
        <v>984</v>
      </c>
      <c r="B986" s="3" t="s">
        <v>985</v>
      </c>
      <c r="C986" s="3" t="s">
        <v>5094</v>
      </c>
      <c r="D986">
        <v>10000</v>
      </c>
      <c r="E986">
        <v>106</v>
      </c>
      <c r="F986" t="s">
        <v>8221</v>
      </c>
      <c r="G986" t="s">
        <v>8224</v>
      </c>
      <c r="H986" t="s">
        <v>8246</v>
      </c>
      <c r="I986">
        <v>1427507208</v>
      </c>
      <c r="J986" s="10">
        <f t="shared" si="60"/>
        <v>42091.074166666673</v>
      </c>
      <c r="K986">
        <v>1424918808</v>
      </c>
      <c r="L986" s="10">
        <f t="shared" si="61"/>
        <v>42061.11583333333</v>
      </c>
      <c r="M986" t="b">
        <v>0</v>
      </c>
      <c r="N986">
        <v>3</v>
      </c>
      <c r="O986" t="b">
        <v>0</v>
      </c>
      <c r="P986" t="s">
        <v>8273</v>
      </c>
      <c r="Q986" s="5">
        <f t="shared" si="62"/>
        <v>1.06E-2</v>
      </c>
      <c r="R986" s="6">
        <f t="shared" si="63"/>
        <v>35.333333333333336</v>
      </c>
      <c r="S986" t="s">
        <v>8319</v>
      </c>
      <c r="T986" t="s">
        <v>8321</v>
      </c>
    </row>
    <row r="987" spans="1:20" ht="43.2" x14ac:dyDescent="0.3">
      <c r="A987">
        <v>985</v>
      </c>
      <c r="B987" s="3" t="s">
        <v>986</v>
      </c>
      <c r="C987" s="3" t="s">
        <v>5095</v>
      </c>
      <c r="D987">
        <v>30000</v>
      </c>
      <c r="E987">
        <v>1888</v>
      </c>
      <c r="F987" t="s">
        <v>8221</v>
      </c>
      <c r="G987" t="s">
        <v>8236</v>
      </c>
      <c r="H987" t="s">
        <v>8249</v>
      </c>
      <c r="I987">
        <v>1451602800</v>
      </c>
      <c r="J987" s="10">
        <f t="shared" si="60"/>
        <v>42369.958333333328</v>
      </c>
      <c r="K987">
        <v>1449011610</v>
      </c>
      <c r="L987" s="10">
        <f t="shared" si="61"/>
        <v>42339.967708333337</v>
      </c>
      <c r="M987" t="b">
        <v>0</v>
      </c>
      <c r="N987">
        <v>23</v>
      </c>
      <c r="O987" t="b">
        <v>0</v>
      </c>
      <c r="P987" t="s">
        <v>8273</v>
      </c>
      <c r="Q987" s="5">
        <f t="shared" si="62"/>
        <v>6.2933333333333327E-2</v>
      </c>
      <c r="R987" s="6">
        <f t="shared" si="63"/>
        <v>82.086956521739125</v>
      </c>
      <c r="S987" t="s">
        <v>8319</v>
      </c>
      <c r="T987" t="s">
        <v>8321</v>
      </c>
    </row>
    <row r="988" spans="1:20" ht="57.6" x14ac:dyDescent="0.3">
      <c r="A988">
        <v>986</v>
      </c>
      <c r="B988" s="3" t="s">
        <v>987</v>
      </c>
      <c r="C988" s="3" t="s">
        <v>5096</v>
      </c>
      <c r="D988">
        <v>20000</v>
      </c>
      <c r="E988">
        <v>2550</v>
      </c>
      <c r="F988" t="s">
        <v>8221</v>
      </c>
      <c r="G988" t="s">
        <v>8225</v>
      </c>
      <c r="H988" t="s">
        <v>8247</v>
      </c>
      <c r="I988">
        <v>1452384000</v>
      </c>
      <c r="J988" s="10">
        <f t="shared" si="60"/>
        <v>42379</v>
      </c>
      <c r="K988">
        <v>1447698300</v>
      </c>
      <c r="L988" s="10">
        <f t="shared" si="61"/>
        <v>42324.767361111109</v>
      </c>
      <c r="M988" t="b">
        <v>0</v>
      </c>
      <c r="N988">
        <v>23</v>
      </c>
      <c r="O988" t="b">
        <v>0</v>
      </c>
      <c r="P988" t="s">
        <v>8273</v>
      </c>
      <c r="Q988" s="5">
        <f t="shared" si="62"/>
        <v>0.1275</v>
      </c>
      <c r="R988" s="6">
        <f t="shared" si="63"/>
        <v>110.8695652173913</v>
      </c>
      <c r="S988" t="s">
        <v>8319</v>
      </c>
      <c r="T988" t="s">
        <v>8321</v>
      </c>
    </row>
    <row r="989" spans="1:20" ht="43.2" x14ac:dyDescent="0.3">
      <c r="A989">
        <v>987</v>
      </c>
      <c r="B989" s="3" t="s">
        <v>988</v>
      </c>
      <c r="C989" s="3" t="s">
        <v>5097</v>
      </c>
      <c r="D989">
        <v>50000</v>
      </c>
      <c r="E989">
        <v>6610</v>
      </c>
      <c r="F989" t="s">
        <v>8221</v>
      </c>
      <c r="G989" t="s">
        <v>8233</v>
      </c>
      <c r="H989" t="s">
        <v>8249</v>
      </c>
      <c r="I989">
        <v>1403507050</v>
      </c>
      <c r="J989" s="10">
        <f t="shared" si="60"/>
        <v>41813.294560185182</v>
      </c>
      <c r="K989">
        <v>1400051050</v>
      </c>
      <c r="L989" s="10">
        <f t="shared" si="61"/>
        <v>41773.294560185182</v>
      </c>
      <c r="M989" t="b">
        <v>0</v>
      </c>
      <c r="N989">
        <v>41</v>
      </c>
      <c r="O989" t="b">
        <v>0</v>
      </c>
      <c r="P989" t="s">
        <v>8273</v>
      </c>
      <c r="Q989" s="5">
        <f t="shared" si="62"/>
        <v>0.13220000000000001</v>
      </c>
      <c r="R989" s="6">
        <f t="shared" si="63"/>
        <v>161.21951219512195</v>
      </c>
      <c r="S989" t="s">
        <v>8319</v>
      </c>
      <c r="T989" t="s">
        <v>8321</v>
      </c>
    </row>
    <row r="990" spans="1:20" ht="57.6" x14ac:dyDescent="0.3">
      <c r="A990">
        <v>988</v>
      </c>
      <c r="B990" s="3" t="s">
        <v>989</v>
      </c>
      <c r="C990" s="3" t="s">
        <v>5098</v>
      </c>
      <c r="D990">
        <v>5000</v>
      </c>
      <c r="E990">
        <v>0</v>
      </c>
      <c r="F990" t="s">
        <v>8221</v>
      </c>
      <c r="G990" t="s">
        <v>8237</v>
      </c>
      <c r="H990" t="s">
        <v>8249</v>
      </c>
      <c r="I990">
        <v>1475310825</v>
      </c>
      <c r="J990" s="10">
        <f t="shared" si="60"/>
        <v>42644.356770833328</v>
      </c>
      <c r="K990">
        <v>1472718825</v>
      </c>
      <c r="L990" s="10">
        <f t="shared" si="61"/>
        <v>42614.356770833328</v>
      </c>
      <c r="M990" t="b">
        <v>0</v>
      </c>
      <c r="N990">
        <v>0</v>
      </c>
      <c r="O990" t="b">
        <v>0</v>
      </c>
      <c r="P990" t="s">
        <v>8273</v>
      </c>
      <c r="Q990" s="5">
        <f t="shared" si="62"/>
        <v>0</v>
      </c>
      <c r="R990" s="6" t="e">
        <f t="shared" si="63"/>
        <v>#DIV/0!</v>
      </c>
      <c r="S990" t="s">
        <v>8319</v>
      </c>
      <c r="T990" t="s">
        <v>8321</v>
      </c>
    </row>
    <row r="991" spans="1:20" ht="28.8" x14ac:dyDescent="0.3">
      <c r="A991">
        <v>989</v>
      </c>
      <c r="B991" s="3" t="s">
        <v>990</v>
      </c>
      <c r="C991" s="3" t="s">
        <v>5099</v>
      </c>
      <c r="D991">
        <v>10000</v>
      </c>
      <c r="E991">
        <v>1677</v>
      </c>
      <c r="F991" t="s">
        <v>8221</v>
      </c>
      <c r="G991" t="s">
        <v>8224</v>
      </c>
      <c r="H991" t="s">
        <v>8246</v>
      </c>
      <c r="I991">
        <v>1475101495</v>
      </c>
      <c r="J991" s="10">
        <f t="shared" si="60"/>
        <v>42641.933969907404</v>
      </c>
      <c r="K991">
        <v>1472509495</v>
      </c>
      <c r="L991" s="10">
        <f t="shared" si="61"/>
        <v>42611.933969907404</v>
      </c>
      <c r="M991" t="b">
        <v>0</v>
      </c>
      <c r="N991">
        <v>32</v>
      </c>
      <c r="O991" t="b">
        <v>0</v>
      </c>
      <c r="P991" t="s">
        <v>8273</v>
      </c>
      <c r="Q991" s="5">
        <f t="shared" si="62"/>
        <v>0.16769999999999999</v>
      </c>
      <c r="R991" s="6">
        <f t="shared" si="63"/>
        <v>52.40625</v>
      </c>
      <c r="S991" t="s">
        <v>8319</v>
      </c>
      <c r="T991" t="s">
        <v>8321</v>
      </c>
    </row>
    <row r="992" spans="1:20" ht="43.2" x14ac:dyDescent="0.3">
      <c r="A992">
        <v>990</v>
      </c>
      <c r="B992" s="3" t="s">
        <v>991</v>
      </c>
      <c r="C992" s="3" t="s">
        <v>5100</v>
      </c>
      <c r="D992">
        <v>25000</v>
      </c>
      <c r="E992">
        <v>26</v>
      </c>
      <c r="F992" t="s">
        <v>8221</v>
      </c>
      <c r="G992" t="s">
        <v>8224</v>
      </c>
      <c r="H992" t="s">
        <v>8246</v>
      </c>
      <c r="I992">
        <v>1409770164</v>
      </c>
      <c r="J992" s="10">
        <f t="shared" si="60"/>
        <v>41885.784305555557</v>
      </c>
      <c r="K992">
        <v>1407178164</v>
      </c>
      <c r="L992" s="10">
        <f t="shared" si="61"/>
        <v>41855.784305555557</v>
      </c>
      <c r="M992" t="b">
        <v>0</v>
      </c>
      <c r="N992">
        <v>2</v>
      </c>
      <c r="O992" t="b">
        <v>0</v>
      </c>
      <c r="P992" t="s">
        <v>8273</v>
      </c>
      <c r="Q992" s="5">
        <f t="shared" si="62"/>
        <v>1.0399999999999999E-3</v>
      </c>
      <c r="R992" s="6">
        <f t="shared" si="63"/>
        <v>13</v>
      </c>
      <c r="S992" t="s">
        <v>8319</v>
      </c>
      <c r="T992" t="s">
        <v>8321</v>
      </c>
    </row>
    <row r="993" spans="1:20" ht="72" x14ac:dyDescent="0.3">
      <c r="A993">
        <v>991</v>
      </c>
      <c r="B993" s="3" t="s">
        <v>992</v>
      </c>
      <c r="C993" s="3" t="s">
        <v>5101</v>
      </c>
      <c r="D993">
        <v>5000</v>
      </c>
      <c r="E993">
        <v>212</v>
      </c>
      <c r="F993" t="s">
        <v>8221</v>
      </c>
      <c r="G993" t="s">
        <v>8225</v>
      </c>
      <c r="H993" t="s">
        <v>8247</v>
      </c>
      <c r="I993">
        <v>1468349460</v>
      </c>
      <c r="J993" s="10">
        <f t="shared" si="60"/>
        <v>42563.785416666666</v>
      </c>
      <c r="K993">
        <v>1466186988</v>
      </c>
      <c r="L993" s="10">
        <f t="shared" si="61"/>
        <v>42538.75680555556</v>
      </c>
      <c r="M993" t="b">
        <v>0</v>
      </c>
      <c r="N993">
        <v>7</v>
      </c>
      <c r="O993" t="b">
        <v>0</v>
      </c>
      <c r="P993" t="s">
        <v>8273</v>
      </c>
      <c r="Q993" s="5">
        <f t="shared" si="62"/>
        <v>4.24E-2</v>
      </c>
      <c r="R993" s="6">
        <f t="shared" si="63"/>
        <v>30.285714285714285</v>
      </c>
      <c r="S993" t="s">
        <v>8319</v>
      </c>
      <c r="T993" t="s">
        <v>8321</v>
      </c>
    </row>
    <row r="994" spans="1:20" ht="43.2" x14ac:dyDescent="0.3">
      <c r="A994">
        <v>992</v>
      </c>
      <c r="B994" s="3" t="s">
        <v>993</v>
      </c>
      <c r="C994" s="3" t="s">
        <v>5102</v>
      </c>
      <c r="D994">
        <v>100000</v>
      </c>
      <c r="E994">
        <v>467</v>
      </c>
      <c r="F994" t="s">
        <v>8221</v>
      </c>
      <c r="G994" t="s">
        <v>8224</v>
      </c>
      <c r="H994" t="s">
        <v>8246</v>
      </c>
      <c r="I994">
        <v>1462655519</v>
      </c>
      <c r="J994" s="10">
        <f t="shared" si="60"/>
        <v>42497.883321759262</v>
      </c>
      <c r="K994">
        <v>1457475119</v>
      </c>
      <c r="L994" s="10">
        <f t="shared" si="61"/>
        <v>42437.924988425926</v>
      </c>
      <c r="M994" t="b">
        <v>0</v>
      </c>
      <c r="N994">
        <v>4</v>
      </c>
      <c r="O994" t="b">
        <v>0</v>
      </c>
      <c r="P994" t="s">
        <v>8273</v>
      </c>
      <c r="Q994" s="5">
        <f t="shared" si="62"/>
        <v>4.6699999999999997E-3</v>
      </c>
      <c r="R994" s="6">
        <f t="shared" si="63"/>
        <v>116.75</v>
      </c>
      <c r="S994" t="s">
        <v>8319</v>
      </c>
      <c r="T994" t="s">
        <v>8321</v>
      </c>
    </row>
    <row r="995" spans="1:20" ht="43.2" x14ac:dyDescent="0.3">
      <c r="A995">
        <v>993</v>
      </c>
      <c r="B995" s="3" t="s">
        <v>994</v>
      </c>
      <c r="C995" s="3" t="s">
        <v>5103</v>
      </c>
      <c r="D995">
        <v>70000</v>
      </c>
      <c r="E995">
        <v>17561</v>
      </c>
      <c r="F995" t="s">
        <v>8221</v>
      </c>
      <c r="G995" t="s">
        <v>8224</v>
      </c>
      <c r="H995" t="s">
        <v>8246</v>
      </c>
      <c r="I995">
        <v>1478926800</v>
      </c>
      <c r="J995" s="10">
        <f t="shared" si="60"/>
        <v>42686.208333333328</v>
      </c>
      <c r="K995">
        <v>1476054568</v>
      </c>
      <c r="L995" s="10">
        <f t="shared" si="61"/>
        <v>42652.964907407411</v>
      </c>
      <c r="M995" t="b">
        <v>0</v>
      </c>
      <c r="N995">
        <v>196</v>
      </c>
      <c r="O995" t="b">
        <v>0</v>
      </c>
      <c r="P995" t="s">
        <v>8273</v>
      </c>
      <c r="Q995" s="5">
        <f t="shared" si="62"/>
        <v>0.25087142857142858</v>
      </c>
      <c r="R995" s="6">
        <f t="shared" si="63"/>
        <v>89.59693877551021</v>
      </c>
      <c r="S995" t="s">
        <v>8319</v>
      </c>
      <c r="T995" t="s">
        <v>8321</v>
      </c>
    </row>
    <row r="996" spans="1:20" ht="57.6" x14ac:dyDescent="0.3">
      <c r="A996">
        <v>994</v>
      </c>
      <c r="B996" s="3" t="s">
        <v>995</v>
      </c>
      <c r="C996" s="3" t="s">
        <v>5104</v>
      </c>
      <c r="D996">
        <v>200000</v>
      </c>
      <c r="E996">
        <v>4669</v>
      </c>
      <c r="F996" t="s">
        <v>8221</v>
      </c>
      <c r="G996" t="s">
        <v>8224</v>
      </c>
      <c r="H996" t="s">
        <v>8246</v>
      </c>
      <c r="I996">
        <v>1417388340</v>
      </c>
      <c r="J996" s="10">
        <f t="shared" si="60"/>
        <v>41973.957638888889</v>
      </c>
      <c r="K996">
        <v>1412835530</v>
      </c>
      <c r="L996" s="10">
        <f t="shared" si="61"/>
        <v>41921.263078703705</v>
      </c>
      <c r="M996" t="b">
        <v>0</v>
      </c>
      <c r="N996">
        <v>11</v>
      </c>
      <c r="O996" t="b">
        <v>0</v>
      </c>
      <c r="P996" t="s">
        <v>8273</v>
      </c>
      <c r="Q996" s="5">
        <f t="shared" si="62"/>
        <v>2.3345000000000001E-2</v>
      </c>
      <c r="R996" s="6">
        <f t="shared" si="63"/>
        <v>424.45454545454544</v>
      </c>
      <c r="S996" t="s">
        <v>8319</v>
      </c>
      <c r="T996" t="s">
        <v>8321</v>
      </c>
    </row>
    <row r="997" spans="1:20" ht="43.2" x14ac:dyDescent="0.3">
      <c r="A997">
        <v>995</v>
      </c>
      <c r="B997" s="3" t="s">
        <v>996</v>
      </c>
      <c r="C997" s="3" t="s">
        <v>5105</v>
      </c>
      <c r="D997">
        <v>10000</v>
      </c>
      <c r="E997">
        <v>726</v>
      </c>
      <c r="F997" t="s">
        <v>8221</v>
      </c>
      <c r="G997" t="s">
        <v>8224</v>
      </c>
      <c r="H997" t="s">
        <v>8246</v>
      </c>
      <c r="I997">
        <v>1417276800</v>
      </c>
      <c r="J997" s="10">
        <f t="shared" si="60"/>
        <v>41972.666666666672</v>
      </c>
      <c r="K997">
        <v>1415140480</v>
      </c>
      <c r="L997" s="10">
        <f t="shared" si="61"/>
        <v>41947.940740740742</v>
      </c>
      <c r="M997" t="b">
        <v>0</v>
      </c>
      <c r="N997">
        <v>9</v>
      </c>
      <c r="O997" t="b">
        <v>0</v>
      </c>
      <c r="P997" t="s">
        <v>8273</v>
      </c>
      <c r="Q997" s="5">
        <f t="shared" si="62"/>
        <v>7.2599999999999998E-2</v>
      </c>
      <c r="R997" s="6">
        <f t="shared" si="63"/>
        <v>80.666666666666671</v>
      </c>
      <c r="S997" t="s">
        <v>8319</v>
      </c>
      <c r="T997" t="s">
        <v>8321</v>
      </c>
    </row>
    <row r="998" spans="1:20" ht="28.8" x14ac:dyDescent="0.3">
      <c r="A998">
        <v>996</v>
      </c>
      <c r="B998" s="3" t="s">
        <v>997</v>
      </c>
      <c r="C998" s="3" t="s">
        <v>5106</v>
      </c>
      <c r="D998">
        <v>4000</v>
      </c>
      <c r="E998">
        <v>65</v>
      </c>
      <c r="F998" t="s">
        <v>8221</v>
      </c>
      <c r="G998" t="s">
        <v>8224</v>
      </c>
      <c r="H998" t="s">
        <v>8246</v>
      </c>
      <c r="I998">
        <v>1406474820</v>
      </c>
      <c r="J998" s="10">
        <f t="shared" si="60"/>
        <v>41847.643750000003</v>
      </c>
      <c r="K998">
        <v>1403902060</v>
      </c>
      <c r="L998" s="10">
        <f t="shared" si="61"/>
        <v>41817.866435185184</v>
      </c>
      <c r="M998" t="b">
        <v>0</v>
      </c>
      <c r="N998">
        <v>5</v>
      </c>
      <c r="O998" t="b">
        <v>0</v>
      </c>
      <c r="P998" t="s">
        <v>8273</v>
      </c>
      <c r="Q998" s="5">
        <f t="shared" si="62"/>
        <v>1.6250000000000001E-2</v>
      </c>
      <c r="R998" s="6">
        <f t="shared" si="63"/>
        <v>13</v>
      </c>
      <c r="S998" t="s">
        <v>8319</v>
      </c>
      <c r="T998" t="s">
        <v>8321</v>
      </c>
    </row>
    <row r="999" spans="1:20" ht="28.8" x14ac:dyDescent="0.3">
      <c r="A999">
        <v>997</v>
      </c>
      <c r="B999" s="3" t="s">
        <v>998</v>
      </c>
      <c r="C999" s="3" t="s">
        <v>5107</v>
      </c>
      <c r="D999">
        <v>5000</v>
      </c>
      <c r="E999">
        <v>65</v>
      </c>
      <c r="F999" t="s">
        <v>8221</v>
      </c>
      <c r="G999" t="s">
        <v>8224</v>
      </c>
      <c r="H999" t="s">
        <v>8246</v>
      </c>
      <c r="I999">
        <v>1417145297</v>
      </c>
      <c r="J999" s="10">
        <f t="shared" si="60"/>
        <v>41971.144641203704</v>
      </c>
      <c r="K999">
        <v>1414549697</v>
      </c>
      <c r="L999" s="10">
        <f t="shared" si="61"/>
        <v>41941.10297453704</v>
      </c>
      <c r="M999" t="b">
        <v>0</v>
      </c>
      <c r="N999">
        <v>8</v>
      </c>
      <c r="O999" t="b">
        <v>0</v>
      </c>
      <c r="P999" t="s">
        <v>8273</v>
      </c>
      <c r="Q999" s="5">
        <f t="shared" si="62"/>
        <v>1.2999999999999999E-2</v>
      </c>
      <c r="R999" s="6">
        <f t="shared" si="63"/>
        <v>8.125</v>
      </c>
      <c r="S999" t="s">
        <v>8319</v>
      </c>
      <c r="T999" t="s">
        <v>8321</v>
      </c>
    </row>
    <row r="1000" spans="1:20" ht="43.2" x14ac:dyDescent="0.3">
      <c r="A1000">
        <v>998</v>
      </c>
      <c r="B1000" s="3" t="s">
        <v>999</v>
      </c>
      <c r="C1000" s="3" t="s">
        <v>5108</v>
      </c>
      <c r="D1000">
        <v>60000</v>
      </c>
      <c r="E1000">
        <v>35135</v>
      </c>
      <c r="F1000" t="s">
        <v>8221</v>
      </c>
      <c r="G1000" t="s">
        <v>8229</v>
      </c>
      <c r="H1000" t="s">
        <v>8251</v>
      </c>
      <c r="I1000">
        <v>1447909401</v>
      </c>
      <c r="J1000" s="10">
        <f t="shared" si="60"/>
        <v>42327.210659722223</v>
      </c>
      <c r="K1000">
        <v>1444017801</v>
      </c>
      <c r="L1000" s="10">
        <f t="shared" si="61"/>
        <v>42282.168993055559</v>
      </c>
      <c r="M1000" t="b">
        <v>0</v>
      </c>
      <c r="N1000">
        <v>229</v>
      </c>
      <c r="O1000" t="b">
        <v>0</v>
      </c>
      <c r="P1000" t="s">
        <v>8273</v>
      </c>
      <c r="Q1000" s="5">
        <f t="shared" si="62"/>
        <v>0.58558333333333334</v>
      </c>
      <c r="R1000" s="6">
        <f t="shared" si="63"/>
        <v>153.42794759825327</v>
      </c>
      <c r="S1000" t="s">
        <v>8319</v>
      </c>
      <c r="T1000" t="s">
        <v>8321</v>
      </c>
    </row>
    <row r="1001" spans="1:20" ht="43.2" x14ac:dyDescent="0.3">
      <c r="A1001">
        <v>999</v>
      </c>
      <c r="B1001" s="3" t="s">
        <v>1000</v>
      </c>
      <c r="C1001" s="3" t="s">
        <v>5109</v>
      </c>
      <c r="D1001">
        <v>150000</v>
      </c>
      <c r="E1001">
        <v>11683</v>
      </c>
      <c r="F1001" t="s">
        <v>8221</v>
      </c>
      <c r="G1001" t="s">
        <v>8229</v>
      </c>
      <c r="H1001" t="s">
        <v>8251</v>
      </c>
      <c r="I1001">
        <v>1415865720</v>
      </c>
      <c r="J1001" s="10">
        <f t="shared" si="60"/>
        <v>41956.334722222222</v>
      </c>
      <c r="K1001">
        <v>1413270690</v>
      </c>
      <c r="L1001" s="10">
        <f t="shared" si="61"/>
        <v>41926.29965277778</v>
      </c>
      <c r="M1001" t="b">
        <v>0</v>
      </c>
      <c r="N1001">
        <v>40</v>
      </c>
      <c r="O1001" t="b">
        <v>0</v>
      </c>
      <c r="P1001" t="s">
        <v>8273</v>
      </c>
      <c r="Q1001" s="5">
        <f t="shared" si="62"/>
        <v>7.7886666666666673E-2</v>
      </c>
      <c r="R1001" s="6">
        <f t="shared" si="63"/>
        <v>292.07499999999999</v>
      </c>
      <c r="S1001" t="s">
        <v>8319</v>
      </c>
      <c r="T1001" t="s">
        <v>8321</v>
      </c>
    </row>
    <row r="1002" spans="1:20" ht="43.2" x14ac:dyDescent="0.3">
      <c r="A1002">
        <v>1000</v>
      </c>
      <c r="B1002" s="3" t="s">
        <v>1001</v>
      </c>
      <c r="C1002" s="3" t="s">
        <v>5110</v>
      </c>
      <c r="D1002">
        <v>894700</v>
      </c>
      <c r="E1002">
        <v>19824</v>
      </c>
      <c r="F1002" t="s">
        <v>8220</v>
      </c>
      <c r="G1002" t="s">
        <v>8224</v>
      </c>
      <c r="H1002" t="s">
        <v>8246</v>
      </c>
      <c r="I1002">
        <v>1489537560</v>
      </c>
      <c r="J1002" s="10">
        <f t="shared" si="60"/>
        <v>42809.018055555556</v>
      </c>
      <c r="K1002">
        <v>1484357160</v>
      </c>
      <c r="L1002" s="10">
        <f t="shared" si="61"/>
        <v>42749.059722222228</v>
      </c>
      <c r="M1002" t="b">
        <v>0</v>
      </c>
      <c r="N1002">
        <v>6</v>
      </c>
      <c r="O1002" t="b">
        <v>0</v>
      </c>
      <c r="P1002" t="s">
        <v>8273</v>
      </c>
      <c r="Q1002" s="5">
        <f t="shared" si="62"/>
        <v>2.2157147647256063E-2</v>
      </c>
      <c r="R1002" s="6">
        <f t="shared" si="63"/>
        <v>3304</v>
      </c>
      <c r="S1002" t="s">
        <v>8319</v>
      </c>
      <c r="T1002" t="s">
        <v>8321</v>
      </c>
    </row>
    <row r="1003" spans="1:20" ht="57.6" x14ac:dyDescent="0.3">
      <c r="A1003">
        <v>1001</v>
      </c>
      <c r="B1003" s="3" t="s">
        <v>1002</v>
      </c>
      <c r="C1003" s="3" t="s">
        <v>5111</v>
      </c>
      <c r="D1003">
        <v>5000</v>
      </c>
      <c r="E1003">
        <v>5200</v>
      </c>
      <c r="F1003" t="s">
        <v>8220</v>
      </c>
      <c r="G1003" t="s">
        <v>8225</v>
      </c>
      <c r="H1003" t="s">
        <v>8247</v>
      </c>
      <c r="I1003">
        <v>1485796613</v>
      </c>
      <c r="J1003" s="10">
        <f t="shared" si="60"/>
        <v>42765.720057870371</v>
      </c>
      <c r="K1003">
        <v>1481908613</v>
      </c>
      <c r="L1003" s="10">
        <f t="shared" si="61"/>
        <v>42720.720057870371</v>
      </c>
      <c r="M1003" t="b">
        <v>0</v>
      </c>
      <c r="N1003">
        <v>4</v>
      </c>
      <c r="O1003" t="b">
        <v>0</v>
      </c>
      <c r="P1003" t="s">
        <v>8273</v>
      </c>
      <c r="Q1003" s="5">
        <f t="shared" si="62"/>
        <v>1.04</v>
      </c>
      <c r="R1003" s="6">
        <f t="shared" si="63"/>
        <v>1300</v>
      </c>
      <c r="S1003" t="s">
        <v>8319</v>
      </c>
      <c r="T1003" t="s">
        <v>8321</v>
      </c>
    </row>
    <row r="1004" spans="1:20" ht="43.2" x14ac:dyDescent="0.3">
      <c r="A1004">
        <v>1002</v>
      </c>
      <c r="B1004" s="3" t="s">
        <v>1003</v>
      </c>
      <c r="C1004" s="3" t="s">
        <v>5112</v>
      </c>
      <c r="D1004">
        <v>9999</v>
      </c>
      <c r="E1004">
        <v>2960</v>
      </c>
      <c r="F1004" t="s">
        <v>8220</v>
      </c>
      <c r="G1004" t="s">
        <v>8224</v>
      </c>
      <c r="H1004" t="s">
        <v>8246</v>
      </c>
      <c r="I1004">
        <v>1450331940</v>
      </c>
      <c r="J1004" s="10">
        <f t="shared" si="60"/>
        <v>42355.249305555553</v>
      </c>
      <c r="K1004">
        <v>1447777514</v>
      </c>
      <c r="L1004" s="10">
        <f t="shared" si="61"/>
        <v>42325.684189814812</v>
      </c>
      <c r="M1004" t="b">
        <v>0</v>
      </c>
      <c r="N1004">
        <v>22</v>
      </c>
      <c r="O1004" t="b">
        <v>0</v>
      </c>
      <c r="P1004" t="s">
        <v>8273</v>
      </c>
      <c r="Q1004" s="5">
        <f t="shared" si="62"/>
        <v>0.29602960296029601</v>
      </c>
      <c r="R1004" s="6">
        <f t="shared" si="63"/>
        <v>134.54545454545453</v>
      </c>
      <c r="S1004" t="s">
        <v>8319</v>
      </c>
      <c r="T1004" t="s">
        <v>8321</v>
      </c>
    </row>
    <row r="1005" spans="1:20" ht="43.2" x14ac:dyDescent="0.3">
      <c r="A1005">
        <v>1003</v>
      </c>
      <c r="B1005" s="3" t="s">
        <v>1004</v>
      </c>
      <c r="C1005" s="3" t="s">
        <v>5113</v>
      </c>
      <c r="D1005">
        <v>20000</v>
      </c>
      <c r="E1005">
        <v>3211</v>
      </c>
      <c r="F1005" t="s">
        <v>8220</v>
      </c>
      <c r="G1005" t="s">
        <v>8230</v>
      </c>
      <c r="H1005" t="s">
        <v>8249</v>
      </c>
      <c r="I1005">
        <v>1489680061</v>
      </c>
      <c r="J1005" s="10">
        <f t="shared" si="60"/>
        <v>42810.667372685188</v>
      </c>
      <c r="K1005">
        <v>1487091661</v>
      </c>
      <c r="L1005" s="10">
        <f t="shared" si="61"/>
        <v>42780.709039351852</v>
      </c>
      <c r="M1005" t="b">
        <v>0</v>
      </c>
      <c r="N1005">
        <v>15</v>
      </c>
      <c r="O1005" t="b">
        <v>0</v>
      </c>
      <c r="P1005" t="s">
        <v>8273</v>
      </c>
      <c r="Q1005" s="5">
        <f t="shared" si="62"/>
        <v>0.16055</v>
      </c>
      <c r="R1005" s="6">
        <f t="shared" si="63"/>
        <v>214.06666666666666</v>
      </c>
      <c r="S1005" t="s">
        <v>8319</v>
      </c>
      <c r="T1005" t="s">
        <v>8321</v>
      </c>
    </row>
    <row r="1006" spans="1:20" ht="28.8" x14ac:dyDescent="0.3">
      <c r="A1006">
        <v>1004</v>
      </c>
      <c r="B1006" s="3" t="s">
        <v>1005</v>
      </c>
      <c r="C1006" s="3" t="s">
        <v>5114</v>
      </c>
      <c r="D1006">
        <v>25000</v>
      </c>
      <c r="E1006">
        <v>20552</v>
      </c>
      <c r="F1006" t="s">
        <v>8220</v>
      </c>
      <c r="G1006" t="s">
        <v>8224</v>
      </c>
      <c r="H1006" t="s">
        <v>8246</v>
      </c>
      <c r="I1006">
        <v>1455814827</v>
      </c>
      <c r="J1006" s="10">
        <f t="shared" si="60"/>
        <v>42418.708645833336</v>
      </c>
      <c r="K1006">
        <v>1453222827</v>
      </c>
      <c r="L1006" s="10">
        <f t="shared" si="61"/>
        <v>42388.708645833336</v>
      </c>
      <c r="M1006" t="b">
        <v>0</v>
      </c>
      <c r="N1006">
        <v>95</v>
      </c>
      <c r="O1006" t="b">
        <v>0</v>
      </c>
      <c r="P1006" t="s">
        <v>8273</v>
      </c>
      <c r="Q1006" s="5">
        <f t="shared" si="62"/>
        <v>0.82208000000000003</v>
      </c>
      <c r="R1006" s="6">
        <f t="shared" si="63"/>
        <v>216.33684210526314</v>
      </c>
      <c r="S1006" t="s">
        <v>8319</v>
      </c>
      <c r="T1006" t="s">
        <v>8321</v>
      </c>
    </row>
    <row r="1007" spans="1:20" ht="43.2" x14ac:dyDescent="0.3">
      <c r="A1007">
        <v>1005</v>
      </c>
      <c r="B1007" s="3" t="s">
        <v>1006</v>
      </c>
      <c r="C1007" s="3" t="s">
        <v>5115</v>
      </c>
      <c r="D1007">
        <v>200000</v>
      </c>
      <c r="E1007">
        <v>150102</v>
      </c>
      <c r="F1007" t="s">
        <v>8220</v>
      </c>
      <c r="G1007" t="s">
        <v>8224</v>
      </c>
      <c r="H1007" t="s">
        <v>8246</v>
      </c>
      <c r="I1007">
        <v>1446217183</v>
      </c>
      <c r="J1007" s="10">
        <f t="shared" si="60"/>
        <v>42307.624803240738</v>
      </c>
      <c r="K1007">
        <v>1443538783</v>
      </c>
      <c r="L1007" s="10">
        <f t="shared" si="61"/>
        <v>42276.624803240738</v>
      </c>
      <c r="M1007" t="b">
        <v>0</v>
      </c>
      <c r="N1007">
        <v>161</v>
      </c>
      <c r="O1007" t="b">
        <v>0</v>
      </c>
      <c r="P1007" t="s">
        <v>8273</v>
      </c>
      <c r="Q1007" s="5">
        <f t="shared" si="62"/>
        <v>0.75051000000000001</v>
      </c>
      <c r="R1007" s="6">
        <f t="shared" si="63"/>
        <v>932.31055900621118</v>
      </c>
      <c r="S1007" t="s">
        <v>8319</v>
      </c>
      <c r="T1007" t="s">
        <v>8321</v>
      </c>
    </row>
    <row r="1008" spans="1:20" ht="43.2" x14ac:dyDescent="0.3">
      <c r="A1008">
        <v>1006</v>
      </c>
      <c r="B1008" s="3" t="s">
        <v>1007</v>
      </c>
      <c r="C1008" s="3" t="s">
        <v>5116</v>
      </c>
      <c r="D1008">
        <v>4000</v>
      </c>
      <c r="E1008">
        <v>234</v>
      </c>
      <c r="F1008" t="s">
        <v>8220</v>
      </c>
      <c r="G1008" t="s">
        <v>8224</v>
      </c>
      <c r="H1008" t="s">
        <v>8246</v>
      </c>
      <c r="I1008">
        <v>1418368260</v>
      </c>
      <c r="J1008" s="10">
        <f t="shared" si="60"/>
        <v>41985.299305555556</v>
      </c>
      <c r="K1008">
        <v>1417654672</v>
      </c>
      <c r="L1008" s="10">
        <f t="shared" si="61"/>
        <v>41977.040185185186</v>
      </c>
      <c r="M1008" t="b">
        <v>0</v>
      </c>
      <c r="N1008">
        <v>8</v>
      </c>
      <c r="O1008" t="b">
        <v>0</v>
      </c>
      <c r="P1008" t="s">
        <v>8273</v>
      </c>
      <c r="Q1008" s="5">
        <f t="shared" si="62"/>
        <v>5.8500000000000003E-2</v>
      </c>
      <c r="R1008" s="6">
        <f t="shared" si="63"/>
        <v>29.25</v>
      </c>
      <c r="S1008" t="s">
        <v>8319</v>
      </c>
      <c r="T1008" t="s">
        <v>8321</v>
      </c>
    </row>
    <row r="1009" spans="1:20" ht="43.2" x14ac:dyDescent="0.3">
      <c r="A1009">
        <v>1007</v>
      </c>
      <c r="B1009" s="3" t="s">
        <v>1008</v>
      </c>
      <c r="C1009" s="3" t="s">
        <v>5117</v>
      </c>
      <c r="D1009">
        <v>30000</v>
      </c>
      <c r="E1009">
        <v>13296</v>
      </c>
      <c r="F1009" t="s">
        <v>8220</v>
      </c>
      <c r="G1009" t="s">
        <v>8224</v>
      </c>
      <c r="H1009" t="s">
        <v>8246</v>
      </c>
      <c r="I1009">
        <v>1481727623</v>
      </c>
      <c r="J1009" s="10">
        <f t="shared" si="60"/>
        <v>42718.6252662037</v>
      </c>
      <c r="K1009">
        <v>1478095223</v>
      </c>
      <c r="L1009" s="10">
        <f t="shared" si="61"/>
        <v>42676.583599537036</v>
      </c>
      <c r="M1009" t="b">
        <v>0</v>
      </c>
      <c r="N1009">
        <v>76</v>
      </c>
      <c r="O1009" t="b">
        <v>0</v>
      </c>
      <c r="P1009" t="s">
        <v>8273</v>
      </c>
      <c r="Q1009" s="5">
        <f t="shared" si="62"/>
        <v>0.44319999999999998</v>
      </c>
      <c r="R1009" s="6">
        <f t="shared" si="63"/>
        <v>174.94736842105263</v>
      </c>
      <c r="S1009" t="s">
        <v>8319</v>
      </c>
      <c r="T1009" t="s">
        <v>8321</v>
      </c>
    </row>
    <row r="1010" spans="1:20" ht="43.2" x14ac:dyDescent="0.3">
      <c r="A1010">
        <v>1008</v>
      </c>
      <c r="B1010" s="3" t="s">
        <v>1009</v>
      </c>
      <c r="C1010" s="3" t="s">
        <v>5118</v>
      </c>
      <c r="D1010">
        <v>93500</v>
      </c>
      <c r="E1010">
        <v>250</v>
      </c>
      <c r="F1010" t="s">
        <v>8220</v>
      </c>
      <c r="G1010" t="s">
        <v>8238</v>
      </c>
      <c r="H1010" t="s">
        <v>8256</v>
      </c>
      <c r="I1010">
        <v>1482953115</v>
      </c>
      <c r="J1010" s="10">
        <f t="shared" si="60"/>
        <v>42732.809201388889</v>
      </c>
      <c r="K1010">
        <v>1480361115</v>
      </c>
      <c r="L1010" s="10">
        <f t="shared" si="61"/>
        <v>42702.809201388889</v>
      </c>
      <c r="M1010" t="b">
        <v>0</v>
      </c>
      <c r="N1010">
        <v>1</v>
      </c>
      <c r="O1010" t="b">
        <v>0</v>
      </c>
      <c r="P1010" t="s">
        <v>8273</v>
      </c>
      <c r="Q1010" s="5">
        <f t="shared" si="62"/>
        <v>2.6737967914438501E-3</v>
      </c>
      <c r="R1010" s="6">
        <f t="shared" si="63"/>
        <v>250</v>
      </c>
      <c r="S1010" t="s">
        <v>8319</v>
      </c>
      <c r="T1010" t="s">
        <v>8321</v>
      </c>
    </row>
    <row r="1011" spans="1:20" ht="57.6" x14ac:dyDescent="0.3">
      <c r="A1011">
        <v>1009</v>
      </c>
      <c r="B1011" s="3" t="s">
        <v>1010</v>
      </c>
      <c r="C1011" s="3" t="s">
        <v>5119</v>
      </c>
      <c r="D1011">
        <v>50000</v>
      </c>
      <c r="E1011">
        <v>6565</v>
      </c>
      <c r="F1011" t="s">
        <v>8220</v>
      </c>
      <c r="G1011" t="s">
        <v>8224</v>
      </c>
      <c r="H1011" t="s">
        <v>8246</v>
      </c>
      <c r="I1011">
        <v>1466346646</v>
      </c>
      <c r="J1011" s="10">
        <f t="shared" si="60"/>
        <v>42540.604699074072</v>
      </c>
      <c r="K1011">
        <v>1463754646</v>
      </c>
      <c r="L1011" s="10">
        <f t="shared" si="61"/>
        <v>42510.604699074072</v>
      </c>
      <c r="M1011" t="b">
        <v>0</v>
      </c>
      <c r="N1011">
        <v>101</v>
      </c>
      <c r="O1011" t="b">
        <v>0</v>
      </c>
      <c r="P1011" t="s">
        <v>8273</v>
      </c>
      <c r="Q1011" s="5">
        <f t="shared" si="62"/>
        <v>0.1313</v>
      </c>
      <c r="R1011" s="6">
        <f t="shared" si="63"/>
        <v>65</v>
      </c>
      <c r="S1011" t="s">
        <v>8319</v>
      </c>
      <c r="T1011" t="s">
        <v>8321</v>
      </c>
    </row>
    <row r="1012" spans="1:20" ht="43.2" x14ac:dyDescent="0.3">
      <c r="A1012">
        <v>1010</v>
      </c>
      <c r="B1012" s="3" t="s">
        <v>1011</v>
      </c>
      <c r="C1012" s="3" t="s">
        <v>5120</v>
      </c>
      <c r="D1012">
        <v>115250</v>
      </c>
      <c r="E1012">
        <v>220</v>
      </c>
      <c r="F1012" t="s">
        <v>8220</v>
      </c>
      <c r="G1012" t="s">
        <v>8224</v>
      </c>
      <c r="H1012" t="s">
        <v>8246</v>
      </c>
      <c r="I1012">
        <v>1473044340</v>
      </c>
      <c r="J1012" s="10">
        <f t="shared" si="60"/>
        <v>42618.124305555553</v>
      </c>
      <c r="K1012">
        <v>1468180462</v>
      </c>
      <c r="L1012" s="10">
        <f t="shared" si="61"/>
        <v>42561.829421296294</v>
      </c>
      <c r="M1012" t="b">
        <v>0</v>
      </c>
      <c r="N1012">
        <v>4</v>
      </c>
      <c r="O1012" t="b">
        <v>0</v>
      </c>
      <c r="P1012" t="s">
        <v>8273</v>
      </c>
      <c r="Q1012" s="5">
        <f t="shared" si="62"/>
        <v>1.9088937093275488E-3</v>
      </c>
      <c r="R1012" s="6">
        <f t="shared" si="63"/>
        <v>55</v>
      </c>
      <c r="S1012" t="s">
        <v>8319</v>
      </c>
      <c r="T1012" t="s">
        <v>8321</v>
      </c>
    </row>
    <row r="1013" spans="1:20" ht="43.2" x14ac:dyDescent="0.3">
      <c r="A1013">
        <v>1011</v>
      </c>
      <c r="B1013" s="3" t="s">
        <v>1012</v>
      </c>
      <c r="C1013" s="3" t="s">
        <v>5121</v>
      </c>
      <c r="D1013">
        <v>20000</v>
      </c>
      <c r="E1013">
        <v>75</v>
      </c>
      <c r="F1013" t="s">
        <v>8220</v>
      </c>
      <c r="G1013" t="s">
        <v>8224</v>
      </c>
      <c r="H1013" t="s">
        <v>8246</v>
      </c>
      <c r="I1013">
        <v>1418938395</v>
      </c>
      <c r="J1013" s="10">
        <f t="shared" si="60"/>
        <v>41991.898090277777</v>
      </c>
      <c r="K1013">
        <v>1415050395</v>
      </c>
      <c r="L1013" s="10">
        <f t="shared" si="61"/>
        <v>41946.898090277777</v>
      </c>
      <c r="M1013" t="b">
        <v>0</v>
      </c>
      <c r="N1013">
        <v>1</v>
      </c>
      <c r="O1013" t="b">
        <v>0</v>
      </c>
      <c r="P1013" t="s">
        <v>8273</v>
      </c>
      <c r="Q1013" s="5">
        <f t="shared" si="62"/>
        <v>3.7499999999999999E-3</v>
      </c>
      <c r="R1013" s="6">
        <f t="shared" si="63"/>
        <v>75</v>
      </c>
      <c r="S1013" t="s">
        <v>8319</v>
      </c>
      <c r="T1013" t="s">
        <v>8321</v>
      </c>
    </row>
    <row r="1014" spans="1:20" ht="57.6" x14ac:dyDescent="0.3">
      <c r="A1014">
        <v>1012</v>
      </c>
      <c r="B1014" s="3" t="s">
        <v>1013</v>
      </c>
      <c r="C1014" s="3" t="s">
        <v>5122</v>
      </c>
      <c r="D1014">
        <v>5000</v>
      </c>
      <c r="E1014">
        <v>1076751.05</v>
      </c>
      <c r="F1014" t="s">
        <v>8220</v>
      </c>
      <c r="G1014" t="s">
        <v>8224</v>
      </c>
      <c r="H1014" t="s">
        <v>8246</v>
      </c>
      <c r="I1014">
        <v>1485254052</v>
      </c>
      <c r="J1014" s="10">
        <f t="shared" si="60"/>
        <v>42759.440416666665</v>
      </c>
      <c r="K1014">
        <v>1481366052</v>
      </c>
      <c r="L1014" s="10">
        <f t="shared" si="61"/>
        <v>42714.440416666665</v>
      </c>
      <c r="M1014" t="b">
        <v>0</v>
      </c>
      <c r="N1014">
        <v>775</v>
      </c>
      <c r="O1014" t="b">
        <v>0</v>
      </c>
      <c r="P1014" t="s">
        <v>8273</v>
      </c>
      <c r="Q1014" s="5">
        <f t="shared" si="62"/>
        <v>215.35021</v>
      </c>
      <c r="R1014" s="6">
        <f t="shared" si="63"/>
        <v>1389.3561935483872</v>
      </c>
      <c r="S1014" t="s">
        <v>8319</v>
      </c>
      <c r="T1014" t="s">
        <v>8321</v>
      </c>
    </row>
    <row r="1015" spans="1:20" ht="43.2" x14ac:dyDescent="0.3">
      <c r="A1015">
        <v>1013</v>
      </c>
      <c r="B1015" s="3" t="s">
        <v>1014</v>
      </c>
      <c r="C1015" s="3" t="s">
        <v>5123</v>
      </c>
      <c r="D1015">
        <v>25000</v>
      </c>
      <c r="E1015">
        <v>8632</v>
      </c>
      <c r="F1015" t="s">
        <v>8220</v>
      </c>
      <c r="G1015" t="s">
        <v>8224</v>
      </c>
      <c r="H1015" t="s">
        <v>8246</v>
      </c>
      <c r="I1015">
        <v>1451419200</v>
      </c>
      <c r="J1015" s="10">
        <f t="shared" si="60"/>
        <v>42367.833333333328</v>
      </c>
      <c r="K1015">
        <v>1449000056</v>
      </c>
      <c r="L1015" s="10">
        <f t="shared" si="61"/>
        <v>42339.833981481483</v>
      </c>
      <c r="M1015" t="b">
        <v>0</v>
      </c>
      <c r="N1015">
        <v>90</v>
      </c>
      <c r="O1015" t="b">
        <v>0</v>
      </c>
      <c r="P1015" t="s">
        <v>8273</v>
      </c>
      <c r="Q1015" s="5">
        <f t="shared" si="62"/>
        <v>0.34527999999999998</v>
      </c>
      <c r="R1015" s="6">
        <f t="shared" si="63"/>
        <v>95.911111111111111</v>
      </c>
      <c r="S1015" t="s">
        <v>8319</v>
      </c>
      <c r="T1015" t="s">
        <v>8321</v>
      </c>
    </row>
    <row r="1016" spans="1:20" ht="28.8" x14ac:dyDescent="0.3">
      <c r="A1016">
        <v>1014</v>
      </c>
      <c r="B1016" s="3" t="s">
        <v>1015</v>
      </c>
      <c r="C1016" s="3" t="s">
        <v>5124</v>
      </c>
      <c r="D1016">
        <v>10000</v>
      </c>
      <c r="E1016">
        <v>3060</v>
      </c>
      <c r="F1016" t="s">
        <v>8220</v>
      </c>
      <c r="G1016" t="s">
        <v>8224</v>
      </c>
      <c r="H1016" t="s">
        <v>8246</v>
      </c>
      <c r="I1016">
        <v>1420070615</v>
      </c>
      <c r="J1016" s="10">
        <f t="shared" si="60"/>
        <v>42005.002488425926</v>
      </c>
      <c r="K1016">
        <v>1415750615</v>
      </c>
      <c r="L1016" s="10">
        <f t="shared" si="61"/>
        <v>41955.002488425926</v>
      </c>
      <c r="M1016" t="b">
        <v>0</v>
      </c>
      <c r="N1016">
        <v>16</v>
      </c>
      <c r="O1016" t="b">
        <v>0</v>
      </c>
      <c r="P1016" t="s">
        <v>8273</v>
      </c>
      <c r="Q1016" s="5">
        <f t="shared" si="62"/>
        <v>0.30599999999999999</v>
      </c>
      <c r="R1016" s="6">
        <f t="shared" si="63"/>
        <v>191.25</v>
      </c>
      <c r="S1016" t="s">
        <v>8319</v>
      </c>
      <c r="T1016" t="s">
        <v>8321</v>
      </c>
    </row>
    <row r="1017" spans="1:20" ht="28.8" x14ac:dyDescent="0.3">
      <c r="A1017">
        <v>1015</v>
      </c>
      <c r="B1017" s="3" t="s">
        <v>1016</v>
      </c>
      <c r="C1017" s="3" t="s">
        <v>5125</v>
      </c>
      <c r="D1017">
        <v>9000</v>
      </c>
      <c r="E1017">
        <v>240</v>
      </c>
      <c r="F1017" t="s">
        <v>8220</v>
      </c>
      <c r="G1017" t="s">
        <v>8240</v>
      </c>
      <c r="H1017" t="s">
        <v>8257</v>
      </c>
      <c r="I1017">
        <v>1448489095</v>
      </c>
      <c r="J1017" s="10">
        <f t="shared" si="60"/>
        <v>42333.920081018514</v>
      </c>
      <c r="K1017">
        <v>1445893495</v>
      </c>
      <c r="L1017" s="10">
        <f t="shared" si="61"/>
        <v>42303.878414351857</v>
      </c>
      <c r="M1017" t="b">
        <v>0</v>
      </c>
      <c r="N1017">
        <v>6</v>
      </c>
      <c r="O1017" t="b">
        <v>0</v>
      </c>
      <c r="P1017" t="s">
        <v>8273</v>
      </c>
      <c r="Q1017" s="5">
        <f t="shared" si="62"/>
        <v>2.6666666666666668E-2</v>
      </c>
      <c r="R1017" s="6">
        <f t="shared" si="63"/>
        <v>40</v>
      </c>
      <c r="S1017" t="s">
        <v>8319</v>
      </c>
      <c r="T1017" t="s">
        <v>8321</v>
      </c>
    </row>
    <row r="1018" spans="1:20" ht="43.2" x14ac:dyDescent="0.3">
      <c r="A1018">
        <v>1016</v>
      </c>
      <c r="B1018" s="3" t="s">
        <v>1017</v>
      </c>
      <c r="C1018" s="3" t="s">
        <v>5126</v>
      </c>
      <c r="D1018">
        <v>100000</v>
      </c>
      <c r="E1018">
        <v>2842</v>
      </c>
      <c r="F1018" t="s">
        <v>8220</v>
      </c>
      <c r="G1018" t="s">
        <v>8224</v>
      </c>
      <c r="H1018" t="s">
        <v>8246</v>
      </c>
      <c r="I1018">
        <v>1459992856</v>
      </c>
      <c r="J1018" s="10">
        <f t="shared" si="60"/>
        <v>42467.065462962957</v>
      </c>
      <c r="K1018">
        <v>1456108456</v>
      </c>
      <c r="L1018" s="10">
        <f t="shared" si="61"/>
        <v>42422.107129629629</v>
      </c>
      <c r="M1018" t="b">
        <v>0</v>
      </c>
      <c r="N1018">
        <v>38</v>
      </c>
      <c r="O1018" t="b">
        <v>0</v>
      </c>
      <c r="P1018" t="s">
        <v>8273</v>
      </c>
      <c r="Q1018" s="5">
        <f t="shared" si="62"/>
        <v>2.8420000000000001E-2</v>
      </c>
      <c r="R1018" s="6">
        <f t="shared" si="63"/>
        <v>74.78947368421052</v>
      </c>
      <c r="S1018" t="s">
        <v>8319</v>
      </c>
      <c r="T1018" t="s">
        <v>8321</v>
      </c>
    </row>
    <row r="1019" spans="1:20" ht="43.2" x14ac:dyDescent="0.3">
      <c r="A1019">
        <v>1017</v>
      </c>
      <c r="B1019" s="3" t="s">
        <v>1018</v>
      </c>
      <c r="C1019" s="3" t="s">
        <v>5127</v>
      </c>
      <c r="D1019">
        <v>250000</v>
      </c>
      <c r="E1019">
        <v>57197</v>
      </c>
      <c r="F1019" t="s">
        <v>8220</v>
      </c>
      <c r="G1019" t="s">
        <v>8224</v>
      </c>
      <c r="H1019" t="s">
        <v>8246</v>
      </c>
      <c r="I1019">
        <v>1448125935</v>
      </c>
      <c r="J1019" s="10">
        <f t="shared" si="60"/>
        <v>42329.716840277775</v>
      </c>
      <c r="K1019">
        <v>1444666335</v>
      </c>
      <c r="L1019" s="10">
        <f t="shared" si="61"/>
        <v>42289.675173611111</v>
      </c>
      <c r="M1019" t="b">
        <v>0</v>
      </c>
      <c r="N1019">
        <v>355</v>
      </c>
      <c r="O1019" t="b">
        <v>0</v>
      </c>
      <c r="P1019" t="s">
        <v>8273</v>
      </c>
      <c r="Q1019" s="5">
        <f t="shared" si="62"/>
        <v>0.22878799999999999</v>
      </c>
      <c r="R1019" s="6">
        <f t="shared" si="63"/>
        <v>161.11830985915492</v>
      </c>
      <c r="S1019" t="s">
        <v>8319</v>
      </c>
      <c r="T1019" t="s">
        <v>8321</v>
      </c>
    </row>
    <row r="1020" spans="1:20" ht="43.2" x14ac:dyDescent="0.3">
      <c r="A1020">
        <v>1018</v>
      </c>
      <c r="B1020" s="3" t="s">
        <v>1019</v>
      </c>
      <c r="C1020" s="3" t="s">
        <v>5128</v>
      </c>
      <c r="D1020">
        <v>20000</v>
      </c>
      <c r="E1020">
        <v>621</v>
      </c>
      <c r="F1020" t="s">
        <v>8220</v>
      </c>
      <c r="G1020" t="s">
        <v>8224</v>
      </c>
      <c r="H1020" t="s">
        <v>8246</v>
      </c>
      <c r="I1020">
        <v>1468496933</v>
      </c>
      <c r="J1020" s="10">
        <f t="shared" si="60"/>
        <v>42565.492280092592</v>
      </c>
      <c r="K1020">
        <v>1465904933</v>
      </c>
      <c r="L1020" s="10">
        <f t="shared" si="61"/>
        <v>42535.492280092592</v>
      </c>
      <c r="M1020" t="b">
        <v>0</v>
      </c>
      <c r="N1020">
        <v>7</v>
      </c>
      <c r="O1020" t="b">
        <v>0</v>
      </c>
      <c r="P1020" t="s">
        <v>8273</v>
      </c>
      <c r="Q1020" s="5">
        <f t="shared" si="62"/>
        <v>3.1050000000000001E-2</v>
      </c>
      <c r="R1020" s="6">
        <f t="shared" si="63"/>
        <v>88.714285714285708</v>
      </c>
      <c r="S1020" t="s">
        <v>8319</v>
      </c>
      <c r="T1020" t="s">
        <v>8321</v>
      </c>
    </row>
    <row r="1021" spans="1:20" ht="43.2" x14ac:dyDescent="0.3">
      <c r="A1021">
        <v>1019</v>
      </c>
      <c r="B1021" s="3" t="s">
        <v>1020</v>
      </c>
      <c r="C1021" s="3" t="s">
        <v>5129</v>
      </c>
      <c r="D1021">
        <v>45000</v>
      </c>
      <c r="E1021">
        <v>21300</v>
      </c>
      <c r="F1021" t="s">
        <v>8220</v>
      </c>
      <c r="G1021" t="s">
        <v>8224</v>
      </c>
      <c r="H1021" t="s">
        <v>8246</v>
      </c>
      <c r="I1021">
        <v>1423092149</v>
      </c>
      <c r="J1021" s="10">
        <f t="shared" si="60"/>
        <v>42039.973946759259</v>
      </c>
      <c r="K1021">
        <v>1420500149</v>
      </c>
      <c r="L1021" s="10">
        <f t="shared" si="61"/>
        <v>42009.973946759259</v>
      </c>
      <c r="M1021" t="b">
        <v>0</v>
      </c>
      <c r="N1021">
        <v>400</v>
      </c>
      <c r="O1021" t="b">
        <v>0</v>
      </c>
      <c r="P1021" t="s">
        <v>8273</v>
      </c>
      <c r="Q1021" s="5">
        <f t="shared" si="62"/>
        <v>0.47333333333333333</v>
      </c>
      <c r="R1021" s="6">
        <f t="shared" si="63"/>
        <v>53.25</v>
      </c>
      <c r="S1021" t="s">
        <v>8319</v>
      </c>
      <c r="T1021" t="s">
        <v>8321</v>
      </c>
    </row>
    <row r="1022" spans="1:20" ht="43.2" x14ac:dyDescent="0.3">
      <c r="A1022">
        <v>1020</v>
      </c>
      <c r="B1022" s="3" t="s">
        <v>1021</v>
      </c>
      <c r="C1022" s="3" t="s">
        <v>5130</v>
      </c>
      <c r="D1022">
        <v>1550</v>
      </c>
      <c r="E1022">
        <v>3186</v>
      </c>
      <c r="F1022" t="s">
        <v>8219</v>
      </c>
      <c r="G1022" t="s">
        <v>8229</v>
      </c>
      <c r="H1022" t="s">
        <v>8251</v>
      </c>
      <c r="I1022">
        <v>1433206020</v>
      </c>
      <c r="J1022" s="10">
        <f t="shared" si="60"/>
        <v>42157.032638888893</v>
      </c>
      <c r="K1022">
        <v>1430617209</v>
      </c>
      <c r="L1022" s="10">
        <f t="shared" si="61"/>
        <v>42127.069548611107</v>
      </c>
      <c r="M1022" t="b">
        <v>0</v>
      </c>
      <c r="N1022">
        <v>30</v>
      </c>
      <c r="O1022" t="b">
        <v>1</v>
      </c>
      <c r="P1022" t="s">
        <v>8280</v>
      </c>
      <c r="Q1022" s="5">
        <f t="shared" si="62"/>
        <v>2.0554838709677421</v>
      </c>
      <c r="R1022" s="6">
        <f t="shared" si="63"/>
        <v>106.2</v>
      </c>
      <c r="S1022" t="s">
        <v>8325</v>
      </c>
      <c r="T1022" t="s">
        <v>8330</v>
      </c>
    </row>
    <row r="1023" spans="1:20" ht="43.2" x14ac:dyDescent="0.3">
      <c r="A1023">
        <v>1021</v>
      </c>
      <c r="B1023" s="3" t="s">
        <v>1022</v>
      </c>
      <c r="C1023" s="3" t="s">
        <v>5131</v>
      </c>
      <c r="D1023">
        <v>3000</v>
      </c>
      <c r="E1023">
        <v>10554.11</v>
      </c>
      <c r="F1023" t="s">
        <v>8219</v>
      </c>
      <c r="G1023" t="s">
        <v>8224</v>
      </c>
      <c r="H1023" t="s">
        <v>8246</v>
      </c>
      <c r="I1023">
        <v>1445054400</v>
      </c>
      <c r="J1023" s="10">
        <f t="shared" si="60"/>
        <v>42294.166666666672</v>
      </c>
      <c r="K1023">
        <v>1443074571</v>
      </c>
      <c r="L1023" s="10">
        <f t="shared" si="61"/>
        <v>42271.251979166671</v>
      </c>
      <c r="M1023" t="b">
        <v>1</v>
      </c>
      <c r="N1023">
        <v>478</v>
      </c>
      <c r="O1023" t="b">
        <v>1</v>
      </c>
      <c r="P1023" t="s">
        <v>8280</v>
      </c>
      <c r="Q1023" s="5">
        <f t="shared" si="62"/>
        <v>3.5180366666666667</v>
      </c>
      <c r="R1023" s="6">
        <f t="shared" si="63"/>
        <v>22.079728033472804</v>
      </c>
      <c r="S1023" t="s">
        <v>8325</v>
      </c>
      <c r="T1023" t="s">
        <v>8330</v>
      </c>
    </row>
    <row r="1024" spans="1:20" ht="28.8" x14ac:dyDescent="0.3">
      <c r="A1024">
        <v>1022</v>
      </c>
      <c r="B1024" s="3" t="s">
        <v>1023</v>
      </c>
      <c r="C1024" s="3" t="s">
        <v>5132</v>
      </c>
      <c r="D1024">
        <v>2000</v>
      </c>
      <c r="E1024">
        <v>2298</v>
      </c>
      <c r="F1024" t="s">
        <v>8219</v>
      </c>
      <c r="G1024" t="s">
        <v>8224</v>
      </c>
      <c r="H1024" t="s">
        <v>8246</v>
      </c>
      <c r="I1024">
        <v>1431876677</v>
      </c>
      <c r="J1024" s="10">
        <f t="shared" si="60"/>
        <v>42141.646724537044</v>
      </c>
      <c r="K1024">
        <v>1429284677</v>
      </c>
      <c r="L1024" s="10">
        <f t="shared" si="61"/>
        <v>42111.646724537044</v>
      </c>
      <c r="M1024" t="b">
        <v>1</v>
      </c>
      <c r="N1024">
        <v>74</v>
      </c>
      <c r="O1024" t="b">
        <v>1</v>
      </c>
      <c r="P1024" t="s">
        <v>8280</v>
      </c>
      <c r="Q1024" s="5">
        <f t="shared" si="62"/>
        <v>1.149</v>
      </c>
      <c r="R1024" s="6">
        <f t="shared" si="63"/>
        <v>31.054054054054053</v>
      </c>
      <c r="S1024" t="s">
        <v>8325</v>
      </c>
      <c r="T1024" t="s">
        <v>8330</v>
      </c>
    </row>
    <row r="1025" spans="1:20" ht="43.2" x14ac:dyDescent="0.3">
      <c r="A1025">
        <v>1023</v>
      </c>
      <c r="B1025" s="3" t="s">
        <v>1024</v>
      </c>
      <c r="C1025" s="3" t="s">
        <v>5133</v>
      </c>
      <c r="D1025">
        <v>2000</v>
      </c>
      <c r="E1025">
        <v>4743</v>
      </c>
      <c r="F1025" t="s">
        <v>8219</v>
      </c>
      <c r="G1025" t="s">
        <v>8225</v>
      </c>
      <c r="H1025" t="s">
        <v>8247</v>
      </c>
      <c r="I1025">
        <v>1434837861</v>
      </c>
      <c r="J1025" s="10">
        <f t="shared" si="60"/>
        <v>42175.919687500005</v>
      </c>
      <c r="K1025">
        <v>1432245861</v>
      </c>
      <c r="L1025" s="10">
        <f t="shared" si="61"/>
        <v>42145.919687500005</v>
      </c>
      <c r="M1025" t="b">
        <v>0</v>
      </c>
      <c r="N1025">
        <v>131</v>
      </c>
      <c r="O1025" t="b">
        <v>1</v>
      </c>
      <c r="P1025" t="s">
        <v>8280</v>
      </c>
      <c r="Q1025" s="5">
        <f t="shared" si="62"/>
        <v>2.3715000000000002</v>
      </c>
      <c r="R1025" s="6">
        <f t="shared" si="63"/>
        <v>36.206106870229007</v>
      </c>
      <c r="S1025" t="s">
        <v>8325</v>
      </c>
      <c r="T1025" t="s">
        <v>8330</v>
      </c>
    </row>
    <row r="1026" spans="1:20" ht="43.2" x14ac:dyDescent="0.3">
      <c r="A1026">
        <v>1024</v>
      </c>
      <c r="B1026" s="3" t="s">
        <v>1025</v>
      </c>
      <c r="C1026" s="3" t="s">
        <v>5134</v>
      </c>
      <c r="D1026">
        <v>20000</v>
      </c>
      <c r="E1026">
        <v>23727.55</v>
      </c>
      <c r="F1026" t="s">
        <v>8219</v>
      </c>
      <c r="G1026" t="s">
        <v>8235</v>
      </c>
      <c r="H1026" t="s">
        <v>8255</v>
      </c>
      <c r="I1026">
        <v>1454248563</v>
      </c>
      <c r="J1026" s="10">
        <f t="shared" si="60"/>
        <v>42400.580590277779</v>
      </c>
      <c r="K1026">
        <v>1451656563</v>
      </c>
      <c r="L1026" s="10">
        <f t="shared" si="61"/>
        <v>42370.580590277779</v>
      </c>
      <c r="M1026" t="b">
        <v>1</v>
      </c>
      <c r="N1026">
        <v>61</v>
      </c>
      <c r="O1026" t="b">
        <v>1</v>
      </c>
      <c r="P1026" t="s">
        <v>8280</v>
      </c>
      <c r="Q1026" s="5">
        <f t="shared" si="62"/>
        <v>1.1863774999999999</v>
      </c>
      <c r="R1026" s="6">
        <f t="shared" si="63"/>
        <v>388.9762295081967</v>
      </c>
      <c r="S1026" t="s">
        <v>8325</v>
      </c>
      <c r="T1026" t="s">
        <v>8330</v>
      </c>
    </row>
    <row r="1027" spans="1:20" ht="43.2" x14ac:dyDescent="0.3">
      <c r="A1027">
        <v>1025</v>
      </c>
      <c r="B1027" s="3" t="s">
        <v>1026</v>
      </c>
      <c r="C1027" s="3" t="s">
        <v>5135</v>
      </c>
      <c r="D1027">
        <v>70000</v>
      </c>
      <c r="E1027">
        <v>76949.820000000007</v>
      </c>
      <c r="F1027" t="s">
        <v>8219</v>
      </c>
      <c r="G1027" t="s">
        <v>8224</v>
      </c>
      <c r="H1027" t="s">
        <v>8246</v>
      </c>
      <c r="I1027">
        <v>1426532437</v>
      </c>
      <c r="J1027" s="10">
        <f t="shared" ref="J1027:J1090" si="64">(((I1027/60)/60)/24)+DATE(1970,1,1)</f>
        <v>42079.792094907403</v>
      </c>
      <c r="K1027">
        <v>1423944037</v>
      </c>
      <c r="L1027" s="10">
        <f t="shared" ref="L1027:L1090" si="65">(((K1027/60)/60)/24)+DATE(1970,1,1)</f>
        <v>42049.833761574075</v>
      </c>
      <c r="M1027" t="b">
        <v>1</v>
      </c>
      <c r="N1027">
        <v>1071</v>
      </c>
      <c r="O1027" t="b">
        <v>1</v>
      </c>
      <c r="P1027" t="s">
        <v>8280</v>
      </c>
      <c r="Q1027" s="5">
        <f t="shared" ref="Q1027:Q1090" si="66">E1027/D1027</f>
        <v>1.099283142857143</v>
      </c>
      <c r="R1027" s="6">
        <f t="shared" ref="R1027:R1090" si="67">E1027/N1027</f>
        <v>71.848571428571432</v>
      </c>
      <c r="S1027" t="s">
        <v>8325</v>
      </c>
      <c r="T1027" t="s">
        <v>8330</v>
      </c>
    </row>
    <row r="1028" spans="1:20" ht="57.6" x14ac:dyDescent="0.3">
      <c r="A1028">
        <v>1026</v>
      </c>
      <c r="B1028" s="3" t="s">
        <v>1027</v>
      </c>
      <c r="C1028" s="3" t="s">
        <v>5136</v>
      </c>
      <c r="D1028">
        <v>7000</v>
      </c>
      <c r="E1028">
        <v>7000.58</v>
      </c>
      <c r="F1028" t="s">
        <v>8219</v>
      </c>
      <c r="G1028" t="s">
        <v>8225</v>
      </c>
      <c r="H1028" t="s">
        <v>8247</v>
      </c>
      <c r="I1028">
        <v>1459414016</v>
      </c>
      <c r="J1028" s="10">
        <f t="shared" si="64"/>
        <v>42460.365925925929</v>
      </c>
      <c r="K1028">
        <v>1456480016</v>
      </c>
      <c r="L1028" s="10">
        <f t="shared" si="65"/>
        <v>42426.407592592594</v>
      </c>
      <c r="M1028" t="b">
        <v>1</v>
      </c>
      <c r="N1028">
        <v>122</v>
      </c>
      <c r="O1028" t="b">
        <v>1</v>
      </c>
      <c r="P1028" t="s">
        <v>8280</v>
      </c>
      <c r="Q1028" s="5">
        <f t="shared" si="66"/>
        <v>1.0000828571428571</v>
      </c>
      <c r="R1028" s="6">
        <f t="shared" si="67"/>
        <v>57.381803278688523</v>
      </c>
      <c r="S1028" t="s">
        <v>8325</v>
      </c>
      <c r="T1028" t="s">
        <v>8330</v>
      </c>
    </row>
    <row r="1029" spans="1:20" ht="43.2" x14ac:dyDescent="0.3">
      <c r="A1029">
        <v>1027</v>
      </c>
      <c r="B1029" s="3" t="s">
        <v>1028</v>
      </c>
      <c r="C1029" s="3" t="s">
        <v>5137</v>
      </c>
      <c r="D1029">
        <v>7501</v>
      </c>
      <c r="E1029">
        <v>7733</v>
      </c>
      <c r="F1029" t="s">
        <v>8219</v>
      </c>
      <c r="G1029" t="s">
        <v>8224</v>
      </c>
      <c r="H1029" t="s">
        <v>8246</v>
      </c>
      <c r="I1029">
        <v>1414025347</v>
      </c>
      <c r="J1029" s="10">
        <f t="shared" si="64"/>
        <v>41935.034108796295</v>
      </c>
      <c r="K1029">
        <v>1411433347</v>
      </c>
      <c r="L1029" s="10">
        <f t="shared" si="65"/>
        <v>41905.034108796295</v>
      </c>
      <c r="M1029" t="b">
        <v>1</v>
      </c>
      <c r="N1029">
        <v>111</v>
      </c>
      <c r="O1029" t="b">
        <v>1</v>
      </c>
      <c r="P1029" t="s">
        <v>8280</v>
      </c>
      <c r="Q1029" s="5">
        <f t="shared" si="66"/>
        <v>1.0309292094387414</v>
      </c>
      <c r="R1029" s="6">
        <f t="shared" si="67"/>
        <v>69.666666666666671</v>
      </c>
      <c r="S1029" t="s">
        <v>8325</v>
      </c>
      <c r="T1029" t="s">
        <v>8330</v>
      </c>
    </row>
    <row r="1030" spans="1:20" ht="43.2" x14ac:dyDescent="0.3">
      <c r="A1030">
        <v>1028</v>
      </c>
      <c r="B1030" s="3" t="s">
        <v>1029</v>
      </c>
      <c r="C1030" s="3" t="s">
        <v>5138</v>
      </c>
      <c r="D1030">
        <v>10000</v>
      </c>
      <c r="E1030">
        <v>11727</v>
      </c>
      <c r="F1030" t="s">
        <v>8219</v>
      </c>
      <c r="G1030" t="s">
        <v>8225</v>
      </c>
      <c r="H1030" t="s">
        <v>8247</v>
      </c>
      <c r="I1030">
        <v>1488830400</v>
      </c>
      <c r="J1030" s="10">
        <f t="shared" si="64"/>
        <v>42800.833333333328</v>
      </c>
      <c r="K1030">
        <v>1484924605</v>
      </c>
      <c r="L1030" s="10">
        <f t="shared" si="65"/>
        <v>42755.627372685187</v>
      </c>
      <c r="M1030" t="b">
        <v>1</v>
      </c>
      <c r="N1030">
        <v>255</v>
      </c>
      <c r="O1030" t="b">
        <v>1</v>
      </c>
      <c r="P1030" t="s">
        <v>8280</v>
      </c>
      <c r="Q1030" s="5">
        <f t="shared" si="66"/>
        <v>1.1727000000000001</v>
      </c>
      <c r="R1030" s="6">
        <f t="shared" si="67"/>
        <v>45.988235294117644</v>
      </c>
      <c r="S1030" t="s">
        <v>8325</v>
      </c>
      <c r="T1030" t="s">
        <v>8330</v>
      </c>
    </row>
    <row r="1031" spans="1:20" ht="28.8" x14ac:dyDescent="0.3">
      <c r="A1031">
        <v>1029</v>
      </c>
      <c r="B1031" s="3" t="s">
        <v>1030</v>
      </c>
      <c r="C1031" s="3" t="s">
        <v>5139</v>
      </c>
      <c r="D1031">
        <v>10000</v>
      </c>
      <c r="E1031">
        <v>11176</v>
      </c>
      <c r="F1031" t="s">
        <v>8219</v>
      </c>
      <c r="G1031" t="s">
        <v>8235</v>
      </c>
      <c r="H1031" t="s">
        <v>8255</v>
      </c>
      <c r="I1031">
        <v>1428184740</v>
      </c>
      <c r="J1031" s="10">
        <f t="shared" si="64"/>
        <v>42098.915972222225</v>
      </c>
      <c r="K1031">
        <v>1423501507</v>
      </c>
      <c r="L1031" s="10">
        <f t="shared" si="65"/>
        <v>42044.711886574078</v>
      </c>
      <c r="M1031" t="b">
        <v>0</v>
      </c>
      <c r="N1031">
        <v>141</v>
      </c>
      <c r="O1031" t="b">
        <v>1</v>
      </c>
      <c r="P1031" t="s">
        <v>8280</v>
      </c>
      <c r="Q1031" s="5">
        <f t="shared" si="66"/>
        <v>1.1175999999999999</v>
      </c>
      <c r="R1031" s="6">
        <f t="shared" si="67"/>
        <v>79.262411347517727</v>
      </c>
      <c r="S1031" t="s">
        <v>8325</v>
      </c>
      <c r="T1031" t="s">
        <v>8330</v>
      </c>
    </row>
    <row r="1032" spans="1:20" ht="28.8" x14ac:dyDescent="0.3">
      <c r="A1032">
        <v>1030</v>
      </c>
      <c r="B1032" s="3" t="s">
        <v>1031</v>
      </c>
      <c r="C1032" s="3" t="s">
        <v>5140</v>
      </c>
      <c r="D1032">
        <v>2000</v>
      </c>
      <c r="E1032">
        <v>6842</v>
      </c>
      <c r="F1032" t="s">
        <v>8219</v>
      </c>
      <c r="G1032" t="s">
        <v>8224</v>
      </c>
      <c r="H1032" t="s">
        <v>8246</v>
      </c>
      <c r="I1032">
        <v>1473680149</v>
      </c>
      <c r="J1032" s="10">
        <f t="shared" si="64"/>
        <v>42625.483206018514</v>
      </c>
      <c r="K1032">
        <v>1472470549</v>
      </c>
      <c r="L1032" s="10">
        <f t="shared" si="65"/>
        <v>42611.483206018514</v>
      </c>
      <c r="M1032" t="b">
        <v>0</v>
      </c>
      <c r="N1032">
        <v>159</v>
      </c>
      <c r="O1032" t="b">
        <v>1</v>
      </c>
      <c r="P1032" t="s">
        <v>8280</v>
      </c>
      <c r="Q1032" s="5">
        <f t="shared" si="66"/>
        <v>3.4209999999999998</v>
      </c>
      <c r="R1032" s="6">
        <f t="shared" si="67"/>
        <v>43.031446540880502</v>
      </c>
      <c r="S1032" t="s">
        <v>8325</v>
      </c>
      <c r="T1032" t="s">
        <v>8330</v>
      </c>
    </row>
    <row r="1033" spans="1:20" ht="57.6" x14ac:dyDescent="0.3">
      <c r="A1033">
        <v>1031</v>
      </c>
      <c r="B1033" s="3" t="s">
        <v>1032</v>
      </c>
      <c r="C1033" s="3" t="s">
        <v>5141</v>
      </c>
      <c r="D1033">
        <v>10000</v>
      </c>
      <c r="E1033">
        <v>10740</v>
      </c>
      <c r="F1033" t="s">
        <v>8219</v>
      </c>
      <c r="G1033" t="s">
        <v>8224</v>
      </c>
      <c r="H1033" t="s">
        <v>8246</v>
      </c>
      <c r="I1033">
        <v>1450290010</v>
      </c>
      <c r="J1033" s="10">
        <f t="shared" si="64"/>
        <v>42354.764004629629</v>
      </c>
      <c r="K1033">
        <v>1447698010</v>
      </c>
      <c r="L1033" s="10">
        <f t="shared" si="65"/>
        <v>42324.764004629629</v>
      </c>
      <c r="M1033" t="b">
        <v>0</v>
      </c>
      <c r="N1033">
        <v>99</v>
      </c>
      <c r="O1033" t="b">
        <v>1</v>
      </c>
      <c r="P1033" t="s">
        <v>8280</v>
      </c>
      <c r="Q1033" s="5">
        <f t="shared" si="66"/>
        <v>1.0740000000000001</v>
      </c>
      <c r="R1033" s="6">
        <f t="shared" si="67"/>
        <v>108.48484848484848</v>
      </c>
      <c r="S1033" t="s">
        <v>8325</v>
      </c>
      <c r="T1033" t="s">
        <v>8330</v>
      </c>
    </row>
    <row r="1034" spans="1:20" x14ac:dyDescent="0.3">
      <c r="A1034">
        <v>1032</v>
      </c>
      <c r="B1034" s="3" t="s">
        <v>1033</v>
      </c>
      <c r="C1034" s="3" t="s">
        <v>5142</v>
      </c>
      <c r="D1034">
        <v>5400</v>
      </c>
      <c r="E1034">
        <v>5858.84</v>
      </c>
      <c r="F1034" t="s">
        <v>8219</v>
      </c>
      <c r="G1034" t="s">
        <v>8224</v>
      </c>
      <c r="H1034" t="s">
        <v>8246</v>
      </c>
      <c r="I1034">
        <v>1466697625</v>
      </c>
      <c r="J1034" s="10">
        <f t="shared" si="64"/>
        <v>42544.666956018518</v>
      </c>
      <c r="K1034">
        <v>1464105625</v>
      </c>
      <c r="L1034" s="10">
        <f t="shared" si="65"/>
        <v>42514.666956018518</v>
      </c>
      <c r="M1034" t="b">
        <v>0</v>
      </c>
      <c r="N1034">
        <v>96</v>
      </c>
      <c r="O1034" t="b">
        <v>1</v>
      </c>
      <c r="P1034" t="s">
        <v>8280</v>
      </c>
      <c r="Q1034" s="5">
        <f t="shared" si="66"/>
        <v>1.0849703703703704</v>
      </c>
      <c r="R1034" s="6">
        <f t="shared" si="67"/>
        <v>61.029583333333335</v>
      </c>
      <c r="S1034" t="s">
        <v>8325</v>
      </c>
      <c r="T1034" t="s">
        <v>8330</v>
      </c>
    </row>
    <row r="1035" spans="1:20" ht="43.2" x14ac:dyDescent="0.3">
      <c r="A1035">
        <v>1033</v>
      </c>
      <c r="B1035" s="3" t="s">
        <v>1034</v>
      </c>
      <c r="C1035" s="3" t="s">
        <v>5143</v>
      </c>
      <c r="D1035">
        <v>1328</v>
      </c>
      <c r="E1035">
        <v>1366</v>
      </c>
      <c r="F1035" t="s">
        <v>8219</v>
      </c>
      <c r="G1035" t="s">
        <v>8225</v>
      </c>
      <c r="H1035" t="s">
        <v>8247</v>
      </c>
      <c r="I1035">
        <v>1481564080</v>
      </c>
      <c r="J1035" s="10">
        <f t="shared" si="64"/>
        <v>42716.732407407413</v>
      </c>
      <c r="K1035">
        <v>1479144880</v>
      </c>
      <c r="L1035" s="10">
        <f t="shared" si="65"/>
        <v>42688.732407407413</v>
      </c>
      <c r="M1035" t="b">
        <v>0</v>
      </c>
      <c r="N1035">
        <v>27</v>
      </c>
      <c r="O1035" t="b">
        <v>1</v>
      </c>
      <c r="P1035" t="s">
        <v>8280</v>
      </c>
      <c r="Q1035" s="5">
        <f t="shared" si="66"/>
        <v>1.0286144578313252</v>
      </c>
      <c r="R1035" s="6">
        <f t="shared" si="67"/>
        <v>50.592592592592595</v>
      </c>
      <c r="S1035" t="s">
        <v>8325</v>
      </c>
      <c r="T1035" t="s">
        <v>8330</v>
      </c>
    </row>
    <row r="1036" spans="1:20" ht="43.2" x14ac:dyDescent="0.3">
      <c r="A1036">
        <v>1034</v>
      </c>
      <c r="B1036" s="3" t="s">
        <v>1035</v>
      </c>
      <c r="C1036" s="3" t="s">
        <v>5144</v>
      </c>
      <c r="D1036">
        <v>5000</v>
      </c>
      <c r="E1036">
        <v>6500.09</v>
      </c>
      <c r="F1036" t="s">
        <v>8219</v>
      </c>
      <c r="G1036" t="s">
        <v>8224</v>
      </c>
      <c r="H1036" t="s">
        <v>8246</v>
      </c>
      <c r="I1036">
        <v>1470369540</v>
      </c>
      <c r="J1036" s="10">
        <f t="shared" si="64"/>
        <v>42587.165972222225</v>
      </c>
      <c r="K1036">
        <v>1467604804</v>
      </c>
      <c r="L1036" s="10">
        <f t="shared" si="65"/>
        <v>42555.166712962964</v>
      </c>
      <c r="M1036" t="b">
        <v>0</v>
      </c>
      <c r="N1036">
        <v>166</v>
      </c>
      <c r="O1036" t="b">
        <v>1</v>
      </c>
      <c r="P1036" t="s">
        <v>8280</v>
      </c>
      <c r="Q1036" s="5">
        <f t="shared" si="66"/>
        <v>1.3000180000000001</v>
      </c>
      <c r="R1036" s="6">
        <f t="shared" si="67"/>
        <v>39.157168674698795</v>
      </c>
      <c r="S1036" t="s">
        <v>8325</v>
      </c>
      <c r="T1036" t="s">
        <v>8330</v>
      </c>
    </row>
    <row r="1037" spans="1:20" ht="43.2" x14ac:dyDescent="0.3">
      <c r="A1037">
        <v>1035</v>
      </c>
      <c r="B1037" s="3" t="s">
        <v>1036</v>
      </c>
      <c r="C1037" s="3" t="s">
        <v>5145</v>
      </c>
      <c r="D1037">
        <v>4600</v>
      </c>
      <c r="E1037">
        <v>4952</v>
      </c>
      <c r="F1037" t="s">
        <v>8219</v>
      </c>
      <c r="G1037" t="s">
        <v>8224</v>
      </c>
      <c r="H1037" t="s">
        <v>8246</v>
      </c>
      <c r="I1037">
        <v>1423668220</v>
      </c>
      <c r="J1037" s="10">
        <f t="shared" si="64"/>
        <v>42046.641435185185</v>
      </c>
      <c r="K1037">
        <v>1421076220</v>
      </c>
      <c r="L1037" s="10">
        <f t="shared" si="65"/>
        <v>42016.641435185185</v>
      </c>
      <c r="M1037" t="b">
        <v>0</v>
      </c>
      <c r="N1037">
        <v>76</v>
      </c>
      <c r="O1037" t="b">
        <v>1</v>
      </c>
      <c r="P1037" t="s">
        <v>8280</v>
      </c>
      <c r="Q1037" s="5">
        <f t="shared" si="66"/>
        <v>1.0765217391304347</v>
      </c>
      <c r="R1037" s="6">
        <f t="shared" si="67"/>
        <v>65.15789473684211</v>
      </c>
      <c r="S1037" t="s">
        <v>8325</v>
      </c>
      <c r="T1037" t="s">
        <v>8330</v>
      </c>
    </row>
    <row r="1038" spans="1:20" ht="43.2" x14ac:dyDescent="0.3">
      <c r="A1038">
        <v>1036</v>
      </c>
      <c r="B1038" s="3" t="s">
        <v>1037</v>
      </c>
      <c r="C1038" s="3" t="s">
        <v>5146</v>
      </c>
      <c r="D1038">
        <v>4500</v>
      </c>
      <c r="E1038">
        <v>5056.22</v>
      </c>
      <c r="F1038" t="s">
        <v>8219</v>
      </c>
      <c r="G1038" t="s">
        <v>8224</v>
      </c>
      <c r="H1038" t="s">
        <v>8246</v>
      </c>
      <c r="I1038">
        <v>1357545600</v>
      </c>
      <c r="J1038" s="10">
        <f t="shared" si="64"/>
        <v>41281.333333333336</v>
      </c>
      <c r="K1038">
        <v>1354790790</v>
      </c>
      <c r="L1038" s="10">
        <f t="shared" si="65"/>
        <v>41249.448958333334</v>
      </c>
      <c r="M1038" t="b">
        <v>0</v>
      </c>
      <c r="N1038">
        <v>211</v>
      </c>
      <c r="O1038" t="b">
        <v>1</v>
      </c>
      <c r="P1038" t="s">
        <v>8280</v>
      </c>
      <c r="Q1038" s="5">
        <f t="shared" si="66"/>
        <v>1.1236044444444444</v>
      </c>
      <c r="R1038" s="6">
        <f t="shared" si="67"/>
        <v>23.963127962085309</v>
      </c>
      <c r="S1038" t="s">
        <v>8325</v>
      </c>
      <c r="T1038" t="s">
        <v>8330</v>
      </c>
    </row>
    <row r="1039" spans="1:20" ht="43.2" x14ac:dyDescent="0.3">
      <c r="A1039">
        <v>1037</v>
      </c>
      <c r="B1039" s="3" t="s">
        <v>1038</v>
      </c>
      <c r="C1039" s="3" t="s">
        <v>5147</v>
      </c>
      <c r="D1039">
        <v>1000</v>
      </c>
      <c r="E1039">
        <v>1021</v>
      </c>
      <c r="F1039" t="s">
        <v>8219</v>
      </c>
      <c r="G1039" t="s">
        <v>8224</v>
      </c>
      <c r="H1039" t="s">
        <v>8246</v>
      </c>
      <c r="I1039">
        <v>1431925200</v>
      </c>
      <c r="J1039" s="10">
        <f t="shared" si="64"/>
        <v>42142.208333333328</v>
      </c>
      <c r="K1039">
        <v>1429991062</v>
      </c>
      <c r="L1039" s="10">
        <f t="shared" si="65"/>
        <v>42119.822476851856</v>
      </c>
      <c r="M1039" t="b">
        <v>0</v>
      </c>
      <c r="N1039">
        <v>21</v>
      </c>
      <c r="O1039" t="b">
        <v>1</v>
      </c>
      <c r="P1039" t="s">
        <v>8280</v>
      </c>
      <c r="Q1039" s="5">
        <f t="shared" si="66"/>
        <v>1.0209999999999999</v>
      </c>
      <c r="R1039" s="6">
        <f t="shared" si="67"/>
        <v>48.61904761904762</v>
      </c>
      <c r="S1039" t="s">
        <v>8325</v>
      </c>
      <c r="T1039" t="s">
        <v>8330</v>
      </c>
    </row>
    <row r="1040" spans="1:20" ht="43.2" x14ac:dyDescent="0.3">
      <c r="A1040">
        <v>1038</v>
      </c>
      <c r="B1040" s="3" t="s">
        <v>1039</v>
      </c>
      <c r="C1040" s="3" t="s">
        <v>5148</v>
      </c>
      <c r="D1040">
        <v>1500</v>
      </c>
      <c r="E1040">
        <v>2180</v>
      </c>
      <c r="F1040" t="s">
        <v>8219</v>
      </c>
      <c r="G1040" t="s">
        <v>8224</v>
      </c>
      <c r="H1040" t="s">
        <v>8246</v>
      </c>
      <c r="I1040">
        <v>1458362023</v>
      </c>
      <c r="J1040" s="10">
        <f t="shared" si="64"/>
        <v>42448.190081018518</v>
      </c>
      <c r="K1040">
        <v>1455773623</v>
      </c>
      <c r="L1040" s="10">
        <f t="shared" si="65"/>
        <v>42418.231747685189</v>
      </c>
      <c r="M1040" t="b">
        <v>0</v>
      </c>
      <c r="N1040">
        <v>61</v>
      </c>
      <c r="O1040" t="b">
        <v>1</v>
      </c>
      <c r="P1040" t="s">
        <v>8280</v>
      </c>
      <c r="Q1040" s="5">
        <f t="shared" si="66"/>
        <v>1.4533333333333334</v>
      </c>
      <c r="R1040" s="6">
        <f t="shared" si="67"/>
        <v>35.73770491803279</v>
      </c>
      <c r="S1040" t="s">
        <v>8325</v>
      </c>
      <c r="T1040" t="s">
        <v>8330</v>
      </c>
    </row>
    <row r="1041" spans="1:20" ht="43.2" x14ac:dyDescent="0.3">
      <c r="A1041">
        <v>1039</v>
      </c>
      <c r="B1041" s="3" t="s">
        <v>1040</v>
      </c>
      <c r="C1041" s="3" t="s">
        <v>5149</v>
      </c>
      <c r="D1041">
        <v>500</v>
      </c>
      <c r="E1041">
        <v>641</v>
      </c>
      <c r="F1041" t="s">
        <v>8219</v>
      </c>
      <c r="G1041" t="s">
        <v>8224</v>
      </c>
      <c r="H1041" t="s">
        <v>8246</v>
      </c>
      <c r="I1041">
        <v>1481615940</v>
      </c>
      <c r="J1041" s="10">
        <f t="shared" si="64"/>
        <v>42717.332638888889</v>
      </c>
      <c r="K1041">
        <v>1479436646</v>
      </c>
      <c r="L1041" s="10">
        <f t="shared" si="65"/>
        <v>42692.109328703707</v>
      </c>
      <c r="M1041" t="b">
        <v>0</v>
      </c>
      <c r="N1041">
        <v>30</v>
      </c>
      <c r="O1041" t="b">
        <v>1</v>
      </c>
      <c r="P1041" t="s">
        <v>8280</v>
      </c>
      <c r="Q1041" s="5">
        <f t="shared" si="66"/>
        <v>1.282</v>
      </c>
      <c r="R1041" s="6">
        <f t="shared" si="67"/>
        <v>21.366666666666667</v>
      </c>
      <c r="S1041" t="s">
        <v>8325</v>
      </c>
      <c r="T1041" t="s">
        <v>8330</v>
      </c>
    </row>
    <row r="1042" spans="1:20" ht="43.2" x14ac:dyDescent="0.3">
      <c r="A1042">
        <v>1040</v>
      </c>
      <c r="B1042" s="3" t="s">
        <v>1041</v>
      </c>
      <c r="C1042" s="3" t="s">
        <v>5150</v>
      </c>
      <c r="D1042">
        <v>85000</v>
      </c>
      <c r="E1042">
        <v>250</v>
      </c>
      <c r="F1042" t="s">
        <v>8220</v>
      </c>
      <c r="G1042" t="s">
        <v>8224</v>
      </c>
      <c r="H1042" t="s">
        <v>8246</v>
      </c>
      <c r="I1042">
        <v>1472317209</v>
      </c>
      <c r="J1042" s="10">
        <f t="shared" si="64"/>
        <v>42609.708437499998</v>
      </c>
      <c r="K1042">
        <v>1469725209</v>
      </c>
      <c r="L1042" s="10">
        <f t="shared" si="65"/>
        <v>42579.708437499998</v>
      </c>
      <c r="M1042" t="b">
        <v>0</v>
      </c>
      <c r="N1042">
        <v>1</v>
      </c>
      <c r="O1042" t="b">
        <v>0</v>
      </c>
      <c r="P1042" t="s">
        <v>8281</v>
      </c>
      <c r="Q1042" s="5">
        <f t="shared" si="66"/>
        <v>2.9411764705882353E-3</v>
      </c>
      <c r="R1042" s="6">
        <f t="shared" si="67"/>
        <v>250</v>
      </c>
      <c r="S1042" t="s">
        <v>8331</v>
      </c>
      <c r="T1042" t="s">
        <v>8332</v>
      </c>
    </row>
    <row r="1043" spans="1:20" ht="43.2" x14ac:dyDescent="0.3">
      <c r="A1043">
        <v>1041</v>
      </c>
      <c r="B1043" s="3" t="s">
        <v>1042</v>
      </c>
      <c r="C1043" s="3" t="s">
        <v>5151</v>
      </c>
      <c r="D1043">
        <v>50</v>
      </c>
      <c r="E1043">
        <v>0</v>
      </c>
      <c r="F1043" t="s">
        <v>8220</v>
      </c>
      <c r="G1043" t="s">
        <v>8224</v>
      </c>
      <c r="H1043" t="s">
        <v>8246</v>
      </c>
      <c r="I1043">
        <v>1406769992</v>
      </c>
      <c r="J1043" s="10">
        <f t="shared" si="64"/>
        <v>41851.060092592597</v>
      </c>
      <c r="K1043">
        <v>1405041992</v>
      </c>
      <c r="L1043" s="10">
        <f t="shared" si="65"/>
        <v>41831.060092592597</v>
      </c>
      <c r="M1043" t="b">
        <v>0</v>
      </c>
      <c r="N1043">
        <v>0</v>
      </c>
      <c r="O1043" t="b">
        <v>0</v>
      </c>
      <c r="P1043" t="s">
        <v>8281</v>
      </c>
      <c r="Q1043" s="5">
        <f t="shared" si="66"/>
        <v>0</v>
      </c>
      <c r="R1043" s="6" t="e">
        <f t="shared" si="67"/>
        <v>#DIV/0!</v>
      </c>
      <c r="S1043" t="s">
        <v>8331</v>
      </c>
      <c r="T1043" t="s">
        <v>8332</v>
      </c>
    </row>
    <row r="1044" spans="1:20" ht="43.2" x14ac:dyDescent="0.3">
      <c r="A1044">
        <v>1042</v>
      </c>
      <c r="B1044" s="3" t="s">
        <v>1043</v>
      </c>
      <c r="C1044" s="3" t="s">
        <v>5152</v>
      </c>
      <c r="D1044">
        <v>650</v>
      </c>
      <c r="E1044">
        <v>10</v>
      </c>
      <c r="F1044" t="s">
        <v>8220</v>
      </c>
      <c r="G1044" t="s">
        <v>8224</v>
      </c>
      <c r="H1044" t="s">
        <v>8246</v>
      </c>
      <c r="I1044">
        <v>1410516000</v>
      </c>
      <c r="J1044" s="10">
        <f t="shared" si="64"/>
        <v>41894.416666666664</v>
      </c>
      <c r="K1044">
        <v>1406824948</v>
      </c>
      <c r="L1044" s="10">
        <f t="shared" si="65"/>
        <v>41851.696157407408</v>
      </c>
      <c r="M1044" t="b">
        <v>0</v>
      </c>
      <c r="N1044">
        <v>1</v>
      </c>
      <c r="O1044" t="b">
        <v>0</v>
      </c>
      <c r="P1044" t="s">
        <v>8281</v>
      </c>
      <c r="Q1044" s="5">
        <f t="shared" si="66"/>
        <v>1.5384615384615385E-2</v>
      </c>
      <c r="R1044" s="6">
        <f t="shared" si="67"/>
        <v>10</v>
      </c>
      <c r="S1044" t="s">
        <v>8331</v>
      </c>
      <c r="T1044" t="s">
        <v>8332</v>
      </c>
    </row>
    <row r="1045" spans="1:20" ht="43.2" x14ac:dyDescent="0.3">
      <c r="A1045">
        <v>1043</v>
      </c>
      <c r="B1045" s="3" t="s">
        <v>1044</v>
      </c>
      <c r="C1045" s="3" t="s">
        <v>5153</v>
      </c>
      <c r="D1045">
        <v>100000</v>
      </c>
      <c r="E1045">
        <v>8537</v>
      </c>
      <c r="F1045" t="s">
        <v>8220</v>
      </c>
      <c r="G1045" t="s">
        <v>8224</v>
      </c>
      <c r="H1045" t="s">
        <v>8246</v>
      </c>
      <c r="I1045">
        <v>1432101855</v>
      </c>
      <c r="J1045" s="10">
        <f t="shared" si="64"/>
        <v>42144.252951388888</v>
      </c>
      <c r="K1045">
        <v>1429509855</v>
      </c>
      <c r="L1045" s="10">
        <f t="shared" si="65"/>
        <v>42114.252951388888</v>
      </c>
      <c r="M1045" t="b">
        <v>0</v>
      </c>
      <c r="N1045">
        <v>292</v>
      </c>
      <c r="O1045" t="b">
        <v>0</v>
      </c>
      <c r="P1045" t="s">
        <v>8281</v>
      </c>
      <c r="Q1045" s="5">
        <f t="shared" si="66"/>
        <v>8.5370000000000001E-2</v>
      </c>
      <c r="R1045" s="6">
        <f t="shared" si="67"/>
        <v>29.236301369863014</v>
      </c>
      <c r="S1045" t="s">
        <v>8331</v>
      </c>
      <c r="T1045" t="s">
        <v>8332</v>
      </c>
    </row>
    <row r="1046" spans="1:20" ht="43.2" x14ac:dyDescent="0.3">
      <c r="A1046">
        <v>1044</v>
      </c>
      <c r="B1046" s="3" t="s">
        <v>1045</v>
      </c>
      <c r="C1046" s="3" t="s">
        <v>5154</v>
      </c>
      <c r="D1046">
        <v>7000</v>
      </c>
      <c r="E1046">
        <v>6</v>
      </c>
      <c r="F1046" t="s">
        <v>8220</v>
      </c>
      <c r="G1046" t="s">
        <v>8224</v>
      </c>
      <c r="H1046" t="s">
        <v>8246</v>
      </c>
      <c r="I1046">
        <v>1425587220</v>
      </c>
      <c r="J1046" s="10">
        <f t="shared" si="64"/>
        <v>42068.852083333331</v>
      </c>
      <c r="K1046">
        <v>1420668801</v>
      </c>
      <c r="L1046" s="10">
        <f t="shared" si="65"/>
        <v>42011.925937499997</v>
      </c>
      <c r="M1046" t="b">
        <v>0</v>
      </c>
      <c r="N1046">
        <v>2</v>
      </c>
      <c r="O1046" t="b">
        <v>0</v>
      </c>
      <c r="P1046" t="s">
        <v>8281</v>
      </c>
      <c r="Q1046" s="5">
        <f t="shared" si="66"/>
        <v>8.571428571428571E-4</v>
      </c>
      <c r="R1046" s="6">
        <f t="shared" si="67"/>
        <v>3</v>
      </c>
      <c r="S1046" t="s">
        <v>8331</v>
      </c>
      <c r="T1046" t="s">
        <v>8332</v>
      </c>
    </row>
    <row r="1047" spans="1:20" ht="43.2" x14ac:dyDescent="0.3">
      <c r="A1047">
        <v>1045</v>
      </c>
      <c r="B1047" s="3" t="s">
        <v>1046</v>
      </c>
      <c r="C1047" s="3" t="s">
        <v>5155</v>
      </c>
      <c r="D1047">
        <v>10000</v>
      </c>
      <c r="E1047">
        <v>266</v>
      </c>
      <c r="F1047" t="s">
        <v>8220</v>
      </c>
      <c r="G1047" t="s">
        <v>8224</v>
      </c>
      <c r="H1047" t="s">
        <v>8246</v>
      </c>
      <c r="I1047">
        <v>1408827550</v>
      </c>
      <c r="J1047" s="10">
        <f t="shared" si="64"/>
        <v>41874.874421296299</v>
      </c>
      <c r="K1047">
        <v>1406235550</v>
      </c>
      <c r="L1047" s="10">
        <f t="shared" si="65"/>
        <v>41844.874421296299</v>
      </c>
      <c r="M1047" t="b">
        <v>0</v>
      </c>
      <c r="N1047">
        <v>8</v>
      </c>
      <c r="O1047" t="b">
        <v>0</v>
      </c>
      <c r="P1047" t="s">
        <v>8281</v>
      </c>
      <c r="Q1047" s="5">
        <f t="shared" si="66"/>
        <v>2.6599999999999999E-2</v>
      </c>
      <c r="R1047" s="6">
        <f t="shared" si="67"/>
        <v>33.25</v>
      </c>
      <c r="S1047" t="s">
        <v>8331</v>
      </c>
      <c r="T1047" t="s">
        <v>8332</v>
      </c>
    </row>
    <row r="1048" spans="1:20" ht="43.2" x14ac:dyDescent="0.3">
      <c r="A1048">
        <v>1046</v>
      </c>
      <c r="B1048" s="3" t="s">
        <v>1047</v>
      </c>
      <c r="C1048" s="3" t="s">
        <v>5156</v>
      </c>
      <c r="D1048">
        <v>3000</v>
      </c>
      <c r="E1048">
        <v>0</v>
      </c>
      <c r="F1048" t="s">
        <v>8220</v>
      </c>
      <c r="G1048" t="s">
        <v>8236</v>
      </c>
      <c r="H1048" t="s">
        <v>8249</v>
      </c>
      <c r="I1048">
        <v>1451161560</v>
      </c>
      <c r="J1048" s="10">
        <f t="shared" si="64"/>
        <v>42364.851388888885</v>
      </c>
      <c r="K1048">
        <v>1447273560</v>
      </c>
      <c r="L1048" s="10">
        <f t="shared" si="65"/>
        <v>42319.851388888885</v>
      </c>
      <c r="M1048" t="b">
        <v>0</v>
      </c>
      <c r="N1048">
        <v>0</v>
      </c>
      <c r="O1048" t="b">
        <v>0</v>
      </c>
      <c r="P1048" t="s">
        <v>8281</v>
      </c>
      <c r="Q1048" s="5">
        <f t="shared" si="66"/>
        <v>0</v>
      </c>
      <c r="R1048" s="6" t="e">
        <f t="shared" si="67"/>
        <v>#DIV/0!</v>
      </c>
      <c r="S1048" t="s">
        <v>8331</v>
      </c>
      <c r="T1048" t="s">
        <v>8332</v>
      </c>
    </row>
    <row r="1049" spans="1:20" ht="43.2" x14ac:dyDescent="0.3">
      <c r="A1049">
        <v>1047</v>
      </c>
      <c r="B1049" s="3" t="s">
        <v>1048</v>
      </c>
      <c r="C1049" s="3" t="s">
        <v>5157</v>
      </c>
      <c r="D1049">
        <v>2000</v>
      </c>
      <c r="E1049">
        <v>1</v>
      </c>
      <c r="F1049" t="s">
        <v>8220</v>
      </c>
      <c r="G1049" t="s">
        <v>8224</v>
      </c>
      <c r="H1049" t="s">
        <v>8246</v>
      </c>
      <c r="I1049">
        <v>1415219915</v>
      </c>
      <c r="J1049" s="10">
        <f t="shared" si="64"/>
        <v>41948.860127314816</v>
      </c>
      <c r="K1049">
        <v>1412624315</v>
      </c>
      <c r="L1049" s="10">
        <f t="shared" si="65"/>
        <v>41918.818460648145</v>
      </c>
      <c r="M1049" t="b">
        <v>0</v>
      </c>
      <c r="N1049">
        <v>1</v>
      </c>
      <c r="O1049" t="b">
        <v>0</v>
      </c>
      <c r="P1049" t="s">
        <v>8281</v>
      </c>
      <c r="Q1049" s="5">
        <f t="shared" si="66"/>
        <v>5.0000000000000001E-4</v>
      </c>
      <c r="R1049" s="6">
        <f t="shared" si="67"/>
        <v>1</v>
      </c>
      <c r="S1049" t="s">
        <v>8331</v>
      </c>
      <c r="T1049" t="s">
        <v>8332</v>
      </c>
    </row>
    <row r="1050" spans="1:20" ht="43.2" x14ac:dyDescent="0.3">
      <c r="A1050">
        <v>1048</v>
      </c>
      <c r="B1050" s="3" t="s">
        <v>1049</v>
      </c>
      <c r="C1050" s="3" t="s">
        <v>5158</v>
      </c>
      <c r="D1050">
        <v>15000</v>
      </c>
      <c r="E1050">
        <v>212</v>
      </c>
      <c r="F1050" t="s">
        <v>8220</v>
      </c>
      <c r="G1050" t="s">
        <v>8224</v>
      </c>
      <c r="H1050" t="s">
        <v>8246</v>
      </c>
      <c r="I1050">
        <v>1474766189</v>
      </c>
      <c r="J1050" s="10">
        <f t="shared" si="64"/>
        <v>42638.053113425922</v>
      </c>
      <c r="K1050">
        <v>1471310189</v>
      </c>
      <c r="L1050" s="10">
        <f t="shared" si="65"/>
        <v>42598.053113425922</v>
      </c>
      <c r="M1050" t="b">
        <v>0</v>
      </c>
      <c r="N1050">
        <v>4</v>
      </c>
      <c r="O1050" t="b">
        <v>0</v>
      </c>
      <c r="P1050" t="s">
        <v>8281</v>
      </c>
      <c r="Q1050" s="5">
        <f t="shared" si="66"/>
        <v>1.4133333333333333E-2</v>
      </c>
      <c r="R1050" s="6">
        <f t="shared" si="67"/>
        <v>53</v>
      </c>
      <c r="S1050" t="s">
        <v>8331</v>
      </c>
      <c r="T1050" t="s">
        <v>8332</v>
      </c>
    </row>
    <row r="1051" spans="1:20" x14ac:dyDescent="0.3">
      <c r="A1051">
        <v>1049</v>
      </c>
      <c r="B1051" s="3" t="s">
        <v>1050</v>
      </c>
      <c r="C1051" s="3" t="s">
        <v>5159</v>
      </c>
      <c r="D1051">
        <v>12000</v>
      </c>
      <c r="E1051">
        <v>0</v>
      </c>
      <c r="F1051" t="s">
        <v>8220</v>
      </c>
      <c r="G1051" t="s">
        <v>8224</v>
      </c>
      <c r="H1051" t="s">
        <v>8246</v>
      </c>
      <c r="I1051">
        <v>1455272445</v>
      </c>
      <c r="J1051" s="10">
        <f t="shared" si="64"/>
        <v>42412.431076388893</v>
      </c>
      <c r="K1051">
        <v>1452680445</v>
      </c>
      <c r="L1051" s="10">
        <f t="shared" si="65"/>
        <v>42382.431076388893</v>
      </c>
      <c r="M1051" t="b">
        <v>0</v>
      </c>
      <c r="N1051">
        <v>0</v>
      </c>
      <c r="O1051" t="b">
        <v>0</v>
      </c>
      <c r="P1051" t="s">
        <v>8281</v>
      </c>
      <c r="Q1051" s="5">
        <f t="shared" si="66"/>
        <v>0</v>
      </c>
      <c r="R1051" s="6" t="e">
        <f t="shared" si="67"/>
        <v>#DIV/0!</v>
      </c>
      <c r="S1051" t="s">
        <v>8331</v>
      </c>
      <c r="T1051" t="s">
        <v>8332</v>
      </c>
    </row>
    <row r="1052" spans="1:20" ht="28.8" x14ac:dyDescent="0.3">
      <c r="A1052">
        <v>1050</v>
      </c>
      <c r="B1052" s="3" t="s">
        <v>1051</v>
      </c>
      <c r="C1052" s="3" t="s">
        <v>5160</v>
      </c>
      <c r="D1052">
        <v>2500</v>
      </c>
      <c r="E1052">
        <v>0</v>
      </c>
      <c r="F1052" t="s">
        <v>8220</v>
      </c>
      <c r="G1052" t="s">
        <v>8224</v>
      </c>
      <c r="H1052" t="s">
        <v>8246</v>
      </c>
      <c r="I1052">
        <v>1442257677</v>
      </c>
      <c r="J1052" s="10">
        <f t="shared" si="64"/>
        <v>42261.7971875</v>
      </c>
      <c r="K1052">
        <v>1439665677</v>
      </c>
      <c r="L1052" s="10">
        <f t="shared" si="65"/>
        <v>42231.7971875</v>
      </c>
      <c r="M1052" t="b">
        <v>0</v>
      </c>
      <c r="N1052">
        <v>0</v>
      </c>
      <c r="O1052" t="b">
        <v>0</v>
      </c>
      <c r="P1052" t="s">
        <v>8281</v>
      </c>
      <c r="Q1052" s="5">
        <f t="shared" si="66"/>
        <v>0</v>
      </c>
      <c r="R1052" s="6" t="e">
        <f t="shared" si="67"/>
        <v>#DIV/0!</v>
      </c>
      <c r="S1052" t="s">
        <v>8331</v>
      </c>
      <c r="T1052" t="s">
        <v>8332</v>
      </c>
    </row>
    <row r="1053" spans="1:20" ht="43.2" x14ac:dyDescent="0.3">
      <c r="A1053">
        <v>1051</v>
      </c>
      <c r="B1053" s="3" t="s">
        <v>1052</v>
      </c>
      <c r="C1053" s="3" t="s">
        <v>5161</v>
      </c>
      <c r="D1053">
        <v>500</v>
      </c>
      <c r="E1053">
        <v>0</v>
      </c>
      <c r="F1053" t="s">
        <v>8220</v>
      </c>
      <c r="G1053" t="s">
        <v>8224</v>
      </c>
      <c r="H1053" t="s">
        <v>8246</v>
      </c>
      <c r="I1053">
        <v>1409098825</v>
      </c>
      <c r="J1053" s="10">
        <f t="shared" si="64"/>
        <v>41878.014178240745</v>
      </c>
      <c r="K1053">
        <v>1406679625</v>
      </c>
      <c r="L1053" s="10">
        <f t="shared" si="65"/>
        <v>41850.014178240745</v>
      </c>
      <c r="M1053" t="b">
        <v>0</v>
      </c>
      <c r="N1053">
        <v>0</v>
      </c>
      <c r="O1053" t="b">
        <v>0</v>
      </c>
      <c r="P1053" t="s">
        <v>8281</v>
      </c>
      <c r="Q1053" s="5">
        <f t="shared" si="66"/>
        <v>0</v>
      </c>
      <c r="R1053" s="6" t="e">
        <f t="shared" si="67"/>
        <v>#DIV/0!</v>
      </c>
      <c r="S1053" t="s">
        <v>8331</v>
      </c>
      <c r="T1053" t="s">
        <v>8332</v>
      </c>
    </row>
    <row r="1054" spans="1:20" ht="57.6" x14ac:dyDescent="0.3">
      <c r="A1054">
        <v>1052</v>
      </c>
      <c r="B1054" s="3" t="s">
        <v>1053</v>
      </c>
      <c r="C1054" s="3" t="s">
        <v>5162</v>
      </c>
      <c r="D1054">
        <v>4336</v>
      </c>
      <c r="E1054">
        <v>0</v>
      </c>
      <c r="F1054" t="s">
        <v>8220</v>
      </c>
      <c r="G1054" t="s">
        <v>8224</v>
      </c>
      <c r="H1054" t="s">
        <v>8246</v>
      </c>
      <c r="I1054">
        <v>1465243740</v>
      </c>
      <c r="J1054" s="10">
        <f t="shared" si="64"/>
        <v>42527.839583333334</v>
      </c>
      <c r="K1054">
        <v>1461438495</v>
      </c>
      <c r="L1054" s="10">
        <f t="shared" si="65"/>
        <v>42483.797395833331</v>
      </c>
      <c r="M1054" t="b">
        <v>0</v>
      </c>
      <c r="N1054">
        <v>0</v>
      </c>
      <c r="O1054" t="b">
        <v>0</v>
      </c>
      <c r="P1054" t="s">
        <v>8281</v>
      </c>
      <c r="Q1054" s="5">
        <f t="shared" si="66"/>
        <v>0</v>
      </c>
      <c r="R1054" s="6" t="e">
        <f t="shared" si="67"/>
        <v>#DIV/0!</v>
      </c>
      <c r="S1054" t="s">
        <v>8331</v>
      </c>
      <c r="T1054" t="s">
        <v>8332</v>
      </c>
    </row>
    <row r="1055" spans="1:20" ht="43.2" x14ac:dyDescent="0.3">
      <c r="A1055">
        <v>1053</v>
      </c>
      <c r="B1055" s="3" t="s">
        <v>1054</v>
      </c>
      <c r="C1055" s="3" t="s">
        <v>5163</v>
      </c>
      <c r="D1055">
        <v>1500</v>
      </c>
      <c r="E1055">
        <v>15</v>
      </c>
      <c r="F1055" t="s">
        <v>8220</v>
      </c>
      <c r="G1055" t="s">
        <v>8224</v>
      </c>
      <c r="H1055" t="s">
        <v>8246</v>
      </c>
      <c r="I1055">
        <v>1488773332</v>
      </c>
      <c r="J1055" s="10">
        <f t="shared" si="64"/>
        <v>42800.172824074078</v>
      </c>
      <c r="K1055">
        <v>1486613332</v>
      </c>
      <c r="L1055" s="10">
        <f t="shared" si="65"/>
        <v>42775.172824074078</v>
      </c>
      <c r="M1055" t="b">
        <v>0</v>
      </c>
      <c r="N1055">
        <v>1</v>
      </c>
      <c r="O1055" t="b">
        <v>0</v>
      </c>
      <c r="P1055" t="s">
        <v>8281</v>
      </c>
      <c r="Q1055" s="5">
        <f t="shared" si="66"/>
        <v>0.01</v>
      </c>
      <c r="R1055" s="6">
        <f t="shared" si="67"/>
        <v>15</v>
      </c>
      <c r="S1055" t="s">
        <v>8331</v>
      </c>
      <c r="T1055" t="s">
        <v>8332</v>
      </c>
    </row>
    <row r="1056" spans="1:20" ht="57.6" x14ac:dyDescent="0.3">
      <c r="A1056">
        <v>1054</v>
      </c>
      <c r="B1056" s="3" t="s">
        <v>1055</v>
      </c>
      <c r="C1056" s="3" t="s">
        <v>5164</v>
      </c>
      <c r="D1056">
        <v>2500</v>
      </c>
      <c r="E1056">
        <v>0</v>
      </c>
      <c r="F1056" t="s">
        <v>8220</v>
      </c>
      <c r="G1056" t="s">
        <v>8224</v>
      </c>
      <c r="H1056" t="s">
        <v>8246</v>
      </c>
      <c r="I1056">
        <v>1407708000</v>
      </c>
      <c r="J1056" s="10">
        <f t="shared" si="64"/>
        <v>41861.916666666664</v>
      </c>
      <c r="K1056">
        <v>1405110399</v>
      </c>
      <c r="L1056" s="10">
        <f t="shared" si="65"/>
        <v>41831.851840277777</v>
      </c>
      <c r="M1056" t="b">
        <v>0</v>
      </c>
      <c r="N1056">
        <v>0</v>
      </c>
      <c r="O1056" t="b">
        <v>0</v>
      </c>
      <c r="P1056" t="s">
        <v>8281</v>
      </c>
      <c r="Q1056" s="5">
        <f t="shared" si="66"/>
        <v>0</v>
      </c>
      <c r="R1056" s="6" t="e">
        <f t="shared" si="67"/>
        <v>#DIV/0!</v>
      </c>
      <c r="S1056" t="s">
        <v>8331</v>
      </c>
      <c r="T1056" t="s">
        <v>8332</v>
      </c>
    </row>
    <row r="1057" spans="1:20" ht="43.2" x14ac:dyDescent="0.3">
      <c r="A1057">
        <v>1055</v>
      </c>
      <c r="B1057" s="3" t="s">
        <v>1056</v>
      </c>
      <c r="C1057" s="3" t="s">
        <v>5165</v>
      </c>
      <c r="D1057">
        <v>3500</v>
      </c>
      <c r="E1057">
        <v>0</v>
      </c>
      <c r="F1057" t="s">
        <v>8220</v>
      </c>
      <c r="G1057" t="s">
        <v>8224</v>
      </c>
      <c r="H1057" t="s">
        <v>8246</v>
      </c>
      <c r="I1057">
        <v>1457394545</v>
      </c>
      <c r="J1057" s="10">
        <f t="shared" si="64"/>
        <v>42436.992418981477</v>
      </c>
      <c r="K1057">
        <v>1454802545</v>
      </c>
      <c r="L1057" s="10">
        <f t="shared" si="65"/>
        <v>42406.992418981477</v>
      </c>
      <c r="M1057" t="b">
        <v>0</v>
      </c>
      <c r="N1057">
        <v>0</v>
      </c>
      <c r="O1057" t="b">
        <v>0</v>
      </c>
      <c r="P1057" t="s">
        <v>8281</v>
      </c>
      <c r="Q1057" s="5">
        <f t="shared" si="66"/>
        <v>0</v>
      </c>
      <c r="R1057" s="6" t="e">
        <f t="shared" si="67"/>
        <v>#DIV/0!</v>
      </c>
      <c r="S1057" t="s">
        <v>8331</v>
      </c>
      <c r="T1057" t="s">
        <v>8332</v>
      </c>
    </row>
    <row r="1058" spans="1:20" ht="43.2" x14ac:dyDescent="0.3">
      <c r="A1058">
        <v>1056</v>
      </c>
      <c r="B1058" s="3" t="s">
        <v>1057</v>
      </c>
      <c r="C1058" s="3" t="s">
        <v>5166</v>
      </c>
      <c r="D1058">
        <v>10000</v>
      </c>
      <c r="E1058">
        <v>0</v>
      </c>
      <c r="F1058" t="s">
        <v>8220</v>
      </c>
      <c r="G1058" t="s">
        <v>8224</v>
      </c>
      <c r="H1058" t="s">
        <v>8246</v>
      </c>
      <c r="I1058">
        <v>1429892177</v>
      </c>
      <c r="J1058" s="10">
        <f t="shared" si="64"/>
        <v>42118.677974537044</v>
      </c>
      <c r="K1058">
        <v>1424711777</v>
      </c>
      <c r="L1058" s="10">
        <f t="shared" si="65"/>
        <v>42058.719641203701</v>
      </c>
      <c r="M1058" t="b">
        <v>0</v>
      </c>
      <c r="N1058">
        <v>0</v>
      </c>
      <c r="O1058" t="b">
        <v>0</v>
      </c>
      <c r="P1058" t="s">
        <v>8281</v>
      </c>
      <c r="Q1058" s="5">
        <f t="shared" si="66"/>
        <v>0</v>
      </c>
      <c r="R1058" s="6" t="e">
        <f t="shared" si="67"/>
        <v>#DIV/0!</v>
      </c>
      <c r="S1058" t="s">
        <v>8331</v>
      </c>
      <c r="T1058" t="s">
        <v>8332</v>
      </c>
    </row>
    <row r="1059" spans="1:20" ht="43.2" x14ac:dyDescent="0.3">
      <c r="A1059">
        <v>1057</v>
      </c>
      <c r="B1059" s="3" t="s">
        <v>1058</v>
      </c>
      <c r="C1059" s="3" t="s">
        <v>5167</v>
      </c>
      <c r="D1059">
        <v>10000</v>
      </c>
      <c r="E1059">
        <v>0</v>
      </c>
      <c r="F1059" t="s">
        <v>8220</v>
      </c>
      <c r="G1059" t="s">
        <v>8224</v>
      </c>
      <c r="H1059" t="s">
        <v>8246</v>
      </c>
      <c r="I1059">
        <v>1480888483</v>
      </c>
      <c r="J1059" s="10">
        <f t="shared" si="64"/>
        <v>42708.912997685184</v>
      </c>
      <c r="K1059">
        <v>1478292883</v>
      </c>
      <c r="L1059" s="10">
        <f t="shared" si="65"/>
        <v>42678.871331018512</v>
      </c>
      <c r="M1059" t="b">
        <v>0</v>
      </c>
      <c r="N1059">
        <v>0</v>
      </c>
      <c r="O1059" t="b">
        <v>0</v>
      </c>
      <c r="P1059" t="s">
        <v>8281</v>
      </c>
      <c r="Q1059" s="5">
        <f t="shared" si="66"/>
        <v>0</v>
      </c>
      <c r="R1059" s="6" t="e">
        <f t="shared" si="67"/>
        <v>#DIV/0!</v>
      </c>
      <c r="S1059" t="s">
        <v>8331</v>
      </c>
      <c r="T1059" t="s">
        <v>8332</v>
      </c>
    </row>
    <row r="1060" spans="1:20" ht="43.2" x14ac:dyDescent="0.3">
      <c r="A1060">
        <v>1058</v>
      </c>
      <c r="B1060" s="3" t="s">
        <v>1059</v>
      </c>
      <c r="C1060" s="3" t="s">
        <v>5168</v>
      </c>
      <c r="D1060">
        <v>40000</v>
      </c>
      <c r="E1060">
        <v>0</v>
      </c>
      <c r="F1060" t="s">
        <v>8220</v>
      </c>
      <c r="G1060" t="s">
        <v>8224</v>
      </c>
      <c r="H1060" t="s">
        <v>8246</v>
      </c>
      <c r="I1060">
        <v>1427328000</v>
      </c>
      <c r="J1060" s="10">
        <f t="shared" si="64"/>
        <v>42089</v>
      </c>
      <c r="K1060">
        <v>1423777043</v>
      </c>
      <c r="L1060" s="10">
        <f t="shared" si="65"/>
        <v>42047.900960648149</v>
      </c>
      <c r="M1060" t="b">
        <v>0</v>
      </c>
      <c r="N1060">
        <v>0</v>
      </c>
      <c r="O1060" t="b">
        <v>0</v>
      </c>
      <c r="P1060" t="s">
        <v>8281</v>
      </c>
      <c r="Q1060" s="5">
        <f t="shared" si="66"/>
        <v>0</v>
      </c>
      <c r="R1060" s="6" t="e">
        <f t="shared" si="67"/>
        <v>#DIV/0!</v>
      </c>
      <c r="S1060" t="s">
        <v>8331</v>
      </c>
      <c r="T1060" t="s">
        <v>8332</v>
      </c>
    </row>
    <row r="1061" spans="1:20" x14ac:dyDescent="0.3">
      <c r="A1061">
        <v>1059</v>
      </c>
      <c r="B1061" s="3" t="s">
        <v>1060</v>
      </c>
      <c r="C1061" s="3" t="s">
        <v>5169</v>
      </c>
      <c r="D1061">
        <v>1100</v>
      </c>
      <c r="E1061">
        <v>0</v>
      </c>
      <c r="F1061" t="s">
        <v>8220</v>
      </c>
      <c r="G1061" t="s">
        <v>8224</v>
      </c>
      <c r="H1061" t="s">
        <v>8246</v>
      </c>
      <c r="I1061">
        <v>1426269456</v>
      </c>
      <c r="J1061" s="10">
        <f t="shared" si="64"/>
        <v>42076.748333333337</v>
      </c>
      <c r="K1061">
        <v>1423681056</v>
      </c>
      <c r="L1061" s="10">
        <f t="shared" si="65"/>
        <v>42046.79</v>
      </c>
      <c r="M1061" t="b">
        <v>0</v>
      </c>
      <c r="N1061">
        <v>0</v>
      </c>
      <c r="O1061" t="b">
        <v>0</v>
      </c>
      <c r="P1061" t="s">
        <v>8281</v>
      </c>
      <c r="Q1061" s="5">
        <f t="shared" si="66"/>
        <v>0</v>
      </c>
      <c r="R1061" s="6" t="e">
        <f t="shared" si="67"/>
        <v>#DIV/0!</v>
      </c>
      <c r="S1061" t="s">
        <v>8331</v>
      </c>
      <c r="T1061" t="s">
        <v>8332</v>
      </c>
    </row>
    <row r="1062" spans="1:20" ht="43.2" x14ac:dyDescent="0.3">
      <c r="A1062">
        <v>1060</v>
      </c>
      <c r="B1062" s="3" t="s">
        <v>1061</v>
      </c>
      <c r="C1062" s="3" t="s">
        <v>5170</v>
      </c>
      <c r="D1062">
        <v>5000</v>
      </c>
      <c r="E1062">
        <v>50</v>
      </c>
      <c r="F1062" t="s">
        <v>8220</v>
      </c>
      <c r="G1062" t="s">
        <v>8224</v>
      </c>
      <c r="H1062" t="s">
        <v>8246</v>
      </c>
      <c r="I1062">
        <v>1429134893</v>
      </c>
      <c r="J1062" s="10">
        <f t="shared" si="64"/>
        <v>42109.913113425922</v>
      </c>
      <c r="K1062">
        <v>1426542893</v>
      </c>
      <c r="L1062" s="10">
        <f t="shared" si="65"/>
        <v>42079.913113425922</v>
      </c>
      <c r="M1062" t="b">
        <v>0</v>
      </c>
      <c r="N1062">
        <v>1</v>
      </c>
      <c r="O1062" t="b">
        <v>0</v>
      </c>
      <c r="P1062" t="s">
        <v>8281</v>
      </c>
      <c r="Q1062" s="5">
        <f t="shared" si="66"/>
        <v>0.01</v>
      </c>
      <c r="R1062" s="6">
        <f t="shared" si="67"/>
        <v>50</v>
      </c>
      <c r="S1062" t="s">
        <v>8331</v>
      </c>
      <c r="T1062" t="s">
        <v>8332</v>
      </c>
    </row>
    <row r="1063" spans="1:20" ht="28.8" x14ac:dyDescent="0.3">
      <c r="A1063">
        <v>1061</v>
      </c>
      <c r="B1063" s="3" t="s">
        <v>1062</v>
      </c>
      <c r="C1063" s="3" t="s">
        <v>5171</v>
      </c>
      <c r="D1063">
        <v>4000</v>
      </c>
      <c r="E1063">
        <v>0</v>
      </c>
      <c r="F1063" t="s">
        <v>8220</v>
      </c>
      <c r="G1063" t="s">
        <v>8224</v>
      </c>
      <c r="H1063" t="s">
        <v>8246</v>
      </c>
      <c r="I1063">
        <v>1462150800</v>
      </c>
      <c r="J1063" s="10">
        <f t="shared" si="64"/>
        <v>42492.041666666672</v>
      </c>
      <c r="K1063">
        <v>1456987108</v>
      </c>
      <c r="L1063" s="10">
        <f t="shared" si="65"/>
        <v>42432.276712962965</v>
      </c>
      <c r="M1063" t="b">
        <v>0</v>
      </c>
      <c r="N1063">
        <v>0</v>
      </c>
      <c r="O1063" t="b">
        <v>0</v>
      </c>
      <c r="P1063" t="s">
        <v>8281</v>
      </c>
      <c r="Q1063" s="5">
        <f t="shared" si="66"/>
        <v>0</v>
      </c>
      <c r="R1063" s="6" t="e">
        <f t="shared" si="67"/>
        <v>#DIV/0!</v>
      </c>
      <c r="S1063" t="s">
        <v>8331</v>
      </c>
      <c r="T1063" t="s">
        <v>8332</v>
      </c>
    </row>
    <row r="1064" spans="1:20" x14ac:dyDescent="0.3">
      <c r="A1064">
        <v>1062</v>
      </c>
      <c r="B1064" s="3" t="s">
        <v>1063</v>
      </c>
      <c r="C1064" s="3" t="s">
        <v>5172</v>
      </c>
      <c r="D1064">
        <v>199</v>
      </c>
      <c r="E1064">
        <v>190</v>
      </c>
      <c r="F1064" t="s">
        <v>8220</v>
      </c>
      <c r="G1064" t="s">
        <v>8224</v>
      </c>
      <c r="H1064" t="s">
        <v>8246</v>
      </c>
      <c r="I1064">
        <v>1468351341</v>
      </c>
      <c r="J1064" s="10">
        <f t="shared" si="64"/>
        <v>42563.807187500002</v>
      </c>
      <c r="K1064">
        <v>1467746541</v>
      </c>
      <c r="L1064" s="10">
        <f t="shared" si="65"/>
        <v>42556.807187500002</v>
      </c>
      <c r="M1064" t="b">
        <v>0</v>
      </c>
      <c r="N1064">
        <v>4</v>
      </c>
      <c r="O1064" t="b">
        <v>0</v>
      </c>
      <c r="P1064" t="s">
        <v>8281</v>
      </c>
      <c r="Q1064" s="5">
        <f t="shared" si="66"/>
        <v>0.95477386934673369</v>
      </c>
      <c r="R1064" s="6">
        <f t="shared" si="67"/>
        <v>47.5</v>
      </c>
      <c r="S1064" t="s">
        <v>8331</v>
      </c>
      <c r="T1064" t="s">
        <v>8332</v>
      </c>
    </row>
    <row r="1065" spans="1:20" ht="43.2" x14ac:dyDescent="0.3">
      <c r="A1065">
        <v>1063</v>
      </c>
      <c r="B1065" s="3" t="s">
        <v>1064</v>
      </c>
      <c r="C1065" s="3" t="s">
        <v>5173</v>
      </c>
      <c r="D1065">
        <v>1000</v>
      </c>
      <c r="E1065">
        <v>0</v>
      </c>
      <c r="F1065" t="s">
        <v>8220</v>
      </c>
      <c r="G1065" t="s">
        <v>8224</v>
      </c>
      <c r="H1065" t="s">
        <v>8246</v>
      </c>
      <c r="I1065">
        <v>1472604262</v>
      </c>
      <c r="J1065" s="10">
        <f t="shared" si="64"/>
        <v>42613.030810185184</v>
      </c>
      <c r="K1065">
        <v>1470012262</v>
      </c>
      <c r="L1065" s="10">
        <f t="shared" si="65"/>
        <v>42583.030810185184</v>
      </c>
      <c r="M1065" t="b">
        <v>0</v>
      </c>
      <c r="N1065">
        <v>0</v>
      </c>
      <c r="O1065" t="b">
        <v>0</v>
      </c>
      <c r="P1065" t="s">
        <v>8281</v>
      </c>
      <c r="Q1065" s="5">
        <f t="shared" si="66"/>
        <v>0</v>
      </c>
      <c r="R1065" s="6" t="e">
        <f t="shared" si="67"/>
        <v>#DIV/0!</v>
      </c>
      <c r="S1065" t="s">
        <v>8331</v>
      </c>
      <c r="T1065" t="s">
        <v>8332</v>
      </c>
    </row>
    <row r="1066" spans="1:20" ht="43.2" x14ac:dyDescent="0.3">
      <c r="A1066">
        <v>1064</v>
      </c>
      <c r="B1066" s="3" t="s">
        <v>1065</v>
      </c>
      <c r="C1066" s="3" t="s">
        <v>5174</v>
      </c>
      <c r="D1066">
        <v>90000</v>
      </c>
      <c r="E1066">
        <v>8077</v>
      </c>
      <c r="F1066" t="s">
        <v>8221</v>
      </c>
      <c r="G1066" t="s">
        <v>8224</v>
      </c>
      <c r="H1066" t="s">
        <v>8246</v>
      </c>
      <c r="I1066">
        <v>1373174903</v>
      </c>
      <c r="J1066" s="10">
        <f t="shared" si="64"/>
        <v>41462.228043981479</v>
      </c>
      <c r="K1066">
        <v>1369286903</v>
      </c>
      <c r="L1066" s="10">
        <f t="shared" si="65"/>
        <v>41417.228043981479</v>
      </c>
      <c r="M1066" t="b">
        <v>0</v>
      </c>
      <c r="N1066">
        <v>123</v>
      </c>
      <c r="O1066" t="b">
        <v>0</v>
      </c>
      <c r="P1066" t="s">
        <v>8282</v>
      </c>
      <c r="Q1066" s="5">
        <f t="shared" si="66"/>
        <v>8.9744444444444446E-2</v>
      </c>
      <c r="R1066" s="6">
        <f t="shared" si="67"/>
        <v>65.666666666666671</v>
      </c>
      <c r="S1066" t="s">
        <v>8333</v>
      </c>
      <c r="T1066" t="s">
        <v>8334</v>
      </c>
    </row>
    <row r="1067" spans="1:20" ht="43.2" x14ac:dyDescent="0.3">
      <c r="A1067">
        <v>1065</v>
      </c>
      <c r="B1067" s="3" t="s">
        <v>1066</v>
      </c>
      <c r="C1067" s="3" t="s">
        <v>5175</v>
      </c>
      <c r="D1067">
        <v>3000</v>
      </c>
      <c r="E1067">
        <v>81</v>
      </c>
      <c r="F1067" t="s">
        <v>8221</v>
      </c>
      <c r="G1067" t="s">
        <v>8226</v>
      </c>
      <c r="H1067" t="s">
        <v>8248</v>
      </c>
      <c r="I1067">
        <v>1392800922</v>
      </c>
      <c r="J1067" s="10">
        <f t="shared" si="64"/>
        <v>41689.381041666667</v>
      </c>
      <c r="K1067">
        <v>1390381722</v>
      </c>
      <c r="L1067" s="10">
        <f t="shared" si="65"/>
        <v>41661.381041666667</v>
      </c>
      <c r="M1067" t="b">
        <v>0</v>
      </c>
      <c r="N1067">
        <v>5</v>
      </c>
      <c r="O1067" t="b">
        <v>0</v>
      </c>
      <c r="P1067" t="s">
        <v>8282</v>
      </c>
      <c r="Q1067" s="5">
        <f t="shared" si="66"/>
        <v>2.7E-2</v>
      </c>
      <c r="R1067" s="6">
        <f t="shared" si="67"/>
        <v>16.2</v>
      </c>
      <c r="S1067" t="s">
        <v>8333</v>
      </c>
      <c r="T1067" t="s">
        <v>8334</v>
      </c>
    </row>
    <row r="1068" spans="1:20" ht="43.2" x14ac:dyDescent="0.3">
      <c r="A1068">
        <v>1066</v>
      </c>
      <c r="B1068" s="3" t="s">
        <v>1067</v>
      </c>
      <c r="C1068" s="3" t="s">
        <v>5176</v>
      </c>
      <c r="D1068">
        <v>150000</v>
      </c>
      <c r="E1068">
        <v>5051</v>
      </c>
      <c r="F1068" t="s">
        <v>8221</v>
      </c>
      <c r="G1068" t="s">
        <v>8224</v>
      </c>
      <c r="H1068" t="s">
        <v>8246</v>
      </c>
      <c r="I1068">
        <v>1375657582</v>
      </c>
      <c r="J1068" s="10">
        <f t="shared" si="64"/>
        <v>41490.962754629632</v>
      </c>
      <c r="K1068">
        <v>1371769582</v>
      </c>
      <c r="L1068" s="10">
        <f t="shared" si="65"/>
        <v>41445.962754629632</v>
      </c>
      <c r="M1068" t="b">
        <v>0</v>
      </c>
      <c r="N1068">
        <v>148</v>
      </c>
      <c r="O1068" t="b">
        <v>0</v>
      </c>
      <c r="P1068" t="s">
        <v>8282</v>
      </c>
      <c r="Q1068" s="5">
        <f t="shared" si="66"/>
        <v>3.3673333333333333E-2</v>
      </c>
      <c r="R1068" s="6">
        <f t="shared" si="67"/>
        <v>34.128378378378379</v>
      </c>
      <c r="S1068" t="s">
        <v>8333</v>
      </c>
      <c r="T1068" t="s">
        <v>8334</v>
      </c>
    </row>
    <row r="1069" spans="1:20" ht="43.2" x14ac:dyDescent="0.3">
      <c r="A1069">
        <v>1067</v>
      </c>
      <c r="B1069" s="3" t="s">
        <v>1068</v>
      </c>
      <c r="C1069" s="3" t="s">
        <v>5177</v>
      </c>
      <c r="D1069">
        <v>500</v>
      </c>
      <c r="E1069">
        <v>130</v>
      </c>
      <c r="F1069" t="s">
        <v>8221</v>
      </c>
      <c r="G1069" t="s">
        <v>8224</v>
      </c>
      <c r="H1069" t="s">
        <v>8246</v>
      </c>
      <c r="I1069">
        <v>1387657931</v>
      </c>
      <c r="J1069" s="10">
        <f t="shared" si="64"/>
        <v>41629.855682870373</v>
      </c>
      <c r="K1069">
        <v>1385065931</v>
      </c>
      <c r="L1069" s="10">
        <f t="shared" si="65"/>
        <v>41599.855682870373</v>
      </c>
      <c r="M1069" t="b">
        <v>0</v>
      </c>
      <c r="N1069">
        <v>10</v>
      </c>
      <c r="O1069" t="b">
        <v>0</v>
      </c>
      <c r="P1069" t="s">
        <v>8282</v>
      </c>
      <c r="Q1069" s="5">
        <f t="shared" si="66"/>
        <v>0.26</v>
      </c>
      <c r="R1069" s="6">
        <f t="shared" si="67"/>
        <v>13</v>
      </c>
      <c r="S1069" t="s">
        <v>8333</v>
      </c>
      <c r="T1069" t="s">
        <v>8334</v>
      </c>
    </row>
    <row r="1070" spans="1:20" ht="57.6" x14ac:dyDescent="0.3">
      <c r="A1070">
        <v>1068</v>
      </c>
      <c r="B1070" s="3" t="s">
        <v>1069</v>
      </c>
      <c r="C1070" s="3" t="s">
        <v>5178</v>
      </c>
      <c r="D1070">
        <v>30000</v>
      </c>
      <c r="E1070">
        <v>45</v>
      </c>
      <c r="F1070" t="s">
        <v>8221</v>
      </c>
      <c r="G1070" t="s">
        <v>8224</v>
      </c>
      <c r="H1070" t="s">
        <v>8246</v>
      </c>
      <c r="I1070">
        <v>1460274864</v>
      </c>
      <c r="J1070" s="10">
        <f t="shared" si="64"/>
        <v>42470.329444444447</v>
      </c>
      <c r="K1070">
        <v>1457686464</v>
      </c>
      <c r="L1070" s="10">
        <f t="shared" si="65"/>
        <v>42440.371111111104</v>
      </c>
      <c r="M1070" t="b">
        <v>0</v>
      </c>
      <c r="N1070">
        <v>4</v>
      </c>
      <c r="O1070" t="b">
        <v>0</v>
      </c>
      <c r="P1070" t="s">
        <v>8282</v>
      </c>
      <c r="Q1070" s="5">
        <f t="shared" si="66"/>
        <v>1.5E-3</v>
      </c>
      <c r="R1070" s="6">
        <f t="shared" si="67"/>
        <v>11.25</v>
      </c>
      <c r="S1070" t="s">
        <v>8333</v>
      </c>
      <c r="T1070" t="s">
        <v>8334</v>
      </c>
    </row>
    <row r="1071" spans="1:20" ht="43.2" x14ac:dyDescent="0.3">
      <c r="A1071">
        <v>1069</v>
      </c>
      <c r="B1071" s="3" t="s">
        <v>1070</v>
      </c>
      <c r="C1071" s="3" t="s">
        <v>5179</v>
      </c>
      <c r="D1071">
        <v>2200</v>
      </c>
      <c r="E1071">
        <v>850</v>
      </c>
      <c r="F1071" t="s">
        <v>8221</v>
      </c>
      <c r="G1071" t="s">
        <v>8224</v>
      </c>
      <c r="H1071" t="s">
        <v>8246</v>
      </c>
      <c r="I1071">
        <v>1385447459</v>
      </c>
      <c r="J1071" s="10">
        <f t="shared" si="64"/>
        <v>41604.271516203706</v>
      </c>
      <c r="K1071">
        <v>1382679059</v>
      </c>
      <c r="L1071" s="10">
        <f t="shared" si="65"/>
        <v>41572.229849537034</v>
      </c>
      <c r="M1071" t="b">
        <v>0</v>
      </c>
      <c r="N1071">
        <v>21</v>
      </c>
      <c r="O1071" t="b">
        <v>0</v>
      </c>
      <c r="P1071" t="s">
        <v>8282</v>
      </c>
      <c r="Q1071" s="5">
        <f t="shared" si="66"/>
        <v>0.38636363636363635</v>
      </c>
      <c r="R1071" s="6">
        <f t="shared" si="67"/>
        <v>40.476190476190474</v>
      </c>
      <c r="S1071" t="s">
        <v>8333</v>
      </c>
      <c r="T1071" t="s">
        <v>8334</v>
      </c>
    </row>
    <row r="1072" spans="1:20" ht="43.2" x14ac:dyDescent="0.3">
      <c r="A1072">
        <v>1070</v>
      </c>
      <c r="B1072" s="3" t="s">
        <v>1071</v>
      </c>
      <c r="C1072" s="3" t="s">
        <v>5180</v>
      </c>
      <c r="D1072">
        <v>10000</v>
      </c>
      <c r="E1072">
        <v>70</v>
      </c>
      <c r="F1072" t="s">
        <v>8221</v>
      </c>
      <c r="G1072" t="s">
        <v>8224</v>
      </c>
      <c r="H1072" t="s">
        <v>8246</v>
      </c>
      <c r="I1072">
        <v>1349050622</v>
      </c>
      <c r="J1072" s="10">
        <f t="shared" si="64"/>
        <v>41183.011828703704</v>
      </c>
      <c r="K1072">
        <v>1347322622</v>
      </c>
      <c r="L1072" s="10">
        <f t="shared" si="65"/>
        <v>41163.011828703704</v>
      </c>
      <c r="M1072" t="b">
        <v>0</v>
      </c>
      <c r="N1072">
        <v>2</v>
      </c>
      <c r="O1072" t="b">
        <v>0</v>
      </c>
      <c r="P1072" t="s">
        <v>8282</v>
      </c>
      <c r="Q1072" s="5">
        <f t="shared" si="66"/>
        <v>7.0000000000000001E-3</v>
      </c>
      <c r="R1072" s="6">
        <f t="shared" si="67"/>
        <v>35</v>
      </c>
      <c r="S1072" t="s">
        <v>8333</v>
      </c>
      <c r="T1072" t="s">
        <v>8334</v>
      </c>
    </row>
    <row r="1073" spans="1:20" ht="43.2" x14ac:dyDescent="0.3">
      <c r="A1073">
        <v>1071</v>
      </c>
      <c r="B1073" s="3" t="s">
        <v>1072</v>
      </c>
      <c r="C1073" s="3" t="s">
        <v>5181</v>
      </c>
      <c r="D1073">
        <v>100</v>
      </c>
      <c r="E1073">
        <v>0</v>
      </c>
      <c r="F1073" t="s">
        <v>8221</v>
      </c>
      <c r="G1073" t="s">
        <v>8234</v>
      </c>
      <c r="H1073" t="s">
        <v>8254</v>
      </c>
      <c r="I1073">
        <v>1447787093</v>
      </c>
      <c r="J1073" s="10">
        <f t="shared" si="64"/>
        <v>42325.795057870375</v>
      </c>
      <c r="K1073">
        <v>1445191493</v>
      </c>
      <c r="L1073" s="10">
        <f t="shared" si="65"/>
        <v>42295.753391203703</v>
      </c>
      <c r="M1073" t="b">
        <v>0</v>
      </c>
      <c r="N1073">
        <v>0</v>
      </c>
      <c r="O1073" t="b">
        <v>0</v>
      </c>
      <c r="P1073" t="s">
        <v>8282</v>
      </c>
      <c r="Q1073" s="5">
        <f t="shared" si="66"/>
        <v>0</v>
      </c>
      <c r="R1073" s="6" t="e">
        <f t="shared" si="67"/>
        <v>#DIV/0!</v>
      </c>
      <c r="S1073" t="s">
        <v>8333</v>
      </c>
      <c r="T1073" t="s">
        <v>8334</v>
      </c>
    </row>
    <row r="1074" spans="1:20" ht="43.2" x14ac:dyDescent="0.3">
      <c r="A1074">
        <v>1072</v>
      </c>
      <c r="B1074" s="3" t="s">
        <v>1073</v>
      </c>
      <c r="C1074" s="3" t="s">
        <v>5182</v>
      </c>
      <c r="D1074">
        <v>75000</v>
      </c>
      <c r="E1074">
        <v>51</v>
      </c>
      <c r="F1074" t="s">
        <v>8221</v>
      </c>
      <c r="G1074" t="s">
        <v>8224</v>
      </c>
      <c r="H1074" t="s">
        <v>8246</v>
      </c>
      <c r="I1074">
        <v>1391630297</v>
      </c>
      <c r="J1074" s="10">
        <f t="shared" si="64"/>
        <v>41675.832141203704</v>
      </c>
      <c r="K1074">
        <v>1389038297</v>
      </c>
      <c r="L1074" s="10">
        <f t="shared" si="65"/>
        <v>41645.832141203704</v>
      </c>
      <c r="M1074" t="b">
        <v>0</v>
      </c>
      <c r="N1074">
        <v>4</v>
      </c>
      <c r="O1074" t="b">
        <v>0</v>
      </c>
      <c r="P1074" t="s">
        <v>8282</v>
      </c>
      <c r="Q1074" s="5">
        <f t="shared" si="66"/>
        <v>6.8000000000000005E-4</v>
      </c>
      <c r="R1074" s="6">
        <f t="shared" si="67"/>
        <v>12.75</v>
      </c>
      <c r="S1074" t="s">
        <v>8333</v>
      </c>
      <c r="T1074" t="s">
        <v>8334</v>
      </c>
    </row>
    <row r="1075" spans="1:20" ht="28.8" x14ac:dyDescent="0.3">
      <c r="A1075">
        <v>1073</v>
      </c>
      <c r="B1075" s="3" t="s">
        <v>1074</v>
      </c>
      <c r="C1075" s="3" t="s">
        <v>5183</v>
      </c>
      <c r="D1075">
        <v>750</v>
      </c>
      <c r="E1075">
        <v>10</v>
      </c>
      <c r="F1075" t="s">
        <v>8221</v>
      </c>
      <c r="G1075" t="s">
        <v>8224</v>
      </c>
      <c r="H1075" t="s">
        <v>8246</v>
      </c>
      <c r="I1075">
        <v>1318806541</v>
      </c>
      <c r="J1075" s="10">
        <f t="shared" si="64"/>
        <v>40832.964594907404</v>
      </c>
      <c r="K1075">
        <v>1316214541</v>
      </c>
      <c r="L1075" s="10">
        <f t="shared" si="65"/>
        <v>40802.964594907404</v>
      </c>
      <c r="M1075" t="b">
        <v>0</v>
      </c>
      <c r="N1075">
        <v>1</v>
      </c>
      <c r="O1075" t="b">
        <v>0</v>
      </c>
      <c r="P1075" t="s">
        <v>8282</v>
      </c>
      <c r="Q1075" s="5">
        <f t="shared" si="66"/>
        <v>1.3333333333333334E-2</v>
      </c>
      <c r="R1075" s="6">
        <f t="shared" si="67"/>
        <v>10</v>
      </c>
      <c r="S1075" t="s">
        <v>8333</v>
      </c>
      <c r="T1075" t="s">
        <v>8334</v>
      </c>
    </row>
    <row r="1076" spans="1:20" ht="57.6" x14ac:dyDescent="0.3">
      <c r="A1076">
        <v>1074</v>
      </c>
      <c r="B1076" s="3" t="s">
        <v>1075</v>
      </c>
      <c r="C1076" s="3" t="s">
        <v>5184</v>
      </c>
      <c r="D1076">
        <v>54000</v>
      </c>
      <c r="E1076">
        <v>3407</v>
      </c>
      <c r="F1076" t="s">
        <v>8221</v>
      </c>
      <c r="G1076" t="s">
        <v>8224</v>
      </c>
      <c r="H1076" t="s">
        <v>8246</v>
      </c>
      <c r="I1076">
        <v>1388808545</v>
      </c>
      <c r="J1076" s="10">
        <f t="shared" si="64"/>
        <v>41643.172974537039</v>
      </c>
      <c r="K1076">
        <v>1386216545</v>
      </c>
      <c r="L1076" s="10">
        <f t="shared" si="65"/>
        <v>41613.172974537039</v>
      </c>
      <c r="M1076" t="b">
        <v>0</v>
      </c>
      <c r="N1076">
        <v>30</v>
      </c>
      <c r="O1076" t="b">
        <v>0</v>
      </c>
      <c r="P1076" t="s">
        <v>8282</v>
      </c>
      <c r="Q1076" s="5">
        <f t="shared" si="66"/>
        <v>6.3092592592592589E-2</v>
      </c>
      <c r="R1076" s="6">
        <f t="shared" si="67"/>
        <v>113.56666666666666</v>
      </c>
      <c r="S1076" t="s">
        <v>8333</v>
      </c>
      <c r="T1076" t="s">
        <v>8334</v>
      </c>
    </row>
    <row r="1077" spans="1:20" ht="28.8" x14ac:dyDescent="0.3">
      <c r="A1077">
        <v>1075</v>
      </c>
      <c r="B1077" s="3" t="s">
        <v>1076</v>
      </c>
      <c r="C1077" s="3" t="s">
        <v>5185</v>
      </c>
      <c r="D1077">
        <v>1000</v>
      </c>
      <c r="E1077">
        <v>45</v>
      </c>
      <c r="F1077" t="s">
        <v>8221</v>
      </c>
      <c r="G1077" t="s">
        <v>8224</v>
      </c>
      <c r="H1077" t="s">
        <v>8246</v>
      </c>
      <c r="I1077">
        <v>1336340516</v>
      </c>
      <c r="J1077" s="10">
        <f t="shared" si="64"/>
        <v>41035.904120370367</v>
      </c>
      <c r="K1077">
        <v>1333748516</v>
      </c>
      <c r="L1077" s="10">
        <f t="shared" si="65"/>
        <v>41005.904120370367</v>
      </c>
      <c r="M1077" t="b">
        <v>0</v>
      </c>
      <c r="N1077">
        <v>3</v>
      </c>
      <c r="O1077" t="b">
        <v>0</v>
      </c>
      <c r="P1077" t="s">
        <v>8282</v>
      </c>
      <c r="Q1077" s="5">
        <f t="shared" si="66"/>
        <v>4.4999999999999998E-2</v>
      </c>
      <c r="R1077" s="6">
        <f t="shared" si="67"/>
        <v>15</v>
      </c>
      <c r="S1077" t="s">
        <v>8333</v>
      </c>
      <c r="T1077" t="s">
        <v>8334</v>
      </c>
    </row>
    <row r="1078" spans="1:20" ht="43.2" x14ac:dyDescent="0.3">
      <c r="A1078">
        <v>1076</v>
      </c>
      <c r="B1078" s="3" t="s">
        <v>1077</v>
      </c>
      <c r="C1078" s="3" t="s">
        <v>5186</v>
      </c>
      <c r="D1078">
        <v>75000</v>
      </c>
      <c r="E1078">
        <v>47074</v>
      </c>
      <c r="F1078" t="s">
        <v>8221</v>
      </c>
      <c r="G1078" t="s">
        <v>8224</v>
      </c>
      <c r="H1078" t="s">
        <v>8246</v>
      </c>
      <c r="I1078">
        <v>1410426250</v>
      </c>
      <c r="J1078" s="10">
        <f t="shared" si="64"/>
        <v>41893.377893518518</v>
      </c>
      <c r="K1078">
        <v>1405674250</v>
      </c>
      <c r="L1078" s="10">
        <f t="shared" si="65"/>
        <v>41838.377893518518</v>
      </c>
      <c r="M1078" t="b">
        <v>0</v>
      </c>
      <c r="N1078">
        <v>975</v>
      </c>
      <c r="O1078" t="b">
        <v>0</v>
      </c>
      <c r="P1078" t="s">
        <v>8282</v>
      </c>
      <c r="Q1078" s="5">
        <f t="shared" si="66"/>
        <v>0.62765333333333329</v>
      </c>
      <c r="R1078" s="6">
        <f t="shared" si="67"/>
        <v>48.281025641025643</v>
      </c>
      <c r="S1078" t="s">
        <v>8333</v>
      </c>
      <c r="T1078" t="s">
        <v>8334</v>
      </c>
    </row>
    <row r="1079" spans="1:20" ht="43.2" x14ac:dyDescent="0.3">
      <c r="A1079">
        <v>1077</v>
      </c>
      <c r="B1079" s="3" t="s">
        <v>1078</v>
      </c>
      <c r="C1079" s="3" t="s">
        <v>5187</v>
      </c>
      <c r="D1079">
        <v>25000</v>
      </c>
      <c r="E1079">
        <v>7344</v>
      </c>
      <c r="F1079" t="s">
        <v>8221</v>
      </c>
      <c r="G1079" t="s">
        <v>8224</v>
      </c>
      <c r="H1079" t="s">
        <v>8246</v>
      </c>
      <c r="I1079">
        <v>1452744011</v>
      </c>
      <c r="J1079" s="10">
        <f t="shared" si="64"/>
        <v>42383.16679398148</v>
      </c>
      <c r="K1079">
        <v>1450152011</v>
      </c>
      <c r="L1079" s="10">
        <f t="shared" si="65"/>
        <v>42353.16679398148</v>
      </c>
      <c r="M1079" t="b">
        <v>0</v>
      </c>
      <c r="N1079">
        <v>167</v>
      </c>
      <c r="O1079" t="b">
        <v>0</v>
      </c>
      <c r="P1079" t="s">
        <v>8282</v>
      </c>
      <c r="Q1079" s="5">
        <f t="shared" si="66"/>
        <v>0.29376000000000002</v>
      </c>
      <c r="R1079" s="6">
        <f t="shared" si="67"/>
        <v>43.976047904191617</v>
      </c>
      <c r="S1079" t="s">
        <v>8333</v>
      </c>
      <c r="T1079" t="s">
        <v>8334</v>
      </c>
    </row>
    <row r="1080" spans="1:20" ht="57.6" x14ac:dyDescent="0.3">
      <c r="A1080">
        <v>1078</v>
      </c>
      <c r="B1080" s="3" t="s">
        <v>1079</v>
      </c>
      <c r="C1080" s="3" t="s">
        <v>5188</v>
      </c>
      <c r="D1080">
        <v>600</v>
      </c>
      <c r="E1080">
        <v>45</v>
      </c>
      <c r="F1080" t="s">
        <v>8221</v>
      </c>
      <c r="G1080" t="s">
        <v>8224</v>
      </c>
      <c r="H1080" t="s">
        <v>8246</v>
      </c>
      <c r="I1080">
        <v>1311309721</v>
      </c>
      <c r="J1080" s="10">
        <f t="shared" si="64"/>
        <v>40746.195844907408</v>
      </c>
      <c r="K1080">
        <v>1307421721</v>
      </c>
      <c r="L1080" s="10">
        <f t="shared" si="65"/>
        <v>40701.195844907408</v>
      </c>
      <c r="M1080" t="b">
        <v>0</v>
      </c>
      <c r="N1080">
        <v>5</v>
      </c>
      <c r="O1080" t="b">
        <v>0</v>
      </c>
      <c r="P1080" t="s">
        <v>8282</v>
      </c>
      <c r="Q1080" s="5">
        <f t="shared" si="66"/>
        <v>7.4999999999999997E-2</v>
      </c>
      <c r="R1080" s="6">
        <f t="shared" si="67"/>
        <v>9</v>
      </c>
      <c r="S1080" t="s">
        <v>8333</v>
      </c>
      <c r="T1080" t="s">
        <v>8334</v>
      </c>
    </row>
    <row r="1081" spans="1:20" ht="43.2" x14ac:dyDescent="0.3">
      <c r="A1081">
        <v>1079</v>
      </c>
      <c r="B1081" s="3" t="s">
        <v>1080</v>
      </c>
      <c r="C1081" s="3" t="s">
        <v>5189</v>
      </c>
      <c r="D1081">
        <v>26000</v>
      </c>
      <c r="E1081">
        <v>678</v>
      </c>
      <c r="F1081" t="s">
        <v>8221</v>
      </c>
      <c r="G1081" t="s">
        <v>8236</v>
      </c>
      <c r="H1081" t="s">
        <v>8249</v>
      </c>
      <c r="I1081">
        <v>1463232936</v>
      </c>
      <c r="J1081" s="10">
        <f t="shared" si="64"/>
        <v>42504.566388888896</v>
      </c>
      <c r="K1081">
        <v>1461072936</v>
      </c>
      <c r="L1081" s="10">
        <f t="shared" si="65"/>
        <v>42479.566388888896</v>
      </c>
      <c r="M1081" t="b">
        <v>0</v>
      </c>
      <c r="N1081">
        <v>18</v>
      </c>
      <c r="O1081" t="b">
        <v>0</v>
      </c>
      <c r="P1081" t="s">
        <v>8282</v>
      </c>
      <c r="Q1081" s="5">
        <f t="shared" si="66"/>
        <v>2.6076923076923077E-2</v>
      </c>
      <c r="R1081" s="6">
        <f t="shared" si="67"/>
        <v>37.666666666666664</v>
      </c>
      <c r="S1081" t="s">
        <v>8333</v>
      </c>
      <c r="T1081" t="s">
        <v>8334</v>
      </c>
    </row>
    <row r="1082" spans="1:20" ht="43.2" x14ac:dyDescent="0.3">
      <c r="A1082">
        <v>1080</v>
      </c>
      <c r="B1082" s="3" t="s">
        <v>1081</v>
      </c>
      <c r="C1082" s="3" t="s">
        <v>5190</v>
      </c>
      <c r="D1082">
        <v>20000</v>
      </c>
      <c r="E1082">
        <v>1821</v>
      </c>
      <c r="F1082" t="s">
        <v>8221</v>
      </c>
      <c r="G1082" t="s">
        <v>8224</v>
      </c>
      <c r="H1082" t="s">
        <v>8246</v>
      </c>
      <c r="I1082">
        <v>1399778333</v>
      </c>
      <c r="J1082" s="10">
        <f t="shared" si="64"/>
        <v>41770.138113425928</v>
      </c>
      <c r="K1082">
        <v>1397186333</v>
      </c>
      <c r="L1082" s="10">
        <f t="shared" si="65"/>
        <v>41740.138113425928</v>
      </c>
      <c r="M1082" t="b">
        <v>0</v>
      </c>
      <c r="N1082">
        <v>98</v>
      </c>
      <c r="O1082" t="b">
        <v>0</v>
      </c>
      <c r="P1082" t="s">
        <v>8282</v>
      </c>
      <c r="Q1082" s="5">
        <f t="shared" si="66"/>
        <v>9.1050000000000006E-2</v>
      </c>
      <c r="R1082" s="6">
        <f t="shared" si="67"/>
        <v>18.581632653061224</v>
      </c>
      <c r="S1082" t="s">
        <v>8333</v>
      </c>
      <c r="T1082" t="s">
        <v>8334</v>
      </c>
    </row>
    <row r="1083" spans="1:20" ht="43.2" x14ac:dyDescent="0.3">
      <c r="A1083">
        <v>1081</v>
      </c>
      <c r="B1083" s="3" t="s">
        <v>1082</v>
      </c>
      <c r="C1083" s="3" t="s">
        <v>5191</v>
      </c>
      <c r="D1083">
        <v>68000</v>
      </c>
      <c r="E1083">
        <v>12</v>
      </c>
      <c r="F1083" t="s">
        <v>8221</v>
      </c>
      <c r="G1083" t="s">
        <v>8224</v>
      </c>
      <c r="H1083" t="s">
        <v>8246</v>
      </c>
      <c r="I1083">
        <v>1422483292</v>
      </c>
      <c r="J1083" s="10">
        <f t="shared" si="64"/>
        <v>42032.926990740743</v>
      </c>
      <c r="K1083">
        <v>1419891292</v>
      </c>
      <c r="L1083" s="10">
        <f t="shared" si="65"/>
        <v>42002.926990740743</v>
      </c>
      <c r="M1083" t="b">
        <v>0</v>
      </c>
      <c r="N1083">
        <v>4</v>
      </c>
      <c r="O1083" t="b">
        <v>0</v>
      </c>
      <c r="P1083" t="s">
        <v>8282</v>
      </c>
      <c r="Q1083" s="5">
        <f t="shared" si="66"/>
        <v>1.7647058823529413E-4</v>
      </c>
      <c r="R1083" s="6">
        <f t="shared" si="67"/>
        <v>3</v>
      </c>
      <c r="S1083" t="s">
        <v>8333</v>
      </c>
      <c r="T1083" t="s">
        <v>8334</v>
      </c>
    </row>
    <row r="1084" spans="1:20" ht="43.2" x14ac:dyDescent="0.3">
      <c r="A1084">
        <v>1082</v>
      </c>
      <c r="B1084" s="3" t="s">
        <v>1083</v>
      </c>
      <c r="C1084" s="3" t="s">
        <v>5192</v>
      </c>
      <c r="D1084">
        <v>10000</v>
      </c>
      <c r="E1084">
        <v>56</v>
      </c>
      <c r="F1084" t="s">
        <v>8221</v>
      </c>
      <c r="G1084" t="s">
        <v>8224</v>
      </c>
      <c r="H1084" t="s">
        <v>8246</v>
      </c>
      <c r="I1084">
        <v>1344635088</v>
      </c>
      <c r="J1084" s="10">
        <f t="shared" si="64"/>
        <v>41131.906111111115</v>
      </c>
      <c r="K1084">
        <v>1342043088</v>
      </c>
      <c r="L1084" s="10">
        <f t="shared" si="65"/>
        <v>41101.906111111115</v>
      </c>
      <c r="M1084" t="b">
        <v>0</v>
      </c>
      <c r="N1084">
        <v>3</v>
      </c>
      <c r="O1084" t="b">
        <v>0</v>
      </c>
      <c r="P1084" t="s">
        <v>8282</v>
      </c>
      <c r="Q1084" s="5">
        <f t="shared" si="66"/>
        <v>5.5999999999999999E-3</v>
      </c>
      <c r="R1084" s="6">
        <f t="shared" si="67"/>
        <v>18.666666666666668</v>
      </c>
      <c r="S1084" t="s">
        <v>8333</v>
      </c>
      <c r="T1084" t="s">
        <v>8334</v>
      </c>
    </row>
    <row r="1085" spans="1:20" ht="43.2" x14ac:dyDescent="0.3">
      <c r="A1085">
        <v>1083</v>
      </c>
      <c r="B1085" s="3" t="s">
        <v>1084</v>
      </c>
      <c r="C1085" s="3" t="s">
        <v>5193</v>
      </c>
      <c r="D1085">
        <v>50000</v>
      </c>
      <c r="E1085">
        <v>410</v>
      </c>
      <c r="F1085" t="s">
        <v>8221</v>
      </c>
      <c r="G1085" t="s">
        <v>8229</v>
      </c>
      <c r="H1085" t="s">
        <v>8251</v>
      </c>
      <c r="I1085">
        <v>1406994583</v>
      </c>
      <c r="J1085" s="10">
        <f t="shared" si="64"/>
        <v>41853.659525462965</v>
      </c>
      <c r="K1085">
        <v>1401810583</v>
      </c>
      <c r="L1085" s="10">
        <f t="shared" si="65"/>
        <v>41793.659525462965</v>
      </c>
      <c r="M1085" t="b">
        <v>0</v>
      </c>
      <c r="N1085">
        <v>1</v>
      </c>
      <c r="O1085" t="b">
        <v>0</v>
      </c>
      <c r="P1085" t="s">
        <v>8282</v>
      </c>
      <c r="Q1085" s="5">
        <f t="shared" si="66"/>
        <v>8.2000000000000007E-3</v>
      </c>
      <c r="R1085" s="6">
        <f t="shared" si="67"/>
        <v>410</v>
      </c>
      <c r="S1085" t="s">
        <v>8333</v>
      </c>
      <c r="T1085" t="s">
        <v>8334</v>
      </c>
    </row>
    <row r="1086" spans="1:20" x14ac:dyDescent="0.3">
      <c r="A1086">
        <v>1084</v>
      </c>
      <c r="B1086" s="3" t="s">
        <v>1085</v>
      </c>
      <c r="C1086" s="3" t="s">
        <v>5194</v>
      </c>
      <c r="D1086">
        <v>550</v>
      </c>
      <c r="E1086">
        <v>0</v>
      </c>
      <c r="F1086" t="s">
        <v>8221</v>
      </c>
      <c r="G1086" t="s">
        <v>8224</v>
      </c>
      <c r="H1086" t="s">
        <v>8246</v>
      </c>
      <c r="I1086">
        <v>1407534804</v>
      </c>
      <c r="J1086" s="10">
        <f t="shared" si="64"/>
        <v>41859.912083333329</v>
      </c>
      <c r="K1086">
        <v>1404942804</v>
      </c>
      <c r="L1086" s="10">
        <f t="shared" si="65"/>
        <v>41829.912083333329</v>
      </c>
      <c r="M1086" t="b">
        <v>0</v>
      </c>
      <c r="N1086">
        <v>0</v>
      </c>
      <c r="O1086" t="b">
        <v>0</v>
      </c>
      <c r="P1086" t="s">
        <v>8282</v>
      </c>
      <c r="Q1086" s="5">
        <f t="shared" si="66"/>
        <v>0</v>
      </c>
      <c r="R1086" s="6" t="e">
        <f t="shared" si="67"/>
        <v>#DIV/0!</v>
      </c>
      <c r="S1086" t="s">
        <v>8333</v>
      </c>
      <c r="T1086" t="s">
        <v>8334</v>
      </c>
    </row>
    <row r="1087" spans="1:20" ht="43.2" x14ac:dyDescent="0.3">
      <c r="A1087">
        <v>1085</v>
      </c>
      <c r="B1087" s="3" t="s">
        <v>1086</v>
      </c>
      <c r="C1087" s="3" t="s">
        <v>5195</v>
      </c>
      <c r="D1087">
        <v>30000</v>
      </c>
      <c r="E1087">
        <v>1026</v>
      </c>
      <c r="F1087" t="s">
        <v>8221</v>
      </c>
      <c r="G1087" t="s">
        <v>8229</v>
      </c>
      <c r="H1087" t="s">
        <v>8251</v>
      </c>
      <c r="I1087">
        <v>1457967975</v>
      </c>
      <c r="J1087" s="10">
        <f t="shared" si="64"/>
        <v>42443.629340277781</v>
      </c>
      <c r="K1087">
        <v>1455379575</v>
      </c>
      <c r="L1087" s="10">
        <f t="shared" si="65"/>
        <v>42413.671006944445</v>
      </c>
      <c r="M1087" t="b">
        <v>0</v>
      </c>
      <c r="N1087">
        <v>9</v>
      </c>
      <c r="O1087" t="b">
        <v>0</v>
      </c>
      <c r="P1087" t="s">
        <v>8282</v>
      </c>
      <c r="Q1087" s="5">
        <f t="shared" si="66"/>
        <v>3.4200000000000001E-2</v>
      </c>
      <c r="R1087" s="6">
        <f t="shared" si="67"/>
        <v>114</v>
      </c>
      <c r="S1087" t="s">
        <v>8333</v>
      </c>
      <c r="T1087" t="s">
        <v>8334</v>
      </c>
    </row>
    <row r="1088" spans="1:20" x14ac:dyDescent="0.3">
      <c r="A1088">
        <v>1086</v>
      </c>
      <c r="B1088" s="3" t="s">
        <v>1087</v>
      </c>
      <c r="C1088" s="3" t="s">
        <v>5196</v>
      </c>
      <c r="D1088">
        <v>18000</v>
      </c>
      <c r="E1088">
        <v>15</v>
      </c>
      <c r="F1088" t="s">
        <v>8221</v>
      </c>
      <c r="G1088" t="s">
        <v>8224</v>
      </c>
      <c r="H1088" t="s">
        <v>8246</v>
      </c>
      <c r="I1088">
        <v>1408913291</v>
      </c>
      <c r="J1088" s="10">
        <f t="shared" si="64"/>
        <v>41875.866793981484</v>
      </c>
      <c r="K1088">
        <v>1406321291</v>
      </c>
      <c r="L1088" s="10">
        <f t="shared" si="65"/>
        <v>41845.866793981484</v>
      </c>
      <c r="M1088" t="b">
        <v>0</v>
      </c>
      <c r="N1088">
        <v>2</v>
      </c>
      <c r="O1088" t="b">
        <v>0</v>
      </c>
      <c r="P1088" t="s">
        <v>8282</v>
      </c>
      <c r="Q1088" s="5">
        <f t="shared" si="66"/>
        <v>8.3333333333333339E-4</v>
      </c>
      <c r="R1088" s="6">
        <f t="shared" si="67"/>
        <v>7.5</v>
      </c>
      <c r="S1088" t="s">
        <v>8333</v>
      </c>
      <c r="T1088" t="s">
        <v>8334</v>
      </c>
    </row>
    <row r="1089" spans="1:20" ht="43.2" x14ac:dyDescent="0.3">
      <c r="A1089">
        <v>1087</v>
      </c>
      <c r="B1089" s="3" t="s">
        <v>1088</v>
      </c>
      <c r="C1089" s="3" t="s">
        <v>5197</v>
      </c>
      <c r="D1089">
        <v>1100</v>
      </c>
      <c r="E1089">
        <v>0</v>
      </c>
      <c r="F1089" t="s">
        <v>8221</v>
      </c>
      <c r="G1089" t="s">
        <v>8224</v>
      </c>
      <c r="H1089" t="s">
        <v>8246</v>
      </c>
      <c r="I1089">
        <v>1402852087</v>
      </c>
      <c r="J1089" s="10">
        <f t="shared" si="64"/>
        <v>41805.713969907411</v>
      </c>
      <c r="K1089">
        <v>1400260087</v>
      </c>
      <c r="L1089" s="10">
        <f t="shared" si="65"/>
        <v>41775.713969907411</v>
      </c>
      <c r="M1089" t="b">
        <v>0</v>
      </c>
      <c r="N1089">
        <v>0</v>
      </c>
      <c r="O1089" t="b">
        <v>0</v>
      </c>
      <c r="P1089" t="s">
        <v>8282</v>
      </c>
      <c r="Q1089" s="5">
        <f t="shared" si="66"/>
        <v>0</v>
      </c>
      <c r="R1089" s="6" t="e">
        <f t="shared" si="67"/>
        <v>#DIV/0!</v>
      </c>
      <c r="S1089" t="s">
        <v>8333</v>
      </c>
      <c r="T1089" t="s">
        <v>8334</v>
      </c>
    </row>
    <row r="1090" spans="1:20" ht="28.8" x14ac:dyDescent="0.3">
      <c r="A1090">
        <v>1088</v>
      </c>
      <c r="B1090" s="3" t="s">
        <v>1089</v>
      </c>
      <c r="C1090" s="3" t="s">
        <v>5198</v>
      </c>
      <c r="D1090">
        <v>45000</v>
      </c>
      <c r="E1090">
        <v>6382.34</v>
      </c>
      <c r="F1090" t="s">
        <v>8221</v>
      </c>
      <c r="G1090" t="s">
        <v>8224</v>
      </c>
      <c r="H1090" t="s">
        <v>8246</v>
      </c>
      <c r="I1090">
        <v>1398366667</v>
      </c>
      <c r="J1090" s="10">
        <f t="shared" si="64"/>
        <v>41753.799386574072</v>
      </c>
      <c r="K1090">
        <v>1395774667</v>
      </c>
      <c r="L1090" s="10">
        <f t="shared" si="65"/>
        <v>41723.799386574072</v>
      </c>
      <c r="M1090" t="b">
        <v>0</v>
      </c>
      <c r="N1090">
        <v>147</v>
      </c>
      <c r="O1090" t="b">
        <v>0</v>
      </c>
      <c r="P1090" t="s">
        <v>8282</v>
      </c>
      <c r="Q1090" s="5">
        <f t="shared" si="66"/>
        <v>0.14182977777777778</v>
      </c>
      <c r="R1090" s="6">
        <f t="shared" si="67"/>
        <v>43.41727891156463</v>
      </c>
      <c r="S1090" t="s">
        <v>8333</v>
      </c>
      <c r="T1090" t="s">
        <v>8334</v>
      </c>
    </row>
    <row r="1091" spans="1:20" ht="28.8" x14ac:dyDescent="0.3">
      <c r="A1091">
        <v>1089</v>
      </c>
      <c r="B1091" s="3" t="s">
        <v>1090</v>
      </c>
      <c r="C1091" s="3" t="s">
        <v>5199</v>
      </c>
      <c r="D1091">
        <v>15000</v>
      </c>
      <c r="E1091">
        <v>1174</v>
      </c>
      <c r="F1091" t="s">
        <v>8221</v>
      </c>
      <c r="G1091" t="s">
        <v>8230</v>
      </c>
      <c r="H1091" t="s">
        <v>8249</v>
      </c>
      <c r="I1091">
        <v>1435293175</v>
      </c>
      <c r="J1091" s="10">
        <f t="shared" ref="J1091:J1154" si="68">(((I1091/60)/60)/24)+DATE(1970,1,1)</f>
        <v>42181.189525462964</v>
      </c>
      <c r="K1091">
        <v>1432701175</v>
      </c>
      <c r="L1091" s="10">
        <f t="shared" ref="L1091:L1154" si="69">(((K1091/60)/60)/24)+DATE(1970,1,1)</f>
        <v>42151.189525462964</v>
      </c>
      <c r="M1091" t="b">
        <v>0</v>
      </c>
      <c r="N1091">
        <v>49</v>
      </c>
      <c r="O1091" t="b">
        <v>0</v>
      </c>
      <c r="P1091" t="s">
        <v>8282</v>
      </c>
      <c r="Q1091" s="5">
        <f t="shared" ref="Q1091:Q1154" si="70">E1091/D1091</f>
        <v>7.8266666666666665E-2</v>
      </c>
      <c r="R1091" s="6">
        <f t="shared" ref="R1091:R1154" si="71">E1091/N1091</f>
        <v>23.959183673469386</v>
      </c>
      <c r="S1091" t="s">
        <v>8333</v>
      </c>
      <c r="T1091" t="s">
        <v>8334</v>
      </c>
    </row>
    <row r="1092" spans="1:20" ht="43.2" x14ac:dyDescent="0.3">
      <c r="A1092">
        <v>1090</v>
      </c>
      <c r="B1092" s="3" t="s">
        <v>1091</v>
      </c>
      <c r="C1092" s="3" t="s">
        <v>5200</v>
      </c>
      <c r="D1092">
        <v>12999</v>
      </c>
      <c r="E1092">
        <v>5</v>
      </c>
      <c r="F1092" t="s">
        <v>8221</v>
      </c>
      <c r="G1092" t="s">
        <v>8226</v>
      </c>
      <c r="H1092" t="s">
        <v>8248</v>
      </c>
      <c r="I1092">
        <v>1432873653</v>
      </c>
      <c r="J1092" s="10">
        <f t="shared" si="68"/>
        <v>42153.185798611114</v>
      </c>
      <c r="K1092">
        <v>1430281653</v>
      </c>
      <c r="L1092" s="10">
        <f t="shared" si="69"/>
        <v>42123.185798611114</v>
      </c>
      <c r="M1092" t="b">
        <v>0</v>
      </c>
      <c r="N1092">
        <v>1</v>
      </c>
      <c r="O1092" t="b">
        <v>0</v>
      </c>
      <c r="P1092" t="s">
        <v>8282</v>
      </c>
      <c r="Q1092" s="5">
        <f t="shared" si="70"/>
        <v>3.8464497269020693E-4</v>
      </c>
      <c r="R1092" s="6">
        <f t="shared" si="71"/>
        <v>5</v>
      </c>
      <c r="S1092" t="s">
        <v>8333</v>
      </c>
      <c r="T1092" t="s">
        <v>8334</v>
      </c>
    </row>
    <row r="1093" spans="1:20" ht="43.2" x14ac:dyDescent="0.3">
      <c r="A1093">
        <v>1091</v>
      </c>
      <c r="B1093" s="3" t="s">
        <v>1092</v>
      </c>
      <c r="C1093" s="3" t="s">
        <v>5201</v>
      </c>
      <c r="D1093">
        <v>200</v>
      </c>
      <c r="E1093">
        <v>25</v>
      </c>
      <c r="F1093" t="s">
        <v>8221</v>
      </c>
      <c r="G1093" t="s">
        <v>8225</v>
      </c>
      <c r="H1093" t="s">
        <v>8247</v>
      </c>
      <c r="I1093">
        <v>1460313672</v>
      </c>
      <c r="J1093" s="10">
        <f t="shared" si="68"/>
        <v>42470.778611111105</v>
      </c>
      <c r="K1093">
        <v>1457725272</v>
      </c>
      <c r="L1093" s="10">
        <f t="shared" si="69"/>
        <v>42440.820277777777</v>
      </c>
      <c r="M1093" t="b">
        <v>0</v>
      </c>
      <c r="N1093">
        <v>2</v>
      </c>
      <c r="O1093" t="b">
        <v>0</v>
      </c>
      <c r="P1093" t="s">
        <v>8282</v>
      </c>
      <c r="Q1093" s="5">
        <f t="shared" si="70"/>
        <v>0.125</v>
      </c>
      <c r="R1093" s="6">
        <f t="shared" si="71"/>
        <v>12.5</v>
      </c>
      <c r="S1093" t="s">
        <v>8333</v>
      </c>
      <c r="T1093" t="s">
        <v>8334</v>
      </c>
    </row>
    <row r="1094" spans="1:20" ht="57.6" x14ac:dyDescent="0.3">
      <c r="A1094">
        <v>1092</v>
      </c>
      <c r="B1094" s="3" t="s">
        <v>1093</v>
      </c>
      <c r="C1094" s="3" t="s">
        <v>5202</v>
      </c>
      <c r="D1094">
        <v>2000</v>
      </c>
      <c r="E1094">
        <v>21</v>
      </c>
      <c r="F1094" t="s">
        <v>8221</v>
      </c>
      <c r="G1094" t="s">
        <v>8224</v>
      </c>
      <c r="H1094" t="s">
        <v>8246</v>
      </c>
      <c r="I1094">
        <v>1357432638</v>
      </c>
      <c r="J1094" s="10">
        <f t="shared" si="68"/>
        <v>41280.025902777779</v>
      </c>
      <c r="K1094">
        <v>1354840638</v>
      </c>
      <c r="L1094" s="10">
        <f t="shared" si="69"/>
        <v>41250.025902777779</v>
      </c>
      <c r="M1094" t="b">
        <v>0</v>
      </c>
      <c r="N1094">
        <v>7</v>
      </c>
      <c r="O1094" t="b">
        <v>0</v>
      </c>
      <c r="P1094" t="s">
        <v>8282</v>
      </c>
      <c r="Q1094" s="5">
        <f t="shared" si="70"/>
        <v>1.0500000000000001E-2</v>
      </c>
      <c r="R1094" s="6">
        <f t="shared" si="71"/>
        <v>3</v>
      </c>
      <c r="S1094" t="s">
        <v>8333</v>
      </c>
      <c r="T1094" t="s">
        <v>8334</v>
      </c>
    </row>
    <row r="1095" spans="1:20" ht="43.2" x14ac:dyDescent="0.3">
      <c r="A1095">
        <v>1093</v>
      </c>
      <c r="B1095" s="3" t="s">
        <v>1094</v>
      </c>
      <c r="C1095" s="3" t="s">
        <v>5203</v>
      </c>
      <c r="D1095">
        <v>300</v>
      </c>
      <c r="E1095">
        <v>42.25</v>
      </c>
      <c r="F1095" t="s">
        <v>8221</v>
      </c>
      <c r="G1095" t="s">
        <v>8229</v>
      </c>
      <c r="H1095" t="s">
        <v>8251</v>
      </c>
      <c r="I1095">
        <v>1455232937</v>
      </c>
      <c r="J1095" s="10">
        <f t="shared" si="68"/>
        <v>42411.973807870367</v>
      </c>
      <c r="K1095">
        <v>1453936937</v>
      </c>
      <c r="L1095" s="10">
        <f t="shared" si="69"/>
        <v>42396.973807870367</v>
      </c>
      <c r="M1095" t="b">
        <v>0</v>
      </c>
      <c r="N1095">
        <v>4</v>
      </c>
      <c r="O1095" t="b">
        <v>0</v>
      </c>
      <c r="P1095" t="s">
        <v>8282</v>
      </c>
      <c r="Q1095" s="5">
        <f t="shared" si="70"/>
        <v>0.14083333333333334</v>
      </c>
      <c r="R1095" s="6">
        <f t="shared" si="71"/>
        <v>10.5625</v>
      </c>
      <c r="S1095" t="s">
        <v>8333</v>
      </c>
      <c r="T1095" t="s">
        <v>8334</v>
      </c>
    </row>
    <row r="1096" spans="1:20" ht="43.2" x14ac:dyDescent="0.3">
      <c r="A1096">
        <v>1094</v>
      </c>
      <c r="B1096" s="3" t="s">
        <v>1095</v>
      </c>
      <c r="C1096" s="3" t="s">
        <v>5204</v>
      </c>
      <c r="D1096">
        <v>18000</v>
      </c>
      <c r="E1096">
        <v>3294.01</v>
      </c>
      <c r="F1096" t="s">
        <v>8221</v>
      </c>
      <c r="G1096" t="s">
        <v>8224</v>
      </c>
      <c r="H1096" t="s">
        <v>8246</v>
      </c>
      <c r="I1096">
        <v>1318180033</v>
      </c>
      <c r="J1096" s="10">
        <f t="shared" si="68"/>
        <v>40825.713344907403</v>
      </c>
      <c r="K1096">
        <v>1315588033</v>
      </c>
      <c r="L1096" s="10">
        <f t="shared" si="69"/>
        <v>40795.713344907403</v>
      </c>
      <c r="M1096" t="b">
        <v>0</v>
      </c>
      <c r="N1096">
        <v>27</v>
      </c>
      <c r="O1096" t="b">
        <v>0</v>
      </c>
      <c r="P1096" t="s">
        <v>8282</v>
      </c>
      <c r="Q1096" s="5">
        <f t="shared" si="70"/>
        <v>0.18300055555555556</v>
      </c>
      <c r="R1096" s="6">
        <f t="shared" si="71"/>
        <v>122.00037037037038</v>
      </c>
      <c r="S1096" t="s">
        <v>8333</v>
      </c>
      <c r="T1096" t="s">
        <v>8334</v>
      </c>
    </row>
    <row r="1097" spans="1:20" ht="43.2" x14ac:dyDescent="0.3">
      <c r="A1097">
        <v>1095</v>
      </c>
      <c r="B1097" s="3" t="s">
        <v>1096</v>
      </c>
      <c r="C1097" s="3" t="s">
        <v>5205</v>
      </c>
      <c r="D1097">
        <v>500000</v>
      </c>
      <c r="E1097">
        <v>25174</v>
      </c>
      <c r="F1097" t="s">
        <v>8221</v>
      </c>
      <c r="G1097" t="s">
        <v>8224</v>
      </c>
      <c r="H1097" t="s">
        <v>8246</v>
      </c>
      <c r="I1097">
        <v>1377867220</v>
      </c>
      <c r="J1097" s="10">
        <f t="shared" si="68"/>
        <v>41516.537268518521</v>
      </c>
      <c r="K1097">
        <v>1375275220</v>
      </c>
      <c r="L1097" s="10">
        <f t="shared" si="69"/>
        <v>41486.537268518521</v>
      </c>
      <c r="M1097" t="b">
        <v>0</v>
      </c>
      <c r="N1097">
        <v>94</v>
      </c>
      <c r="O1097" t="b">
        <v>0</v>
      </c>
      <c r="P1097" t="s">
        <v>8282</v>
      </c>
      <c r="Q1097" s="5">
        <f t="shared" si="70"/>
        <v>5.0347999999999997E-2</v>
      </c>
      <c r="R1097" s="6">
        <f t="shared" si="71"/>
        <v>267.80851063829789</v>
      </c>
      <c r="S1097" t="s">
        <v>8333</v>
      </c>
      <c r="T1097" t="s">
        <v>8334</v>
      </c>
    </row>
    <row r="1098" spans="1:20" ht="43.2" x14ac:dyDescent="0.3">
      <c r="A1098">
        <v>1096</v>
      </c>
      <c r="B1098" s="3" t="s">
        <v>1097</v>
      </c>
      <c r="C1098" s="3" t="s">
        <v>5206</v>
      </c>
      <c r="D1098">
        <v>12000</v>
      </c>
      <c r="E1098">
        <v>2152</v>
      </c>
      <c r="F1098" t="s">
        <v>8221</v>
      </c>
      <c r="G1098" t="s">
        <v>8224</v>
      </c>
      <c r="H1098" t="s">
        <v>8246</v>
      </c>
      <c r="I1098">
        <v>1412393400</v>
      </c>
      <c r="J1098" s="10">
        <f t="shared" si="68"/>
        <v>41916.145833333336</v>
      </c>
      <c r="K1098">
        <v>1409747154</v>
      </c>
      <c r="L1098" s="10">
        <f t="shared" si="69"/>
        <v>41885.51798611111</v>
      </c>
      <c r="M1098" t="b">
        <v>0</v>
      </c>
      <c r="N1098">
        <v>29</v>
      </c>
      <c r="O1098" t="b">
        <v>0</v>
      </c>
      <c r="P1098" t="s">
        <v>8282</v>
      </c>
      <c r="Q1098" s="5">
        <f t="shared" si="70"/>
        <v>0.17933333333333334</v>
      </c>
      <c r="R1098" s="6">
        <f t="shared" si="71"/>
        <v>74.206896551724142</v>
      </c>
      <c r="S1098" t="s">
        <v>8333</v>
      </c>
      <c r="T1098" t="s">
        <v>8334</v>
      </c>
    </row>
    <row r="1099" spans="1:20" ht="43.2" x14ac:dyDescent="0.3">
      <c r="A1099">
        <v>1097</v>
      </c>
      <c r="B1099" s="3" t="s">
        <v>1098</v>
      </c>
      <c r="C1099" s="3" t="s">
        <v>5207</v>
      </c>
      <c r="D1099">
        <v>100000</v>
      </c>
      <c r="E1099">
        <v>47</v>
      </c>
      <c r="F1099" t="s">
        <v>8221</v>
      </c>
      <c r="G1099" t="s">
        <v>8224</v>
      </c>
      <c r="H1099" t="s">
        <v>8246</v>
      </c>
      <c r="I1099">
        <v>1393786877</v>
      </c>
      <c r="J1099" s="10">
        <f t="shared" si="68"/>
        <v>41700.792557870373</v>
      </c>
      <c r="K1099">
        <v>1390330877</v>
      </c>
      <c r="L1099" s="10">
        <f t="shared" si="69"/>
        <v>41660.792557870373</v>
      </c>
      <c r="M1099" t="b">
        <v>0</v>
      </c>
      <c r="N1099">
        <v>7</v>
      </c>
      <c r="O1099" t="b">
        <v>0</v>
      </c>
      <c r="P1099" t="s">
        <v>8282</v>
      </c>
      <c r="Q1099" s="5">
        <f t="shared" si="70"/>
        <v>4.6999999999999999E-4</v>
      </c>
      <c r="R1099" s="6">
        <f t="shared" si="71"/>
        <v>6.7142857142857144</v>
      </c>
      <c r="S1099" t="s">
        <v>8333</v>
      </c>
      <c r="T1099" t="s">
        <v>8334</v>
      </c>
    </row>
    <row r="1100" spans="1:20" ht="28.8" x14ac:dyDescent="0.3">
      <c r="A1100">
        <v>1098</v>
      </c>
      <c r="B1100" s="3" t="s">
        <v>1099</v>
      </c>
      <c r="C1100" s="3" t="s">
        <v>5208</v>
      </c>
      <c r="D1100">
        <v>25000</v>
      </c>
      <c r="E1100">
        <v>1803</v>
      </c>
      <c r="F1100" t="s">
        <v>8221</v>
      </c>
      <c r="G1100" t="s">
        <v>8224</v>
      </c>
      <c r="H1100" t="s">
        <v>8246</v>
      </c>
      <c r="I1100">
        <v>1397413095</v>
      </c>
      <c r="J1100" s="10">
        <f t="shared" si="68"/>
        <v>41742.762673611112</v>
      </c>
      <c r="K1100">
        <v>1394821095</v>
      </c>
      <c r="L1100" s="10">
        <f t="shared" si="69"/>
        <v>41712.762673611112</v>
      </c>
      <c r="M1100" t="b">
        <v>0</v>
      </c>
      <c r="N1100">
        <v>22</v>
      </c>
      <c r="O1100" t="b">
        <v>0</v>
      </c>
      <c r="P1100" t="s">
        <v>8282</v>
      </c>
      <c r="Q1100" s="5">
        <f t="shared" si="70"/>
        <v>7.2120000000000004E-2</v>
      </c>
      <c r="R1100" s="6">
        <f t="shared" si="71"/>
        <v>81.954545454545453</v>
      </c>
      <c r="S1100" t="s">
        <v>8333</v>
      </c>
      <c r="T1100" t="s">
        <v>8334</v>
      </c>
    </row>
    <row r="1101" spans="1:20" ht="57.6" x14ac:dyDescent="0.3">
      <c r="A1101">
        <v>1099</v>
      </c>
      <c r="B1101" s="3" t="s">
        <v>1100</v>
      </c>
      <c r="C1101" s="3" t="s">
        <v>5209</v>
      </c>
      <c r="D1101">
        <v>5000</v>
      </c>
      <c r="E1101">
        <v>25</v>
      </c>
      <c r="F1101" t="s">
        <v>8221</v>
      </c>
      <c r="G1101" t="s">
        <v>8225</v>
      </c>
      <c r="H1101" t="s">
        <v>8247</v>
      </c>
      <c r="I1101">
        <v>1431547468</v>
      </c>
      <c r="J1101" s="10">
        <f t="shared" si="68"/>
        <v>42137.836435185185</v>
      </c>
      <c r="K1101">
        <v>1428955468</v>
      </c>
      <c r="L1101" s="10">
        <f t="shared" si="69"/>
        <v>42107.836435185185</v>
      </c>
      <c r="M1101" t="b">
        <v>0</v>
      </c>
      <c r="N1101">
        <v>1</v>
      </c>
      <c r="O1101" t="b">
        <v>0</v>
      </c>
      <c r="P1101" t="s">
        <v>8282</v>
      </c>
      <c r="Q1101" s="5">
        <f t="shared" si="70"/>
        <v>5.0000000000000001E-3</v>
      </c>
      <c r="R1101" s="6">
        <f t="shared" si="71"/>
        <v>25</v>
      </c>
      <c r="S1101" t="s">
        <v>8333</v>
      </c>
      <c r="T1101" t="s">
        <v>8334</v>
      </c>
    </row>
    <row r="1102" spans="1:20" ht="43.2" x14ac:dyDescent="0.3">
      <c r="A1102">
        <v>1100</v>
      </c>
      <c r="B1102" s="3" t="s">
        <v>1101</v>
      </c>
      <c r="C1102" s="3" t="s">
        <v>5210</v>
      </c>
      <c r="D1102">
        <v>4000</v>
      </c>
      <c r="E1102">
        <v>100</v>
      </c>
      <c r="F1102" t="s">
        <v>8221</v>
      </c>
      <c r="G1102" t="s">
        <v>8236</v>
      </c>
      <c r="H1102" t="s">
        <v>8249</v>
      </c>
      <c r="I1102">
        <v>1455417571</v>
      </c>
      <c r="J1102" s="10">
        <f t="shared" si="68"/>
        <v>42414.110775462963</v>
      </c>
      <c r="K1102">
        <v>1452825571</v>
      </c>
      <c r="L1102" s="10">
        <f t="shared" si="69"/>
        <v>42384.110775462963</v>
      </c>
      <c r="M1102" t="b">
        <v>0</v>
      </c>
      <c r="N1102">
        <v>10</v>
      </c>
      <c r="O1102" t="b">
        <v>0</v>
      </c>
      <c r="P1102" t="s">
        <v>8282</v>
      </c>
      <c r="Q1102" s="5">
        <f t="shared" si="70"/>
        <v>2.5000000000000001E-2</v>
      </c>
      <c r="R1102" s="6">
        <f t="shared" si="71"/>
        <v>10</v>
      </c>
      <c r="S1102" t="s">
        <v>8333</v>
      </c>
      <c r="T1102" t="s">
        <v>8334</v>
      </c>
    </row>
    <row r="1103" spans="1:20" ht="28.8" x14ac:dyDescent="0.3">
      <c r="A1103">
        <v>1101</v>
      </c>
      <c r="B1103" s="3" t="s">
        <v>1102</v>
      </c>
      <c r="C1103" s="3" t="s">
        <v>5211</v>
      </c>
      <c r="D1103">
        <v>100000</v>
      </c>
      <c r="E1103">
        <v>41</v>
      </c>
      <c r="F1103" t="s">
        <v>8221</v>
      </c>
      <c r="G1103" t="s">
        <v>8224</v>
      </c>
      <c r="H1103" t="s">
        <v>8246</v>
      </c>
      <c r="I1103">
        <v>1468519920</v>
      </c>
      <c r="J1103" s="10">
        <f t="shared" si="68"/>
        <v>42565.758333333331</v>
      </c>
      <c r="K1103">
        <v>1466188338</v>
      </c>
      <c r="L1103" s="10">
        <f t="shared" si="69"/>
        <v>42538.77243055556</v>
      </c>
      <c r="M1103" t="b">
        <v>0</v>
      </c>
      <c r="N1103">
        <v>6</v>
      </c>
      <c r="O1103" t="b">
        <v>0</v>
      </c>
      <c r="P1103" t="s">
        <v>8282</v>
      </c>
      <c r="Q1103" s="5">
        <f t="shared" si="70"/>
        <v>4.0999999999999999E-4</v>
      </c>
      <c r="R1103" s="6">
        <f t="shared" si="71"/>
        <v>6.833333333333333</v>
      </c>
      <c r="S1103" t="s">
        <v>8333</v>
      </c>
      <c r="T1103" t="s">
        <v>8334</v>
      </c>
    </row>
    <row r="1104" spans="1:20" ht="43.2" x14ac:dyDescent="0.3">
      <c r="A1104">
        <v>1102</v>
      </c>
      <c r="B1104" s="3" t="s">
        <v>1103</v>
      </c>
      <c r="C1104" s="3" t="s">
        <v>5212</v>
      </c>
      <c r="D1104">
        <v>8000</v>
      </c>
      <c r="E1104">
        <v>425</v>
      </c>
      <c r="F1104" t="s">
        <v>8221</v>
      </c>
      <c r="G1104" t="s">
        <v>8224</v>
      </c>
      <c r="H1104" t="s">
        <v>8246</v>
      </c>
      <c r="I1104">
        <v>1386568740</v>
      </c>
      <c r="J1104" s="10">
        <f t="shared" si="68"/>
        <v>41617.249305555553</v>
      </c>
      <c r="K1104">
        <v>1383095125</v>
      </c>
      <c r="L1104" s="10">
        <f t="shared" si="69"/>
        <v>41577.045428240745</v>
      </c>
      <c r="M1104" t="b">
        <v>0</v>
      </c>
      <c r="N1104">
        <v>24</v>
      </c>
      <c r="O1104" t="b">
        <v>0</v>
      </c>
      <c r="P1104" t="s">
        <v>8282</v>
      </c>
      <c r="Q1104" s="5">
        <f t="shared" si="70"/>
        <v>5.3124999999999999E-2</v>
      </c>
      <c r="R1104" s="6">
        <f t="shared" si="71"/>
        <v>17.708333333333332</v>
      </c>
      <c r="S1104" t="s">
        <v>8333</v>
      </c>
      <c r="T1104" t="s">
        <v>8334</v>
      </c>
    </row>
    <row r="1105" spans="1:20" ht="43.2" x14ac:dyDescent="0.3">
      <c r="A1105">
        <v>1103</v>
      </c>
      <c r="B1105" s="3" t="s">
        <v>1104</v>
      </c>
      <c r="C1105" s="3" t="s">
        <v>5213</v>
      </c>
      <c r="D1105">
        <v>15000</v>
      </c>
      <c r="E1105">
        <v>243</v>
      </c>
      <c r="F1105" t="s">
        <v>8221</v>
      </c>
      <c r="G1105" t="s">
        <v>8224</v>
      </c>
      <c r="H1105" t="s">
        <v>8246</v>
      </c>
      <c r="I1105">
        <v>1466227190</v>
      </c>
      <c r="J1105" s="10">
        <f t="shared" si="68"/>
        <v>42539.22210648148</v>
      </c>
      <c r="K1105">
        <v>1461043190</v>
      </c>
      <c r="L1105" s="10">
        <f t="shared" si="69"/>
        <v>42479.22210648148</v>
      </c>
      <c r="M1105" t="b">
        <v>0</v>
      </c>
      <c r="N1105">
        <v>15</v>
      </c>
      <c r="O1105" t="b">
        <v>0</v>
      </c>
      <c r="P1105" t="s">
        <v>8282</v>
      </c>
      <c r="Q1105" s="5">
        <f t="shared" si="70"/>
        <v>1.6199999999999999E-2</v>
      </c>
      <c r="R1105" s="6">
        <f t="shared" si="71"/>
        <v>16.2</v>
      </c>
      <c r="S1105" t="s">
        <v>8333</v>
      </c>
      <c r="T1105" t="s">
        <v>8334</v>
      </c>
    </row>
    <row r="1106" spans="1:20" ht="43.2" x14ac:dyDescent="0.3">
      <c r="A1106">
        <v>1104</v>
      </c>
      <c r="B1106" s="3" t="s">
        <v>1105</v>
      </c>
      <c r="C1106" s="3" t="s">
        <v>5214</v>
      </c>
      <c r="D1106">
        <v>60000</v>
      </c>
      <c r="E1106">
        <v>2971</v>
      </c>
      <c r="F1106" t="s">
        <v>8221</v>
      </c>
      <c r="G1106" t="s">
        <v>8225</v>
      </c>
      <c r="H1106" t="s">
        <v>8247</v>
      </c>
      <c r="I1106">
        <v>1402480221</v>
      </c>
      <c r="J1106" s="10">
        <f t="shared" si="68"/>
        <v>41801.40996527778</v>
      </c>
      <c r="K1106">
        <v>1399888221</v>
      </c>
      <c r="L1106" s="10">
        <f t="shared" si="69"/>
        <v>41771.40996527778</v>
      </c>
      <c r="M1106" t="b">
        <v>0</v>
      </c>
      <c r="N1106">
        <v>37</v>
      </c>
      <c r="O1106" t="b">
        <v>0</v>
      </c>
      <c r="P1106" t="s">
        <v>8282</v>
      </c>
      <c r="Q1106" s="5">
        <f t="shared" si="70"/>
        <v>4.9516666666666667E-2</v>
      </c>
      <c r="R1106" s="6">
        <f t="shared" si="71"/>
        <v>80.297297297297291</v>
      </c>
      <c r="S1106" t="s">
        <v>8333</v>
      </c>
      <c r="T1106" t="s">
        <v>8334</v>
      </c>
    </row>
    <row r="1107" spans="1:20" ht="57.6" x14ac:dyDescent="0.3">
      <c r="A1107">
        <v>1105</v>
      </c>
      <c r="B1107" s="3" t="s">
        <v>1106</v>
      </c>
      <c r="C1107" s="3" t="s">
        <v>5215</v>
      </c>
      <c r="D1107">
        <v>900000</v>
      </c>
      <c r="E1107">
        <v>1431</v>
      </c>
      <c r="F1107" t="s">
        <v>8221</v>
      </c>
      <c r="G1107" t="s">
        <v>8224</v>
      </c>
      <c r="H1107" t="s">
        <v>8246</v>
      </c>
      <c r="I1107">
        <v>1395627327</v>
      </c>
      <c r="J1107" s="10">
        <f t="shared" si="68"/>
        <v>41722.0940625</v>
      </c>
      <c r="K1107">
        <v>1393038927</v>
      </c>
      <c r="L1107" s="10">
        <f t="shared" si="69"/>
        <v>41692.135729166665</v>
      </c>
      <c r="M1107" t="b">
        <v>0</v>
      </c>
      <c r="N1107">
        <v>20</v>
      </c>
      <c r="O1107" t="b">
        <v>0</v>
      </c>
      <c r="P1107" t="s">
        <v>8282</v>
      </c>
      <c r="Q1107" s="5">
        <f t="shared" si="70"/>
        <v>1.5900000000000001E-3</v>
      </c>
      <c r="R1107" s="6">
        <f t="shared" si="71"/>
        <v>71.55</v>
      </c>
      <c r="S1107" t="s">
        <v>8333</v>
      </c>
      <c r="T1107" t="s">
        <v>8334</v>
      </c>
    </row>
    <row r="1108" spans="1:20" ht="43.2" x14ac:dyDescent="0.3">
      <c r="A1108">
        <v>1106</v>
      </c>
      <c r="B1108" s="3" t="s">
        <v>1107</v>
      </c>
      <c r="C1108" s="3" t="s">
        <v>5216</v>
      </c>
      <c r="D1108">
        <v>400</v>
      </c>
      <c r="E1108">
        <v>165</v>
      </c>
      <c r="F1108" t="s">
        <v>8221</v>
      </c>
      <c r="G1108" t="s">
        <v>8224</v>
      </c>
      <c r="H1108" t="s">
        <v>8246</v>
      </c>
      <c r="I1108">
        <v>1333557975</v>
      </c>
      <c r="J1108" s="10">
        <f t="shared" si="68"/>
        <v>41003.698784722219</v>
      </c>
      <c r="K1108">
        <v>1330969575</v>
      </c>
      <c r="L1108" s="10">
        <f t="shared" si="69"/>
        <v>40973.740451388891</v>
      </c>
      <c r="M1108" t="b">
        <v>0</v>
      </c>
      <c r="N1108">
        <v>7</v>
      </c>
      <c r="O1108" t="b">
        <v>0</v>
      </c>
      <c r="P1108" t="s">
        <v>8282</v>
      </c>
      <c r="Q1108" s="5">
        <f t="shared" si="70"/>
        <v>0.41249999999999998</v>
      </c>
      <c r="R1108" s="6">
        <f t="shared" si="71"/>
        <v>23.571428571428573</v>
      </c>
      <c r="S1108" t="s">
        <v>8333</v>
      </c>
      <c r="T1108" t="s">
        <v>8334</v>
      </c>
    </row>
    <row r="1109" spans="1:20" ht="57.6" x14ac:dyDescent="0.3">
      <c r="A1109">
        <v>1107</v>
      </c>
      <c r="B1109" s="3" t="s">
        <v>1108</v>
      </c>
      <c r="C1109" s="3" t="s">
        <v>5217</v>
      </c>
      <c r="D1109">
        <v>10000</v>
      </c>
      <c r="E1109">
        <v>0</v>
      </c>
      <c r="F1109" t="s">
        <v>8221</v>
      </c>
      <c r="G1109" t="s">
        <v>8224</v>
      </c>
      <c r="H1109" t="s">
        <v>8246</v>
      </c>
      <c r="I1109">
        <v>1406148024</v>
      </c>
      <c r="J1109" s="10">
        <f t="shared" si="68"/>
        <v>41843.861388888887</v>
      </c>
      <c r="K1109">
        <v>1403556024</v>
      </c>
      <c r="L1109" s="10">
        <f t="shared" si="69"/>
        <v>41813.861388888887</v>
      </c>
      <c r="M1109" t="b">
        <v>0</v>
      </c>
      <c r="N1109">
        <v>0</v>
      </c>
      <c r="O1109" t="b">
        <v>0</v>
      </c>
      <c r="P1109" t="s">
        <v>8282</v>
      </c>
      <c r="Q1109" s="5">
        <f t="shared" si="70"/>
        <v>0</v>
      </c>
      <c r="R1109" s="6" t="e">
        <f t="shared" si="71"/>
        <v>#DIV/0!</v>
      </c>
      <c r="S1109" t="s">
        <v>8333</v>
      </c>
      <c r="T1109" t="s">
        <v>8334</v>
      </c>
    </row>
    <row r="1110" spans="1:20" ht="57.6" x14ac:dyDescent="0.3">
      <c r="A1110">
        <v>1108</v>
      </c>
      <c r="B1110" s="3" t="s">
        <v>1109</v>
      </c>
      <c r="C1110" s="3" t="s">
        <v>5218</v>
      </c>
      <c r="D1110">
        <v>25000</v>
      </c>
      <c r="E1110">
        <v>732.5</v>
      </c>
      <c r="F1110" t="s">
        <v>8221</v>
      </c>
      <c r="G1110" t="s">
        <v>8224</v>
      </c>
      <c r="H1110" t="s">
        <v>8246</v>
      </c>
      <c r="I1110">
        <v>1334326635</v>
      </c>
      <c r="J1110" s="10">
        <f t="shared" si="68"/>
        <v>41012.595312500001</v>
      </c>
      <c r="K1110">
        <v>1329146235</v>
      </c>
      <c r="L1110" s="10">
        <f t="shared" si="69"/>
        <v>40952.636979166666</v>
      </c>
      <c r="M1110" t="b">
        <v>0</v>
      </c>
      <c r="N1110">
        <v>21</v>
      </c>
      <c r="O1110" t="b">
        <v>0</v>
      </c>
      <c r="P1110" t="s">
        <v>8282</v>
      </c>
      <c r="Q1110" s="5">
        <f t="shared" si="70"/>
        <v>2.93E-2</v>
      </c>
      <c r="R1110" s="6">
        <f t="shared" si="71"/>
        <v>34.88095238095238</v>
      </c>
      <c r="S1110" t="s">
        <v>8333</v>
      </c>
      <c r="T1110" t="s">
        <v>8334</v>
      </c>
    </row>
    <row r="1111" spans="1:20" ht="43.2" x14ac:dyDescent="0.3">
      <c r="A1111">
        <v>1109</v>
      </c>
      <c r="B1111" s="3" t="s">
        <v>1110</v>
      </c>
      <c r="C1111" s="3" t="s">
        <v>5219</v>
      </c>
      <c r="D1111">
        <v>10000</v>
      </c>
      <c r="E1111">
        <v>45</v>
      </c>
      <c r="F1111" t="s">
        <v>8221</v>
      </c>
      <c r="G1111" t="s">
        <v>8224</v>
      </c>
      <c r="H1111" t="s">
        <v>8246</v>
      </c>
      <c r="I1111">
        <v>1479495790</v>
      </c>
      <c r="J1111" s="10">
        <f t="shared" si="68"/>
        <v>42692.793865740736</v>
      </c>
      <c r="K1111">
        <v>1476900190</v>
      </c>
      <c r="L1111" s="10">
        <f t="shared" si="69"/>
        <v>42662.752199074079</v>
      </c>
      <c r="M1111" t="b">
        <v>0</v>
      </c>
      <c r="N1111">
        <v>3</v>
      </c>
      <c r="O1111" t="b">
        <v>0</v>
      </c>
      <c r="P1111" t="s">
        <v>8282</v>
      </c>
      <c r="Q1111" s="5">
        <f t="shared" si="70"/>
        <v>4.4999999999999997E-3</v>
      </c>
      <c r="R1111" s="6">
        <f t="shared" si="71"/>
        <v>15</v>
      </c>
      <c r="S1111" t="s">
        <v>8333</v>
      </c>
      <c r="T1111" t="s">
        <v>8334</v>
      </c>
    </row>
    <row r="1112" spans="1:20" ht="43.2" x14ac:dyDescent="0.3">
      <c r="A1112">
        <v>1110</v>
      </c>
      <c r="B1112" s="3" t="s">
        <v>1111</v>
      </c>
      <c r="C1112" s="3" t="s">
        <v>5220</v>
      </c>
      <c r="D1112">
        <v>50000</v>
      </c>
      <c r="E1112">
        <v>255</v>
      </c>
      <c r="F1112" t="s">
        <v>8221</v>
      </c>
      <c r="G1112" t="s">
        <v>8224</v>
      </c>
      <c r="H1112" t="s">
        <v>8246</v>
      </c>
      <c r="I1112">
        <v>1354919022</v>
      </c>
      <c r="J1112" s="10">
        <f t="shared" si="68"/>
        <v>41250.933124999996</v>
      </c>
      <c r="K1112">
        <v>1352327022</v>
      </c>
      <c r="L1112" s="10">
        <f t="shared" si="69"/>
        <v>41220.933124999996</v>
      </c>
      <c r="M1112" t="b">
        <v>0</v>
      </c>
      <c r="N1112">
        <v>11</v>
      </c>
      <c r="O1112" t="b">
        <v>0</v>
      </c>
      <c r="P1112" t="s">
        <v>8282</v>
      </c>
      <c r="Q1112" s="5">
        <f t="shared" si="70"/>
        <v>5.1000000000000004E-3</v>
      </c>
      <c r="R1112" s="6">
        <f t="shared" si="71"/>
        <v>23.181818181818183</v>
      </c>
      <c r="S1112" t="s">
        <v>8333</v>
      </c>
      <c r="T1112" t="s">
        <v>8334</v>
      </c>
    </row>
    <row r="1113" spans="1:20" ht="43.2" x14ac:dyDescent="0.3">
      <c r="A1113">
        <v>1111</v>
      </c>
      <c r="B1113" s="3" t="s">
        <v>1112</v>
      </c>
      <c r="C1113" s="3" t="s">
        <v>5221</v>
      </c>
      <c r="D1113">
        <v>2500</v>
      </c>
      <c r="E1113">
        <v>1</v>
      </c>
      <c r="F1113" t="s">
        <v>8221</v>
      </c>
      <c r="G1113" t="s">
        <v>8224</v>
      </c>
      <c r="H1113" t="s">
        <v>8246</v>
      </c>
      <c r="I1113">
        <v>1452228790</v>
      </c>
      <c r="J1113" s="10">
        <f t="shared" si="68"/>
        <v>42377.203587962969</v>
      </c>
      <c r="K1113">
        <v>1449636790</v>
      </c>
      <c r="L1113" s="10">
        <f t="shared" si="69"/>
        <v>42347.203587962969</v>
      </c>
      <c r="M1113" t="b">
        <v>0</v>
      </c>
      <c r="N1113">
        <v>1</v>
      </c>
      <c r="O1113" t="b">
        <v>0</v>
      </c>
      <c r="P1113" t="s">
        <v>8282</v>
      </c>
      <c r="Q1113" s="5">
        <f t="shared" si="70"/>
        <v>4.0000000000000002E-4</v>
      </c>
      <c r="R1113" s="6">
        <f t="shared" si="71"/>
        <v>1</v>
      </c>
      <c r="S1113" t="s">
        <v>8333</v>
      </c>
      <c r="T1113" t="s">
        <v>8334</v>
      </c>
    </row>
    <row r="1114" spans="1:20" ht="43.2" x14ac:dyDescent="0.3">
      <c r="A1114">
        <v>1112</v>
      </c>
      <c r="B1114" s="3" t="s">
        <v>1113</v>
      </c>
      <c r="C1114" s="3" t="s">
        <v>5222</v>
      </c>
      <c r="D1114">
        <v>88000</v>
      </c>
      <c r="E1114">
        <v>31272.92</v>
      </c>
      <c r="F1114" t="s">
        <v>8221</v>
      </c>
      <c r="G1114" t="s">
        <v>8224</v>
      </c>
      <c r="H1114" t="s">
        <v>8246</v>
      </c>
      <c r="I1114">
        <v>1421656200</v>
      </c>
      <c r="J1114" s="10">
        <f t="shared" si="68"/>
        <v>42023.354166666672</v>
      </c>
      <c r="K1114">
        <v>1416507211</v>
      </c>
      <c r="L1114" s="10">
        <f t="shared" si="69"/>
        <v>41963.759386574078</v>
      </c>
      <c r="M1114" t="b">
        <v>0</v>
      </c>
      <c r="N1114">
        <v>312</v>
      </c>
      <c r="O1114" t="b">
        <v>0</v>
      </c>
      <c r="P1114" t="s">
        <v>8282</v>
      </c>
      <c r="Q1114" s="5">
        <f t="shared" si="70"/>
        <v>0.35537409090909089</v>
      </c>
      <c r="R1114" s="6">
        <f t="shared" si="71"/>
        <v>100.23371794871794</v>
      </c>
      <c r="S1114" t="s">
        <v>8333</v>
      </c>
      <c r="T1114" t="s">
        <v>8334</v>
      </c>
    </row>
    <row r="1115" spans="1:20" ht="43.2" x14ac:dyDescent="0.3">
      <c r="A1115">
        <v>1113</v>
      </c>
      <c r="B1115" s="3" t="s">
        <v>1114</v>
      </c>
      <c r="C1115" s="3" t="s">
        <v>5223</v>
      </c>
      <c r="D1115">
        <v>1000</v>
      </c>
      <c r="E1115">
        <v>5</v>
      </c>
      <c r="F1115" t="s">
        <v>8221</v>
      </c>
      <c r="G1115" t="s">
        <v>8225</v>
      </c>
      <c r="H1115" t="s">
        <v>8247</v>
      </c>
      <c r="I1115">
        <v>1408058820</v>
      </c>
      <c r="J1115" s="10">
        <f t="shared" si="68"/>
        <v>41865.977083333331</v>
      </c>
      <c r="K1115">
        <v>1405466820</v>
      </c>
      <c r="L1115" s="10">
        <f t="shared" si="69"/>
        <v>41835.977083333331</v>
      </c>
      <c r="M1115" t="b">
        <v>0</v>
      </c>
      <c r="N1115">
        <v>1</v>
      </c>
      <c r="O1115" t="b">
        <v>0</v>
      </c>
      <c r="P1115" t="s">
        <v>8282</v>
      </c>
      <c r="Q1115" s="5">
        <f t="shared" si="70"/>
        <v>5.0000000000000001E-3</v>
      </c>
      <c r="R1115" s="6">
        <f t="shared" si="71"/>
        <v>5</v>
      </c>
      <c r="S1115" t="s">
        <v>8333</v>
      </c>
      <c r="T1115" t="s">
        <v>8334</v>
      </c>
    </row>
    <row r="1116" spans="1:20" ht="43.2" x14ac:dyDescent="0.3">
      <c r="A1116">
        <v>1114</v>
      </c>
      <c r="B1116" s="3" t="s">
        <v>1115</v>
      </c>
      <c r="C1116" s="3" t="s">
        <v>5224</v>
      </c>
      <c r="D1116">
        <v>6000</v>
      </c>
      <c r="E1116">
        <v>10</v>
      </c>
      <c r="F1116" t="s">
        <v>8221</v>
      </c>
      <c r="G1116" t="s">
        <v>8225</v>
      </c>
      <c r="H1116" t="s">
        <v>8247</v>
      </c>
      <c r="I1116">
        <v>1381306687</v>
      </c>
      <c r="J1116" s="10">
        <f t="shared" si="68"/>
        <v>41556.345914351856</v>
      </c>
      <c r="K1116">
        <v>1378714687</v>
      </c>
      <c r="L1116" s="10">
        <f t="shared" si="69"/>
        <v>41526.345914351856</v>
      </c>
      <c r="M1116" t="b">
        <v>0</v>
      </c>
      <c r="N1116">
        <v>3</v>
      </c>
      <c r="O1116" t="b">
        <v>0</v>
      </c>
      <c r="P1116" t="s">
        <v>8282</v>
      </c>
      <c r="Q1116" s="5">
        <f t="shared" si="70"/>
        <v>1.6666666666666668E-3</v>
      </c>
      <c r="R1116" s="6">
        <f t="shared" si="71"/>
        <v>3.3333333333333335</v>
      </c>
      <c r="S1116" t="s">
        <v>8333</v>
      </c>
      <c r="T1116" t="s">
        <v>8334</v>
      </c>
    </row>
    <row r="1117" spans="1:20" ht="43.2" x14ac:dyDescent="0.3">
      <c r="A1117">
        <v>1115</v>
      </c>
      <c r="B1117" s="3" t="s">
        <v>1116</v>
      </c>
      <c r="C1117" s="3" t="s">
        <v>5225</v>
      </c>
      <c r="D1117">
        <v>40000</v>
      </c>
      <c r="E1117">
        <v>53</v>
      </c>
      <c r="F1117" t="s">
        <v>8221</v>
      </c>
      <c r="G1117" t="s">
        <v>8224</v>
      </c>
      <c r="H1117" t="s">
        <v>8246</v>
      </c>
      <c r="I1117">
        <v>1459352495</v>
      </c>
      <c r="J1117" s="10">
        <f t="shared" si="68"/>
        <v>42459.653877314813</v>
      </c>
      <c r="K1117">
        <v>1456764095</v>
      </c>
      <c r="L1117" s="10">
        <f t="shared" si="69"/>
        <v>42429.695543981477</v>
      </c>
      <c r="M1117" t="b">
        <v>0</v>
      </c>
      <c r="N1117">
        <v>4</v>
      </c>
      <c r="O1117" t="b">
        <v>0</v>
      </c>
      <c r="P1117" t="s">
        <v>8282</v>
      </c>
      <c r="Q1117" s="5">
        <f t="shared" si="70"/>
        <v>1.325E-3</v>
      </c>
      <c r="R1117" s="6">
        <f t="shared" si="71"/>
        <v>13.25</v>
      </c>
      <c r="S1117" t="s">
        <v>8333</v>
      </c>
      <c r="T1117" t="s">
        <v>8334</v>
      </c>
    </row>
    <row r="1118" spans="1:20" ht="43.2" x14ac:dyDescent="0.3">
      <c r="A1118">
        <v>1116</v>
      </c>
      <c r="B1118" s="3" t="s">
        <v>1117</v>
      </c>
      <c r="C1118" s="3" t="s">
        <v>5226</v>
      </c>
      <c r="D1118">
        <v>500000</v>
      </c>
      <c r="E1118">
        <v>178.52</v>
      </c>
      <c r="F1118" t="s">
        <v>8221</v>
      </c>
      <c r="G1118" t="s">
        <v>8224</v>
      </c>
      <c r="H1118" t="s">
        <v>8246</v>
      </c>
      <c r="I1118">
        <v>1339273208</v>
      </c>
      <c r="J1118" s="10">
        <f t="shared" si="68"/>
        <v>41069.847314814811</v>
      </c>
      <c r="K1118">
        <v>1334089208</v>
      </c>
      <c r="L1118" s="10">
        <f t="shared" si="69"/>
        <v>41009.847314814811</v>
      </c>
      <c r="M1118" t="b">
        <v>0</v>
      </c>
      <c r="N1118">
        <v>10</v>
      </c>
      <c r="O1118" t="b">
        <v>0</v>
      </c>
      <c r="P1118" t="s">
        <v>8282</v>
      </c>
      <c r="Q1118" s="5">
        <f t="shared" si="70"/>
        <v>3.5704000000000004E-4</v>
      </c>
      <c r="R1118" s="6">
        <f t="shared" si="71"/>
        <v>17.852</v>
      </c>
      <c r="S1118" t="s">
        <v>8333</v>
      </c>
      <c r="T1118" t="s">
        <v>8334</v>
      </c>
    </row>
    <row r="1119" spans="1:20" ht="43.2" x14ac:dyDescent="0.3">
      <c r="A1119">
        <v>1117</v>
      </c>
      <c r="B1119" s="3" t="s">
        <v>1118</v>
      </c>
      <c r="C1119" s="3" t="s">
        <v>5227</v>
      </c>
      <c r="D1119">
        <v>1000</v>
      </c>
      <c r="E1119">
        <v>83</v>
      </c>
      <c r="F1119" t="s">
        <v>8221</v>
      </c>
      <c r="G1119" t="s">
        <v>8236</v>
      </c>
      <c r="H1119" t="s">
        <v>8249</v>
      </c>
      <c r="I1119">
        <v>1451053313</v>
      </c>
      <c r="J1119" s="10">
        <f t="shared" si="68"/>
        <v>42363.598530092597</v>
      </c>
      <c r="K1119">
        <v>1448461313</v>
      </c>
      <c r="L1119" s="10">
        <f t="shared" si="69"/>
        <v>42333.598530092597</v>
      </c>
      <c r="M1119" t="b">
        <v>0</v>
      </c>
      <c r="N1119">
        <v>8</v>
      </c>
      <c r="O1119" t="b">
        <v>0</v>
      </c>
      <c r="P1119" t="s">
        <v>8282</v>
      </c>
      <c r="Q1119" s="5">
        <f t="shared" si="70"/>
        <v>8.3000000000000004E-2</v>
      </c>
      <c r="R1119" s="6">
        <f t="shared" si="71"/>
        <v>10.375</v>
      </c>
      <c r="S1119" t="s">
        <v>8333</v>
      </c>
      <c r="T1119" t="s">
        <v>8334</v>
      </c>
    </row>
    <row r="1120" spans="1:20" ht="43.2" x14ac:dyDescent="0.3">
      <c r="A1120">
        <v>1118</v>
      </c>
      <c r="B1120" s="3" t="s">
        <v>1119</v>
      </c>
      <c r="C1120" s="3" t="s">
        <v>5228</v>
      </c>
      <c r="D1120">
        <v>4500</v>
      </c>
      <c r="E1120">
        <v>109</v>
      </c>
      <c r="F1120" t="s">
        <v>8221</v>
      </c>
      <c r="G1120" t="s">
        <v>8226</v>
      </c>
      <c r="H1120" t="s">
        <v>8248</v>
      </c>
      <c r="I1120">
        <v>1396666779</v>
      </c>
      <c r="J1120" s="10">
        <f t="shared" si="68"/>
        <v>41734.124756944446</v>
      </c>
      <c r="K1120">
        <v>1394078379</v>
      </c>
      <c r="L1120" s="10">
        <f t="shared" si="69"/>
        <v>41704.16642361111</v>
      </c>
      <c r="M1120" t="b">
        <v>0</v>
      </c>
      <c r="N1120">
        <v>3</v>
      </c>
      <c r="O1120" t="b">
        <v>0</v>
      </c>
      <c r="P1120" t="s">
        <v>8282</v>
      </c>
      <c r="Q1120" s="5">
        <f t="shared" si="70"/>
        <v>2.4222222222222221E-2</v>
      </c>
      <c r="R1120" s="6">
        <f t="shared" si="71"/>
        <v>36.333333333333336</v>
      </c>
      <c r="S1120" t="s">
        <v>8333</v>
      </c>
      <c r="T1120" t="s">
        <v>8334</v>
      </c>
    </row>
    <row r="1121" spans="1:20" ht="57.6" x14ac:dyDescent="0.3">
      <c r="A1121">
        <v>1119</v>
      </c>
      <c r="B1121" s="3" t="s">
        <v>1120</v>
      </c>
      <c r="C1121" s="3" t="s">
        <v>5229</v>
      </c>
      <c r="D1121">
        <v>2100</v>
      </c>
      <c r="E1121">
        <v>5</v>
      </c>
      <c r="F1121" t="s">
        <v>8221</v>
      </c>
      <c r="G1121" t="s">
        <v>8224</v>
      </c>
      <c r="H1121" t="s">
        <v>8246</v>
      </c>
      <c r="I1121">
        <v>1396810864</v>
      </c>
      <c r="J1121" s="10">
        <f t="shared" si="68"/>
        <v>41735.792407407411</v>
      </c>
      <c r="K1121">
        <v>1395687664</v>
      </c>
      <c r="L1121" s="10">
        <f t="shared" si="69"/>
        <v>41722.792407407411</v>
      </c>
      <c r="M1121" t="b">
        <v>0</v>
      </c>
      <c r="N1121">
        <v>1</v>
      </c>
      <c r="O1121" t="b">
        <v>0</v>
      </c>
      <c r="P1121" t="s">
        <v>8282</v>
      </c>
      <c r="Q1121" s="5">
        <f t="shared" si="70"/>
        <v>2.3809523809523812E-3</v>
      </c>
      <c r="R1121" s="6">
        <f t="shared" si="71"/>
        <v>5</v>
      </c>
      <c r="S1121" t="s">
        <v>8333</v>
      </c>
      <c r="T1121" t="s">
        <v>8334</v>
      </c>
    </row>
    <row r="1122" spans="1:20" ht="43.2" x14ac:dyDescent="0.3">
      <c r="A1122">
        <v>1120</v>
      </c>
      <c r="B1122" s="3" t="s">
        <v>1121</v>
      </c>
      <c r="C1122" s="3" t="s">
        <v>5230</v>
      </c>
      <c r="D1122">
        <v>25000</v>
      </c>
      <c r="E1122">
        <v>0</v>
      </c>
      <c r="F1122" t="s">
        <v>8221</v>
      </c>
      <c r="G1122" t="s">
        <v>8224</v>
      </c>
      <c r="H1122" t="s">
        <v>8246</v>
      </c>
      <c r="I1122">
        <v>1319835400</v>
      </c>
      <c r="J1122" s="10">
        <f t="shared" si="68"/>
        <v>40844.872685185182</v>
      </c>
      <c r="K1122">
        <v>1315947400</v>
      </c>
      <c r="L1122" s="10">
        <f t="shared" si="69"/>
        <v>40799.872685185182</v>
      </c>
      <c r="M1122" t="b">
        <v>0</v>
      </c>
      <c r="N1122">
        <v>0</v>
      </c>
      <c r="O1122" t="b">
        <v>0</v>
      </c>
      <c r="P1122" t="s">
        <v>8282</v>
      </c>
      <c r="Q1122" s="5">
        <f t="shared" si="70"/>
        <v>0</v>
      </c>
      <c r="R1122" s="6" t="e">
        <f t="shared" si="71"/>
        <v>#DIV/0!</v>
      </c>
      <c r="S1122" t="s">
        <v>8333</v>
      </c>
      <c r="T1122" t="s">
        <v>8334</v>
      </c>
    </row>
    <row r="1123" spans="1:20" ht="43.2" x14ac:dyDescent="0.3">
      <c r="A1123">
        <v>1121</v>
      </c>
      <c r="B1123" s="3" t="s">
        <v>1122</v>
      </c>
      <c r="C1123" s="3" t="s">
        <v>5231</v>
      </c>
      <c r="D1123">
        <v>250000</v>
      </c>
      <c r="E1123">
        <v>29</v>
      </c>
      <c r="F1123" t="s">
        <v>8221</v>
      </c>
      <c r="G1123" t="s">
        <v>8224</v>
      </c>
      <c r="H1123" t="s">
        <v>8246</v>
      </c>
      <c r="I1123">
        <v>1457904316</v>
      </c>
      <c r="J1123" s="10">
        <f t="shared" si="68"/>
        <v>42442.892546296294</v>
      </c>
      <c r="K1123">
        <v>1455315916</v>
      </c>
      <c r="L1123" s="10">
        <f t="shared" si="69"/>
        <v>42412.934212962966</v>
      </c>
      <c r="M1123" t="b">
        <v>0</v>
      </c>
      <c r="N1123">
        <v>5</v>
      </c>
      <c r="O1123" t="b">
        <v>0</v>
      </c>
      <c r="P1123" t="s">
        <v>8282</v>
      </c>
      <c r="Q1123" s="5">
        <f t="shared" si="70"/>
        <v>1.16E-4</v>
      </c>
      <c r="R1123" s="6">
        <f t="shared" si="71"/>
        <v>5.8</v>
      </c>
      <c r="S1123" t="s">
        <v>8333</v>
      </c>
      <c r="T1123" t="s">
        <v>8334</v>
      </c>
    </row>
    <row r="1124" spans="1:20" ht="57.6" x14ac:dyDescent="0.3">
      <c r="A1124">
        <v>1122</v>
      </c>
      <c r="B1124" s="3" t="s">
        <v>1123</v>
      </c>
      <c r="C1124" s="3" t="s">
        <v>5232</v>
      </c>
      <c r="D1124">
        <v>3200</v>
      </c>
      <c r="E1124">
        <v>0</v>
      </c>
      <c r="F1124" t="s">
        <v>8221</v>
      </c>
      <c r="G1124" t="s">
        <v>8225</v>
      </c>
      <c r="H1124" t="s">
        <v>8247</v>
      </c>
      <c r="I1124">
        <v>1369932825</v>
      </c>
      <c r="J1124" s="10">
        <f t="shared" si="68"/>
        <v>41424.703993055555</v>
      </c>
      <c r="K1124">
        <v>1368723225</v>
      </c>
      <c r="L1124" s="10">
        <f t="shared" si="69"/>
        <v>41410.703993055555</v>
      </c>
      <c r="M1124" t="b">
        <v>0</v>
      </c>
      <c r="N1124">
        <v>0</v>
      </c>
      <c r="O1124" t="b">
        <v>0</v>
      </c>
      <c r="P1124" t="s">
        <v>8282</v>
      </c>
      <c r="Q1124" s="5">
        <f t="shared" si="70"/>
        <v>0</v>
      </c>
      <c r="R1124" s="6" t="e">
        <f t="shared" si="71"/>
        <v>#DIV/0!</v>
      </c>
      <c r="S1124" t="s">
        <v>8333</v>
      </c>
      <c r="T1124" t="s">
        <v>8334</v>
      </c>
    </row>
    <row r="1125" spans="1:20" ht="43.2" x14ac:dyDescent="0.3">
      <c r="A1125">
        <v>1123</v>
      </c>
      <c r="B1125" s="3" t="s">
        <v>1124</v>
      </c>
      <c r="C1125" s="3" t="s">
        <v>5233</v>
      </c>
      <c r="D1125">
        <v>5000</v>
      </c>
      <c r="E1125">
        <v>11</v>
      </c>
      <c r="F1125" t="s">
        <v>8221</v>
      </c>
      <c r="G1125" t="s">
        <v>8224</v>
      </c>
      <c r="H1125" t="s">
        <v>8246</v>
      </c>
      <c r="I1125">
        <v>1397910848</v>
      </c>
      <c r="J1125" s="10">
        <f t="shared" si="68"/>
        <v>41748.5237037037</v>
      </c>
      <c r="K1125">
        <v>1395318848</v>
      </c>
      <c r="L1125" s="10">
        <f t="shared" si="69"/>
        <v>41718.5237037037</v>
      </c>
      <c r="M1125" t="b">
        <v>0</v>
      </c>
      <c r="N1125">
        <v>3</v>
      </c>
      <c r="O1125" t="b">
        <v>0</v>
      </c>
      <c r="P1125" t="s">
        <v>8282</v>
      </c>
      <c r="Q1125" s="5">
        <f t="shared" si="70"/>
        <v>2.2000000000000001E-3</v>
      </c>
      <c r="R1125" s="6">
        <f t="shared" si="71"/>
        <v>3.6666666666666665</v>
      </c>
      <c r="S1125" t="s">
        <v>8333</v>
      </c>
      <c r="T1125" t="s">
        <v>8334</v>
      </c>
    </row>
    <row r="1126" spans="1:20" ht="43.2" x14ac:dyDescent="0.3">
      <c r="A1126">
        <v>1124</v>
      </c>
      <c r="B1126" s="3" t="s">
        <v>1125</v>
      </c>
      <c r="C1126" s="3" t="s">
        <v>5234</v>
      </c>
      <c r="D1126">
        <v>90000</v>
      </c>
      <c r="E1126">
        <v>425</v>
      </c>
      <c r="F1126" t="s">
        <v>8221</v>
      </c>
      <c r="G1126" t="s">
        <v>8224</v>
      </c>
      <c r="H1126" t="s">
        <v>8246</v>
      </c>
      <c r="I1126">
        <v>1430409651</v>
      </c>
      <c r="J1126" s="10">
        <f t="shared" si="68"/>
        <v>42124.667256944449</v>
      </c>
      <c r="K1126">
        <v>1427817651</v>
      </c>
      <c r="L1126" s="10">
        <f t="shared" si="69"/>
        <v>42094.667256944449</v>
      </c>
      <c r="M1126" t="b">
        <v>0</v>
      </c>
      <c r="N1126">
        <v>7</v>
      </c>
      <c r="O1126" t="b">
        <v>0</v>
      </c>
      <c r="P1126" t="s">
        <v>8283</v>
      </c>
      <c r="Q1126" s="5">
        <f t="shared" si="70"/>
        <v>4.7222222222222223E-3</v>
      </c>
      <c r="R1126" s="6">
        <f t="shared" si="71"/>
        <v>60.714285714285715</v>
      </c>
      <c r="S1126" t="s">
        <v>8333</v>
      </c>
      <c r="T1126" t="s">
        <v>8335</v>
      </c>
    </row>
    <row r="1127" spans="1:20" ht="43.2" x14ac:dyDescent="0.3">
      <c r="A1127">
        <v>1125</v>
      </c>
      <c r="B1127" s="3" t="s">
        <v>1126</v>
      </c>
      <c r="C1127" s="3" t="s">
        <v>5235</v>
      </c>
      <c r="D1127">
        <v>3000</v>
      </c>
      <c r="E1127">
        <v>0</v>
      </c>
      <c r="F1127" t="s">
        <v>8221</v>
      </c>
      <c r="G1127" t="s">
        <v>8225</v>
      </c>
      <c r="H1127" t="s">
        <v>8247</v>
      </c>
      <c r="I1127">
        <v>1443193130</v>
      </c>
      <c r="J1127" s="10">
        <f t="shared" si="68"/>
        <v>42272.624189814815</v>
      </c>
      <c r="K1127">
        <v>1438009130</v>
      </c>
      <c r="L1127" s="10">
        <f t="shared" si="69"/>
        <v>42212.624189814815</v>
      </c>
      <c r="M1127" t="b">
        <v>0</v>
      </c>
      <c r="N1127">
        <v>0</v>
      </c>
      <c r="O1127" t="b">
        <v>0</v>
      </c>
      <c r="P1127" t="s">
        <v>8283</v>
      </c>
      <c r="Q1127" s="5">
        <f t="shared" si="70"/>
        <v>0</v>
      </c>
      <c r="R1127" s="6" t="e">
        <f t="shared" si="71"/>
        <v>#DIV/0!</v>
      </c>
      <c r="S1127" t="s">
        <v>8333</v>
      </c>
      <c r="T1127" t="s">
        <v>8335</v>
      </c>
    </row>
    <row r="1128" spans="1:20" ht="43.2" x14ac:dyDescent="0.3">
      <c r="A1128">
        <v>1126</v>
      </c>
      <c r="B1128" s="3" t="s">
        <v>1127</v>
      </c>
      <c r="C1128" s="3" t="s">
        <v>5236</v>
      </c>
      <c r="D1128">
        <v>2000</v>
      </c>
      <c r="E1128">
        <v>10</v>
      </c>
      <c r="F1128" t="s">
        <v>8221</v>
      </c>
      <c r="G1128" t="s">
        <v>8224</v>
      </c>
      <c r="H1128" t="s">
        <v>8246</v>
      </c>
      <c r="I1128">
        <v>1468482694</v>
      </c>
      <c r="J1128" s="10">
        <f t="shared" si="68"/>
        <v>42565.327476851846</v>
      </c>
      <c r="K1128">
        <v>1465890694</v>
      </c>
      <c r="L1128" s="10">
        <f t="shared" si="69"/>
        <v>42535.327476851846</v>
      </c>
      <c r="M1128" t="b">
        <v>0</v>
      </c>
      <c r="N1128">
        <v>2</v>
      </c>
      <c r="O1128" t="b">
        <v>0</v>
      </c>
      <c r="P1128" t="s">
        <v>8283</v>
      </c>
      <c r="Q1128" s="5">
        <f t="shared" si="70"/>
        <v>5.0000000000000001E-3</v>
      </c>
      <c r="R1128" s="6">
        <f t="shared" si="71"/>
        <v>5</v>
      </c>
      <c r="S1128" t="s">
        <v>8333</v>
      </c>
      <c r="T1128" t="s">
        <v>8335</v>
      </c>
    </row>
    <row r="1129" spans="1:20" ht="57.6" x14ac:dyDescent="0.3">
      <c r="A1129">
        <v>1127</v>
      </c>
      <c r="B1129" s="3" t="s">
        <v>1128</v>
      </c>
      <c r="C1129" s="3" t="s">
        <v>5237</v>
      </c>
      <c r="D1129">
        <v>35000</v>
      </c>
      <c r="E1129">
        <v>585</v>
      </c>
      <c r="F1129" t="s">
        <v>8221</v>
      </c>
      <c r="G1129" t="s">
        <v>8224</v>
      </c>
      <c r="H1129" t="s">
        <v>8246</v>
      </c>
      <c r="I1129">
        <v>1416000600</v>
      </c>
      <c r="J1129" s="10">
        <f t="shared" si="68"/>
        <v>41957.895833333328</v>
      </c>
      <c r="K1129">
        <v>1413318600</v>
      </c>
      <c r="L1129" s="10">
        <f t="shared" si="69"/>
        <v>41926.854166666664</v>
      </c>
      <c r="M1129" t="b">
        <v>0</v>
      </c>
      <c r="N1129">
        <v>23</v>
      </c>
      <c r="O1129" t="b">
        <v>0</v>
      </c>
      <c r="P1129" t="s">
        <v>8283</v>
      </c>
      <c r="Q1129" s="5">
        <f t="shared" si="70"/>
        <v>1.6714285714285713E-2</v>
      </c>
      <c r="R1129" s="6">
        <f t="shared" si="71"/>
        <v>25.434782608695652</v>
      </c>
      <c r="S1129" t="s">
        <v>8333</v>
      </c>
      <c r="T1129" t="s">
        <v>8335</v>
      </c>
    </row>
    <row r="1130" spans="1:20" x14ac:dyDescent="0.3">
      <c r="A1130">
        <v>1128</v>
      </c>
      <c r="B1130" s="3" t="s">
        <v>1129</v>
      </c>
      <c r="C1130" s="3" t="s">
        <v>5238</v>
      </c>
      <c r="D1130">
        <v>1000</v>
      </c>
      <c r="E1130">
        <v>1</v>
      </c>
      <c r="F1130" t="s">
        <v>8221</v>
      </c>
      <c r="G1130" t="s">
        <v>8225</v>
      </c>
      <c r="H1130" t="s">
        <v>8247</v>
      </c>
      <c r="I1130">
        <v>1407425717</v>
      </c>
      <c r="J1130" s="10">
        <f t="shared" si="68"/>
        <v>41858.649502314816</v>
      </c>
      <c r="K1130">
        <v>1404833717</v>
      </c>
      <c r="L1130" s="10">
        <f t="shared" si="69"/>
        <v>41828.649502314816</v>
      </c>
      <c r="M1130" t="b">
        <v>0</v>
      </c>
      <c r="N1130">
        <v>1</v>
      </c>
      <c r="O1130" t="b">
        <v>0</v>
      </c>
      <c r="P1130" t="s">
        <v>8283</v>
      </c>
      <c r="Q1130" s="5">
        <f t="shared" si="70"/>
        <v>1E-3</v>
      </c>
      <c r="R1130" s="6">
        <f t="shared" si="71"/>
        <v>1</v>
      </c>
      <c r="S1130" t="s">
        <v>8333</v>
      </c>
      <c r="T1130" t="s">
        <v>8335</v>
      </c>
    </row>
    <row r="1131" spans="1:20" ht="43.2" x14ac:dyDescent="0.3">
      <c r="A1131">
        <v>1129</v>
      </c>
      <c r="B1131" s="3" t="s">
        <v>1130</v>
      </c>
      <c r="C1131" s="3" t="s">
        <v>5239</v>
      </c>
      <c r="D1131">
        <v>20000</v>
      </c>
      <c r="E1131">
        <v>21</v>
      </c>
      <c r="F1131" t="s">
        <v>8221</v>
      </c>
      <c r="G1131" t="s">
        <v>8224</v>
      </c>
      <c r="H1131" t="s">
        <v>8246</v>
      </c>
      <c r="I1131">
        <v>1465107693</v>
      </c>
      <c r="J1131" s="10">
        <f t="shared" si="68"/>
        <v>42526.264965277776</v>
      </c>
      <c r="K1131">
        <v>1462515693</v>
      </c>
      <c r="L1131" s="10">
        <f t="shared" si="69"/>
        <v>42496.264965277776</v>
      </c>
      <c r="M1131" t="b">
        <v>0</v>
      </c>
      <c r="N1131">
        <v>2</v>
      </c>
      <c r="O1131" t="b">
        <v>0</v>
      </c>
      <c r="P1131" t="s">
        <v>8283</v>
      </c>
      <c r="Q1131" s="5">
        <f t="shared" si="70"/>
        <v>1.0499999999999999E-3</v>
      </c>
      <c r="R1131" s="6">
        <f t="shared" si="71"/>
        <v>10.5</v>
      </c>
      <c r="S1131" t="s">
        <v>8333</v>
      </c>
      <c r="T1131" t="s">
        <v>8335</v>
      </c>
    </row>
    <row r="1132" spans="1:20" ht="43.2" x14ac:dyDescent="0.3">
      <c r="A1132">
        <v>1130</v>
      </c>
      <c r="B1132" s="3" t="s">
        <v>1131</v>
      </c>
      <c r="C1132" s="3" t="s">
        <v>5240</v>
      </c>
      <c r="D1132">
        <v>5000</v>
      </c>
      <c r="E1132">
        <v>11</v>
      </c>
      <c r="F1132" t="s">
        <v>8221</v>
      </c>
      <c r="G1132" t="s">
        <v>8224</v>
      </c>
      <c r="H1132" t="s">
        <v>8246</v>
      </c>
      <c r="I1132">
        <v>1416963300</v>
      </c>
      <c r="J1132" s="10">
        <f t="shared" si="68"/>
        <v>41969.038194444445</v>
      </c>
      <c r="K1132">
        <v>1411775700</v>
      </c>
      <c r="L1132" s="10">
        <f t="shared" si="69"/>
        <v>41908.996527777781</v>
      </c>
      <c r="M1132" t="b">
        <v>0</v>
      </c>
      <c r="N1132">
        <v>3</v>
      </c>
      <c r="O1132" t="b">
        <v>0</v>
      </c>
      <c r="P1132" t="s">
        <v>8283</v>
      </c>
      <c r="Q1132" s="5">
        <f t="shared" si="70"/>
        <v>2.2000000000000001E-3</v>
      </c>
      <c r="R1132" s="6">
        <f t="shared" si="71"/>
        <v>3.6666666666666665</v>
      </c>
      <c r="S1132" t="s">
        <v>8333</v>
      </c>
      <c r="T1132" t="s">
        <v>8335</v>
      </c>
    </row>
    <row r="1133" spans="1:20" ht="43.2" x14ac:dyDescent="0.3">
      <c r="A1133">
        <v>1131</v>
      </c>
      <c r="B1133" s="3" t="s">
        <v>1132</v>
      </c>
      <c r="C1133" s="3" t="s">
        <v>5241</v>
      </c>
      <c r="D1133">
        <v>40000</v>
      </c>
      <c r="E1133">
        <v>0</v>
      </c>
      <c r="F1133" t="s">
        <v>8221</v>
      </c>
      <c r="G1133" t="s">
        <v>8226</v>
      </c>
      <c r="H1133" t="s">
        <v>8248</v>
      </c>
      <c r="I1133">
        <v>1450993668</v>
      </c>
      <c r="J1133" s="10">
        <f t="shared" si="68"/>
        <v>42362.908194444448</v>
      </c>
      <c r="K1133">
        <v>1448401668</v>
      </c>
      <c r="L1133" s="10">
        <f t="shared" si="69"/>
        <v>42332.908194444448</v>
      </c>
      <c r="M1133" t="b">
        <v>0</v>
      </c>
      <c r="N1133">
        <v>0</v>
      </c>
      <c r="O1133" t="b">
        <v>0</v>
      </c>
      <c r="P1133" t="s">
        <v>8283</v>
      </c>
      <c r="Q1133" s="5">
        <f t="shared" si="70"/>
        <v>0</v>
      </c>
      <c r="R1133" s="6" t="e">
        <f t="shared" si="71"/>
        <v>#DIV/0!</v>
      </c>
      <c r="S1133" t="s">
        <v>8333</v>
      </c>
      <c r="T1133" t="s">
        <v>8335</v>
      </c>
    </row>
    <row r="1134" spans="1:20" ht="43.2" x14ac:dyDescent="0.3">
      <c r="A1134">
        <v>1132</v>
      </c>
      <c r="B1134" s="3" t="s">
        <v>1133</v>
      </c>
      <c r="C1134" s="3" t="s">
        <v>5242</v>
      </c>
      <c r="D1134">
        <v>10000</v>
      </c>
      <c r="E1134">
        <v>1438</v>
      </c>
      <c r="F1134" t="s">
        <v>8221</v>
      </c>
      <c r="G1134" t="s">
        <v>8229</v>
      </c>
      <c r="H1134" t="s">
        <v>8251</v>
      </c>
      <c r="I1134">
        <v>1483238771</v>
      </c>
      <c r="J1134" s="10">
        <f t="shared" si="68"/>
        <v>42736.115405092598</v>
      </c>
      <c r="K1134">
        <v>1480646771</v>
      </c>
      <c r="L1134" s="10">
        <f t="shared" si="69"/>
        <v>42706.115405092598</v>
      </c>
      <c r="M1134" t="b">
        <v>0</v>
      </c>
      <c r="N1134">
        <v>13</v>
      </c>
      <c r="O1134" t="b">
        <v>0</v>
      </c>
      <c r="P1134" t="s">
        <v>8283</v>
      </c>
      <c r="Q1134" s="5">
        <f t="shared" si="70"/>
        <v>0.14380000000000001</v>
      </c>
      <c r="R1134" s="6">
        <f t="shared" si="71"/>
        <v>110.61538461538461</v>
      </c>
      <c r="S1134" t="s">
        <v>8333</v>
      </c>
      <c r="T1134" t="s">
        <v>8335</v>
      </c>
    </row>
    <row r="1135" spans="1:20" ht="43.2" x14ac:dyDescent="0.3">
      <c r="A1135">
        <v>1133</v>
      </c>
      <c r="B1135" s="3" t="s">
        <v>1134</v>
      </c>
      <c r="C1135" s="3" t="s">
        <v>5243</v>
      </c>
      <c r="D1135">
        <v>3000</v>
      </c>
      <c r="E1135">
        <v>20</v>
      </c>
      <c r="F1135" t="s">
        <v>8221</v>
      </c>
      <c r="G1135" t="s">
        <v>8225</v>
      </c>
      <c r="H1135" t="s">
        <v>8247</v>
      </c>
      <c r="I1135">
        <v>1406799981</v>
      </c>
      <c r="J1135" s="10">
        <f t="shared" si="68"/>
        <v>41851.407187500001</v>
      </c>
      <c r="K1135">
        <v>1404207981</v>
      </c>
      <c r="L1135" s="10">
        <f t="shared" si="69"/>
        <v>41821.407187500001</v>
      </c>
      <c r="M1135" t="b">
        <v>0</v>
      </c>
      <c r="N1135">
        <v>1</v>
      </c>
      <c r="O1135" t="b">
        <v>0</v>
      </c>
      <c r="P1135" t="s">
        <v>8283</v>
      </c>
      <c r="Q1135" s="5">
        <f t="shared" si="70"/>
        <v>6.6666666666666671E-3</v>
      </c>
      <c r="R1135" s="6">
        <f t="shared" si="71"/>
        <v>20</v>
      </c>
      <c r="S1135" t="s">
        <v>8333</v>
      </c>
      <c r="T1135" t="s">
        <v>8335</v>
      </c>
    </row>
    <row r="1136" spans="1:20" ht="43.2" x14ac:dyDescent="0.3">
      <c r="A1136">
        <v>1134</v>
      </c>
      <c r="B1136" s="3" t="s">
        <v>1135</v>
      </c>
      <c r="C1136" s="3" t="s">
        <v>5244</v>
      </c>
      <c r="D1136">
        <v>25000</v>
      </c>
      <c r="E1136">
        <v>1</v>
      </c>
      <c r="F1136" t="s">
        <v>8221</v>
      </c>
      <c r="G1136" t="s">
        <v>8226</v>
      </c>
      <c r="H1136" t="s">
        <v>8248</v>
      </c>
      <c r="I1136">
        <v>1417235580</v>
      </c>
      <c r="J1136" s="10">
        <f t="shared" si="68"/>
        <v>41972.189583333333</v>
      </c>
      <c r="K1136">
        <v>1416034228</v>
      </c>
      <c r="L1136" s="10">
        <f t="shared" si="69"/>
        <v>41958.285046296296</v>
      </c>
      <c r="M1136" t="b">
        <v>0</v>
      </c>
      <c r="N1136">
        <v>1</v>
      </c>
      <c r="O1136" t="b">
        <v>0</v>
      </c>
      <c r="P1136" t="s">
        <v>8283</v>
      </c>
      <c r="Q1136" s="5">
        <f t="shared" si="70"/>
        <v>4.0000000000000003E-5</v>
      </c>
      <c r="R1136" s="6">
        <f t="shared" si="71"/>
        <v>1</v>
      </c>
      <c r="S1136" t="s">
        <v>8333</v>
      </c>
      <c r="T1136" t="s">
        <v>8335</v>
      </c>
    </row>
    <row r="1137" spans="1:20" ht="57.6" x14ac:dyDescent="0.3">
      <c r="A1137">
        <v>1135</v>
      </c>
      <c r="B1137" s="3" t="s">
        <v>1136</v>
      </c>
      <c r="C1137" s="3" t="s">
        <v>5245</v>
      </c>
      <c r="D1137">
        <v>1000</v>
      </c>
      <c r="E1137">
        <v>50</v>
      </c>
      <c r="F1137" t="s">
        <v>8221</v>
      </c>
      <c r="G1137" t="s">
        <v>8236</v>
      </c>
      <c r="H1137" t="s">
        <v>8249</v>
      </c>
      <c r="I1137">
        <v>1470527094</v>
      </c>
      <c r="J1137" s="10">
        <f t="shared" si="68"/>
        <v>42588.989513888882</v>
      </c>
      <c r="K1137">
        <v>1467935094</v>
      </c>
      <c r="L1137" s="10">
        <f t="shared" si="69"/>
        <v>42558.989513888882</v>
      </c>
      <c r="M1137" t="b">
        <v>0</v>
      </c>
      <c r="N1137">
        <v>1</v>
      </c>
      <c r="O1137" t="b">
        <v>0</v>
      </c>
      <c r="P1137" t="s">
        <v>8283</v>
      </c>
      <c r="Q1137" s="5">
        <f t="shared" si="70"/>
        <v>0.05</v>
      </c>
      <c r="R1137" s="6">
        <f t="shared" si="71"/>
        <v>50</v>
      </c>
      <c r="S1137" t="s">
        <v>8333</v>
      </c>
      <c r="T1137" t="s">
        <v>8335</v>
      </c>
    </row>
    <row r="1138" spans="1:20" ht="43.2" x14ac:dyDescent="0.3">
      <c r="A1138">
        <v>1136</v>
      </c>
      <c r="B1138" s="3" t="s">
        <v>1137</v>
      </c>
      <c r="C1138" s="3" t="s">
        <v>5246</v>
      </c>
      <c r="D1138">
        <v>4190</v>
      </c>
      <c r="E1138">
        <v>270</v>
      </c>
      <c r="F1138" t="s">
        <v>8221</v>
      </c>
      <c r="G1138" t="s">
        <v>8230</v>
      </c>
      <c r="H1138" t="s">
        <v>8249</v>
      </c>
      <c r="I1138">
        <v>1450541229</v>
      </c>
      <c r="J1138" s="10">
        <f t="shared" si="68"/>
        <v>42357.671631944439</v>
      </c>
      <c r="K1138">
        <v>1447949229</v>
      </c>
      <c r="L1138" s="10">
        <f t="shared" si="69"/>
        <v>42327.671631944439</v>
      </c>
      <c r="M1138" t="b">
        <v>0</v>
      </c>
      <c r="N1138">
        <v>6</v>
      </c>
      <c r="O1138" t="b">
        <v>0</v>
      </c>
      <c r="P1138" t="s">
        <v>8283</v>
      </c>
      <c r="Q1138" s="5">
        <f t="shared" si="70"/>
        <v>6.4439140811455853E-2</v>
      </c>
      <c r="R1138" s="6">
        <f t="shared" si="71"/>
        <v>45</v>
      </c>
      <c r="S1138" t="s">
        <v>8333</v>
      </c>
      <c r="T1138" t="s">
        <v>8335</v>
      </c>
    </row>
    <row r="1139" spans="1:20" ht="43.2" x14ac:dyDescent="0.3">
      <c r="A1139">
        <v>1137</v>
      </c>
      <c r="B1139" s="3" t="s">
        <v>1138</v>
      </c>
      <c r="C1139" s="3" t="s">
        <v>5247</v>
      </c>
      <c r="D1139">
        <v>25000</v>
      </c>
      <c r="E1139">
        <v>9875</v>
      </c>
      <c r="F1139" t="s">
        <v>8221</v>
      </c>
      <c r="G1139" t="s">
        <v>8224</v>
      </c>
      <c r="H1139" t="s">
        <v>8246</v>
      </c>
      <c r="I1139">
        <v>1461440421</v>
      </c>
      <c r="J1139" s="10">
        <f t="shared" si="68"/>
        <v>42483.819687499999</v>
      </c>
      <c r="K1139">
        <v>1458848421</v>
      </c>
      <c r="L1139" s="10">
        <f t="shared" si="69"/>
        <v>42453.819687499999</v>
      </c>
      <c r="M1139" t="b">
        <v>0</v>
      </c>
      <c r="N1139">
        <v>39</v>
      </c>
      <c r="O1139" t="b">
        <v>0</v>
      </c>
      <c r="P1139" t="s">
        <v>8283</v>
      </c>
      <c r="Q1139" s="5">
        <f t="shared" si="70"/>
        <v>0.39500000000000002</v>
      </c>
      <c r="R1139" s="6">
        <f t="shared" si="71"/>
        <v>253.2051282051282</v>
      </c>
      <c r="S1139" t="s">
        <v>8333</v>
      </c>
      <c r="T1139" t="s">
        <v>8335</v>
      </c>
    </row>
    <row r="1140" spans="1:20" ht="43.2" x14ac:dyDescent="0.3">
      <c r="A1140">
        <v>1138</v>
      </c>
      <c r="B1140" s="3" t="s">
        <v>1139</v>
      </c>
      <c r="C1140" s="3" t="s">
        <v>5248</v>
      </c>
      <c r="D1140">
        <v>35000</v>
      </c>
      <c r="E1140">
        <v>125</v>
      </c>
      <c r="F1140" t="s">
        <v>8221</v>
      </c>
      <c r="G1140" t="s">
        <v>8224</v>
      </c>
      <c r="H1140" t="s">
        <v>8246</v>
      </c>
      <c r="I1140">
        <v>1485035131</v>
      </c>
      <c r="J1140" s="10">
        <f t="shared" si="68"/>
        <v>42756.9066087963</v>
      </c>
      <c r="K1140">
        <v>1483307131</v>
      </c>
      <c r="L1140" s="10">
        <f t="shared" si="69"/>
        <v>42736.9066087963</v>
      </c>
      <c r="M1140" t="b">
        <v>0</v>
      </c>
      <c r="N1140">
        <v>4</v>
      </c>
      <c r="O1140" t="b">
        <v>0</v>
      </c>
      <c r="P1140" t="s">
        <v>8283</v>
      </c>
      <c r="Q1140" s="5">
        <f t="shared" si="70"/>
        <v>3.5714285714285713E-3</v>
      </c>
      <c r="R1140" s="6">
        <f t="shared" si="71"/>
        <v>31.25</v>
      </c>
      <c r="S1140" t="s">
        <v>8333</v>
      </c>
      <c r="T1140" t="s">
        <v>8335</v>
      </c>
    </row>
    <row r="1141" spans="1:20" ht="43.2" x14ac:dyDescent="0.3">
      <c r="A1141">
        <v>1139</v>
      </c>
      <c r="B1141" s="3" t="s">
        <v>1140</v>
      </c>
      <c r="C1141" s="3" t="s">
        <v>5249</v>
      </c>
      <c r="D1141">
        <v>8000</v>
      </c>
      <c r="E1141">
        <v>5</v>
      </c>
      <c r="F1141" t="s">
        <v>8221</v>
      </c>
      <c r="G1141" t="s">
        <v>8224</v>
      </c>
      <c r="H1141" t="s">
        <v>8246</v>
      </c>
      <c r="I1141">
        <v>1420100426</v>
      </c>
      <c r="J1141" s="10">
        <f t="shared" si="68"/>
        <v>42005.347523148142</v>
      </c>
      <c r="K1141">
        <v>1417508426</v>
      </c>
      <c r="L1141" s="10">
        <f t="shared" si="69"/>
        <v>41975.347523148142</v>
      </c>
      <c r="M1141" t="b">
        <v>0</v>
      </c>
      <c r="N1141">
        <v>1</v>
      </c>
      <c r="O1141" t="b">
        <v>0</v>
      </c>
      <c r="P1141" t="s">
        <v>8283</v>
      </c>
      <c r="Q1141" s="5">
        <f t="shared" si="70"/>
        <v>6.2500000000000001E-4</v>
      </c>
      <c r="R1141" s="6">
        <f t="shared" si="71"/>
        <v>5</v>
      </c>
      <c r="S1141" t="s">
        <v>8333</v>
      </c>
      <c r="T1141" t="s">
        <v>8335</v>
      </c>
    </row>
    <row r="1142" spans="1:20" ht="43.2" x14ac:dyDescent="0.3">
      <c r="A1142">
        <v>1140</v>
      </c>
      <c r="B1142" s="3" t="s">
        <v>1141</v>
      </c>
      <c r="C1142" s="3" t="s">
        <v>5250</v>
      </c>
      <c r="D1142">
        <v>5000</v>
      </c>
      <c r="E1142">
        <v>0</v>
      </c>
      <c r="F1142" t="s">
        <v>8221</v>
      </c>
      <c r="G1142" t="s">
        <v>8225</v>
      </c>
      <c r="H1142" t="s">
        <v>8247</v>
      </c>
      <c r="I1142">
        <v>1438859121</v>
      </c>
      <c r="J1142" s="10">
        <f t="shared" si="68"/>
        <v>42222.462048611109</v>
      </c>
      <c r="K1142">
        <v>1436267121</v>
      </c>
      <c r="L1142" s="10">
        <f t="shared" si="69"/>
        <v>42192.462048611109</v>
      </c>
      <c r="M1142" t="b">
        <v>0</v>
      </c>
      <c r="N1142">
        <v>0</v>
      </c>
      <c r="O1142" t="b">
        <v>0</v>
      </c>
      <c r="P1142" t="s">
        <v>8283</v>
      </c>
      <c r="Q1142" s="5">
        <f t="shared" si="70"/>
        <v>0</v>
      </c>
      <c r="R1142" s="6" t="e">
        <f t="shared" si="71"/>
        <v>#DIV/0!</v>
      </c>
      <c r="S1142" t="s">
        <v>8333</v>
      </c>
      <c r="T1142" t="s">
        <v>8335</v>
      </c>
    </row>
    <row r="1143" spans="1:20" x14ac:dyDescent="0.3">
      <c r="A1143">
        <v>1141</v>
      </c>
      <c r="B1143" s="3" t="s">
        <v>1142</v>
      </c>
      <c r="C1143" s="3" t="s">
        <v>5251</v>
      </c>
      <c r="D1143">
        <v>500</v>
      </c>
      <c r="E1143">
        <v>0</v>
      </c>
      <c r="F1143" t="s">
        <v>8221</v>
      </c>
      <c r="G1143" t="s">
        <v>8236</v>
      </c>
      <c r="H1143" t="s">
        <v>8249</v>
      </c>
      <c r="I1143">
        <v>1436460450</v>
      </c>
      <c r="J1143" s="10">
        <f t="shared" si="68"/>
        <v>42194.699652777781</v>
      </c>
      <c r="K1143">
        <v>1433868450</v>
      </c>
      <c r="L1143" s="10">
        <f t="shared" si="69"/>
        <v>42164.699652777781</v>
      </c>
      <c r="M1143" t="b">
        <v>0</v>
      </c>
      <c r="N1143">
        <v>0</v>
      </c>
      <c r="O1143" t="b">
        <v>0</v>
      </c>
      <c r="P1143" t="s">
        <v>8283</v>
      </c>
      <c r="Q1143" s="5">
        <f t="shared" si="70"/>
        <v>0</v>
      </c>
      <c r="R1143" s="6" t="e">
        <f t="shared" si="71"/>
        <v>#DIV/0!</v>
      </c>
      <c r="S1143" t="s">
        <v>8333</v>
      </c>
      <c r="T1143" t="s">
        <v>8335</v>
      </c>
    </row>
    <row r="1144" spans="1:20" ht="43.2" x14ac:dyDescent="0.3">
      <c r="A1144">
        <v>1142</v>
      </c>
      <c r="B1144" s="3" t="s">
        <v>1143</v>
      </c>
      <c r="C1144" s="3" t="s">
        <v>5252</v>
      </c>
      <c r="D1144">
        <v>4000</v>
      </c>
      <c r="E1144">
        <v>0</v>
      </c>
      <c r="F1144" t="s">
        <v>8221</v>
      </c>
      <c r="G1144" t="s">
        <v>8224</v>
      </c>
      <c r="H1144" t="s">
        <v>8246</v>
      </c>
      <c r="I1144">
        <v>1424131727</v>
      </c>
      <c r="J1144" s="10">
        <f t="shared" si="68"/>
        <v>42052.006099537044</v>
      </c>
      <c r="K1144">
        <v>1421539727</v>
      </c>
      <c r="L1144" s="10">
        <f t="shared" si="69"/>
        <v>42022.006099537044</v>
      </c>
      <c r="M1144" t="b">
        <v>0</v>
      </c>
      <c r="N1144">
        <v>0</v>
      </c>
      <c r="O1144" t="b">
        <v>0</v>
      </c>
      <c r="P1144" t="s">
        <v>8283</v>
      </c>
      <c r="Q1144" s="5">
        <f t="shared" si="70"/>
        <v>0</v>
      </c>
      <c r="R1144" s="6" t="e">
        <f t="shared" si="71"/>
        <v>#DIV/0!</v>
      </c>
      <c r="S1144" t="s">
        <v>8333</v>
      </c>
      <c r="T1144" t="s">
        <v>8335</v>
      </c>
    </row>
    <row r="1145" spans="1:20" ht="43.2" x14ac:dyDescent="0.3">
      <c r="A1145">
        <v>1143</v>
      </c>
      <c r="B1145" s="3" t="s">
        <v>1144</v>
      </c>
      <c r="C1145" s="3" t="s">
        <v>5253</v>
      </c>
      <c r="D1145">
        <v>45000</v>
      </c>
      <c r="E1145">
        <v>186</v>
      </c>
      <c r="F1145" t="s">
        <v>8221</v>
      </c>
      <c r="G1145" t="s">
        <v>8224</v>
      </c>
      <c r="H1145" t="s">
        <v>8246</v>
      </c>
      <c r="I1145">
        <v>1450327126</v>
      </c>
      <c r="J1145" s="10">
        <f t="shared" si="68"/>
        <v>42355.19358796296</v>
      </c>
      <c r="K1145">
        <v>1447735126</v>
      </c>
      <c r="L1145" s="10">
        <f t="shared" si="69"/>
        <v>42325.19358796296</v>
      </c>
      <c r="M1145" t="b">
        <v>0</v>
      </c>
      <c r="N1145">
        <v>8</v>
      </c>
      <c r="O1145" t="b">
        <v>0</v>
      </c>
      <c r="P1145" t="s">
        <v>8283</v>
      </c>
      <c r="Q1145" s="5">
        <f t="shared" si="70"/>
        <v>4.1333333333333335E-3</v>
      </c>
      <c r="R1145" s="6">
        <f t="shared" si="71"/>
        <v>23.25</v>
      </c>
      <c r="S1145" t="s">
        <v>8333</v>
      </c>
      <c r="T1145" t="s">
        <v>8335</v>
      </c>
    </row>
    <row r="1146" spans="1:20" ht="43.2" x14ac:dyDescent="0.3">
      <c r="A1146">
        <v>1144</v>
      </c>
      <c r="B1146" s="3" t="s">
        <v>1145</v>
      </c>
      <c r="C1146" s="3" t="s">
        <v>5254</v>
      </c>
      <c r="D1146">
        <v>9300</v>
      </c>
      <c r="E1146">
        <v>0</v>
      </c>
      <c r="F1146" t="s">
        <v>8221</v>
      </c>
      <c r="G1146" t="s">
        <v>8224</v>
      </c>
      <c r="H1146" t="s">
        <v>8246</v>
      </c>
      <c r="I1146">
        <v>1430281320</v>
      </c>
      <c r="J1146" s="10">
        <f t="shared" si="68"/>
        <v>42123.181944444441</v>
      </c>
      <c r="K1146">
        <v>1427689320</v>
      </c>
      <c r="L1146" s="10">
        <f t="shared" si="69"/>
        <v>42093.181944444441</v>
      </c>
      <c r="M1146" t="b">
        <v>0</v>
      </c>
      <c r="N1146">
        <v>0</v>
      </c>
      <c r="O1146" t="b">
        <v>0</v>
      </c>
      <c r="P1146" t="s">
        <v>8284</v>
      </c>
      <c r="Q1146" s="5">
        <f t="shared" si="70"/>
        <v>0</v>
      </c>
      <c r="R1146" s="6" t="e">
        <f t="shared" si="71"/>
        <v>#DIV/0!</v>
      </c>
      <c r="S1146" t="s">
        <v>8336</v>
      </c>
      <c r="T1146" t="s">
        <v>8337</v>
      </c>
    </row>
    <row r="1147" spans="1:20" ht="43.2" x14ac:dyDescent="0.3">
      <c r="A1147">
        <v>1145</v>
      </c>
      <c r="B1147" s="3" t="s">
        <v>1146</v>
      </c>
      <c r="C1147" s="3" t="s">
        <v>5255</v>
      </c>
      <c r="D1147">
        <v>80000</v>
      </c>
      <c r="E1147">
        <v>100</v>
      </c>
      <c r="F1147" t="s">
        <v>8221</v>
      </c>
      <c r="G1147" t="s">
        <v>8224</v>
      </c>
      <c r="H1147" t="s">
        <v>8246</v>
      </c>
      <c r="I1147">
        <v>1412272592</v>
      </c>
      <c r="J1147" s="10">
        <f t="shared" si="68"/>
        <v>41914.747592592597</v>
      </c>
      <c r="K1147">
        <v>1407088592</v>
      </c>
      <c r="L1147" s="10">
        <f t="shared" si="69"/>
        <v>41854.747592592597</v>
      </c>
      <c r="M1147" t="b">
        <v>0</v>
      </c>
      <c r="N1147">
        <v>1</v>
      </c>
      <c r="O1147" t="b">
        <v>0</v>
      </c>
      <c r="P1147" t="s">
        <v>8284</v>
      </c>
      <c r="Q1147" s="5">
        <f t="shared" si="70"/>
        <v>1.25E-3</v>
      </c>
      <c r="R1147" s="6">
        <f t="shared" si="71"/>
        <v>100</v>
      </c>
      <c r="S1147" t="s">
        <v>8336</v>
      </c>
      <c r="T1147" t="s">
        <v>8337</v>
      </c>
    </row>
    <row r="1148" spans="1:20" ht="43.2" x14ac:dyDescent="0.3">
      <c r="A1148">
        <v>1146</v>
      </c>
      <c r="B1148" s="3" t="s">
        <v>1147</v>
      </c>
      <c r="C1148" s="3" t="s">
        <v>5256</v>
      </c>
      <c r="D1148">
        <v>6000</v>
      </c>
      <c r="E1148">
        <v>530</v>
      </c>
      <c r="F1148" t="s">
        <v>8221</v>
      </c>
      <c r="G1148" t="s">
        <v>8224</v>
      </c>
      <c r="H1148" t="s">
        <v>8246</v>
      </c>
      <c r="I1148">
        <v>1399071173</v>
      </c>
      <c r="J1148" s="10">
        <f t="shared" si="68"/>
        <v>41761.9533912037</v>
      </c>
      <c r="K1148">
        <v>1395787973</v>
      </c>
      <c r="L1148" s="10">
        <f t="shared" si="69"/>
        <v>41723.9533912037</v>
      </c>
      <c r="M1148" t="b">
        <v>0</v>
      </c>
      <c r="N1148">
        <v>12</v>
      </c>
      <c r="O1148" t="b">
        <v>0</v>
      </c>
      <c r="P1148" t="s">
        <v>8284</v>
      </c>
      <c r="Q1148" s="5">
        <f t="shared" si="70"/>
        <v>8.8333333333333333E-2</v>
      </c>
      <c r="R1148" s="6">
        <f t="shared" si="71"/>
        <v>44.166666666666664</v>
      </c>
      <c r="S1148" t="s">
        <v>8336</v>
      </c>
      <c r="T1148" t="s">
        <v>8337</v>
      </c>
    </row>
    <row r="1149" spans="1:20" ht="43.2" x14ac:dyDescent="0.3">
      <c r="A1149">
        <v>1147</v>
      </c>
      <c r="B1149" s="3" t="s">
        <v>1148</v>
      </c>
      <c r="C1149" s="3" t="s">
        <v>5257</v>
      </c>
      <c r="D1149">
        <v>25000</v>
      </c>
      <c r="E1149">
        <v>0</v>
      </c>
      <c r="F1149" t="s">
        <v>8221</v>
      </c>
      <c r="G1149" t="s">
        <v>8229</v>
      </c>
      <c r="H1149" t="s">
        <v>8251</v>
      </c>
      <c r="I1149">
        <v>1413760783</v>
      </c>
      <c r="J1149" s="10">
        <f t="shared" si="68"/>
        <v>41931.972025462965</v>
      </c>
      <c r="K1149">
        <v>1408576783</v>
      </c>
      <c r="L1149" s="10">
        <f t="shared" si="69"/>
        <v>41871.972025462965</v>
      </c>
      <c r="M1149" t="b">
        <v>0</v>
      </c>
      <c r="N1149">
        <v>0</v>
      </c>
      <c r="O1149" t="b">
        <v>0</v>
      </c>
      <c r="P1149" t="s">
        <v>8284</v>
      </c>
      <c r="Q1149" s="5">
        <f t="shared" si="70"/>
        <v>0</v>
      </c>
      <c r="R1149" s="6" t="e">
        <f t="shared" si="71"/>
        <v>#DIV/0!</v>
      </c>
      <c r="S1149" t="s">
        <v>8336</v>
      </c>
      <c r="T1149" t="s">
        <v>8337</v>
      </c>
    </row>
    <row r="1150" spans="1:20" ht="28.8" x14ac:dyDescent="0.3">
      <c r="A1150">
        <v>1148</v>
      </c>
      <c r="B1150" s="3" t="s">
        <v>1149</v>
      </c>
      <c r="C1150" s="3" t="s">
        <v>5258</v>
      </c>
      <c r="D1150">
        <v>15000</v>
      </c>
      <c r="E1150">
        <v>73</v>
      </c>
      <c r="F1150" t="s">
        <v>8221</v>
      </c>
      <c r="G1150" t="s">
        <v>8224</v>
      </c>
      <c r="H1150" t="s">
        <v>8246</v>
      </c>
      <c r="I1150">
        <v>1480568781</v>
      </c>
      <c r="J1150" s="10">
        <f t="shared" si="68"/>
        <v>42705.212743055556</v>
      </c>
      <c r="K1150">
        <v>1477973181</v>
      </c>
      <c r="L1150" s="10">
        <f t="shared" si="69"/>
        <v>42675.171076388884</v>
      </c>
      <c r="M1150" t="b">
        <v>0</v>
      </c>
      <c r="N1150">
        <v>3</v>
      </c>
      <c r="O1150" t="b">
        <v>0</v>
      </c>
      <c r="P1150" t="s">
        <v>8284</v>
      </c>
      <c r="Q1150" s="5">
        <f t="shared" si="70"/>
        <v>4.8666666666666667E-3</v>
      </c>
      <c r="R1150" s="6">
        <f t="shared" si="71"/>
        <v>24.333333333333332</v>
      </c>
      <c r="S1150" t="s">
        <v>8336</v>
      </c>
      <c r="T1150" t="s">
        <v>8337</v>
      </c>
    </row>
    <row r="1151" spans="1:20" ht="28.8" x14ac:dyDescent="0.3">
      <c r="A1151">
        <v>1149</v>
      </c>
      <c r="B1151" s="3" t="s">
        <v>1150</v>
      </c>
      <c r="C1151" s="3" t="s">
        <v>5259</v>
      </c>
      <c r="D1151">
        <v>50000</v>
      </c>
      <c r="E1151">
        <v>75</v>
      </c>
      <c r="F1151" t="s">
        <v>8221</v>
      </c>
      <c r="G1151" t="s">
        <v>8224</v>
      </c>
      <c r="H1151" t="s">
        <v>8246</v>
      </c>
      <c r="I1151">
        <v>1466096566</v>
      </c>
      <c r="J1151" s="10">
        <f t="shared" si="68"/>
        <v>42537.71025462963</v>
      </c>
      <c r="K1151">
        <v>1463504566</v>
      </c>
      <c r="L1151" s="10">
        <f t="shared" si="69"/>
        <v>42507.71025462963</v>
      </c>
      <c r="M1151" t="b">
        <v>0</v>
      </c>
      <c r="N1151">
        <v>2</v>
      </c>
      <c r="O1151" t="b">
        <v>0</v>
      </c>
      <c r="P1151" t="s">
        <v>8284</v>
      </c>
      <c r="Q1151" s="5">
        <f t="shared" si="70"/>
        <v>1.5E-3</v>
      </c>
      <c r="R1151" s="6">
        <f t="shared" si="71"/>
        <v>37.5</v>
      </c>
      <c r="S1151" t="s">
        <v>8336</v>
      </c>
      <c r="T1151" t="s">
        <v>8337</v>
      </c>
    </row>
    <row r="1152" spans="1:20" ht="28.8" x14ac:dyDescent="0.3">
      <c r="A1152">
        <v>1150</v>
      </c>
      <c r="B1152" s="3" t="s">
        <v>1151</v>
      </c>
      <c r="C1152" s="3" t="s">
        <v>5260</v>
      </c>
      <c r="D1152">
        <v>2500</v>
      </c>
      <c r="E1152">
        <v>252</v>
      </c>
      <c r="F1152" t="s">
        <v>8221</v>
      </c>
      <c r="G1152" t="s">
        <v>8224</v>
      </c>
      <c r="H1152" t="s">
        <v>8246</v>
      </c>
      <c r="I1152">
        <v>1452293675</v>
      </c>
      <c r="J1152" s="10">
        <f t="shared" si="68"/>
        <v>42377.954571759255</v>
      </c>
      <c r="K1152">
        <v>1447109675</v>
      </c>
      <c r="L1152" s="10">
        <f t="shared" si="69"/>
        <v>42317.954571759255</v>
      </c>
      <c r="M1152" t="b">
        <v>0</v>
      </c>
      <c r="N1152">
        <v>6</v>
      </c>
      <c r="O1152" t="b">
        <v>0</v>
      </c>
      <c r="P1152" t="s">
        <v>8284</v>
      </c>
      <c r="Q1152" s="5">
        <f t="shared" si="70"/>
        <v>0.1008</v>
      </c>
      <c r="R1152" s="6">
        <f t="shared" si="71"/>
        <v>42</v>
      </c>
      <c r="S1152" t="s">
        <v>8336</v>
      </c>
      <c r="T1152" t="s">
        <v>8337</v>
      </c>
    </row>
    <row r="1153" spans="1:20" ht="57.6" x14ac:dyDescent="0.3">
      <c r="A1153">
        <v>1151</v>
      </c>
      <c r="B1153" s="3" t="s">
        <v>1152</v>
      </c>
      <c r="C1153" s="3" t="s">
        <v>5261</v>
      </c>
      <c r="D1153">
        <v>25000</v>
      </c>
      <c r="E1153">
        <v>0</v>
      </c>
      <c r="F1153" t="s">
        <v>8221</v>
      </c>
      <c r="G1153" t="s">
        <v>8224</v>
      </c>
      <c r="H1153" t="s">
        <v>8246</v>
      </c>
      <c r="I1153">
        <v>1441592863</v>
      </c>
      <c r="J1153" s="10">
        <f t="shared" si="68"/>
        <v>42254.102581018517</v>
      </c>
      <c r="K1153">
        <v>1439000863</v>
      </c>
      <c r="L1153" s="10">
        <f t="shared" si="69"/>
        <v>42224.102581018517</v>
      </c>
      <c r="M1153" t="b">
        <v>0</v>
      </c>
      <c r="N1153">
        <v>0</v>
      </c>
      <c r="O1153" t="b">
        <v>0</v>
      </c>
      <c r="P1153" t="s">
        <v>8284</v>
      </c>
      <c r="Q1153" s="5">
        <f t="shared" si="70"/>
        <v>0</v>
      </c>
      <c r="R1153" s="6" t="e">
        <f t="shared" si="71"/>
        <v>#DIV/0!</v>
      </c>
      <c r="S1153" t="s">
        <v>8336</v>
      </c>
      <c r="T1153" t="s">
        <v>8337</v>
      </c>
    </row>
    <row r="1154" spans="1:20" x14ac:dyDescent="0.3">
      <c r="A1154">
        <v>1152</v>
      </c>
      <c r="B1154" s="3" t="s">
        <v>1153</v>
      </c>
      <c r="C1154" s="3" t="s">
        <v>5262</v>
      </c>
      <c r="D1154">
        <v>16000</v>
      </c>
      <c r="E1154">
        <v>911</v>
      </c>
      <c r="F1154" t="s">
        <v>8221</v>
      </c>
      <c r="G1154" t="s">
        <v>8224</v>
      </c>
      <c r="H1154" t="s">
        <v>8246</v>
      </c>
      <c r="I1154">
        <v>1431709312</v>
      </c>
      <c r="J1154" s="10">
        <f t="shared" si="68"/>
        <v>42139.709629629629</v>
      </c>
      <c r="K1154">
        <v>1429117312</v>
      </c>
      <c r="L1154" s="10">
        <f t="shared" si="69"/>
        <v>42109.709629629629</v>
      </c>
      <c r="M1154" t="b">
        <v>0</v>
      </c>
      <c r="N1154">
        <v>15</v>
      </c>
      <c r="O1154" t="b">
        <v>0</v>
      </c>
      <c r="P1154" t="s">
        <v>8284</v>
      </c>
      <c r="Q1154" s="5">
        <f t="shared" si="70"/>
        <v>5.6937500000000002E-2</v>
      </c>
      <c r="R1154" s="6">
        <f t="shared" si="71"/>
        <v>60.733333333333334</v>
      </c>
      <c r="S1154" t="s">
        <v>8336</v>
      </c>
      <c r="T1154" t="s">
        <v>8337</v>
      </c>
    </row>
    <row r="1155" spans="1:20" ht="28.8" x14ac:dyDescent="0.3">
      <c r="A1155">
        <v>1153</v>
      </c>
      <c r="B1155" s="3" t="s">
        <v>1154</v>
      </c>
      <c r="C1155" s="3" t="s">
        <v>5263</v>
      </c>
      <c r="D1155">
        <v>8000</v>
      </c>
      <c r="E1155">
        <v>50</v>
      </c>
      <c r="F1155" t="s">
        <v>8221</v>
      </c>
      <c r="G1155" t="s">
        <v>8224</v>
      </c>
      <c r="H1155" t="s">
        <v>8246</v>
      </c>
      <c r="I1155">
        <v>1434647305</v>
      </c>
      <c r="J1155" s="10">
        <f t="shared" ref="J1155:J1218" si="72">(((I1155/60)/60)/24)+DATE(1970,1,1)</f>
        <v>42173.714178240742</v>
      </c>
      <c r="K1155">
        <v>1432055305</v>
      </c>
      <c r="L1155" s="10">
        <f t="shared" ref="L1155:L1218" si="73">(((K1155/60)/60)/24)+DATE(1970,1,1)</f>
        <v>42143.714178240742</v>
      </c>
      <c r="M1155" t="b">
        <v>0</v>
      </c>
      <c r="N1155">
        <v>1</v>
      </c>
      <c r="O1155" t="b">
        <v>0</v>
      </c>
      <c r="P1155" t="s">
        <v>8284</v>
      </c>
      <c r="Q1155" s="5">
        <f t="shared" ref="Q1155:Q1218" si="74">E1155/D1155</f>
        <v>6.2500000000000003E-3</v>
      </c>
      <c r="R1155" s="6">
        <f t="shared" ref="R1155:R1218" si="75">E1155/N1155</f>
        <v>50</v>
      </c>
      <c r="S1155" t="s">
        <v>8336</v>
      </c>
      <c r="T1155" t="s">
        <v>8337</v>
      </c>
    </row>
    <row r="1156" spans="1:20" ht="43.2" x14ac:dyDescent="0.3">
      <c r="A1156">
        <v>1154</v>
      </c>
      <c r="B1156" s="3" t="s">
        <v>1155</v>
      </c>
      <c r="C1156" s="3" t="s">
        <v>5264</v>
      </c>
      <c r="D1156">
        <v>5000</v>
      </c>
      <c r="E1156">
        <v>325</v>
      </c>
      <c r="F1156" t="s">
        <v>8221</v>
      </c>
      <c r="G1156" t="s">
        <v>8224</v>
      </c>
      <c r="H1156" t="s">
        <v>8246</v>
      </c>
      <c r="I1156">
        <v>1441507006</v>
      </c>
      <c r="J1156" s="10">
        <f t="shared" si="72"/>
        <v>42253.108865740738</v>
      </c>
      <c r="K1156">
        <v>1438915006</v>
      </c>
      <c r="L1156" s="10">
        <f t="shared" si="73"/>
        <v>42223.108865740738</v>
      </c>
      <c r="M1156" t="b">
        <v>0</v>
      </c>
      <c r="N1156">
        <v>3</v>
      </c>
      <c r="O1156" t="b">
        <v>0</v>
      </c>
      <c r="P1156" t="s">
        <v>8284</v>
      </c>
      <c r="Q1156" s="5">
        <f t="shared" si="74"/>
        <v>6.5000000000000002E-2</v>
      </c>
      <c r="R1156" s="6">
        <f t="shared" si="75"/>
        <v>108.33333333333333</v>
      </c>
      <c r="S1156" t="s">
        <v>8336</v>
      </c>
      <c r="T1156" t="s">
        <v>8337</v>
      </c>
    </row>
    <row r="1157" spans="1:20" ht="43.2" x14ac:dyDescent="0.3">
      <c r="A1157">
        <v>1155</v>
      </c>
      <c r="B1157" s="3" t="s">
        <v>1156</v>
      </c>
      <c r="C1157" s="3" t="s">
        <v>5265</v>
      </c>
      <c r="D1157">
        <v>25000</v>
      </c>
      <c r="E1157">
        <v>188</v>
      </c>
      <c r="F1157" t="s">
        <v>8221</v>
      </c>
      <c r="G1157" t="s">
        <v>8224</v>
      </c>
      <c r="H1157" t="s">
        <v>8246</v>
      </c>
      <c r="I1157">
        <v>1408040408</v>
      </c>
      <c r="J1157" s="10">
        <f t="shared" si="72"/>
        <v>41865.763981481483</v>
      </c>
      <c r="K1157">
        <v>1405448408</v>
      </c>
      <c r="L1157" s="10">
        <f t="shared" si="73"/>
        <v>41835.763981481483</v>
      </c>
      <c r="M1157" t="b">
        <v>0</v>
      </c>
      <c r="N1157">
        <v>8</v>
      </c>
      <c r="O1157" t="b">
        <v>0</v>
      </c>
      <c r="P1157" t="s">
        <v>8284</v>
      </c>
      <c r="Q1157" s="5">
        <f t="shared" si="74"/>
        <v>7.5199999999999998E-3</v>
      </c>
      <c r="R1157" s="6">
        <f t="shared" si="75"/>
        <v>23.5</v>
      </c>
      <c r="S1157" t="s">
        <v>8336</v>
      </c>
      <c r="T1157" t="s">
        <v>8337</v>
      </c>
    </row>
    <row r="1158" spans="1:20" ht="43.2" x14ac:dyDescent="0.3">
      <c r="A1158">
        <v>1156</v>
      </c>
      <c r="B1158" s="3" t="s">
        <v>1157</v>
      </c>
      <c r="C1158" s="3" t="s">
        <v>5266</v>
      </c>
      <c r="D1158">
        <v>6500</v>
      </c>
      <c r="E1158">
        <v>0</v>
      </c>
      <c r="F1158" t="s">
        <v>8221</v>
      </c>
      <c r="G1158" t="s">
        <v>8224</v>
      </c>
      <c r="H1158" t="s">
        <v>8246</v>
      </c>
      <c r="I1158">
        <v>1424742162</v>
      </c>
      <c r="J1158" s="10">
        <f t="shared" si="72"/>
        <v>42059.07131944444</v>
      </c>
      <c r="K1158">
        <v>1422150162</v>
      </c>
      <c r="L1158" s="10">
        <f t="shared" si="73"/>
        <v>42029.07131944444</v>
      </c>
      <c r="M1158" t="b">
        <v>0</v>
      </c>
      <c r="N1158">
        <v>0</v>
      </c>
      <c r="O1158" t="b">
        <v>0</v>
      </c>
      <c r="P1158" t="s">
        <v>8284</v>
      </c>
      <c r="Q1158" s="5">
        <f t="shared" si="74"/>
        <v>0</v>
      </c>
      <c r="R1158" s="6" t="e">
        <f t="shared" si="75"/>
        <v>#DIV/0!</v>
      </c>
      <c r="S1158" t="s">
        <v>8336</v>
      </c>
      <c r="T1158" t="s">
        <v>8337</v>
      </c>
    </row>
    <row r="1159" spans="1:20" ht="43.2" x14ac:dyDescent="0.3">
      <c r="A1159">
        <v>1157</v>
      </c>
      <c r="B1159" s="3" t="s">
        <v>1158</v>
      </c>
      <c r="C1159" s="3" t="s">
        <v>5267</v>
      </c>
      <c r="D1159">
        <v>10000</v>
      </c>
      <c r="E1159">
        <v>151</v>
      </c>
      <c r="F1159" t="s">
        <v>8221</v>
      </c>
      <c r="G1159" t="s">
        <v>8224</v>
      </c>
      <c r="H1159" t="s">
        <v>8246</v>
      </c>
      <c r="I1159">
        <v>1417795480</v>
      </c>
      <c r="J1159" s="10">
        <f t="shared" si="72"/>
        <v>41978.669907407413</v>
      </c>
      <c r="K1159">
        <v>1412607880</v>
      </c>
      <c r="L1159" s="10">
        <f t="shared" si="73"/>
        <v>41918.628240740742</v>
      </c>
      <c r="M1159" t="b">
        <v>0</v>
      </c>
      <c r="N1159">
        <v>3</v>
      </c>
      <c r="O1159" t="b">
        <v>0</v>
      </c>
      <c r="P1159" t="s">
        <v>8284</v>
      </c>
      <c r="Q1159" s="5">
        <f t="shared" si="74"/>
        <v>1.5100000000000001E-2</v>
      </c>
      <c r="R1159" s="6">
        <f t="shared" si="75"/>
        <v>50.333333333333336</v>
      </c>
      <c r="S1159" t="s">
        <v>8336</v>
      </c>
      <c r="T1159" t="s">
        <v>8337</v>
      </c>
    </row>
    <row r="1160" spans="1:20" ht="43.2" x14ac:dyDescent="0.3">
      <c r="A1160">
        <v>1158</v>
      </c>
      <c r="B1160" s="3" t="s">
        <v>1159</v>
      </c>
      <c r="C1160" s="3" t="s">
        <v>5268</v>
      </c>
      <c r="D1160">
        <v>7500</v>
      </c>
      <c r="E1160">
        <v>35</v>
      </c>
      <c r="F1160" t="s">
        <v>8221</v>
      </c>
      <c r="G1160" t="s">
        <v>8224</v>
      </c>
      <c r="H1160" t="s">
        <v>8246</v>
      </c>
      <c r="I1160">
        <v>1418091128</v>
      </c>
      <c r="J1160" s="10">
        <f t="shared" si="72"/>
        <v>41982.09175925926</v>
      </c>
      <c r="K1160">
        <v>1415499128</v>
      </c>
      <c r="L1160" s="10">
        <f t="shared" si="73"/>
        <v>41952.09175925926</v>
      </c>
      <c r="M1160" t="b">
        <v>0</v>
      </c>
      <c r="N1160">
        <v>3</v>
      </c>
      <c r="O1160" t="b">
        <v>0</v>
      </c>
      <c r="P1160" t="s">
        <v>8284</v>
      </c>
      <c r="Q1160" s="5">
        <f t="shared" si="74"/>
        <v>4.6666666666666671E-3</v>
      </c>
      <c r="R1160" s="6">
        <f t="shared" si="75"/>
        <v>11.666666666666666</v>
      </c>
      <c r="S1160" t="s">
        <v>8336</v>
      </c>
      <c r="T1160" t="s">
        <v>8337</v>
      </c>
    </row>
    <row r="1161" spans="1:20" ht="43.2" x14ac:dyDescent="0.3">
      <c r="A1161">
        <v>1159</v>
      </c>
      <c r="B1161" s="3" t="s">
        <v>1160</v>
      </c>
      <c r="C1161" s="3" t="s">
        <v>5269</v>
      </c>
      <c r="D1161">
        <v>6750</v>
      </c>
      <c r="E1161">
        <v>0</v>
      </c>
      <c r="F1161" t="s">
        <v>8221</v>
      </c>
      <c r="G1161" t="s">
        <v>8224</v>
      </c>
      <c r="H1161" t="s">
        <v>8246</v>
      </c>
      <c r="I1161">
        <v>1435679100</v>
      </c>
      <c r="J1161" s="10">
        <f t="shared" si="72"/>
        <v>42185.65625</v>
      </c>
      <c r="K1161">
        <v>1433006765</v>
      </c>
      <c r="L1161" s="10">
        <f t="shared" si="73"/>
        <v>42154.726446759261</v>
      </c>
      <c r="M1161" t="b">
        <v>0</v>
      </c>
      <c r="N1161">
        <v>0</v>
      </c>
      <c r="O1161" t="b">
        <v>0</v>
      </c>
      <c r="P1161" t="s">
        <v>8284</v>
      </c>
      <c r="Q1161" s="5">
        <f t="shared" si="74"/>
        <v>0</v>
      </c>
      <c r="R1161" s="6" t="e">
        <f t="shared" si="75"/>
        <v>#DIV/0!</v>
      </c>
      <c r="S1161" t="s">
        <v>8336</v>
      </c>
      <c r="T1161" t="s">
        <v>8337</v>
      </c>
    </row>
    <row r="1162" spans="1:20" ht="43.2" x14ac:dyDescent="0.3">
      <c r="A1162">
        <v>1160</v>
      </c>
      <c r="B1162" s="3" t="s">
        <v>1161</v>
      </c>
      <c r="C1162" s="3" t="s">
        <v>5270</v>
      </c>
      <c r="D1162">
        <v>30000</v>
      </c>
      <c r="E1162">
        <v>1155</v>
      </c>
      <c r="F1162" t="s">
        <v>8221</v>
      </c>
      <c r="G1162" t="s">
        <v>8224</v>
      </c>
      <c r="H1162" t="s">
        <v>8246</v>
      </c>
      <c r="I1162">
        <v>1427510586</v>
      </c>
      <c r="J1162" s="10">
        <f t="shared" si="72"/>
        <v>42091.113263888896</v>
      </c>
      <c r="K1162">
        <v>1424922186</v>
      </c>
      <c r="L1162" s="10">
        <f t="shared" si="73"/>
        <v>42061.154930555553</v>
      </c>
      <c r="M1162" t="b">
        <v>0</v>
      </c>
      <c r="N1162">
        <v>19</v>
      </c>
      <c r="O1162" t="b">
        <v>0</v>
      </c>
      <c r="P1162" t="s">
        <v>8284</v>
      </c>
      <c r="Q1162" s="5">
        <f t="shared" si="74"/>
        <v>3.85E-2</v>
      </c>
      <c r="R1162" s="6">
        <f t="shared" si="75"/>
        <v>60.789473684210527</v>
      </c>
      <c r="S1162" t="s">
        <v>8336</v>
      </c>
      <c r="T1162" t="s">
        <v>8337</v>
      </c>
    </row>
    <row r="1163" spans="1:20" ht="43.2" x14ac:dyDescent="0.3">
      <c r="A1163">
        <v>1161</v>
      </c>
      <c r="B1163" s="3" t="s">
        <v>1162</v>
      </c>
      <c r="C1163" s="3" t="s">
        <v>5271</v>
      </c>
      <c r="D1163">
        <v>18000</v>
      </c>
      <c r="E1163">
        <v>0</v>
      </c>
      <c r="F1163" t="s">
        <v>8221</v>
      </c>
      <c r="G1163" t="s">
        <v>8224</v>
      </c>
      <c r="H1163" t="s">
        <v>8246</v>
      </c>
      <c r="I1163">
        <v>1432047989</v>
      </c>
      <c r="J1163" s="10">
        <f t="shared" si="72"/>
        <v>42143.629502314812</v>
      </c>
      <c r="K1163">
        <v>1430233589</v>
      </c>
      <c r="L1163" s="10">
        <f t="shared" si="73"/>
        <v>42122.629502314812</v>
      </c>
      <c r="M1163" t="b">
        <v>0</v>
      </c>
      <c r="N1163">
        <v>0</v>
      </c>
      <c r="O1163" t="b">
        <v>0</v>
      </c>
      <c r="P1163" t="s">
        <v>8284</v>
      </c>
      <c r="Q1163" s="5">
        <f t="shared" si="74"/>
        <v>0</v>
      </c>
      <c r="R1163" s="6" t="e">
        <f t="shared" si="75"/>
        <v>#DIV/0!</v>
      </c>
      <c r="S1163" t="s">
        <v>8336</v>
      </c>
      <c r="T1163" t="s">
        <v>8337</v>
      </c>
    </row>
    <row r="1164" spans="1:20" ht="57.6" x14ac:dyDescent="0.3">
      <c r="A1164">
        <v>1162</v>
      </c>
      <c r="B1164" s="3" t="s">
        <v>1163</v>
      </c>
      <c r="C1164" s="3" t="s">
        <v>5272</v>
      </c>
      <c r="D1164">
        <v>60000</v>
      </c>
      <c r="E1164">
        <v>35</v>
      </c>
      <c r="F1164" t="s">
        <v>8221</v>
      </c>
      <c r="G1164" t="s">
        <v>8224</v>
      </c>
      <c r="H1164" t="s">
        <v>8246</v>
      </c>
      <c r="I1164">
        <v>1411662264</v>
      </c>
      <c r="J1164" s="10">
        <f t="shared" si="72"/>
        <v>41907.683611111112</v>
      </c>
      <c r="K1164">
        <v>1408983864</v>
      </c>
      <c r="L1164" s="10">
        <f t="shared" si="73"/>
        <v>41876.683611111112</v>
      </c>
      <c r="M1164" t="b">
        <v>0</v>
      </c>
      <c r="N1164">
        <v>2</v>
      </c>
      <c r="O1164" t="b">
        <v>0</v>
      </c>
      <c r="P1164" t="s">
        <v>8284</v>
      </c>
      <c r="Q1164" s="5">
        <f t="shared" si="74"/>
        <v>5.8333333333333338E-4</v>
      </c>
      <c r="R1164" s="6">
        <f t="shared" si="75"/>
        <v>17.5</v>
      </c>
      <c r="S1164" t="s">
        <v>8336</v>
      </c>
      <c r="T1164" t="s">
        <v>8337</v>
      </c>
    </row>
    <row r="1165" spans="1:20" ht="43.2" x14ac:dyDescent="0.3">
      <c r="A1165">
        <v>1163</v>
      </c>
      <c r="B1165" s="3" t="s">
        <v>1164</v>
      </c>
      <c r="C1165" s="3" t="s">
        <v>5273</v>
      </c>
      <c r="D1165">
        <v>5200</v>
      </c>
      <c r="E1165">
        <v>0</v>
      </c>
      <c r="F1165" t="s">
        <v>8221</v>
      </c>
      <c r="G1165" t="s">
        <v>8224</v>
      </c>
      <c r="H1165" t="s">
        <v>8246</v>
      </c>
      <c r="I1165">
        <v>1407604920</v>
      </c>
      <c r="J1165" s="10">
        <f t="shared" si="72"/>
        <v>41860.723611111112</v>
      </c>
      <c r="K1165">
        <v>1405012920</v>
      </c>
      <c r="L1165" s="10">
        <f t="shared" si="73"/>
        <v>41830.723611111112</v>
      </c>
      <c r="M1165" t="b">
        <v>0</v>
      </c>
      <c r="N1165">
        <v>0</v>
      </c>
      <c r="O1165" t="b">
        <v>0</v>
      </c>
      <c r="P1165" t="s">
        <v>8284</v>
      </c>
      <c r="Q1165" s="5">
        <f t="shared" si="74"/>
        <v>0</v>
      </c>
      <c r="R1165" s="6" t="e">
        <f t="shared" si="75"/>
        <v>#DIV/0!</v>
      </c>
      <c r="S1165" t="s">
        <v>8336</v>
      </c>
      <c r="T1165" t="s">
        <v>8337</v>
      </c>
    </row>
    <row r="1166" spans="1:20" ht="57.6" x14ac:dyDescent="0.3">
      <c r="A1166">
        <v>1164</v>
      </c>
      <c r="B1166" s="3" t="s">
        <v>1165</v>
      </c>
      <c r="C1166" s="3" t="s">
        <v>5274</v>
      </c>
      <c r="D1166">
        <v>10000</v>
      </c>
      <c r="E1166">
        <v>0</v>
      </c>
      <c r="F1166" t="s">
        <v>8221</v>
      </c>
      <c r="G1166" t="s">
        <v>8224</v>
      </c>
      <c r="H1166" t="s">
        <v>8246</v>
      </c>
      <c r="I1166">
        <v>1466270582</v>
      </c>
      <c r="J1166" s="10">
        <f t="shared" si="72"/>
        <v>42539.724328703705</v>
      </c>
      <c r="K1166">
        <v>1463678582</v>
      </c>
      <c r="L1166" s="10">
        <f t="shared" si="73"/>
        <v>42509.724328703705</v>
      </c>
      <c r="M1166" t="b">
        <v>0</v>
      </c>
      <c r="N1166">
        <v>0</v>
      </c>
      <c r="O1166" t="b">
        <v>0</v>
      </c>
      <c r="P1166" t="s">
        <v>8284</v>
      </c>
      <c r="Q1166" s="5">
        <f t="shared" si="74"/>
        <v>0</v>
      </c>
      <c r="R1166" s="6" t="e">
        <f t="shared" si="75"/>
        <v>#DIV/0!</v>
      </c>
      <c r="S1166" t="s">
        <v>8336</v>
      </c>
      <c r="T1166" t="s">
        <v>8337</v>
      </c>
    </row>
    <row r="1167" spans="1:20" ht="43.2" x14ac:dyDescent="0.3">
      <c r="A1167">
        <v>1165</v>
      </c>
      <c r="B1167" s="3" t="s">
        <v>1166</v>
      </c>
      <c r="C1167" s="3" t="s">
        <v>5275</v>
      </c>
      <c r="D1167">
        <v>10000</v>
      </c>
      <c r="E1167">
        <v>2070.5</v>
      </c>
      <c r="F1167" t="s">
        <v>8221</v>
      </c>
      <c r="G1167" t="s">
        <v>8224</v>
      </c>
      <c r="H1167" t="s">
        <v>8246</v>
      </c>
      <c r="I1167">
        <v>1404623330</v>
      </c>
      <c r="J1167" s="10">
        <f t="shared" si="72"/>
        <v>41826.214467592588</v>
      </c>
      <c r="K1167">
        <v>1401685730</v>
      </c>
      <c r="L1167" s="10">
        <f t="shared" si="73"/>
        <v>41792.214467592588</v>
      </c>
      <c r="M1167" t="b">
        <v>0</v>
      </c>
      <c r="N1167">
        <v>25</v>
      </c>
      <c r="O1167" t="b">
        <v>0</v>
      </c>
      <c r="P1167" t="s">
        <v>8284</v>
      </c>
      <c r="Q1167" s="5">
        <f t="shared" si="74"/>
        <v>0.20705000000000001</v>
      </c>
      <c r="R1167" s="6">
        <f t="shared" si="75"/>
        <v>82.82</v>
      </c>
      <c r="S1167" t="s">
        <v>8336</v>
      </c>
      <c r="T1167" t="s">
        <v>8337</v>
      </c>
    </row>
    <row r="1168" spans="1:20" ht="43.2" x14ac:dyDescent="0.3">
      <c r="A1168">
        <v>1166</v>
      </c>
      <c r="B1168" s="3" t="s">
        <v>1167</v>
      </c>
      <c r="C1168" s="3" t="s">
        <v>5276</v>
      </c>
      <c r="D1168">
        <v>15000</v>
      </c>
      <c r="E1168">
        <v>2871</v>
      </c>
      <c r="F1168" t="s">
        <v>8221</v>
      </c>
      <c r="G1168" t="s">
        <v>8224</v>
      </c>
      <c r="H1168" t="s">
        <v>8246</v>
      </c>
      <c r="I1168">
        <v>1435291200</v>
      </c>
      <c r="J1168" s="10">
        <f t="shared" si="72"/>
        <v>42181.166666666672</v>
      </c>
      <c r="K1168">
        <v>1432640342</v>
      </c>
      <c r="L1168" s="10">
        <f t="shared" si="73"/>
        <v>42150.485439814816</v>
      </c>
      <c r="M1168" t="b">
        <v>0</v>
      </c>
      <c r="N1168">
        <v>8</v>
      </c>
      <c r="O1168" t="b">
        <v>0</v>
      </c>
      <c r="P1168" t="s">
        <v>8284</v>
      </c>
      <c r="Q1168" s="5">
        <f t="shared" si="74"/>
        <v>0.19139999999999999</v>
      </c>
      <c r="R1168" s="6">
        <f t="shared" si="75"/>
        <v>358.875</v>
      </c>
      <c r="S1168" t="s">
        <v>8336</v>
      </c>
      <c r="T1168" t="s">
        <v>8337</v>
      </c>
    </row>
    <row r="1169" spans="1:20" ht="43.2" x14ac:dyDescent="0.3">
      <c r="A1169">
        <v>1167</v>
      </c>
      <c r="B1169" s="3" t="s">
        <v>1168</v>
      </c>
      <c r="C1169" s="3" t="s">
        <v>5277</v>
      </c>
      <c r="D1169">
        <v>60000</v>
      </c>
      <c r="E1169">
        <v>979</v>
      </c>
      <c r="F1169" t="s">
        <v>8221</v>
      </c>
      <c r="G1169" t="s">
        <v>8224</v>
      </c>
      <c r="H1169" t="s">
        <v>8246</v>
      </c>
      <c r="I1169">
        <v>1410543495</v>
      </c>
      <c r="J1169" s="10">
        <f t="shared" si="72"/>
        <v>41894.734895833331</v>
      </c>
      <c r="K1169">
        <v>1407865095</v>
      </c>
      <c r="L1169" s="10">
        <f t="shared" si="73"/>
        <v>41863.734895833331</v>
      </c>
      <c r="M1169" t="b">
        <v>0</v>
      </c>
      <c r="N1169">
        <v>16</v>
      </c>
      <c r="O1169" t="b">
        <v>0</v>
      </c>
      <c r="P1169" t="s">
        <v>8284</v>
      </c>
      <c r="Q1169" s="5">
        <f t="shared" si="74"/>
        <v>1.6316666666666667E-2</v>
      </c>
      <c r="R1169" s="6">
        <f t="shared" si="75"/>
        <v>61.1875</v>
      </c>
      <c r="S1169" t="s">
        <v>8336</v>
      </c>
      <c r="T1169" t="s">
        <v>8337</v>
      </c>
    </row>
    <row r="1170" spans="1:20" ht="43.2" x14ac:dyDescent="0.3">
      <c r="A1170">
        <v>1168</v>
      </c>
      <c r="B1170" s="3" t="s">
        <v>1169</v>
      </c>
      <c r="C1170" s="3" t="s">
        <v>5278</v>
      </c>
      <c r="D1170">
        <v>18000</v>
      </c>
      <c r="E1170">
        <v>1020</v>
      </c>
      <c r="F1170" t="s">
        <v>8221</v>
      </c>
      <c r="G1170" t="s">
        <v>8224</v>
      </c>
      <c r="H1170" t="s">
        <v>8246</v>
      </c>
      <c r="I1170">
        <v>1474507065</v>
      </c>
      <c r="J1170" s="10">
        <f t="shared" si="72"/>
        <v>42635.053993055553</v>
      </c>
      <c r="K1170">
        <v>1471915065</v>
      </c>
      <c r="L1170" s="10">
        <f t="shared" si="73"/>
        <v>42605.053993055553</v>
      </c>
      <c r="M1170" t="b">
        <v>0</v>
      </c>
      <c r="N1170">
        <v>3</v>
      </c>
      <c r="O1170" t="b">
        <v>0</v>
      </c>
      <c r="P1170" t="s">
        <v>8284</v>
      </c>
      <c r="Q1170" s="5">
        <f t="shared" si="74"/>
        <v>5.6666666666666664E-2</v>
      </c>
      <c r="R1170" s="6">
        <f t="shared" si="75"/>
        <v>340</v>
      </c>
      <c r="S1170" t="s">
        <v>8336</v>
      </c>
      <c r="T1170" t="s">
        <v>8337</v>
      </c>
    </row>
    <row r="1171" spans="1:20" ht="43.2" x14ac:dyDescent="0.3">
      <c r="A1171">
        <v>1169</v>
      </c>
      <c r="B1171" s="3" t="s">
        <v>1170</v>
      </c>
      <c r="C1171" s="3" t="s">
        <v>5279</v>
      </c>
      <c r="D1171">
        <v>10000</v>
      </c>
      <c r="E1171">
        <v>17</v>
      </c>
      <c r="F1171" t="s">
        <v>8221</v>
      </c>
      <c r="G1171" t="s">
        <v>8224</v>
      </c>
      <c r="H1171" t="s">
        <v>8246</v>
      </c>
      <c r="I1171">
        <v>1424593763</v>
      </c>
      <c r="J1171" s="10">
        <f t="shared" si="72"/>
        <v>42057.353738425925</v>
      </c>
      <c r="K1171">
        <v>1422001763</v>
      </c>
      <c r="L1171" s="10">
        <f t="shared" si="73"/>
        <v>42027.353738425925</v>
      </c>
      <c r="M1171" t="b">
        <v>0</v>
      </c>
      <c r="N1171">
        <v>3</v>
      </c>
      <c r="O1171" t="b">
        <v>0</v>
      </c>
      <c r="P1171" t="s">
        <v>8284</v>
      </c>
      <c r="Q1171" s="5">
        <f t="shared" si="74"/>
        <v>1.6999999999999999E-3</v>
      </c>
      <c r="R1171" s="6">
        <f t="shared" si="75"/>
        <v>5.666666666666667</v>
      </c>
      <c r="S1171" t="s">
        <v>8336</v>
      </c>
      <c r="T1171" t="s">
        <v>8337</v>
      </c>
    </row>
    <row r="1172" spans="1:20" ht="43.2" x14ac:dyDescent="0.3">
      <c r="A1172">
        <v>1170</v>
      </c>
      <c r="B1172" s="3" t="s">
        <v>1171</v>
      </c>
      <c r="C1172" s="3" t="s">
        <v>5280</v>
      </c>
      <c r="D1172">
        <v>25000</v>
      </c>
      <c r="E1172">
        <v>100</v>
      </c>
      <c r="F1172" t="s">
        <v>8221</v>
      </c>
      <c r="G1172" t="s">
        <v>8225</v>
      </c>
      <c r="H1172" t="s">
        <v>8247</v>
      </c>
      <c r="I1172">
        <v>1433021171</v>
      </c>
      <c r="J1172" s="10">
        <f t="shared" si="72"/>
        <v>42154.893182870372</v>
      </c>
      <c r="K1172">
        <v>1430429171</v>
      </c>
      <c r="L1172" s="10">
        <f t="shared" si="73"/>
        <v>42124.893182870372</v>
      </c>
      <c r="M1172" t="b">
        <v>0</v>
      </c>
      <c r="N1172">
        <v>2</v>
      </c>
      <c r="O1172" t="b">
        <v>0</v>
      </c>
      <c r="P1172" t="s">
        <v>8284</v>
      </c>
      <c r="Q1172" s="5">
        <f t="shared" si="74"/>
        <v>4.0000000000000001E-3</v>
      </c>
      <c r="R1172" s="6">
        <f t="shared" si="75"/>
        <v>50</v>
      </c>
      <c r="S1172" t="s">
        <v>8336</v>
      </c>
      <c r="T1172" t="s">
        <v>8337</v>
      </c>
    </row>
    <row r="1173" spans="1:20" ht="43.2" x14ac:dyDescent="0.3">
      <c r="A1173">
        <v>1171</v>
      </c>
      <c r="B1173" s="3" t="s">
        <v>1172</v>
      </c>
      <c r="C1173" s="3" t="s">
        <v>5281</v>
      </c>
      <c r="D1173">
        <v>25000</v>
      </c>
      <c r="E1173">
        <v>25</v>
      </c>
      <c r="F1173" t="s">
        <v>8221</v>
      </c>
      <c r="G1173" t="s">
        <v>8224</v>
      </c>
      <c r="H1173" t="s">
        <v>8246</v>
      </c>
      <c r="I1173">
        <v>1415909927</v>
      </c>
      <c r="J1173" s="10">
        <f t="shared" si="72"/>
        <v>41956.846377314811</v>
      </c>
      <c r="K1173">
        <v>1414351127</v>
      </c>
      <c r="L1173" s="10">
        <f t="shared" si="73"/>
        <v>41938.804710648146</v>
      </c>
      <c r="M1173" t="b">
        <v>0</v>
      </c>
      <c r="N1173">
        <v>1</v>
      </c>
      <c r="O1173" t="b">
        <v>0</v>
      </c>
      <c r="P1173" t="s">
        <v>8284</v>
      </c>
      <c r="Q1173" s="5">
        <f t="shared" si="74"/>
        <v>1E-3</v>
      </c>
      <c r="R1173" s="6">
        <f t="shared" si="75"/>
        <v>25</v>
      </c>
      <c r="S1173" t="s">
        <v>8336</v>
      </c>
      <c r="T1173" t="s">
        <v>8337</v>
      </c>
    </row>
    <row r="1174" spans="1:20" ht="28.8" x14ac:dyDescent="0.3">
      <c r="A1174">
        <v>1172</v>
      </c>
      <c r="B1174" s="3" t="s">
        <v>1173</v>
      </c>
      <c r="C1174" s="3" t="s">
        <v>5282</v>
      </c>
      <c r="D1174">
        <v>9000</v>
      </c>
      <c r="E1174">
        <v>0</v>
      </c>
      <c r="F1174" t="s">
        <v>8221</v>
      </c>
      <c r="G1174" t="s">
        <v>8224</v>
      </c>
      <c r="H1174" t="s">
        <v>8246</v>
      </c>
      <c r="I1174">
        <v>1408551752</v>
      </c>
      <c r="J1174" s="10">
        <f t="shared" si="72"/>
        <v>41871.682314814818</v>
      </c>
      <c r="K1174">
        <v>1405959752</v>
      </c>
      <c r="L1174" s="10">
        <f t="shared" si="73"/>
        <v>41841.682314814818</v>
      </c>
      <c r="M1174" t="b">
        <v>0</v>
      </c>
      <c r="N1174">
        <v>0</v>
      </c>
      <c r="O1174" t="b">
        <v>0</v>
      </c>
      <c r="P1174" t="s">
        <v>8284</v>
      </c>
      <c r="Q1174" s="5">
        <f t="shared" si="74"/>
        <v>0</v>
      </c>
      <c r="R1174" s="6" t="e">
        <f t="shared" si="75"/>
        <v>#DIV/0!</v>
      </c>
      <c r="S1174" t="s">
        <v>8336</v>
      </c>
      <c r="T1174" t="s">
        <v>8337</v>
      </c>
    </row>
    <row r="1175" spans="1:20" ht="43.2" x14ac:dyDescent="0.3">
      <c r="A1175">
        <v>1173</v>
      </c>
      <c r="B1175" s="3" t="s">
        <v>1174</v>
      </c>
      <c r="C1175" s="3" t="s">
        <v>5283</v>
      </c>
      <c r="D1175">
        <v>125000</v>
      </c>
      <c r="E1175">
        <v>30</v>
      </c>
      <c r="F1175" t="s">
        <v>8221</v>
      </c>
      <c r="G1175" t="s">
        <v>8224</v>
      </c>
      <c r="H1175" t="s">
        <v>8246</v>
      </c>
      <c r="I1175">
        <v>1438576057</v>
      </c>
      <c r="J1175" s="10">
        <f t="shared" si="72"/>
        <v>42219.185844907406</v>
      </c>
      <c r="K1175">
        <v>1435552057</v>
      </c>
      <c r="L1175" s="10">
        <f t="shared" si="73"/>
        <v>42184.185844907406</v>
      </c>
      <c r="M1175" t="b">
        <v>0</v>
      </c>
      <c r="N1175">
        <v>1</v>
      </c>
      <c r="O1175" t="b">
        <v>0</v>
      </c>
      <c r="P1175" t="s">
        <v>8284</v>
      </c>
      <c r="Q1175" s="5">
        <f t="shared" si="74"/>
        <v>2.4000000000000001E-4</v>
      </c>
      <c r="R1175" s="6">
        <f t="shared" si="75"/>
        <v>30</v>
      </c>
      <c r="S1175" t="s">
        <v>8336</v>
      </c>
      <c r="T1175" t="s">
        <v>8337</v>
      </c>
    </row>
    <row r="1176" spans="1:20" ht="43.2" x14ac:dyDescent="0.3">
      <c r="A1176">
        <v>1174</v>
      </c>
      <c r="B1176" s="3" t="s">
        <v>1175</v>
      </c>
      <c r="C1176" s="3" t="s">
        <v>5284</v>
      </c>
      <c r="D1176">
        <v>15000</v>
      </c>
      <c r="E1176">
        <v>886</v>
      </c>
      <c r="F1176" t="s">
        <v>8221</v>
      </c>
      <c r="G1176" t="s">
        <v>8224</v>
      </c>
      <c r="H1176" t="s">
        <v>8246</v>
      </c>
      <c r="I1176">
        <v>1462738327</v>
      </c>
      <c r="J1176" s="10">
        <f t="shared" si="72"/>
        <v>42498.84174768519</v>
      </c>
      <c r="K1176">
        <v>1460146327</v>
      </c>
      <c r="L1176" s="10">
        <f t="shared" si="73"/>
        <v>42468.84174768519</v>
      </c>
      <c r="M1176" t="b">
        <v>0</v>
      </c>
      <c r="N1176">
        <v>19</v>
      </c>
      <c r="O1176" t="b">
        <v>0</v>
      </c>
      <c r="P1176" t="s">
        <v>8284</v>
      </c>
      <c r="Q1176" s="5">
        <f t="shared" si="74"/>
        <v>5.906666666666667E-2</v>
      </c>
      <c r="R1176" s="6">
        <f t="shared" si="75"/>
        <v>46.631578947368418</v>
      </c>
      <c r="S1176" t="s">
        <v>8336</v>
      </c>
      <c r="T1176" t="s">
        <v>8337</v>
      </c>
    </row>
    <row r="1177" spans="1:20" ht="43.2" x14ac:dyDescent="0.3">
      <c r="A1177">
        <v>1175</v>
      </c>
      <c r="B1177" s="3" t="s">
        <v>1176</v>
      </c>
      <c r="C1177" s="3" t="s">
        <v>5285</v>
      </c>
      <c r="D1177">
        <v>20000</v>
      </c>
      <c r="E1177">
        <v>585</v>
      </c>
      <c r="F1177" t="s">
        <v>8221</v>
      </c>
      <c r="G1177" t="s">
        <v>8224</v>
      </c>
      <c r="H1177" t="s">
        <v>8246</v>
      </c>
      <c r="I1177">
        <v>1436981339</v>
      </c>
      <c r="J1177" s="10">
        <f t="shared" si="72"/>
        <v>42200.728460648148</v>
      </c>
      <c r="K1177">
        <v>1434389339</v>
      </c>
      <c r="L1177" s="10">
        <f t="shared" si="73"/>
        <v>42170.728460648148</v>
      </c>
      <c r="M1177" t="b">
        <v>0</v>
      </c>
      <c r="N1177">
        <v>9</v>
      </c>
      <c r="O1177" t="b">
        <v>0</v>
      </c>
      <c r="P1177" t="s">
        <v>8284</v>
      </c>
      <c r="Q1177" s="5">
        <f t="shared" si="74"/>
        <v>2.9250000000000002E-2</v>
      </c>
      <c r="R1177" s="6">
        <f t="shared" si="75"/>
        <v>65</v>
      </c>
      <c r="S1177" t="s">
        <v>8336</v>
      </c>
      <c r="T1177" t="s">
        <v>8337</v>
      </c>
    </row>
    <row r="1178" spans="1:20" ht="57.6" x14ac:dyDescent="0.3">
      <c r="A1178">
        <v>1176</v>
      </c>
      <c r="B1178" s="3" t="s">
        <v>1177</v>
      </c>
      <c r="C1178" s="3" t="s">
        <v>5286</v>
      </c>
      <c r="D1178">
        <v>175000</v>
      </c>
      <c r="E1178">
        <v>10</v>
      </c>
      <c r="F1178" t="s">
        <v>8221</v>
      </c>
      <c r="G1178" t="s">
        <v>8226</v>
      </c>
      <c r="H1178" t="s">
        <v>8248</v>
      </c>
      <c r="I1178">
        <v>1488805200</v>
      </c>
      <c r="J1178" s="10">
        <f t="shared" si="72"/>
        <v>42800.541666666672</v>
      </c>
      <c r="K1178">
        <v>1484094498</v>
      </c>
      <c r="L1178" s="10">
        <f t="shared" si="73"/>
        <v>42746.019652777773</v>
      </c>
      <c r="M1178" t="b">
        <v>0</v>
      </c>
      <c r="N1178">
        <v>1</v>
      </c>
      <c r="O1178" t="b">
        <v>0</v>
      </c>
      <c r="P1178" t="s">
        <v>8284</v>
      </c>
      <c r="Q1178" s="5">
        <f t="shared" si="74"/>
        <v>5.7142857142857142E-5</v>
      </c>
      <c r="R1178" s="6">
        <f t="shared" si="75"/>
        <v>10</v>
      </c>
      <c r="S1178" t="s">
        <v>8336</v>
      </c>
      <c r="T1178" t="s">
        <v>8337</v>
      </c>
    </row>
    <row r="1179" spans="1:20" ht="43.2" x14ac:dyDescent="0.3">
      <c r="A1179">
        <v>1177</v>
      </c>
      <c r="B1179" s="3" t="s">
        <v>1178</v>
      </c>
      <c r="C1179" s="3" t="s">
        <v>5287</v>
      </c>
      <c r="D1179">
        <v>6000</v>
      </c>
      <c r="E1179">
        <v>0</v>
      </c>
      <c r="F1179" t="s">
        <v>8221</v>
      </c>
      <c r="G1179" t="s">
        <v>8225</v>
      </c>
      <c r="H1179" t="s">
        <v>8247</v>
      </c>
      <c r="I1179">
        <v>1413388296</v>
      </c>
      <c r="J1179" s="10">
        <f t="shared" si="72"/>
        <v>41927.660833333335</v>
      </c>
      <c r="K1179">
        <v>1410796296</v>
      </c>
      <c r="L1179" s="10">
        <f t="shared" si="73"/>
        <v>41897.660833333335</v>
      </c>
      <c r="M1179" t="b">
        <v>0</v>
      </c>
      <c r="N1179">
        <v>0</v>
      </c>
      <c r="O1179" t="b">
        <v>0</v>
      </c>
      <c r="P1179" t="s">
        <v>8284</v>
      </c>
      <c r="Q1179" s="5">
        <f t="shared" si="74"/>
        <v>0</v>
      </c>
      <c r="R1179" s="6" t="e">
        <f t="shared" si="75"/>
        <v>#DIV/0!</v>
      </c>
      <c r="S1179" t="s">
        <v>8336</v>
      </c>
      <c r="T1179" t="s">
        <v>8337</v>
      </c>
    </row>
    <row r="1180" spans="1:20" ht="43.2" x14ac:dyDescent="0.3">
      <c r="A1180">
        <v>1178</v>
      </c>
      <c r="B1180" s="3" t="s">
        <v>1179</v>
      </c>
      <c r="C1180" s="3" t="s">
        <v>5288</v>
      </c>
      <c r="D1180">
        <v>75000</v>
      </c>
      <c r="E1180">
        <v>5</v>
      </c>
      <c r="F1180" t="s">
        <v>8221</v>
      </c>
      <c r="G1180" t="s">
        <v>8224</v>
      </c>
      <c r="H1180" t="s">
        <v>8246</v>
      </c>
      <c r="I1180">
        <v>1408225452</v>
      </c>
      <c r="J1180" s="10">
        <f t="shared" si="72"/>
        <v>41867.905694444446</v>
      </c>
      <c r="K1180">
        <v>1405633452</v>
      </c>
      <c r="L1180" s="10">
        <f t="shared" si="73"/>
        <v>41837.905694444446</v>
      </c>
      <c r="M1180" t="b">
        <v>0</v>
      </c>
      <c r="N1180">
        <v>1</v>
      </c>
      <c r="O1180" t="b">
        <v>0</v>
      </c>
      <c r="P1180" t="s">
        <v>8284</v>
      </c>
      <c r="Q1180" s="5">
        <f t="shared" si="74"/>
        <v>6.666666666666667E-5</v>
      </c>
      <c r="R1180" s="6">
        <f t="shared" si="75"/>
        <v>5</v>
      </c>
      <c r="S1180" t="s">
        <v>8336</v>
      </c>
      <c r="T1180" t="s">
        <v>8337</v>
      </c>
    </row>
    <row r="1181" spans="1:20" ht="43.2" x14ac:dyDescent="0.3">
      <c r="A1181">
        <v>1179</v>
      </c>
      <c r="B1181" s="3" t="s">
        <v>1180</v>
      </c>
      <c r="C1181" s="3" t="s">
        <v>5289</v>
      </c>
      <c r="D1181">
        <v>60000</v>
      </c>
      <c r="E1181">
        <v>3200</v>
      </c>
      <c r="F1181" t="s">
        <v>8221</v>
      </c>
      <c r="G1181" t="s">
        <v>8229</v>
      </c>
      <c r="H1181" t="s">
        <v>8251</v>
      </c>
      <c r="I1181">
        <v>1446052627</v>
      </c>
      <c r="J1181" s="10">
        <f t="shared" si="72"/>
        <v>42305.720219907409</v>
      </c>
      <c r="K1181">
        <v>1443460627</v>
      </c>
      <c r="L1181" s="10">
        <f t="shared" si="73"/>
        <v>42275.720219907409</v>
      </c>
      <c r="M1181" t="b">
        <v>0</v>
      </c>
      <c r="N1181">
        <v>5</v>
      </c>
      <c r="O1181" t="b">
        <v>0</v>
      </c>
      <c r="P1181" t="s">
        <v>8284</v>
      </c>
      <c r="Q1181" s="5">
        <f t="shared" si="74"/>
        <v>5.3333333333333337E-2</v>
      </c>
      <c r="R1181" s="6">
        <f t="shared" si="75"/>
        <v>640</v>
      </c>
      <c r="S1181" t="s">
        <v>8336</v>
      </c>
      <c r="T1181" t="s">
        <v>8337</v>
      </c>
    </row>
    <row r="1182" spans="1:20" ht="43.2" x14ac:dyDescent="0.3">
      <c r="A1182">
        <v>1180</v>
      </c>
      <c r="B1182" s="3" t="s">
        <v>1181</v>
      </c>
      <c r="C1182" s="3" t="s">
        <v>5290</v>
      </c>
      <c r="D1182">
        <v>50000</v>
      </c>
      <c r="E1182">
        <v>5875</v>
      </c>
      <c r="F1182" t="s">
        <v>8221</v>
      </c>
      <c r="G1182" t="s">
        <v>8224</v>
      </c>
      <c r="H1182" t="s">
        <v>8246</v>
      </c>
      <c r="I1182">
        <v>1403983314</v>
      </c>
      <c r="J1182" s="10">
        <f t="shared" si="72"/>
        <v>41818.806875000002</v>
      </c>
      <c r="K1182">
        <v>1400786514</v>
      </c>
      <c r="L1182" s="10">
        <f t="shared" si="73"/>
        <v>41781.806875000002</v>
      </c>
      <c r="M1182" t="b">
        <v>0</v>
      </c>
      <c r="N1182">
        <v>85</v>
      </c>
      <c r="O1182" t="b">
        <v>0</v>
      </c>
      <c r="P1182" t="s">
        <v>8284</v>
      </c>
      <c r="Q1182" s="5">
        <f t="shared" si="74"/>
        <v>0.11749999999999999</v>
      </c>
      <c r="R1182" s="6">
        <f t="shared" si="75"/>
        <v>69.117647058823536</v>
      </c>
      <c r="S1182" t="s">
        <v>8336</v>
      </c>
      <c r="T1182" t="s">
        <v>8337</v>
      </c>
    </row>
    <row r="1183" spans="1:20" ht="28.8" x14ac:dyDescent="0.3">
      <c r="A1183">
        <v>1181</v>
      </c>
      <c r="B1183" s="3" t="s">
        <v>1182</v>
      </c>
      <c r="C1183" s="3" t="s">
        <v>5291</v>
      </c>
      <c r="D1183">
        <v>50000</v>
      </c>
      <c r="E1183">
        <v>4</v>
      </c>
      <c r="F1183" t="s">
        <v>8221</v>
      </c>
      <c r="G1183" t="s">
        <v>8224</v>
      </c>
      <c r="H1183" t="s">
        <v>8246</v>
      </c>
      <c r="I1183">
        <v>1425197321</v>
      </c>
      <c r="J1183" s="10">
        <f t="shared" si="72"/>
        <v>42064.339363425926</v>
      </c>
      <c r="K1183">
        <v>1422605321</v>
      </c>
      <c r="L1183" s="10">
        <f t="shared" si="73"/>
        <v>42034.339363425926</v>
      </c>
      <c r="M1183" t="b">
        <v>0</v>
      </c>
      <c r="N1183">
        <v>3</v>
      </c>
      <c r="O1183" t="b">
        <v>0</v>
      </c>
      <c r="P1183" t="s">
        <v>8284</v>
      </c>
      <c r="Q1183" s="5">
        <f t="shared" si="74"/>
        <v>8.0000000000000007E-5</v>
      </c>
      <c r="R1183" s="6">
        <f t="shared" si="75"/>
        <v>1.3333333333333333</v>
      </c>
      <c r="S1183" t="s">
        <v>8336</v>
      </c>
      <c r="T1183" t="s">
        <v>8337</v>
      </c>
    </row>
    <row r="1184" spans="1:20" ht="57.6" x14ac:dyDescent="0.3">
      <c r="A1184">
        <v>1182</v>
      </c>
      <c r="B1184" s="3" t="s">
        <v>1183</v>
      </c>
      <c r="C1184" s="3" t="s">
        <v>5292</v>
      </c>
      <c r="D1184">
        <v>1000</v>
      </c>
      <c r="E1184">
        <v>42</v>
      </c>
      <c r="F1184" t="s">
        <v>8221</v>
      </c>
      <c r="G1184" t="s">
        <v>8224</v>
      </c>
      <c r="H1184" t="s">
        <v>8246</v>
      </c>
      <c r="I1184">
        <v>1484239320</v>
      </c>
      <c r="J1184" s="10">
        <f t="shared" si="72"/>
        <v>42747.695833333331</v>
      </c>
      <c r="K1184">
        <v>1482609088</v>
      </c>
      <c r="L1184" s="10">
        <f t="shared" si="73"/>
        <v>42728.827407407407</v>
      </c>
      <c r="M1184" t="b">
        <v>0</v>
      </c>
      <c r="N1184">
        <v>4</v>
      </c>
      <c r="O1184" t="b">
        <v>0</v>
      </c>
      <c r="P1184" t="s">
        <v>8284</v>
      </c>
      <c r="Q1184" s="5">
        <f t="shared" si="74"/>
        <v>4.2000000000000003E-2</v>
      </c>
      <c r="R1184" s="6">
        <f t="shared" si="75"/>
        <v>10.5</v>
      </c>
      <c r="S1184" t="s">
        <v>8336</v>
      </c>
      <c r="T1184" t="s">
        <v>8337</v>
      </c>
    </row>
    <row r="1185" spans="1:20" ht="43.2" x14ac:dyDescent="0.3">
      <c r="A1185">
        <v>1183</v>
      </c>
      <c r="B1185" s="3" t="s">
        <v>1184</v>
      </c>
      <c r="C1185" s="3" t="s">
        <v>5293</v>
      </c>
      <c r="D1185">
        <v>2500</v>
      </c>
      <c r="E1185">
        <v>100</v>
      </c>
      <c r="F1185" t="s">
        <v>8221</v>
      </c>
      <c r="G1185" t="s">
        <v>8224</v>
      </c>
      <c r="H1185" t="s">
        <v>8246</v>
      </c>
      <c r="I1185">
        <v>1478059140</v>
      </c>
      <c r="J1185" s="10">
        <f t="shared" si="72"/>
        <v>42676.165972222225</v>
      </c>
      <c r="K1185">
        <v>1476391223</v>
      </c>
      <c r="L1185" s="10">
        <f t="shared" si="73"/>
        <v>42656.86137731481</v>
      </c>
      <c r="M1185" t="b">
        <v>0</v>
      </c>
      <c r="N1185">
        <v>3</v>
      </c>
      <c r="O1185" t="b">
        <v>0</v>
      </c>
      <c r="P1185" t="s">
        <v>8284</v>
      </c>
      <c r="Q1185" s="5">
        <f t="shared" si="74"/>
        <v>0.04</v>
      </c>
      <c r="R1185" s="6">
        <f t="shared" si="75"/>
        <v>33.333333333333336</v>
      </c>
      <c r="S1185" t="s">
        <v>8336</v>
      </c>
      <c r="T1185" t="s">
        <v>8337</v>
      </c>
    </row>
    <row r="1186" spans="1:20" ht="43.2" x14ac:dyDescent="0.3">
      <c r="A1186">
        <v>1184</v>
      </c>
      <c r="B1186" s="3" t="s">
        <v>1185</v>
      </c>
      <c r="C1186" s="3" t="s">
        <v>5294</v>
      </c>
      <c r="D1186">
        <v>22000</v>
      </c>
      <c r="E1186">
        <v>23086</v>
      </c>
      <c r="F1186" t="s">
        <v>8219</v>
      </c>
      <c r="G1186" t="s">
        <v>8225</v>
      </c>
      <c r="H1186" t="s">
        <v>8247</v>
      </c>
      <c r="I1186">
        <v>1486391011</v>
      </c>
      <c r="J1186" s="10">
        <f t="shared" si="72"/>
        <v>42772.599664351852</v>
      </c>
      <c r="K1186">
        <v>1483712611</v>
      </c>
      <c r="L1186" s="10">
        <f t="shared" si="73"/>
        <v>42741.599664351852</v>
      </c>
      <c r="M1186" t="b">
        <v>0</v>
      </c>
      <c r="N1186">
        <v>375</v>
      </c>
      <c r="O1186" t="b">
        <v>1</v>
      </c>
      <c r="P1186" t="s">
        <v>8285</v>
      </c>
      <c r="Q1186" s="5">
        <f t="shared" si="74"/>
        <v>1.0493636363636363</v>
      </c>
      <c r="R1186" s="6">
        <f t="shared" si="75"/>
        <v>61.562666666666665</v>
      </c>
      <c r="S1186" t="s">
        <v>8338</v>
      </c>
      <c r="T1186" t="s">
        <v>8339</v>
      </c>
    </row>
    <row r="1187" spans="1:20" ht="57.6" x14ac:dyDescent="0.3">
      <c r="A1187">
        <v>1185</v>
      </c>
      <c r="B1187" s="3" t="s">
        <v>1186</v>
      </c>
      <c r="C1187" s="3" t="s">
        <v>5295</v>
      </c>
      <c r="D1187">
        <v>12500</v>
      </c>
      <c r="E1187">
        <v>13180</v>
      </c>
      <c r="F1187" t="s">
        <v>8219</v>
      </c>
      <c r="G1187" t="s">
        <v>8224</v>
      </c>
      <c r="H1187" t="s">
        <v>8246</v>
      </c>
      <c r="I1187">
        <v>1433736000</v>
      </c>
      <c r="J1187" s="10">
        <f t="shared" si="72"/>
        <v>42163.166666666672</v>
      </c>
      <c r="K1187">
        <v>1430945149</v>
      </c>
      <c r="L1187" s="10">
        <f t="shared" si="73"/>
        <v>42130.865150462967</v>
      </c>
      <c r="M1187" t="b">
        <v>0</v>
      </c>
      <c r="N1187">
        <v>111</v>
      </c>
      <c r="O1187" t="b">
        <v>1</v>
      </c>
      <c r="P1187" t="s">
        <v>8285</v>
      </c>
      <c r="Q1187" s="5">
        <f t="shared" si="74"/>
        <v>1.0544</v>
      </c>
      <c r="R1187" s="6">
        <f t="shared" si="75"/>
        <v>118.73873873873873</v>
      </c>
      <c r="S1187" t="s">
        <v>8338</v>
      </c>
      <c r="T1187" t="s">
        <v>8339</v>
      </c>
    </row>
    <row r="1188" spans="1:20" ht="43.2" x14ac:dyDescent="0.3">
      <c r="A1188">
        <v>1186</v>
      </c>
      <c r="B1188" s="3" t="s">
        <v>1187</v>
      </c>
      <c r="C1188" s="3" t="s">
        <v>5296</v>
      </c>
      <c r="D1188">
        <v>7500</v>
      </c>
      <c r="E1188">
        <v>8005</v>
      </c>
      <c r="F1188" t="s">
        <v>8219</v>
      </c>
      <c r="G1188" t="s">
        <v>8225</v>
      </c>
      <c r="H1188" t="s">
        <v>8247</v>
      </c>
      <c r="I1188">
        <v>1433198520</v>
      </c>
      <c r="J1188" s="10">
        <f t="shared" si="72"/>
        <v>42156.945833333331</v>
      </c>
      <c r="K1188">
        <v>1430340195</v>
      </c>
      <c r="L1188" s="10">
        <f t="shared" si="73"/>
        <v>42123.86336805555</v>
      </c>
      <c r="M1188" t="b">
        <v>0</v>
      </c>
      <c r="N1188">
        <v>123</v>
      </c>
      <c r="O1188" t="b">
        <v>1</v>
      </c>
      <c r="P1188" t="s">
        <v>8285</v>
      </c>
      <c r="Q1188" s="5">
        <f t="shared" si="74"/>
        <v>1.0673333333333332</v>
      </c>
      <c r="R1188" s="6">
        <f t="shared" si="75"/>
        <v>65.081300813008127</v>
      </c>
      <c r="S1188" t="s">
        <v>8338</v>
      </c>
      <c r="T1188" t="s">
        <v>8339</v>
      </c>
    </row>
    <row r="1189" spans="1:20" ht="43.2" x14ac:dyDescent="0.3">
      <c r="A1189">
        <v>1187</v>
      </c>
      <c r="B1189" s="3" t="s">
        <v>1188</v>
      </c>
      <c r="C1189" s="3" t="s">
        <v>5297</v>
      </c>
      <c r="D1189">
        <v>8750</v>
      </c>
      <c r="E1189">
        <v>9111</v>
      </c>
      <c r="F1189" t="s">
        <v>8219</v>
      </c>
      <c r="G1189" t="s">
        <v>8224</v>
      </c>
      <c r="H1189" t="s">
        <v>8246</v>
      </c>
      <c r="I1189">
        <v>1431885600</v>
      </c>
      <c r="J1189" s="10">
        <f t="shared" si="72"/>
        <v>42141.75</v>
      </c>
      <c r="K1189">
        <v>1429133323</v>
      </c>
      <c r="L1189" s="10">
        <f t="shared" si="73"/>
        <v>42109.894942129627</v>
      </c>
      <c r="M1189" t="b">
        <v>0</v>
      </c>
      <c r="N1189">
        <v>70</v>
      </c>
      <c r="O1189" t="b">
        <v>1</v>
      </c>
      <c r="P1189" t="s">
        <v>8285</v>
      </c>
      <c r="Q1189" s="5">
        <f t="shared" si="74"/>
        <v>1.0412571428571429</v>
      </c>
      <c r="R1189" s="6">
        <f t="shared" si="75"/>
        <v>130.15714285714284</v>
      </c>
      <c r="S1189" t="s">
        <v>8338</v>
      </c>
      <c r="T1189" t="s">
        <v>8339</v>
      </c>
    </row>
    <row r="1190" spans="1:20" ht="43.2" x14ac:dyDescent="0.3">
      <c r="A1190">
        <v>1188</v>
      </c>
      <c r="B1190" s="3" t="s">
        <v>1189</v>
      </c>
      <c r="C1190" s="3" t="s">
        <v>5298</v>
      </c>
      <c r="D1190">
        <v>2000</v>
      </c>
      <c r="E1190">
        <v>3211</v>
      </c>
      <c r="F1190" t="s">
        <v>8219</v>
      </c>
      <c r="G1190" t="s">
        <v>8229</v>
      </c>
      <c r="H1190" t="s">
        <v>8251</v>
      </c>
      <c r="I1190">
        <v>1482943740</v>
      </c>
      <c r="J1190" s="10">
        <f t="shared" si="72"/>
        <v>42732.700694444444</v>
      </c>
      <c r="K1190">
        <v>1481129340</v>
      </c>
      <c r="L1190" s="10">
        <f t="shared" si="73"/>
        <v>42711.700694444444</v>
      </c>
      <c r="M1190" t="b">
        <v>0</v>
      </c>
      <c r="N1190">
        <v>85</v>
      </c>
      <c r="O1190" t="b">
        <v>1</v>
      </c>
      <c r="P1190" t="s">
        <v>8285</v>
      </c>
      <c r="Q1190" s="5">
        <f t="shared" si="74"/>
        <v>1.6054999999999999</v>
      </c>
      <c r="R1190" s="6">
        <f t="shared" si="75"/>
        <v>37.776470588235291</v>
      </c>
      <c r="S1190" t="s">
        <v>8338</v>
      </c>
      <c r="T1190" t="s">
        <v>8339</v>
      </c>
    </row>
    <row r="1191" spans="1:20" ht="43.2" x14ac:dyDescent="0.3">
      <c r="A1191">
        <v>1189</v>
      </c>
      <c r="B1191" s="3" t="s">
        <v>1190</v>
      </c>
      <c r="C1191" s="3" t="s">
        <v>5299</v>
      </c>
      <c r="D1191">
        <v>9000</v>
      </c>
      <c r="E1191">
        <v>9700</v>
      </c>
      <c r="F1191" t="s">
        <v>8219</v>
      </c>
      <c r="G1191" t="s">
        <v>8224</v>
      </c>
      <c r="H1191" t="s">
        <v>8246</v>
      </c>
      <c r="I1191">
        <v>1467242995</v>
      </c>
      <c r="J1191" s="10">
        <f t="shared" si="72"/>
        <v>42550.979108796295</v>
      </c>
      <c r="K1191">
        <v>1465428595</v>
      </c>
      <c r="L1191" s="10">
        <f t="shared" si="73"/>
        <v>42529.979108796295</v>
      </c>
      <c r="M1191" t="b">
        <v>0</v>
      </c>
      <c r="N1191">
        <v>86</v>
      </c>
      <c r="O1191" t="b">
        <v>1</v>
      </c>
      <c r="P1191" t="s">
        <v>8285</v>
      </c>
      <c r="Q1191" s="5">
        <f t="shared" si="74"/>
        <v>1.0777777777777777</v>
      </c>
      <c r="R1191" s="6">
        <f t="shared" si="75"/>
        <v>112.79069767441861</v>
      </c>
      <c r="S1191" t="s">
        <v>8338</v>
      </c>
      <c r="T1191" t="s">
        <v>8339</v>
      </c>
    </row>
    <row r="1192" spans="1:20" ht="28.8" x14ac:dyDescent="0.3">
      <c r="A1192">
        <v>1190</v>
      </c>
      <c r="B1192" s="3" t="s">
        <v>1191</v>
      </c>
      <c r="C1192" s="3" t="s">
        <v>5300</v>
      </c>
      <c r="D1192">
        <v>500</v>
      </c>
      <c r="E1192">
        <v>675</v>
      </c>
      <c r="F1192" t="s">
        <v>8219</v>
      </c>
      <c r="G1192" t="s">
        <v>8224</v>
      </c>
      <c r="H1192" t="s">
        <v>8246</v>
      </c>
      <c r="I1192">
        <v>1409500725</v>
      </c>
      <c r="J1192" s="10">
        <f t="shared" si="72"/>
        <v>41882.665798611109</v>
      </c>
      <c r="K1192">
        <v>1406908725</v>
      </c>
      <c r="L1192" s="10">
        <f t="shared" si="73"/>
        <v>41852.665798611109</v>
      </c>
      <c r="M1192" t="b">
        <v>0</v>
      </c>
      <c r="N1192">
        <v>13</v>
      </c>
      <c r="O1192" t="b">
        <v>1</v>
      </c>
      <c r="P1192" t="s">
        <v>8285</v>
      </c>
      <c r="Q1192" s="5">
        <f t="shared" si="74"/>
        <v>1.35</v>
      </c>
      <c r="R1192" s="6">
        <f t="shared" si="75"/>
        <v>51.92307692307692</v>
      </c>
      <c r="S1192" t="s">
        <v>8338</v>
      </c>
      <c r="T1192" t="s">
        <v>8339</v>
      </c>
    </row>
    <row r="1193" spans="1:20" ht="43.2" x14ac:dyDescent="0.3">
      <c r="A1193">
        <v>1191</v>
      </c>
      <c r="B1193" s="3" t="s">
        <v>1192</v>
      </c>
      <c r="C1193" s="3" t="s">
        <v>5301</v>
      </c>
      <c r="D1193">
        <v>2700</v>
      </c>
      <c r="E1193">
        <v>2945</v>
      </c>
      <c r="F1193" t="s">
        <v>8219</v>
      </c>
      <c r="G1193" t="s">
        <v>8224</v>
      </c>
      <c r="H1193" t="s">
        <v>8246</v>
      </c>
      <c r="I1193">
        <v>1458480560</v>
      </c>
      <c r="J1193" s="10">
        <f t="shared" si="72"/>
        <v>42449.562037037031</v>
      </c>
      <c r="K1193">
        <v>1455892160</v>
      </c>
      <c r="L1193" s="10">
        <f t="shared" si="73"/>
        <v>42419.603703703702</v>
      </c>
      <c r="M1193" t="b">
        <v>0</v>
      </c>
      <c r="N1193">
        <v>33</v>
      </c>
      <c r="O1193" t="b">
        <v>1</v>
      </c>
      <c r="P1193" t="s">
        <v>8285</v>
      </c>
      <c r="Q1193" s="5">
        <f t="shared" si="74"/>
        <v>1.0907407407407408</v>
      </c>
      <c r="R1193" s="6">
        <f t="shared" si="75"/>
        <v>89.242424242424249</v>
      </c>
      <c r="S1193" t="s">
        <v>8338</v>
      </c>
      <c r="T1193" t="s">
        <v>8339</v>
      </c>
    </row>
    <row r="1194" spans="1:20" ht="28.8" x14ac:dyDescent="0.3">
      <c r="A1194">
        <v>1192</v>
      </c>
      <c r="B1194" s="3" t="s">
        <v>1193</v>
      </c>
      <c r="C1194" s="3" t="s">
        <v>5302</v>
      </c>
      <c r="D1194">
        <v>100</v>
      </c>
      <c r="E1194">
        <v>290</v>
      </c>
      <c r="F1194" t="s">
        <v>8219</v>
      </c>
      <c r="G1194" t="s">
        <v>8225</v>
      </c>
      <c r="H1194" t="s">
        <v>8247</v>
      </c>
      <c r="I1194">
        <v>1486814978</v>
      </c>
      <c r="J1194" s="10">
        <f t="shared" si="72"/>
        <v>42777.506689814814</v>
      </c>
      <c r="K1194">
        <v>1484222978</v>
      </c>
      <c r="L1194" s="10">
        <f t="shared" si="73"/>
        <v>42747.506689814814</v>
      </c>
      <c r="M1194" t="b">
        <v>0</v>
      </c>
      <c r="N1194">
        <v>15</v>
      </c>
      <c r="O1194" t="b">
        <v>1</v>
      </c>
      <c r="P1194" t="s">
        <v>8285</v>
      </c>
      <c r="Q1194" s="5">
        <f t="shared" si="74"/>
        <v>2.9</v>
      </c>
      <c r="R1194" s="6">
        <f t="shared" si="75"/>
        <v>19.333333333333332</v>
      </c>
      <c r="S1194" t="s">
        <v>8338</v>
      </c>
      <c r="T1194" t="s">
        <v>8339</v>
      </c>
    </row>
    <row r="1195" spans="1:20" ht="57.6" x14ac:dyDescent="0.3">
      <c r="A1195">
        <v>1193</v>
      </c>
      <c r="B1195" s="3" t="s">
        <v>1194</v>
      </c>
      <c r="C1195" s="3" t="s">
        <v>5303</v>
      </c>
      <c r="D1195">
        <v>21000</v>
      </c>
      <c r="E1195">
        <v>21831</v>
      </c>
      <c r="F1195" t="s">
        <v>8219</v>
      </c>
      <c r="G1195" t="s">
        <v>8224</v>
      </c>
      <c r="H1195" t="s">
        <v>8246</v>
      </c>
      <c r="I1195">
        <v>1460223453</v>
      </c>
      <c r="J1195" s="10">
        <f t="shared" si="72"/>
        <v>42469.734409722223</v>
      </c>
      <c r="K1195">
        <v>1455043053</v>
      </c>
      <c r="L1195" s="10">
        <f t="shared" si="73"/>
        <v>42409.776076388895</v>
      </c>
      <c r="M1195" t="b">
        <v>0</v>
      </c>
      <c r="N1195">
        <v>273</v>
      </c>
      <c r="O1195" t="b">
        <v>1</v>
      </c>
      <c r="P1195" t="s">
        <v>8285</v>
      </c>
      <c r="Q1195" s="5">
        <f t="shared" si="74"/>
        <v>1.0395714285714286</v>
      </c>
      <c r="R1195" s="6">
        <f t="shared" si="75"/>
        <v>79.967032967032964</v>
      </c>
      <c r="S1195" t="s">
        <v>8338</v>
      </c>
      <c r="T1195" t="s">
        <v>8339</v>
      </c>
    </row>
    <row r="1196" spans="1:20" ht="43.2" x14ac:dyDescent="0.3">
      <c r="A1196">
        <v>1194</v>
      </c>
      <c r="B1196" s="3" t="s">
        <v>1195</v>
      </c>
      <c r="C1196" s="3" t="s">
        <v>5304</v>
      </c>
      <c r="D1196">
        <v>12500</v>
      </c>
      <c r="E1196">
        <v>40280</v>
      </c>
      <c r="F1196" t="s">
        <v>8219</v>
      </c>
      <c r="G1196" t="s">
        <v>8241</v>
      </c>
      <c r="H1196" t="s">
        <v>8249</v>
      </c>
      <c r="I1196">
        <v>1428493379</v>
      </c>
      <c r="J1196" s="10">
        <f t="shared" si="72"/>
        <v>42102.488182870366</v>
      </c>
      <c r="K1196">
        <v>1425901379</v>
      </c>
      <c r="L1196" s="10">
        <f t="shared" si="73"/>
        <v>42072.488182870366</v>
      </c>
      <c r="M1196" t="b">
        <v>0</v>
      </c>
      <c r="N1196">
        <v>714</v>
      </c>
      <c r="O1196" t="b">
        <v>1</v>
      </c>
      <c r="P1196" t="s">
        <v>8285</v>
      </c>
      <c r="Q1196" s="5">
        <f t="shared" si="74"/>
        <v>3.2223999999999999</v>
      </c>
      <c r="R1196" s="6">
        <f t="shared" si="75"/>
        <v>56.414565826330531</v>
      </c>
      <c r="S1196" t="s">
        <v>8338</v>
      </c>
      <c r="T1196" t="s">
        <v>8339</v>
      </c>
    </row>
    <row r="1197" spans="1:20" ht="57.6" x14ac:dyDescent="0.3">
      <c r="A1197">
        <v>1195</v>
      </c>
      <c r="B1197" s="3" t="s">
        <v>1196</v>
      </c>
      <c r="C1197" s="3" t="s">
        <v>5305</v>
      </c>
      <c r="D1197">
        <v>10000</v>
      </c>
      <c r="E1197">
        <v>13500</v>
      </c>
      <c r="F1197" t="s">
        <v>8219</v>
      </c>
      <c r="G1197" t="s">
        <v>8237</v>
      </c>
      <c r="H1197" t="s">
        <v>8249</v>
      </c>
      <c r="I1197">
        <v>1450602000</v>
      </c>
      <c r="J1197" s="10">
        <f t="shared" si="72"/>
        <v>42358.375</v>
      </c>
      <c r="K1197">
        <v>1445415653</v>
      </c>
      <c r="L1197" s="10">
        <f t="shared" si="73"/>
        <v>42298.34783564815</v>
      </c>
      <c r="M1197" t="b">
        <v>0</v>
      </c>
      <c r="N1197">
        <v>170</v>
      </c>
      <c r="O1197" t="b">
        <v>1</v>
      </c>
      <c r="P1197" t="s">
        <v>8285</v>
      </c>
      <c r="Q1197" s="5">
        <f t="shared" si="74"/>
        <v>1.35</v>
      </c>
      <c r="R1197" s="6">
        <f t="shared" si="75"/>
        <v>79.411764705882348</v>
      </c>
      <c r="S1197" t="s">
        <v>8338</v>
      </c>
      <c r="T1197" t="s">
        <v>8339</v>
      </c>
    </row>
    <row r="1198" spans="1:20" ht="28.8" x14ac:dyDescent="0.3">
      <c r="A1198">
        <v>1196</v>
      </c>
      <c r="B1198" s="3" t="s">
        <v>1197</v>
      </c>
      <c r="C1198" s="3" t="s">
        <v>5306</v>
      </c>
      <c r="D1198">
        <v>14500</v>
      </c>
      <c r="E1198">
        <v>39137</v>
      </c>
      <c r="F1198" t="s">
        <v>8219</v>
      </c>
      <c r="G1198" t="s">
        <v>8225</v>
      </c>
      <c r="H1198" t="s">
        <v>8247</v>
      </c>
      <c r="I1198">
        <v>1450467539</v>
      </c>
      <c r="J1198" s="10">
        <f t="shared" si="72"/>
        <v>42356.818738425922</v>
      </c>
      <c r="K1198">
        <v>1447875539</v>
      </c>
      <c r="L1198" s="10">
        <f t="shared" si="73"/>
        <v>42326.818738425922</v>
      </c>
      <c r="M1198" t="b">
        <v>0</v>
      </c>
      <c r="N1198">
        <v>512</v>
      </c>
      <c r="O1198" t="b">
        <v>1</v>
      </c>
      <c r="P1198" t="s">
        <v>8285</v>
      </c>
      <c r="Q1198" s="5">
        <f t="shared" si="74"/>
        <v>2.6991034482758622</v>
      </c>
      <c r="R1198" s="6">
        <f t="shared" si="75"/>
        <v>76.439453125</v>
      </c>
      <c r="S1198" t="s">
        <v>8338</v>
      </c>
      <c r="T1198" t="s">
        <v>8339</v>
      </c>
    </row>
    <row r="1199" spans="1:20" ht="57.6" x14ac:dyDescent="0.3">
      <c r="A1199">
        <v>1197</v>
      </c>
      <c r="B1199" s="3" t="s">
        <v>1198</v>
      </c>
      <c r="C1199" s="3" t="s">
        <v>5307</v>
      </c>
      <c r="D1199">
        <v>15000</v>
      </c>
      <c r="E1199">
        <v>37994</v>
      </c>
      <c r="F1199" t="s">
        <v>8219</v>
      </c>
      <c r="G1199" t="s">
        <v>8224</v>
      </c>
      <c r="H1199" t="s">
        <v>8246</v>
      </c>
      <c r="I1199">
        <v>1465797540</v>
      </c>
      <c r="J1199" s="10">
        <f t="shared" si="72"/>
        <v>42534.249305555553</v>
      </c>
      <c r="K1199">
        <v>1463155034</v>
      </c>
      <c r="L1199" s="10">
        <f t="shared" si="73"/>
        <v>42503.66474537037</v>
      </c>
      <c r="M1199" t="b">
        <v>0</v>
      </c>
      <c r="N1199">
        <v>314</v>
      </c>
      <c r="O1199" t="b">
        <v>1</v>
      </c>
      <c r="P1199" t="s">
        <v>8285</v>
      </c>
      <c r="Q1199" s="5">
        <f t="shared" si="74"/>
        <v>2.5329333333333333</v>
      </c>
      <c r="R1199" s="6">
        <f t="shared" si="75"/>
        <v>121</v>
      </c>
      <c r="S1199" t="s">
        <v>8338</v>
      </c>
      <c r="T1199" t="s">
        <v>8339</v>
      </c>
    </row>
    <row r="1200" spans="1:20" ht="43.2" x14ac:dyDescent="0.3">
      <c r="A1200">
        <v>1198</v>
      </c>
      <c r="B1200" s="3" t="s">
        <v>1199</v>
      </c>
      <c r="C1200" s="3" t="s">
        <v>5308</v>
      </c>
      <c r="D1200">
        <v>3500</v>
      </c>
      <c r="E1200">
        <v>9121</v>
      </c>
      <c r="F1200" t="s">
        <v>8219</v>
      </c>
      <c r="G1200" t="s">
        <v>8224</v>
      </c>
      <c r="H1200" t="s">
        <v>8246</v>
      </c>
      <c r="I1200">
        <v>1451530800</v>
      </c>
      <c r="J1200" s="10">
        <f t="shared" si="72"/>
        <v>42369.125</v>
      </c>
      <c r="K1200">
        <v>1448463086</v>
      </c>
      <c r="L1200" s="10">
        <f t="shared" si="73"/>
        <v>42333.619050925925</v>
      </c>
      <c r="M1200" t="b">
        <v>0</v>
      </c>
      <c r="N1200">
        <v>167</v>
      </c>
      <c r="O1200" t="b">
        <v>1</v>
      </c>
      <c r="P1200" t="s">
        <v>8285</v>
      </c>
      <c r="Q1200" s="5">
        <f t="shared" si="74"/>
        <v>2.6059999999999999</v>
      </c>
      <c r="R1200" s="6">
        <f t="shared" si="75"/>
        <v>54.616766467065865</v>
      </c>
      <c r="S1200" t="s">
        <v>8338</v>
      </c>
      <c r="T1200" t="s">
        <v>8339</v>
      </c>
    </row>
    <row r="1201" spans="1:20" ht="43.2" x14ac:dyDescent="0.3">
      <c r="A1201">
        <v>1199</v>
      </c>
      <c r="B1201" s="3" t="s">
        <v>1200</v>
      </c>
      <c r="C1201" s="3" t="s">
        <v>5309</v>
      </c>
      <c r="D1201">
        <v>2658</v>
      </c>
      <c r="E1201">
        <v>2693</v>
      </c>
      <c r="F1201" t="s">
        <v>8219</v>
      </c>
      <c r="G1201" t="s">
        <v>8225</v>
      </c>
      <c r="H1201" t="s">
        <v>8247</v>
      </c>
      <c r="I1201">
        <v>1436380200</v>
      </c>
      <c r="J1201" s="10">
        <f t="shared" si="72"/>
        <v>42193.770833333328</v>
      </c>
      <c r="K1201">
        <v>1433615400</v>
      </c>
      <c r="L1201" s="10">
        <f t="shared" si="73"/>
        <v>42161.770833333328</v>
      </c>
      <c r="M1201" t="b">
        <v>0</v>
      </c>
      <c r="N1201">
        <v>9</v>
      </c>
      <c r="O1201" t="b">
        <v>1</v>
      </c>
      <c r="P1201" t="s">
        <v>8285</v>
      </c>
      <c r="Q1201" s="5">
        <f t="shared" si="74"/>
        <v>1.0131677953348381</v>
      </c>
      <c r="R1201" s="6">
        <f t="shared" si="75"/>
        <v>299.22222222222223</v>
      </c>
      <c r="S1201" t="s">
        <v>8338</v>
      </c>
      <c r="T1201" t="s">
        <v>8339</v>
      </c>
    </row>
    <row r="1202" spans="1:20" ht="43.2" x14ac:dyDescent="0.3">
      <c r="A1202">
        <v>1200</v>
      </c>
      <c r="B1202" s="3" t="s">
        <v>1201</v>
      </c>
      <c r="C1202" s="3" t="s">
        <v>5310</v>
      </c>
      <c r="D1202">
        <v>4800</v>
      </c>
      <c r="E1202">
        <v>6029</v>
      </c>
      <c r="F1202" t="s">
        <v>8219</v>
      </c>
      <c r="G1202" t="s">
        <v>8224</v>
      </c>
      <c r="H1202" t="s">
        <v>8246</v>
      </c>
      <c r="I1202">
        <v>1429183656</v>
      </c>
      <c r="J1202" s="10">
        <f t="shared" si="72"/>
        <v>42110.477500000001</v>
      </c>
      <c r="K1202">
        <v>1427369256</v>
      </c>
      <c r="L1202" s="10">
        <f t="shared" si="73"/>
        <v>42089.477500000001</v>
      </c>
      <c r="M1202" t="b">
        <v>0</v>
      </c>
      <c r="N1202">
        <v>103</v>
      </c>
      <c r="O1202" t="b">
        <v>1</v>
      </c>
      <c r="P1202" t="s">
        <v>8285</v>
      </c>
      <c r="Q1202" s="5">
        <f t="shared" si="74"/>
        <v>1.2560416666666667</v>
      </c>
      <c r="R1202" s="6">
        <f t="shared" si="75"/>
        <v>58.533980582524272</v>
      </c>
      <c r="S1202" t="s">
        <v>8338</v>
      </c>
      <c r="T1202" t="s">
        <v>8339</v>
      </c>
    </row>
    <row r="1203" spans="1:20" ht="43.2" x14ac:dyDescent="0.3">
      <c r="A1203">
        <v>1201</v>
      </c>
      <c r="B1203" s="3" t="s">
        <v>1202</v>
      </c>
      <c r="C1203" s="3" t="s">
        <v>5311</v>
      </c>
      <c r="D1203">
        <v>6000</v>
      </c>
      <c r="E1203">
        <v>6146.27</v>
      </c>
      <c r="F1203" t="s">
        <v>8219</v>
      </c>
      <c r="G1203" t="s">
        <v>8225</v>
      </c>
      <c r="H1203" t="s">
        <v>8247</v>
      </c>
      <c r="I1203">
        <v>1468593246</v>
      </c>
      <c r="J1203" s="10">
        <f t="shared" si="72"/>
        <v>42566.60701388889</v>
      </c>
      <c r="K1203">
        <v>1466001246</v>
      </c>
      <c r="L1203" s="10">
        <f t="shared" si="73"/>
        <v>42536.60701388889</v>
      </c>
      <c r="M1203" t="b">
        <v>0</v>
      </c>
      <c r="N1203">
        <v>111</v>
      </c>
      <c r="O1203" t="b">
        <v>1</v>
      </c>
      <c r="P1203" t="s">
        <v>8285</v>
      </c>
      <c r="Q1203" s="5">
        <f t="shared" si="74"/>
        <v>1.0243783333333334</v>
      </c>
      <c r="R1203" s="6">
        <f t="shared" si="75"/>
        <v>55.371801801801809</v>
      </c>
      <c r="S1203" t="s">
        <v>8338</v>
      </c>
      <c r="T1203" t="s">
        <v>8339</v>
      </c>
    </row>
    <row r="1204" spans="1:20" ht="43.2" x14ac:dyDescent="0.3">
      <c r="A1204">
        <v>1202</v>
      </c>
      <c r="B1204" s="3" t="s">
        <v>1203</v>
      </c>
      <c r="C1204" s="3" t="s">
        <v>5312</v>
      </c>
      <c r="D1204">
        <v>25000</v>
      </c>
      <c r="E1204">
        <v>49811</v>
      </c>
      <c r="F1204" t="s">
        <v>8219</v>
      </c>
      <c r="G1204" t="s">
        <v>8226</v>
      </c>
      <c r="H1204" t="s">
        <v>8248</v>
      </c>
      <c r="I1204">
        <v>1435388154</v>
      </c>
      <c r="J1204" s="10">
        <f t="shared" si="72"/>
        <v>42182.288819444439</v>
      </c>
      <c r="K1204">
        <v>1432796154</v>
      </c>
      <c r="L1204" s="10">
        <f t="shared" si="73"/>
        <v>42152.288819444439</v>
      </c>
      <c r="M1204" t="b">
        <v>0</v>
      </c>
      <c r="N1204">
        <v>271</v>
      </c>
      <c r="O1204" t="b">
        <v>1</v>
      </c>
      <c r="P1204" t="s">
        <v>8285</v>
      </c>
      <c r="Q1204" s="5">
        <f t="shared" si="74"/>
        <v>1.99244</v>
      </c>
      <c r="R1204" s="6">
        <f t="shared" si="75"/>
        <v>183.80442804428046</v>
      </c>
      <c r="S1204" t="s">
        <v>8338</v>
      </c>
      <c r="T1204" t="s">
        <v>8339</v>
      </c>
    </row>
    <row r="1205" spans="1:20" ht="43.2" x14ac:dyDescent="0.3">
      <c r="A1205">
        <v>1203</v>
      </c>
      <c r="B1205" s="3" t="s">
        <v>1204</v>
      </c>
      <c r="C1205" s="3" t="s">
        <v>5313</v>
      </c>
      <c r="D1205">
        <v>16300</v>
      </c>
      <c r="E1205">
        <v>16700</v>
      </c>
      <c r="F1205" t="s">
        <v>8219</v>
      </c>
      <c r="G1205" t="s">
        <v>8224</v>
      </c>
      <c r="H1205" t="s">
        <v>8246</v>
      </c>
      <c r="I1205">
        <v>1433083527</v>
      </c>
      <c r="J1205" s="10">
        <f t="shared" si="72"/>
        <v>42155.614895833336</v>
      </c>
      <c r="K1205">
        <v>1430491527</v>
      </c>
      <c r="L1205" s="10">
        <f t="shared" si="73"/>
        <v>42125.614895833336</v>
      </c>
      <c r="M1205" t="b">
        <v>0</v>
      </c>
      <c r="N1205">
        <v>101</v>
      </c>
      <c r="O1205" t="b">
        <v>1</v>
      </c>
      <c r="P1205" t="s">
        <v>8285</v>
      </c>
      <c r="Q1205" s="5">
        <f t="shared" si="74"/>
        <v>1.0245398773006136</v>
      </c>
      <c r="R1205" s="6">
        <f t="shared" si="75"/>
        <v>165.34653465346534</v>
      </c>
      <c r="S1205" t="s">
        <v>8338</v>
      </c>
      <c r="T1205" t="s">
        <v>8339</v>
      </c>
    </row>
    <row r="1206" spans="1:20" ht="43.2" x14ac:dyDescent="0.3">
      <c r="A1206">
        <v>1204</v>
      </c>
      <c r="B1206" s="3" t="s">
        <v>1205</v>
      </c>
      <c r="C1206" s="3" t="s">
        <v>5314</v>
      </c>
      <c r="D1206">
        <v>13000</v>
      </c>
      <c r="E1206">
        <v>13383</v>
      </c>
      <c r="F1206" t="s">
        <v>8219</v>
      </c>
      <c r="G1206" t="s">
        <v>8224</v>
      </c>
      <c r="H1206" t="s">
        <v>8246</v>
      </c>
      <c r="I1206">
        <v>1449205200</v>
      </c>
      <c r="J1206" s="10">
        <f t="shared" si="72"/>
        <v>42342.208333333328</v>
      </c>
      <c r="K1206">
        <v>1445363833</v>
      </c>
      <c r="L1206" s="10">
        <f t="shared" si="73"/>
        <v>42297.748067129629</v>
      </c>
      <c r="M1206" t="b">
        <v>0</v>
      </c>
      <c r="N1206">
        <v>57</v>
      </c>
      <c r="O1206" t="b">
        <v>1</v>
      </c>
      <c r="P1206" t="s">
        <v>8285</v>
      </c>
      <c r="Q1206" s="5">
        <f t="shared" si="74"/>
        <v>1.0294615384615384</v>
      </c>
      <c r="R1206" s="6">
        <f t="shared" si="75"/>
        <v>234.78947368421052</v>
      </c>
      <c r="S1206" t="s">
        <v>8338</v>
      </c>
      <c r="T1206" t="s">
        <v>8339</v>
      </c>
    </row>
    <row r="1207" spans="1:20" ht="43.2" x14ac:dyDescent="0.3">
      <c r="A1207">
        <v>1205</v>
      </c>
      <c r="B1207" s="3" t="s">
        <v>1206</v>
      </c>
      <c r="C1207" s="3" t="s">
        <v>5315</v>
      </c>
      <c r="D1207">
        <v>13000</v>
      </c>
      <c r="E1207">
        <v>13112</v>
      </c>
      <c r="F1207" t="s">
        <v>8219</v>
      </c>
      <c r="G1207" t="s">
        <v>8236</v>
      </c>
      <c r="H1207" t="s">
        <v>8249</v>
      </c>
      <c r="I1207">
        <v>1434197351</v>
      </c>
      <c r="J1207" s="10">
        <f t="shared" si="72"/>
        <v>42168.506377314814</v>
      </c>
      <c r="K1207">
        <v>1431605351</v>
      </c>
      <c r="L1207" s="10">
        <f t="shared" si="73"/>
        <v>42138.506377314814</v>
      </c>
      <c r="M1207" t="b">
        <v>0</v>
      </c>
      <c r="N1207">
        <v>62</v>
      </c>
      <c r="O1207" t="b">
        <v>1</v>
      </c>
      <c r="P1207" t="s">
        <v>8285</v>
      </c>
      <c r="Q1207" s="5">
        <f t="shared" si="74"/>
        <v>1.0086153846153847</v>
      </c>
      <c r="R1207" s="6">
        <f t="shared" si="75"/>
        <v>211.48387096774192</v>
      </c>
      <c r="S1207" t="s">
        <v>8338</v>
      </c>
      <c r="T1207" t="s">
        <v>8339</v>
      </c>
    </row>
    <row r="1208" spans="1:20" ht="43.2" x14ac:dyDescent="0.3">
      <c r="A1208">
        <v>1206</v>
      </c>
      <c r="B1208" s="3" t="s">
        <v>1207</v>
      </c>
      <c r="C1208" s="3" t="s">
        <v>5316</v>
      </c>
      <c r="D1208">
        <v>900</v>
      </c>
      <c r="E1208">
        <v>1035</v>
      </c>
      <c r="F1208" t="s">
        <v>8219</v>
      </c>
      <c r="G1208" t="s">
        <v>8239</v>
      </c>
      <c r="H1208" t="s">
        <v>8249</v>
      </c>
      <c r="I1208">
        <v>1489238940</v>
      </c>
      <c r="J1208" s="10">
        <f t="shared" si="72"/>
        <v>42805.561805555553</v>
      </c>
      <c r="K1208">
        <v>1486406253</v>
      </c>
      <c r="L1208" s="10">
        <f t="shared" si="73"/>
        <v>42772.776076388895</v>
      </c>
      <c r="M1208" t="b">
        <v>0</v>
      </c>
      <c r="N1208">
        <v>32</v>
      </c>
      <c r="O1208" t="b">
        <v>1</v>
      </c>
      <c r="P1208" t="s">
        <v>8285</v>
      </c>
      <c r="Q1208" s="5">
        <f t="shared" si="74"/>
        <v>1.1499999999999999</v>
      </c>
      <c r="R1208" s="6">
        <f t="shared" si="75"/>
        <v>32.34375</v>
      </c>
      <c r="S1208" t="s">
        <v>8338</v>
      </c>
      <c r="T1208" t="s">
        <v>8339</v>
      </c>
    </row>
    <row r="1209" spans="1:20" ht="28.8" x14ac:dyDescent="0.3">
      <c r="A1209">
        <v>1207</v>
      </c>
      <c r="B1209" s="3" t="s">
        <v>1208</v>
      </c>
      <c r="C1209" s="3" t="s">
        <v>5317</v>
      </c>
      <c r="D1209">
        <v>16700</v>
      </c>
      <c r="E1209">
        <v>17396</v>
      </c>
      <c r="F1209" t="s">
        <v>8219</v>
      </c>
      <c r="G1209" t="s">
        <v>8237</v>
      </c>
      <c r="H1209" t="s">
        <v>8249</v>
      </c>
      <c r="I1209">
        <v>1459418400</v>
      </c>
      <c r="J1209" s="10">
        <f t="shared" si="72"/>
        <v>42460.416666666672</v>
      </c>
      <c r="K1209">
        <v>1456827573</v>
      </c>
      <c r="L1209" s="10">
        <f t="shared" si="73"/>
        <v>42430.430243055554</v>
      </c>
      <c r="M1209" t="b">
        <v>0</v>
      </c>
      <c r="N1209">
        <v>141</v>
      </c>
      <c r="O1209" t="b">
        <v>1</v>
      </c>
      <c r="P1209" t="s">
        <v>8285</v>
      </c>
      <c r="Q1209" s="5">
        <f t="shared" si="74"/>
        <v>1.0416766467065868</v>
      </c>
      <c r="R1209" s="6">
        <f t="shared" si="75"/>
        <v>123.37588652482269</v>
      </c>
      <c r="S1209" t="s">
        <v>8338</v>
      </c>
      <c r="T1209" t="s">
        <v>8339</v>
      </c>
    </row>
    <row r="1210" spans="1:20" ht="43.2" x14ac:dyDescent="0.3">
      <c r="A1210">
        <v>1208</v>
      </c>
      <c r="B1210" s="3" t="s">
        <v>1209</v>
      </c>
      <c r="C1210" s="3" t="s">
        <v>5318</v>
      </c>
      <c r="D1210">
        <v>10000</v>
      </c>
      <c r="E1210">
        <v>15530</v>
      </c>
      <c r="F1210" t="s">
        <v>8219</v>
      </c>
      <c r="G1210" t="s">
        <v>8224</v>
      </c>
      <c r="H1210" t="s">
        <v>8246</v>
      </c>
      <c r="I1210">
        <v>1458835264</v>
      </c>
      <c r="J1210" s="10">
        <f t="shared" si="72"/>
        <v>42453.667407407411</v>
      </c>
      <c r="K1210">
        <v>1456246864</v>
      </c>
      <c r="L1210" s="10">
        <f t="shared" si="73"/>
        <v>42423.709074074075</v>
      </c>
      <c r="M1210" t="b">
        <v>0</v>
      </c>
      <c r="N1210">
        <v>75</v>
      </c>
      <c r="O1210" t="b">
        <v>1</v>
      </c>
      <c r="P1210" t="s">
        <v>8285</v>
      </c>
      <c r="Q1210" s="5">
        <f t="shared" si="74"/>
        <v>1.5529999999999999</v>
      </c>
      <c r="R1210" s="6">
        <f t="shared" si="75"/>
        <v>207.06666666666666</v>
      </c>
      <c r="S1210" t="s">
        <v>8338</v>
      </c>
      <c r="T1210" t="s">
        <v>8339</v>
      </c>
    </row>
    <row r="1211" spans="1:20" ht="43.2" x14ac:dyDescent="0.3">
      <c r="A1211">
        <v>1209</v>
      </c>
      <c r="B1211" s="3" t="s">
        <v>1210</v>
      </c>
      <c r="C1211" s="3" t="s">
        <v>5319</v>
      </c>
      <c r="D1211">
        <v>6000</v>
      </c>
      <c r="E1211">
        <v>6360</v>
      </c>
      <c r="F1211" t="s">
        <v>8219</v>
      </c>
      <c r="G1211" t="s">
        <v>8224</v>
      </c>
      <c r="H1211" t="s">
        <v>8246</v>
      </c>
      <c r="I1211">
        <v>1488053905</v>
      </c>
      <c r="J1211" s="10">
        <f t="shared" si="72"/>
        <v>42791.846122685187</v>
      </c>
      <c r="K1211">
        <v>1485461905</v>
      </c>
      <c r="L1211" s="10">
        <f t="shared" si="73"/>
        <v>42761.846122685187</v>
      </c>
      <c r="M1211" t="b">
        <v>0</v>
      </c>
      <c r="N1211">
        <v>46</v>
      </c>
      <c r="O1211" t="b">
        <v>1</v>
      </c>
      <c r="P1211" t="s">
        <v>8285</v>
      </c>
      <c r="Q1211" s="5">
        <f t="shared" si="74"/>
        <v>1.06</v>
      </c>
      <c r="R1211" s="6">
        <f t="shared" si="75"/>
        <v>138.2608695652174</v>
      </c>
      <c r="S1211" t="s">
        <v>8338</v>
      </c>
      <c r="T1211" t="s">
        <v>8339</v>
      </c>
    </row>
    <row r="1212" spans="1:20" ht="28.8" x14ac:dyDescent="0.3">
      <c r="A1212">
        <v>1210</v>
      </c>
      <c r="B1212" s="3" t="s">
        <v>1211</v>
      </c>
      <c r="C1212" s="3" t="s">
        <v>5320</v>
      </c>
      <c r="D1212">
        <v>20000</v>
      </c>
      <c r="E1212">
        <v>50863</v>
      </c>
      <c r="F1212" t="s">
        <v>8219</v>
      </c>
      <c r="G1212" t="s">
        <v>8235</v>
      </c>
      <c r="H1212" t="s">
        <v>8255</v>
      </c>
      <c r="I1212">
        <v>1433106000</v>
      </c>
      <c r="J1212" s="10">
        <f t="shared" si="72"/>
        <v>42155.875</v>
      </c>
      <c r="K1212">
        <v>1431124572</v>
      </c>
      <c r="L1212" s="10">
        <f t="shared" si="73"/>
        <v>42132.941805555558</v>
      </c>
      <c r="M1212" t="b">
        <v>0</v>
      </c>
      <c r="N1212">
        <v>103</v>
      </c>
      <c r="O1212" t="b">
        <v>1</v>
      </c>
      <c r="P1212" t="s">
        <v>8285</v>
      </c>
      <c r="Q1212" s="5">
        <f t="shared" si="74"/>
        <v>2.5431499999999998</v>
      </c>
      <c r="R1212" s="6">
        <f t="shared" si="75"/>
        <v>493.81553398058253</v>
      </c>
      <c r="S1212" t="s">
        <v>8338</v>
      </c>
      <c r="T1212" t="s">
        <v>8339</v>
      </c>
    </row>
    <row r="1213" spans="1:20" ht="43.2" x14ac:dyDescent="0.3">
      <c r="A1213">
        <v>1211</v>
      </c>
      <c r="B1213" s="3" t="s">
        <v>1212</v>
      </c>
      <c r="C1213" s="3" t="s">
        <v>5321</v>
      </c>
      <c r="D1213">
        <v>1000</v>
      </c>
      <c r="E1213">
        <v>1011</v>
      </c>
      <c r="F1213" t="s">
        <v>8219</v>
      </c>
      <c r="G1213" t="s">
        <v>8229</v>
      </c>
      <c r="H1213" t="s">
        <v>8251</v>
      </c>
      <c r="I1213">
        <v>1465505261</v>
      </c>
      <c r="J1213" s="10">
        <f t="shared" si="72"/>
        <v>42530.866446759261</v>
      </c>
      <c r="K1213">
        <v>1464209261</v>
      </c>
      <c r="L1213" s="10">
        <f t="shared" si="73"/>
        <v>42515.866446759261</v>
      </c>
      <c r="M1213" t="b">
        <v>0</v>
      </c>
      <c r="N1213">
        <v>6</v>
      </c>
      <c r="O1213" t="b">
        <v>1</v>
      </c>
      <c r="P1213" t="s">
        <v>8285</v>
      </c>
      <c r="Q1213" s="5">
        <f t="shared" si="74"/>
        <v>1.0109999999999999</v>
      </c>
      <c r="R1213" s="6">
        <f t="shared" si="75"/>
        <v>168.5</v>
      </c>
      <c r="S1213" t="s">
        <v>8338</v>
      </c>
      <c r="T1213" t="s">
        <v>8339</v>
      </c>
    </row>
    <row r="1214" spans="1:20" ht="57.6" x14ac:dyDescent="0.3">
      <c r="A1214">
        <v>1212</v>
      </c>
      <c r="B1214" s="3" t="s">
        <v>1213</v>
      </c>
      <c r="C1214" s="3" t="s">
        <v>5322</v>
      </c>
      <c r="D1214">
        <v>2500</v>
      </c>
      <c r="E1214">
        <v>3226</v>
      </c>
      <c r="F1214" t="s">
        <v>8219</v>
      </c>
      <c r="G1214" t="s">
        <v>8224</v>
      </c>
      <c r="H1214" t="s">
        <v>8246</v>
      </c>
      <c r="I1214">
        <v>1448586000</v>
      </c>
      <c r="J1214" s="10">
        <f t="shared" si="72"/>
        <v>42335.041666666672</v>
      </c>
      <c r="K1214">
        <v>1447195695</v>
      </c>
      <c r="L1214" s="10">
        <f t="shared" si="73"/>
        <v>42318.950173611112</v>
      </c>
      <c r="M1214" t="b">
        <v>0</v>
      </c>
      <c r="N1214">
        <v>83</v>
      </c>
      <c r="O1214" t="b">
        <v>1</v>
      </c>
      <c r="P1214" t="s">
        <v>8285</v>
      </c>
      <c r="Q1214" s="5">
        <f t="shared" si="74"/>
        <v>1.2904</v>
      </c>
      <c r="R1214" s="6">
        <f t="shared" si="75"/>
        <v>38.867469879518069</v>
      </c>
      <c r="S1214" t="s">
        <v>8338</v>
      </c>
      <c r="T1214" t="s">
        <v>8339</v>
      </c>
    </row>
    <row r="1215" spans="1:20" ht="57.6" x14ac:dyDescent="0.3">
      <c r="A1215">
        <v>1213</v>
      </c>
      <c r="B1215" s="3" t="s">
        <v>1214</v>
      </c>
      <c r="C1215" s="3" t="s">
        <v>5323</v>
      </c>
      <c r="D1215">
        <v>6500</v>
      </c>
      <c r="E1215">
        <v>6645</v>
      </c>
      <c r="F1215" t="s">
        <v>8219</v>
      </c>
      <c r="G1215" t="s">
        <v>8225</v>
      </c>
      <c r="H1215" t="s">
        <v>8247</v>
      </c>
      <c r="I1215">
        <v>1485886100</v>
      </c>
      <c r="J1215" s="10">
        <f t="shared" si="72"/>
        <v>42766.755787037036</v>
      </c>
      <c r="K1215">
        <v>1482862100</v>
      </c>
      <c r="L1215" s="10">
        <f t="shared" si="73"/>
        <v>42731.755787037036</v>
      </c>
      <c r="M1215" t="b">
        <v>0</v>
      </c>
      <c r="N1215">
        <v>108</v>
      </c>
      <c r="O1215" t="b">
        <v>1</v>
      </c>
      <c r="P1215" t="s">
        <v>8285</v>
      </c>
      <c r="Q1215" s="5">
        <f t="shared" si="74"/>
        <v>1.0223076923076924</v>
      </c>
      <c r="R1215" s="6">
        <f t="shared" si="75"/>
        <v>61.527777777777779</v>
      </c>
      <c r="S1215" t="s">
        <v>8338</v>
      </c>
      <c r="T1215" t="s">
        <v>8339</v>
      </c>
    </row>
    <row r="1216" spans="1:20" ht="43.2" x14ac:dyDescent="0.3">
      <c r="A1216">
        <v>1214</v>
      </c>
      <c r="B1216" s="3" t="s">
        <v>1215</v>
      </c>
      <c r="C1216" s="3" t="s">
        <v>5324</v>
      </c>
      <c r="D1216">
        <v>2000</v>
      </c>
      <c r="E1216">
        <v>2636</v>
      </c>
      <c r="F1216" t="s">
        <v>8219</v>
      </c>
      <c r="G1216" t="s">
        <v>8224</v>
      </c>
      <c r="H1216" t="s">
        <v>8246</v>
      </c>
      <c r="I1216">
        <v>1433880605</v>
      </c>
      <c r="J1216" s="10">
        <f t="shared" si="72"/>
        <v>42164.840335648143</v>
      </c>
      <c r="K1216">
        <v>1428696605</v>
      </c>
      <c r="L1216" s="10">
        <f t="shared" si="73"/>
        <v>42104.840335648143</v>
      </c>
      <c r="M1216" t="b">
        <v>0</v>
      </c>
      <c r="N1216">
        <v>25</v>
      </c>
      <c r="O1216" t="b">
        <v>1</v>
      </c>
      <c r="P1216" t="s">
        <v>8285</v>
      </c>
      <c r="Q1216" s="5">
        <f t="shared" si="74"/>
        <v>1.3180000000000001</v>
      </c>
      <c r="R1216" s="6">
        <f t="shared" si="75"/>
        <v>105.44</v>
      </c>
      <c r="S1216" t="s">
        <v>8338</v>
      </c>
      <c r="T1216" t="s">
        <v>8339</v>
      </c>
    </row>
    <row r="1217" spans="1:20" ht="43.2" x14ac:dyDescent="0.3">
      <c r="A1217">
        <v>1215</v>
      </c>
      <c r="B1217" s="3" t="s">
        <v>1216</v>
      </c>
      <c r="C1217" s="3" t="s">
        <v>5325</v>
      </c>
      <c r="D1217">
        <v>5000</v>
      </c>
      <c r="E1217">
        <v>39304.01</v>
      </c>
      <c r="F1217" t="s">
        <v>8219</v>
      </c>
      <c r="G1217" t="s">
        <v>8224</v>
      </c>
      <c r="H1217" t="s">
        <v>8246</v>
      </c>
      <c r="I1217">
        <v>1401487756</v>
      </c>
      <c r="J1217" s="10">
        <f t="shared" si="72"/>
        <v>41789.923101851848</v>
      </c>
      <c r="K1217">
        <v>1398895756</v>
      </c>
      <c r="L1217" s="10">
        <f t="shared" si="73"/>
        <v>41759.923101851848</v>
      </c>
      <c r="M1217" t="b">
        <v>0</v>
      </c>
      <c r="N1217">
        <v>549</v>
      </c>
      <c r="O1217" t="b">
        <v>1</v>
      </c>
      <c r="P1217" t="s">
        <v>8285</v>
      </c>
      <c r="Q1217" s="5">
        <f t="shared" si="74"/>
        <v>7.8608020000000005</v>
      </c>
      <c r="R1217" s="6">
        <f t="shared" si="75"/>
        <v>71.592003642987251</v>
      </c>
      <c r="S1217" t="s">
        <v>8338</v>
      </c>
      <c r="T1217" t="s">
        <v>8339</v>
      </c>
    </row>
    <row r="1218" spans="1:20" ht="28.8" x14ac:dyDescent="0.3">
      <c r="A1218">
        <v>1216</v>
      </c>
      <c r="B1218" s="3" t="s">
        <v>1217</v>
      </c>
      <c r="C1218" s="3" t="s">
        <v>5326</v>
      </c>
      <c r="D1218">
        <v>14000</v>
      </c>
      <c r="E1218">
        <v>20398</v>
      </c>
      <c r="F1218" t="s">
        <v>8219</v>
      </c>
      <c r="G1218" t="s">
        <v>8224</v>
      </c>
      <c r="H1218" t="s">
        <v>8246</v>
      </c>
      <c r="I1218">
        <v>1443826980</v>
      </c>
      <c r="J1218" s="10">
        <f t="shared" si="72"/>
        <v>42279.960416666669</v>
      </c>
      <c r="K1218">
        <v>1441032457</v>
      </c>
      <c r="L1218" s="10">
        <f t="shared" si="73"/>
        <v>42247.616400462968</v>
      </c>
      <c r="M1218" t="b">
        <v>0</v>
      </c>
      <c r="N1218">
        <v>222</v>
      </c>
      <c r="O1218" t="b">
        <v>1</v>
      </c>
      <c r="P1218" t="s">
        <v>8285</v>
      </c>
      <c r="Q1218" s="5">
        <f t="shared" si="74"/>
        <v>1.4570000000000001</v>
      </c>
      <c r="R1218" s="6">
        <f t="shared" si="75"/>
        <v>91.882882882882882</v>
      </c>
      <c r="S1218" t="s">
        <v>8338</v>
      </c>
      <c r="T1218" t="s">
        <v>8339</v>
      </c>
    </row>
    <row r="1219" spans="1:20" ht="43.2" x14ac:dyDescent="0.3">
      <c r="A1219">
        <v>1217</v>
      </c>
      <c r="B1219" s="3" t="s">
        <v>1218</v>
      </c>
      <c r="C1219" s="3" t="s">
        <v>5327</v>
      </c>
      <c r="D1219">
        <v>26500</v>
      </c>
      <c r="E1219">
        <v>27189</v>
      </c>
      <c r="F1219" t="s">
        <v>8219</v>
      </c>
      <c r="G1219" t="s">
        <v>8224</v>
      </c>
      <c r="H1219" t="s">
        <v>8246</v>
      </c>
      <c r="I1219">
        <v>1468524340</v>
      </c>
      <c r="J1219" s="10">
        <f t="shared" ref="J1219:J1282" si="76">(((I1219/60)/60)/24)+DATE(1970,1,1)</f>
        <v>42565.809490740736</v>
      </c>
      <c r="K1219">
        <v>1465932340</v>
      </c>
      <c r="L1219" s="10">
        <f t="shared" ref="L1219:L1282" si="77">(((K1219/60)/60)/24)+DATE(1970,1,1)</f>
        <v>42535.809490740736</v>
      </c>
      <c r="M1219" t="b">
        <v>0</v>
      </c>
      <c r="N1219">
        <v>183</v>
      </c>
      <c r="O1219" t="b">
        <v>1</v>
      </c>
      <c r="P1219" t="s">
        <v>8285</v>
      </c>
      <c r="Q1219" s="5">
        <f t="shared" ref="Q1219:Q1282" si="78">E1219/D1219</f>
        <v>1.026</v>
      </c>
      <c r="R1219" s="6">
        <f t="shared" ref="R1219:R1282" si="79">E1219/N1219</f>
        <v>148.57377049180329</v>
      </c>
      <c r="S1219" t="s">
        <v>8338</v>
      </c>
      <c r="T1219" t="s">
        <v>8339</v>
      </c>
    </row>
    <row r="1220" spans="1:20" ht="43.2" x14ac:dyDescent="0.3">
      <c r="A1220">
        <v>1218</v>
      </c>
      <c r="B1220" s="3" t="s">
        <v>1219</v>
      </c>
      <c r="C1220" s="3" t="s">
        <v>5328</v>
      </c>
      <c r="D1220">
        <v>9000</v>
      </c>
      <c r="E1220">
        <v>15505</v>
      </c>
      <c r="F1220" t="s">
        <v>8219</v>
      </c>
      <c r="G1220" t="s">
        <v>8224</v>
      </c>
      <c r="H1220" t="s">
        <v>8246</v>
      </c>
      <c r="I1220">
        <v>1446346800</v>
      </c>
      <c r="J1220" s="10">
        <f t="shared" si="76"/>
        <v>42309.125</v>
      </c>
      <c r="K1220">
        <v>1443714800</v>
      </c>
      <c r="L1220" s="10">
        <f t="shared" si="77"/>
        <v>42278.662037037036</v>
      </c>
      <c r="M1220" t="b">
        <v>0</v>
      </c>
      <c r="N1220">
        <v>89</v>
      </c>
      <c r="O1220" t="b">
        <v>1</v>
      </c>
      <c r="P1220" t="s">
        <v>8285</v>
      </c>
      <c r="Q1220" s="5">
        <f t="shared" si="78"/>
        <v>1.7227777777777777</v>
      </c>
      <c r="R1220" s="6">
        <f t="shared" si="79"/>
        <v>174.2134831460674</v>
      </c>
      <c r="S1220" t="s">
        <v>8338</v>
      </c>
      <c r="T1220" t="s">
        <v>8339</v>
      </c>
    </row>
    <row r="1221" spans="1:20" ht="28.8" x14ac:dyDescent="0.3">
      <c r="A1221">
        <v>1219</v>
      </c>
      <c r="B1221" s="3" t="s">
        <v>1220</v>
      </c>
      <c r="C1221" s="3" t="s">
        <v>5329</v>
      </c>
      <c r="D1221">
        <v>16350</v>
      </c>
      <c r="E1221">
        <v>26024</v>
      </c>
      <c r="F1221" t="s">
        <v>8219</v>
      </c>
      <c r="G1221" t="s">
        <v>8224</v>
      </c>
      <c r="H1221" t="s">
        <v>8246</v>
      </c>
      <c r="I1221">
        <v>1476961513</v>
      </c>
      <c r="J1221" s="10">
        <f t="shared" si="76"/>
        <v>42663.461956018517</v>
      </c>
      <c r="K1221">
        <v>1474369513</v>
      </c>
      <c r="L1221" s="10">
        <f t="shared" si="77"/>
        <v>42633.461956018517</v>
      </c>
      <c r="M1221" t="b">
        <v>0</v>
      </c>
      <c r="N1221">
        <v>253</v>
      </c>
      <c r="O1221" t="b">
        <v>1</v>
      </c>
      <c r="P1221" t="s">
        <v>8285</v>
      </c>
      <c r="Q1221" s="5">
        <f t="shared" si="78"/>
        <v>1.5916819571865444</v>
      </c>
      <c r="R1221" s="6">
        <f t="shared" si="79"/>
        <v>102.86166007905139</v>
      </c>
      <c r="S1221" t="s">
        <v>8338</v>
      </c>
      <c r="T1221" t="s">
        <v>8339</v>
      </c>
    </row>
    <row r="1222" spans="1:20" ht="43.2" x14ac:dyDescent="0.3">
      <c r="A1222">
        <v>1220</v>
      </c>
      <c r="B1222" s="3" t="s">
        <v>1221</v>
      </c>
      <c r="C1222" s="3" t="s">
        <v>5330</v>
      </c>
      <c r="D1222">
        <v>15000</v>
      </c>
      <c r="E1222">
        <v>15565</v>
      </c>
      <c r="F1222" t="s">
        <v>8219</v>
      </c>
      <c r="G1222" t="s">
        <v>8236</v>
      </c>
      <c r="H1222" t="s">
        <v>8249</v>
      </c>
      <c r="I1222">
        <v>1440515112</v>
      </c>
      <c r="J1222" s="10">
        <f t="shared" si="76"/>
        <v>42241.628611111111</v>
      </c>
      <c r="K1222">
        <v>1437923112</v>
      </c>
      <c r="L1222" s="10">
        <f t="shared" si="77"/>
        <v>42211.628611111111</v>
      </c>
      <c r="M1222" t="b">
        <v>0</v>
      </c>
      <c r="N1222">
        <v>140</v>
      </c>
      <c r="O1222" t="b">
        <v>1</v>
      </c>
      <c r="P1222" t="s">
        <v>8285</v>
      </c>
      <c r="Q1222" s="5">
        <f t="shared" si="78"/>
        <v>1.0376666666666667</v>
      </c>
      <c r="R1222" s="6">
        <f t="shared" si="79"/>
        <v>111.17857142857143</v>
      </c>
      <c r="S1222" t="s">
        <v>8338</v>
      </c>
      <c r="T1222" t="s">
        <v>8339</v>
      </c>
    </row>
    <row r="1223" spans="1:20" ht="43.2" x14ac:dyDescent="0.3">
      <c r="A1223">
        <v>1221</v>
      </c>
      <c r="B1223" s="3" t="s">
        <v>1222</v>
      </c>
      <c r="C1223" s="3" t="s">
        <v>5331</v>
      </c>
      <c r="D1223">
        <v>2200</v>
      </c>
      <c r="E1223">
        <v>2451.0100000000002</v>
      </c>
      <c r="F1223" t="s">
        <v>8219</v>
      </c>
      <c r="G1223" t="s">
        <v>8225</v>
      </c>
      <c r="H1223" t="s">
        <v>8247</v>
      </c>
      <c r="I1223">
        <v>1480809600</v>
      </c>
      <c r="J1223" s="10">
        <f t="shared" si="76"/>
        <v>42708</v>
      </c>
      <c r="K1223">
        <v>1478431488</v>
      </c>
      <c r="L1223" s="10">
        <f t="shared" si="77"/>
        <v>42680.47555555556</v>
      </c>
      <c r="M1223" t="b">
        <v>0</v>
      </c>
      <c r="N1223">
        <v>103</v>
      </c>
      <c r="O1223" t="b">
        <v>1</v>
      </c>
      <c r="P1223" t="s">
        <v>8285</v>
      </c>
      <c r="Q1223" s="5">
        <f t="shared" si="78"/>
        <v>1.1140954545454547</v>
      </c>
      <c r="R1223" s="6">
        <f t="shared" si="79"/>
        <v>23.796213592233013</v>
      </c>
      <c r="S1223" t="s">
        <v>8338</v>
      </c>
      <c r="T1223" t="s">
        <v>8339</v>
      </c>
    </row>
    <row r="1224" spans="1:20" ht="28.8" x14ac:dyDescent="0.3">
      <c r="A1224">
        <v>1222</v>
      </c>
      <c r="B1224" s="3" t="s">
        <v>1223</v>
      </c>
      <c r="C1224" s="3" t="s">
        <v>5332</v>
      </c>
      <c r="D1224">
        <v>4000</v>
      </c>
      <c r="E1224">
        <v>11215</v>
      </c>
      <c r="F1224" t="s">
        <v>8219</v>
      </c>
      <c r="G1224" t="s">
        <v>8229</v>
      </c>
      <c r="H1224" t="s">
        <v>8251</v>
      </c>
      <c r="I1224">
        <v>1459483200</v>
      </c>
      <c r="J1224" s="10">
        <f t="shared" si="76"/>
        <v>42461.166666666672</v>
      </c>
      <c r="K1224">
        <v>1456852647</v>
      </c>
      <c r="L1224" s="10">
        <f t="shared" si="77"/>
        <v>42430.720451388886</v>
      </c>
      <c r="M1224" t="b">
        <v>0</v>
      </c>
      <c r="N1224">
        <v>138</v>
      </c>
      <c r="O1224" t="b">
        <v>1</v>
      </c>
      <c r="P1224" t="s">
        <v>8285</v>
      </c>
      <c r="Q1224" s="5">
        <f t="shared" si="78"/>
        <v>2.80375</v>
      </c>
      <c r="R1224" s="6">
        <f t="shared" si="79"/>
        <v>81.268115942028984</v>
      </c>
      <c r="S1224" t="s">
        <v>8338</v>
      </c>
      <c r="T1224" t="s">
        <v>8339</v>
      </c>
    </row>
    <row r="1225" spans="1:20" ht="43.2" x14ac:dyDescent="0.3">
      <c r="A1225">
        <v>1223</v>
      </c>
      <c r="B1225" s="3" t="s">
        <v>1224</v>
      </c>
      <c r="C1225" s="3" t="s">
        <v>5333</v>
      </c>
      <c r="D1225">
        <v>19800</v>
      </c>
      <c r="E1225">
        <v>22197</v>
      </c>
      <c r="F1225" t="s">
        <v>8219</v>
      </c>
      <c r="G1225" t="s">
        <v>8224</v>
      </c>
      <c r="H1225" t="s">
        <v>8246</v>
      </c>
      <c r="I1225">
        <v>1478754909</v>
      </c>
      <c r="J1225" s="10">
        <f t="shared" si="76"/>
        <v>42684.218854166669</v>
      </c>
      <c r="K1225">
        <v>1476159309</v>
      </c>
      <c r="L1225" s="10">
        <f t="shared" si="77"/>
        <v>42654.177187499998</v>
      </c>
      <c r="M1225" t="b">
        <v>0</v>
      </c>
      <c r="N1225">
        <v>191</v>
      </c>
      <c r="O1225" t="b">
        <v>1</v>
      </c>
      <c r="P1225" t="s">
        <v>8285</v>
      </c>
      <c r="Q1225" s="5">
        <f t="shared" si="78"/>
        <v>1.1210606060606061</v>
      </c>
      <c r="R1225" s="6">
        <f t="shared" si="79"/>
        <v>116.21465968586388</v>
      </c>
      <c r="S1225" t="s">
        <v>8338</v>
      </c>
      <c r="T1225" t="s">
        <v>8339</v>
      </c>
    </row>
    <row r="1226" spans="1:20" ht="28.8" x14ac:dyDescent="0.3">
      <c r="A1226">
        <v>1224</v>
      </c>
      <c r="B1226" s="3" t="s">
        <v>1225</v>
      </c>
      <c r="C1226" s="3" t="s">
        <v>5334</v>
      </c>
      <c r="D1226">
        <v>15000</v>
      </c>
      <c r="E1226">
        <v>1060</v>
      </c>
      <c r="F1226" t="s">
        <v>8220</v>
      </c>
      <c r="G1226" t="s">
        <v>8224</v>
      </c>
      <c r="H1226" t="s">
        <v>8246</v>
      </c>
      <c r="I1226">
        <v>1402060302</v>
      </c>
      <c r="J1226" s="10">
        <f t="shared" si="76"/>
        <v>41796.549791666665</v>
      </c>
      <c r="K1226">
        <v>1396876302</v>
      </c>
      <c r="L1226" s="10">
        <f t="shared" si="77"/>
        <v>41736.549791666665</v>
      </c>
      <c r="M1226" t="b">
        <v>0</v>
      </c>
      <c r="N1226">
        <v>18</v>
      </c>
      <c r="O1226" t="b">
        <v>0</v>
      </c>
      <c r="P1226" t="s">
        <v>8286</v>
      </c>
      <c r="Q1226" s="5">
        <f t="shared" si="78"/>
        <v>7.0666666666666669E-2</v>
      </c>
      <c r="R1226" s="6">
        <f t="shared" si="79"/>
        <v>58.888888888888886</v>
      </c>
      <c r="S1226" t="s">
        <v>8325</v>
      </c>
      <c r="T1226" t="s">
        <v>8340</v>
      </c>
    </row>
    <row r="1227" spans="1:20" ht="43.2" x14ac:dyDescent="0.3">
      <c r="A1227">
        <v>1225</v>
      </c>
      <c r="B1227" s="3" t="s">
        <v>1226</v>
      </c>
      <c r="C1227" s="3" t="s">
        <v>5335</v>
      </c>
      <c r="D1227">
        <v>3000</v>
      </c>
      <c r="E1227">
        <v>132</v>
      </c>
      <c r="F1227" t="s">
        <v>8220</v>
      </c>
      <c r="G1227" t="s">
        <v>8224</v>
      </c>
      <c r="H1227" t="s">
        <v>8246</v>
      </c>
      <c r="I1227">
        <v>1382478278</v>
      </c>
      <c r="J1227" s="10">
        <f t="shared" si="76"/>
        <v>41569.905995370369</v>
      </c>
      <c r="K1227">
        <v>1377294278</v>
      </c>
      <c r="L1227" s="10">
        <f t="shared" si="77"/>
        <v>41509.905995370369</v>
      </c>
      <c r="M1227" t="b">
        <v>0</v>
      </c>
      <c r="N1227">
        <v>3</v>
      </c>
      <c r="O1227" t="b">
        <v>0</v>
      </c>
      <c r="P1227" t="s">
        <v>8286</v>
      </c>
      <c r="Q1227" s="5">
        <f t="shared" si="78"/>
        <v>4.3999999999999997E-2</v>
      </c>
      <c r="R1227" s="6">
        <f t="shared" si="79"/>
        <v>44</v>
      </c>
      <c r="S1227" t="s">
        <v>8325</v>
      </c>
      <c r="T1227" t="s">
        <v>8340</v>
      </c>
    </row>
    <row r="1228" spans="1:20" ht="43.2" x14ac:dyDescent="0.3">
      <c r="A1228">
        <v>1226</v>
      </c>
      <c r="B1228" s="3" t="s">
        <v>1227</v>
      </c>
      <c r="C1228" s="3" t="s">
        <v>5336</v>
      </c>
      <c r="D1228">
        <v>50000</v>
      </c>
      <c r="E1228">
        <v>1937</v>
      </c>
      <c r="F1228" t="s">
        <v>8220</v>
      </c>
      <c r="G1228" t="s">
        <v>8224</v>
      </c>
      <c r="H1228" t="s">
        <v>8246</v>
      </c>
      <c r="I1228">
        <v>1398042000</v>
      </c>
      <c r="J1228" s="10">
        <f t="shared" si="76"/>
        <v>41750.041666666664</v>
      </c>
      <c r="K1228">
        <v>1395089981</v>
      </c>
      <c r="L1228" s="10">
        <f t="shared" si="77"/>
        <v>41715.874780092592</v>
      </c>
      <c r="M1228" t="b">
        <v>0</v>
      </c>
      <c r="N1228">
        <v>40</v>
      </c>
      <c r="O1228" t="b">
        <v>0</v>
      </c>
      <c r="P1228" t="s">
        <v>8286</v>
      </c>
      <c r="Q1228" s="5">
        <f t="shared" si="78"/>
        <v>3.8739999999999997E-2</v>
      </c>
      <c r="R1228" s="6">
        <f t="shared" si="79"/>
        <v>48.424999999999997</v>
      </c>
      <c r="S1228" t="s">
        <v>8325</v>
      </c>
      <c r="T1228" t="s">
        <v>8340</v>
      </c>
    </row>
    <row r="1229" spans="1:20" ht="43.2" x14ac:dyDescent="0.3">
      <c r="A1229">
        <v>1227</v>
      </c>
      <c r="B1229" s="3" t="s">
        <v>1228</v>
      </c>
      <c r="C1229" s="3" t="s">
        <v>5337</v>
      </c>
      <c r="D1229">
        <v>2000</v>
      </c>
      <c r="E1229">
        <v>0</v>
      </c>
      <c r="F1229" t="s">
        <v>8220</v>
      </c>
      <c r="G1229" t="s">
        <v>8224</v>
      </c>
      <c r="H1229" t="s">
        <v>8246</v>
      </c>
      <c r="I1229">
        <v>1407394800</v>
      </c>
      <c r="J1229" s="10">
        <f t="shared" si="76"/>
        <v>41858.291666666664</v>
      </c>
      <c r="K1229">
        <v>1404770616</v>
      </c>
      <c r="L1229" s="10">
        <f t="shared" si="77"/>
        <v>41827.919166666667</v>
      </c>
      <c r="M1229" t="b">
        <v>0</v>
      </c>
      <c r="N1229">
        <v>0</v>
      </c>
      <c r="O1229" t="b">
        <v>0</v>
      </c>
      <c r="P1229" t="s">
        <v>8286</v>
      </c>
      <c r="Q1229" s="5">
        <f t="shared" si="78"/>
        <v>0</v>
      </c>
      <c r="R1229" s="6" t="e">
        <f t="shared" si="79"/>
        <v>#DIV/0!</v>
      </c>
      <c r="S1229" t="s">
        <v>8325</v>
      </c>
      <c r="T1229" t="s">
        <v>8340</v>
      </c>
    </row>
    <row r="1230" spans="1:20" ht="43.2" x14ac:dyDescent="0.3">
      <c r="A1230">
        <v>1228</v>
      </c>
      <c r="B1230" s="3" t="s">
        <v>1229</v>
      </c>
      <c r="C1230" s="3" t="s">
        <v>5338</v>
      </c>
      <c r="D1230">
        <v>5000</v>
      </c>
      <c r="E1230">
        <v>1465</v>
      </c>
      <c r="F1230" t="s">
        <v>8220</v>
      </c>
      <c r="G1230" t="s">
        <v>8224</v>
      </c>
      <c r="H1230" t="s">
        <v>8246</v>
      </c>
      <c r="I1230">
        <v>1317231008</v>
      </c>
      <c r="J1230" s="10">
        <f t="shared" si="76"/>
        <v>40814.729259259257</v>
      </c>
      <c r="K1230">
        <v>1312047008</v>
      </c>
      <c r="L1230" s="10">
        <f t="shared" si="77"/>
        <v>40754.729259259257</v>
      </c>
      <c r="M1230" t="b">
        <v>0</v>
      </c>
      <c r="N1230">
        <v>24</v>
      </c>
      <c r="O1230" t="b">
        <v>0</v>
      </c>
      <c r="P1230" t="s">
        <v>8286</v>
      </c>
      <c r="Q1230" s="5">
        <f t="shared" si="78"/>
        <v>0.29299999999999998</v>
      </c>
      <c r="R1230" s="6">
        <f t="shared" si="79"/>
        <v>61.041666666666664</v>
      </c>
      <c r="S1230" t="s">
        <v>8325</v>
      </c>
      <c r="T1230" t="s">
        <v>8340</v>
      </c>
    </row>
    <row r="1231" spans="1:20" ht="57.6" x14ac:dyDescent="0.3">
      <c r="A1231">
        <v>1229</v>
      </c>
      <c r="B1231" s="3" t="s">
        <v>1230</v>
      </c>
      <c r="C1231" s="3" t="s">
        <v>5339</v>
      </c>
      <c r="D1231">
        <v>2750</v>
      </c>
      <c r="E1231">
        <v>25</v>
      </c>
      <c r="F1231" t="s">
        <v>8220</v>
      </c>
      <c r="G1231" t="s">
        <v>8224</v>
      </c>
      <c r="H1231" t="s">
        <v>8246</v>
      </c>
      <c r="I1231">
        <v>1334592000</v>
      </c>
      <c r="J1231" s="10">
        <f t="shared" si="76"/>
        <v>41015.666666666664</v>
      </c>
      <c r="K1231">
        <v>1331982127</v>
      </c>
      <c r="L1231" s="10">
        <f t="shared" si="77"/>
        <v>40985.459803240738</v>
      </c>
      <c r="M1231" t="b">
        <v>0</v>
      </c>
      <c r="N1231">
        <v>1</v>
      </c>
      <c r="O1231" t="b">
        <v>0</v>
      </c>
      <c r="P1231" t="s">
        <v>8286</v>
      </c>
      <c r="Q1231" s="5">
        <f t="shared" si="78"/>
        <v>9.0909090909090905E-3</v>
      </c>
      <c r="R1231" s="6">
        <f t="shared" si="79"/>
        <v>25</v>
      </c>
      <c r="S1231" t="s">
        <v>8325</v>
      </c>
      <c r="T1231" t="s">
        <v>8340</v>
      </c>
    </row>
    <row r="1232" spans="1:20" ht="43.2" x14ac:dyDescent="0.3">
      <c r="A1232">
        <v>1230</v>
      </c>
      <c r="B1232" s="3" t="s">
        <v>1231</v>
      </c>
      <c r="C1232" s="3" t="s">
        <v>5340</v>
      </c>
      <c r="D1232">
        <v>500000</v>
      </c>
      <c r="E1232">
        <v>0</v>
      </c>
      <c r="F1232" t="s">
        <v>8220</v>
      </c>
      <c r="G1232" t="s">
        <v>8224</v>
      </c>
      <c r="H1232" t="s">
        <v>8246</v>
      </c>
      <c r="I1232">
        <v>1298589630</v>
      </c>
      <c r="J1232" s="10">
        <f t="shared" si="76"/>
        <v>40598.972569444442</v>
      </c>
      <c r="K1232">
        <v>1295997630</v>
      </c>
      <c r="L1232" s="10">
        <f t="shared" si="77"/>
        <v>40568.972569444442</v>
      </c>
      <c r="M1232" t="b">
        <v>0</v>
      </c>
      <c r="N1232">
        <v>0</v>
      </c>
      <c r="O1232" t="b">
        <v>0</v>
      </c>
      <c r="P1232" t="s">
        <v>8286</v>
      </c>
      <c r="Q1232" s="5">
        <f t="shared" si="78"/>
        <v>0</v>
      </c>
      <c r="R1232" s="6" t="e">
        <f t="shared" si="79"/>
        <v>#DIV/0!</v>
      </c>
      <c r="S1232" t="s">
        <v>8325</v>
      </c>
      <c r="T1232" t="s">
        <v>8340</v>
      </c>
    </row>
    <row r="1233" spans="1:20" ht="43.2" x14ac:dyDescent="0.3">
      <c r="A1233">
        <v>1231</v>
      </c>
      <c r="B1233" s="3" t="s">
        <v>1232</v>
      </c>
      <c r="C1233" s="3" t="s">
        <v>5341</v>
      </c>
      <c r="D1233">
        <v>5000</v>
      </c>
      <c r="E1233">
        <v>0</v>
      </c>
      <c r="F1233" t="s">
        <v>8220</v>
      </c>
      <c r="G1233" t="s">
        <v>8224</v>
      </c>
      <c r="H1233" t="s">
        <v>8246</v>
      </c>
      <c r="I1233">
        <v>1440723600</v>
      </c>
      <c r="J1233" s="10">
        <f t="shared" si="76"/>
        <v>42244.041666666672</v>
      </c>
      <c r="K1233">
        <v>1436394968</v>
      </c>
      <c r="L1233" s="10">
        <f t="shared" si="77"/>
        <v>42193.941759259258</v>
      </c>
      <c r="M1233" t="b">
        <v>0</v>
      </c>
      <c r="N1233">
        <v>0</v>
      </c>
      <c r="O1233" t="b">
        <v>0</v>
      </c>
      <c r="P1233" t="s">
        <v>8286</v>
      </c>
      <c r="Q1233" s="5">
        <f t="shared" si="78"/>
        <v>0</v>
      </c>
      <c r="R1233" s="6" t="e">
        <f t="shared" si="79"/>
        <v>#DIV/0!</v>
      </c>
      <c r="S1233" t="s">
        <v>8325</v>
      </c>
      <c r="T1233" t="s">
        <v>8340</v>
      </c>
    </row>
    <row r="1234" spans="1:20" ht="43.2" x14ac:dyDescent="0.3">
      <c r="A1234">
        <v>1232</v>
      </c>
      <c r="B1234" s="3" t="s">
        <v>1233</v>
      </c>
      <c r="C1234" s="3" t="s">
        <v>5342</v>
      </c>
      <c r="D1234">
        <v>5000</v>
      </c>
      <c r="E1234">
        <v>40</v>
      </c>
      <c r="F1234" t="s">
        <v>8220</v>
      </c>
      <c r="G1234" t="s">
        <v>8224</v>
      </c>
      <c r="H1234" t="s">
        <v>8246</v>
      </c>
      <c r="I1234">
        <v>1381090870</v>
      </c>
      <c r="J1234" s="10">
        <f t="shared" si="76"/>
        <v>41553.848032407412</v>
      </c>
      <c r="K1234">
        <v>1377030070</v>
      </c>
      <c r="L1234" s="10">
        <f t="shared" si="77"/>
        <v>41506.848032407412</v>
      </c>
      <c r="M1234" t="b">
        <v>0</v>
      </c>
      <c r="N1234">
        <v>1</v>
      </c>
      <c r="O1234" t="b">
        <v>0</v>
      </c>
      <c r="P1234" t="s">
        <v>8286</v>
      </c>
      <c r="Q1234" s="5">
        <f t="shared" si="78"/>
        <v>8.0000000000000002E-3</v>
      </c>
      <c r="R1234" s="6">
        <f t="shared" si="79"/>
        <v>40</v>
      </c>
      <c r="S1234" t="s">
        <v>8325</v>
      </c>
      <c r="T1234" t="s">
        <v>8340</v>
      </c>
    </row>
    <row r="1235" spans="1:20" ht="43.2" x14ac:dyDescent="0.3">
      <c r="A1235">
        <v>1233</v>
      </c>
      <c r="B1235" s="3" t="s">
        <v>1234</v>
      </c>
      <c r="C1235" s="3" t="s">
        <v>5343</v>
      </c>
      <c r="D1235">
        <v>1000</v>
      </c>
      <c r="E1235">
        <v>116</v>
      </c>
      <c r="F1235" t="s">
        <v>8220</v>
      </c>
      <c r="G1235" t="s">
        <v>8224</v>
      </c>
      <c r="H1235" t="s">
        <v>8246</v>
      </c>
      <c r="I1235">
        <v>1329864374</v>
      </c>
      <c r="J1235" s="10">
        <f t="shared" si="76"/>
        <v>40960.948773148149</v>
      </c>
      <c r="K1235">
        <v>1328049974</v>
      </c>
      <c r="L1235" s="10">
        <f t="shared" si="77"/>
        <v>40939.948773148149</v>
      </c>
      <c r="M1235" t="b">
        <v>0</v>
      </c>
      <c r="N1235">
        <v>6</v>
      </c>
      <c r="O1235" t="b">
        <v>0</v>
      </c>
      <c r="P1235" t="s">
        <v>8286</v>
      </c>
      <c r="Q1235" s="5">
        <f t="shared" si="78"/>
        <v>0.11600000000000001</v>
      </c>
      <c r="R1235" s="6">
        <f t="shared" si="79"/>
        <v>19.333333333333332</v>
      </c>
      <c r="S1235" t="s">
        <v>8325</v>
      </c>
      <c r="T1235" t="s">
        <v>8340</v>
      </c>
    </row>
    <row r="1236" spans="1:20" ht="43.2" x14ac:dyDescent="0.3">
      <c r="A1236">
        <v>1234</v>
      </c>
      <c r="B1236" s="3" t="s">
        <v>1235</v>
      </c>
      <c r="C1236" s="3" t="s">
        <v>5344</v>
      </c>
      <c r="D1236">
        <v>50000</v>
      </c>
      <c r="E1236">
        <v>0</v>
      </c>
      <c r="F1236" t="s">
        <v>8220</v>
      </c>
      <c r="G1236" t="s">
        <v>8225</v>
      </c>
      <c r="H1236" t="s">
        <v>8247</v>
      </c>
      <c r="I1236">
        <v>1422903342</v>
      </c>
      <c r="J1236" s="10">
        <f t="shared" si="76"/>
        <v>42037.788680555561</v>
      </c>
      <c r="K1236">
        <v>1420311342</v>
      </c>
      <c r="L1236" s="10">
        <f t="shared" si="77"/>
        <v>42007.788680555561</v>
      </c>
      <c r="M1236" t="b">
        <v>0</v>
      </c>
      <c r="N1236">
        <v>0</v>
      </c>
      <c r="O1236" t="b">
        <v>0</v>
      </c>
      <c r="P1236" t="s">
        <v>8286</v>
      </c>
      <c r="Q1236" s="5">
        <f t="shared" si="78"/>
        <v>0</v>
      </c>
      <c r="R1236" s="6" t="e">
        <f t="shared" si="79"/>
        <v>#DIV/0!</v>
      </c>
      <c r="S1236" t="s">
        <v>8325</v>
      </c>
      <c r="T1236" t="s">
        <v>8340</v>
      </c>
    </row>
    <row r="1237" spans="1:20" ht="43.2" x14ac:dyDescent="0.3">
      <c r="A1237">
        <v>1235</v>
      </c>
      <c r="B1237" s="3" t="s">
        <v>1236</v>
      </c>
      <c r="C1237" s="3" t="s">
        <v>5345</v>
      </c>
      <c r="D1237">
        <v>7534</v>
      </c>
      <c r="E1237">
        <v>210</v>
      </c>
      <c r="F1237" t="s">
        <v>8220</v>
      </c>
      <c r="G1237" t="s">
        <v>8224</v>
      </c>
      <c r="H1237" t="s">
        <v>8246</v>
      </c>
      <c r="I1237">
        <v>1387077299</v>
      </c>
      <c r="J1237" s="10">
        <f t="shared" si="76"/>
        <v>41623.135405092595</v>
      </c>
      <c r="K1237">
        <v>1383621299</v>
      </c>
      <c r="L1237" s="10">
        <f t="shared" si="77"/>
        <v>41583.135405092595</v>
      </c>
      <c r="M1237" t="b">
        <v>0</v>
      </c>
      <c r="N1237">
        <v>6</v>
      </c>
      <c r="O1237" t="b">
        <v>0</v>
      </c>
      <c r="P1237" t="s">
        <v>8286</v>
      </c>
      <c r="Q1237" s="5">
        <f t="shared" si="78"/>
        <v>2.787363950092912E-2</v>
      </c>
      <c r="R1237" s="6">
        <f t="shared" si="79"/>
        <v>35</v>
      </c>
      <c r="S1237" t="s">
        <v>8325</v>
      </c>
      <c r="T1237" t="s">
        <v>8340</v>
      </c>
    </row>
    <row r="1238" spans="1:20" x14ac:dyDescent="0.3">
      <c r="A1238">
        <v>1236</v>
      </c>
      <c r="B1238" s="3" t="s">
        <v>1237</v>
      </c>
      <c r="C1238" s="3" t="s">
        <v>5346</v>
      </c>
      <c r="D1238">
        <v>2500</v>
      </c>
      <c r="E1238">
        <v>0</v>
      </c>
      <c r="F1238" t="s">
        <v>8220</v>
      </c>
      <c r="G1238" t="s">
        <v>8224</v>
      </c>
      <c r="H1238" t="s">
        <v>8246</v>
      </c>
      <c r="I1238">
        <v>1343491200</v>
      </c>
      <c r="J1238" s="10">
        <f t="shared" si="76"/>
        <v>41118.666666666664</v>
      </c>
      <c r="K1238">
        <v>1342801164</v>
      </c>
      <c r="L1238" s="10">
        <f t="shared" si="77"/>
        <v>41110.680138888885</v>
      </c>
      <c r="M1238" t="b">
        <v>0</v>
      </c>
      <c r="N1238">
        <v>0</v>
      </c>
      <c r="O1238" t="b">
        <v>0</v>
      </c>
      <c r="P1238" t="s">
        <v>8286</v>
      </c>
      <c r="Q1238" s="5">
        <f t="shared" si="78"/>
        <v>0</v>
      </c>
      <c r="R1238" s="6" t="e">
        <f t="shared" si="79"/>
        <v>#DIV/0!</v>
      </c>
      <c r="S1238" t="s">
        <v>8325</v>
      </c>
      <c r="T1238" t="s">
        <v>8340</v>
      </c>
    </row>
    <row r="1239" spans="1:20" ht="43.2" x14ac:dyDescent="0.3">
      <c r="A1239">
        <v>1237</v>
      </c>
      <c r="B1239" s="3" t="s">
        <v>1238</v>
      </c>
      <c r="C1239" s="3" t="s">
        <v>5347</v>
      </c>
      <c r="D1239">
        <v>25000</v>
      </c>
      <c r="E1239">
        <v>0</v>
      </c>
      <c r="F1239" t="s">
        <v>8220</v>
      </c>
      <c r="G1239" t="s">
        <v>8224</v>
      </c>
      <c r="H1239" t="s">
        <v>8246</v>
      </c>
      <c r="I1239">
        <v>1345790865</v>
      </c>
      <c r="J1239" s="10">
        <f t="shared" si="76"/>
        <v>41145.283159722225</v>
      </c>
      <c r="K1239">
        <v>1344062865</v>
      </c>
      <c r="L1239" s="10">
        <f t="shared" si="77"/>
        <v>41125.283159722225</v>
      </c>
      <c r="M1239" t="b">
        <v>0</v>
      </c>
      <c r="N1239">
        <v>0</v>
      </c>
      <c r="O1239" t="b">
        <v>0</v>
      </c>
      <c r="P1239" t="s">
        <v>8286</v>
      </c>
      <c r="Q1239" s="5">
        <f t="shared" si="78"/>
        <v>0</v>
      </c>
      <c r="R1239" s="6" t="e">
        <f t="shared" si="79"/>
        <v>#DIV/0!</v>
      </c>
      <c r="S1239" t="s">
        <v>8325</v>
      </c>
      <c r="T1239" t="s">
        <v>8340</v>
      </c>
    </row>
    <row r="1240" spans="1:20" ht="57.6" x14ac:dyDescent="0.3">
      <c r="A1240">
        <v>1238</v>
      </c>
      <c r="B1240" s="3" t="s">
        <v>1239</v>
      </c>
      <c r="C1240" s="3" t="s">
        <v>5348</v>
      </c>
      <c r="D1240">
        <v>1000</v>
      </c>
      <c r="E1240">
        <v>178</v>
      </c>
      <c r="F1240" t="s">
        <v>8220</v>
      </c>
      <c r="G1240" t="s">
        <v>8224</v>
      </c>
      <c r="H1240" t="s">
        <v>8246</v>
      </c>
      <c r="I1240">
        <v>1312641536</v>
      </c>
      <c r="J1240" s="10">
        <f t="shared" si="76"/>
        <v>40761.61037037037</v>
      </c>
      <c r="K1240">
        <v>1310049536</v>
      </c>
      <c r="L1240" s="10">
        <f t="shared" si="77"/>
        <v>40731.61037037037</v>
      </c>
      <c r="M1240" t="b">
        <v>0</v>
      </c>
      <c r="N1240">
        <v>3</v>
      </c>
      <c r="O1240" t="b">
        <v>0</v>
      </c>
      <c r="P1240" t="s">
        <v>8286</v>
      </c>
      <c r="Q1240" s="5">
        <f t="shared" si="78"/>
        <v>0.17799999999999999</v>
      </c>
      <c r="R1240" s="6">
        <f t="shared" si="79"/>
        <v>59.333333333333336</v>
      </c>
      <c r="S1240" t="s">
        <v>8325</v>
      </c>
      <c r="T1240" t="s">
        <v>8340</v>
      </c>
    </row>
    <row r="1241" spans="1:20" ht="28.8" x14ac:dyDescent="0.3">
      <c r="A1241">
        <v>1239</v>
      </c>
      <c r="B1241" s="3" t="s">
        <v>1240</v>
      </c>
      <c r="C1241" s="3" t="s">
        <v>5349</v>
      </c>
      <c r="D1241">
        <v>2500</v>
      </c>
      <c r="E1241">
        <v>0</v>
      </c>
      <c r="F1241" t="s">
        <v>8220</v>
      </c>
      <c r="G1241" t="s">
        <v>8224</v>
      </c>
      <c r="H1241" t="s">
        <v>8246</v>
      </c>
      <c r="I1241">
        <v>1325804767</v>
      </c>
      <c r="J1241" s="10">
        <f t="shared" si="76"/>
        <v>40913.962581018517</v>
      </c>
      <c r="K1241">
        <v>1323212767</v>
      </c>
      <c r="L1241" s="10">
        <f t="shared" si="77"/>
        <v>40883.962581018517</v>
      </c>
      <c r="M1241" t="b">
        <v>0</v>
      </c>
      <c r="N1241">
        <v>0</v>
      </c>
      <c r="O1241" t="b">
        <v>0</v>
      </c>
      <c r="P1241" t="s">
        <v>8286</v>
      </c>
      <c r="Q1241" s="5">
        <f t="shared" si="78"/>
        <v>0</v>
      </c>
      <c r="R1241" s="6" t="e">
        <f t="shared" si="79"/>
        <v>#DIV/0!</v>
      </c>
      <c r="S1241" t="s">
        <v>8325</v>
      </c>
      <c r="T1241" t="s">
        <v>8340</v>
      </c>
    </row>
    <row r="1242" spans="1:20" ht="43.2" x14ac:dyDescent="0.3">
      <c r="A1242">
        <v>1240</v>
      </c>
      <c r="B1242" s="3" t="s">
        <v>1241</v>
      </c>
      <c r="C1242" s="3" t="s">
        <v>5350</v>
      </c>
      <c r="D1242">
        <v>8000</v>
      </c>
      <c r="E1242">
        <v>241</v>
      </c>
      <c r="F1242" t="s">
        <v>8220</v>
      </c>
      <c r="G1242" t="s">
        <v>8224</v>
      </c>
      <c r="H1242" t="s">
        <v>8246</v>
      </c>
      <c r="I1242">
        <v>1373665860</v>
      </c>
      <c r="J1242" s="10">
        <f t="shared" si="76"/>
        <v>41467.910416666666</v>
      </c>
      <c r="K1242">
        <v>1368579457</v>
      </c>
      <c r="L1242" s="10">
        <f t="shared" si="77"/>
        <v>41409.040011574078</v>
      </c>
      <c r="M1242" t="b">
        <v>0</v>
      </c>
      <c r="N1242">
        <v>8</v>
      </c>
      <c r="O1242" t="b">
        <v>0</v>
      </c>
      <c r="P1242" t="s">
        <v>8286</v>
      </c>
      <c r="Q1242" s="5">
        <f t="shared" si="78"/>
        <v>3.0124999999999999E-2</v>
      </c>
      <c r="R1242" s="6">
        <f t="shared" si="79"/>
        <v>30.125</v>
      </c>
      <c r="S1242" t="s">
        <v>8325</v>
      </c>
      <c r="T1242" t="s">
        <v>8340</v>
      </c>
    </row>
    <row r="1243" spans="1:20" ht="57.6" x14ac:dyDescent="0.3">
      <c r="A1243">
        <v>1241</v>
      </c>
      <c r="B1243" s="3" t="s">
        <v>1242</v>
      </c>
      <c r="C1243" s="3" t="s">
        <v>5351</v>
      </c>
      <c r="D1243">
        <v>5000</v>
      </c>
      <c r="E1243">
        <v>2537</v>
      </c>
      <c r="F1243" t="s">
        <v>8220</v>
      </c>
      <c r="G1243" t="s">
        <v>8224</v>
      </c>
      <c r="H1243" t="s">
        <v>8246</v>
      </c>
      <c r="I1243">
        <v>1414994340</v>
      </c>
      <c r="J1243" s="10">
        <f t="shared" si="76"/>
        <v>41946.249305555553</v>
      </c>
      <c r="K1243">
        <v>1413057980</v>
      </c>
      <c r="L1243" s="10">
        <f t="shared" si="77"/>
        <v>41923.837731481479</v>
      </c>
      <c r="M1243" t="b">
        <v>0</v>
      </c>
      <c r="N1243">
        <v>34</v>
      </c>
      <c r="O1243" t="b">
        <v>0</v>
      </c>
      <c r="P1243" t="s">
        <v>8286</v>
      </c>
      <c r="Q1243" s="5">
        <f t="shared" si="78"/>
        <v>0.50739999999999996</v>
      </c>
      <c r="R1243" s="6">
        <f t="shared" si="79"/>
        <v>74.617647058823536</v>
      </c>
      <c r="S1243" t="s">
        <v>8325</v>
      </c>
      <c r="T1243" t="s">
        <v>8340</v>
      </c>
    </row>
    <row r="1244" spans="1:20" ht="43.2" x14ac:dyDescent="0.3">
      <c r="A1244">
        <v>1242</v>
      </c>
      <c r="B1244" s="3" t="s">
        <v>1243</v>
      </c>
      <c r="C1244" s="3" t="s">
        <v>5352</v>
      </c>
      <c r="D1244">
        <v>911</v>
      </c>
      <c r="E1244">
        <v>5</v>
      </c>
      <c r="F1244" t="s">
        <v>8220</v>
      </c>
      <c r="G1244" t="s">
        <v>8224</v>
      </c>
      <c r="H1244" t="s">
        <v>8246</v>
      </c>
      <c r="I1244">
        <v>1315747080</v>
      </c>
      <c r="J1244" s="10">
        <f t="shared" si="76"/>
        <v>40797.554166666669</v>
      </c>
      <c r="K1244">
        <v>1314417502</v>
      </c>
      <c r="L1244" s="10">
        <f t="shared" si="77"/>
        <v>40782.165532407409</v>
      </c>
      <c r="M1244" t="b">
        <v>0</v>
      </c>
      <c r="N1244">
        <v>1</v>
      </c>
      <c r="O1244" t="b">
        <v>0</v>
      </c>
      <c r="P1244" t="s">
        <v>8286</v>
      </c>
      <c r="Q1244" s="5">
        <f t="shared" si="78"/>
        <v>5.4884742041712408E-3</v>
      </c>
      <c r="R1244" s="6">
        <f t="shared" si="79"/>
        <v>5</v>
      </c>
      <c r="S1244" t="s">
        <v>8325</v>
      </c>
      <c r="T1244" t="s">
        <v>8340</v>
      </c>
    </row>
    <row r="1245" spans="1:20" ht="43.2" x14ac:dyDescent="0.3">
      <c r="A1245">
        <v>1243</v>
      </c>
      <c r="B1245" s="3" t="s">
        <v>1244</v>
      </c>
      <c r="C1245" s="3" t="s">
        <v>5353</v>
      </c>
      <c r="D1245">
        <v>12000</v>
      </c>
      <c r="E1245">
        <v>1691</v>
      </c>
      <c r="F1245" t="s">
        <v>8220</v>
      </c>
      <c r="G1245" t="s">
        <v>8224</v>
      </c>
      <c r="H1245" t="s">
        <v>8246</v>
      </c>
      <c r="I1245">
        <v>1310158800</v>
      </c>
      <c r="J1245" s="10">
        <f t="shared" si="76"/>
        <v>40732.875</v>
      </c>
      <c r="K1245">
        <v>1304888771</v>
      </c>
      <c r="L1245" s="10">
        <f t="shared" si="77"/>
        <v>40671.879293981481</v>
      </c>
      <c r="M1245" t="b">
        <v>0</v>
      </c>
      <c r="N1245">
        <v>38</v>
      </c>
      <c r="O1245" t="b">
        <v>0</v>
      </c>
      <c r="P1245" t="s">
        <v>8286</v>
      </c>
      <c r="Q1245" s="5">
        <f t="shared" si="78"/>
        <v>0.14091666666666666</v>
      </c>
      <c r="R1245" s="6">
        <f t="shared" si="79"/>
        <v>44.5</v>
      </c>
      <c r="S1245" t="s">
        <v>8325</v>
      </c>
      <c r="T1245" t="s">
        <v>8340</v>
      </c>
    </row>
    <row r="1246" spans="1:20" ht="43.2" x14ac:dyDescent="0.3">
      <c r="A1246">
        <v>1244</v>
      </c>
      <c r="B1246" s="3" t="s">
        <v>1245</v>
      </c>
      <c r="C1246" s="3" t="s">
        <v>5354</v>
      </c>
      <c r="D1246">
        <v>2000</v>
      </c>
      <c r="E1246">
        <v>2076</v>
      </c>
      <c r="F1246" t="s">
        <v>8219</v>
      </c>
      <c r="G1246" t="s">
        <v>8224</v>
      </c>
      <c r="H1246" t="s">
        <v>8246</v>
      </c>
      <c r="I1246">
        <v>1366664400</v>
      </c>
      <c r="J1246" s="10">
        <f t="shared" si="76"/>
        <v>41386.875</v>
      </c>
      <c r="K1246">
        <v>1363981723</v>
      </c>
      <c r="L1246" s="10">
        <f t="shared" si="77"/>
        <v>41355.825497685182</v>
      </c>
      <c r="M1246" t="b">
        <v>1</v>
      </c>
      <c r="N1246">
        <v>45</v>
      </c>
      <c r="O1246" t="b">
        <v>1</v>
      </c>
      <c r="P1246" t="s">
        <v>8276</v>
      </c>
      <c r="Q1246" s="5">
        <f t="shared" si="78"/>
        <v>1.038</v>
      </c>
      <c r="R1246" s="6">
        <f t="shared" si="79"/>
        <v>46.133333333333333</v>
      </c>
      <c r="S1246" t="s">
        <v>8325</v>
      </c>
      <c r="T1246" t="s">
        <v>8326</v>
      </c>
    </row>
    <row r="1247" spans="1:20" ht="43.2" x14ac:dyDescent="0.3">
      <c r="A1247">
        <v>1245</v>
      </c>
      <c r="B1247" s="3" t="s">
        <v>1246</v>
      </c>
      <c r="C1247" s="3" t="s">
        <v>5355</v>
      </c>
      <c r="D1247">
        <v>2000</v>
      </c>
      <c r="E1247">
        <v>2405</v>
      </c>
      <c r="F1247" t="s">
        <v>8219</v>
      </c>
      <c r="G1247" t="s">
        <v>8224</v>
      </c>
      <c r="H1247" t="s">
        <v>8246</v>
      </c>
      <c r="I1247">
        <v>1402755834</v>
      </c>
      <c r="J1247" s="10">
        <f t="shared" si="76"/>
        <v>41804.599930555552</v>
      </c>
      <c r="K1247">
        <v>1400163834</v>
      </c>
      <c r="L1247" s="10">
        <f t="shared" si="77"/>
        <v>41774.599930555552</v>
      </c>
      <c r="M1247" t="b">
        <v>1</v>
      </c>
      <c r="N1247">
        <v>17</v>
      </c>
      <c r="O1247" t="b">
        <v>1</v>
      </c>
      <c r="P1247" t="s">
        <v>8276</v>
      </c>
      <c r="Q1247" s="5">
        <f t="shared" si="78"/>
        <v>1.2024999999999999</v>
      </c>
      <c r="R1247" s="6">
        <f t="shared" si="79"/>
        <v>141.47058823529412</v>
      </c>
      <c r="S1247" t="s">
        <v>8325</v>
      </c>
      <c r="T1247" t="s">
        <v>8326</v>
      </c>
    </row>
    <row r="1248" spans="1:20" ht="43.2" x14ac:dyDescent="0.3">
      <c r="A1248">
        <v>1246</v>
      </c>
      <c r="B1248" s="3" t="s">
        <v>1247</v>
      </c>
      <c r="C1248" s="3" t="s">
        <v>5356</v>
      </c>
      <c r="D1248">
        <v>2000</v>
      </c>
      <c r="E1248">
        <v>2340</v>
      </c>
      <c r="F1248" t="s">
        <v>8219</v>
      </c>
      <c r="G1248" t="s">
        <v>8224</v>
      </c>
      <c r="H1248" t="s">
        <v>8246</v>
      </c>
      <c r="I1248">
        <v>1323136949</v>
      </c>
      <c r="J1248" s="10">
        <f t="shared" si="76"/>
        <v>40883.085057870368</v>
      </c>
      <c r="K1248">
        <v>1319245349</v>
      </c>
      <c r="L1248" s="10">
        <f t="shared" si="77"/>
        <v>40838.043391203704</v>
      </c>
      <c r="M1248" t="b">
        <v>1</v>
      </c>
      <c r="N1248">
        <v>31</v>
      </c>
      <c r="O1248" t="b">
        <v>1</v>
      </c>
      <c r="P1248" t="s">
        <v>8276</v>
      </c>
      <c r="Q1248" s="5">
        <f t="shared" si="78"/>
        <v>1.17</v>
      </c>
      <c r="R1248" s="6">
        <f t="shared" si="79"/>
        <v>75.483870967741936</v>
      </c>
      <c r="S1248" t="s">
        <v>8325</v>
      </c>
      <c r="T1248" t="s">
        <v>8326</v>
      </c>
    </row>
    <row r="1249" spans="1:20" ht="28.8" x14ac:dyDescent="0.3">
      <c r="A1249">
        <v>1247</v>
      </c>
      <c r="B1249" s="3" t="s">
        <v>1248</v>
      </c>
      <c r="C1249" s="3" t="s">
        <v>5357</v>
      </c>
      <c r="D1249">
        <v>3500</v>
      </c>
      <c r="E1249">
        <v>4275</v>
      </c>
      <c r="F1249" t="s">
        <v>8219</v>
      </c>
      <c r="G1249" t="s">
        <v>8224</v>
      </c>
      <c r="H1249" t="s">
        <v>8246</v>
      </c>
      <c r="I1249">
        <v>1367823655</v>
      </c>
      <c r="J1249" s="10">
        <f t="shared" si="76"/>
        <v>41400.292303240742</v>
      </c>
      <c r="K1249">
        <v>1365231655</v>
      </c>
      <c r="L1249" s="10">
        <f t="shared" si="77"/>
        <v>41370.292303240742</v>
      </c>
      <c r="M1249" t="b">
        <v>1</v>
      </c>
      <c r="N1249">
        <v>50</v>
      </c>
      <c r="O1249" t="b">
        <v>1</v>
      </c>
      <c r="P1249" t="s">
        <v>8276</v>
      </c>
      <c r="Q1249" s="5">
        <f t="shared" si="78"/>
        <v>1.2214285714285715</v>
      </c>
      <c r="R1249" s="6">
        <f t="shared" si="79"/>
        <v>85.5</v>
      </c>
      <c r="S1249" t="s">
        <v>8325</v>
      </c>
      <c r="T1249" t="s">
        <v>8326</v>
      </c>
    </row>
    <row r="1250" spans="1:20" ht="43.2" x14ac:dyDescent="0.3">
      <c r="A1250">
        <v>1248</v>
      </c>
      <c r="B1250" s="3" t="s">
        <v>1249</v>
      </c>
      <c r="C1250" s="3" t="s">
        <v>5358</v>
      </c>
      <c r="D1250">
        <v>2500</v>
      </c>
      <c r="E1250">
        <v>3791</v>
      </c>
      <c r="F1250" t="s">
        <v>8219</v>
      </c>
      <c r="G1250" t="s">
        <v>8224</v>
      </c>
      <c r="H1250" t="s">
        <v>8246</v>
      </c>
      <c r="I1250">
        <v>1402642740</v>
      </c>
      <c r="J1250" s="10">
        <f t="shared" si="76"/>
        <v>41803.290972222225</v>
      </c>
      <c r="K1250">
        <v>1399563953</v>
      </c>
      <c r="L1250" s="10">
        <f t="shared" si="77"/>
        <v>41767.656863425924</v>
      </c>
      <c r="M1250" t="b">
        <v>1</v>
      </c>
      <c r="N1250">
        <v>59</v>
      </c>
      <c r="O1250" t="b">
        <v>1</v>
      </c>
      <c r="P1250" t="s">
        <v>8276</v>
      </c>
      <c r="Q1250" s="5">
        <f t="shared" si="78"/>
        <v>1.5164</v>
      </c>
      <c r="R1250" s="6">
        <f t="shared" si="79"/>
        <v>64.254237288135599</v>
      </c>
      <c r="S1250" t="s">
        <v>8325</v>
      </c>
      <c r="T1250" t="s">
        <v>8326</v>
      </c>
    </row>
    <row r="1251" spans="1:20" ht="43.2" x14ac:dyDescent="0.3">
      <c r="A1251">
        <v>1249</v>
      </c>
      <c r="B1251" s="3" t="s">
        <v>1250</v>
      </c>
      <c r="C1251" s="3" t="s">
        <v>5359</v>
      </c>
      <c r="D1251">
        <v>5000</v>
      </c>
      <c r="E1251">
        <v>5222</v>
      </c>
      <c r="F1251" t="s">
        <v>8219</v>
      </c>
      <c r="G1251" t="s">
        <v>8224</v>
      </c>
      <c r="H1251" t="s">
        <v>8246</v>
      </c>
      <c r="I1251">
        <v>1341683211</v>
      </c>
      <c r="J1251" s="10">
        <f t="shared" si="76"/>
        <v>41097.74086805556</v>
      </c>
      <c r="K1251">
        <v>1339091211</v>
      </c>
      <c r="L1251" s="10">
        <f t="shared" si="77"/>
        <v>41067.74086805556</v>
      </c>
      <c r="M1251" t="b">
        <v>1</v>
      </c>
      <c r="N1251">
        <v>81</v>
      </c>
      <c r="O1251" t="b">
        <v>1</v>
      </c>
      <c r="P1251" t="s">
        <v>8276</v>
      </c>
      <c r="Q1251" s="5">
        <f t="shared" si="78"/>
        <v>1.0444</v>
      </c>
      <c r="R1251" s="6">
        <f t="shared" si="79"/>
        <v>64.46913580246914</v>
      </c>
      <c r="S1251" t="s">
        <v>8325</v>
      </c>
      <c r="T1251" t="s">
        <v>8326</v>
      </c>
    </row>
    <row r="1252" spans="1:20" ht="57.6" x14ac:dyDescent="0.3">
      <c r="A1252">
        <v>1250</v>
      </c>
      <c r="B1252" s="3" t="s">
        <v>1251</v>
      </c>
      <c r="C1252" s="3" t="s">
        <v>5360</v>
      </c>
      <c r="D1252">
        <v>30000</v>
      </c>
      <c r="E1252">
        <v>60046</v>
      </c>
      <c r="F1252" t="s">
        <v>8219</v>
      </c>
      <c r="G1252" t="s">
        <v>8224</v>
      </c>
      <c r="H1252" t="s">
        <v>8246</v>
      </c>
      <c r="I1252">
        <v>1410017131</v>
      </c>
      <c r="J1252" s="10">
        <f t="shared" si="76"/>
        <v>41888.64271990741</v>
      </c>
      <c r="K1252">
        <v>1406129131</v>
      </c>
      <c r="L1252" s="10">
        <f t="shared" si="77"/>
        <v>41843.64271990741</v>
      </c>
      <c r="M1252" t="b">
        <v>1</v>
      </c>
      <c r="N1252">
        <v>508</v>
      </c>
      <c r="O1252" t="b">
        <v>1</v>
      </c>
      <c r="P1252" t="s">
        <v>8276</v>
      </c>
      <c r="Q1252" s="5">
        <f t="shared" si="78"/>
        <v>2.0015333333333332</v>
      </c>
      <c r="R1252" s="6">
        <f t="shared" si="79"/>
        <v>118.2007874015748</v>
      </c>
      <c r="S1252" t="s">
        <v>8325</v>
      </c>
      <c r="T1252" t="s">
        <v>8326</v>
      </c>
    </row>
    <row r="1253" spans="1:20" ht="28.8" x14ac:dyDescent="0.3">
      <c r="A1253">
        <v>1251</v>
      </c>
      <c r="B1253" s="3" t="s">
        <v>1252</v>
      </c>
      <c r="C1253" s="3" t="s">
        <v>5361</v>
      </c>
      <c r="D1253">
        <v>6000</v>
      </c>
      <c r="E1253">
        <v>6108</v>
      </c>
      <c r="F1253" t="s">
        <v>8219</v>
      </c>
      <c r="G1253" t="s">
        <v>8224</v>
      </c>
      <c r="H1253" t="s">
        <v>8246</v>
      </c>
      <c r="I1253">
        <v>1316979167</v>
      </c>
      <c r="J1253" s="10">
        <f t="shared" si="76"/>
        <v>40811.814432870371</v>
      </c>
      <c r="K1253">
        <v>1311795167</v>
      </c>
      <c r="L1253" s="10">
        <f t="shared" si="77"/>
        <v>40751.814432870371</v>
      </c>
      <c r="M1253" t="b">
        <v>1</v>
      </c>
      <c r="N1253">
        <v>74</v>
      </c>
      <c r="O1253" t="b">
        <v>1</v>
      </c>
      <c r="P1253" t="s">
        <v>8276</v>
      </c>
      <c r="Q1253" s="5">
        <f t="shared" si="78"/>
        <v>1.018</v>
      </c>
      <c r="R1253" s="6">
        <f t="shared" si="79"/>
        <v>82.540540540540547</v>
      </c>
      <c r="S1253" t="s">
        <v>8325</v>
      </c>
      <c r="T1253" t="s">
        <v>8326</v>
      </c>
    </row>
    <row r="1254" spans="1:20" ht="43.2" x14ac:dyDescent="0.3">
      <c r="A1254">
        <v>1252</v>
      </c>
      <c r="B1254" s="3" t="s">
        <v>1253</v>
      </c>
      <c r="C1254" s="3" t="s">
        <v>5362</v>
      </c>
      <c r="D1254">
        <v>3500</v>
      </c>
      <c r="E1254">
        <v>4818</v>
      </c>
      <c r="F1254" t="s">
        <v>8219</v>
      </c>
      <c r="G1254" t="s">
        <v>8224</v>
      </c>
      <c r="H1254" t="s">
        <v>8246</v>
      </c>
      <c r="I1254">
        <v>1382658169</v>
      </c>
      <c r="J1254" s="10">
        <f t="shared" si="76"/>
        <v>41571.988067129627</v>
      </c>
      <c r="K1254">
        <v>1380238969</v>
      </c>
      <c r="L1254" s="10">
        <f t="shared" si="77"/>
        <v>41543.988067129627</v>
      </c>
      <c r="M1254" t="b">
        <v>1</v>
      </c>
      <c r="N1254">
        <v>141</v>
      </c>
      <c r="O1254" t="b">
        <v>1</v>
      </c>
      <c r="P1254" t="s">
        <v>8276</v>
      </c>
      <c r="Q1254" s="5">
        <f t="shared" si="78"/>
        <v>1.3765714285714286</v>
      </c>
      <c r="R1254" s="6">
        <f t="shared" si="79"/>
        <v>34.170212765957444</v>
      </c>
      <c r="S1254" t="s">
        <v>8325</v>
      </c>
      <c r="T1254" t="s">
        <v>8326</v>
      </c>
    </row>
    <row r="1255" spans="1:20" ht="43.2" x14ac:dyDescent="0.3">
      <c r="A1255">
        <v>1253</v>
      </c>
      <c r="B1255" s="3" t="s">
        <v>1254</v>
      </c>
      <c r="C1255" s="3" t="s">
        <v>5363</v>
      </c>
      <c r="D1255">
        <v>10</v>
      </c>
      <c r="E1255">
        <v>30383.32</v>
      </c>
      <c r="F1255" t="s">
        <v>8219</v>
      </c>
      <c r="G1255" t="s">
        <v>8224</v>
      </c>
      <c r="H1255" t="s">
        <v>8246</v>
      </c>
      <c r="I1255">
        <v>1409770107</v>
      </c>
      <c r="J1255" s="10">
        <f t="shared" si="76"/>
        <v>41885.783645833333</v>
      </c>
      <c r="K1255">
        <v>1407178107</v>
      </c>
      <c r="L1255" s="10">
        <f t="shared" si="77"/>
        <v>41855.783645833333</v>
      </c>
      <c r="M1255" t="b">
        <v>1</v>
      </c>
      <c r="N1255">
        <v>711</v>
      </c>
      <c r="O1255" t="b">
        <v>1</v>
      </c>
      <c r="P1255" t="s">
        <v>8276</v>
      </c>
      <c r="Q1255" s="5">
        <f t="shared" si="78"/>
        <v>3038.3319999999999</v>
      </c>
      <c r="R1255" s="6">
        <f t="shared" si="79"/>
        <v>42.73322081575246</v>
      </c>
      <c r="S1255" t="s">
        <v>8325</v>
      </c>
      <c r="T1255" t="s">
        <v>8326</v>
      </c>
    </row>
    <row r="1256" spans="1:20" ht="43.2" x14ac:dyDescent="0.3">
      <c r="A1256">
        <v>1254</v>
      </c>
      <c r="B1256" s="3" t="s">
        <v>1255</v>
      </c>
      <c r="C1256" s="3" t="s">
        <v>5364</v>
      </c>
      <c r="D1256">
        <v>6700</v>
      </c>
      <c r="E1256">
        <v>13323</v>
      </c>
      <c r="F1256" t="s">
        <v>8219</v>
      </c>
      <c r="G1256" t="s">
        <v>8224</v>
      </c>
      <c r="H1256" t="s">
        <v>8246</v>
      </c>
      <c r="I1256">
        <v>1293857940</v>
      </c>
      <c r="J1256" s="10">
        <f t="shared" si="76"/>
        <v>40544.207638888889</v>
      </c>
      <c r="K1256">
        <v>1288968886</v>
      </c>
      <c r="L1256" s="10">
        <f t="shared" si="77"/>
        <v>40487.621365740742</v>
      </c>
      <c r="M1256" t="b">
        <v>1</v>
      </c>
      <c r="N1256">
        <v>141</v>
      </c>
      <c r="O1256" t="b">
        <v>1</v>
      </c>
      <c r="P1256" t="s">
        <v>8276</v>
      </c>
      <c r="Q1256" s="5">
        <f t="shared" si="78"/>
        <v>1.9885074626865671</v>
      </c>
      <c r="R1256" s="6">
        <f t="shared" si="79"/>
        <v>94.489361702127653</v>
      </c>
      <c r="S1256" t="s">
        <v>8325</v>
      </c>
      <c r="T1256" t="s">
        <v>8326</v>
      </c>
    </row>
    <row r="1257" spans="1:20" ht="43.2" x14ac:dyDescent="0.3">
      <c r="A1257">
        <v>1255</v>
      </c>
      <c r="B1257" s="3" t="s">
        <v>1256</v>
      </c>
      <c r="C1257" s="3" t="s">
        <v>5365</v>
      </c>
      <c r="D1257">
        <v>3000</v>
      </c>
      <c r="E1257">
        <v>6071</v>
      </c>
      <c r="F1257" t="s">
        <v>8219</v>
      </c>
      <c r="G1257" t="s">
        <v>8224</v>
      </c>
      <c r="H1257" t="s">
        <v>8246</v>
      </c>
      <c r="I1257">
        <v>1385932652</v>
      </c>
      <c r="J1257" s="10">
        <f t="shared" si="76"/>
        <v>41609.887175925927</v>
      </c>
      <c r="K1257">
        <v>1383337052</v>
      </c>
      <c r="L1257" s="10">
        <f t="shared" si="77"/>
        <v>41579.845509259263</v>
      </c>
      <c r="M1257" t="b">
        <v>1</v>
      </c>
      <c r="N1257">
        <v>109</v>
      </c>
      <c r="O1257" t="b">
        <v>1</v>
      </c>
      <c r="P1257" t="s">
        <v>8276</v>
      </c>
      <c r="Q1257" s="5">
        <f t="shared" si="78"/>
        <v>2.0236666666666667</v>
      </c>
      <c r="R1257" s="6">
        <f t="shared" si="79"/>
        <v>55.697247706422019</v>
      </c>
      <c r="S1257" t="s">
        <v>8325</v>
      </c>
      <c r="T1257" t="s">
        <v>8326</v>
      </c>
    </row>
    <row r="1258" spans="1:20" ht="43.2" x14ac:dyDescent="0.3">
      <c r="A1258">
        <v>1256</v>
      </c>
      <c r="B1258" s="3" t="s">
        <v>1257</v>
      </c>
      <c r="C1258" s="3" t="s">
        <v>5366</v>
      </c>
      <c r="D1258">
        <v>30000</v>
      </c>
      <c r="E1258">
        <v>35389.129999999997</v>
      </c>
      <c r="F1258" t="s">
        <v>8219</v>
      </c>
      <c r="G1258" t="s">
        <v>8224</v>
      </c>
      <c r="H1258" t="s">
        <v>8246</v>
      </c>
      <c r="I1258">
        <v>1329084231</v>
      </c>
      <c r="J1258" s="10">
        <f t="shared" si="76"/>
        <v>40951.919340277782</v>
      </c>
      <c r="K1258">
        <v>1326492231</v>
      </c>
      <c r="L1258" s="10">
        <f t="shared" si="77"/>
        <v>40921.919340277782</v>
      </c>
      <c r="M1258" t="b">
        <v>1</v>
      </c>
      <c r="N1258">
        <v>361</v>
      </c>
      <c r="O1258" t="b">
        <v>1</v>
      </c>
      <c r="P1258" t="s">
        <v>8276</v>
      </c>
      <c r="Q1258" s="5">
        <f t="shared" si="78"/>
        <v>1.1796376666666666</v>
      </c>
      <c r="R1258" s="6">
        <f t="shared" si="79"/>
        <v>98.030831024930734</v>
      </c>
      <c r="S1258" t="s">
        <v>8325</v>
      </c>
      <c r="T1258" t="s">
        <v>8326</v>
      </c>
    </row>
    <row r="1259" spans="1:20" ht="43.2" x14ac:dyDescent="0.3">
      <c r="A1259">
        <v>1257</v>
      </c>
      <c r="B1259" s="3" t="s">
        <v>1258</v>
      </c>
      <c r="C1259" s="3" t="s">
        <v>5367</v>
      </c>
      <c r="D1259">
        <v>5500</v>
      </c>
      <c r="E1259">
        <v>16210</v>
      </c>
      <c r="F1259" t="s">
        <v>8219</v>
      </c>
      <c r="G1259" t="s">
        <v>8224</v>
      </c>
      <c r="H1259" t="s">
        <v>8246</v>
      </c>
      <c r="I1259">
        <v>1301792590</v>
      </c>
      <c r="J1259" s="10">
        <f t="shared" si="76"/>
        <v>40636.043865740743</v>
      </c>
      <c r="K1259">
        <v>1297562590</v>
      </c>
      <c r="L1259" s="10">
        <f t="shared" si="77"/>
        <v>40587.085532407407</v>
      </c>
      <c r="M1259" t="b">
        <v>1</v>
      </c>
      <c r="N1259">
        <v>176</v>
      </c>
      <c r="O1259" t="b">
        <v>1</v>
      </c>
      <c r="P1259" t="s">
        <v>8276</v>
      </c>
      <c r="Q1259" s="5">
        <f t="shared" si="78"/>
        <v>2.9472727272727273</v>
      </c>
      <c r="R1259" s="6">
        <f t="shared" si="79"/>
        <v>92.102272727272734</v>
      </c>
      <c r="S1259" t="s">
        <v>8325</v>
      </c>
      <c r="T1259" t="s">
        <v>8326</v>
      </c>
    </row>
    <row r="1260" spans="1:20" ht="43.2" x14ac:dyDescent="0.3">
      <c r="A1260">
        <v>1258</v>
      </c>
      <c r="B1260" s="3" t="s">
        <v>1259</v>
      </c>
      <c r="C1260" s="3" t="s">
        <v>5368</v>
      </c>
      <c r="D1260">
        <v>12000</v>
      </c>
      <c r="E1260">
        <v>25577.56</v>
      </c>
      <c r="F1260" t="s">
        <v>8219</v>
      </c>
      <c r="G1260" t="s">
        <v>8224</v>
      </c>
      <c r="H1260" t="s">
        <v>8246</v>
      </c>
      <c r="I1260">
        <v>1377960012</v>
      </c>
      <c r="J1260" s="10">
        <f t="shared" si="76"/>
        <v>41517.611250000002</v>
      </c>
      <c r="K1260">
        <v>1375368012</v>
      </c>
      <c r="L1260" s="10">
        <f t="shared" si="77"/>
        <v>41487.611250000002</v>
      </c>
      <c r="M1260" t="b">
        <v>1</v>
      </c>
      <c r="N1260">
        <v>670</v>
      </c>
      <c r="O1260" t="b">
        <v>1</v>
      </c>
      <c r="P1260" t="s">
        <v>8276</v>
      </c>
      <c r="Q1260" s="5">
        <f t="shared" si="78"/>
        <v>2.1314633333333335</v>
      </c>
      <c r="R1260" s="6">
        <f t="shared" si="79"/>
        <v>38.175462686567165</v>
      </c>
      <c r="S1260" t="s">
        <v>8325</v>
      </c>
      <c r="T1260" t="s">
        <v>8326</v>
      </c>
    </row>
    <row r="1261" spans="1:20" ht="43.2" x14ac:dyDescent="0.3">
      <c r="A1261">
        <v>1259</v>
      </c>
      <c r="B1261" s="3" t="s">
        <v>1260</v>
      </c>
      <c r="C1261" s="3" t="s">
        <v>5369</v>
      </c>
      <c r="D1261">
        <v>2500</v>
      </c>
      <c r="E1261">
        <v>2606</v>
      </c>
      <c r="F1261" t="s">
        <v>8219</v>
      </c>
      <c r="G1261" t="s">
        <v>8224</v>
      </c>
      <c r="H1261" t="s">
        <v>8246</v>
      </c>
      <c r="I1261">
        <v>1402286340</v>
      </c>
      <c r="J1261" s="10">
        <f t="shared" si="76"/>
        <v>41799.165972222225</v>
      </c>
      <c r="K1261">
        <v>1399504664</v>
      </c>
      <c r="L1261" s="10">
        <f t="shared" si="77"/>
        <v>41766.970648148148</v>
      </c>
      <c r="M1261" t="b">
        <v>1</v>
      </c>
      <c r="N1261">
        <v>96</v>
      </c>
      <c r="O1261" t="b">
        <v>1</v>
      </c>
      <c r="P1261" t="s">
        <v>8276</v>
      </c>
      <c r="Q1261" s="5">
        <f t="shared" si="78"/>
        <v>1.0424</v>
      </c>
      <c r="R1261" s="6">
        <f t="shared" si="79"/>
        <v>27.145833333333332</v>
      </c>
      <c r="S1261" t="s">
        <v>8325</v>
      </c>
      <c r="T1261" t="s">
        <v>8326</v>
      </c>
    </row>
    <row r="1262" spans="1:20" ht="43.2" x14ac:dyDescent="0.3">
      <c r="A1262">
        <v>1260</v>
      </c>
      <c r="B1262" s="3" t="s">
        <v>1261</v>
      </c>
      <c r="C1262" s="3" t="s">
        <v>5370</v>
      </c>
      <c r="D1262">
        <v>3300</v>
      </c>
      <c r="E1262">
        <v>3751</v>
      </c>
      <c r="F1262" t="s">
        <v>8219</v>
      </c>
      <c r="G1262" t="s">
        <v>8224</v>
      </c>
      <c r="H1262" t="s">
        <v>8246</v>
      </c>
      <c r="I1262">
        <v>1393445620</v>
      </c>
      <c r="J1262" s="10">
        <f t="shared" si="76"/>
        <v>41696.842824074076</v>
      </c>
      <c r="K1262">
        <v>1390853620</v>
      </c>
      <c r="L1262" s="10">
        <f t="shared" si="77"/>
        <v>41666.842824074076</v>
      </c>
      <c r="M1262" t="b">
        <v>1</v>
      </c>
      <c r="N1262">
        <v>74</v>
      </c>
      <c r="O1262" t="b">
        <v>1</v>
      </c>
      <c r="P1262" t="s">
        <v>8276</v>
      </c>
      <c r="Q1262" s="5">
        <f t="shared" si="78"/>
        <v>1.1366666666666667</v>
      </c>
      <c r="R1262" s="6">
        <f t="shared" si="79"/>
        <v>50.689189189189186</v>
      </c>
      <c r="S1262" t="s">
        <v>8325</v>
      </c>
      <c r="T1262" t="s">
        <v>8326</v>
      </c>
    </row>
    <row r="1263" spans="1:20" ht="43.2" x14ac:dyDescent="0.3">
      <c r="A1263">
        <v>1261</v>
      </c>
      <c r="B1263" s="3" t="s">
        <v>1262</v>
      </c>
      <c r="C1263" s="3" t="s">
        <v>5371</v>
      </c>
      <c r="D1263">
        <v>2000</v>
      </c>
      <c r="E1263">
        <v>2025</v>
      </c>
      <c r="F1263" t="s">
        <v>8219</v>
      </c>
      <c r="G1263" t="s">
        <v>8224</v>
      </c>
      <c r="H1263" t="s">
        <v>8246</v>
      </c>
      <c r="I1263">
        <v>1390983227</v>
      </c>
      <c r="J1263" s="10">
        <f t="shared" si="76"/>
        <v>41668.342905092592</v>
      </c>
      <c r="K1263">
        <v>1388391227</v>
      </c>
      <c r="L1263" s="10">
        <f t="shared" si="77"/>
        <v>41638.342905092592</v>
      </c>
      <c r="M1263" t="b">
        <v>1</v>
      </c>
      <c r="N1263">
        <v>52</v>
      </c>
      <c r="O1263" t="b">
        <v>1</v>
      </c>
      <c r="P1263" t="s">
        <v>8276</v>
      </c>
      <c r="Q1263" s="5">
        <f t="shared" si="78"/>
        <v>1.0125</v>
      </c>
      <c r="R1263" s="6">
        <f t="shared" si="79"/>
        <v>38.942307692307693</v>
      </c>
      <c r="S1263" t="s">
        <v>8325</v>
      </c>
      <c r="T1263" t="s">
        <v>8326</v>
      </c>
    </row>
    <row r="1264" spans="1:20" ht="43.2" x14ac:dyDescent="0.3">
      <c r="A1264">
        <v>1262</v>
      </c>
      <c r="B1264" s="3" t="s">
        <v>1263</v>
      </c>
      <c r="C1264" s="3" t="s">
        <v>5372</v>
      </c>
      <c r="D1264">
        <v>6500</v>
      </c>
      <c r="E1264">
        <v>8152</v>
      </c>
      <c r="F1264" t="s">
        <v>8219</v>
      </c>
      <c r="G1264" t="s">
        <v>8229</v>
      </c>
      <c r="H1264" t="s">
        <v>8251</v>
      </c>
      <c r="I1264">
        <v>1392574692</v>
      </c>
      <c r="J1264" s="10">
        <f t="shared" si="76"/>
        <v>41686.762638888889</v>
      </c>
      <c r="K1264">
        <v>1389982692</v>
      </c>
      <c r="L1264" s="10">
        <f t="shared" si="77"/>
        <v>41656.762638888889</v>
      </c>
      <c r="M1264" t="b">
        <v>1</v>
      </c>
      <c r="N1264">
        <v>105</v>
      </c>
      <c r="O1264" t="b">
        <v>1</v>
      </c>
      <c r="P1264" t="s">
        <v>8276</v>
      </c>
      <c r="Q1264" s="5">
        <f t="shared" si="78"/>
        <v>1.2541538461538462</v>
      </c>
      <c r="R1264" s="6">
        <f t="shared" si="79"/>
        <v>77.638095238095232</v>
      </c>
      <c r="S1264" t="s">
        <v>8325</v>
      </c>
      <c r="T1264" t="s">
        <v>8326</v>
      </c>
    </row>
    <row r="1265" spans="1:20" ht="28.8" x14ac:dyDescent="0.3">
      <c r="A1265">
        <v>1263</v>
      </c>
      <c r="B1265" s="3" t="s">
        <v>1264</v>
      </c>
      <c r="C1265" s="3" t="s">
        <v>5373</v>
      </c>
      <c r="D1265">
        <v>1500</v>
      </c>
      <c r="E1265">
        <v>1785</v>
      </c>
      <c r="F1265" t="s">
        <v>8219</v>
      </c>
      <c r="G1265" t="s">
        <v>8224</v>
      </c>
      <c r="H1265" t="s">
        <v>8246</v>
      </c>
      <c r="I1265">
        <v>1396054800</v>
      </c>
      <c r="J1265" s="10">
        <f t="shared" si="76"/>
        <v>41727.041666666664</v>
      </c>
      <c r="K1265">
        <v>1393034470</v>
      </c>
      <c r="L1265" s="10">
        <f t="shared" si="77"/>
        <v>41692.084143518521</v>
      </c>
      <c r="M1265" t="b">
        <v>1</v>
      </c>
      <c r="N1265">
        <v>41</v>
      </c>
      <c r="O1265" t="b">
        <v>1</v>
      </c>
      <c r="P1265" t="s">
        <v>8276</v>
      </c>
      <c r="Q1265" s="5">
        <f t="shared" si="78"/>
        <v>1.19</v>
      </c>
      <c r="R1265" s="6">
        <f t="shared" si="79"/>
        <v>43.536585365853661</v>
      </c>
      <c r="S1265" t="s">
        <v>8325</v>
      </c>
      <c r="T1265" t="s">
        <v>8326</v>
      </c>
    </row>
    <row r="1266" spans="1:20" ht="43.2" x14ac:dyDescent="0.3">
      <c r="A1266">
        <v>1264</v>
      </c>
      <c r="B1266" s="3" t="s">
        <v>1265</v>
      </c>
      <c r="C1266" s="3" t="s">
        <v>5374</v>
      </c>
      <c r="D1266">
        <v>650</v>
      </c>
      <c r="E1266">
        <v>1082</v>
      </c>
      <c r="F1266" t="s">
        <v>8219</v>
      </c>
      <c r="G1266" t="s">
        <v>8224</v>
      </c>
      <c r="H1266" t="s">
        <v>8246</v>
      </c>
      <c r="I1266">
        <v>1383062083</v>
      </c>
      <c r="J1266" s="10">
        <f t="shared" si="76"/>
        <v>41576.662997685184</v>
      </c>
      <c r="K1266">
        <v>1380556483</v>
      </c>
      <c r="L1266" s="10">
        <f t="shared" si="77"/>
        <v>41547.662997685184</v>
      </c>
      <c r="M1266" t="b">
        <v>1</v>
      </c>
      <c r="N1266">
        <v>34</v>
      </c>
      <c r="O1266" t="b">
        <v>1</v>
      </c>
      <c r="P1266" t="s">
        <v>8276</v>
      </c>
      <c r="Q1266" s="5">
        <f t="shared" si="78"/>
        <v>1.6646153846153846</v>
      </c>
      <c r="R1266" s="6">
        <f t="shared" si="79"/>
        <v>31.823529411764707</v>
      </c>
      <c r="S1266" t="s">
        <v>8325</v>
      </c>
      <c r="T1266" t="s">
        <v>8326</v>
      </c>
    </row>
    <row r="1267" spans="1:20" ht="57.6" x14ac:dyDescent="0.3">
      <c r="A1267">
        <v>1265</v>
      </c>
      <c r="B1267" s="3" t="s">
        <v>1266</v>
      </c>
      <c r="C1267" s="3" t="s">
        <v>5375</v>
      </c>
      <c r="D1267">
        <v>3500</v>
      </c>
      <c r="E1267">
        <v>4170.17</v>
      </c>
      <c r="F1267" t="s">
        <v>8219</v>
      </c>
      <c r="G1267" t="s">
        <v>8224</v>
      </c>
      <c r="H1267" t="s">
        <v>8246</v>
      </c>
      <c r="I1267">
        <v>1291131815</v>
      </c>
      <c r="J1267" s="10">
        <f t="shared" si="76"/>
        <v>40512.655266203699</v>
      </c>
      <c r="K1267">
        <v>1287071015</v>
      </c>
      <c r="L1267" s="10">
        <f t="shared" si="77"/>
        <v>40465.655266203699</v>
      </c>
      <c r="M1267" t="b">
        <v>1</v>
      </c>
      <c r="N1267">
        <v>66</v>
      </c>
      <c r="O1267" t="b">
        <v>1</v>
      </c>
      <c r="P1267" t="s">
        <v>8276</v>
      </c>
      <c r="Q1267" s="5">
        <f t="shared" si="78"/>
        <v>1.1914771428571429</v>
      </c>
      <c r="R1267" s="6">
        <f t="shared" si="79"/>
        <v>63.184393939393942</v>
      </c>
      <c r="S1267" t="s">
        <v>8325</v>
      </c>
      <c r="T1267" t="s">
        <v>8326</v>
      </c>
    </row>
    <row r="1268" spans="1:20" ht="28.8" x14ac:dyDescent="0.3">
      <c r="A1268">
        <v>1266</v>
      </c>
      <c r="B1268" s="3" t="s">
        <v>1267</v>
      </c>
      <c r="C1268" s="3" t="s">
        <v>5376</v>
      </c>
      <c r="D1268">
        <v>9500</v>
      </c>
      <c r="E1268">
        <v>9545</v>
      </c>
      <c r="F1268" t="s">
        <v>8219</v>
      </c>
      <c r="G1268" t="s">
        <v>8224</v>
      </c>
      <c r="H1268" t="s">
        <v>8246</v>
      </c>
      <c r="I1268">
        <v>1389474145</v>
      </c>
      <c r="J1268" s="10">
        <f t="shared" si="76"/>
        <v>41650.87667824074</v>
      </c>
      <c r="K1268">
        <v>1386882145</v>
      </c>
      <c r="L1268" s="10">
        <f t="shared" si="77"/>
        <v>41620.87667824074</v>
      </c>
      <c r="M1268" t="b">
        <v>1</v>
      </c>
      <c r="N1268">
        <v>50</v>
      </c>
      <c r="O1268" t="b">
        <v>1</v>
      </c>
      <c r="P1268" t="s">
        <v>8276</v>
      </c>
      <c r="Q1268" s="5">
        <f t="shared" si="78"/>
        <v>1.0047368421052632</v>
      </c>
      <c r="R1268" s="6">
        <f t="shared" si="79"/>
        <v>190.9</v>
      </c>
      <c r="S1268" t="s">
        <v>8325</v>
      </c>
      <c r="T1268" t="s">
        <v>8326</v>
      </c>
    </row>
    <row r="1269" spans="1:20" ht="43.2" x14ac:dyDescent="0.3">
      <c r="A1269">
        <v>1267</v>
      </c>
      <c r="B1269" s="3" t="s">
        <v>1268</v>
      </c>
      <c r="C1269" s="3" t="s">
        <v>5377</v>
      </c>
      <c r="D1269">
        <v>22000</v>
      </c>
      <c r="E1269">
        <v>22396</v>
      </c>
      <c r="F1269" t="s">
        <v>8219</v>
      </c>
      <c r="G1269" t="s">
        <v>8224</v>
      </c>
      <c r="H1269" t="s">
        <v>8246</v>
      </c>
      <c r="I1269">
        <v>1374674558</v>
      </c>
      <c r="J1269" s="10">
        <f t="shared" si="76"/>
        <v>41479.585162037038</v>
      </c>
      <c r="K1269">
        <v>1372082558</v>
      </c>
      <c r="L1269" s="10">
        <f t="shared" si="77"/>
        <v>41449.585162037038</v>
      </c>
      <c r="M1269" t="b">
        <v>1</v>
      </c>
      <c r="N1269">
        <v>159</v>
      </c>
      <c r="O1269" t="b">
        <v>1</v>
      </c>
      <c r="P1269" t="s">
        <v>8276</v>
      </c>
      <c r="Q1269" s="5">
        <f t="shared" si="78"/>
        <v>1.018</v>
      </c>
      <c r="R1269" s="6">
        <f t="shared" si="79"/>
        <v>140.85534591194968</v>
      </c>
      <c r="S1269" t="s">
        <v>8325</v>
      </c>
      <c r="T1269" t="s">
        <v>8326</v>
      </c>
    </row>
    <row r="1270" spans="1:20" ht="28.8" x14ac:dyDescent="0.3">
      <c r="A1270">
        <v>1268</v>
      </c>
      <c r="B1270" s="3" t="s">
        <v>1269</v>
      </c>
      <c r="C1270" s="3" t="s">
        <v>5378</v>
      </c>
      <c r="D1270">
        <v>12000</v>
      </c>
      <c r="E1270">
        <v>14000</v>
      </c>
      <c r="F1270" t="s">
        <v>8219</v>
      </c>
      <c r="G1270" t="s">
        <v>8224</v>
      </c>
      <c r="H1270" t="s">
        <v>8246</v>
      </c>
      <c r="I1270">
        <v>1379708247</v>
      </c>
      <c r="J1270" s="10">
        <f t="shared" si="76"/>
        <v>41537.845451388886</v>
      </c>
      <c r="K1270">
        <v>1377116247</v>
      </c>
      <c r="L1270" s="10">
        <f t="shared" si="77"/>
        <v>41507.845451388886</v>
      </c>
      <c r="M1270" t="b">
        <v>1</v>
      </c>
      <c r="N1270">
        <v>182</v>
      </c>
      <c r="O1270" t="b">
        <v>1</v>
      </c>
      <c r="P1270" t="s">
        <v>8276</v>
      </c>
      <c r="Q1270" s="5">
        <f t="shared" si="78"/>
        <v>1.1666666666666667</v>
      </c>
      <c r="R1270" s="6">
        <f t="shared" si="79"/>
        <v>76.92307692307692</v>
      </c>
      <c r="S1270" t="s">
        <v>8325</v>
      </c>
      <c r="T1270" t="s">
        <v>8326</v>
      </c>
    </row>
    <row r="1271" spans="1:20" ht="43.2" x14ac:dyDescent="0.3">
      <c r="A1271">
        <v>1269</v>
      </c>
      <c r="B1271" s="3" t="s">
        <v>1270</v>
      </c>
      <c r="C1271" s="3" t="s">
        <v>5379</v>
      </c>
      <c r="D1271">
        <v>18800</v>
      </c>
      <c r="E1271">
        <v>20426</v>
      </c>
      <c r="F1271" t="s">
        <v>8219</v>
      </c>
      <c r="G1271" t="s">
        <v>8224</v>
      </c>
      <c r="H1271" t="s">
        <v>8246</v>
      </c>
      <c r="I1271">
        <v>1460764800</v>
      </c>
      <c r="J1271" s="10">
        <f t="shared" si="76"/>
        <v>42476</v>
      </c>
      <c r="K1271">
        <v>1458157512</v>
      </c>
      <c r="L1271" s="10">
        <f t="shared" si="77"/>
        <v>42445.823055555549</v>
      </c>
      <c r="M1271" t="b">
        <v>1</v>
      </c>
      <c r="N1271">
        <v>206</v>
      </c>
      <c r="O1271" t="b">
        <v>1</v>
      </c>
      <c r="P1271" t="s">
        <v>8276</v>
      </c>
      <c r="Q1271" s="5">
        <f t="shared" si="78"/>
        <v>1.0864893617021276</v>
      </c>
      <c r="R1271" s="6">
        <f t="shared" si="79"/>
        <v>99.15533980582525</v>
      </c>
      <c r="S1271" t="s">
        <v>8325</v>
      </c>
      <c r="T1271" t="s">
        <v>8326</v>
      </c>
    </row>
    <row r="1272" spans="1:20" ht="28.8" x14ac:dyDescent="0.3">
      <c r="A1272">
        <v>1270</v>
      </c>
      <c r="B1272" s="3" t="s">
        <v>1271</v>
      </c>
      <c r="C1272" s="3" t="s">
        <v>5380</v>
      </c>
      <c r="D1272">
        <v>10000</v>
      </c>
      <c r="E1272">
        <v>11472</v>
      </c>
      <c r="F1272" t="s">
        <v>8219</v>
      </c>
      <c r="G1272" t="s">
        <v>8224</v>
      </c>
      <c r="H1272" t="s">
        <v>8246</v>
      </c>
      <c r="I1272">
        <v>1332704042</v>
      </c>
      <c r="J1272" s="10">
        <f t="shared" si="76"/>
        <v>40993.815300925926</v>
      </c>
      <c r="K1272">
        <v>1327523642</v>
      </c>
      <c r="L1272" s="10">
        <f t="shared" si="77"/>
        <v>40933.856967592597</v>
      </c>
      <c r="M1272" t="b">
        <v>1</v>
      </c>
      <c r="N1272">
        <v>169</v>
      </c>
      <c r="O1272" t="b">
        <v>1</v>
      </c>
      <c r="P1272" t="s">
        <v>8276</v>
      </c>
      <c r="Q1272" s="5">
        <f t="shared" si="78"/>
        <v>1.1472</v>
      </c>
      <c r="R1272" s="6">
        <f t="shared" si="79"/>
        <v>67.881656804733723</v>
      </c>
      <c r="S1272" t="s">
        <v>8325</v>
      </c>
      <c r="T1272" t="s">
        <v>8326</v>
      </c>
    </row>
    <row r="1273" spans="1:20" ht="43.2" x14ac:dyDescent="0.3">
      <c r="A1273">
        <v>1271</v>
      </c>
      <c r="B1273" s="3" t="s">
        <v>1272</v>
      </c>
      <c r="C1273" s="3" t="s">
        <v>5381</v>
      </c>
      <c r="D1273">
        <v>7500</v>
      </c>
      <c r="E1273">
        <v>7635</v>
      </c>
      <c r="F1273" t="s">
        <v>8219</v>
      </c>
      <c r="G1273" t="s">
        <v>8224</v>
      </c>
      <c r="H1273" t="s">
        <v>8246</v>
      </c>
      <c r="I1273">
        <v>1384363459</v>
      </c>
      <c r="J1273" s="10">
        <f t="shared" si="76"/>
        <v>41591.725219907406</v>
      </c>
      <c r="K1273">
        <v>1381767859</v>
      </c>
      <c r="L1273" s="10">
        <f t="shared" si="77"/>
        <v>41561.683553240742</v>
      </c>
      <c r="M1273" t="b">
        <v>1</v>
      </c>
      <c r="N1273">
        <v>31</v>
      </c>
      <c r="O1273" t="b">
        <v>1</v>
      </c>
      <c r="P1273" t="s">
        <v>8276</v>
      </c>
      <c r="Q1273" s="5">
        <f t="shared" si="78"/>
        <v>1.018</v>
      </c>
      <c r="R1273" s="6">
        <f t="shared" si="79"/>
        <v>246.29032258064515</v>
      </c>
      <c r="S1273" t="s">
        <v>8325</v>
      </c>
      <c r="T1273" t="s">
        <v>8326</v>
      </c>
    </row>
    <row r="1274" spans="1:20" ht="57.6" x14ac:dyDescent="0.3">
      <c r="A1274">
        <v>1272</v>
      </c>
      <c r="B1274" s="3" t="s">
        <v>1273</v>
      </c>
      <c r="C1274" s="3" t="s">
        <v>5382</v>
      </c>
      <c r="D1274">
        <v>5000</v>
      </c>
      <c r="E1274">
        <v>5300</v>
      </c>
      <c r="F1274" t="s">
        <v>8219</v>
      </c>
      <c r="G1274" t="s">
        <v>8224</v>
      </c>
      <c r="H1274" t="s">
        <v>8246</v>
      </c>
      <c r="I1274">
        <v>1276574400</v>
      </c>
      <c r="J1274" s="10">
        <f t="shared" si="76"/>
        <v>40344.166666666664</v>
      </c>
      <c r="K1274">
        <v>1270576379</v>
      </c>
      <c r="L1274" s="10">
        <f t="shared" si="77"/>
        <v>40274.745127314818</v>
      </c>
      <c r="M1274" t="b">
        <v>1</v>
      </c>
      <c r="N1274">
        <v>28</v>
      </c>
      <c r="O1274" t="b">
        <v>1</v>
      </c>
      <c r="P1274" t="s">
        <v>8276</v>
      </c>
      <c r="Q1274" s="5">
        <f t="shared" si="78"/>
        <v>1.06</v>
      </c>
      <c r="R1274" s="6">
        <f t="shared" si="79"/>
        <v>189.28571428571428</v>
      </c>
      <c r="S1274" t="s">
        <v>8325</v>
      </c>
      <c r="T1274" t="s">
        <v>8326</v>
      </c>
    </row>
    <row r="1275" spans="1:20" ht="43.2" x14ac:dyDescent="0.3">
      <c r="A1275">
        <v>1273</v>
      </c>
      <c r="B1275" s="3" t="s">
        <v>1274</v>
      </c>
      <c r="C1275" s="3" t="s">
        <v>5383</v>
      </c>
      <c r="D1275">
        <v>4000</v>
      </c>
      <c r="E1275">
        <v>4140</v>
      </c>
      <c r="F1275" t="s">
        <v>8219</v>
      </c>
      <c r="G1275" t="s">
        <v>8229</v>
      </c>
      <c r="H1275" t="s">
        <v>8251</v>
      </c>
      <c r="I1275">
        <v>1409506291</v>
      </c>
      <c r="J1275" s="10">
        <f t="shared" si="76"/>
        <v>41882.730219907404</v>
      </c>
      <c r="K1275">
        <v>1406914291</v>
      </c>
      <c r="L1275" s="10">
        <f t="shared" si="77"/>
        <v>41852.730219907404</v>
      </c>
      <c r="M1275" t="b">
        <v>1</v>
      </c>
      <c r="N1275">
        <v>54</v>
      </c>
      <c r="O1275" t="b">
        <v>1</v>
      </c>
      <c r="P1275" t="s">
        <v>8276</v>
      </c>
      <c r="Q1275" s="5">
        <f t="shared" si="78"/>
        <v>1.0349999999999999</v>
      </c>
      <c r="R1275" s="6">
        <f t="shared" si="79"/>
        <v>76.666666666666671</v>
      </c>
      <c r="S1275" t="s">
        <v>8325</v>
      </c>
      <c r="T1275" t="s">
        <v>8326</v>
      </c>
    </row>
    <row r="1276" spans="1:20" ht="43.2" x14ac:dyDescent="0.3">
      <c r="A1276">
        <v>1274</v>
      </c>
      <c r="B1276" s="3" t="s">
        <v>1275</v>
      </c>
      <c r="C1276" s="3" t="s">
        <v>5384</v>
      </c>
      <c r="D1276">
        <v>25000</v>
      </c>
      <c r="E1276">
        <v>38743.839999999997</v>
      </c>
      <c r="F1276" t="s">
        <v>8219</v>
      </c>
      <c r="G1276" t="s">
        <v>8224</v>
      </c>
      <c r="H1276" t="s">
        <v>8246</v>
      </c>
      <c r="I1276">
        <v>1346344425</v>
      </c>
      <c r="J1276" s="10">
        <f t="shared" si="76"/>
        <v>41151.690104166664</v>
      </c>
      <c r="K1276">
        <v>1343320425</v>
      </c>
      <c r="L1276" s="10">
        <f t="shared" si="77"/>
        <v>41116.690104166664</v>
      </c>
      <c r="M1276" t="b">
        <v>1</v>
      </c>
      <c r="N1276">
        <v>467</v>
      </c>
      <c r="O1276" t="b">
        <v>1</v>
      </c>
      <c r="P1276" t="s">
        <v>8276</v>
      </c>
      <c r="Q1276" s="5">
        <f t="shared" si="78"/>
        <v>1.5497535999999998</v>
      </c>
      <c r="R1276" s="6">
        <f t="shared" si="79"/>
        <v>82.963254817987149</v>
      </c>
      <c r="S1276" t="s">
        <v>8325</v>
      </c>
      <c r="T1276" t="s">
        <v>8326</v>
      </c>
    </row>
    <row r="1277" spans="1:20" ht="43.2" x14ac:dyDescent="0.3">
      <c r="A1277">
        <v>1275</v>
      </c>
      <c r="B1277" s="3" t="s">
        <v>1276</v>
      </c>
      <c r="C1277" s="3" t="s">
        <v>5385</v>
      </c>
      <c r="D1277">
        <v>15000</v>
      </c>
      <c r="E1277">
        <v>24321.1</v>
      </c>
      <c r="F1277" t="s">
        <v>8219</v>
      </c>
      <c r="G1277" t="s">
        <v>8224</v>
      </c>
      <c r="H1277" t="s">
        <v>8246</v>
      </c>
      <c r="I1277">
        <v>1375908587</v>
      </c>
      <c r="J1277" s="10">
        <f t="shared" si="76"/>
        <v>41493.867905092593</v>
      </c>
      <c r="K1277">
        <v>1372884587</v>
      </c>
      <c r="L1277" s="10">
        <f t="shared" si="77"/>
        <v>41458.867905092593</v>
      </c>
      <c r="M1277" t="b">
        <v>1</v>
      </c>
      <c r="N1277">
        <v>389</v>
      </c>
      <c r="O1277" t="b">
        <v>1</v>
      </c>
      <c r="P1277" t="s">
        <v>8276</v>
      </c>
      <c r="Q1277" s="5">
        <f t="shared" si="78"/>
        <v>1.6214066666666667</v>
      </c>
      <c r="R1277" s="6">
        <f t="shared" si="79"/>
        <v>62.522107969151669</v>
      </c>
      <c r="S1277" t="s">
        <v>8325</v>
      </c>
      <c r="T1277" t="s">
        <v>8326</v>
      </c>
    </row>
    <row r="1278" spans="1:20" ht="28.8" x14ac:dyDescent="0.3">
      <c r="A1278">
        <v>1276</v>
      </c>
      <c r="B1278" s="3" t="s">
        <v>1277</v>
      </c>
      <c r="C1278" s="3" t="s">
        <v>5386</v>
      </c>
      <c r="D1278">
        <v>3000</v>
      </c>
      <c r="E1278">
        <v>3132.63</v>
      </c>
      <c r="F1278" t="s">
        <v>8219</v>
      </c>
      <c r="G1278" t="s">
        <v>8224</v>
      </c>
      <c r="H1278" t="s">
        <v>8246</v>
      </c>
      <c r="I1278">
        <v>1251777600</v>
      </c>
      <c r="J1278" s="10">
        <f t="shared" si="76"/>
        <v>40057.166666666664</v>
      </c>
      <c r="K1278">
        <v>1247504047</v>
      </c>
      <c r="L1278" s="10">
        <f t="shared" si="77"/>
        <v>40007.704247685186</v>
      </c>
      <c r="M1278" t="b">
        <v>1</v>
      </c>
      <c r="N1278">
        <v>68</v>
      </c>
      <c r="O1278" t="b">
        <v>1</v>
      </c>
      <c r="P1278" t="s">
        <v>8276</v>
      </c>
      <c r="Q1278" s="5">
        <f t="shared" si="78"/>
        <v>1.0442100000000001</v>
      </c>
      <c r="R1278" s="6">
        <f t="shared" si="79"/>
        <v>46.06808823529412</v>
      </c>
      <c r="S1278" t="s">
        <v>8325</v>
      </c>
      <c r="T1278" t="s">
        <v>8326</v>
      </c>
    </row>
    <row r="1279" spans="1:20" ht="43.2" x14ac:dyDescent="0.3">
      <c r="A1279">
        <v>1277</v>
      </c>
      <c r="B1279" s="3" t="s">
        <v>1278</v>
      </c>
      <c r="C1279" s="3" t="s">
        <v>5387</v>
      </c>
      <c r="D1279">
        <v>15000</v>
      </c>
      <c r="E1279">
        <v>15918.65</v>
      </c>
      <c r="F1279" t="s">
        <v>8219</v>
      </c>
      <c r="G1279" t="s">
        <v>8224</v>
      </c>
      <c r="H1279" t="s">
        <v>8246</v>
      </c>
      <c r="I1279">
        <v>1346765347</v>
      </c>
      <c r="J1279" s="10">
        <f t="shared" si="76"/>
        <v>41156.561886574076</v>
      </c>
      <c r="K1279">
        <v>1343741347</v>
      </c>
      <c r="L1279" s="10">
        <f t="shared" si="77"/>
        <v>41121.561886574076</v>
      </c>
      <c r="M1279" t="b">
        <v>1</v>
      </c>
      <c r="N1279">
        <v>413</v>
      </c>
      <c r="O1279" t="b">
        <v>1</v>
      </c>
      <c r="P1279" t="s">
        <v>8276</v>
      </c>
      <c r="Q1279" s="5">
        <f t="shared" si="78"/>
        <v>1.0612433333333333</v>
      </c>
      <c r="R1279" s="6">
        <f t="shared" si="79"/>
        <v>38.543946731234868</v>
      </c>
      <c r="S1279" t="s">
        <v>8325</v>
      </c>
      <c r="T1279" t="s">
        <v>8326</v>
      </c>
    </row>
    <row r="1280" spans="1:20" ht="43.2" x14ac:dyDescent="0.3">
      <c r="A1280">
        <v>1278</v>
      </c>
      <c r="B1280" s="3" t="s">
        <v>1279</v>
      </c>
      <c r="C1280" s="3" t="s">
        <v>5388</v>
      </c>
      <c r="D1280">
        <v>6500</v>
      </c>
      <c r="E1280">
        <v>10071</v>
      </c>
      <c r="F1280" t="s">
        <v>8219</v>
      </c>
      <c r="G1280" t="s">
        <v>8224</v>
      </c>
      <c r="H1280" t="s">
        <v>8246</v>
      </c>
      <c r="I1280">
        <v>1403661600</v>
      </c>
      <c r="J1280" s="10">
        <f t="shared" si="76"/>
        <v>41815.083333333336</v>
      </c>
      <c r="K1280">
        <v>1401196766</v>
      </c>
      <c r="L1280" s="10">
        <f t="shared" si="77"/>
        <v>41786.555162037039</v>
      </c>
      <c r="M1280" t="b">
        <v>1</v>
      </c>
      <c r="N1280">
        <v>190</v>
      </c>
      <c r="O1280" t="b">
        <v>1</v>
      </c>
      <c r="P1280" t="s">
        <v>8276</v>
      </c>
      <c r="Q1280" s="5">
        <f t="shared" si="78"/>
        <v>1.5493846153846154</v>
      </c>
      <c r="R1280" s="6">
        <f t="shared" si="79"/>
        <v>53.005263157894738</v>
      </c>
      <c r="S1280" t="s">
        <v>8325</v>
      </c>
      <c r="T1280" t="s">
        <v>8326</v>
      </c>
    </row>
    <row r="1281" spans="1:20" ht="43.2" x14ac:dyDescent="0.3">
      <c r="A1281">
        <v>1279</v>
      </c>
      <c r="B1281" s="3" t="s">
        <v>1280</v>
      </c>
      <c r="C1281" s="3" t="s">
        <v>5389</v>
      </c>
      <c r="D1281">
        <v>12516</v>
      </c>
      <c r="E1281">
        <v>13864.17</v>
      </c>
      <c r="F1281" t="s">
        <v>8219</v>
      </c>
      <c r="G1281" t="s">
        <v>8224</v>
      </c>
      <c r="H1281" t="s">
        <v>8246</v>
      </c>
      <c r="I1281">
        <v>1395624170</v>
      </c>
      <c r="J1281" s="10">
        <f t="shared" si="76"/>
        <v>41722.057523148149</v>
      </c>
      <c r="K1281">
        <v>1392171770</v>
      </c>
      <c r="L1281" s="10">
        <f t="shared" si="77"/>
        <v>41682.099189814813</v>
      </c>
      <c r="M1281" t="b">
        <v>1</v>
      </c>
      <c r="N1281">
        <v>189</v>
      </c>
      <c r="O1281" t="b">
        <v>1</v>
      </c>
      <c r="P1281" t="s">
        <v>8276</v>
      </c>
      <c r="Q1281" s="5">
        <f t="shared" si="78"/>
        <v>1.1077157238734421</v>
      </c>
      <c r="R1281" s="6">
        <f t="shared" si="79"/>
        <v>73.355396825396824</v>
      </c>
      <c r="S1281" t="s">
        <v>8325</v>
      </c>
      <c r="T1281" t="s">
        <v>8326</v>
      </c>
    </row>
    <row r="1282" spans="1:20" ht="43.2" x14ac:dyDescent="0.3">
      <c r="A1282">
        <v>1280</v>
      </c>
      <c r="B1282" s="3" t="s">
        <v>1281</v>
      </c>
      <c r="C1282" s="3" t="s">
        <v>5390</v>
      </c>
      <c r="D1282">
        <v>15000</v>
      </c>
      <c r="E1282">
        <v>16636.78</v>
      </c>
      <c r="F1282" t="s">
        <v>8219</v>
      </c>
      <c r="G1282" t="s">
        <v>8224</v>
      </c>
      <c r="H1282" t="s">
        <v>8246</v>
      </c>
      <c r="I1282">
        <v>1299003054</v>
      </c>
      <c r="J1282" s="10">
        <f t="shared" si="76"/>
        <v>40603.757569444446</v>
      </c>
      <c r="K1282">
        <v>1291227054</v>
      </c>
      <c r="L1282" s="10">
        <f t="shared" si="77"/>
        <v>40513.757569444446</v>
      </c>
      <c r="M1282" t="b">
        <v>1</v>
      </c>
      <c r="N1282">
        <v>130</v>
      </c>
      <c r="O1282" t="b">
        <v>1</v>
      </c>
      <c r="P1282" t="s">
        <v>8276</v>
      </c>
      <c r="Q1282" s="5">
        <f t="shared" si="78"/>
        <v>1.1091186666666666</v>
      </c>
      <c r="R1282" s="6">
        <f t="shared" si="79"/>
        <v>127.97523076923076</v>
      </c>
      <c r="S1282" t="s">
        <v>8325</v>
      </c>
      <c r="T1282" t="s">
        <v>8326</v>
      </c>
    </row>
    <row r="1283" spans="1:20" ht="43.2" x14ac:dyDescent="0.3">
      <c r="A1283">
        <v>1281</v>
      </c>
      <c r="B1283" s="3" t="s">
        <v>1282</v>
      </c>
      <c r="C1283" s="3" t="s">
        <v>5391</v>
      </c>
      <c r="D1283">
        <v>7000</v>
      </c>
      <c r="E1283">
        <v>7750</v>
      </c>
      <c r="F1283" t="s">
        <v>8219</v>
      </c>
      <c r="G1283" t="s">
        <v>8224</v>
      </c>
      <c r="H1283" t="s">
        <v>8246</v>
      </c>
      <c r="I1283">
        <v>1375033836</v>
      </c>
      <c r="J1283" s="10">
        <f t="shared" ref="J1283:J1346" si="80">(((I1283/60)/60)/24)+DATE(1970,1,1)</f>
        <v>41483.743472222224</v>
      </c>
      <c r="K1283">
        <v>1373305836</v>
      </c>
      <c r="L1283" s="10">
        <f t="shared" ref="L1283:L1346" si="81">(((K1283/60)/60)/24)+DATE(1970,1,1)</f>
        <v>41463.743472222224</v>
      </c>
      <c r="M1283" t="b">
        <v>1</v>
      </c>
      <c r="N1283">
        <v>74</v>
      </c>
      <c r="O1283" t="b">
        <v>1</v>
      </c>
      <c r="P1283" t="s">
        <v>8276</v>
      </c>
      <c r="Q1283" s="5">
        <f t="shared" ref="Q1283:Q1346" si="82">E1283/D1283</f>
        <v>1.1071428571428572</v>
      </c>
      <c r="R1283" s="6">
        <f t="shared" ref="R1283:R1346" si="83">E1283/N1283</f>
        <v>104.72972972972973</v>
      </c>
      <c r="S1283" t="s">
        <v>8325</v>
      </c>
      <c r="T1283" t="s">
        <v>8326</v>
      </c>
    </row>
    <row r="1284" spans="1:20" ht="43.2" x14ac:dyDescent="0.3">
      <c r="A1284">
        <v>1282</v>
      </c>
      <c r="B1284" s="3" t="s">
        <v>1283</v>
      </c>
      <c r="C1284" s="3" t="s">
        <v>5392</v>
      </c>
      <c r="D1284">
        <v>15000</v>
      </c>
      <c r="E1284">
        <v>18542</v>
      </c>
      <c r="F1284" t="s">
        <v>8219</v>
      </c>
      <c r="G1284" t="s">
        <v>8224</v>
      </c>
      <c r="H1284" t="s">
        <v>8246</v>
      </c>
      <c r="I1284">
        <v>1386565140</v>
      </c>
      <c r="J1284" s="10">
        <f t="shared" si="80"/>
        <v>41617.207638888889</v>
      </c>
      <c r="K1284">
        <v>1383909855</v>
      </c>
      <c r="L1284" s="10">
        <f t="shared" si="81"/>
        <v>41586.475173611114</v>
      </c>
      <c r="M1284" t="b">
        <v>1</v>
      </c>
      <c r="N1284">
        <v>274</v>
      </c>
      <c r="O1284" t="b">
        <v>1</v>
      </c>
      <c r="P1284" t="s">
        <v>8276</v>
      </c>
      <c r="Q1284" s="5">
        <f t="shared" si="82"/>
        <v>1.2361333333333333</v>
      </c>
      <c r="R1284" s="6">
        <f t="shared" si="83"/>
        <v>67.671532846715323</v>
      </c>
      <c r="S1284" t="s">
        <v>8325</v>
      </c>
      <c r="T1284" t="s">
        <v>8326</v>
      </c>
    </row>
    <row r="1285" spans="1:20" ht="43.2" x14ac:dyDescent="0.3">
      <c r="A1285">
        <v>1283</v>
      </c>
      <c r="B1285" s="3" t="s">
        <v>1284</v>
      </c>
      <c r="C1285" s="3" t="s">
        <v>5393</v>
      </c>
      <c r="D1285">
        <v>1000</v>
      </c>
      <c r="E1285">
        <v>2110.5</v>
      </c>
      <c r="F1285" t="s">
        <v>8219</v>
      </c>
      <c r="G1285" t="s">
        <v>8224</v>
      </c>
      <c r="H1285" t="s">
        <v>8246</v>
      </c>
      <c r="I1285">
        <v>1362974400</v>
      </c>
      <c r="J1285" s="10">
        <f t="shared" si="80"/>
        <v>41344.166666666664</v>
      </c>
      <c r="K1285">
        <v>1360948389</v>
      </c>
      <c r="L1285" s="10">
        <f t="shared" si="81"/>
        <v>41320.717465277776</v>
      </c>
      <c r="M1285" t="b">
        <v>1</v>
      </c>
      <c r="N1285">
        <v>22</v>
      </c>
      <c r="O1285" t="b">
        <v>1</v>
      </c>
      <c r="P1285" t="s">
        <v>8276</v>
      </c>
      <c r="Q1285" s="5">
        <f t="shared" si="82"/>
        <v>2.1105</v>
      </c>
      <c r="R1285" s="6">
        <f t="shared" si="83"/>
        <v>95.931818181818187</v>
      </c>
      <c r="S1285" t="s">
        <v>8325</v>
      </c>
      <c r="T1285" t="s">
        <v>8326</v>
      </c>
    </row>
    <row r="1286" spans="1:20" ht="43.2" x14ac:dyDescent="0.3">
      <c r="A1286">
        <v>1284</v>
      </c>
      <c r="B1286" s="3" t="s">
        <v>1285</v>
      </c>
      <c r="C1286" s="3" t="s">
        <v>5394</v>
      </c>
      <c r="D1286">
        <v>2000</v>
      </c>
      <c r="E1286">
        <v>2020</v>
      </c>
      <c r="F1286" t="s">
        <v>8219</v>
      </c>
      <c r="G1286" t="s">
        <v>8224</v>
      </c>
      <c r="H1286" t="s">
        <v>8246</v>
      </c>
      <c r="I1286">
        <v>1483203540</v>
      </c>
      <c r="J1286" s="10">
        <f t="shared" si="80"/>
        <v>42735.707638888889</v>
      </c>
      <c r="K1286">
        <v>1481175482</v>
      </c>
      <c r="L1286" s="10">
        <f t="shared" si="81"/>
        <v>42712.23474537037</v>
      </c>
      <c r="M1286" t="b">
        <v>0</v>
      </c>
      <c r="N1286">
        <v>31</v>
      </c>
      <c r="O1286" t="b">
        <v>1</v>
      </c>
      <c r="P1286" t="s">
        <v>8271</v>
      </c>
      <c r="Q1286" s="5">
        <f t="shared" si="82"/>
        <v>1.01</v>
      </c>
      <c r="R1286" s="6">
        <f t="shared" si="83"/>
        <v>65.161290322580641</v>
      </c>
      <c r="S1286" t="s">
        <v>8317</v>
      </c>
      <c r="T1286" t="s">
        <v>8318</v>
      </c>
    </row>
    <row r="1287" spans="1:20" ht="43.2" x14ac:dyDescent="0.3">
      <c r="A1287">
        <v>1285</v>
      </c>
      <c r="B1287" s="3" t="s">
        <v>1286</v>
      </c>
      <c r="C1287" s="3" t="s">
        <v>5395</v>
      </c>
      <c r="D1287">
        <v>2000</v>
      </c>
      <c r="E1287">
        <v>2033</v>
      </c>
      <c r="F1287" t="s">
        <v>8219</v>
      </c>
      <c r="G1287" t="s">
        <v>8225</v>
      </c>
      <c r="H1287" t="s">
        <v>8247</v>
      </c>
      <c r="I1287">
        <v>1434808775</v>
      </c>
      <c r="J1287" s="10">
        <f t="shared" si="80"/>
        <v>42175.583043981482</v>
      </c>
      <c r="K1287">
        <v>1433512775</v>
      </c>
      <c r="L1287" s="10">
        <f t="shared" si="81"/>
        <v>42160.583043981482</v>
      </c>
      <c r="M1287" t="b">
        <v>0</v>
      </c>
      <c r="N1287">
        <v>63</v>
      </c>
      <c r="O1287" t="b">
        <v>1</v>
      </c>
      <c r="P1287" t="s">
        <v>8271</v>
      </c>
      <c r="Q1287" s="5">
        <f t="shared" si="82"/>
        <v>1.0165</v>
      </c>
      <c r="R1287" s="6">
        <f t="shared" si="83"/>
        <v>32.269841269841272</v>
      </c>
      <c r="S1287" t="s">
        <v>8317</v>
      </c>
      <c r="T1287" t="s">
        <v>8318</v>
      </c>
    </row>
    <row r="1288" spans="1:20" ht="43.2" x14ac:dyDescent="0.3">
      <c r="A1288">
        <v>1286</v>
      </c>
      <c r="B1288" s="3" t="s">
        <v>1287</v>
      </c>
      <c r="C1288" s="3" t="s">
        <v>5396</v>
      </c>
      <c r="D1288">
        <v>1500</v>
      </c>
      <c r="E1288">
        <v>1625</v>
      </c>
      <c r="F1288" t="s">
        <v>8219</v>
      </c>
      <c r="G1288" t="s">
        <v>8225</v>
      </c>
      <c r="H1288" t="s">
        <v>8247</v>
      </c>
      <c r="I1288">
        <v>1424181600</v>
      </c>
      <c r="J1288" s="10">
        <f t="shared" si="80"/>
        <v>42052.583333333328</v>
      </c>
      <c r="K1288">
        <v>1423041227</v>
      </c>
      <c r="L1288" s="10">
        <f t="shared" si="81"/>
        <v>42039.384571759263</v>
      </c>
      <c r="M1288" t="b">
        <v>0</v>
      </c>
      <c r="N1288">
        <v>20</v>
      </c>
      <c r="O1288" t="b">
        <v>1</v>
      </c>
      <c r="P1288" t="s">
        <v>8271</v>
      </c>
      <c r="Q1288" s="5">
        <f t="shared" si="82"/>
        <v>1.0833333333333333</v>
      </c>
      <c r="R1288" s="6">
        <f t="shared" si="83"/>
        <v>81.25</v>
      </c>
      <c r="S1288" t="s">
        <v>8317</v>
      </c>
      <c r="T1288" t="s">
        <v>8318</v>
      </c>
    </row>
    <row r="1289" spans="1:20" ht="72" x14ac:dyDescent="0.3">
      <c r="A1289">
        <v>1287</v>
      </c>
      <c r="B1289" s="3" t="s">
        <v>1288</v>
      </c>
      <c r="C1289" s="3" t="s">
        <v>5397</v>
      </c>
      <c r="D1289">
        <v>250</v>
      </c>
      <c r="E1289">
        <v>605</v>
      </c>
      <c r="F1289" t="s">
        <v>8219</v>
      </c>
      <c r="G1289" t="s">
        <v>8225</v>
      </c>
      <c r="H1289" t="s">
        <v>8247</v>
      </c>
      <c r="I1289">
        <v>1434120856</v>
      </c>
      <c r="J1289" s="10">
        <f t="shared" si="80"/>
        <v>42167.621018518519</v>
      </c>
      <c r="K1289">
        <v>1428936856</v>
      </c>
      <c r="L1289" s="10">
        <f t="shared" si="81"/>
        <v>42107.621018518519</v>
      </c>
      <c r="M1289" t="b">
        <v>0</v>
      </c>
      <c r="N1289">
        <v>25</v>
      </c>
      <c r="O1289" t="b">
        <v>1</v>
      </c>
      <c r="P1289" t="s">
        <v>8271</v>
      </c>
      <c r="Q1289" s="5">
        <f t="shared" si="82"/>
        <v>2.42</v>
      </c>
      <c r="R1289" s="6">
        <f t="shared" si="83"/>
        <v>24.2</v>
      </c>
      <c r="S1289" t="s">
        <v>8317</v>
      </c>
      <c r="T1289" t="s">
        <v>8318</v>
      </c>
    </row>
    <row r="1290" spans="1:20" ht="43.2" x14ac:dyDescent="0.3">
      <c r="A1290">
        <v>1288</v>
      </c>
      <c r="B1290" s="3" t="s">
        <v>1289</v>
      </c>
      <c r="C1290" s="3" t="s">
        <v>5398</v>
      </c>
      <c r="D1290">
        <v>4000</v>
      </c>
      <c r="E1290">
        <v>4018</v>
      </c>
      <c r="F1290" t="s">
        <v>8219</v>
      </c>
      <c r="G1290" t="s">
        <v>8224</v>
      </c>
      <c r="H1290" t="s">
        <v>8246</v>
      </c>
      <c r="I1290">
        <v>1470801600</v>
      </c>
      <c r="J1290" s="10">
        <f t="shared" si="80"/>
        <v>42592.166666666672</v>
      </c>
      <c r="K1290">
        <v>1468122163</v>
      </c>
      <c r="L1290" s="10">
        <f t="shared" si="81"/>
        <v>42561.154664351852</v>
      </c>
      <c r="M1290" t="b">
        <v>0</v>
      </c>
      <c r="N1290">
        <v>61</v>
      </c>
      <c r="O1290" t="b">
        <v>1</v>
      </c>
      <c r="P1290" t="s">
        <v>8271</v>
      </c>
      <c r="Q1290" s="5">
        <f t="shared" si="82"/>
        <v>1.0044999999999999</v>
      </c>
      <c r="R1290" s="6">
        <f t="shared" si="83"/>
        <v>65.868852459016395</v>
      </c>
      <c r="S1290" t="s">
        <v>8317</v>
      </c>
      <c r="T1290" t="s">
        <v>8318</v>
      </c>
    </row>
    <row r="1291" spans="1:20" ht="43.2" x14ac:dyDescent="0.3">
      <c r="A1291">
        <v>1289</v>
      </c>
      <c r="B1291" s="3" t="s">
        <v>1290</v>
      </c>
      <c r="C1291" s="3" t="s">
        <v>5399</v>
      </c>
      <c r="D1291">
        <v>1500</v>
      </c>
      <c r="E1291">
        <v>1876</v>
      </c>
      <c r="F1291" t="s">
        <v>8219</v>
      </c>
      <c r="G1291" t="s">
        <v>8224</v>
      </c>
      <c r="H1291" t="s">
        <v>8246</v>
      </c>
      <c r="I1291">
        <v>1483499645</v>
      </c>
      <c r="J1291" s="10">
        <f t="shared" si="80"/>
        <v>42739.134780092587</v>
      </c>
      <c r="K1291">
        <v>1480907645</v>
      </c>
      <c r="L1291" s="10">
        <f t="shared" si="81"/>
        <v>42709.134780092587</v>
      </c>
      <c r="M1291" t="b">
        <v>0</v>
      </c>
      <c r="N1291">
        <v>52</v>
      </c>
      <c r="O1291" t="b">
        <v>1</v>
      </c>
      <c r="P1291" t="s">
        <v>8271</v>
      </c>
      <c r="Q1291" s="5">
        <f t="shared" si="82"/>
        <v>1.2506666666666666</v>
      </c>
      <c r="R1291" s="6">
        <f t="shared" si="83"/>
        <v>36.07692307692308</v>
      </c>
      <c r="S1291" t="s">
        <v>8317</v>
      </c>
      <c r="T1291" t="s">
        <v>8318</v>
      </c>
    </row>
    <row r="1292" spans="1:20" ht="28.8" x14ac:dyDescent="0.3">
      <c r="A1292">
        <v>1290</v>
      </c>
      <c r="B1292" s="3" t="s">
        <v>1291</v>
      </c>
      <c r="C1292" s="3" t="s">
        <v>5400</v>
      </c>
      <c r="D1292">
        <v>3500</v>
      </c>
      <c r="E1292">
        <v>3800</v>
      </c>
      <c r="F1292" t="s">
        <v>8219</v>
      </c>
      <c r="G1292" t="s">
        <v>8224</v>
      </c>
      <c r="H1292" t="s">
        <v>8246</v>
      </c>
      <c r="I1292">
        <v>1429772340</v>
      </c>
      <c r="J1292" s="10">
        <f t="shared" si="80"/>
        <v>42117.290972222225</v>
      </c>
      <c r="K1292">
        <v>1427121931</v>
      </c>
      <c r="L1292" s="10">
        <f t="shared" si="81"/>
        <v>42086.614942129629</v>
      </c>
      <c r="M1292" t="b">
        <v>0</v>
      </c>
      <c r="N1292">
        <v>86</v>
      </c>
      <c r="O1292" t="b">
        <v>1</v>
      </c>
      <c r="P1292" t="s">
        <v>8271</v>
      </c>
      <c r="Q1292" s="5">
        <f t="shared" si="82"/>
        <v>1.0857142857142856</v>
      </c>
      <c r="R1292" s="6">
        <f t="shared" si="83"/>
        <v>44.186046511627907</v>
      </c>
      <c r="S1292" t="s">
        <v>8317</v>
      </c>
      <c r="T1292" t="s">
        <v>8318</v>
      </c>
    </row>
    <row r="1293" spans="1:20" ht="43.2" x14ac:dyDescent="0.3">
      <c r="A1293">
        <v>1291</v>
      </c>
      <c r="B1293" s="3" t="s">
        <v>1292</v>
      </c>
      <c r="C1293" s="3" t="s">
        <v>5401</v>
      </c>
      <c r="D1293">
        <v>3000</v>
      </c>
      <c r="E1293">
        <v>4371</v>
      </c>
      <c r="F1293" t="s">
        <v>8219</v>
      </c>
      <c r="G1293" t="s">
        <v>8224</v>
      </c>
      <c r="H1293" t="s">
        <v>8246</v>
      </c>
      <c r="I1293">
        <v>1428390000</v>
      </c>
      <c r="J1293" s="10">
        <f t="shared" si="80"/>
        <v>42101.291666666672</v>
      </c>
      <c r="K1293">
        <v>1425224391</v>
      </c>
      <c r="L1293" s="10">
        <f t="shared" si="81"/>
        <v>42064.652673611112</v>
      </c>
      <c r="M1293" t="b">
        <v>0</v>
      </c>
      <c r="N1293">
        <v>42</v>
      </c>
      <c r="O1293" t="b">
        <v>1</v>
      </c>
      <c r="P1293" t="s">
        <v>8271</v>
      </c>
      <c r="Q1293" s="5">
        <f t="shared" si="82"/>
        <v>1.4570000000000001</v>
      </c>
      <c r="R1293" s="6">
        <f t="shared" si="83"/>
        <v>104.07142857142857</v>
      </c>
      <c r="S1293" t="s">
        <v>8317</v>
      </c>
      <c r="T1293" t="s">
        <v>8318</v>
      </c>
    </row>
    <row r="1294" spans="1:20" ht="57.6" x14ac:dyDescent="0.3">
      <c r="A1294">
        <v>1292</v>
      </c>
      <c r="B1294" s="3" t="s">
        <v>1293</v>
      </c>
      <c r="C1294" s="3" t="s">
        <v>5402</v>
      </c>
      <c r="D1294">
        <v>1700</v>
      </c>
      <c r="E1294">
        <v>1870</v>
      </c>
      <c r="F1294" t="s">
        <v>8219</v>
      </c>
      <c r="G1294" t="s">
        <v>8225</v>
      </c>
      <c r="H1294" t="s">
        <v>8247</v>
      </c>
      <c r="I1294">
        <v>1444172340</v>
      </c>
      <c r="J1294" s="10">
        <f t="shared" si="80"/>
        <v>42283.957638888889</v>
      </c>
      <c r="K1294">
        <v>1441822828</v>
      </c>
      <c r="L1294" s="10">
        <f t="shared" si="81"/>
        <v>42256.764212962968</v>
      </c>
      <c r="M1294" t="b">
        <v>0</v>
      </c>
      <c r="N1294">
        <v>52</v>
      </c>
      <c r="O1294" t="b">
        <v>1</v>
      </c>
      <c r="P1294" t="s">
        <v>8271</v>
      </c>
      <c r="Q1294" s="5">
        <f t="shared" si="82"/>
        <v>1.1000000000000001</v>
      </c>
      <c r="R1294" s="6">
        <f t="shared" si="83"/>
        <v>35.96153846153846</v>
      </c>
      <c r="S1294" t="s">
        <v>8317</v>
      </c>
      <c r="T1294" t="s">
        <v>8318</v>
      </c>
    </row>
    <row r="1295" spans="1:20" ht="57.6" x14ac:dyDescent="0.3">
      <c r="A1295">
        <v>1293</v>
      </c>
      <c r="B1295" s="3" t="s">
        <v>1294</v>
      </c>
      <c r="C1295" s="3" t="s">
        <v>5403</v>
      </c>
      <c r="D1295">
        <v>15000</v>
      </c>
      <c r="E1295">
        <v>15335</v>
      </c>
      <c r="F1295" t="s">
        <v>8219</v>
      </c>
      <c r="G1295" t="s">
        <v>8224</v>
      </c>
      <c r="H1295" t="s">
        <v>8246</v>
      </c>
      <c r="I1295">
        <v>1447523371</v>
      </c>
      <c r="J1295" s="10">
        <f t="shared" si="80"/>
        <v>42322.742719907401</v>
      </c>
      <c r="K1295">
        <v>1444927771</v>
      </c>
      <c r="L1295" s="10">
        <f t="shared" si="81"/>
        <v>42292.701053240744</v>
      </c>
      <c r="M1295" t="b">
        <v>0</v>
      </c>
      <c r="N1295">
        <v>120</v>
      </c>
      <c r="O1295" t="b">
        <v>1</v>
      </c>
      <c r="P1295" t="s">
        <v>8271</v>
      </c>
      <c r="Q1295" s="5">
        <f t="shared" si="82"/>
        <v>1.0223333333333333</v>
      </c>
      <c r="R1295" s="6">
        <f t="shared" si="83"/>
        <v>127.79166666666667</v>
      </c>
      <c r="S1295" t="s">
        <v>8317</v>
      </c>
      <c r="T1295" t="s">
        <v>8318</v>
      </c>
    </row>
    <row r="1296" spans="1:20" ht="43.2" x14ac:dyDescent="0.3">
      <c r="A1296">
        <v>1294</v>
      </c>
      <c r="B1296" s="3" t="s">
        <v>1295</v>
      </c>
      <c r="C1296" s="3" t="s">
        <v>5404</v>
      </c>
      <c r="D1296">
        <v>500</v>
      </c>
      <c r="E1296">
        <v>610</v>
      </c>
      <c r="F1296" t="s">
        <v>8219</v>
      </c>
      <c r="G1296" t="s">
        <v>8225</v>
      </c>
      <c r="H1296" t="s">
        <v>8247</v>
      </c>
      <c r="I1296">
        <v>1445252400</v>
      </c>
      <c r="J1296" s="10">
        <f t="shared" si="80"/>
        <v>42296.458333333328</v>
      </c>
      <c r="K1296">
        <v>1443696797</v>
      </c>
      <c r="L1296" s="10">
        <f t="shared" si="81"/>
        <v>42278.453668981485</v>
      </c>
      <c r="M1296" t="b">
        <v>0</v>
      </c>
      <c r="N1296">
        <v>22</v>
      </c>
      <c r="O1296" t="b">
        <v>1</v>
      </c>
      <c r="P1296" t="s">
        <v>8271</v>
      </c>
      <c r="Q1296" s="5">
        <f t="shared" si="82"/>
        <v>1.22</v>
      </c>
      <c r="R1296" s="6">
        <f t="shared" si="83"/>
        <v>27.727272727272727</v>
      </c>
      <c r="S1296" t="s">
        <v>8317</v>
      </c>
      <c r="T1296" t="s">
        <v>8318</v>
      </c>
    </row>
    <row r="1297" spans="1:20" ht="43.2" x14ac:dyDescent="0.3">
      <c r="A1297">
        <v>1295</v>
      </c>
      <c r="B1297" s="3" t="s">
        <v>1296</v>
      </c>
      <c r="C1297" s="3" t="s">
        <v>5405</v>
      </c>
      <c r="D1297">
        <v>2500</v>
      </c>
      <c r="E1297">
        <v>2549</v>
      </c>
      <c r="F1297" t="s">
        <v>8219</v>
      </c>
      <c r="G1297" t="s">
        <v>8225</v>
      </c>
      <c r="H1297" t="s">
        <v>8247</v>
      </c>
      <c r="I1297">
        <v>1438189200</v>
      </c>
      <c r="J1297" s="10">
        <f t="shared" si="80"/>
        <v>42214.708333333328</v>
      </c>
      <c r="K1297">
        <v>1435585497</v>
      </c>
      <c r="L1297" s="10">
        <f t="shared" si="81"/>
        <v>42184.572881944448</v>
      </c>
      <c r="M1297" t="b">
        <v>0</v>
      </c>
      <c r="N1297">
        <v>64</v>
      </c>
      <c r="O1297" t="b">
        <v>1</v>
      </c>
      <c r="P1297" t="s">
        <v>8271</v>
      </c>
      <c r="Q1297" s="5">
        <f t="shared" si="82"/>
        <v>1.0196000000000001</v>
      </c>
      <c r="R1297" s="6">
        <f t="shared" si="83"/>
        <v>39.828125</v>
      </c>
      <c r="S1297" t="s">
        <v>8317</v>
      </c>
      <c r="T1297" t="s">
        <v>8318</v>
      </c>
    </row>
    <row r="1298" spans="1:20" ht="57.6" x14ac:dyDescent="0.3">
      <c r="A1298">
        <v>1296</v>
      </c>
      <c r="B1298" s="3" t="s">
        <v>1297</v>
      </c>
      <c r="C1298" s="3" t="s">
        <v>5406</v>
      </c>
      <c r="D1298">
        <v>850</v>
      </c>
      <c r="E1298">
        <v>1200</v>
      </c>
      <c r="F1298" t="s">
        <v>8219</v>
      </c>
      <c r="G1298" t="s">
        <v>8225</v>
      </c>
      <c r="H1298" t="s">
        <v>8247</v>
      </c>
      <c r="I1298">
        <v>1457914373</v>
      </c>
      <c r="J1298" s="10">
        <f t="shared" si="80"/>
        <v>42443.008946759262</v>
      </c>
      <c r="K1298">
        <v>1456189973</v>
      </c>
      <c r="L1298" s="10">
        <f t="shared" si="81"/>
        <v>42423.050613425927</v>
      </c>
      <c r="M1298" t="b">
        <v>0</v>
      </c>
      <c r="N1298">
        <v>23</v>
      </c>
      <c r="O1298" t="b">
        <v>1</v>
      </c>
      <c r="P1298" t="s">
        <v>8271</v>
      </c>
      <c r="Q1298" s="5">
        <f t="shared" si="82"/>
        <v>1.411764705882353</v>
      </c>
      <c r="R1298" s="6">
        <f t="shared" si="83"/>
        <v>52.173913043478258</v>
      </c>
      <c r="S1298" t="s">
        <v>8317</v>
      </c>
      <c r="T1298" t="s">
        <v>8318</v>
      </c>
    </row>
    <row r="1299" spans="1:20" ht="43.2" x14ac:dyDescent="0.3">
      <c r="A1299">
        <v>1297</v>
      </c>
      <c r="B1299" s="3" t="s">
        <v>1298</v>
      </c>
      <c r="C1299" s="3" t="s">
        <v>5407</v>
      </c>
      <c r="D1299">
        <v>20000</v>
      </c>
      <c r="E1299">
        <v>21905</v>
      </c>
      <c r="F1299" t="s">
        <v>8219</v>
      </c>
      <c r="G1299" t="s">
        <v>8224</v>
      </c>
      <c r="H1299" t="s">
        <v>8246</v>
      </c>
      <c r="I1299">
        <v>1462125358</v>
      </c>
      <c r="J1299" s="10">
        <f t="shared" si="80"/>
        <v>42491.747199074074</v>
      </c>
      <c r="K1299">
        <v>1459533358</v>
      </c>
      <c r="L1299" s="10">
        <f t="shared" si="81"/>
        <v>42461.747199074074</v>
      </c>
      <c r="M1299" t="b">
        <v>0</v>
      </c>
      <c r="N1299">
        <v>238</v>
      </c>
      <c r="O1299" t="b">
        <v>1</v>
      </c>
      <c r="P1299" t="s">
        <v>8271</v>
      </c>
      <c r="Q1299" s="5">
        <f t="shared" si="82"/>
        <v>1.0952500000000001</v>
      </c>
      <c r="R1299" s="6">
        <f t="shared" si="83"/>
        <v>92.037815126050418</v>
      </c>
      <c r="S1299" t="s">
        <v>8317</v>
      </c>
      <c r="T1299" t="s">
        <v>8318</v>
      </c>
    </row>
    <row r="1300" spans="1:20" ht="43.2" x14ac:dyDescent="0.3">
      <c r="A1300">
        <v>1298</v>
      </c>
      <c r="B1300" s="3" t="s">
        <v>1299</v>
      </c>
      <c r="C1300" s="3" t="s">
        <v>5408</v>
      </c>
      <c r="D1300">
        <v>2000</v>
      </c>
      <c r="E1300">
        <v>2093</v>
      </c>
      <c r="F1300" t="s">
        <v>8219</v>
      </c>
      <c r="G1300" t="s">
        <v>8225</v>
      </c>
      <c r="H1300" t="s">
        <v>8247</v>
      </c>
      <c r="I1300">
        <v>1461860432</v>
      </c>
      <c r="J1300" s="10">
        <f t="shared" si="80"/>
        <v>42488.680925925932</v>
      </c>
      <c r="K1300">
        <v>1459268432</v>
      </c>
      <c r="L1300" s="10">
        <f t="shared" si="81"/>
        <v>42458.680925925932</v>
      </c>
      <c r="M1300" t="b">
        <v>0</v>
      </c>
      <c r="N1300">
        <v>33</v>
      </c>
      <c r="O1300" t="b">
        <v>1</v>
      </c>
      <c r="P1300" t="s">
        <v>8271</v>
      </c>
      <c r="Q1300" s="5">
        <f t="shared" si="82"/>
        <v>1.0465</v>
      </c>
      <c r="R1300" s="6">
        <f t="shared" si="83"/>
        <v>63.424242424242422</v>
      </c>
      <c r="S1300" t="s">
        <v>8317</v>
      </c>
      <c r="T1300" t="s">
        <v>8318</v>
      </c>
    </row>
    <row r="1301" spans="1:20" ht="43.2" x14ac:dyDescent="0.3">
      <c r="A1301">
        <v>1299</v>
      </c>
      <c r="B1301" s="3" t="s">
        <v>1300</v>
      </c>
      <c r="C1301" s="3" t="s">
        <v>5409</v>
      </c>
      <c r="D1301">
        <v>3500</v>
      </c>
      <c r="E1301">
        <v>4340</v>
      </c>
      <c r="F1301" t="s">
        <v>8219</v>
      </c>
      <c r="G1301" t="s">
        <v>8224</v>
      </c>
      <c r="H1301" t="s">
        <v>8246</v>
      </c>
      <c r="I1301">
        <v>1436902359</v>
      </c>
      <c r="J1301" s="10">
        <f t="shared" si="80"/>
        <v>42199.814340277779</v>
      </c>
      <c r="K1301">
        <v>1434310359</v>
      </c>
      <c r="L1301" s="10">
        <f t="shared" si="81"/>
        <v>42169.814340277779</v>
      </c>
      <c r="M1301" t="b">
        <v>0</v>
      </c>
      <c r="N1301">
        <v>32</v>
      </c>
      <c r="O1301" t="b">
        <v>1</v>
      </c>
      <c r="P1301" t="s">
        <v>8271</v>
      </c>
      <c r="Q1301" s="5">
        <f t="shared" si="82"/>
        <v>1.24</v>
      </c>
      <c r="R1301" s="6">
        <f t="shared" si="83"/>
        <v>135.625</v>
      </c>
      <c r="S1301" t="s">
        <v>8317</v>
      </c>
      <c r="T1301" t="s">
        <v>8318</v>
      </c>
    </row>
    <row r="1302" spans="1:20" ht="43.2" x14ac:dyDescent="0.3">
      <c r="A1302">
        <v>1300</v>
      </c>
      <c r="B1302" s="3" t="s">
        <v>1301</v>
      </c>
      <c r="C1302" s="3" t="s">
        <v>5410</v>
      </c>
      <c r="D1302">
        <v>3000</v>
      </c>
      <c r="E1302">
        <v>4050</v>
      </c>
      <c r="F1302" t="s">
        <v>8219</v>
      </c>
      <c r="G1302" t="s">
        <v>8224</v>
      </c>
      <c r="H1302" t="s">
        <v>8246</v>
      </c>
      <c r="I1302">
        <v>1464807420</v>
      </c>
      <c r="J1302" s="10">
        <f t="shared" si="80"/>
        <v>42522.789583333331</v>
      </c>
      <c r="K1302">
        <v>1461427938</v>
      </c>
      <c r="L1302" s="10">
        <f t="shared" si="81"/>
        <v>42483.675208333334</v>
      </c>
      <c r="M1302" t="b">
        <v>0</v>
      </c>
      <c r="N1302">
        <v>24</v>
      </c>
      <c r="O1302" t="b">
        <v>1</v>
      </c>
      <c r="P1302" t="s">
        <v>8271</v>
      </c>
      <c r="Q1302" s="5">
        <f t="shared" si="82"/>
        <v>1.35</v>
      </c>
      <c r="R1302" s="6">
        <f t="shared" si="83"/>
        <v>168.75</v>
      </c>
      <c r="S1302" t="s">
        <v>8317</v>
      </c>
      <c r="T1302" t="s">
        <v>8318</v>
      </c>
    </row>
    <row r="1303" spans="1:20" ht="43.2" x14ac:dyDescent="0.3">
      <c r="A1303">
        <v>1301</v>
      </c>
      <c r="B1303" s="3" t="s">
        <v>1302</v>
      </c>
      <c r="C1303" s="3" t="s">
        <v>5411</v>
      </c>
      <c r="D1303">
        <v>2000</v>
      </c>
      <c r="E1303">
        <v>2055</v>
      </c>
      <c r="F1303" t="s">
        <v>8219</v>
      </c>
      <c r="G1303" t="s">
        <v>8224</v>
      </c>
      <c r="H1303" t="s">
        <v>8246</v>
      </c>
      <c r="I1303">
        <v>1437447600</v>
      </c>
      <c r="J1303" s="10">
        <f t="shared" si="80"/>
        <v>42206.125</v>
      </c>
      <c r="K1303">
        <v>1436551178</v>
      </c>
      <c r="L1303" s="10">
        <f t="shared" si="81"/>
        <v>42195.749745370369</v>
      </c>
      <c r="M1303" t="b">
        <v>0</v>
      </c>
      <c r="N1303">
        <v>29</v>
      </c>
      <c r="O1303" t="b">
        <v>1</v>
      </c>
      <c r="P1303" t="s">
        <v>8271</v>
      </c>
      <c r="Q1303" s="5">
        <f t="shared" si="82"/>
        <v>1.0275000000000001</v>
      </c>
      <c r="R1303" s="6">
        <f t="shared" si="83"/>
        <v>70.862068965517238</v>
      </c>
      <c r="S1303" t="s">
        <v>8317</v>
      </c>
      <c r="T1303" t="s">
        <v>8318</v>
      </c>
    </row>
    <row r="1304" spans="1:20" ht="43.2" x14ac:dyDescent="0.3">
      <c r="A1304">
        <v>1302</v>
      </c>
      <c r="B1304" s="3" t="s">
        <v>1303</v>
      </c>
      <c r="C1304" s="3" t="s">
        <v>5412</v>
      </c>
      <c r="D1304">
        <v>2500</v>
      </c>
      <c r="E1304">
        <v>2500</v>
      </c>
      <c r="F1304" t="s">
        <v>8219</v>
      </c>
      <c r="G1304" t="s">
        <v>8224</v>
      </c>
      <c r="H1304" t="s">
        <v>8246</v>
      </c>
      <c r="I1304">
        <v>1480559011</v>
      </c>
      <c r="J1304" s="10">
        <f t="shared" si="80"/>
        <v>42705.099664351852</v>
      </c>
      <c r="K1304">
        <v>1477963411</v>
      </c>
      <c r="L1304" s="10">
        <f t="shared" si="81"/>
        <v>42675.057997685188</v>
      </c>
      <c r="M1304" t="b">
        <v>0</v>
      </c>
      <c r="N1304">
        <v>50</v>
      </c>
      <c r="O1304" t="b">
        <v>1</v>
      </c>
      <c r="P1304" t="s">
        <v>8271</v>
      </c>
      <c r="Q1304" s="5">
        <f t="shared" si="82"/>
        <v>1</v>
      </c>
      <c r="R1304" s="6">
        <f t="shared" si="83"/>
        <v>50</v>
      </c>
      <c r="S1304" t="s">
        <v>8317</v>
      </c>
      <c r="T1304" t="s">
        <v>8318</v>
      </c>
    </row>
    <row r="1305" spans="1:20" ht="28.8" x14ac:dyDescent="0.3">
      <c r="A1305">
        <v>1303</v>
      </c>
      <c r="B1305" s="3" t="s">
        <v>1304</v>
      </c>
      <c r="C1305" s="3" t="s">
        <v>5413</v>
      </c>
      <c r="D1305">
        <v>3500</v>
      </c>
      <c r="E1305">
        <v>4559.13</v>
      </c>
      <c r="F1305" t="s">
        <v>8219</v>
      </c>
      <c r="G1305" t="s">
        <v>8225</v>
      </c>
      <c r="H1305" t="s">
        <v>8247</v>
      </c>
      <c r="I1305">
        <v>1469962800</v>
      </c>
      <c r="J1305" s="10">
        <f t="shared" si="80"/>
        <v>42582.458333333328</v>
      </c>
      <c r="K1305">
        <v>1468578920</v>
      </c>
      <c r="L1305" s="10">
        <f t="shared" si="81"/>
        <v>42566.441203703704</v>
      </c>
      <c r="M1305" t="b">
        <v>0</v>
      </c>
      <c r="N1305">
        <v>108</v>
      </c>
      <c r="O1305" t="b">
        <v>1</v>
      </c>
      <c r="P1305" t="s">
        <v>8271</v>
      </c>
      <c r="Q1305" s="5">
        <f t="shared" si="82"/>
        <v>1.3026085714285716</v>
      </c>
      <c r="R1305" s="6">
        <f t="shared" si="83"/>
        <v>42.214166666666671</v>
      </c>
      <c r="S1305" t="s">
        <v>8317</v>
      </c>
      <c r="T1305" t="s">
        <v>8318</v>
      </c>
    </row>
    <row r="1306" spans="1:20" ht="43.2" x14ac:dyDescent="0.3">
      <c r="A1306">
        <v>1304</v>
      </c>
      <c r="B1306" s="3" t="s">
        <v>1305</v>
      </c>
      <c r="C1306" s="3" t="s">
        <v>5414</v>
      </c>
      <c r="D1306">
        <v>40000</v>
      </c>
      <c r="E1306">
        <v>15851</v>
      </c>
      <c r="F1306" t="s">
        <v>8220</v>
      </c>
      <c r="G1306" t="s">
        <v>8225</v>
      </c>
      <c r="H1306" t="s">
        <v>8247</v>
      </c>
      <c r="I1306">
        <v>1489376405</v>
      </c>
      <c r="J1306" s="10">
        <f t="shared" si="80"/>
        <v>42807.152835648143</v>
      </c>
      <c r="K1306">
        <v>1484196005</v>
      </c>
      <c r="L1306" s="10">
        <f t="shared" si="81"/>
        <v>42747.194502314815</v>
      </c>
      <c r="M1306" t="b">
        <v>0</v>
      </c>
      <c r="N1306">
        <v>104</v>
      </c>
      <c r="O1306" t="b">
        <v>0</v>
      </c>
      <c r="P1306" t="s">
        <v>8273</v>
      </c>
      <c r="Q1306" s="5">
        <f t="shared" si="82"/>
        <v>0.39627499999999999</v>
      </c>
      <c r="R1306" s="6">
        <f t="shared" si="83"/>
        <v>152.41346153846155</v>
      </c>
      <c r="S1306" t="s">
        <v>8319</v>
      </c>
      <c r="T1306" t="s">
        <v>8321</v>
      </c>
    </row>
    <row r="1307" spans="1:20" ht="43.2" x14ac:dyDescent="0.3">
      <c r="A1307">
        <v>1305</v>
      </c>
      <c r="B1307" s="3" t="s">
        <v>1306</v>
      </c>
      <c r="C1307" s="3" t="s">
        <v>5415</v>
      </c>
      <c r="D1307">
        <v>30000</v>
      </c>
      <c r="E1307">
        <v>7793</v>
      </c>
      <c r="F1307" t="s">
        <v>8220</v>
      </c>
      <c r="G1307" t="s">
        <v>8224</v>
      </c>
      <c r="H1307" t="s">
        <v>8246</v>
      </c>
      <c r="I1307">
        <v>1469122200</v>
      </c>
      <c r="J1307" s="10">
        <f t="shared" si="80"/>
        <v>42572.729166666672</v>
      </c>
      <c r="K1307">
        <v>1466611108</v>
      </c>
      <c r="L1307" s="10">
        <f t="shared" si="81"/>
        <v>42543.665601851855</v>
      </c>
      <c r="M1307" t="b">
        <v>0</v>
      </c>
      <c r="N1307">
        <v>86</v>
      </c>
      <c r="O1307" t="b">
        <v>0</v>
      </c>
      <c r="P1307" t="s">
        <v>8273</v>
      </c>
      <c r="Q1307" s="5">
        <f t="shared" si="82"/>
        <v>0.25976666666666665</v>
      </c>
      <c r="R1307" s="6">
        <f t="shared" si="83"/>
        <v>90.616279069767444</v>
      </c>
      <c r="S1307" t="s">
        <v>8319</v>
      </c>
      <c r="T1307" t="s">
        <v>8321</v>
      </c>
    </row>
    <row r="1308" spans="1:20" ht="57.6" x14ac:dyDescent="0.3">
      <c r="A1308">
        <v>1306</v>
      </c>
      <c r="B1308" s="3" t="s">
        <v>1307</v>
      </c>
      <c r="C1308" s="3" t="s">
        <v>5416</v>
      </c>
      <c r="D1308">
        <v>110000</v>
      </c>
      <c r="E1308">
        <v>71771</v>
      </c>
      <c r="F1308" t="s">
        <v>8220</v>
      </c>
      <c r="G1308" t="s">
        <v>8224</v>
      </c>
      <c r="H1308" t="s">
        <v>8246</v>
      </c>
      <c r="I1308">
        <v>1417690734</v>
      </c>
      <c r="J1308" s="10">
        <f t="shared" si="80"/>
        <v>41977.457569444443</v>
      </c>
      <c r="K1308">
        <v>1415098734</v>
      </c>
      <c r="L1308" s="10">
        <f t="shared" si="81"/>
        <v>41947.457569444443</v>
      </c>
      <c r="M1308" t="b">
        <v>0</v>
      </c>
      <c r="N1308">
        <v>356</v>
      </c>
      <c r="O1308" t="b">
        <v>0</v>
      </c>
      <c r="P1308" t="s">
        <v>8273</v>
      </c>
      <c r="Q1308" s="5">
        <f t="shared" si="82"/>
        <v>0.65246363636363636</v>
      </c>
      <c r="R1308" s="6">
        <f t="shared" si="83"/>
        <v>201.60393258426967</v>
      </c>
      <c r="S1308" t="s">
        <v>8319</v>
      </c>
      <c r="T1308" t="s">
        <v>8321</v>
      </c>
    </row>
    <row r="1309" spans="1:20" ht="28.8" x14ac:dyDescent="0.3">
      <c r="A1309">
        <v>1307</v>
      </c>
      <c r="B1309" s="3" t="s">
        <v>1308</v>
      </c>
      <c r="C1309" s="3" t="s">
        <v>5417</v>
      </c>
      <c r="D1309">
        <v>50000</v>
      </c>
      <c r="E1309">
        <v>5757</v>
      </c>
      <c r="F1309" t="s">
        <v>8220</v>
      </c>
      <c r="G1309" t="s">
        <v>8224</v>
      </c>
      <c r="H1309" t="s">
        <v>8246</v>
      </c>
      <c r="I1309">
        <v>1455710679</v>
      </c>
      <c r="J1309" s="10">
        <f t="shared" si="80"/>
        <v>42417.503229166665</v>
      </c>
      <c r="K1309">
        <v>1453118679</v>
      </c>
      <c r="L1309" s="10">
        <f t="shared" si="81"/>
        <v>42387.503229166665</v>
      </c>
      <c r="M1309" t="b">
        <v>0</v>
      </c>
      <c r="N1309">
        <v>45</v>
      </c>
      <c r="O1309" t="b">
        <v>0</v>
      </c>
      <c r="P1309" t="s">
        <v>8273</v>
      </c>
      <c r="Q1309" s="5">
        <f t="shared" si="82"/>
        <v>0.11514000000000001</v>
      </c>
      <c r="R1309" s="6">
        <f t="shared" si="83"/>
        <v>127.93333333333334</v>
      </c>
      <c r="S1309" t="s">
        <v>8319</v>
      </c>
      <c r="T1309" t="s">
        <v>8321</v>
      </c>
    </row>
    <row r="1310" spans="1:20" ht="28.8" x14ac:dyDescent="0.3">
      <c r="A1310">
        <v>1308</v>
      </c>
      <c r="B1310" s="3" t="s">
        <v>1309</v>
      </c>
      <c r="C1310" s="3" t="s">
        <v>5418</v>
      </c>
      <c r="D1310">
        <v>10000</v>
      </c>
      <c r="E1310">
        <v>1136</v>
      </c>
      <c r="F1310" t="s">
        <v>8220</v>
      </c>
      <c r="G1310" t="s">
        <v>8224</v>
      </c>
      <c r="H1310" t="s">
        <v>8246</v>
      </c>
      <c r="I1310">
        <v>1475937812</v>
      </c>
      <c r="J1310" s="10">
        <f t="shared" si="80"/>
        <v>42651.613564814819</v>
      </c>
      <c r="K1310">
        <v>1472481812</v>
      </c>
      <c r="L1310" s="10">
        <f t="shared" si="81"/>
        <v>42611.613564814819</v>
      </c>
      <c r="M1310" t="b">
        <v>0</v>
      </c>
      <c r="N1310">
        <v>38</v>
      </c>
      <c r="O1310" t="b">
        <v>0</v>
      </c>
      <c r="P1310" t="s">
        <v>8273</v>
      </c>
      <c r="Q1310" s="5">
        <f t="shared" si="82"/>
        <v>0.11360000000000001</v>
      </c>
      <c r="R1310" s="6">
        <f t="shared" si="83"/>
        <v>29.894736842105264</v>
      </c>
      <c r="S1310" t="s">
        <v>8319</v>
      </c>
      <c r="T1310" t="s">
        <v>8321</v>
      </c>
    </row>
    <row r="1311" spans="1:20" ht="43.2" x14ac:dyDescent="0.3">
      <c r="A1311">
        <v>1309</v>
      </c>
      <c r="B1311" s="3" t="s">
        <v>1310</v>
      </c>
      <c r="C1311" s="3" t="s">
        <v>5419</v>
      </c>
      <c r="D1311">
        <v>11500</v>
      </c>
      <c r="E1311">
        <v>12879</v>
      </c>
      <c r="F1311" t="s">
        <v>8220</v>
      </c>
      <c r="G1311" t="s">
        <v>8224</v>
      </c>
      <c r="H1311" t="s">
        <v>8246</v>
      </c>
      <c r="I1311">
        <v>1444943468</v>
      </c>
      <c r="J1311" s="10">
        <f t="shared" si="80"/>
        <v>42292.882731481484</v>
      </c>
      <c r="K1311">
        <v>1441919468</v>
      </c>
      <c r="L1311" s="10">
        <f t="shared" si="81"/>
        <v>42257.882731481484</v>
      </c>
      <c r="M1311" t="b">
        <v>0</v>
      </c>
      <c r="N1311">
        <v>35</v>
      </c>
      <c r="O1311" t="b">
        <v>0</v>
      </c>
      <c r="P1311" t="s">
        <v>8273</v>
      </c>
      <c r="Q1311" s="5">
        <f t="shared" si="82"/>
        <v>1.1199130434782609</v>
      </c>
      <c r="R1311" s="6">
        <f t="shared" si="83"/>
        <v>367.97142857142859</v>
      </c>
      <c r="S1311" t="s">
        <v>8319</v>
      </c>
      <c r="T1311" t="s">
        <v>8321</v>
      </c>
    </row>
    <row r="1312" spans="1:20" ht="43.2" x14ac:dyDescent="0.3">
      <c r="A1312">
        <v>1310</v>
      </c>
      <c r="B1312" s="3" t="s">
        <v>1311</v>
      </c>
      <c r="C1312" s="3" t="s">
        <v>5420</v>
      </c>
      <c r="D1312">
        <v>20000</v>
      </c>
      <c r="E1312">
        <v>3100</v>
      </c>
      <c r="F1312" t="s">
        <v>8220</v>
      </c>
      <c r="G1312" t="s">
        <v>8224</v>
      </c>
      <c r="H1312" t="s">
        <v>8246</v>
      </c>
      <c r="I1312">
        <v>1471622450</v>
      </c>
      <c r="J1312" s="10">
        <f t="shared" si="80"/>
        <v>42601.667245370365</v>
      </c>
      <c r="K1312">
        <v>1467734450</v>
      </c>
      <c r="L1312" s="10">
        <f t="shared" si="81"/>
        <v>42556.667245370365</v>
      </c>
      <c r="M1312" t="b">
        <v>0</v>
      </c>
      <c r="N1312">
        <v>24</v>
      </c>
      <c r="O1312" t="b">
        <v>0</v>
      </c>
      <c r="P1312" t="s">
        <v>8273</v>
      </c>
      <c r="Q1312" s="5">
        <f t="shared" si="82"/>
        <v>0.155</v>
      </c>
      <c r="R1312" s="6">
        <f t="shared" si="83"/>
        <v>129.16666666666666</v>
      </c>
      <c r="S1312" t="s">
        <v>8319</v>
      </c>
      <c r="T1312" t="s">
        <v>8321</v>
      </c>
    </row>
    <row r="1313" spans="1:20" ht="57.6" x14ac:dyDescent="0.3">
      <c r="A1313">
        <v>1311</v>
      </c>
      <c r="B1313" s="3" t="s">
        <v>1312</v>
      </c>
      <c r="C1313" s="3" t="s">
        <v>5421</v>
      </c>
      <c r="D1313">
        <v>250000</v>
      </c>
      <c r="E1313">
        <v>80070</v>
      </c>
      <c r="F1313" t="s">
        <v>8220</v>
      </c>
      <c r="G1313" t="s">
        <v>8224</v>
      </c>
      <c r="H1313" t="s">
        <v>8246</v>
      </c>
      <c r="I1313">
        <v>1480536919</v>
      </c>
      <c r="J1313" s="10">
        <f t="shared" si="80"/>
        <v>42704.843969907408</v>
      </c>
      <c r="K1313">
        <v>1477509319</v>
      </c>
      <c r="L1313" s="10">
        <f t="shared" si="81"/>
        <v>42669.802303240736</v>
      </c>
      <c r="M1313" t="b">
        <v>0</v>
      </c>
      <c r="N1313">
        <v>100</v>
      </c>
      <c r="O1313" t="b">
        <v>0</v>
      </c>
      <c r="P1313" t="s">
        <v>8273</v>
      </c>
      <c r="Q1313" s="5">
        <f t="shared" si="82"/>
        <v>0.32028000000000001</v>
      </c>
      <c r="R1313" s="6">
        <f t="shared" si="83"/>
        <v>800.7</v>
      </c>
      <c r="S1313" t="s">
        <v>8319</v>
      </c>
      <c r="T1313" t="s">
        <v>8321</v>
      </c>
    </row>
    <row r="1314" spans="1:20" ht="43.2" x14ac:dyDescent="0.3">
      <c r="A1314">
        <v>1312</v>
      </c>
      <c r="B1314" s="3" t="s">
        <v>1313</v>
      </c>
      <c r="C1314" s="3" t="s">
        <v>5422</v>
      </c>
      <c r="D1314">
        <v>4600</v>
      </c>
      <c r="E1314">
        <v>28</v>
      </c>
      <c r="F1314" t="s">
        <v>8220</v>
      </c>
      <c r="G1314" t="s">
        <v>8224</v>
      </c>
      <c r="H1314" t="s">
        <v>8246</v>
      </c>
      <c r="I1314">
        <v>1429375922</v>
      </c>
      <c r="J1314" s="10">
        <f t="shared" si="80"/>
        <v>42112.702800925923</v>
      </c>
      <c r="K1314">
        <v>1426783922</v>
      </c>
      <c r="L1314" s="10">
        <f t="shared" si="81"/>
        <v>42082.702800925923</v>
      </c>
      <c r="M1314" t="b">
        <v>0</v>
      </c>
      <c r="N1314">
        <v>1</v>
      </c>
      <c r="O1314" t="b">
        <v>0</v>
      </c>
      <c r="P1314" t="s">
        <v>8273</v>
      </c>
      <c r="Q1314" s="5">
        <f t="shared" si="82"/>
        <v>6.0869565217391303E-3</v>
      </c>
      <c r="R1314" s="6">
        <f t="shared" si="83"/>
        <v>28</v>
      </c>
      <c r="S1314" t="s">
        <v>8319</v>
      </c>
      <c r="T1314" t="s">
        <v>8321</v>
      </c>
    </row>
    <row r="1315" spans="1:20" ht="43.2" x14ac:dyDescent="0.3">
      <c r="A1315">
        <v>1313</v>
      </c>
      <c r="B1315" s="3" t="s">
        <v>1314</v>
      </c>
      <c r="C1315" s="3" t="s">
        <v>5423</v>
      </c>
      <c r="D1315">
        <v>40000</v>
      </c>
      <c r="E1315">
        <v>12446</v>
      </c>
      <c r="F1315" t="s">
        <v>8220</v>
      </c>
      <c r="G1315" t="s">
        <v>8224</v>
      </c>
      <c r="H1315" t="s">
        <v>8246</v>
      </c>
      <c r="I1315">
        <v>1457024514</v>
      </c>
      <c r="J1315" s="10">
        <f t="shared" si="80"/>
        <v>42432.709652777776</v>
      </c>
      <c r="K1315">
        <v>1454432514</v>
      </c>
      <c r="L1315" s="10">
        <f t="shared" si="81"/>
        <v>42402.709652777776</v>
      </c>
      <c r="M1315" t="b">
        <v>0</v>
      </c>
      <c r="N1315">
        <v>122</v>
      </c>
      <c r="O1315" t="b">
        <v>0</v>
      </c>
      <c r="P1315" t="s">
        <v>8273</v>
      </c>
      <c r="Q1315" s="5">
        <f t="shared" si="82"/>
        <v>0.31114999999999998</v>
      </c>
      <c r="R1315" s="6">
        <f t="shared" si="83"/>
        <v>102.01639344262296</v>
      </c>
      <c r="S1315" t="s">
        <v>8319</v>
      </c>
      <c r="T1315" t="s">
        <v>8321</v>
      </c>
    </row>
    <row r="1316" spans="1:20" ht="43.2" x14ac:dyDescent="0.3">
      <c r="A1316">
        <v>1314</v>
      </c>
      <c r="B1316" s="3" t="s">
        <v>1315</v>
      </c>
      <c r="C1316" s="3" t="s">
        <v>5424</v>
      </c>
      <c r="D1316">
        <v>180000</v>
      </c>
      <c r="E1316">
        <v>2028</v>
      </c>
      <c r="F1316" t="s">
        <v>8220</v>
      </c>
      <c r="G1316" t="s">
        <v>8224</v>
      </c>
      <c r="H1316" t="s">
        <v>8246</v>
      </c>
      <c r="I1316">
        <v>1477065860</v>
      </c>
      <c r="J1316" s="10">
        <f t="shared" si="80"/>
        <v>42664.669675925921</v>
      </c>
      <c r="K1316">
        <v>1471881860</v>
      </c>
      <c r="L1316" s="10">
        <f t="shared" si="81"/>
        <v>42604.669675925921</v>
      </c>
      <c r="M1316" t="b">
        <v>0</v>
      </c>
      <c r="N1316">
        <v>11</v>
      </c>
      <c r="O1316" t="b">
        <v>0</v>
      </c>
      <c r="P1316" t="s">
        <v>8273</v>
      </c>
      <c r="Q1316" s="5">
        <f t="shared" si="82"/>
        <v>1.1266666666666666E-2</v>
      </c>
      <c r="R1316" s="6">
        <f t="shared" si="83"/>
        <v>184.36363636363637</v>
      </c>
      <c r="S1316" t="s">
        <v>8319</v>
      </c>
      <c r="T1316" t="s">
        <v>8321</v>
      </c>
    </row>
    <row r="1317" spans="1:20" ht="28.8" x14ac:dyDescent="0.3">
      <c r="A1317">
        <v>1315</v>
      </c>
      <c r="B1317" s="3" t="s">
        <v>1316</v>
      </c>
      <c r="C1317" s="3" t="s">
        <v>5425</v>
      </c>
      <c r="D1317">
        <v>100000</v>
      </c>
      <c r="E1317">
        <v>40404</v>
      </c>
      <c r="F1317" t="s">
        <v>8220</v>
      </c>
      <c r="G1317" t="s">
        <v>8224</v>
      </c>
      <c r="H1317" t="s">
        <v>8246</v>
      </c>
      <c r="I1317">
        <v>1446771600</v>
      </c>
      <c r="J1317" s="10">
        <f t="shared" si="80"/>
        <v>42314.041666666672</v>
      </c>
      <c r="K1317">
        <v>1443700648</v>
      </c>
      <c r="L1317" s="10">
        <f t="shared" si="81"/>
        <v>42278.498240740737</v>
      </c>
      <c r="M1317" t="b">
        <v>0</v>
      </c>
      <c r="N1317">
        <v>248</v>
      </c>
      <c r="O1317" t="b">
        <v>0</v>
      </c>
      <c r="P1317" t="s">
        <v>8273</v>
      </c>
      <c r="Q1317" s="5">
        <f t="shared" si="82"/>
        <v>0.40404000000000001</v>
      </c>
      <c r="R1317" s="6">
        <f t="shared" si="83"/>
        <v>162.91935483870967</v>
      </c>
      <c r="S1317" t="s">
        <v>8319</v>
      </c>
      <c r="T1317" t="s">
        <v>8321</v>
      </c>
    </row>
    <row r="1318" spans="1:20" ht="43.2" x14ac:dyDescent="0.3">
      <c r="A1318">
        <v>1316</v>
      </c>
      <c r="B1318" s="3" t="s">
        <v>1317</v>
      </c>
      <c r="C1318" s="3" t="s">
        <v>5426</v>
      </c>
      <c r="D1318">
        <v>75000</v>
      </c>
      <c r="E1318">
        <v>1</v>
      </c>
      <c r="F1318" t="s">
        <v>8220</v>
      </c>
      <c r="G1318" t="s">
        <v>8224</v>
      </c>
      <c r="H1318" t="s">
        <v>8246</v>
      </c>
      <c r="I1318">
        <v>1456700709</v>
      </c>
      <c r="J1318" s="10">
        <f t="shared" si="80"/>
        <v>42428.961909722217</v>
      </c>
      <c r="K1318">
        <v>1453676709</v>
      </c>
      <c r="L1318" s="10">
        <f t="shared" si="81"/>
        <v>42393.961909722217</v>
      </c>
      <c r="M1318" t="b">
        <v>0</v>
      </c>
      <c r="N1318">
        <v>1</v>
      </c>
      <c r="O1318" t="b">
        <v>0</v>
      </c>
      <c r="P1318" t="s">
        <v>8273</v>
      </c>
      <c r="Q1318" s="5">
        <f t="shared" si="82"/>
        <v>1.3333333333333333E-5</v>
      </c>
      <c r="R1318" s="6">
        <f t="shared" si="83"/>
        <v>1</v>
      </c>
      <c r="S1318" t="s">
        <v>8319</v>
      </c>
      <c r="T1318" t="s">
        <v>8321</v>
      </c>
    </row>
    <row r="1319" spans="1:20" ht="57.6" x14ac:dyDescent="0.3">
      <c r="A1319">
        <v>1317</v>
      </c>
      <c r="B1319" s="3" t="s">
        <v>1318</v>
      </c>
      <c r="C1319" s="3" t="s">
        <v>5427</v>
      </c>
      <c r="D1319">
        <v>200000</v>
      </c>
      <c r="E1319">
        <v>11467</v>
      </c>
      <c r="F1319" t="s">
        <v>8220</v>
      </c>
      <c r="G1319" t="s">
        <v>8232</v>
      </c>
      <c r="H1319" t="s">
        <v>8253</v>
      </c>
      <c r="I1319">
        <v>1469109600</v>
      </c>
      <c r="J1319" s="10">
        <f t="shared" si="80"/>
        <v>42572.583333333328</v>
      </c>
      <c r="K1319">
        <v>1464586746</v>
      </c>
      <c r="L1319" s="10">
        <f t="shared" si="81"/>
        <v>42520.235486111109</v>
      </c>
      <c r="M1319" t="b">
        <v>0</v>
      </c>
      <c r="N1319">
        <v>19</v>
      </c>
      <c r="O1319" t="b">
        <v>0</v>
      </c>
      <c r="P1319" t="s">
        <v>8273</v>
      </c>
      <c r="Q1319" s="5">
        <f t="shared" si="82"/>
        <v>5.7334999999999997E-2</v>
      </c>
      <c r="R1319" s="6">
        <f t="shared" si="83"/>
        <v>603.52631578947364</v>
      </c>
      <c r="S1319" t="s">
        <v>8319</v>
      </c>
      <c r="T1319" t="s">
        <v>8321</v>
      </c>
    </row>
    <row r="1320" spans="1:20" ht="43.2" x14ac:dyDescent="0.3">
      <c r="A1320">
        <v>1318</v>
      </c>
      <c r="B1320" s="3" t="s">
        <v>1319</v>
      </c>
      <c r="C1320" s="3" t="s">
        <v>5428</v>
      </c>
      <c r="D1320">
        <v>40000</v>
      </c>
      <c r="E1320">
        <v>6130</v>
      </c>
      <c r="F1320" t="s">
        <v>8220</v>
      </c>
      <c r="G1320" t="s">
        <v>8224</v>
      </c>
      <c r="H1320" t="s">
        <v>8246</v>
      </c>
      <c r="I1320">
        <v>1420938172</v>
      </c>
      <c r="J1320" s="10">
        <f t="shared" si="80"/>
        <v>42015.043657407412</v>
      </c>
      <c r="K1320">
        <v>1418346172</v>
      </c>
      <c r="L1320" s="10">
        <f t="shared" si="81"/>
        <v>41985.043657407412</v>
      </c>
      <c r="M1320" t="b">
        <v>0</v>
      </c>
      <c r="N1320">
        <v>135</v>
      </c>
      <c r="O1320" t="b">
        <v>0</v>
      </c>
      <c r="P1320" t="s">
        <v>8273</v>
      </c>
      <c r="Q1320" s="5">
        <f t="shared" si="82"/>
        <v>0.15325</v>
      </c>
      <c r="R1320" s="6">
        <f t="shared" si="83"/>
        <v>45.407407407407405</v>
      </c>
      <c r="S1320" t="s">
        <v>8319</v>
      </c>
      <c r="T1320" t="s">
        <v>8321</v>
      </c>
    </row>
    <row r="1321" spans="1:20" ht="43.2" x14ac:dyDescent="0.3">
      <c r="A1321">
        <v>1319</v>
      </c>
      <c r="B1321" s="3" t="s">
        <v>1320</v>
      </c>
      <c r="C1321" s="3" t="s">
        <v>5429</v>
      </c>
      <c r="D1321">
        <v>5800</v>
      </c>
      <c r="E1321">
        <v>876</v>
      </c>
      <c r="F1321" t="s">
        <v>8220</v>
      </c>
      <c r="G1321" t="s">
        <v>8225</v>
      </c>
      <c r="H1321" t="s">
        <v>8247</v>
      </c>
      <c r="I1321">
        <v>1405094400</v>
      </c>
      <c r="J1321" s="10">
        <f t="shared" si="80"/>
        <v>41831.666666666664</v>
      </c>
      <c r="K1321">
        <v>1403810965</v>
      </c>
      <c r="L1321" s="10">
        <f t="shared" si="81"/>
        <v>41816.812094907407</v>
      </c>
      <c r="M1321" t="b">
        <v>0</v>
      </c>
      <c r="N1321">
        <v>9</v>
      </c>
      <c r="O1321" t="b">
        <v>0</v>
      </c>
      <c r="P1321" t="s">
        <v>8273</v>
      </c>
      <c r="Q1321" s="5">
        <f t="shared" si="82"/>
        <v>0.15103448275862069</v>
      </c>
      <c r="R1321" s="6">
        <f t="shared" si="83"/>
        <v>97.333333333333329</v>
      </c>
      <c r="S1321" t="s">
        <v>8319</v>
      </c>
      <c r="T1321" t="s">
        <v>8321</v>
      </c>
    </row>
    <row r="1322" spans="1:20" ht="43.2" x14ac:dyDescent="0.3">
      <c r="A1322">
        <v>1320</v>
      </c>
      <c r="B1322" s="3" t="s">
        <v>1321</v>
      </c>
      <c r="C1322" s="3" t="s">
        <v>5430</v>
      </c>
      <c r="D1322">
        <v>100000</v>
      </c>
      <c r="E1322">
        <v>503</v>
      </c>
      <c r="F1322" t="s">
        <v>8220</v>
      </c>
      <c r="G1322" t="s">
        <v>8233</v>
      </c>
      <c r="H1322" t="s">
        <v>8249</v>
      </c>
      <c r="I1322">
        <v>1483138800</v>
      </c>
      <c r="J1322" s="10">
        <f t="shared" si="80"/>
        <v>42734.958333333328</v>
      </c>
      <c r="K1322">
        <v>1480610046</v>
      </c>
      <c r="L1322" s="10">
        <f t="shared" si="81"/>
        <v>42705.690347222218</v>
      </c>
      <c r="M1322" t="b">
        <v>0</v>
      </c>
      <c r="N1322">
        <v>3</v>
      </c>
      <c r="O1322" t="b">
        <v>0</v>
      </c>
      <c r="P1322" t="s">
        <v>8273</v>
      </c>
      <c r="Q1322" s="5">
        <f t="shared" si="82"/>
        <v>5.0299999999999997E-3</v>
      </c>
      <c r="R1322" s="6">
        <f t="shared" si="83"/>
        <v>167.66666666666666</v>
      </c>
      <c r="S1322" t="s">
        <v>8319</v>
      </c>
      <c r="T1322" t="s">
        <v>8321</v>
      </c>
    </row>
    <row r="1323" spans="1:20" ht="57.6" x14ac:dyDescent="0.3">
      <c r="A1323">
        <v>1321</v>
      </c>
      <c r="B1323" s="3" t="s">
        <v>1322</v>
      </c>
      <c r="C1323" s="3" t="s">
        <v>5431</v>
      </c>
      <c r="D1323">
        <v>462000</v>
      </c>
      <c r="E1323">
        <v>6019</v>
      </c>
      <c r="F1323" t="s">
        <v>8220</v>
      </c>
      <c r="G1323" t="s">
        <v>8235</v>
      </c>
      <c r="H1323" t="s">
        <v>8255</v>
      </c>
      <c r="I1323">
        <v>1482515937</v>
      </c>
      <c r="J1323" s="10">
        <f t="shared" si="80"/>
        <v>42727.74927083333</v>
      </c>
      <c r="K1323">
        <v>1479923937</v>
      </c>
      <c r="L1323" s="10">
        <f t="shared" si="81"/>
        <v>42697.74927083333</v>
      </c>
      <c r="M1323" t="b">
        <v>0</v>
      </c>
      <c r="N1323">
        <v>7</v>
      </c>
      <c r="O1323" t="b">
        <v>0</v>
      </c>
      <c r="P1323" t="s">
        <v>8273</v>
      </c>
      <c r="Q1323" s="5">
        <f t="shared" si="82"/>
        <v>1.3028138528138528E-2</v>
      </c>
      <c r="R1323" s="6">
        <f t="shared" si="83"/>
        <v>859.85714285714289</v>
      </c>
      <c r="S1323" t="s">
        <v>8319</v>
      </c>
      <c r="T1323" t="s">
        <v>8321</v>
      </c>
    </row>
    <row r="1324" spans="1:20" ht="43.2" x14ac:dyDescent="0.3">
      <c r="A1324">
        <v>1322</v>
      </c>
      <c r="B1324" s="3" t="s">
        <v>1323</v>
      </c>
      <c r="C1324" s="3" t="s">
        <v>5432</v>
      </c>
      <c r="D1324">
        <v>35000</v>
      </c>
      <c r="E1324">
        <v>106</v>
      </c>
      <c r="F1324" t="s">
        <v>8220</v>
      </c>
      <c r="G1324" t="s">
        <v>8225</v>
      </c>
      <c r="H1324" t="s">
        <v>8247</v>
      </c>
      <c r="I1324">
        <v>1432223125</v>
      </c>
      <c r="J1324" s="10">
        <f t="shared" si="80"/>
        <v>42145.656539351854</v>
      </c>
      <c r="K1324">
        <v>1429631125</v>
      </c>
      <c r="L1324" s="10">
        <f t="shared" si="81"/>
        <v>42115.656539351854</v>
      </c>
      <c r="M1324" t="b">
        <v>0</v>
      </c>
      <c r="N1324">
        <v>4</v>
      </c>
      <c r="O1324" t="b">
        <v>0</v>
      </c>
      <c r="P1324" t="s">
        <v>8273</v>
      </c>
      <c r="Q1324" s="5">
        <f t="shared" si="82"/>
        <v>3.0285714285714286E-3</v>
      </c>
      <c r="R1324" s="6">
        <f t="shared" si="83"/>
        <v>26.5</v>
      </c>
      <c r="S1324" t="s">
        <v>8319</v>
      </c>
      <c r="T1324" t="s">
        <v>8321</v>
      </c>
    </row>
    <row r="1325" spans="1:20" ht="43.2" x14ac:dyDescent="0.3">
      <c r="A1325">
        <v>1323</v>
      </c>
      <c r="B1325" s="3" t="s">
        <v>1324</v>
      </c>
      <c r="C1325" s="3" t="s">
        <v>5433</v>
      </c>
      <c r="D1325">
        <v>15000</v>
      </c>
      <c r="E1325">
        <v>1332</v>
      </c>
      <c r="F1325" t="s">
        <v>8220</v>
      </c>
      <c r="G1325" t="s">
        <v>8224</v>
      </c>
      <c r="H1325" t="s">
        <v>8246</v>
      </c>
      <c r="I1325">
        <v>1461653700</v>
      </c>
      <c r="J1325" s="10">
        <f t="shared" si="80"/>
        <v>42486.288194444445</v>
      </c>
      <c r="K1325">
        <v>1458665146</v>
      </c>
      <c r="L1325" s="10">
        <f t="shared" si="81"/>
        <v>42451.698449074072</v>
      </c>
      <c r="M1325" t="b">
        <v>0</v>
      </c>
      <c r="N1325">
        <v>44</v>
      </c>
      <c r="O1325" t="b">
        <v>0</v>
      </c>
      <c r="P1325" t="s">
        <v>8273</v>
      </c>
      <c r="Q1325" s="5">
        <f t="shared" si="82"/>
        <v>8.8800000000000004E-2</v>
      </c>
      <c r="R1325" s="6">
        <f t="shared" si="83"/>
        <v>30.272727272727273</v>
      </c>
      <c r="S1325" t="s">
        <v>8319</v>
      </c>
      <c r="T1325" t="s">
        <v>8321</v>
      </c>
    </row>
    <row r="1326" spans="1:20" ht="43.2" x14ac:dyDescent="0.3">
      <c r="A1326">
        <v>1324</v>
      </c>
      <c r="B1326" s="3" t="s">
        <v>1325</v>
      </c>
      <c r="C1326" s="3" t="s">
        <v>5434</v>
      </c>
      <c r="D1326">
        <v>50000</v>
      </c>
      <c r="E1326">
        <v>4920</v>
      </c>
      <c r="F1326" t="s">
        <v>8220</v>
      </c>
      <c r="G1326" t="s">
        <v>8224</v>
      </c>
      <c r="H1326" t="s">
        <v>8246</v>
      </c>
      <c r="I1326">
        <v>1476371552</v>
      </c>
      <c r="J1326" s="10">
        <f t="shared" si="80"/>
        <v>42656.633703703701</v>
      </c>
      <c r="K1326">
        <v>1473779552</v>
      </c>
      <c r="L1326" s="10">
        <f t="shared" si="81"/>
        <v>42626.633703703701</v>
      </c>
      <c r="M1326" t="b">
        <v>0</v>
      </c>
      <c r="N1326">
        <v>90</v>
      </c>
      <c r="O1326" t="b">
        <v>0</v>
      </c>
      <c r="P1326" t="s">
        <v>8273</v>
      </c>
      <c r="Q1326" s="5">
        <f t="shared" si="82"/>
        <v>9.8400000000000001E-2</v>
      </c>
      <c r="R1326" s="6">
        <f t="shared" si="83"/>
        <v>54.666666666666664</v>
      </c>
      <c r="S1326" t="s">
        <v>8319</v>
      </c>
      <c r="T1326" t="s">
        <v>8321</v>
      </c>
    </row>
    <row r="1327" spans="1:20" ht="43.2" x14ac:dyDescent="0.3">
      <c r="A1327">
        <v>1325</v>
      </c>
      <c r="B1327" s="3" t="s">
        <v>1326</v>
      </c>
      <c r="C1327" s="3" t="s">
        <v>5435</v>
      </c>
      <c r="D1327">
        <v>20000</v>
      </c>
      <c r="E1327">
        <v>486</v>
      </c>
      <c r="F1327" t="s">
        <v>8220</v>
      </c>
      <c r="G1327" t="s">
        <v>8224</v>
      </c>
      <c r="H1327" t="s">
        <v>8246</v>
      </c>
      <c r="I1327">
        <v>1483063435</v>
      </c>
      <c r="J1327" s="10">
        <f t="shared" si="80"/>
        <v>42734.086053240739</v>
      </c>
      <c r="K1327">
        <v>1480471435</v>
      </c>
      <c r="L1327" s="10">
        <f t="shared" si="81"/>
        <v>42704.086053240739</v>
      </c>
      <c r="M1327" t="b">
        <v>0</v>
      </c>
      <c r="N1327">
        <v>8</v>
      </c>
      <c r="O1327" t="b">
        <v>0</v>
      </c>
      <c r="P1327" t="s">
        <v>8273</v>
      </c>
      <c r="Q1327" s="5">
        <f t="shared" si="82"/>
        <v>2.4299999999999999E-2</v>
      </c>
      <c r="R1327" s="6">
        <f t="shared" si="83"/>
        <v>60.75</v>
      </c>
      <c r="S1327" t="s">
        <v>8319</v>
      </c>
      <c r="T1327" t="s">
        <v>8321</v>
      </c>
    </row>
    <row r="1328" spans="1:20" ht="43.2" x14ac:dyDescent="0.3">
      <c r="A1328">
        <v>1326</v>
      </c>
      <c r="B1328" s="3" t="s">
        <v>1327</v>
      </c>
      <c r="C1328" s="3" t="s">
        <v>5436</v>
      </c>
      <c r="D1328">
        <v>100000</v>
      </c>
      <c r="E1328">
        <v>1130</v>
      </c>
      <c r="F1328" t="s">
        <v>8220</v>
      </c>
      <c r="G1328" t="s">
        <v>8224</v>
      </c>
      <c r="H1328" t="s">
        <v>8246</v>
      </c>
      <c r="I1328">
        <v>1421348428</v>
      </c>
      <c r="J1328" s="10">
        <f t="shared" si="80"/>
        <v>42019.791990740734</v>
      </c>
      <c r="K1328">
        <v>1417460428</v>
      </c>
      <c r="L1328" s="10">
        <f t="shared" si="81"/>
        <v>41974.791990740734</v>
      </c>
      <c r="M1328" t="b">
        <v>0</v>
      </c>
      <c r="N1328">
        <v>11</v>
      </c>
      <c r="O1328" t="b">
        <v>0</v>
      </c>
      <c r="P1328" t="s">
        <v>8273</v>
      </c>
      <c r="Q1328" s="5">
        <f t="shared" si="82"/>
        <v>1.1299999999999999E-2</v>
      </c>
      <c r="R1328" s="6">
        <f t="shared" si="83"/>
        <v>102.72727272727273</v>
      </c>
      <c r="S1328" t="s">
        <v>8319</v>
      </c>
      <c r="T1328" t="s">
        <v>8321</v>
      </c>
    </row>
    <row r="1329" spans="1:20" ht="43.2" x14ac:dyDescent="0.3">
      <c r="A1329">
        <v>1327</v>
      </c>
      <c r="B1329" s="3" t="s">
        <v>1328</v>
      </c>
      <c r="C1329" s="3" t="s">
        <v>5437</v>
      </c>
      <c r="D1329">
        <v>48000</v>
      </c>
      <c r="E1329">
        <v>1705</v>
      </c>
      <c r="F1329" t="s">
        <v>8220</v>
      </c>
      <c r="G1329" t="s">
        <v>8224</v>
      </c>
      <c r="H1329" t="s">
        <v>8246</v>
      </c>
      <c r="I1329">
        <v>1432916235</v>
      </c>
      <c r="J1329" s="10">
        <f t="shared" si="80"/>
        <v>42153.678645833337</v>
      </c>
      <c r="K1329">
        <v>1430324235</v>
      </c>
      <c r="L1329" s="10">
        <f t="shared" si="81"/>
        <v>42123.678645833337</v>
      </c>
      <c r="M1329" t="b">
        <v>0</v>
      </c>
      <c r="N1329">
        <v>41</v>
      </c>
      <c r="O1329" t="b">
        <v>0</v>
      </c>
      <c r="P1329" t="s">
        <v>8273</v>
      </c>
      <c r="Q1329" s="5">
        <f t="shared" si="82"/>
        <v>3.5520833333333335E-2</v>
      </c>
      <c r="R1329" s="6">
        <f t="shared" si="83"/>
        <v>41.585365853658537</v>
      </c>
      <c r="S1329" t="s">
        <v>8319</v>
      </c>
      <c r="T1329" t="s">
        <v>8321</v>
      </c>
    </row>
    <row r="1330" spans="1:20" ht="43.2" x14ac:dyDescent="0.3">
      <c r="A1330">
        <v>1328</v>
      </c>
      <c r="B1330" s="3" t="s">
        <v>1329</v>
      </c>
      <c r="C1330" s="3" t="s">
        <v>5438</v>
      </c>
      <c r="D1330">
        <v>75000</v>
      </c>
      <c r="E1330">
        <v>1748</v>
      </c>
      <c r="F1330" t="s">
        <v>8220</v>
      </c>
      <c r="G1330" t="s">
        <v>8224</v>
      </c>
      <c r="H1330" t="s">
        <v>8246</v>
      </c>
      <c r="I1330">
        <v>1476458734</v>
      </c>
      <c r="J1330" s="10">
        <f t="shared" si="80"/>
        <v>42657.642754629633</v>
      </c>
      <c r="K1330">
        <v>1472570734</v>
      </c>
      <c r="L1330" s="10">
        <f t="shared" si="81"/>
        <v>42612.642754629633</v>
      </c>
      <c r="M1330" t="b">
        <v>0</v>
      </c>
      <c r="N1330">
        <v>15</v>
      </c>
      <c r="O1330" t="b">
        <v>0</v>
      </c>
      <c r="P1330" t="s">
        <v>8273</v>
      </c>
      <c r="Q1330" s="5">
        <f t="shared" si="82"/>
        <v>2.3306666666666667E-2</v>
      </c>
      <c r="R1330" s="6">
        <f t="shared" si="83"/>
        <v>116.53333333333333</v>
      </c>
      <c r="S1330" t="s">
        <v>8319</v>
      </c>
      <c r="T1330" t="s">
        <v>8321</v>
      </c>
    </row>
    <row r="1331" spans="1:20" ht="43.2" x14ac:dyDescent="0.3">
      <c r="A1331">
        <v>1329</v>
      </c>
      <c r="B1331" s="3" t="s">
        <v>1330</v>
      </c>
      <c r="C1331" s="3" t="s">
        <v>5439</v>
      </c>
      <c r="D1331">
        <v>50000</v>
      </c>
      <c r="E1331">
        <v>408</v>
      </c>
      <c r="F1331" t="s">
        <v>8220</v>
      </c>
      <c r="G1331" t="s">
        <v>8224</v>
      </c>
      <c r="H1331" t="s">
        <v>8246</v>
      </c>
      <c r="I1331">
        <v>1417501145</v>
      </c>
      <c r="J1331" s="10">
        <f t="shared" si="80"/>
        <v>41975.263252314813</v>
      </c>
      <c r="K1331">
        <v>1414041545</v>
      </c>
      <c r="L1331" s="10">
        <f t="shared" si="81"/>
        <v>41935.221585648149</v>
      </c>
      <c r="M1331" t="b">
        <v>0</v>
      </c>
      <c r="N1331">
        <v>9</v>
      </c>
      <c r="O1331" t="b">
        <v>0</v>
      </c>
      <c r="P1331" t="s">
        <v>8273</v>
      </c>
      <c r="Q1331" s="5">
        <f t="shared" si="82"/>
        <v>8.1600000000000006E-3</v>
      </c>
      <c r="R1331" s="6">
        <f t="shared" si="83"/>
        <v>45.333333333333336</v>
      </c>
      <c r="S1331" t="s">
        <v>8319</v>
      </c>
      <c r="T1331" t="s">
        <v>8321</v>
      </c>
    </row>
    <row r="1332" spans="1:20" ht="43.2" x14ac:dyDescent="0.3">
      <c r="A1332">
        <v>1330</v>
      </c>
      <c r="B1332" s="3" t="s">
        <v>1331</v>
      </c>
      <c r="C1332" s="3" t="s">
        <v>5440</v>
      </c>
      <c r="D1332">
        <v>35000</v>
      </c>
      <c r="E1332">
        <v>7873</v>
      </c>
      <c r="F1332" t="s">
        <v>8220</v>
      </c>
      <c r="G1332" t="s">
        <v>8224</v>
      </c>
      <c r="H1332" t="s">
        <v>8246</v>
      </c>
      <c r="I1332">
        <v>1467432000</v>
      </c>
      <c r="J1332" s="10">
        <f t="shared" si="80"/>
        <v>42553.166666666672</v>
      </c>
      <c r="K1332">
        <v>1464763109</v>
      </c>
      <c r="L1332" s="10">
        <f t="shared" si="81"/>
        <v>42522.276724537034</v>
      </c>
      <c r="M1332" t="b">
        <v>0</v>
      </c>
      <c r="N1332">
        <v>50</v>
      </c>
      <c r="O1332" t="b">
        <v>0</v>
      </c>
      <c r="P1332" t="s">
        <v>8273</v>
      </c>
      <c r="Q1332" s="5">
        <f t="shared" si="82"/>
        <v>0.22494285714285714</v>
      </c>
      <c r="R1332" s="6">
        <f t="shared" si="83"/>
        <v>157.46</v>
      </c>
      <c r="S1332" t="s">
        <v>8319</v>
      </c>
      <c r="T1332" t="s">
        <v>8321</v>
      </c>
    </row>
    <row r="1333" spans="1:20" ht="43.2" x14ac:dyDescent="0.3">
      <c r="A1333">
        <v>1331</v>
      </c>
      <c r="B1333" s="3" t="s">
        <v>1332</v>
      </c>
      <c r="C1333" s="3" t="s">
        <v>5441</v>
      </c>
      <c r="D1333">
        <v>250000</v>
      </c>
      <c r="E1333">
        <v>3417</v>
      </c>
      <c r="F1333" t="s">
        <v>8220</v>
      </c>
      <c r="G1333" t="s">
        <v>8224</v>
      </c>
      <c r="H1333" t="s">
        <v>8246</v>
      </c>
      <c r="I1333">
        <v>1471435554</v>
      </c>
      <c r="J1333" s="10">
        <f t="shared" si="80"/>
        <v>42599.50409722222</v>
      </c>
      <c r="K1333">
        <v>1468843554</v>
      </c>
      <c r="L1333" s="10">
        <f t="shared" si="81"/>
        <v>42569.50409722222</v>
      </c>
      <c r="M1333" t="b">
        <v>0</v>
      </c>
      <c r="N1333">
        <v>34</v>
      </c>
      <c r="O1333" t="b">
        <v>0</v>
      </c>
      <c r="P1333" t="s">
        <v>8273</v>
      </c>
      <c r="Q1333" s="5">
        <f t="shared" si="82"/>
        <v>1.3668E-2</v>
      </c>
      <c r="R1333" s="6">
        <f t="shared" si="83"/>
        <v>100.5</v>
      </c>
      <c r="S1333" t="s">
        <v>8319</v>
      </c>
      <c r="T1333" t="s">
        <v>8321</v>
      </c>
    </row>
    <row r="1334" spans="1:20" ht="43.2" x14ac:dyDescent="0.3">
      <c r="A1334">
        <v>1332</v>
      </c>
      <c r="B1334" s="3" t="s">
        <v>1333</v>
      </c>
      <c r="C1334" s="3" t="s">
        <v>5442</v>
      </c>
      <c r="D1334">
        <v>10115</v>
      </c>
      <c r="E1334">
        <v>0</v>
      </c>
      <c r="F1334" t="s">
        <v>8220</v>
      </c>
      <c r="G1334" t="s">
        <v>8240</v>
      </c>
      <c r="H1334" t="s">
        <v>8257</v>
      </c>
      <c r="I1334">
        <v>1485480408</v>
      </c>
      <c r="J1334" s="10">
        <f t="shared" si="80"/>
        <v>42762.060277777782</v>
      </c>
      <c r="K1334">
        <v>1482888408</v>
      </c>
      <c r="L1334" s="10">
        <f t="shared" si="81"/>
        <v>42732.060277777782</v>
      </c>
      <c r="M1334" t="b">
        <v>0</v>
      </c>
      <c r="N1334">
        <v>0</v>
      </c>
      <c r="O1334" t="b">
        <v>0</v>
      </c>
      <c r="P1334" t="s">
        <v>8273</v>
      </c>
      <c r="Q1334" s="5">
        <f t="shared" si="82"/>
        <v>0</v>
      </c>
      <c r="R1334" s="6" t="e">
        <f t="shared" si="83"/>
        <v>#DIV/0!</v>
      </c>
      <c r="S1334" t="s">
        <v>8319</v>
      </c>
      <c r="T1334" t="s">
        <v>8321</v>
      </c>
    </row>
    <row r="1335" spans="1:20" ht="43.2" x14ac:dyDescent="0.3">
      <c r="A1335">
        <v>1333</v>
      </c>
      <c r="B1335" s="3" t="s">
        <v>1334</v>
      </c>
      <c r="C1335" s="3" t="s">
        <v>5443</v>
      </c>
      <c r="D1335">
        <v>2500</v>
      </c>
      <c r="E1335">
        <v>0</v>
      </c>
      <c r="F1335" t="s">
        <v>8220</v>
      </c>
      <c r="G1335" t="s">
        <v>8226</v>
      </c>
      <c r="H1335" t="s">
        <v>8248</v>
      </c>
      <c r="I1335">
        <v>1405478025</v>
      </c>
      <c r="J1335" s="10">
        <f t="shared" si="80"/>
        <v>41836.106770833336</v>
      </c>
      <c r="K1335">
        <v>1402886025</v>
      </c>
      <c r="L1335" s="10">
        <f t="shared" si="81"/>
        <v>41806.106770833336</v>
      </c>
      <c r="M1335" t="b">
        <v>0</v>
      </c>
      <c r="N1335">
        <v>0</v>
      </c>
      <c r="O1335" t="b">
        <v>0</v>
      </c>
      <c r="P1335" t="s">
        <v>8273</v>
      </c>
      <c r="Q1335" s="5">
        <f t="shared" si="82"/>
        <v>0</v>
      </c>
      <c r="R1335" s="6" t="e">
        <f t="shared" si="83"/>
        <v>#DIV/0!</v>
      </c>
      <c r="S1335" t="s">
        <v>8319</v>
      </c>
      <c r="T1335" t="s">
        <v>8321</v>
      </c>
    </row>
    <row r="1336" spans="1:20" ht="43.2" x14ac:dyDescent="0.3">
      <c r="A1336">
        <v>1334</v>
      </c>
      <c r="B1336" s="3" t="s">
        <v>1335</v>
      </c>
      <c r="C1336" s="3" t="s">
        <v>5444</v>
      </c>
      <c r="D1336">
        <v>133000</v>
      </c>
      <c r="E1336">
        <v>14303</v>
      </c>
      <c r="F1336" t="s">
        <v>8220</v>
      </c>
      <c r="G1336" t="s">
        <v>8224</v>
      </c>
      <c r="H1336" t="s">
        <v>8246</v>
      </c>
      <c r="I1336">
        <v>1457721287</v>
      </c>
      <c r="J1336" s="10">
        <f t="shared" si="80"/>
        <v>42440.774155092593</v>
      </c>
      <c r="K1336">
        <v>1455129287</v>
      </c>
      <c r="L1336" s="10">
        <f t="shared" si="81"/>
        <v>42410.774155092593</v>
      </c>
      <c r="M1336" t="b">
        <v>0</v>
      </c>
      <c r="N1336">
        <v>276</v>
      </c>
      <c r="O1336" t="b">
        <v>0</v>
      </c>
      <c r="P1336" t="s">
        <v>8273</v>
      </c>
      <c r="Q1336" s="5">
        <f t="shared" si="82"/>
        <v>0.10754135338345865</v>
      </c>
      <c r="R1336" s="6">
        <f t="shared" si="83"/>
        <v>51.822463768115945</v>
      </c>
      <c r="S1336" t="s">
        <v>8319</v>
      </c>
      <c r="T1336" t="s">
        <v>8321</v>
      </c>
    </row>
    <row r="1337" spans="1:20" ht="43.2" x14ac:dyDescent="0.3">
      <c r="A1337">
        <v>1335</v>
      </c>
      <c r="B1337" s="3" t="s">
        <v>1336</v>
      </c>
      <c r="C1337" s="3" t="s">
        <v>5445</v>
      </c>
      <c r="D1337">
        <v>25000</v>
      </c>
      <c r="E1337">
        <v>4940</v>
      </c>
      <c r="F1337" t="s">
        <v>8220</v>
      </c>
      <c r="G1337" t="s">
        <v>8224</v>
      </c>
      <c r="H1337" t="s">
        <v>8246</v>
      </c>
      <c r="I1337">
        <v>1449354502</v>
      </c>
      <c r="J1337" s="10">
        <f t="shared" si="80"/>
        <v>42343.936365740738</v>
      </c>
      <c r="K1337">
        <v>1446762502</v>
      </c>
      <c r="L1337" s="10">
        <f t="shared" si="81"/>
        <v>42313.936365740738</v>
      </c>
      <c r="M1337" t="b">
        <v>0</v>
      </c>
      <c r="N1337">
        <v>16</v>
      </c>
      <c r="O1337" t="b">
        <v>0</v>
      </c>
      <c r="P1337" t="s">
        <v>8273</v>
      </c>
      <c r="Q1337" s="5">
        <f t="shared" si="82"/>
        <v>0.1976</v>
      </c>
      <c r="R1337" s="6">
        <f t="shared" si="83"/>
        <v>308.75</v>
      </c>
      <c r="S1337" t="s">
        <v>8319</v>
      </c>
      <c r="T1337" t="s">
        <v>8321</v>
      </c>
    </row>
    <row r="1338" spans="1:20" ht="43.2" x14ac:dyDescent="0.3">
      <c r="A1338">
        <v>1336</v>
      </c>
      <c r="B1338" s="3" t="s">
        <v>1337</v>
      </c>
      <c r="C1338" s="3" t="s">
        <v>5446</v>
      </c>
      <c r="D1338">
        <v>100000</v>
      </c>
      <c r="E1338">
        <v>84947</v>
      </c>
      <c r="F1338" t="s">
        <v>8220</v>
      </c>
      <c r="G1338" t="s">
        <v>8224</v>
      </c>
      <c r="H1338" t="s">
        <v>8246</v>
      </c>
      <c r="I1338">
        <v>1418849028</v>
      </c>
      <c r="J1338" s="10">
        <f t="shared" si="80"/>
        <v>41990.863750000004</v>
      </c>
      <c r="K1338">
        <v>1415825028</v>
      </c>
      <c r="L1338" s="10">
        <f t="shared" si="81"/>
        <v>41955.863750000004</v>
      </c>
      <c r="M1338" t="b">
        <v>0</v>
      </c>
      <c r="N1338">
        <v>224</v>
      </c>
      <c r="O1338" t="b">
        <v>0</v>
      </c>
      <c r="P1338" t="s">
        <v>8273</v>
      </c>
      <c r="Q1338" s="5">
        <f t="shared" si="82"/>
        <v>0.84946999999999995</v>
      </c>
      <c r="R1338" s="6">
        <f t="shared" si="83"/>
        <v>379.22767857142856</v>
      </c>
      <c r="S1338" t="s">
        <v>8319</v>
      </c>
      <c r="T1338" t="s">
        <v>8321</v>
      </c>
    </row>
    <row r="1339" spans="1:20" ht="43.2" x14ac:dyDescent="0.3">
      <c r="A1339">
        <v>1337</v>
      </c>
      <c r="B1339" s="3" t="s">
        <v>1338</v>
      </c>
      <c r="C1339" s="3" t="s">
        <v>5447</v>
      </c>
      <c r="D1339">
        <v>50000</v>
      </c>
      <c r="E1339">
        <v>24691</v>
      </c>
      <c r="F1339" t="s">
        <v>8220</v>
      </c>
      <c r="G1339" t="s">
        <v>8224</v>
      </c>
      <c r="H1339" t="s">
        <v>8246</v>
      </c>
      <c r="I1339">
        <v>1488549079</v>
      </c>
      <c r="J1339" s="10">
        <f t="shared" si="80"/>
        <v>42797.577303240745</v>
      </c>
      <c r="K1339">
        <v>1485957079</v>
      </c>
      <c r="L1339" s="10">
        <f t="shared" si="81"/>
        <v>42767.577303240745</v>
      </c>
      <c r="M1339" t="b">
        <v>0</v>
      </c>
      <c r="N1339">
        <v>140</v>
      </c>
      <c r="O1339" t="b">
        <v>0</v>
      </c>
      <c r="P1339" t="s">
        <v>8273</v>
      </c>
      <c r="Q1339" s="5">
        <f t="shared" si="82"/>
        <v>0.49381999999999998</v>
      </c>
      <c r="R1339" s="6">
        <f t="shared" si="83"/>
        <v>176.36428571428573</v>
      </c>
      <c r="S1339" t="s">
        <v>8319</v>
      </c>
      <c r="T1339" t="s">
        <v>8321</v>
      </c>
    </row>
    <row r="1340" spans="1:20" ht="57.6" x14ac:dyDescent="0.3">
      <c r="A1340">
        <v>1338</v>
      </c>
      <c r="B1340" s="3" t="s">
        <v>1339</v>
      </c>
      <c r="C1340" s="3" t="s">
        <v>5448</v>
      </c>
      <c r="D1340">
        <v>30000</v>
      </c>
      <c r="E1340">
        <v>991</v>
      </c>
      <c r="F1340" t="s">
        <v>8220</v>
      </c>
      <c r="G1340" t="s">
        <v>8224</v>
      </c>
      <c r="H1340" t="s">
        <v>8246</v>
      </c>
      <c r="I1340">
        <v>1438543033</v>
      </c>
      <c r="J1340" s="10">
        <f t="shared" si="80"/>
        <v>42218.803622685184</v>
      </c>
      <c r="K1340">
        <v>1435951033</v>
      </c>
      <c r="L1340" s="10">
        <f t="shared" si="81"/>
        <v>42188.803622685184</v>
      </c>
      <c r="M1340" t="b">
        <v>0</v>
      </c>
      <c r="N1340">
        <v>15</v>
      </c>
      <c r="O1340" t="b">
        <v>0</v>
      </c>
      <c r="P1340" t="s">
        <v>8273</v>
      </c>
      <c r="Q1340" s="5">
        <f t="shared" si="82"/>
        <v>3.3033333333333331E-2</v>
      </c>
      <c r="R1340" s="6">
        <f t="shared" si="83"/>
        <v>66.066666666666663</v>
      </c>
      <c r="S1340" t="s">
        <v>8319</v>
      </c>
      <c r="T1340" t="s">
        <v>8321</v>
      </c>
    </row>
    <row r="1341" spans="1:20" ht="28.8" x14ac:dyDescent="0.3">
      <c r="A1341">
        <v>1339</v>
      </c>
      <c r="B1341" s="3" t="s">
        <v>1340</v>
      </c>
      <c r="C1341" s="3" t="s">
        <v>5449</v>
      </c>
      <c r="D1341">
        <v>50000</v>
      </c>
      <c r="E1341">
        <v>3317</v>
      </c>
      <c r="F1341" t="s">
        <v>8220</v>
      </c>
      <c r="G1341" t="s">
        <v>8224</v>
      </c>
      <c r="H1341" t="s">
        <v>8246</v>
      </c>
      <c r="I1341">
        <v>1418056315</v>
      </c>
      <c r="J1341" s="10">
        <f t="shared" si="80"/>
        <v>41981.688831018517</v>
      </c>
      <c r="K1341">
        <v>1414164715</v>
      </c>
      <c r="L1341" s="10">
        <f t="shared" si="81"/>
        <v>41936.647164351853</v>
      </c>
      <c r="M1341" t="b">
        <v>0</v>
      </c>
      <c r="N1341">
        <v>37</v>
      </c>
      <c r="O1341" t="b">
        <v>0</v>
      </c>
      <c r="P1341" t="s">
        <v>8273</v>
      </c>
      <c r="Q1341" s="5">
        <f t="shared" si="82"/>
        <v>6.6339999999999996E-2</v>
      </c>
      <c r="R1341" s="6">
        <f t="shared" si="83"/>
        <v>89.648648648648646</v>
      </c>
      <c r="S1341" t="s">
        <v>8319</v>
      </c>
      <c r="T1341" t="s">
        <v>8321</v>
      </c>
    </row>
    <row r="1342" spans="1:20" ht="43.2" x14ac:dyDescent="0.3">
      <c r="A1342">
        <v>1340</v>
      </c>
      <c r="B1342" s="3" t="s">
        <v>1341</v>
      </c>
      <c r="C1342" s="3" t="s">
        <v>5450</v>
      </c>
      <c r="D1342">
        <v>1680</v>
      </c>
      <c r="E1342">
        <v>0</v>
      </c>
      <c r="F1342" t="s">
        <v>8220</v>
      </c>
      <c r="G1342" t="s">
        <v>8224</v>
      </c>
      <c r="H1342" t="s">
        <v>8246</v>
      </c>
      <c r="I1342">
        <v>1408112253</v>
      </c>
      <c r="J1342" s="10">
        <f t="shared" si="80"/>
        <v>41866.595520833333</v>
      </c>
      <c r="K1342">
        <v>1405520253</v>
      </c>
      <c r="L1342" s="10">
        <f t="shared" si="81"/>
        <v>41836.595520833333</v>
      </c>
      <c r="M1342" t="b">
        <v>0</v>
      </c>
      <c r="N1342">
        <v>0</v>
      </c>
      <c r="O1342" t="b">
        <v>0</v>
      </c>
      <c r="P1342" t="s">
        <v>8273</v>
      </c>
      <c r="Q1342" s="5">
        <f t="shared" si="82"/>
        <v>0</v>
      </c>
      <c r="R1342" s="6" t="e">
        <f t="shared" si="83"/>
        <v>#DIV/0!</v>
      </c>
      <c r="S1342" t="s">
        <v>8319</v>
      </c>
      <c r="T1342" t="s">
        <v>8321</v>
      </c>
    </row>
    <row r="1343" spans="1:20" ht="57.6" x14ac:dyDescent="0.3">
      <c r="A1343">
        <v>1341</v>
      </c>
      <c r="B1343" s="3" t="s">
        <v>1342</v>
      </c>
      <c r="C1343" s="3" t="s">
        <v>5451</v>
      </c>
      <c r="D1343">
        <v>25000</v>
      </c>
      <c r="E1343">
        <v>17590</v>
      </c>
      <c r="F1343" t="s">
        <v>8220</v>
      </c>
      <c r="G1343" t="s">
        <v>8225</v>
      </c>
      <c r="H1343" t="s">
        <v>8247</v>
      </c>
      <c r="I1343">
        <v>1475333917</v>
      </c>
      <c r="J1343" s="10">
        <f t="shared" si="80"/>
        <v>42644.624039351853</v>
      </c>
      <c r="K1343">
        <v>1472569117</v>
      </c>
      <c r="L1343" s="10">
        <f t="shared" si="81"/>
        <v>42612.624039351853</v>
      </c>
      <c r="M1343" t="b">
        <v>0</v>
      </c>
      <c r="N1343">
        <v>46</v>
      </c>
      <c r="O1343" t="b">
        <v>0</v>
      </c>
      <c r="P1343" t="s">
        <v>8273</v>
      </c>
      <c r="Q1343" s="5">
        <f t="shared" si="82"/>
        <v>0.7036</v>
      </c>
      <c r="R1343" s="6">
        <f t="shared" si="83"/>
        <v>382.39130434782606</v>
      </c>
      <c r="S1343" t="s">
        <v>8319</v>
      </c>
      <c r="T1343" t="s">
        <v>8321</v>
      </c>
    </row>
    <row r="1344" spans="1:20" ht="43.2" x14ac:dyDescent="0.3">
      <c r="A1344">
        <v>1342</v>
      </c>
      <c r="B1344" s="3" t="s">
        <v>1343</v>
      </c>
      <c r="C1344" s="3" t="s">
        <v>5452</v>
      </c>
      <c r="D1344">
        <v>50000</v>
      </c>
      <c r="E1344">
        <v>100</v>
      </c>
      <c r="F1344" t="s">
        <v>8220</v>
      </c>
      <c r="G1344" t="s">
        <v>8224</v>
      </c>
      <c r="H1344" t="s">
        <v>8246</v>
      </c>
      <c r="I1344">
        <v>1437161739</v>
      </c>
      <c r="J1344" s="10">
        <f t="shared" si="80"/>
        <v>42202.816423611104</v>
      </c>
      <c r="K1344">
        <v>1434569739</v>
      </c>
      <c r="L1344" s="10">
        <f t="shared" si="81"/>
        <v>42172.816423611104</v>
      </c>
      <c r="M1344" t="b">
        <v>0</v>
      </c>
      <c r="N1344">
        <v>1</v>
      </c>
      <c r="O1344" t="b">
        <v>0</v>
      </c>
      <c r="P1344" t="s">
        <v>8273</v>
      </c>
      <c r="Q1344" s="5">
        <f t="shared" si="82"/>
        <v>2E-3</v>
      </c>
      <c r="R1344" s="6">
        <f t="shared" si="83"/>
        <v>100</v>
      </c>
      <c r="S1344" t="s">
        <v>8319</v>
      </c>
      <c r="T1344" t="s">
        <v>8321</v>
      </c>
    </row>
    <row r="1345" spans="1:20" ht="43.2" x14ac:dyDescent="0.3">
      <c r="A1345">
        <v>1343</v>
      </c>
      <c r="B1345" s="3" t="s">
        <v>1344</v>
      </c>
      <c r="C1345" s="3" t="s">
        <v>5453</v>
      </c>
      <c r="D1345">
        <v>50000</v>
      </c>
      <c r="E1345">
        <v>51149</v>
      </c>
      <c r="F1345" t="s">
        <v>8220</v>
      </c>
      <c r="G1345" t="s">
        <v>8224</v>
      </c>
      <c r="H1345" t="s">
        <v>8246</v>
      </c>
      <c r="I1345">
        <v>1471579140</v>
      </c>
      <c r="J1345" s="10">
        <f t="shared" si="80"/>
        <v>42601.165972222225</v>
      </c>
      <c r="K1345">
        <v>1466512683</v>
      </c>
      <c r="L1345" s="10">
        <f t="shared" si="81"/>
        <v>42542.526423611111</v>
      </c>
      <c r="M1345" t="b">
        <v>0</v>
      </c>
      <c r="N1345">
        <v>323</v>
      </c>
      <c r="O1345" t="b">
        <v>0</v>
      </c>
      <c r="P1345" t="s">
        <v>8273</v>
      </c>
      <c r="Q1345" s="5">
        <f t="shared" si="82"/>
        <v>1.02298</v>
      </c>
      <c r="R1345" s="6">
        <f t="shared" si="83"/>
        <v>158.35603715170279</v>
      </c>
      <c r="S1345" t="s">
        <v>8319</v>
      </c>
      <c r="T1345" t="s">
        <v>8321</v>
      </c>
    </row>
    <row r="1346" spans="1:20" ht="43.2" x14ac:dyDescent="0.3">
      <c r="A1346">
        <v>1344</v>
      </c>
      <c r="B1346" s="3" t="s">
        <v>1345</v>
      </c>
      <c r="C1346" s="3" t="s">
        <v>5454</v>
      </c>
      <c r="D1346">
        <v>1500</v>
      </c>
      <c r="E1346">
        <v>5666</v>
      </c>
      <c r="F1346" t="s">
        <v>8219</v>
      </c>
      <c r="G1346" t="s">
        <v>8229</v>
      </c>
      <c r="H1346" t="s">
        <v>8251</v>
      </c>
      <c r="I1346">
        <v>1467313039</v>
      </c>
      <c r="J1346" s="10">
        <f t="shared" si="80"/>
        <v>42551.789803240739</v>
      </c>
      <c r="K1346">
        <v>1464807439</v>
      </c>
      <c r="L1346" s="10">
        <f t="shared" si="81"/>
        <v>42522.789803240739</v>
      </c>
      <c r="M1346" t="b">
        <v>0</v>
      </c>
      <c r="N1346">
        <v>139</v>
      </c>
      <c r="O1346" t="b">
        <v>1</v>
      </c>
      <c r="P1346" t="s">
        <v>8274</v>
      </c>
      <c r="Q1346" s="5">
        <f t="shared" si="82"/>
        <v>3.7773333333333334</v>
      </c>
      <c r="R1346" s="6">
        <f t="shared" si="83"/>
        <v>40.762589928057551</v>
      </c>
      <c r="S1346" t="s">
        <v>8322</v>
      </c>
      <c r="T1346" t="s">
        <v>8323</v>
      </c>
    </row>
    <row r="1347" spans="1:20" ht="43.2" x14ac:dyDescent="0.3">
      <c r="A1347">
        <v>1345</v>
      </c>
      <c r="B1347" s="3" t="s">
        <v>1346</v>
      </c>
      <c r="C1347" s="3" t="s">
        <v>5455</v>
      </c>
      <c r="D1347">
        <v>300</v>
      </c>
      <c r="E1347">
        <v>375</v>
      </c>
      <c r="F1347" t="s">
        <v>8219</v>
      </c>
      <c r="G1347" t="s">
        <v>8224</v>
      </c>
      <c r="H1347" t="s">
        <v>8246</v>
      </c>
      <c r="I1347">
        <v>1405366359</v>
      </c>
      <c r="J1347" s="10">
        <f t="shared" ref="J1347:J1410" si="84">(((I1347/60)/60)/24)+DATE(1970,1,1)</f>
        <v>41834.814340277779</v>
      </c>
      <c r="K1347">
        <v>1402342359</v>
      </c>
      <c r="L1347" s="10">
        <f t="shared" ref="L1347:L1410" si="85">(((K1347/60)/60)/24)+DATE(1970,1,1)</f>
        <v>41799.814340277779</v>
      </c>
      <c r="M1347" t="b">
        <v>0</v>
      </c>
      <c r="N1347">
        <v>7</v>
      </c>
      <c r="O1347" t="b">
        <v>1</v>
      </c>
      <c r="P1347" t="s">
        <v>8274</v>
      </c>
      <c r="Q1347" s="5">
        <f t="shared" ref="Q1347:Q1410" si="86">E1347/D1347</f>
        <v>1.25</v>
      </c>
      <c r="R1347" s="6">
        <f t="shared" ref="R1347:R1410" si="87">E1347/N1347</f>
        <v>53.571428571428569</v>
      </c>
      <c r="S1347" t="s">
        <v>8322</v>
      </c>
      <c r="T1347" t="s">
        <v>8323</v>
      </c>
    </row>
    <row r="1348" spans="1:20" ht="43.2" x14ac:dyDescent="0.3">
      <c r="A1348">
        <v>1346</v>
      </c>
      <c r="B1348" s="3" t="s">
        <v>1347</v>
      </c>
      <c r="C1348" s="3" t="s">
        <v>5456</v>
      </c>
      <c r="D1348">
        <v>4900</v>
      </c>
      <c r="E1348">
        <v>7219</v>
      </c>
      <c r="F1348" t="s">
        <v>8219</v>
      </c>
      <c r="G1348" t="s">
        <v>8224</v>
      </c>
      <c r="H1348" t="s">
        <v>8246</v>
      </c>
      <c r="I1348">
        <v>1372297751</v>
      </c>
      <c r="J1348" s="10">
        <f t="shared" si="84"/>
        <v>41452.075821759259</v>
      </c>
      <c r="K1348">
        <v>1369705751</v>
      </c>
      <c r="L1348" s="10">
        <f t="shared" si="85"/>
        <v>41422.075821759259</v>
      </c>
      <c r="M1348" t="b">
        <v>0</v>
      </c>
      <c r="N1348">
        <v>149</v>
      </c>
      <c r="O1348" t="b">
        <v>1</v>
      </c>
      <c r="P1348" t="s">
        <v>8274</v>
      </c>
      <c r="Q1348" s="5">
        <f t="shared" si="86"/>
        <v>1.473265306122449</v>
      </c>
      <c r="R1348" s="6">
        <f t="shared" si="87"/>
        <v>48.449664429530202</v>
      </c>
      <c r="S1348" t="s">
        <v>8322</v>
      </c>
      <c r="T1348" t="s">
        <v>8323</v>
      </c>
    </row>
    <row r="1349" spans="1:20" ht="43.2" x14ac:dyDescent="0.3">
      <c r="A1349">
        <v>1347</v>
      </c>
      <c r="B1349" s="3" t="s">
        <v>1348</v>
      </c>
      <c r="C1349" s="3" t="s">
        <v>5457</v>
      </c>
      <c r="D1349">
        <v>2500</v>
      </c>
      <c r="E1349">
        <v>2555</v>
      </c>
      <c r="F1349" t="s">
        <v>8219</v>
      </c>
      <c r="G1349" t="s">
        <v>8224</v>
      </c>
      <c r="H1349" t="s">
        <v>8246</v>
      </c>
      <c r="I1349">
        <v>1425741525</v>
      </c>
      <c r="J1349" s="10">
        <f t="shared" si="84"/>
        <v>42070.638020833328</v>
      </c>
      <c r="K1349">
        <v>1423149525</v>
      </c>
      <c r="L1349" s="10">
        <f t="shared" si="85"/>
        <v>42040.638020833328</v>
      </c>
      <c r="M1349" t="b">
        <v>0</v>
      </c>
      <c r="N1349">
        <v>31</v>
      </c>
      <c r="O1349" t="b">
        <v>1</v>
      </c>
      <c r="P1349" t="s">
        <v>8274</v>
      </c>
      <c r="Q1349" s="5">
        <f t="shared" si="86"/>
        <v>1.022</v>
      </c>
      <c r="R1349" s="6">
        <f t="shared" si="87"/>
        <v>82.41935483870968</v>
      </c>
      <c r="S1349" t="s">
        <v>8322</v>
      </c>
      <c r="T1349" t="s">
        <v>8323</v>
      </c>
    </row>
    <row r="1350" spans="1:20" ht="43.2" x14ac:dyDescent="0.3">
      <c r="A1350">
        <v>1348</v>
      </c>
      <c r="B1350" s="3" t="s">
        <v>1349</v>
      </c>
      <c r="C1350" s="3" t="s">
        <v>5458</v>
      </c>
      <c r="D1350">
        <v>5875</v>
      </c>
      <c r="E1350">
        <v>5985</v>
      </c>
      <c r="F1350" t="s">
        <v>8219</v>
      </c>
      <c r="G1350" t="s">
        <v>8224</v>
      </c>
      <c r="H1350" t="s">
        <v>8246</v>
      </c>
      <c r="I1350">
        <v>1418904533</v>
      </c>
      <c r="J1350" s="10">
        <f t="shared" si="84"/>
        <v>41991.506168981476</v>
      </c>
      <c r="K1350">
        <v>1416485333</v>
      </c>
      <c r="L1350" s="10">
        <f t="shared" si="85"/>
        <v>41963.506168981476</v>
      </c>
      <c r="M1350" t="b">
        <v>0</v>
      </c>
      <c r="N1350">
        <v>26</v>
      </c>
      <c r="O1350" t="b">
        <v>1</v>
      </c>
      <c r="P1350" t="s">
        <v>8274</v>
      </c>
      <c r="Q1350" s="5">
        <f t="shared" si="86"/>
        <v>1.018723404255319</v>
      </c>
      <c r="R1350" s="6">
        <f t="shared" si="87"/>
        <v>230.19230769230768</v>
      </c>
      <c r="S1350" t="s">
        <v>8322</v>
      </c>
      <c r="T1350" t="s">
        <v>8323</v>
      </c>
    </row>
    <row r="1351" spans="1:20" ht="43.2" x14ac:dyDescent="0.3">
      <c r="A1351">
        <v>1349</v>
      </c>
      <c r="B1351" s="3" t="s">
        <v>1350</v>
      </c>
      <c r="C1351" s="3" t="s">
        <v>5459</v>
      </c>
      <c r="D1351">
        <v>5000</v>
      </c>
      <c r="E1351">
        <v>10210</v>
      </c>
      <c r="F1351" t="s">
        <v>8219</v>
      </c>
      <c r="G1351" t="s">
        <v>8229</v>
      </c>
      <c r="H1351" t="s">
        <v>8251</v>
      </c>
      <c r="I1351">
        <v>1450249140</v>
      </c>
      <c r="J1351" s="10">
        <f t="shared" si="84"/>
        <v>42354.290972222225</v>
      </c>
      <c r="K1351">
        <v>1447055935</v>
      </c>
      <c r="L1351" s="10">
        <f t="shared" si="85"/>
        <v>42317.33258101852</v>
      </c>
      <c r="M1351" t="b">
        <v>0</v>
      </c>
      <c r="N1351">
        <v>172</v>
      </c>
      <c r="O1351" t="b">
        <v>1</v>
      </c>
      <c r="P1351" t="s">
        <v>8274</v>
      </c>
      <c r="Q1351" s="5">
        <f t="shared" si="86"/>
        <v>2.0419999999999998</v>
      </c>
      <c r="R1351" s="6">
        <f t="shared" si="87"/>
        <v>59.360465116279073</v>
      </c>
      <c r="S1351" t="s">
        <v>8322</v>
      </c>
      <c r="T1351" t="s">
        <v>8323</v>
      </c>
    </row>
    <row r="1352" spans="1:20" ht="43.2" x14ac:dyDescent="0.3">
      <c r="A1352">
        <v>1350</v>
      </c>
      <c r="B1352" s="3" t="s">
        <v>1351</v>
      </c>
      <c r="C1352" s="3" t="s">
        <v>5460</v>
      </c>
      <c r="D1352">
        <v>5000</v>
      </c>
      <c r="E1352">
        <v>5202.5</v>
      </c>
      <c r="F1352" t="s">
        <v>8219</v>
      </c>
      <c r="G1352" t="s">
        <v>8224</v>
      </c>
      <c r="H1352" t="s">
        <v>8246</v>
      </c>
      <c r="I1352">
        <v>1451089134</v>
      </c>
      <c r="J1352" s="10">
        <f t="shared" si="84"/>
        <v>42364.013124999998</v>
      </c>
      <c r="K1352">
        <v>1448497134</v>
      </c>
      <c r="L1352" s="10">
        <f t="shared" si="85"/>
        <v>42334.013124999998</v>
      </c>
      <c r="M1352" t="b">
        <v>0</v>
      </c>
      <c r="N1352">
        <v>78</v>
      </c>
      <c r="O1352" t="b">
        <v>1</v>
      </c>
      <c r="P1352" t="s">
        <v>8274</v>
      </c>
      <c r="Q1352" s="5">
        <f t="shared" si="86"/>
        <v>1.0405</v>
      </c>
      <c r="R1352" s="6">
        <f t="shared" si="87"/>
        <v>66.698717948717942</v>
      </c>
      <c r="S1352" t="s">
        <v>8322</v>
      </c>
      <c r="T1352" t="s">
        <v>8323</v>
      </c>
    </row>
    <row r="1353" spans="1:20" ht="28.8" x14ac:dyDescent="0.3">
      <c r="A1353">
        <v>1351</v>
      </c>
      <c r="B1353" s="3" t="s">
        <v>1352</v>
      </c>
      <c r="C1353" s="3" t="s">
        <v>5461</v>
      </c>
      <c r="D1353">
        <v>20000</v>
      </c>
      <c r="E1353">
        <v>20253</v>
      </c>
      <c r="F1353" t="s">
        <v>8219</v>
      </c>
      <c r="G1353" t="s">
        <v>8224</v>
      </c>
      <c r="H1353" t="s">
        <v>8246</v>
      </c>
      <c r="I1353">
        <v>1455299144</v>
      </c>
      <c r="J1353" s="10">
        <f t="shared" si="84"/>
        <v>42412.74009259259</v>
      </c>
      <c r="K1353">
        <v>1452707144</v>
      </c>
      <c r="L1353" s="10">
        <f t="shared" si="85"/>
        <v>42382.74009259259</v>
      </c>
      <c r="M1353" t="b">
        <v>0</v>
      </c>
      <c r="N1353">
        <v>120</v>
      </c>
      <c r="O1353" t="b">
        <v>1</v>
      </c>
      <c r="P1353" t="s">
        <v>8274</v>
      </c>
      <c r="Q1353" s="5">
        <f t="shared" si="86"/>
        <v>1.0126500000000001</v>
      </c>
      <c r="R1353" s="6">
        <f t="shared" si="87"/>
        <v>168.77500000000001</v>
      </c>
      <c r="S1353" t="s">
        <v>8322</v>
      </c>
      <c r="T1353" t="s">
        <v>8323</v>
      </c>
    </row>
    <row r="1354" spans="1:20" ht="43.2" x14ac:dyDescent="0.3">
      <c r="A1354">
        <v>1352</v>
      </c>
      <c r="B1354" s="3" t="s">
        <v>1353</v>
      </c>
      <c r="C1354" s="3" t="s">
        <v>5462</v>
      </c>
      <c r="D1354">
        <v>10000</v>
      </c>
      <c r="E1354">
        <v>13614</v>
      </c>
      <c r="F1354" t="s">
        <v>8219</v>
      </c>
      <c r="G1354" t="s">
        <v>8224</v>
      </c>
      <c r="H1354" t="s">
        <v>8246</v>
      </c>
      <c r="I1354">
        <v>1441425540</v>
      </c>
      <c r="J1354" s="10">
        <f t="shared" si="84"/>
        <v>42252.165972222225</v>
      </c>
      <c r="K1354">
        <v>1436968366</v>
      </c>
      <c r="L1354" s="10">
        <f t="shared" si="85"/>
        <v>42200.578310185185</v>
      </c>
      <c r="M1354" t="b">
        <v>0</v>
      </c>
      <c r="N1354">
        <v>227</v>
      </c>
      <c r="O1354" t="b">
        <v>1</v>
      </c>
      <c r="P1354" t="s">
        <v>8274</v>
      </c>
      <c r="Q1354" s="5">
        <f t="shared" si="86"/>
        <v>1.3613999999999999</v>
      </c>
      <c r="R1354" s="6">
        <f t="shared" si="87"/>
        <v>59.973568281938327</v>
      </c>
      <c r="S1354" t="s">
        <v>8322</v>
      </c>
      <c r="T1354" t="s">
        <v>8323</v>
      </c>
    </row>
    <row r="1355" spans="1:20" ht="43.2" x14ac:dyDescent="0.3">
      <c r="A1355">
        <v>1353</v>
      </c>
      <c r="B1355" s="3" t="s">
        <v>1354</v>
      </c>
      <c r="C1355" s="3" t="s">
        <v>5463</v>
      </c>
      <c r="D1355">
        <v>1000</v>
      </c>
      <c r="E1355">
        <v>1336</v>
      </c>
      <c r="F1355" t="s">
        <v>8219</v>
      </c>
      <c r="G1355" t="s">
        <v>8224</v>
      </c>
      <c r="H1355" t="s">
        <v>8246</v>
      </c>
      <c r="I1355">
        <v>1362960000</v>
      </c>
      <c r="J1355" s="10">
        <f t="shared" si="84"/>
        <v>41344</v>
      </c>
      <c r="K1355">
        <v>1359946188</v>
      </c>
      <c r="L1355" s="10">
        <f t="shared" si="85"/>
        <v>41309.11791666667</v>
      </c>
      <c r="M1355" t="b">
        <v>0</v>
      </c>
      <c r="N1355">
        <v>42</v>
      </c>
      <c r="O1355" t="b">
        <v>1</v>
      </c>
      <c r="P1355" t="s">
        <v>8274</v>
      </c>
      <c r="Q1355" s="5">
        <f t="shared" si="86"/>
        <v>1.3360000000000001</v>
      </c>
      <c r="R1355" s="6">
        <f t="shared" si="87"/>
        <v>31.80952380952381</v>
      </c>
      <c r="S1355" t="s">
        <v>8322</v>
      </c>
      <c r="T1355" t="s">
        <v>8323</v>
      </c>
    </row>
    <row r="1356" spans="1:20" ht="43.2" x14ac:dyDescent="0.3">
      <c r="A1356">
        <v>1354</v>
      </c>
      <c r="B1356" s="3" t="s">
        <v>1355</v>
      </c>
      <c r="C1356" s="3" t="s">
        <v>5464</v>
      </c>
      <c r="D1356">
        <v>1200</v>
      </c>
      <c r="E1356">
        <v>1563</v>
      </c>
      <c r="F1356" t="s">
        <v>8219</v>
      </c>
      <c r="G1356" t="s">
        <v>8225</v>
      </c>
      <c r="H1356" t="s">
        <v>8247</v>
      </c>
      <c r="I1356">
        <v>1465672979</v>
      </c>
      <c r="J1356" s="10">
        <f t="shared" si="84"/>
        <v>42532.807627314818</v>
      </c>
      <c r="K1356">
        <v>1463080979</v>
      </c>
      <c r="L1356" s="10">
        <f t="shared" si="85"/>
        <v>42502.807627314818</v>
      </c>
      <c r="M1356" t="b">
        <v>0</v>
      </c>
      <c r="N1356">
        <v>64</v>
      </c>
      <c r="O1356" t="b">
        <v>1</v>
      </c>
      <c r="P1356" t="s">
        <v>8274</v>
      </c>
      <c r="Q1356" s="5">
        <f t="shared" si="86"/>
        <v>1.3025</v>
      </c>
      <c r="R1356" s="6">
        <f t="shared" si="87"/>
        <v>24.421875</v>
      </c>
      <c r="S1356" t="s">
        <v>8322</v>
      </c>
      <c r="T1356" t="s">
        <v>8323</v>
      </c>
    </row>
    <row r="1357" spans="1:20" ht="57.6" x14ac:dyDescent="0.3">
      <c r="A1357">
        <v>1355</v>
      </c>
      <c r="B1357" s="3" t="s">
        <v>1356</v>
      </c>
      <c r="C1357" s="3" t="s">
        <v>5465</v>
      </c>
      <c r="D1357">
        <v>2500</v>
      </c>
      <c r="E1357">
        <v>3067</v>
      </c>
      <c r="F1357" t="s">
        <v>8219</v>
      </c>
      <c r="G1357" t="s">
        <v>8225</v>
      </c>
      <c r="H1357" t="s">
        <v>8247</v>
      </c>
      <c r="I1357">
        <v>1354269600</v>
      </c>
      <c r="J1357" s="10">
        <f t="shared" si="84"/>
        <v>41243.416666666664</v>
      </c>
      <c r="K1357">
        <v>1351663605</v>
      </c>
      <c r="L1357" s="10">
        <f t="shared" si="85"/>
        <v>41213.254687499997</v>
      </c>
      <c r="M1357" t="b">
        <v>0</v>
      </c>
      <c r="N1357">
        <v>121</v>
      </c>
      <c r="O1357" t="b">
        <v>1</v>
      </c>
      <c r="P1357" t="s">
        <v>8274</v>
      </c>
      <c r="Q1357" s="5">
        <f t="shared" si="86"/>
        <v>1.2267999999999999</v>
      </c>
      <c r="R1357" s="6">
        <f t="shared" si="87"/>
        <v>25.347107438016529</v>
      </c>
      <c r="S1357" t="s">
        <v>8322</v>
      </c>
      <c r="T1357" t="s">
        <v>8323</v>
      </c>
    </row>
    <row r="1358" spans="1:20" ht="43.2" x14ac:dyDescent="0.3">
      <c r="A1358">
        <v>1356</v>
      </c>
      <c r="B1358" s="3" t="s">
        <v>1357</v>
      </c>
      <c r="C1358" s="3" t="s">
        <v>5466</v>
      </c>
      <c r="D1358">
        <v>3400</v>
      </c>
      <c r="E1358">
        <v>6215.56</v>
      </c>
      <c r="F1358" t="s">
        <v>8219</v>
      </c>
      <c r="G1358" t="s">
        <v>8224</v>
      </c>
      <c r="H1358" t="s">
        <v>8246</v>
      </c>
      <c r="I1358">
        <v>1372985760</v>
      </c>
      <c r="J1358" s="10">
        <f t="shared" si="84"/>
        <v>41460.038888888892</v>
      </c>
      <c r="K1358">
        <v>1370393760</v>
      </c>
      <c r="L1358" s="10">
        <f t="shared" si="85"/>
        <v>41430.038888888892</v>
      </c>
      <c r="M1358" t="b">
        <v>0</v>
      </c>
      <c r="N1358">
        <v>87</v>
      </c>
      <c r="O1358" t="b">
        <v>1</v>
      </c>
      <c r="P1358" t="s">
        <v>8274</v>
      </c>
      <c r="Q1358" s="5">
        <f t="shared" si="86"/>
        <v>1.8281058823529412</v>
      </c>
      <c r="R1358" s="6">
        <f t="shared" si="87"/>
        <v>71.443218390804603</v>
      </c>
      <c r="S1358" t="s">
        <v>8322</v>
      </c>
      <c r="T1358" t="s">
        <v>8323</v>
      </c>
    </row>
    <row r="1359" spans="1:20" ht="43.2" x14ac:dyDescent="0.3">
      <c r="A1359">
        <v>1357</v>
      </c>
      <c r="B1359" s="3" t="s">
        <v>1358</v>
      </c>
      <c r="C1359" s="3" t="s">
        <v>5467</v>
      </c>
      <c r="D1359">
        <v>2000</v>
      </c>
      <c r="E1359">
        <v>2506</v>
      </c>
      <c r="F1359" t="s">
        <v>8219</v>
      </c>
      <c r="G1359" t="s">
        <v>8224</v>
      </c>
      <c r="H1359" t="s">
        <v>8246</v>
      </c>
      <c r="I1359">
        <v>1362117540</v>
      </c>
      <c r="J1359" s="10">
        <f t="shared" si="84"/>
        <v>41334.249305555553</v>
      </c>
      <c r="K1359">
        <v>1359587137</v>
      </c>
      <c r="L1359" s="10">
        <f t="shared" si="85"/>
        <v>41304.962233796294</v>
      </c>
      <c r="M1359" t="b">
        <v>0</v>
      </c>
      <c r="N1359">
        <v>65</v>
      </c>
      <c r="O1359" t="b">
        <v>1</v>
      </c>
      <c r="P1359" t="s">
        <v>8274</v>
      </c>
      <c r="Q1359" s="5">
        <f t="shared" si="86"/>
        <v>1.2529999999999999</v>
      </c>
      <c r="R1359" s="6">
        <f t="shared" si="87"/>
        <v>38.553846153846152</v>
      </c>
      <c r="S1359" t="s">
        <v>8322</v>
      </c>
      <c r="T1359" t="s">
        <v>8323</v>
      </c>
    </row>
    <row r="1360" spans="1:20" ht="43.2" x14ac:dyDescent="0.3">
      <c r="A1360">
        <v>1358</v>
      </c>
      <c r="B1360" s="3" t="s">
        <v>1359</v>
      </c>
      <c r="C1360" s="3" t="s">
        <v>5468</v>
      </c>
      <c r="D1360">
        <v>3000</v>
      </c>
      <c r="E1360">
        <v>3350</v>
      </c>
      <c r="F1360" t="s">
        <v>8219</v>
      </c>
      <c r="G1360" t="s">
        <v>8224</v>
      </c>
      <c r="H1360" t="s">
        <v>8246</v>
      </c>
      <c r="I1360">
        <v>1309009323</v>
      </c>
      <c r="J1360" s="10">
        <f t="shared" si="84"/>
        <v>40719.570868055554</v>
      </c>
      <c r="K1360">
        <v>1306417323</v>
      </c>
      <c r="L1360" s="10">
        <f t="shared" si="85"/>
        <v>40689.570868055554</v>
      </c>
      <c r="M1360" t="b">
        <v>0</v>
      </c>
      <c r="N1360">
        <v>49</v>
      </c>
      <c r="O1360" t="b">
        <v>1</v>
      </c>
      <c r="P1360" t="s">
        <v>8274</v>
      </c>
      <c r="Q1360" s="5">
        <f t="shared" si="86"/>
        <v>1.1166666666666667</v>
      </c>
      <c r="R1360" s="6">
        <f t="shared" si="87"/>
        <v>68.367346938775512</v>
      </c>
      <c r="S1360" t="s">
        <v>8322</v>
      </c>
      <c r="T1360" t="s">
        <v>8323</v>
      </c>
    </row>
    <row r="1361" spans="1:20" ht="43.2" x14ac:dyDescent="0.3">
      <c r="A1361">
        <v>1359</v>
      </c>
      <c r="B1361" s="3" t="s">
        <v>1360</v>
      </c>
      <c r="C1361" s="3" t="s">
        <v>5469</v>
      </c>
      <c r="D1361">
        <v>660</v>
      </c>
      <c r="E1361">
        <v>764</v>
      </c>
      <c r="F1361" t="s">
        <v>8219</v>
      </c>
      <c r="G1361" t="s">
        <v>8224</v>
      </c>
      <c r="H1361" t="s">
        <v>8246</v>
      </c>
      <c r="I1361">
        <v>1309980790</v>
      </c>
      <c r="J1361" s="10">
        <f t="shared" si="84"/>
        <v>40730.814699074072</v>
      </c>
      <c r="K1361">
        <v>1304623990</v>
      </c>
      <c r="L1361" s="10">
        <f t="shared" si="85"/>
        <v>40668.814699074072</v>
      </c>
      <c r="M1361" t="b">
        <v>0</v>
      </c>
      <c r="N1361">
        <v>19</v>
      </c>
      <c r="O1361" t="b">
        <v>1</v>
      </c>
      <c r="P1361" t="s">
        <v>8274</v>
      </c>
      <c r="Q1361" s="5">
        <f t="shared" si="86"/>
        <v>1.1575757575757575</v>
      </c>
      <c r="R1361" s="6">
        <f t="shared" si="87"/>
        <v>40.210526315789473</v>
      </c>
      <c r="S1361" t="s">
        <v>8322</v>
      </c>
      <c r="T1361" t="s">
        <v>8323</v>
      </c>
    </row>
    <row r="1362" spans="1:20" ht="28.8" x14ac:dyDescent="0.3">
      <c r="A1362">
        <v>1360</v>
      </c>
      <c r="B1362" s="3" t="s">
        <v>1361</v>
      </c>
      <c r="C1362" s="3" t="s">
        <v>5470</v>
      </c>
      <c r="D1362">
        <v>1500</v>
      </c>
      <c r="E1362">
        <v>2598</v>
      </c>
      <c r="F1362" t="s">
        <v>8219</v>
      </c>
      <c r="G1362" t="s">
        <v>8224</v>
      </c>
      <c r="H1362" t="s">
        <v>8246</v>
      </c>
      <c r="I1362">
        <v>1343943420</v>
      </c>
      <c r="J1362" s="10">
        <f t="shared" si="84"/>
        <v>41123.900694444441</v>
      </c>
      <c r="K1362">
        <v>1341524220</v>
      </c>
      <c r="L1362" s="10">
        <f t="shared" si="85"/>
        <v>41095.900694444441</v>
      </c>
      <c r="M1362" t="b">
        <v>0</v>
      </c>
      <c r="N1362">
        <v>81</v>
      </c>
      <c r="O1362" t="b">
        <v>1</v>
      </c>
      <c r="P1362" t="s">
        <v>8274</v>
      </c>
      <c r="Q1362" s="5">
        <f t="shared" si="86"/>
        <v>1.732</v>
      </c>
      <c r="R1362" s="6">
        <f t="shared" si="87"/>
        <v>32.074074074074076</v>
      </c>
      <c r="S1362" t="s">
        <v>8322</v>
      </c>
      <c r="T1362" t="s">
        <v>8323</v>
      </c>
    </row>
    <row r="1363" spans="1:20" ht="43.2" x14ac:dyDescent="0.3">
      <c r="A1363">
        <v>1361</v>
      </c>
      <c r="B1363" s="3" t="s">
        <v>1362</v>
      </c>
      <c r="C1363" s="3" t="s">
        <v>5471</v>
      </c>
      <c r="D1363">
        <v>6000</v>
      </c>
      <c r="E1363">
        <v>7559</v>
      </c>
      <c r="F1363" t="s">
        <v>8219</v>
      </c>
      <c r="G1363" t="s">
        <v>8225</v>
      </c>
      <c r="H1363" t="s">
        <v>8247</v>
      </c>
      <c r="I1363">
        <v>1403370772</v>
      </c>
      <c r="J1363" s="10">
        <f t="shared" si="84"/>
        <v>41811.717268518521</v>
      </c>
      <c r="K1363">
        <v>1400778772</v>
      </c>
      <c r="L1363" s="10">
        <f t="shared" si="85"/>
        <v>41781.717268518521</v>
      </c>
      <c r="M1363" t="b">
        <v>0</v>
      </c>
      <c r="N1363">
        <v>264</v>
      </c>
      <c r="O1363" t="b">
        <v>1</v>
      </c>
      <c r="P1363" t="s">
        <v>8274</v>
      </c>
      <c r="Q1363" s="5">
        <f t="shared" si="86"/>
        <v>1.2598333333333334</v>
      </c>
      <c r="R1363" s="6">
        <f t="shared" si="87"/>
        <v>28.632575757575758</v>
      </c>
      <c r="S1363" t="s">
        <v>8322</v>
      </c>
      <c r="T1363" t="s">
        <v>8323</v>
      </c>
    </row>
    <row r="1364" spans="1:20" ht="43.2" x14ac:dyDescent="0.3">
      <c r="A1364">
        <v>1362</v>
      </c>
      <c r="B1364" s="3" t="s">
        <v>1363</v>
      </c>
      <c r="C1364" s="3" t="s">
        <v>5472</v>
      </c>
      <c r="D1364">
        <v>1000</v>
      </c>
      <c r="E1364">
        <v>1091</v>
      </c>
      <c r="F1364" t="s">
        <v>8219</v>
      </c>
      <c r="G1364" t="s">
        <v>8224</v>
      </c>
      <c r="H1364" t="s">
        <v>8246</v>
      </c>
      <c r="I1364">
        <v>1378592731</v>
      </c>
      <c r="J1364" s="10">
        <f t="shared" si="84"/>
        <v>41524.934386574074</v>
      </c>
      <c r="K1364">
        <v>1373408731</v>
      </c>
      <c r="L1364" s="10">
        <f t="shared" si="85"/>
        <v>41464.934386574074</v>
      </c>
      <c r="M1364" t="b">
        <v>0</v>
      </c>
      <c r="N1364">
        <v>25</v>
      </c>
      <c r="O1364" t="b">
        <v>1</v>
      </c>
      <c r="P1364" t="s">
        <v>8274</v>
      </c>
      <c r="Q1364" s="5">
        <f t="shared" si="86"/>
        <v>1.091</v>
      </c>
      <c r="R1364" s="6">
        <f t="shared" si="87"/>
        <v>43.64</v>
      </c>
      <c r="S1364" t="s">
        <v>8322</v>
      </c>
      <c r="T1364" t="s">
        <v>8323</v>
      </c>
    </row>
    <row r="1365" spans="1:20" ht="43.2" x14ac:dyDescent="0.3">
      <c r="A1365">
        <v>1363</v>
      </c>
      <c r="B1365" s="3" t="s">
        <v>1364</v>
      </c>
      <c r="C1365" s="3" t="s">
        <v>5473</v>
      </c>
      <c r="D1365">
        <v>200</v>
      </c>
      <c r="E1365">
        <v>200</v>
      </c>
      <c r="F1365" t="s">
        <v>8219</v>
      </c>
      <c r="G1365" t="s">
        <v>8224</v>
      </c>
      <c r="H1365" t="s">
        <v>8246</v>
      </c>
      <c r="I1365">
        <v>1455523140</v>
      </c>
      <c r="J1365" s="10">
        <f t="shared" si="84"/>
        <v>42415.332638888889</v>
      </c>
      <c r="K1365">
        <v>1453925727</v>
      </c>
      <c r="L1365" s="10">
        <f t="shared" si="85"/>
        <v>42396.8440625</v>
      </c>
      <c r="M1365" t="b">
        <v>0</v>
      </c>
      <c r="N1365">
        <v>5</v>
      </c>
      <c r="O1365" t="b">
        <v>1</v>
      </c>
      <c r="P1365" t="s">
        <v>8274</v>
      </c>
      <c r="Q1365" s="5">
        <f t="shared" si="86"/>
        <v>1</v>
      </c>
      <c r="R1365" s="6">
        <f t="shared" si="87"/>
        <v>40</v>
      </c>
      <c r="S1365" t="s">
        <v>8322</v>
      </c>
      <c r="T1365" t="s">
        <v>8323</v>
      </c>
    </row>
    <row r="1366" spans="1:20" ht="57.6" x14ac:dyDescent="0.3">
      <c r="A1366">
        <v>1364</v>
      </c>
      <c r="B1366" s="3" t="s">
        <v>1365</v>
      </c>
      <c r="C1366" s="3" t="s">
        <v>5474</v>
      </c>
      <c r="D1366">
        <v>42000</v>
      </c>
      <c r="E1366">
        <v>49830</v>
      </c>
      <c r="F1366" t="s">
        <v>8219</v>
      </c>
      <c r="G1366" t="s">
        <v>8232</v>
      </c>
      <c r="H1366" t="s">
        <v>8253</v>
      </c>
      <c r="I1366">
        <v>1420648906</v>
      </c>
      <c r="J1366" s="10">
        <f t="shared" si="84"/>
        <v>42011.6956712963</v>
      </c>
      <c r="K1366">
        <v>1415464906</v>
      </c>
      <c r="L1366" s="10">
        <f t="shared" si="85"/>
        <v>41951.695671296293</v>
      </c>
      <c r="M1366" t="b">
        <v>0</v>
      </c>
      <c r="N1366">
        <v>144</v>
      </c>
      <c r="O1366" t="b">
        <v>1</v>
      </c>
      <c r="P1366" t="s">
        <v>8276</v>
      </c>
      <c r="Q1366" s="5">
        <f t="shared" si="86"/>
        <v>1.1864285714285714</v>
      </c>
      <c r="R1366" s="6">
        <f t="shared" si="87"/>
        <v>346.04166666666669</v>
      </c>
      <c r="S1366" t="s">
        <v>8325</v>
      </c>
      <c r="T1366" t="s">
        <v>8326</v>
      </c>
    </row>
    <row r="1367" spans="1:20" ht="43.2" x14ac:dyDescent="0.3">
      <c r="A1367">
        <v>1365</v>
      </c>
      <c r="B1367" s="3" t="s">
        <v>1366</v>
      </c>
      <c r="C1367" s="3" t="s">
        <v>5475</v>
      </c>
      <c r="D1367">
        <v>7500</v>
      </c>
      <c r="E1367">
        <v>7520</v>
      </c>
      <c r="F1367" t="s">
        <v>8219</v>
      </c>
      <c r="G1367" t="s">
        <v>8224</v>
      </c>
      <c r="H1367" t="s">
        <v>8246</v>
      </c>
      <c r="I1367">
        <v>1426523752</v>
      </c>
      <c r="J1367" s="10">
        <f t="shared" si="84"/>
        <v>42079.691574074073</v>
      </c>
      <c r="K1367">
        <v>1423935352</v>
      </c>
      <c r="L1367" s="10">
        <f t="shared" si="85"/>
        <v>42049.733240740738</v>
      </c>
      <c r="M1367" t="b">
        <v>0</v>
      </c>
      <c r="N1367">
        <v>92</v>
      </c>
      <c r="O1367" t="b">
        <v>1</v>
      </c>
      <c r="P1367" t="s">
        <v>8276</v>
      </c>
      <c r="Q1367" s="5">
        <f t="shared" si="86"/>
        <v>1.0026666666666666</v>
      </c>
      <c r="R1367" s="6">
        <f t="shared" si="87"/>
        <v>81.739130434782609</v>
      </c>
      <c r="S1367" t="s">
        <v>8325</v>
      </c>
      <c r="T1367" t="s">
        <v>8326</v>
      </c>
    </row>
    <row r="1368" spans="1:20" x14ac:dyDescent="0.3">
      <c r="A1368">
        <v>1366</v>
      </c>
      <c r="B1368" s="3" t="s">
        <v>1367</v>
      </c>
      <c r="C1368" s="3" t="s">
        <v>5476</v>
      </c>
      <c r="D1368">
        <v>7500</v>
      </c>
      <c r="E1368">
        <v>9486.69</v>
      </c>
      <c r="F1368" t="s">
        <v>8219</v>
      </c>
      <c r="G1368" t="s">
        <v>8224</v>
      </c>
      <c r="H1368" t="s">
        <v>8246</v>
      </c>
      <c r="I1368">
        <v>1417049663</v>
      </c>
      <c r="J1368" s="10">
        <f t="shared" si="84"/>
        <v>41970.037766203706</v>
      </c>
      <c r="K1368">
        <v>1413158063</v>
      </c>
      <c r="L1368" s="10">
        <f t="shared" si="85"/>
        <v>41924.996099537035</v>
      </c>
      <c r="M1368" t="b">
        <v>0</v>
      </c>
      <c r="N1368">
        <v>147</v>
      </c>
      <c r="O1368" t="b">
        <v>1</v>
      </c>
      <c r="P1368" t="s">
        <v>8276</v>
      </c>
      <c r="Q1368" s="5">
        <f t="shared" si="86"/>
        <v>1.2648920000000001</v>
      </c>
      <c r="R1368" s="6">
        <f t="shared" si="87"/>
        <v>64.535306122448986</v>
      </c>
      <c r="S1368" t="s">
        <v>8325</v>
      </c>
      <c r="T1368" t="s">
        <v>8326</v>
      </c>
    </row>
    <row r="1369" spans="1:20" ht="43.2" x14ac:dyDescent="0.3">
      <c r="A1369">
        <v>1367</v>
      </c>
      <c r="B1369" s="3" t="s">
        <v>1368</v>
      </c>
      <c r="C1369" s="3" t="s">
        <v>5477</v>
      </c>
      <c r="D1369">
        <v>5000</v>
      </c>
      <c r="E1369">
        <v>5713</v>
      </c>
      <c r="F1369" t="s">
        <v>8219</v>
      </c>
      <c r="G1369" t="s">
        <v>8224</v>
      </c>
      <c r="H1369" t="s">
        <v>8246</v>
      </c>
      <c r="I1369">
        <v>1447463050</v>
      </c>
      <c r="J1369" s="10">
        <f t="shared" si="84"/>
        <v>42322.044560185182</v>
      </c>
      <c r="K1369">
        <v>1444867450</v>
      </c>
      <c r="L1369" s="10">
        <f t="shared" si="85"/>
        <v>42292.002893518518</v>
      </c>
      <c r="M1369" t="b">
        <v>0</v>
      </c>
      <c r="N1369">
        <v>90</v>
      </c>
      <c r="O1369" t="b">
        <v>1</v>
      </c>
      <c r="P1369" t="s">
        <v>8276</v>
      </c>
      <c r="Q1369" s="5">
        <f t="shared" si="86"/>
        <v>1.1426000000000001</v>
      </c>
      <c r="R1369" s="6">
        <f t="shared" si="87"/>
        <v>63.477777777777774</v>
      </c>
      <c r="S1369" t="s">
        <v>8325</v>
      </c>
      <c r="T1369" t="s">
        <v>8326</v>
      </c>
    </row>
    <row r="1370" spans="1:20" ht="43.2" x14ac:dyDescent="0.3">
      <c r="A1370">
        <v>1368</v>
      </c>
      <c r="B1370" s="3" t="s">
        <v>1369</v>
      </c>
      <c r="C1370" s="3" t="s">
        <v>5478</v>
      </c>
      <c r="D1370">
        <v>5000</v>
      </c>
      <c r="E1370">
        <v>5535</v>
      </c>
      <c r="F1370" t="s">
        <v>8219</v>
      </c>
      <c r="G1370" t="s">
        <v>8224</v>
      </c>
      <c r="H1370" t="s">
        <v>8246</v>
      </c>
      <c r="I1370">
        <v>1434342894</v>
      </c>
      <c r="J1370" s="10">
        <f t="shared" si="84"/>
        <v>42170.190902777773</v>
      </c>
      <c r="K1370">
        <v>1432269294</v>
      </c>
      <c r="L1370" s="10">
        <f t="shared" si="85"/>
        <v>42146.190902777773</v>
      </c>
      <c r="M1370" t="b">
        <v>0</v>
      </c>
      <c r="N1370">
        <v>87</v>
      </c>
      <c r="O1370" t="b">
        <v>1</v>
      </c>
      <c r="P1370" t="s">
        <v>8276</v>
      </c>
      <c r="Q1370" s="5">
        <f t="shared" si="86"/>
        <v>1.107</v>
      </c>
      <c r="R1370" s="6">
        <f t="shared" si="87"/>
        <v>63.620689655172413</v>
      </c>
      <c r="S1370" t="s">
        <v>8325</v>
      </c>
      <c r="T1370" t="s">
        <v>8326</v>
      </c>
    </row>
    <row r="1371" spans="1:20" ht="43.2" x14ac:dyDescent="0.3">
      <c r="A1371">
        <v>1369</v>
      </c>
      <c r="B1371" s="3" t="s">
        <v>1370</v>
      </c>
      <c r="C1371" s="3" t="s">
        <v>5479</v>
      </c>
      <c r="D1371">
        <v>32360</v>
      </c>
      <c r="E1371">
        <v>34090.629999999997</v>
      </c>
      <c r="F1371" t="s">
        <v>8219</v>
      </c>
      <c r="G1371" t="s">
        <v>8224</v>
      </c>
      <c r="H1371" t="s">
        <v>8246</v>
      </c>
      <c r="I1371">
        <v>1397225746</v>
      </c>
      <c r="J1371" s="10">
        <f t="shared" si="84"/>
        <v>41740.594282407408</v>
      </c>
      <c r="K1371">
        <v>1394633746</v>
      </c>
      <c r="L1371" s="10">
        <f t="shared" si="85"/>
        <v>41710.594282407408</v>
      </c>
      <c r="M1371" t="b">
        <v>0</v>
      </c>
      <c r="N1371">
        <v>406</v>
      </c>
      <c r="O1371" t="b">
        <v>1</v>
      </c>
      <c r="P1371" t="s">
        <v>8276</v>
      </c>
      <c r="Q1371" s="5">
        <f t="shared" si="86"/>
        <v>1.0534805315203954</v>
      </c>
      <c r="R1371" s="6">
        <f t="shared" si="87"/>
        <v>83.967068965517228</v>
      </c>
      <c r="S1371" t="s">
        <v>8325</v>
      </c>
      <c r="T1371" t="s">
        <v>8326</v>
      </c>
    </row>
    <row r="1372" spans="1:20" ht="28.8" x14ac:dyDescent="0.3">
      <c r="A1372">
        <v>1370</v>
      </c>
      <c r="B1372" s="3" t="s">
        <v>1371</v>
      </c>
      <c r="C1372" s="3" t="s">
        <v>5480</v>
      </c>
      <c r="D1372">
        <v>1500</v>
      </c>
      <c r="E1372">
        <v>1555</v>
      </c>
      <c r="F1372" t="s">
        <v>8219</v>
      </c>
      <c r="G1372" t="s">
        <v>8224</v>
      </c>
      <c r="H1372" t="s">
        <v>8246</v>
      </c>
      <c r="I1372">
        <v>1381881890</v>
      </c>
      <c r="J1372" s="10">
        <f t="shared" si="84"/>
        <v>41563.00335648148</v>
      </c>
      <c r="K1372">
        <v>1380585890</v>
      </c>
      <c r="L1372" s="10">
        <f t="shared" si="85"/>
        <v>41548.00335648148</v>
      </c>
      <c r="M1372" t="b">
        <v>0</v>
      </c>
      <c r="N1372">
        <v>20</v>
      </c>
      <c r="O1372" t="b">
        <v>1</v>
      </c>
      <c r="P1372" t="s">
        <v>8276</v>
      </c>
      <c r="Q1372" s="5">
        <f t="shared" si="86"/>
        <v>1.0366666666666666</v>
      </c>
      <c r="R1372" s="6">
        <f t="shared" si="87"/>
        <v>77.75</v>
      </c>
      <c r="S1372" t="s">
        <v>8325</v>
      </c>
      <c r="T1372" t="s">
        <v>8326</v>
      </c>
    </row>
    <row r="1373" spans="1:20" ht="43.2" x14ac:dyDescent="0.3">
      <c r="A1373">
        <v>1371</v>
      </c>
      <c r="B1373" s="3" t="s">
        <v>1372</v>
      </c>
      <c r="C1373" s="3" t="s">
        <v>5481</v>
      </c>
      <c r="D1373">
        <v>6999</v>
      </c>
      <c r="E1373">
        <v>7495</v>
      </c>
      <c r="F1373" t="s">
        <v>8219</v>
      </c>
      <c r="G1373" t="s">
        <v>8224</v>
      </c>
      <c r="H1373" t="s">
        <v>8246</v>
      </c>
      <c r="I1373">
        <v>1431022342</v>
      </c>
      <c r="J1373" s="10">
        <f t="shared" si="84"/>
        <v>42131.758587962962</v>
      </c>
      <c r="K1373">
        <v>1428430342</v>
      </c>
      <c r="L1373" s="10">
        <f t="shared" si="85"/>
        <v>42101.758587962962</v>
      </c>
      <c r="M1373" t="b">
        <v>0</v>
      </c>
      <c r="N1373">
        <v>70</v>
      </c>
      <c r="O1373" t="b">
        <v>1</v>
      </c>
      <c r="P1373" t="s">
        <v>8276</v>
      </c>
      <c r="Q1373" s="5">
        <f t="shared" si="86"/>
        <v>1.0708672667523933</v>
      </c>
      <c r="R1373" s="6">
        <f t="shared" si="87"/>
        <v>107.07142857142857</v>
      </c>
      <c r="S1373" t="s">
        <v>8325</v>
      </c>
      <c r="T1373" t="s">
        <v>8326</v>
      </c>
    </row>
    <row r="1374" spans="1:20" x14ac:dyDescent="0.3">
      <c r="A1374">
        <v>1372</v>
      </c>
      <c r="B1374" s="3" t="s">
        <v>1373</v>
      </c>
      <c r="C1374" s="3" t="s">
        <v>5482</v>
      </c>
      <c r="D1374">
        <v>500</v>
      </c>
      <c r="E1374">
        <v>620</v>
      </c>
      <c r="F1374" t="s">
        <v>8219</v>
      </c>
      <c r="G1374" t="s">
        <v>8224</v>
      </c>
      <c r="H1374" t="s">
        <v>8246</v>
      </c>
      <c r="I1374">
        <v>1342115132</v>
      </c>
      <c r="J1374" s="10">
        <f t="shared" si="84"/>
        <v>41102.739953703705</v>
      </c>
      <c r="K1374">
        <v>1339523132</v>
      </c>
      <c r="L1374" s="10">
        <f t="shared" si="85"/>
        <v>41072.739953703705</v>
      </c>
      <c r="M1374" t="b">
        <v>0</v>
      </c>
      <c r="N1374">
        <v>16</v>
      </c>
      <c r="O1374" t="b">
        <v>1</v>
      </c>
      <c r="P1374" t="s">
        <v>8276</v>
      </c>
      <c r="Q1374" s="5">
        <f t="shared" si="86"/>
        <v>1.24</v>
      </c>
      <c r="R1374" s="6">
        <f t="shared" si="87"/>
        <v>38.75</v>
      </c>
      <c r="S1374" t="s">
        <v>8325</v>
      </c>
      <c r="T1374" t="s">
        <v>8326</v>
      </c>
    </row>
    <row r="1375" spans="1:20" ht="28.8" x14ac:dyDescent="0.3">
      <c r="A1375">
        <v>1373</v>
      </c>
      <c r="B1375" s="3" t="s">
        <v>1374</v>
      </c>
      <c r="C1375" s="3" t="s">
        <v>5483</v>
      </c>
      <c r="D1375">
        <v>10000</v>
      </c>
      <c r="E1375">
        <v>10501</v>
      </c>
      <c r="F1375" t="s">
        <v>8219</v>
      </c>
      <c r="G1375" t="s">
        <v>8224</v>
      </c>
      <c r="H1375" t="s">
        <v>8246</v>
      </c>
      <c r="I1375">
        <v>1483138233</v>
      </c>
      <c r="J1375" s="10">
        <f t="shared" si="84"/>
        <v>42734.95177083333</v>
      </c>
      <c r="K1375">
        <v>1480546233</v>
      </c>
      <c r="L1375" s="10">
        <f t="shared" si="85"/>
        <v>42704.95177083333</v>
      </c>
      <c r="M1375" t="b">
        <v>0</v>
      </c>
      <c r="N1375">
        <v>52</v>
      </c>
      <c r="O1375" t="b">
        <v>1</v>
      </c>
      <c r="P1375" t="s">
        <v>8276</v>
      </c>
      <c r="Q1375" s="5">
        <f t="shared" si="86"/>
        <v>1.0501</v>
      </c>
      <c r="R1375" s="6">
        <f t="shared" si="87"/>
        <v>201.94230769230768</v>
      </c>
      <c r="S1375" t="s">
        <v>8325</v>
      </c>
      <c r="T1375" t="s">
        <v>8326</v>
      </c>
    </row>
    <row r="1376" spans="1:20" ht="43.2" x14ac:dyDescent="0.3">
      <c r="A1376">
        <v>1374</v>
      </c>
      <c r="B1376" s="3" t="s">
        <v>1375</v>
      </c>
      <c r="C1376" s="3" t="s">
        <v>5484</v>
      </c>
      <c r="D1376">
        <v>1500</v>
      </c>
      <c r="E1376">
        <v>2842</v>
      </c>
      <c r="F1376" t="s">
        <v>8219</v>
      </c>
      <c r="G1376" t="s">
        <v>8224</v>
      </c>
      <c r="H1376" t="s">
        <v>8246</v>
      </c>
      <c r="I1376">
        <v>1458874388</v>
      </c>
      <c r="J1376" s="10">
        <f t="shared" si="84"/>
        <v>42454.12023148148</v>
      </c>
      <c r="K1376">
        <v>1456285988</v>
      </c>
      <c r="L1376" s="10">
        <f t="shared" si="85"/>
        <v>42424.161898148144</v>
      </c>
      <c r="M1376" t="b">
        <v>0</v>
      </c>
      <c r="N1376">
        <v>66</v>
      </c>
      <c r="O1376" t="b">
        <v>1</v>
      </c>
      <c r="P1376" t="s">
        <v>8276</v>
      </c>
      <c r="Q1376" s="5">
        <f t="shared" si="86"/>
        <v>1.8946666666666667</v>
      </c>
      <c r="R1376" s="6">
        <f t="shared" si="87"/>
        <v>43.060606060606062</v>
      </c>
      <c r="S1376" t="s">
        <v>8325</v>
      </c>
      <c r="T1376" t="s">
        <v>8326</v>
      </c>
    </row>
    <row r="1377" spans="1:20" ht="57.6" x14ac:dyDescent="0.3">
      <c r="A1377">
        <v>1375</v>
      </c>
      <c r="B1377" s="3" t="s">
        <v>1376</v>
      </c>
      <c r="C1377" s="3" t="s">
        <v>5485</v>
      </c>
      <c r="D1377">
        <v>4000</v>
      </c>
      <c r="E1377">
        <v>6853</v>
      </c>
      <c r="F1377" t="s">
        <v>8219</v>
      </c>
      <c r="G1377" t="s">
        <v>8230</v>
      </c>
      <c r="H1377" t="s">
        <v>8249</v>
      </c>
      <c r="I1377">
        <v>1484444119</v>
      </c>
      <c r="J1377" s="10">
        <f t="shared" si="84"/>
        <v>42750.066192129627</v>
      </c>
      <c r="K1377">
        <v>1481852119</v>
      </c>
      <c r="L1377" s="10">
        <f t="shared" si="85"/>
        <v>42720.066192129627</v>
      </c>
      <c r="M1377" t="b">
        <v>0</v>
      </c>
      <c r="N1377">
        <v>109</v>
      </c>
      <c r="O1377" t="b">
        <v>1</v>
      </c>
      <c r="P1377" t="s">
        <v>8276</v>
      </c>
      <c r="Q1377" s="5">
        <f t="shared" si="86"/>
        <v>1.7132499999999999</v>
      </c>
      <c r="R1377" s="6">
        <f t="shared" si="87"/>
        <v>62.871559633027523</v>
      </c>
      <c r="S1377" t="s">
        <v>8325</v>
      </c>
      <c r="T1377" t="s">
        <v>8326</v>
      </c>
    </row>
    <row r="1378" spans="1:20" ht="28.8" x14ac:dyDescent="0.3">
      <c r="A1378">
        <v>1376</v>
      </c>
      <c r="B1378" s="3" t="s">
        <v>1377</v>
      </c>
      <c r="C1378" s="3" t="s">
        <v>5486</v>
      </c>
      <c r="D1378">
        <v>3700</v>
      </c>
      <c r="E1378">
        <v>9342</v>
      </c>
      <c r="F1378" t="s">
        <v>8219</v>
      </c>
      <c r="G1378" t="s">
        <v>8225</v>
      </c>
      <c r="H1378" t="s">
        <v>8247</v>
      </c>
      <c r="I1378">
        <v>1480784606</v>
      </c>
      <c r="J1378" s="10">
        <f t="shared" si="84"/>
        <v>42707.710717592592</v>
      </c>
      <c r="K1378">
        <v>1478189006</v>
      </c>
      <c r="L1378" s="10">
        <f t="shared" si="85"/>
        <v>42677.669050925921</v>
      </c>
      <c r="M1378" t="b">
        <v>0</v>
      </c>
      <c r="N1378">
        <v>168</v>
      </c>
      <c r="O1378" t="b">
        <v>1</v>
      </c>
      <c r="P1378" t="s">
        <v>8276</v>
      </c>
      <c r="Q1378" s="5">
        <f t="shared" si="86"/>
        <v>2.5248648648648651</v>
      </c>
      <c r="R1378" s="6">
        <f t="shared" si="87"/>
        <v>55.607142857142854</v>
      </c>
      <c r="S1378" t="s">
        <v>8325</v>
      </c>
      <c r="T1378" t="s">
        <v>8326</v>
      </c>
    </row>
    <row r="1379" spans="1:20" ht="43.2" x14ac:dyDescent="0.3">
      <c r="A1379">
        <v>1377</v>
      </c>
      <c r="B1379" s="3" t="s">
        <v>1378</v>
      </c>
      <c r="C1379" s="3" t="s">
        <v>5487</v>
      </c>
      <c r="D1379">
        <v>1300</v>
      </c>
      <c r="E1379">
        <v>1510</v>
      </c>
      <c r="F1379" t="s">
        <v>8219</v>
      </c>
      <c r="G1379" t="s">
        <v>8224</v>
      </c>
      <c r="H1379" t="s">
        <v>8246</v>
      </c>
      <c r="I1379">
        <v>1486095060</v>
      </c>
      <c r="J1379" s="10">
        <f t="shared" si="84"/>
        <v>42769.174305555556</v>
      </c>
      <c r="K1379">
        <v>1484198170</v>
      </c>
      <c r="L1379" s="10">
        <f t="shared" si="85"/>
        <v>42747.219560185185</v>
      </c>
      <c r="M1379" t="b">
        <v>0</v>
      </c>
      <c r="N1379">
        <v>31</v>
      </c>
      <c r="O1379" t="b">
        <v>1</v>
      </c>
      <c r="P1379" t="s">
        <v>8276</v>
      </c>
      <c r="Q1379" s="5">
        <f t="shared" si="86"/>
        <v>1.1615384615384616</v>
      </c>
      <c r="R1379" s="6">
        <f t="shared" si="87"/>
        <v>48.70967741935484</v>
      </c>
      <c r="S1379" t="s">
        <v>8325</v>
      </c>
      <c r="T1379" t="s">
        <v>8326</v>
      </c>
    </row>
    <row r="1380" spans="1:20" x14ac:dyDescent="0.3">
      <c r="A1380">
        <v>1378</v>
      </c>
      <c r="B1380" s="3" t="s">
        <v>1379</v>
      </c>
      <c r="C1380" s="3" t="s">
        <v>5488</v>
      </c>
      <c r="D1380">
        <v>2000</v>
      </c>
      <c r="E1380">
        <v>4067</v>
      </c>
      <c r="F1380" t="s">
        <v>8219</v>
      </c>
      <c r="G1380" t="s">
        <v>8225</v>
      </c>
      <c r="H1380" t="s">
        <v>8247</v>
      </c>
      <c r="I1380">
        <v>1470075210</v>
      </c>
      <c r="J1380" s="10">
        <f t="shared" si="84"/>
        <v>42583.759374999994</v>
      </c>
      <c r="K1380">
        <v>1468779210</v>
      </c>
      <c r="L1380" s="10">
        <f t="shared" si="85"/>
        <v>42568.759374999994</v>
      </c>
      <c r="M1380" t="b">
        <v>0</v>
      </c>
      <c r="N1380">
        <v>133</v>
      </c>
      <c r="O1380" t="b">
        <v>1</v>
      </c>
      <c r="P1380" t="s">
        <v>8276</v>
      </c>
      <c r="Q1380" s="5">
        <f t="shared" si="86"/>
        <v>2.0335000000000001</v>
      </c>
      <c r="R1380" s="6">
        <f t="shared" si="87"/>
        <v>30.578947368421051</v>
      </c>
      <c r="S1380" t="s">
        <v>8325</v>
      </c>
      <c r="T1380" t="s">
        <v>8326</v>
      </c>
    </row>
    <row r="1381" spans="1:20" ht="28.8" x14ac:dyDescent="0.3">
      <c r="A1381">
        <v>1379</v>
      </c>
      <c r="B1381" s="3" t="s">
        <v>1380</v>
      </c>
      <c r="C1381" s="3" t="s">
        <v>5489</v>
      </c>
      <c r="D1381">
        <v>10000</v>
      </c>
      <c r="E1381">
        <v>11160</v>
      </c>
      <c r="F1381" t="s">
        <v>8219</v>
      </c>
      <c r="G1381" t="s">
        <v>8224</v>
      </c>
      <c r="H1381" t="s">
        <v>8246</v>
      </c>
      <c r="I1381">
        <v>1433504876</v>
      </c>
      <c r="J1381" s="10">
        <f t="shared" si="84"/>
        <v>42160.491620370376</v>
      </c>
      <c r="K1381">
        <v>1430912876</v>
      </c>
      <c r="L1381" s="10">
        <f t="shared" si="85"/>
        <v>42130.491620370376</v>
      </c>
      <c r="M1381" t="b">
        <v>0</v>
      </c>
      <c r="N1381">
        <v>151</v>
      </c>
      <c r="O1381" t="b">
        <v>1</v>
      </c>
      <c r="P1381" t="s">
        <v>8276</v>
      </c>
      <c r="Q1381" s="5">
        <f t="shared" si="86"/>
        <v>1.1160000000000001</v>
      </c>
      <c r="R1381" s="6">
        <f t="shared" si="87"/>
        <v>73.907284768211923</v>
      </c>
      <c r="S1381" t="s">
        <v>8325</v>
      </c>
      <c r="T1381" t="s">
        <v>8326</v>
      </c>
    </row>
    <row r="1382" spans="1:20" ht="43.2" x14ac:dyDescent="0.3">
      <c r="A1382">
        <v>1380</v>
      </c>
      <c r="B1382" s="3" t="s">
        <v>1381</v>
      </c>
      <c r="C1382" s="3" t="s">
        <v>5490</v>
      </c>
      <c r="D1382">
        <v>25</v>
      </c>
      <c r="E1382">
        <v>106</v>
      </c>
      <c r="F1382" t="s">
        <v>8219</v>
      </c>
      <c r="G1382" t="s">
        <v>8224</v>
      </c>
      <c r="H1382" t="s">
        <v>8246</v>
      </c>
      <c r="I1382">
        <v>1433815200</v>
      </c>
      <c r="J1382" s="10">
        <f t="shared" si="84"/>
        <v>42164.083333333328</v>
      </c>
      <c r="K1382">
        <v>1431886706</v>
      </c>
      <c r="L1382" s="10">
        <f t="shared" si="85"/>
        <v>42141.762800925921</v>
      </c>
      <c r="M1382" t="b">
        <v>0</v>
      </c>
      <c r="N1382">
        <v>5</v>
      </c>
      <c r="O1382" t="b">
        <v>1</v>
      </c>
      <c r="P1382" t="s">
        <v>8276</v>
      </c>
      <c r="Q1382" s="5">
        <f t="shared" si="86"/>
        <v>4.24</v>
      </c>
      <c r="R1382" s="6">
        <f t="shared" si="87"/>
        <v>21.2</v>
      </c>
      <c r="S1382" t="s">
        <v>8325</v>
      </c>
      <c r="T1382" t="s">
        <v>8326</v>
      </c>
    </row>
    <row r="1383" spans="1:20" ht="57.6" x14ac:dyDescent="0.3">
      <c r="A1383">
        <v>1381</v>
      </c>
      <c r="B1383" s="3" t="s">
        <v>1382</v>
      </c>
      <c r="C1383" s="3" t="s">
        <v>5491</v>
      </c>
      <c r="D1383">
        <v>5000</v>
      </c>
      <c r="E1383">
        <v>5355</v>
      </c>
      <c r="F1383" t="s">
        <v>8219</v>
      </c>
      <c r="G1383" t="s">
        <v>8224</v>
      </c>
      <c r="H1383" t="s">
        <v>8246</v>
      </c>
      <c r="I1383">
        <v>1482988125</v>
      </c>
      <c r="J1383" s="10">
        <f t="shared" si="84"/>
        <v>42733.214409722219</v>
      </c>
      <c r="K1383">
        <v>1480396125</v>
      </c>
      <c r="L1383" s="10">
        <f t="shared" si="85"/>
        <v>42703.214409722219</v>
      </c>
      <c r="M1383" t="b">
        <v>0</v>
      </c>
      <c r="N1383">
        <v>73</v>
      </c>
      <c r="O1383" t="b">
        <v>1</v>
      </c>
      <c r="P1383" t="s">
        <v>8276</v>
      </c>
      <c r="Q1383" s="5">
        <f t="shared" si="86"/>
        <v>1.071</v>
      </c>
      <c r="R1383" s="6">
        <f t="shared" si="87"/>
        <v>73.356164383561648</v>
      </c>
      <c r="S1383" t="s">
        <v>8325</v>
      </c>
      <c r="T1383" t="s">
        <v>8326</v>
      </c>
    </row>
    <row r="1384" spans="1:20" ht="43.2" x14ac:dyDescent="0.3">
      <c r="A1384">
        <v>1382</v>
      </c>
      <c r="B1384" s="3" t="s">
        <v>1383</v>
      </c>
      <c r="C1384" s="3" t="s">
        <v>5492</v>
      </c>
      <c r="D1384">
        <v>8000</v>
      </c>
      <c r="E1384">
        <v>8349</v>
      </c>
      <c r="F1384" t="s">
        <v>8219</v>
      </c>
      <c r="G1384" t="s">
        <v>8224</v>
      </c>
      <c r="H1384" t="s">
        <v>8246</v>
      </c>
      <c r="I1384">
        <v>1367867536</v>
      </c>
      <c r="J1384" s="10">
        <f t="shared" si="84"/>
        <v>41400.800185185188</v>
      </c>
      <c r="K1384">
        <v>1365275536</v>
      </c>
      <c r="L1384" s="10">
        <f t="shared" si="85"/>
        <v>41370.800185185188</v>
      </c>
      <c r="M1384" t="b">
        <v>0</v>
      </c>
      <c r="N1384">
        <v>148</v>
      </c>
      <c r="O1384" t="b">
        <v>1</v>
      </c>
      <c r="P1384" t="s">
        <v>8276</v>
      </c>
      <c r="Q1384" s="5">
        <f t="shared" si="86"/>
        <v>1.043625</v>
      </c>
      <c r="R1384" s="6">
        <f t="shared" si="87"/>
        <v>56.412162162162161</v>
      </c>
      <c r="S1384" t="s">
        <v>8325</v>
      </c>
      <c r="T1384" t="s">
        <v>8326</v>
      </c>
    </row>
    <row r="1385" spans="1:20" ht="43.2" x14ac:dyDescent="0.3">
      <c r="A1385">
        <v>1383</v>
      </c>
      <c r="B1385" s="3" t="s">
        <v>1384</v>
      </c>
      <c r="C1385" s="3" t="s">
        <v>5493</v>
      </c>
      <c r="D1385">
        <v>2200</v>
      </c>
      <c r="E1385">
        <v>4673</v>
      </c>
      <c r="F1385" t="s">
        <v>8219</v>
      </c>
      <c r="G1385" t="s">
        <v>8229</v>
      </c>
      <c r="H1385" t="s">
        <v>8251</v>
      </c>
      <c r="I1385">
        <v>1482457678</v>
      </c>
      <c r="J1385" s="10">
        <f t="shared" si="84"/>
        <v>42727.074976851851</v>
      </c>
      <c r="K1385">
        <v>1480729678</v>
      </c>
      <c r="L1385" s="10">
        <f t="shared" si="85"/>
        <v>42707.074976851851</v>
      </c>
      <c r="M1385" t="b">
        <v>0</v>
      </c>
      <c r="N1385">
        <v>93</v>
      </c>
      <c r="O1385" t="b">
        <v>1</v>
      </c>
      <c r="P1385" t="s">
        <v>8276</v>
      </c>
      <c r="Q1385" s="5">
        <f t="shared" si="86"/>
        <v>2.124090909090909</v>
      </c>
      <c r="R1385" s="6">
        <f t="shared" si="87"/>
        <v>50.247311827956992</v>
      </c>
      <c r="S1385" t="s">
        <v>8325</v>
      </c>
      <c r="T1385" t="s">
        <v>8326</v>
      </c>
    </row>
    <row r="1386" spans="1:20" ht="43.2" x14ac:dyDescent="0.3">
      <c r="A1386">
        <v>1384</v>
      </c>
      <c r="B1386" s="3" t="s">
        <v>1385</v>
      </c>
      <c r="C1386" s="3" t="s">
        <v>5494</v>
      </c>
      <c r="D1386">
        <v>3500</v>
      </c>
      <c r="E1386">
        <v>4343</v>
      </c>
      <c r="F1386" t="s">
        <v>8219</v>
      </c>
      <c r="G1386" t="s">
        <v>8224</v>
      </c>
      <c r="H1386" t="s">
        <v>8246</v>
      </c>
      <c r="I1386">
        <v>1436117922</v>
      </c>
      <c r="J1386" s="10">
        <f t="shared" si="84"/>
        <v>42190.735208333332</v>
      </c>
      <c r="K1386">
        <v>1433525922</v>
      </c>
      <c r="L1386" s="10">
        <f t="shared" si="85"/>
        <v>42160.735208333332</v>
      </c>
      <c r="M1386" t="b">
        <v>0</v>
      </c>
      <c r="N1386">
        <v>63</v>
      </c>
      <c r="O1386" t="b">
        <v>1</v>
      </c>
      <c r="P1386" t="s">
        <v>8276</v>
      </c>
      <c r="Q1386" s="5">
        <f t="shared" si="86"/>
        <v>1.2408571428571429</v>
      </c>
      <c r="R1386" s="6">
        <f t="shared" si="87"/>
        <v>68.936507936507937</v>
      </c>
      <c r="S1386" t="s">
        <v>8325</v>
      </c>
      <c r="T1386" t="s">
        <v>8326</v>
      </c>
    </row>
    <row r="1387" spans="1:20" ht="43.2" x14ac:dyDescent="0.3">
      <c r="A1387">
        <v>1385</v>
      </c>
      <c r="B1387" s="3" t="s">
        <v>1386</v>
      </c>
      <c r="C1387" s="3" t="s">
        <v>5495</v>
      </c>
      <c r="D1387">
        <v>8000</v>
      </c>
      <c r="E1387">
        <v>8832.49</v>
      </c>
      <c r="F1387" t="s">
        <v>8219</v>
      </c>
      <c r="G1387" t="s">
        <v>8236</v>
      </c>
      <c r="H1387" t="s">
        <v>8249</v>
      </c>
      <c r="I1387">
        <v>1461931860</v>
      </c>
      <c r="J1387" s="10">
        <f t="shared" si="84"/>
        <v>42489.507638888885</v>
      </c>
      <c r="K1387">
        <v>1457109121</v>
      </c>
      <c r="L1387" s="10">
        <f t="shared" si="85"/>
        <v>42433.688900462963</v>
      </c>
      <c r="M1387" t="b">
        <v>0</v>
      </c>
      <c r="N1387">
        <v>134</v>
      </c>
      <c r="O1387" t="b">
        <v>1</v>
      </c>
      <c r="P1387" t="s">
        <v>8276</v>
      </c>
      <c r="Q1387" s="5">
        <f t="shared" si="86"/>
        <v>1.10406125</v>
      </c>
      <c r="R1387" s="6">
        <f t="shared" si="87"/>
        <v>65.914104477611943</v>
      </c>
      <c r="S1387" t="s">
        <v>8325</v>
      </c>
      <c r="T1387" t="s">
        <v>8326</v>
      </c>
    </row>
    <row r="1388" spans="1:20" ht="28.8" x14ac:dyDescent="0.3">
      <c r="A1388">
        <v>1386</v>
      </c>
      <c r="B1388" s="3" t="s">
        <v>1387</v>
      </c>
      <c r="C1388" s="3" t="s">
        <v>5496</v>
      </c>
      <c r="D1388">
        <v>400</v>
      </c>
      <c r="E1388">
        <v>875</v>
      </c>
      <c r="F1388" t="s">
        <v>8219</v>
      </c>
      <c r="G1388" t="s">
        <v>8224</v>
      </c>
      <c r="H1388" t="s">
        <v>8246</v>
      </c>
      <c r="I1388">
        <v>1438183889</v>
      </c>
      <c r="J1388" s="10">
        <f t="shared" si="84"/>
        <v>42214.646863425922</v>
      </c>
      <c r="K1388">
        <v>1435591889</v>
      </c>
      <c r="L1388" s="10">
        <f t="shared" si="85"/>
        <v>42184.646863425922</v>
      </c>
      <c r="M1388" t="b">
        <v>0</v>
      </c>
      <c r="N1388">
        <v>14</v>
      </c>
      <c r="O1388" t="b">
        <v>1</v>
      </c>
      <c r="P1388" t="s">
        <v>8276</v>
      </c>
      <c r="Q1388" s="5">
        <f t="shared" si="86"/>
        <v>2.1875</v>
      </c>
      <c r="R1388" s="6">
        <f t="shared" si="87"/>
        <v>62.5</v>
      </c>
      <c r="S1388" t="s">
        <v>8325</v>
      </c>
      <c r="T1388" t="s">
        <v>8326</v>
      </c>
    </row>
    <row r="1389" spans="1:20" ht="43.2" x14ac:dyDescent="0.3">
      <c r="A1389">
        <v>1387</v>
      </c>
      <c r="B1389" s="3" t="s">
        <v>1388</v>
      </c>
      <c r="C1389" s="3" t="s">
        <v>5497</v>
      </c>
      <c r="D1389">
        <v>4000</v>
      </c>
      <c r="E1389">
        <v>5465</v>
      </c>
      <c r="F1389" t="s">
        <v>8219</v>
      </c>
      <c r="G1389" t="s">
        <v>8224</v>
      </c>
      <c r="H1389" t="s">
        <v>8246</v>
      </c>
      <c r="I1389">
        <v>1433305800</v>
      </c>
      <c r="J1389" s="10">
        <f t="shared" si="84"/>
        <v>42158.1875</v>
      </c>
      <c r="K1389">
        <v>1430604395</v>
      </c>
      <c r="L1389" s="10">
        <f t="shared" si="85"/>
        <v>42126.92123842593</v>
      </c>
      <c r="M1389" t="b">
        <v>0</v>
      </c>
      <c r="N1389">
        <v>78</v>
      </c>
      <c r="O1389" t="b">
        <v>1</v>
      </c>
      <c r="P1389" t="s">
        <v>8276</v>
      </c>
      <c r="Q1389" s="5">
        <f t="shared" si="86"/>
        <v>1.36625</v>
      </c>
      <c r="R1389" s="6">
        <f t="shared" si="87"/>
        <v>70.064102564102569</v>
      </c>
      <c r="S1389" t="s">
        <v>8325</v>
      </c>
      <c r="T1389" t="s">
        <v>8326</v>
      </c>
    </row>
    <row r="1390" spans="1:20" ht="43.2" x14ac:dyDescent="0.3">
      <c r="A1390">
        <v>1388</v>
      </c>
      <c r="B1390" s="3" t="s">
        <v>1389</v>
      </c>
      <c r="C1390" s="3" t="s">
        <v>5498</v>
      </c>
      <c r="D1390">
        <v>5000</v>
      </c>
      <c r="E1390">
        <v>6740.37</v>
      </c>
      <c r="F1390" t="s">
        <v>8219</v>
      </c>
      <c r="G1390" t="s">
        <v>8224</v>
      </c>
      <c r="H1390" t="s">
        <v>8246</v>
      </c>
      <c r="I1390">
        <v>1476720840</v>
      </c>
      <c r="J1390" s="10">
        <f t="shared" si="84"/>
        <v>42660.676388888889</v>
      </c>
      <c r="K1390">
        <v>1474469117</v>
      </c>
      <c r="L1390" s="10">
        <f t="shared" si="85"/>
        <v>42634.614780092597</v>
      </c>
      <c r="M1390" t="b">
        <v>0</v>
      </c>
      <c r="N1390">
        <v>112</v>
      </c>
      <c r="O1390" t="b">
        <v>1</v>
      </c>
      <c r="P1390" t="s">
        <v>8276</v>
      </c>
      <c r="Q1390" s="5">
        <f t="shared" si="86"/>
        <v>1.348074</v>
      </c>
      <c r="R1390" s="6">
        <f t="shared" si="87"/>
        <v>60.181874999999998</v>
      </c>
      <c r="S1390" t="s">
        <v>8325</v>
      </c>
      <c r="T1390" t="s">
        <v>8326</v>
      </c>
    </row>
    <row r="1391" spans="1:20" ht="28.8" x14ac:dyDescent="0.3">
      <c r="A1391">
        <v>1389</v>
      </c>
      <c r="B1391" s="3" t="s">
        <v>1390</v>
      </c>
      <c r="C1391" s="3" t="s">
        <v>5499</v>
      </c>
      <c r="D1391">
        <v>500</v>
      </c>
      <c r="E1391">
        <v>727</v>
      </c>
      <c r="F1391" t="s">
        <v>8219</v>
      </c>
      <c r="G1391" t="s">
        <v>8225</v>
      </c>
      <c r="H1391" t="s">
        <v>8247</v>
      </c>
      <c r="I1391">
        <v>1471087957</v>
      </c>
      <c r="J1391" s="10">
        <f t="shared" si="84"/>
        <v>42595.480983796297</v>
      </c>
      <c r="K1391">
        <v>1468495957</v>
      </c>
      <c r="L1391" s="10">
        <f t="shared" si="85"/>
        <v>42565.480983796297</v>
      </c>
      <c r="M1391" t="b">
        <v>0</v>
      </c>
      <c r="N1391">
        <v>34</v>
      </c>
      <c r="O1391" t="b">
        <v>1</v>
      </c>
      <c r="P1391" t="s">
        <v>8276</v>
      </c>
      <c r="Q1391" s="5">
        <f t="shared" si="86"/>
        <v>1.454</v>
      </c>
      <c r="R1391" s="6">
        <f t="shared" si="87"/>
        <v>21.382352941176471</v>
      </c>
      <c r="S1391" t="s">
        <v>8325</v>
      </c>
      <c r="T1391" t="s">
        <v>8326</v>
      </c>
    </row>
    <row r="1392" spans="1:20" ht="43.2" x14ac:dyDescent="0.3">
      <c r="A1392">
        <v>1390</v>
      </c>
      <c r="B1392" s="3" t="s">
        <v>1391</v>
      </c>
      <c r="C1392" s="3" t="s">
        <v>5500</v>
      </c>
      <c r="D1392">
        <v>2800</v>
      </c>
      <c r="E1392">
        <v>3055</v>
      </c>
      <c r="F1392" t="s">
        <v>8219</v>
      </c>
      <c r="G1392" t="s">
        <v>8224</v>
      </c>
      <c r="H1392" t="s">
        <v>8246</v>
      </c>
      <c r="I1392">
        <v>1430154720</v>
      </c>
      <c r="J1392" s="10">
        <f t="shared" si="84"/>
        <v>42121.716666666667</v>
      </c>
      <c r="K1392">
        <v>1427224606</v>
      </c>
      <c r="L1392" s="10">
        <f t="shared" si="85"/>
        <v>42087.803310185183</v>
      </c>
      <c r="M1392" t="b">
        <v>0</v>
      </c>
      <c r="N1392">
        <v>19</v>
      </c>
      <c r="O1392" t="b">
        <v>1</v>
      </c>
      <c r="P1392" t="s">
        <v>8276</v>
      </c>
      <c r="Q1392" s="5">
        <f t="shared" si="86"/>
        <v>1.0910714285714285</v>
      </c>
      <c r="R1392" s="6">
        <f t="shared" si="87"/>
        <v>160.78947368421052</v>
      </c>
      <c r="S1392" t="s">
        <v>8325</v>
      </c>
      <c r="T1392" t="s">
        <v>8326</v>
      </c>
    </row>
    <row r="1393" spans="1:20" ht="43.2" x14ac:dyDescent="0.3">
      <c r="A1393">
        <v>1391</v>
      </c>
      <c r="B1393" s="3" t="s">
        <v>1392</v>
      </c>
      <c r="C1393" s="3" t="s">
        <v>5501</v>
      </c>
      <c r="D1393">
        <v>500</v>
      </c>
      <c r="E1393">
        <v>551</v>
      </c>
      <c r="F1393" t="s">
        <v>8219</v>
      </c>
      <c r="G1393" t="s">
        <v>8224</v>
      </c>
      <c r="H1393" t="s">
        <v>8246</v>
      </c>
      <c r="I1393">
        <v>1440219540</v>
      </c>
      <c r="J1393" s="10">
        <f t="shared" si="84"/>
        <v>42238.207638888889</v>
      </c>
      <c r="K1393">
        <v>1436369818</v>
      </c>
      <c r="L1393" s="10">
        <f t="shared" si="85"/>
        <v>42193.650671296295</v>
      </c>
      <c r="M1393" t="b">
        <v>0</v>
      </c>
      <c r="N1393">
        <v>13</v>
      </c>
      <c r="O1393" t="b">
        <v>1</v>
      </c>
      <c r="P1393" t="s">
        <v>8276</v>
      </c>
      <c r="Q1393" s="5">
        <f t="shared" si="86"/>
        <v>1.1020000000000001</v>
      </c>
      <c r="R1393" s="6">
        <f t="shared" si="87"/>
        <v>42.384615384615387</v>
      </c>
      <c r="S1393" t="s">
        <v>8325</v>
      </c>
      <c r="T1393" t="s">
        <v>8326</v>
      </c>
    </row>
    <row r="1394" spans="1:20" ht="43.2" x14ac:dyDescent="0.3">
      <c r="A1394">
        <v>1392</v>
      </c>
      <c r="B1394" s="3" t="s">
        <v>1393</v>
      </c>
      <c r="C1394" s="3" t="s">
        <v>5502</v>
      </c>
      <c r="D1394">
        <v>2500</v>
      </c>
      <c r="E1394">
        <v>2841</v>
      </c>
      <c r="F1394" t="s">
        <v>8219</v>
      </c>
      <c r="G1394" t="s">
        <v>8224</v>
      </c>
      <c r="H1394" t="s">
        <v>8246</v>
      </c>
      <c r="I1394">
        <v>1456976586</v>
      </c>
      <c r="J1394" s="10">
        <f t="shared" si="84"/>
        <v>42432.154930555553</v>
      </c>
      <c r="K1394">
        <v>1454298186</v>
      </c>
      <c r="L1394" s="10">
        <f t="shared" si="85"/>
        <v>42401.154930555553</v>
      </c>
      <c r="M1394" t="b">
        <v>0</v>
      </c>
      <c r="N1394">
        <v>104</v>
      </c>
      <c r="O1394" t="b">
        <v>1</v>
      </c>
      <c r="P1394" t="s">
        <v>8276</v>
      </c>
      <c r="Q1394" s="5">
        <f t="shared" si="86"/>
        <v>1.1364000000000001</v>
      </c>
      <c r="R1394" s="6">
        <f t="shared" si="87"/>
        <v>27.317307692307693</v>
      </c>
      <c r="S1394" t="s">
        <v>8325</v>
      </c>
      <c r="T1394" t="s">
        <v>8326</v>
      </c>
    </row>
    <row r="1395" spans="1:20" x14ac:dyDescent="0.3">
      <c r="A1395">
        <v>1393</v>
      </c>
      <c r="B1395" s="3" t="s">
        <v>1394</v>
      </c>
      <c r="C1395" s="3" t="s">
        <v>5503</v>
      </c>
      <c r="D1395">
        <v>10000</v>
      </c>
      <c r="E1395">
        <v>10235</v>
      </c>
      <c r="F1395" t="s">
        <v>8219</v>
      </c>
      <c r="G1395" t="s">
        <v>8224</v>
      </c>
      <c r="H1395" t="s">
        <v>8246</v>
      </c>
      <c r="I1395">
        <v>1470068523</v>
      </c>
      <c r="J1395" s="10">
        <f t="shared" si="84"/>
        <v>42583.681979166664</v>
      </c>
      <c r="K1395">
        <v>1467476523</v>
      </c>
      <c r="L1395" s="10">
        <f t="shared" si="85"/>
        <v>42553.681979166664</v>
      </c>
      <c r="M1395" t="b">
        <v>0</v>
      </c>
      <c r="N1395">
        <v>52</v>
      </c>
      <c r="O1395" t="b">
        <v>1</v>
      </c>
      <c r="P1395" t="s">
        <v>8276</v>
      </c>
      <c r="Q1395" s="5">
        <f t="shared" si="86"/>
        <v>1.0235000000000001</v>
      </c>
      <c r="R1395" s="6">
        <f t="shared" si="87"/>
        <v>196.82692307692307</v>
      </c>
      <c r="S1395" t="s">
        <v>8325</v>
      </c>
      <c r="T1395" t="s">
        <v>8326</v>
      </c>
    </row>
    <row r="1396" spans="1:20" ht="43.2" x14ac:dyDescent="0.3">
      <c r="A1396">
        <v>1394</v>
      </c>
      <c r="B1396" s="3" t="s">
        <v>1395</v>
      </c>
      <c r="C1396" s="3" t="s">
        <v>5504</v>
      </c>
      <c r="D1396">
        <v>750</v>
      </c>
      <c r="E1396">
        <v>916</v>
      </c>
      <c r="F1396" t="s">
        <v>8219</v>
      </c>
      <c r="G1396" t="s">
        <v>8224</v>
      </c>
      <c r="H1396" t="s">
        <v>8246</v>
      </c>
      <c r="I1396">
        <v>1488337200</v>
      </c>
      <c r="J1396" s="10">
        <f t="shared" si="84"/>
        <v>42795.125</v>
      </c>
      <c r="K1396">
        <v>1484623726</v>
      </c>
      <c r="L1396" s="10">
        <f t="shared" si="85"/>
        <v>42752.144976851851</v>
      </c>
      <c r="M1396" t="b">
        <v>0</v>
      </c>
      <c r="N1396">
        <v>17</v>
      </c>
      <c r="O1396" t="b">
        <v>1</v>
      </c>
      <c r="P1396" t="s">
        <v>8276</v>
      </c>
      <c r="Q1396" s="5">
        <f t="shared" si="86"/>
        <v>1.2213333333333334</v>
      </c>
      <c r="R1396" s="6">
        <f t="shared" si="87"/>
        <v>53.882352941176471</v>
      </c>
      <c r="S1396" t="s">
        <v>8325</v>
      </c>
      <c r="T1396" t="s">
        <v>8326</v>
      </c>
    </row>
    <row r="1397" spans="1:20" x14ac:dyDescent="0.3">
      <c r="A1397">
        <v>1395</v>
      </c>
      <c r="B1397" s="3" t="s">
        <v>1396</v>
      </c>
      <c r="C1397" s="3" t="s">
        <v>5505</v>
      </c>
      <c r="D1397">
        <v>3500</v>
      </c>
      <c r="E1397">
        <v>3916</v>
      </c>
      <c r="F1397" t="s">
        <v>8219</v>
      </c>
      <c r="G1397" t="s">
        <v>8224</v>
      </c>
      <c r="H1397" t="s">
        <v>8246</v>
      </c>
      <c r="I1397">
        <v>1484430481</v>
      </c>
      <c r="J1397" s="10">
        <f t="shared" si="84"/>
        <v>42749.90834490741</v>
      </c>
      <c r="K1397">
        <v>1481838481</v>
      </c>
      <c r="L1397" s="10">
        <f t="shared" si="85"/>
        <v>42719.90834490741</v>
      </c>
      <c r="M1397" t="b">
        <v>0</v>
      </c>
      <c r="N1397">
        <v>82</v>
      </c>
      <c r="O1397" t="b">
        <v>1</v>
      </c>
      <c r="P1397" t="s">
        <v>8276</v>
      </c>
      <c r="Q1397" s="5">
        <f t="shared" si="86"/>
        <v>1.1188571428571428</v>
      </c>
      <c r="R1397" s="6">
        <f t="shared" si="87"/>
        <v>47.756097560975611</v>
      </c>
      <c r="S1397" t="s">
        <v>8325</v>
      </c>
      <c r="T1397" t="s">
        <v>8326</v>
      </c>
    </row>
    <row r="1398" spans="1:20" ht="43.2" x14ac:dyDescent="0.3">
      <c r="A1398">
        <v>1396</v>
      </c>
      <c r="B1398" s="3" t="s">
        <v>1397</v>
      </c>
      <c r="C1398" s="3" t="s">
        <v>5506</v>
      </c>
      <c r="D1398">
        <v>6000</v>
      </c>
      <c r="E1398">
        <v>6438</v>
      </c>
      <c r="F1398" t="s">
        <v>8219</v>
      </c>
      <c r="G1398" t="s">
        <v>8224</v>
      </c>
      <c r="H1398" t="s">
        <v>8246</v>
      </c>
      <c r="I1398">
        <v>1423871882</v>
      </c>
      <c r="J1398" s="10">
        <f t="shared" si="84"/>
        <v>42048.99863425926</v>
      </c>
      <c r="K1398">
        <v>1421279882</v>
      </c>
      <c r="L1398" s="10">
        <f t="shared" si="85"/>
        <v>42018.99863425926</v>
      </c>
      <c r="M1398" t="b">
        <v>0</v>
      </c>
      <c r="N1398">
        <v>73</v>
      </c>
      <c r="O1398" t="b">
        <v>1</v>
      </c>
      <c r="P1398" t="s">
        <v>8276</v>
      </c>
      <c r="Q1398" s="5">
        <f t="shared" si="86"/>
        <v>1.073</v>
      </c>
      <c r="R1398" s="6">
        <f t="shared" si="87"/>
        <v>88.191780821917803</v>
      </c>
      <c r="S1398" t="s">
        <v>8325</v>
      </c>
      <c r="T1398" t="s">
        <v>8326</v>
      </c>
    </row>
    <row r="1399" spans="1:20" ht="43.2" x14ac:dyDescent="0.3">
      <c r="A1399">
        <v>1397</v>
      </c>
      <c r="B1399" s="3" t="s">
        <v>1398</v>
      </c>
      <c r="C1399" s="3" t="s">
        <v>5507</v>
      </c>
      <c r="D1399">
        <v>10000</v>
      </c>
      <c r="E1399">
        <v>11385</v>
      </c>
      <c r="F1399" t="s">
        <v>8219</v>
      </c>
      <c r="G1399" t="s">
        <v>8224</v>
      </c>
      <c r="H1399" t="s">
        <v>8246</v>
      </c>
      <c r="I1399">
        <v>1477603140</v>
      </c>
      <c r="J1399" s="10">
        <f t="shared" si="84"/>
        <v>42670.888194444444</v>
      </c>
      <c r="K1399">
        <v>1475013710</v>
      </c>
      <c r="L1399" s="10">
        <f t="shared" si="85"/>
        <v>42640.917939814812</v>
      </c>
      <c r="M1399" t="b">
        <v>0</v>
      </c>
      <c r="N1399">
        <v>158</v>
      </c>
      <c r="O1399" t="b">
        <v>1</v>
      </c>
      <c r="P1399" t="s">
        <v>8276</v>
      </c>
      <c r="Q1399" s="5">
        <f t="shared" si="86"/>
        <v>1.1385000000000001</v>
      </c>
      <c r="R1399" s="6">
        <f t="shared" si="87"/>
        <v>72.056962025316452</v>
      </c>
      <c r="S1399" t="s">
        <v>8325</v>
      </c>
      <c r="T1399" t="s">
        <v>8326</v>
      </c>
    </row>
    <row r="1400" spans="1:20" ht="43.2" x14ac:dyDescent="0.3">
      <c r="A1400">
        <v>1398</v>
      </c>
      <c r="B1400" s="3" t="s">
        <v>1399</v>
      </c>
      <c r="C1400" s="3" t="s">
        <v>5508</v>
      </c>
      <c r="D1400">
        <v>4400</v>
      </c>
      <c r="E1400">
        <v>4826</v>
      </c>
      <c r="F1400" t="s">
        <v>8219</v>
      </c>
      <c r="G1400" t="s">
        <v>8224</v>
      </c>
      <c r="H1400" t="s">
        <v>8246</v>
      </c>
      <c r="I1400">
        <v>1467752334</v>
      </c>
      <c r="J1400" s="10">
        <f t="shared" si="84"/>
        <v>42556.874236111107</v>
      </c>
      <c r="K1400">
        <v>1465160334</v>
      </c>
      <c r="L1400" s="10">
        <f t="shared" si="85"/>
        <v>42526.874236111107</v>
      </c>
      <c r="M1400" t="b">
        <v>0</v>
      </c>
      <c r="N1400">
        <v>65</v>
      </c>
      <c r="O1400" t="b">
        <v>1</v>
      </c>
      <c r="P1400" t="s">
        <v>8276</v>
      </c>
      <c r="Q1400" s="5">
        <f t="shared" si="86"/>
        <v>1.0968181818181819</v>
      </c>
      <c r="R1400" s="6">
        <f t="shared" si="87"/>
        <v>74.246153846153845</v>
      </c>
      <c r="S1400" t="s">
        <v>8325</v>
      </c>
      <c r="T1400" t="s">
        <v>8326</v>
      </c>
    </row>
    <row r="1401" spans="1:20" ht="43.2" x14ac:dyDescent="0.3">
      <c r="A1401">
        <v>1399</v>
      </c>
      <c r="B1401" s="3" t="s">
        <v>1400</v>
      </c>
      <c r="C1401" s="3" t="s">
        <v>5509</v>
      </c>
      <c r="D1401">
        <v>9000</v>
      </c>
      <c r="E1401">
        <v>11353</v>
      </c>
      <c r="F1401" t="s">
        <v>8219</v>
      </c>
      <c r="G1401" t="s">
        <v>8224</v>
      </c>
      <c r="H1401" t="s">
        <v>8246</v>
      </c>
      <c r="I1401">
        <v>1412640373</v>
      </c>
      <c r="J1401" s="10">
        <f t="shared" si="84"/>
        <v>41919.004317129627</v>
      </c>
      <c r="K1401">
        <v>1410048373</v>
      </c>
      <c r="L1401" s="10">
        <f t="shared" si="85"/>
        <v>41889.004317129627</v>
      </c>
      <c r="M1401" t="b">
        <v>0</v>
      </c>
      <c r="N1401">
        <v>184</v>
      </c>
      <c r="O1401" t="b">
        <v>1</v>
      </c>
      <c r="P1401" t="s">
        <v>8276</v>
      </c>
      <c r="Q1401" s="5">
        <f t="shared" si="86"/>
        <v>1.2614444444444444</v>
      </c>
      <c r="R1401" s="6">
        <f t="shared" si="87"/>
        <v>61.701086956521742</v>
      </c>
      <c r="S1401" t="s">
        <v>8325</v>
      </c>
      <c r="T1401" t="s">
        <v>8326</v>
      </c>
    </row>
    <row r="1402" spans="1:20" ht="43.2" x14ac:dyDescent="0.3">
      <c r="A1402">
        <v>1400</v>
      </c>
      <c r="B1402" s="3" t="s">
        <v>1401</v>
      </c>
      <c r="C1402" s="3" t="s">
        <v>5510</v>
      </c>
      <c r="D1402">
        <v>350</v>
      </c>
      <c r="E1402">
        <v>586</v>
      </c>
      <c r="F1402" t="s">
        <v>8219</v>
      </c>
      <c r="G1402" t="s">
        <v>8225</v>
      </c>
      <c r="H1402" t="s">
        <v>8247</v>
      </c>
      <c r="I1402">
        <v>1465709400</v>
      </c>
      <c r="J1402" s="10">
        <f t="shared" si="84"/>
        <v>42533.229166666672</v>
      </c>
      <c r="K1402">
        <v>1462695073</v>
      </c>
      <c r="L1402" s="10">
        <f t="shared" si="85"/>
        <v>42498.341122685189</v>
      </c>
      <c r="M1402" t="b">
        <v>0</v>
      </c>
      <c r="N1402">
        <v>34</v>
      </c>
      <c r="O1402" t="b">
        <v>1</v>
      </c>
      <c r="P1402" t="s">
        <v>8276</v>
      </c>
      <c r="Q1402" s="5">
        <f t="shared" si="86"/>
        <v>1.6742857142857144</v>
      </c>
      <c r="R1402" s="6">
        <f t="shared" si="87"/>
        <v>17.235294117647058</v>
      </c>
      <c r="S1402" t="s">
        <v>8325</v>
      </c>
      <c r="T1402" t="s">
        <v>8326</v>
      </c>
    </row>
    <row r="1403" spans="1:20" ht="57.6" x14ac:dyDescent="0.3">
      <c r="A1403">
        <v>1401</v>
      </c>
      <c r="B1403" s="3" t="s">
        <v>1402</v>
      </c>
      <c r="C1403" s="3" t="s">
        <v>5511</v>
      </c>
      <c r="D1403">
        <v>2500</v>
      </c>
      <c r="E1403">
        <v>12413</v>
      </c>
      <c r="F1403" t="s">
        <v>8219</v>
      </c>
      <c r="G1403" t="s">
        <v>8224</v>
      </c>
      <c r="H1403" t="s">
        <v>8246</v>
      </c>
      <c r="I1403">
        <v>1369612474</v>
      </c>
      <c r="J1403" s="10">
        <f t="shared" si="84"/>
        <v>41420.99622685185</v>
      </c>
      <c r="K1403">
        <v>1367798074</v>
      </c>
      <c r="L1403" s="10">
        <f t="shared" si="85"/>
        <v>41399.99622685185</v>
      </c>
      <c r="M1403" t="b">
        <v>0</v>
      </c>
      <c r="N1403">
        <v>240</v>
      </c>
      <c r="O1403" t="b">
        <v>1</v>
      </c>
      <c r="P1403" t="s">
        <v>8276</v>
      </c>
      <c r="Q1403" s="5">
        <f t="shared" si="86"/>
        <v>4.9652000000000003</v>
      </c>
      <c r="R1403" s="6">
        <f t="shared" si="87"/>
        <v>51.720833333333331</v>
      </c>
      <c r="S1403" t="s">
        <v>8325</v>
      </c>
      <c r="T1403" t="s">
        <v>8326</v>
      </c>
    </row>
    <row r="1404" spans="1:20" ht="43.2" x14ac:dyDescent="0.3">
      <c r="A1404">
        <v>1402</v>
      </c>
      <c r="B1404" s="3" t="s">
        <v>1403</v>
      </c>
      <c r="C1404" s="3" t="s">
        <v>5512</v>
      </c>
      <c r="D1404">
        <v>2500</v>
      </c>
      <c r="E1404">
        <v>2729</v>
      </c>
      <c r="F1404" t="s">
        <v>8219</v>
      </c>
      <c r="G1404" t="s">
        <v>8225</v>
      </c>
      <c r="H1404" t="s">
        <v>8247</v>
      </c>
      <c r="I1404">
        <v>1430439411</v>
      </c>
      <c r="J1404" s="10">
        <f t="shared" si="84"/>
        <v>42125.011701388896</v>
      </c>
      <c r="K1404">
        <v>1425259011</v>
      </c>
      <c r="L1404" s="10">
        <f t="shared" si="85"/>
        <v>42065.053368055553</v>
      </c>
      <c r="M1404" t="b">
        <v>0</v>
      </c>
      <c r="N1404">
        <v>113</v>
      </c>
      <c r="O1404" t="b">
        <v>1</v>
      </c>
      <c r="P1404" t="s">
        <v>8276</v>
      </c>
      <c r="Q1404" s="5">
        <f t="shared" si="86"/>
        <v>1.0915999999999999</v>
      </c>
      <c r="R1404" s="6">
        <f t="shared" si="87"/>
        <v>24.150442477876105</v>
      </c>
      <c r="S1404" t="s">
        <v>8325</v>
      </c>
      <c r="T1404" t="s">
        <v>8326</v>
      </c>
    </row>
    <row r="1405" spans="1:20" ht="43.2" x14ac:dyDescent="0.3">
      <c r="A1405">
        <v>1403</v>
      </c>
      <c r="B1405" s="3" t="s">
        <v>1404</v>
      </c>
      <c r="C1405" s="3" t="s">
        <v>5513</v>
      </c>
      <c r="D1405">
        <v>4000</v>
      </c>
      <c r="E1405">
        <v>4103</v>
      </c>
      <c r="F1405" t="s">
        <v>8219</v>
      </c>
      <c r="G1405" t="s">
        <v>8224</v>
      </c>
      <c r="H1405" t="s">
        <v>8246</v>
      </c>
      <c r="I1405">
        <v>1374802235</v>
      </c>
      <c r="J1405" s="10">
        <f t="shared" si="84"/>
        <v>41481.062905092593</v>
      </c>
      <c r="K1405">
        <v>1372210235</v>
      </c>
      <c r="L1405" s="10">
        <f t="shared" si="85"/>
        <v>41451.062905092593</v>
      </c>
      <c r="M1405" t="b">
        <v>0</v>
      </c>
      <c r="N1405">
        <v>66</v>
      </c>
      <c r="O1405" t="b">
        <v>1</v>
      </c>
      <c r="P1405" t="s">
        <v>8276</v>
      </c>
      <c r="Q1405" s="5">
        <f t="shared" si="86"/>
        <v>1.0257499999999999</v>
      </c>
      <c r="R1405" s="6">
        <f t="shared" si="87"/>
        <v>62.166666666666664</v>
      </c>
      <c r="S1405" t="s">
        <v>8325</v>
      </c>
      <c r="T1405" t="s">
        <v>8326</v>
      </c>
    </row>
    <row r="1406" spans="1:20" ht="43.2" x14ac:dyDescent="0.3">
      <c r="A1406">
        <v>1404</v>
      </c>
      <c r="B1406" s="3" t="s">
        <v>1405</v>
      </c>
      <c r="C1406" s="3" t="s">
        <v>5514</v>
      </c>
      <c r="D1406">
        <v>14500</v>
      </c>
      <c r="E1406">
        <v>241</v>
      </c>
      <c r="F1406" t="s">
        <v>8221</v>
      </c>
      <c r="G1406" t="s">
        <v>8225</v>
      </c>
      <c r="H1406" t="s">
        <v>8247</v>
      </c>
      <c r="I1406">
        <v>1424607285</v>
      </c>
      <c r="J1406" s="10">
        <f t="shared" si="84"/>
        <v>42057.510243055556</v>
      </c>
      <c r="K1406">
        <v>1422447285</v>
      </c>
      <c r="L1406" s="10">
        <f t="shared" si="85"/>
        <v>42032.510243055556</v>
      </c>
      <c r="M1406" t="b">
        <v>1</v>
      </c>
      <c r="N1406">
        <v>5</v>
      </c>
      <c r="O1406" t="b">
        <v>0</v>
      </c>
      <c r="P1406" t="s">
        <v>8287</v>
      </c>
      <c r="Q1406" s="5">
        <f t="shared" si="86"/>
        <v>1.6620689655172414E-2</v>
      </c>
      <c r="R1406" s="6">
        <f t="shared" si="87"/>
        <v>48.2</v>
      </c>
      <c r="S1406" t="s">
        <v>8322</v>
      </c>
      <c r="T1406" t="s">
        <v>8341</v>
      </c>
    </row>
    <row r="1407" spans="1:20" ht="28.8" x14ac:dyDescent="0.3">
      <c r="A1407">
        <v>1405</v>
      </c>
      <c r="B1407" s="3" t="s">
        <v>1406</v>
      </c>
      <c r="C1407" s="3" t="s">
        <v>5515</v>
      </c>
      <c r="D1407">
        <v>25000</v>
      </c>
      <c r="E1407">
        <v>105</v>
      </c>
      <c r="F1407" t="s">
        <v>8221</v>
      </c>
      <c r="G1407" t="s">
        <v>8224</v>
      </c>
      <c r="H1407" t="s">
        <v>8246</v>
      </c>
      <c r="I1407">
        <v>1417195201</v>
      </c>
      <c r="J1407" s="10">
        <f t="shared" si="84"/>
        <v>41971.722233796296</v>
      </c>
      <c r="K1407">
        <v>1414599601</v>
      </c>
      <c r="L1407" s="10">
        <f t="shared" si="85"/>
        <v>41941.680567129632</v>
      </c>
      <c r="M1407" t="b">
        <v>1</v>
      </c>
      <c r="N1407">
        <v>17</v>
      </c>
      <c r="O1407" t="b">
        <v>0</v>
      </c>
      <c r="P1407" t="s">
        <v>8287</v>
      </c>
      <c r="Q1407" s="5">
        <f t="shared" si="86"/>
        <v>4.1999999999999997E-3</v>
      </c>
      <c r="R1407" s="6">
        <f t="shared" si="87"/>
        <v>6.1764705882352944</v>
      </c>
      <c r="S1407" t="s">
        <v>8322</v>
      </c>
      <c r="T1407" t="s">
        <v>8341</v>
      </c>
    </row>
    <row r="1408" spans="1:20" x14ac:dyDescent="0.3">
      <c r="A1408">
        <v>1406</v>
      </c>
      <c r="B1408" s="3" t="s">
        <v>1407</v>
      </c>
      <c r="C1408" s="3" t="s">
        <v>5516</v>
      </c>
      <c r="D1408">
        <v>12000</v>
      </c>
      <c r="E1408">
        <v>15</v>
      </c>
      <c r="F1408" t="s">
        <v>8221</v>
      </c>
      <c r="G1408" t="s">
        <v>8237</v>
      </c>
      <c r="H1408" t="s">
        <v>8249</v>
      </c>
      <c r="I1408">
        <v>1449914400</v>
      </c>
      <c r="J1408" s="10">
        <f t="shared" si="84"/>
        <v>42350.416666666672</v>
      </c>
      <c r="K1408">
        <v>1445336607</v>
      </c>
      <c r="L1408" s="10">
        <f t="shared" si="85"/>
        <v>42297.432951388888</v>
      </c>
      <c r="M1408" t="b">
        <v>0</v>
      </c>
      <c r="N1408">
        <v>3</v>
      </c>
      <c r="O1408" t="b">
        <v>0</v>
      </c>
      <c r="P1408" t="s">
        <v>8287</v>
      </c>
      <c r="Q1408" s="5">
        <f t="shared" si="86"/>
        <v>1.25E-3</v>
      </c>
      <c r="R1408" s="6">
        <f t="shared" si="87"/>
        <v>5</v>
      </c>
      <c r="S1408" t="s">
        <v>8322</v>
      </c>
      <c r="T1408" t="s">
        <v>8341</v>
      </c>
    </row>
    <row r="1409" spans="1:20" ht="43.2" x14ac:dyDescent="0.3">
      <c r="A1409">
        <v>1407</v>
      </c>
      <c r="B1409" s="3" t="s">
        <v>1408</v>
      </c>
      <c r="C1409" s="3" t="s">
        <v>5517</v>
      </c>
      <c r="D1409">
        <v>3000</v>
      </c>
      <c r="E1409">
        <v>15</v>
      </c>
      <c r="F1409" t="s">
        <v>8221</v>
      </c>
      <c r="G1409" t="s">
        <v>8224</v>
      </c>
      <c r="H1409" t="s">
        <v>8246</v>
      </c>
      <c r="I1409">
        <v>1407847978</v>
      </c>
      <c r="J1409" s="10">
        <f t="shared" si="84"/>
        <v>41863.536782407406</v>
      </c>
      <c r="K1409">
        <v>1405687978</v>
      </c>
      <c r="L1409" s="10">
        <f t="shared" si="85"/>
        <v>41838.536782407406</v>
      </c>
      <c r="M1409" t="b">
        <v>0</v>
      </c>
      <c r="N1409">
        <v>2</v>
      </c>
      <c r="O1409" t="b">
        <v>0</v>
      </c>
      <c r="P1409" t="s">
        <v>8287</v>
      </c>
      <c r="Q1409" s="5">
        <f t="shared" si="86"/>
        <v>5.0000000000000001E-3</v>
      </c>
      <c r="R1409" s="6">
        <f t="shared" si="87"/>
        <v>7.5</v>
      </c>
      <c r="S1409" t="s">
        <v>8322</v>
      </c>
      <c r="T1409" t="s">
        <v>8341</v>
      </c>
    </row>
    <row r="1410" spans="1:20" ht="43.2" x14ac:dyDescent="0.3">
      <c r="A1410">
        <v>1408</v>
      </c>
      <c r="B1410" s="3" t="s">
        <v>1409</v>
      </c>
      <c r="C1410" s="3" t="s">
        <v>5518</v>
      </c>
      <c r="D1410">
        <v>1000</v>
      </c>
      <c r="E1410">
        <v>72</v>
      </c>
      <c r="F1410" t="s">
        <v>8221</v>
      </c>
      <c r="G1410" t="s">
        <v>8225</v>
      </c>
      <c r="H1410" t="s">
        <v>8247</v>
      </c>
      <c r="I1410">
        <v>1447451756</v>
      </c>
      <c r="J1410" s="10">
        <f t="shared" si="84"/>
        <v>42321.913842592592</v>
      </c>
      <c r="K1410">
        <v>1444856156</v>
      </c>
      <c r="L1410" s="10">
        <f t="shared" si="85"/>
        <v>42291.872175925921</v>
      </c>
      <c r="M1410" t="b">
        <v>0</v>
      </c>
      <c r="N1410">
        <v>6</v>
      </c>
      <c r="O1410" t="b">
        <v>0</v>
      </c>
      <c r="P1410" t="s">
        <v>8287</v>
      </c>
      <c r="Q1410" s="5">
        <f t="shared" si="86"/>
        <v>7.1999999999999995E-2</v>
      </c>
      <c r="R1410" s="6">
        <f t="shared" si="87"/>
        <v>12</v>
      </c>
      <c r="S1410" t="s">
        <v>8322</v>
      </c>
      <c r="T1410" t="s">
        <v>8341</v>
      </c>
    </row>
    <row r="1411" spans="1:20" ht="43.2" x14ac:dyDescent="0.3">
      <c r="A1411">
        <v>1409</v>
      </c>
      <c r="B1411" s="3" t="s">
        <v>1410</v>
      </c>
      <c r="C1411" s="3" t="s">
        <v>5519</v>
      </c>
      <c r="D1411">
        <v>4000</v>
      </c>
      <c r="E1411">
        <v>0</v>
      </c>
      <c r="F1411" t="s">
        <v>8221</v>
      </c>
      <c r="G1411" t="s">
        <v>8224</v>
      </c>
      <c r="H1411" t="s">
        <v>8246</v>
      </c>
      <c r="I1411">
        <v>1420085535</v>
      </c>
      <c r="J1411" s="10">
        <f t="shared" ref="J1411:J1474" si="88">(((I1411/60)/60)/24)+DATE(1970,1,1)</f>
        <v>42005.175173611111</v>
      </c>
      <c r="K1411">
        <v>1414897935</v>
      </c>
      <c r="L1411" s="10">
        <f t="shared" ref="L1411:L1474" si="89">(((K1411/60)/60)/24)+DATE(1970,1,1)</f>
        <v>41945.133506944447</v>
      </c>
      <c r="M1411" t="b">
        <v>0</v>
      </c>
      <c r="N1411">
        <v>0</v>
      </c>
      <c r="O1411" t="b">
        <v>0</v>
      </c>
      <c r="P1411" t="s">
        <v>8287</v>
      </c>
      <c r="Q1411" s="5">
        <f t="shared" ref="Q1411:Q1474" si="90">E1411/D1411</f>
        <v>0</v>
      </c>
      <c r="R1411" s="6" t="e">
        <f t="shared" ref="R1411:R1474" si="91">E1411/N1411</f>
        <v>#DIV/0!</v>
      </c>
      <c r="S1411" t="s">
        <v>8322</v>
      </c>
      <c r="T1411" t="s">
        <v>8341</v>
      </c>
    </row>
    <row r="1412" spans="1:20" ht="43.2" x14ac:dyDescent="0.3">
      <c r="A1412">
        <v>1410</v>
      </c>
      <c r="B1412" s="3" t="s">
        <v>1411</v>
      </c>
      <c r="C1412" s="3" t="s">
        <v>5520</v>
      </c>
      <c r="D1412">
        <v>6000</v>
      </c>
      <c r="E1412">
        <v>1</v>
      </c>
      <c r="F1412" t="s">
        <v>8221</v>
      </c>
      <c r="G1412" t="s">
        <v>8237</v>
      </c>
      <c r="H1412" t="s">
        <v>8249</v>
      </c>
      <c r="I1412">
        <v>1464939520</v>
      </c>
      <c r="J1412" s="10">
        <f t="shared" si="88"/>
        <v>42524.318518518514</v>
      </c>
      <c r="K1412">
        <v>1461051520</v>
      </c>
      <c r="L1412" s="10">
        <f t="shared" si="89"/>
        <v>42479.318518518514</v>
      </c>
      <c r="M1412" t="b">
        <v>0</v>
      </c>
      <c r="N1412">
        <v>1</v>
      </c>
      <c r="O1412" t="b">
        <v>0</v>
      </c>
      <c r="P1412" t="s">
        <v>8287</v>
      </c>
      <c r="Q1412" s="5">
        <f t="shared" si="90"/>
        <v>1.6666666666666666E-4</v>
      </c>
      <c r="R1412" s="6">
        <f t="shared" si="91"/>
        <v>1</v>
      </c>
      <c r="S1412" t="s">
        <v>8322</v>
      </c>
      <c r="T1412" t="s">
        <v>8341</v>
      </c>
    </row>
    <row r="1413" spans="1:20" ht="57.6" x14ac:dyDescent="0.3">
      <c r="A1413">
        <v>1411</v>
      </c>
      <c r="B1413" s="3" t="s">
        <v>1412</v>
      </c>
      <c r="C1413" s="3" t="s">
        <v>5521</v>
      </c>
      <c r="D1413">
        <v>3000</v>
      </c>
      <c r="E1413">
        <v>7</v>
      </c>
      <c r="F1413" t="s">
        <v>8221</v>
      </c>
      <c r="G1413" t="s">
        <v>8225</v>
      </c>
      <c r="H1413" t="s">
        <v>8247</v>
      </c>
      <c r="I1413">
        <v>1423185900</v>
      </c>
      <c r="J1413" s="10">
        <f t="shared" si="88"/>
        <v>42041.059027777781</v>
      </c>
      <c r="K1413">
        <v>1420766700</v>
      </c>
      <c r="L1413" s="10">
        <f t="shared" si="89"/>
        <v>42013.059027777781</v>
      </c>
      <c r="M1413" t="b">
        <v>0</v>
      </c>
      <c r="N1413">
        <v>3</v>
      </c>
      <c r="O1413" t="b">
        <v>0</v>
      </c>
      <c r="P1413" t="s">
        <v>8287</v>
      </c>
      <c r="Q1413" s="5">
        <f t="shared" si="90"/>
        <v>2.3333333333333335E-3</v>
      </c>
      <c r="R1413" s="6">
        <f t="shared" si="91"/>
        <v>2.3333333333333335</v>
      </c>
      <c r="S1413" t="s">
        <v>8322</v>
      </c>
      <c r="T1413" t="s">
        <v>8341</v>
      </c>
    </row>
    <row r="1414" spans="1:20" ht="28.8" x14ac:dyDescent="0.3">
      <c r="A1414">
        <v>1412</v>
      </c>
      <c r="B1414" s="3" t="s">
        <v>1413</v>
      </c>
      <c r="C1414" s="3" t="s">
        <v>5522</v>
      </c>
      <c r="D1414">
        <v>7000</v>
      </c>
      <c r="E1414">
        <v>320</v>
      </c>
      <c r="F1414" t="s">
        <v>8221</v>
      </c>
      <c r="G1414" t="s">
        <v>8224</v>
      </c>
      <c r="H1414" t="s">
        <v>8246</v>
      </c>
      <c r="I1414">
        <v>1417656699</v>
      </c>
      <c r="J1414" s="10">
        <f t="shared" si="88"/>
        <v>41977.063645833332</v>
      </c>
      <c r="K1414">
        <v>1415064699</v>
      </c>
      <c r="L1414" s="10">
        <f t="shared" si="89"/>
        <v>41947.063645833332</v>
      </c>
      <c r="M1414" t="b">
        <v>0</v>
      </c>
      <c r="N1414">
        <v>13</v>
      </c>
      <c r="O1414" t="b">
        <v>0</v>
      </c>
      <c r="P1414" t="s">
        <v>8287</v>
      </c>
      <c r="Q1414" s="5">
        <f t="shared" si="90"/>
        <v>4.5714285714285714E-2</v>
      </c>
      <c r="R1414" s="6">
        <f t="shared" si="91"/>
        <v>24.615384615384617</v>
      </c>
      <c r="S1414" t="s">
        <v>8322</v>
      </c>
      <c r="T1414" t="s">
        <v>8341</v>
      </c>
    </row>
    <row r="1415" spans="1:20" ht="57.6" x14ac:dyDescent="0.3">
      <c r="A1415">
        <v>1413</v>
      </c>
      <c r="B1415" s="3" t="s">
        <v>1414</v>
      </c>
      <c r="C1415" s="3" t="s">
        <v>5523</v>
      </c>
      <c r="D1415">
        <v>2000</v>
      </c>
      <c r="E1415">
        <v>100</v>
      </c>
      <c r="F1415" t="s">
        <v>8221</v>
      </c>
      <c r="G1415" t="s">
        <v>8237</v>
      </c>
      <c r="H1415" t="s">
        <v>8249</v>
      </c>
      <c r="I1415">
        <v>1455964170</v>
      </c>
      <c r="J1415" s="10">
        <f t="shared" si="88"/>
        <v>42420.437152777777</v>
      </c>
      <c r="K1415">
        <v>1450780170</v>
      </c>
      <c r="L1415" s="10">
        <f t="shared" si="89"/>
        <v>42360.437152777777</v>
      </c>
      <c r="M1415" t="b">
        <v>0</v>
      </c>
      <c r="N1415">
        <v>1</v>
      </c>
      <c r="O1415" t="b">
        <v>0</v>
      </c>
      <c r="P1415" t="s">
        <v>8287</v>
      </c>
      <c r="Q1415" s="5">
        <f t="shared" si="90"/>
        <v>0.05</v>
      </c>
      <c r="R1415" s="6">
        <f t="shared" si="91"/>
        <v>100</v>
      </c>
      <c r="S1415" t="s">
        <v>8322</v>
      </c>
      <c r="T1415" t="s">
        <v>8341</v>
      </c>
    </row>
    <row r="1416" spans="1:20" ht="43.2" x14ac:dyDescent="0.3">
      <c r="A1416">
        <v>1414</v>
      </c>
      <c r="B1416" s="3" t="s">
        <v>1415</v>
      </c>
      <c r="C1416" s="3" t="s">
        <v>5524</v>
      </c>
      <c r="D1416">
        <v>500</v>
      </c>
      <c r="E1416">
        <v>1</v>
      </c>
      <c r="F1416" t="s">
        <v>8221</v>
      </c>
      <c r="G1416" t="s">
        <v>8224</v>
      </c>
      <c r="H1416" t="s">
        <v>8246</v>
      </c>
      <c r="I1416">
        <v>1483423467</v>
      </c>
      <c r="J1416" s="10">
        <f t="shared" si="88"/>
        <v>42738.25309027778</v>
      </c>
      <c r="K1416">
        <v>1480831467</v>
      </c>
      <c r="L1416" s="10">
        <f t="shared" si="89"/>
        <v>42708.25309027778</v>
      </c>
      <c r="M1416" t="b">
        <v>0</v>
      </c>
      <c r="N1416">
        <v>1</v>
      </c>
      <c r="O1416" t="b">
        <v>0</v>
      </c>
      <c r="P1416" t="s">
        <v>8287</v>
      </c>
      <c r="Q1416" s="5">
        <f t="shared" si="90"/>
        <v>2E-3</v>
      </c>
      <c r="R1416" s="6">
        <f t="shared" si="91"/>
        <v>1</v>
      </c>
      <c r="S1416" t="s">
        <v>8322</v>
      </c>
      <c r="T1416" t="s">
        <v>8341</v>
      </c>
    </row>
    <row r="1417" spans="1:20" ht="43.2" x14ac:dyDescent="0.3">
      <c r="A1417">
        <v>1415</v>
      </c>
      <c r="B1417" s="3" t="s">
        <v>1416</v>
      </c>
      <c r="C1417" s="3" t="s">
        <v>5525</v>
      </c>
      <c r="D1417">
        <v>4400</v>
      </c>
      <c r="E1417">
        <v>800</v>
      </c>
      <c r="F1417" t="s">
        <v>8221</v>
      </c>
      <c r="G1417" t="s">
        <v>8224</v>
      </c>
      <c r="H1417" t="s">
        <v>8246</v>
      </c>
      <c r="I1417">
        <v>1439741591</v>
      </c>
      <c r="J1417" s="10">
        <f t="shared" si="88"/>
        <v>42232.675821759258</v>
      </c>
      <c r="K1417">
        <v>1436285591</v>
      </c>
      <c r="L1417" s="10">
        <f t="shared" si="89"/>
        <v>42192.675821759258</v>
      </c>
      <c r="M1417" t="b">
        <v>0</v>
      </c>
      <c r="N1417">
        <v>9</v>
      </c>
      <c r="O1417" t="b">
        <v>0</v>
      </c>
      <c r="P1417" t="s">
        <v>8287</v>
      </c>
      <c r="Q1417" s="5">
        <f t="shared" si="90"/>
        <v>0.18181818181818182</v>
      </c>
      <c r="R1417" s="6">
        <f t="shared" si="91"/>
        <v>88.888888888888886</v>
      </c>
      <c r="S1417" t="s">
        <v>8322</v>
      </c>
      <c r="T1417" t="s">
        <v>8341</v>
      </c>
    </row>
    <row r="1418" spans="1:20" ht="43.2" x14ac:dyDescent="0.3">
      <c r="A1418">
        <v>1416</v>
      </c>
      <c r="B1418" s="3" t="s">
        <v>1417</v>
      </c>
      <c r="C1418" s="3" t="s">
        <v>5526</v>
      </c>
      <c r="D1418">
        <v>50000</v>
      </c>
      <c r="E1418">
        <v>0</v>
      </c>
      <c r="F1418" t="s">
        <v>8221</v>
      </c>
      <c r="G1418" t="s">
        <v>8224</v>
      </c>
      <c r="H1418" t="s">
        <v>8246</v>
      </c>
      <c r="I1418">
        <v>1448147619</v>
      </c>
      <c r="J1418" s="10">
        <f t="shared" si="88"/>
        <v>42329.967812499999</v>
      </c>
      <c r="K1418">
        <v>1445552019</v>
      </c>
      <c r="L1418" s="10">
        <f t="shared" si="89"/>
        <v>42299.926145833335</v>
      </c>
      <c r="M1418" t="b">
        <v>0</v>
      </c>
      <c r="N1418">
        <v>0</v>
      </c>
      <c r="O1418" t="b">
        <v>0</v>
      </c>
      <c r="P1418" t="s">
        <v>8287</v>
      </c>
      <c r="Q1418" s="5">
        <f t="shared" si="90"/>
        <v>0</v>
      </c>
      <c r="R1418" s="6" t="e">
        <f t="shared" si="91"/>
        <v>#DIV/0!</v>
      </c>
      <c r="S1418" t="s">
        <v>8322</v>
      </c>
      <c r="T1418" t="s">
        <v>8341</v>
      </c>
    </row>
    <row r="1419" spans="1:20" ht="43.2" x14ac:dyDescent="0.3">
      <c r="A1419">
        <v>1417</v>
      </c>
      <c r="B1419" s="3" t="s">
        <v>1418</v>
      </c>
      <c r="C1419" s="3" t="s">
        <v>5527</v>
      </c>
      <c r="D1419">
        <v>4500</v>
      </c>
      <c r="E1419">
        <v>55</v>
      </c>
      <c r="F1419" t="s">
        <v>8221</v>
      </c>
      <c r="G1419" t="s">
        <v>8224</v>
      </c>
      <c r="H1419" t="s">
        <v>8246</v>
      </c>
      <c r="I1419">
        <v>1442315460</v>
      </c>
      <c r="J1419" s="10">
        <f t="shared" si="88"/>
        <v>42262.465972222228</v>
      </c>
      <c r="K1419">
        <v>1439696174</v>
      </c>
      <c r="L1419" s="10">
        <f t="shared" si="89"/>
        <v>42232.15016203704</v>
      </c>
      <c r="M1419" t="b">
        <v>0</v>
      </c>
      <c r="N1419">
        <v>2</v>
      </c>
      <c r="O1419" t="b">
        <v>0</v>
      </c>
      <c r="P1419" t="s">
        <v>8287</v>
      </c>
      <c r="Q1419" s="5">
        <f t="shared" si="90"/>
        <v>1.2222222222222223E-2</v>
      </c>
      <c r="R1419" s="6">
        <f t="shared" si="91"/>
        <v>27.5</v>
      </c>
      <c r="S1419" t="s">
        <v>8322</v>
      </c>
      <c r="T1419" t="s">
        <v>8341</v>
      </c>
    </row>
    <row r="1420" spans="1:20" ht="57.6" x14ac:dyDescent="0.3">
      <c r="A1420">
        <v>1418</v>
      </c>
      <c r="B1420" s="3" t="s">
        <v>1419</v>
      </c>
      <c r="C1420" s="3" t="s">
        <v>5528</v>
      </c>
      <c r="D1420">
        <v>3000</v>
      </c>
      <c r="E1420">
        <v>6</v>
      </c>
      <c r="F1420" t="s">
        <v>8221</v>
      </c>
      <c r="G1420" t="s">
        <v>8227</v>
      </c>
      <c r="H1420" t="s">
        <v>8249</v>
      </c>
      <c r="I1420">
        <v>1456397834</v>
      </c>
      <c r="J1420" s="10">
        <f t="shared" si="88"/>
        <v>42425.456412037034</v>
      </c>
      <c r="K1420">
        <v>1453805834</v>
      </c>
      <c r="L1420" s="10">
        <f t="shared" si="89"/>
        <v>42395.456412037034</v>
      </c>
      <c r="M1420" t="b">
        <v>0</v>
      </c>
      <c r="N1420">
        <v>1</v>
      </c>
      <c r="O1420" t="b">
        <v>0</v>
      </c>
      <c r="P1420" t="s">
        <v>8287</v>
      </c>
      <c r="Q1420" s="5">
        <f t="shared" si="90"/>
        <v>2E-3</v>
      </c>
      <c r="R1420" s="6">
        <f t="shared" si="91"/>
        <v>6</v>
      </c>
      <c r="S1420" t="s">
        <v>8322</v>
      </c>
      <c r="T1420" t="s">
        <v>8341</v>
      </c>
    </row>
    <row r="1421" spans="1:20" ht="57.6" x14ac:dyDescent="0.3">
      <c r="A1421">
        <v>1419</v>
      </c>
      <c r="B1421" s="3" t="s">
        <v>1420</v>
      </c>
      <c r="C1421" s="3" t="s">
        <v>5529</v>
      </c>
      <c r="D1421">
        <v>6300</v>
      </c>
      <c r="E1421">
        <v>445</v>
      </c>
      <c r="F1421" t="s">
        <v>8221</v>
      </c>
      <c r="G1421" t="s">
        <v>8224</v>
      </c>
      <c r="H1421" t="s">
        <v>8246</v>
      </c>
      <c r="I1421">
        <v>1476010619</v>
      </c>
      <c r="J1421" s="10">
        <f t="shared" si="88"/>
        <v>42652.456238425926</v>
      </c>
      <c r="K1421">
        <v>1473418619</v>
      </c>
      <c r="L1421" s="10">
        <f t="shared" si="89"/>
        <v>42622.456238425926</v>
      </c>
      <c r="M1421" t="b">
        <v>0</v>
      </c>
      <c r="N1421">
        <v>10</v>
      </c>
      <c r="O1421" t="b">
        <v>0</v>
      </c>
      <c r="P1421" t="s">
        <v>8287</v>
      </c>
      <c r="Q1421" s="5">
        <f t="shared" si="90"/>
        <v>7.0634920634920634E-2</v>
      </c>
      <c r="R1421" s="6">
        <f t="shared" si="91"/>
        <v>44.5</v>
      </c>
      <c r="S1421" t="s">
        <v>8322</v>
      </c>
      <c r="T1421" t="s">
        <v>8341</v>
      </c>
    </row>
    <row r="1422" spans="1:20" ht="28.8" x14ac:dyDescent="0.3">
      <c r="A1422">
        <v>1420</v>
      </c>
      <c r="B1422" s="3" t="s">
        <v>1421</v>
      </c>
      <c r="C1422" s="3" t="s">
        <v>5530</v>
      </c>
      <c r="D1422">
        <v>110</v>
      </c>
      <c r="E1422">
        <v>3</v>
      </c>
      <c r="F1422" t="s">
        <v>8221</v>
      </c>
      <c r="G1422" t="s">
        <v>8224</v>
      </c>
      <c r="H1422" t="s">
        <v>8246</v>
      </c>
      <c r="I1422">
        <v>1467129686</v>
      </c>
      <c r="J1422" s="10">
        <f t="shared" si="88"/>
        <v>42549.667662037042</v>
      </c>
      <c r="K1422">
        <v>1464969686</v>
      </c>
      <c r="L1422" s="10">
        <f t="shared" si="89"/>
        <v>42524.667662037042</v>
      </c>
      <c r="M1422" t="b">
        <v>0</v>
      </c>
      <c r="N1422">
        <v>3</v>
      </c>
      <c r="O1422" t="b">
        <v>0</v>
      </c>
      <c r="P1422" t="s">
        <v>8287</v>
      </c>
      <c r="Q1422" s="5">
        <f t="shared" si="90"/>
        <v>2.7272727272727271E-2</v>
      </c>
      <c r="R1422" s="6">
        <f t="shared" si="91"/>
        <v>1</v>
      </c>
      <c r="S1422" t="s">
        <v>8322</v>
      </c>
      <c r="T1422" t="s">
        <v>8341</v>
      </c>
    </row>
    <row r="1423" spans="1:20" ht="57.6" x14ac:dyDescent="0.3">
      <c r="A1423">
        <v>1421</v>
      </c>
      <c r="B1423" s="3" t="s">
        <v>1422</v>
      </c>
      <c r="C1423" s="3" t="s">
        <v>5531</v>
      </c>
      <c r="D1423">
        <v>200000</v>
      </c>
      <c r="E1423">
        <v>200</v>
      </c>
      <c r="F1423" t="s">
        <v>8221</v>
      </c>
      <c r="G1423" t="s">
        <v>8235</v>
      </c>
      <c r="H1423" t="s">
        <v>8255</v>
      </c>
      <c r="I1423">
        <v>1423432709</v>
      </c>
      <c r="J1423" s="10">
        <f t="shared" si="88"/>
        <v>42043.915613425925</v>
      </c>
      <c r="K1423">
        <v>1420840709</v>
      </c>
      <c r="L1423" s="10">
        <f t="shared" si="89"/>
        <v>42013.915613425925</v>
      </c>
      <c r="M1423" t="b">
        <v>0</v>
      </c>
      <c r="N1423">
        <v>2</v>
      </c>
      <c r="O1423" t="b">
        <v>0</v>
      </c>
      <c r="P1423" t="s">
        <v>8287</v>
      </c>
      <c r="Q1423" s="5">
        <f t="shared" si="90"/>
        <v>1E-3</v>
      </c>
      <c r="R1423" s="6">
        <f t="shared" si="91"/>
        <v>100</v>
      </c>
      <c r="S1423" t="s">
        <v>8322</v>
      </c>
      <c r="T1423" t="s">
        <v>8341</v>
      </c>
    </row>
    <row r="1424" spans="1:20" ht="43.2" x14ac:dyDescent="0.3">
      <c r="A1424">
        <v>1422</v>
      </c>
      <c r="B1424" s="3" t="s">
        <v>1423</v>
      </c>
      <c r="C1424" s="3" t="s">
        <v>5532</v>
      </c>
      <c r="D1424">
        <v>25000</v>
      </c>
      <c r="E1424">
        <v>26</v>
      </c>
      <c r="F1424" t="s">
        <v>8221</v>
      </c>
      <c r="G1424" t="s">
        <v>8228</v>
      </c>
      <c r="H1424" t="s">
        <v>8250</v>
      </c>
      <c r="I1424">
        <v>1474436704</v>
      </c>
      <c r="J1424" s="10">
        <f t="shared" si="88"/>
        <v>42634.239629629628</v>
      </c>
      <c r="K1424">
        <v>1471844704</v>
      </c>
      <c r="L1424" s="10">
        <f t="shared" si="89"/>
        <v>42604.239629629628</v>
      </c>
      <c r="M1424" t="b">
        <v>0</v>
      </c>
      <c r="N1424">
        <v>2</v>
      </c>
      <c r="O1424" t="b">
        <v>0</v>
      </c>
      <c r="P1424" t="s">
        <v>8287</v>
      </c>
      <c r="Q1424" s="5">
        <f t="shared" si="90"/>
        <v>1.0399999999999999E-3</v>
      </c>
      <c r="R1424" s="6">
        <f t="shared" si="91"/>
        <v>13</v>
      </c>
      <c r="S1424" t="s">
        <v>8322</v>
      </c>
      <c r="T1424" t="s">
        <v>8341</v>
      </c>
    </row>
    <row r="1425" spans="1:20" ht="43.2" x14ac:dyDescent="0.3">
      <c r="A1425">
        <v>1423</v>
      </c>
      <c r="B1425" s="3" t="s">
        <v>1424</v>
      </c>
      <c r="C1425" s="3" t="s">
        <v>5533</v>
      </c>
      <c r="D1425">
        <v>30000</v>
      </c>
      <c r="E1425">
        <v>100</v>
      </c>
      <c r="F1425" t="s">
        <v>8221</v>
      </c>
      <c r="G1425" t="s">
        <v>8226</v>
      </c>
      <c r="H1425" t="s">
        <v>8248</v>
      </c>
      <c r="I1425">
        <v>1451637531</v>
      </c>
      <c r="J1425" s="10">
        <f t="shared" si="88"/>
        <v>42370.360312500001</v>
      </c>
      <c r="K1425">
        <v>1449045531</v>
      </c>
      <c r="L1425" s="10">
        <f t="shared" si="89"/>
        <v>42340.360312500001</v>
      </c>
      <c r="M1425" t="b">
        <v>0</v>
      </c>
      <c r="N1425">
        <v>1</v>
      </c>
      <c r="O1425" t="b">
        <v>0</v>
      </c>
      <c r="P1425" t="s">
        <v>8287</v>
      </c>
      <c r="Q1425" s="5">
        <f t="shared" si="90"/>
        <v>3.3333333333333335E-3</v>
      </c>
      <c r="R1425" s="6">
        <f t="shared" si="91"/>
        <v>100</v>
      </c>
      <c r="S1425" t="s">
        <v>8322</v>
      </c>
      <c r="T1425" t="s">
        <v>8341</v>
      </c>
    </row>
    <row r="1426" spans="1:20" ht="43.2" x14ac:dyDescent="0.3">
      <c r="A1426">
        <v>1424</v>
      </c>
      <c r="B1426" s="3" t="s">
        <v>1425</v>
      </c>
      <c r="C1426" s="3" t="s">
        <v>5534</v>
      </c>
      <c r="D1426">
        <v>7500</v>
      </c>
      <c r="E1426">
        <v>1527</v>
      </c>
      <c r="F1426" t="s">
        <v>8221</v>
      </c>
      <c r="G1426" t="s">
        <v>8224</v>
      </c>
      <c r="H1426" t="s">
        <v>8246</v>
      </c>
      <c r="I1426">
        <v>1479233602</v>
      </c>
      <c r="J1426" s="10">
        <f t="shared" si="88"/>
        <v>42689.759282407409</v>
      </c>
      <c r="K1426">
        <v>1478106802</v>
      </c>
      <c r="L1426" s="10">
        <f t="shared" si="89"/>
        <v>42676.717615740738</v>
      </c>
      <c r="M1426" t="b">
        <v>0</v>
      </c>
      <c r="N1426">
        <v>14</v>
      </c>
      <c r="O1426" t="b">
        <v>0</v>
      </c>
      <c r="P1426" t="s">
        <v>8287</v>
      </c>
      <c r="Q1426" s="5">
        <f t="shared" si="90"/>
        <v>0.2036</v>
      </c>
      <c r="R1426" s="6">
        <f t="shared" si="91"/>
        <v>109.07142857142857</v>
      </c>
      <c r="S1426" t="s">
        <v>8322</v>
      </c>
      <c r="T1426" t="s">
        <v>8341</v>
      </c>
    </row>
    <row r="1427" spans="1:20" ht="43.2" x14ac:dyDescent="0.3">
      <c r="A1427">
        <v>1425</v>
      </c>
      <c r="B1427" s="3" t="s">
        <v>1426</v>
      </c>
      <c r="C1427" s="3" t="s">
        <v>5535</v>
      </c>
      <c r="D1427">
        <v>13000</v>
      </c>
      <c r="E1427">
        <v>0</v>
      </c>
      <c r="F1427" t="s">
        <v>8221</v>
      </c>
      <c r="G1427" t="s">
        <v>8224</v>
      </c>
      <c r="H1427" t="s">
        <v>8246</v>
      </c>
      <c r="I1427">
        <v>1430276959</v>
      </c>
      <c r="J1427" s="10">
        <f t="shared" si="88"/>
        <v>42123.131469907406</v>
      </c>
      <c r="K1427">
        <v>1427684959</v>
      </c>
      <c r="L1427" s="10">
        <f t="shared" si="89"/>
        <v>42093.131469907406</v>
      </c>
      <c r="M1427" t="b">
        <v>0</v>
      </c>
      <c r="N1427">
        <v>0</v>
      </c>
      <c r="O1427" t="b">
        <v>0</v>
      </c>
      <c r="P1427" t="s">
        <v>8287</v>
      </c>
      <c r="Q1427" s="5">
        <f t="shared" si="90"/>
        <v>0</v>
      </c>
      <c r="R1427" s="6" t="e">
        <f t="shared" si="91"/>
        <v>#DIV/0!</v>
      </c>
      <c r="S1427" t="s">
        <v>8322</v>
      </c>
      <c r="T1427" t="s">
        <v>8341</v>
      </c>
    </row>
    <row r="1428" spans="1:20" ht="43.2" x14ac:dyDescent="0.3">
      <c r="A1428">
        <v>1426</v>
      </c>
      <c r="B1428" s="3" t="s">
        <v>1427</v>
      </c>
      <c r="C1428" s="3" t="s">
        <v>5536</v>
      </c>
      <c r="D1428">
        <v>1000</v>
      </c>
      <c r="E1428">
        <v>0</v>
      </c>
      <c r="F1428" t="s">
        <v>8221</v>
      </c>
      <c r="G1428" t="s">
        <v>8236</v>
      </c>
      <c r="H1428" t="s">
        <v>8249</v>
      </c>
      <c r="I1428">
        <v>1440408120</v>
      </c>
      <c r="J1428" s="10">
        <f t="shared" si="88"/>
        <v>42240.390277777777</v>
      </c>
      <c r="K1428">
        <v>1435224120</v>
      </c>
      <c r="L1428" s="10">
        <f t="shared" si="89"/>
        <v>42180.390277777777</v>
      </c>
      <c r="M1428" t="b">
        <v>0</v>
      </c>
      <c r="N1428">
        <v>0</v>
      </c>
      <c r="O1428" t="b">
        <v>0</v>
      </c>
      <c r="P1428" t="s">
        <v>8287</v>
      </c>
      <c r="Q1428" s="5">
        <f t="shared" si="90"/>
        <v>0</v>
      </c>
      <c r="R1428" s="6" t="e">
        <f t="shared" si="91"/>
        <v>#DIV/0!</v>
      </c>
      <c r="S1428" t="s">
        <v>8322</v>
      </c>
      <c r="T1428" t="s">
        <v>8341</v>
      </c>
    </row>
    <row r="1429" spans="1:20" ht="57.6" x14ac:dyDescent="0.3">
      <c r="A1429">
        <v>1427</v>
      </c>
      <c r="B1429" s="3" t="s">
        <v>1428</v>
      </c>
      <c r="C1429" s="3" t="s">
        <v>5537</v>
      </c>
      <c r="D1429">
        <v>5000</v>
      </c>
      <c r="E1429">
        <v>419</v>
      </c>
      <c r="F1429" t="s">
        <v>8221</v>
      </c>
      <c r="G1429" t="s">
        <v>8236</v>
      </c>
      <c r="H1429" t="s">
        <v>8249</v>
      </c>
      <c r="I1429">
        <v>1474230385</v>
      </c>
      <c r="J1429" s="10">
        <f t="shared" si="88"/>
        <v>42631.851678240739</v>
      </c>
      <c r="K1429">
        <v>1471638385</v>
      </c>
      <c r="L1429" s="10">
        <f t="shared" si="89"/>
        <v>42601.851678240739</v>
      </c>
      <c r="M1429" t="b">
        <v>0</v>
      </c>
      <c r="N1429">
        <v>4</v>
      </c>
      <c r="O1429" t="b">
        <v>0</v>
      </c>
      <c r="P1429" t="s">
        <v>8287</v>
      </c>
      <c r="Q1429" s="5">
        <f t="shared" si="90"/>
        <v>8.3799999999999999E-2</v>
      </c>
      <c r="R1429" s="6">
        <f t="shared" si="91"/>
        <v>104.75</v>
      </c>
      <c r="S1429" t="s">
        <v>8322</v>
      </c>
      <c r="T1429" t="s">
        <v>8341</v>
      </c>
    </row>
    <row r="1430" spans="1:20" ht="43.2" x14ac:dyDescent="0.3">
      <c r="A1430">
        <v>1428</v>
      </c>
      <c r="B1430" s="3" t="s">
        <v>1429</v>
      </c>
      <c r="C1430" s="3" t="s">
        <v>5538</v>
      </c>
      <c r="D1430">
        <v>1000</v>
      </c>
      <c r="E1430">
        <v>45</v>
      </c>
      <c r="F1430" t="s">
        <v>8221</v>
      </c>
      <c r="G1430" t="s">
        <v>8227</v>
      </c>
      <c r="H1430" t="s">
        <v>8249</v>
      </c>
      <c r="I1430">
        <v>1459584417</v>
      </c>
      <c r="J1430" s="10">
        <f t="shared" si="88"/>
        <v>42462.338159722218</v>
      </c>
      <c r="K1430">
        <v>1456996017</v>
      </c>
      <c r="L1430" s="10">
        <f t="shared" si="89"/>
        <v>42432.379826388889</v>
      </c>
      <c r="M1430" t="b">
        <v>0</v>
      </c>
      <c r="N1430">
        <v>3</v>
      </c>
      <c r="O1430" t="b">
        <v>0</v>
      </c>
      <c r="P1430" t="s">
        <v>8287</v>
      </c>
      <c r="Q1430" s="5">
        <f t="shared" si="90"/>
        <v>4.4999999999999998E-2</v>
      </c>
      <c r="R1430" s="6">
        <f t="shared" si="91"/>
        <v>15</v>
      </c>
      <c r="S1430" t="s">
        <v>8322</v>
      </c>
      <c r="T1430" t="s">
        <v>8341</v>
      </c>
    </row>
    <row r="1431" spans="1:20" ht="43.2" x14ac:dyDescent="0.3">
      <c r="A1431">
        <v>1429</v>
      </c>
      <c r="B1431" s="3" t="s">
        <v>1430</v>
      </c>
      <c r="C1431" s="3" t="s">
        <v>5539</v>
      </c>
      <c r="D1431">
        <v>10000</v>
      </c>
      <c r="E1431">
        <v>0</v>
      </c>
      <c r="F1431" t="s">
        <v>8221</v>
      </c>
      <c r="G1431" t="s">
        <v>8224</v>
      </c>
      <c r="H1431" t="s">
        <v>8246</v>
      </c>
      <c r="I1431">
        <v>1428629242</v>
      </c>
      <c r="J1431" s="10">
        <f t="shared" si="88"/>
        <v>42104.060671296291</v>
      </c>
      <c r="K1431">
        <v>1426037242</v>
      </c>
      <c r="L1431" s="10">
        <f t="shared" si="89"/>
        <v>42074.060671296291</v>
      </c>
      <c r="M1431" t="b">
        <v>0</v>
      </c>
      <c r="N1431">
        <v>0</v>
      </c>
      <c r="O1431" t="b">
        <v>0</v>
      </c>
      <c r="P1431" t="s">
        <v>8287</v>
      </c>
      <c r="Q1431" s="5">
        <f t="shared" si="90"/>
        <v>0</v>
      </c>
      <c r="R1431" s="6" t="e">
        <f t="shared" si="91"/>
        <v>#DIV/0!</v>
      </c>
      <c r="S1431" t="s">
        <v>8322</v>
      </c>
      <c r="T1431" t="s">
        <v>8341</v>
      </c>
    </row>
    <row r="1432" spans="1:20" ht="43.2" x14ac:dyDescent="0.3">
      <c r="A1432">
        <v>1430</v>
      </c>
      <c r="B1432" s="3" t="s">
        <v>1431</v>
      </c>
      <c r="C1432" s="3" t="s">
        <v>5540</v>
      </c>
      <c r="D1432">
        <v>5000</v>
      </c>
      <c r="E1432">
        <v>403</v>
      </c>
      <c r="F1432" t="s">
        <v>8221</v>
      </c>
      <c r="G1432" t="s">
        <v>8224</v>
      </c>
      <c r="H1432" t="s">
        <v>8246</v>
      </c>
      <c r="I1432">
        <v>1419017488</v>
      </c>
      <c r="J1432" s="10">
        <f t="shared" si="88"/>
        <v>41992.813518518517</v>
      </c>
      <c r="K1432">
        <v>1416339088</v>
      </c>
      <c r="L1432" s="10">
        <f t="shared" si="89"/>
        <v>41961.813518518517</v>
      </c>
      <c r="M1432" t="b">
        <v>0</v>
      </c>
      <c r="N1432">
        <v>5</v>
      </c>
      <c r="O1432" t="b">
        <v>0</v>
      </c>
      <c r="P1432" t="s">
        <v>8287</v>
      </c>
      <c r="Q1432" s="5">
        <f t="shared" si="90"/>
        <v>8.0600000000000005E-2</v>
      </c>
      <c r="R1432" s="6">
        <f t="shared" si="91"/>
        <v>80.599999999999994</v>
      </c>
      <c r="S1432" t="s">
        <v>8322</v>
      </c>
      <c r="T1432" t="s">
        <v>8341</v>
      </c>
    </row>
    <row r="1433" spans="1:20" ht="43.2" x14ac:dyDescent="0.3">
      <c r="A1433">
        <v>1431</v>
      </c>
      <c r="B1433" s="3" t="s">
        <v>1432</v>
      </c>
      <c r="C1433" s="3" t="s">
        <v>5541</v>
      </c>
      <c r="D1433">
        <v>17000</v>
      </c>
      <c r="E1433">
        <v>5431</v>
      </c>
      <c r="F1433" t="s">
        <v>8221</v>
      </c>
      <c r="G1433" t="s">
        <v>8224</v>
      </c>
      <c r="H1433" t="s">
        <v>8246</v>
      </c>
      <c r="I1433">
        <v>1448517816</v>
      </c>
      <c r="J1433" s="10">
        <f t="shared" si="88"/>
        <v>42334.252500000002</v>
      </c>
      <c r="K1433">
        <v>1445922216</v>
      </c>
      <c r="L1433" s="10">
        <f t="shared" si="89"/>
        <v>42304.210833333331</v>
      </c>
      <c r="M1433" t="b">
        <v>0</v>
      </c>
      <c r="N1433">
        <v>47</v>
      </c>
      <c r="O1433" t="b">
        <v>0</v>
      </c>
      <c r="P1433" t="s">
        <v>8287</v>
      </c>
      <c r="Q1433" s="5">
        <f t="shared" si="90"/>
        <v>0.31947058823529412</v>
      </c>
      <c r="R1433" s="6">
        <f t="shared" si="91"/>
        <v>115.55319148936171</v>
      </c>
      <c r="S1433" t="s">
        <v>8322</v>
      </c>
      <c r="T1433" t="s">
        <v>8341</v>
      </c>
    </row>
    <row r="1434" spans="1:20" ht="43.2" x14ac:dyDescent="0.3">
      <c r="A1434">
        <v>1432</v>
      </c>
      <c r="B1434" s="3" t="s">
        <v>1433</v>
      </c>
      <c r="C1434" s="3" t="s">
        <v>5542</v>
      </c>
      <c r="D1434">
        <v>40000</v>
      </c>
      <c r="E1434">
        <v>0</v>
      </c>
      <c r="F1434" t="s">
        <v>8221</v>
      </c>
      <c r="G1434" t="s">
        <v>8224</v>
      </c>
      <c r="H1434" t="s">
        <v>8246</v>
      </c>
      <c r="I1434">
        <v>1437417828</v>
      </c>
      <c r="J1434" s="10">
        <f t="shared" si="88"/>
        <v>42205.780416666668</v>
      </c>
      <c r="K1434">
        <v>1434825828</v>
      </c>
      <c r="L1434" s="10">
        <f t="shared" si="89"/>
        <v>42175.780416666668</v>
      </c>
      <c r="M1434" t="b">
        <v>0</v>
      </c>
      <c r="N1434">
        <v>0</v>
      </c>
      <c r="O1434" t="b">
        <v>0</v>
      </c>
      <c r="P1434" t="s">
        <v>8287</v>
      </c>
      <c r="Q1434" s="5">
        <f t="shared" si="90"/>
        <v>0</v>
      </c>
      <c r="R1434" s="6" t="e">
        <f t="shared" si="91"/>
        <v>#DIV/0!</v>
      </c>
      <c r="S1434" t="s">
        <v>8322</v>
      </c>
      <c r="T1434" t="s">
        <v>8341</v>
      </c>
    </row>
    <row r="1435" spans="1:20" ht="43.2" x14ac:dyDescent="0.3">
      <c r="A1435">
        <v>1433</v>
      </c>
      <c r="B1435" s="3" t="s">
        <v>1434</v>
      </c>
      <c r="C1435" s="3" t="s">
        <v>5543</v>
      </c>
      <c r="D1435">
        <v>12000</v>
      </c>
      <c r="E1435">
        <v>805</v>
      </c>
      <c r="F1435" t="s">
        <v>8221</v>
      </c>
      <c r="G1435" t="s">
        <v>8237</v>
      </c>
      <c r="H1435" t="s">
        <v>8249</v>
      </c>
      <c r="I1435">
        <v>1481367600</v>
      </c>
      <c r="J1435" s="10">
        <f t="shared" si="88"/>
        <v>42714.458333333328</v>
      </c>
      <c r="K1435">
        <v>1477839675</v>
      </c>
      <c r="L1435" s="10">
        <f t="shared" si="89"/>
        <v>42673.625868055555</v>
      </c>
      <c r="M1435" t="b">
        <v>0</v>
      </c>
      <c r="N1435">
        <v>10</v>
      </c>
      <c r="O1435" t="b">
        <v>0</v>
      </c>
      <c r="P1435" t="s">
        <v>8287</v>
      </c>
      <c r="Q1435" s="5">
        <f t="shared" si="90"/>
        <v>6.7083333333333328E-2</v>
      </c>
      <c r="R1435" s="6">
        <f t="shared" si="91"/>
        <v>80.5</v>
      </c>
      <c r="S1435" t="s">
        <v>8322</v>
      </c>
      <c r="T1435" t="s">
        <v>8341</v>
      </c>
    </row>
    <row r="1436" spans="1:20" ht="43.2" x14ac:dyDescent="0.3">
      <c r="A1436">
        <v>1434</v>
      </c>
      <c r="B1436" s="3" t="s">
        <v>1435</v>
      </c>
      <c r="C1436" s="3" t="s">
        <v>5544</v>
      </c>
      <c r="D1436">
        <v>82000</v>
      </c>
      <c r="E1436">
        <v>8190</v>
      </c>
      <c r="F1436" t="s">
        <v>8221</v>
      </c>
      <c r="G1436" t="s">
        <v>8232</v>
      </c>
      <c r="H1436" t="s">
        <v>8253</v>
      </c>
      <c r="I1436">
        <v>1433775600</v>
      </c>
      <c r="J1436" s="10">
        <f t="shared" si="88"/>
        <v>42163.625</v>
      </c>
      <c r="K1436">
        <v>1431973478</v>
      </c>
      <c r="L1436" s="10">
        <f t="shared" si="89"/>
        <v>42142.767106481479</v>
      </c>
      <c r="M1436" t="b">
        <v>0</v>
      </c>
      <c r="N1436">
        <v>11</v>
      </c>
      <c r="O1436" t="b">
        <v>0</v>
      </c>
      <c r="P1436" t="s">
        <v>8287</v>
      </c>
      <c r="Q1436" s="5">
        <f t="shared" si="90"/>
        <v>9.987804878048781E-2</v>
      </c>
      <c r="R1436" s="6">
        <f t="shared" si="91"/>
        <v>744.5454545454545</v>
      </c>
      <c r="S1436" t="s">
        <v>8322</v>
      </c>
      <c r="T1436" t="s">
        <v>8341</v>
      </c>
    </row>
    <row r="1437" spans="1:20" ht="43.2" x14ac:dyDescent="0.3">
      <c r="A1437">
        <v>1435</v>
      </c>
      <c r="B1437" s="3" t="s">
        <v>1436</v>
      </c>
      <c r="C1437" s="3" t="s">
        <v>5545</v>
      </c>
      <c r="D1437">
        <v>15000</v>
      </c>
      <c r="E1437">
        <v>15</v>
      </c>
      <c r="F1437" t="s">
        <v>8221</v>
      </c>
      <c r="G1437" t="s">
        <v>8237</v>
      </c>
      <c r="H1437" t="s">
        <v>8249</v>
      </c>
      <c r="I1437">
        <v>1444589020</v>
      </c>
      <c r="J1437" s="10">
        <f t="shared" si="88"/>
        <v>42288.780324074076</v>
      </c>
      <c r="K1437">
        <v>1441997020</v>
      </c>
      <c r="L1437" s="10">
        <f t="shared" si="89"/>
        <v>42258.780324074076</v>
      </c>
      <c r="M1437" t="b">
        <v>0</v>
      </c>
      <c r="N1437">
        <v>2</v>
      </c>
      <c r="O1437" t="b">
        <v>0</v>
      </c>
      <c r="P1437" t="s">
        <v>8287</v>
      </c>
      <c r="Q1437" s="5">
        <f t="shared" si="90"/>
        <v>1E-3</v>
      </c>
      <c r="R1437" s="6">
        <f t="shared" si="91"/>
        <v>7.5</v>
      </c>
      <c r="S1437" t="s">
        <v>8322</v>
      </c>
      <c r="T1437" t="s">
        <v>8341</v>
      </c>
    </row>
    <row r="1438" spans="1:20" ht="43.2" x14ac:dyDescent="0.3">
      <c r="A1438">
        <v>1436</v>
      </c>
      <c r="B1438" s="3" t="s">
        <v>1437</v>
      </c>
      <c r="C1438" s="3" t="s">
        <v>5546</v>
      </c>
      <c r="D1438">
        <v>10000</v>
      </c>
      <c r="E1438">
        <v>77</v>
      </c>
      <c r="F1438" t="s">
        <v>8221</v>
      </c>
      <c r="G1438" t="s">
        <v>8236</v>
      </c>
      <c r="H1438" t="s">
        <v>8249</v>
      </c>
      <c r="I1438">
        <v>1456043057</v>
      </c>
      <c r="J1438" s="10">
        <f t="shared" si="88"/>
        <v>42421.35019675926</v>
      </c>
      <c r="K1438">
        <v>1453451057</v>
      </c>
      <c r="L1438" s="10">
        <f t="shared" si="89"/>
        <v>42391.35019675926</v>
      </c>
      <c r="M1438" t="b">
        <v>0</v>
      </c>
      <c r="N1438">
        <v>2</v>
      </c>
      <c r="O1438" t="b">
        <v>0</v>
      </c>
      <c r="P1438" t="s">
        <v>8287</v>
      </c>
      <c r="Q1438" s="5">
        <f t="shared" si="90"/>
        <v>7.7000000000000002E-3</v>
      </c>
      <c r="R1438" s="6">
        <f t="shared" si="91"/>
        <v>38.5</v>
      </c>
      <c r="S1438" t="s">
        <v>8322</v>
      </c>
      <c r="T1438" t="s">
        <v>8341</v>
      </c>
    </row>
    <row r="1439" spans="1:20" ht="57.6" x14ac:dyDescent="0.3">
      <c r="A1439">
        <v>1437</v>
      </c>
      <c r="B1439" s="3" t="s">
        <v>1438</v>
      </c>
      <c r="C1439" s="3" t="s">
        <v>5547</v>
      </c>
      <c r="D1439">
        <v>3000</v>
      </c>
      <c r="E1439">
        <v>807</v>
      </c>
      <c r="F1439" t="s">
        <v>8221</v>
      </c>
      <c r="G1439" t="s">
        <v>8224</v>
      </c>
      <c r="H1439" t="s">
        <v>8246</v>
      </c>
      <c r="I1439">
        <v>1405227540</v>
      </c>
      <c r="J1439" s="10">
        <f t="shared" si="88"/>
        <v>41833.207638888889</v>
      </c>
      <c r="K1439">
        <v>1402058739</v>
      </c>
      <c r="L1439" s="10">
        <f t="shared" si="89"/>
        <v>41796.531701388885</v>
      </c>
      <c r="M1439" t="b">
        <v>0</v>
      </c>
      <c r="N1439">
        <v>22</v>
      </c>
      <c r="O1439" t="b">
        <v>0</v>
      </c>
      <c r="P1439" t="s">
        <v>8287</v>
      </c>
      <c r="Q1439" s="5">
        <f t="shared" si="90"/>
        <v>0.26900000000000002</v>
      </c>
      <c r="R1439" s="6">
        <f t="shared" si="91"/>
        <v>36.68181818181818</v>
      </c>
      <c r="S1439" t="s">
        <v>8322</v>
      </c>
      <c r="T1439" t="s">
        <v>8341</v>
      </c>
    </row>
    <row r="1440" spans="1:20" ht="43.2" x14ac:dyDescent="0.3">
      <c r="A1440">
        <v>1438</v>
      </c>
      <c r="B1440" s="3" t="s">
        <v>1439</v>
      </c>
      <c r="C1440" s="3" t="s">
        <v>5548</v>
      </c>
      <c r="D1440">
        <v>20000</v>
      </c>
      <c r="E1440">
        <v>600</v>
      </c>
      <c r="F1440" t="s">
        <v>8221</v>
      </c>
      <c r="G1440" t="s">
        <v>8232</v>
      </c>
      <c r="H1440" t="s">
        <v>8253</v>
      </c>
      <c r="I1440">
        <v>1461765300</v>
      </c>
      <c r="J1440" s="10">
        <f t="shared" si="88"/>
        <v>42487.579861111109</v>
      </c>
      <c r="K1440">
        <v>1459198499</v>
      </c>
      <c r="L1440" s="10">
        <f t="shared" si="89"/>
        <v>42457.871516203704</v>
      </c>
      <c r="M1440" t="b">
        <v>0</v>
      </c>
      <c r="N1440">
        <v>8</v>
      </c>
      <c r="O1440" t="b">
        <v>0</v>
      </c>
      <c r="P1440" t="s">
        <v>8287</v>
      </c>
      <c r="Q1440" s="5">
        <f t="shared" si="90"/>
        <v>0.03</v>
      </c>
      <c r="R1440" s="6">
        <f t="shared" si="91"/>
        <v>75</v>
      </c>
      <c r="S1440" t="s">
        <v>8322</v>
      </c>
      <c r="T1440" t="s">
        <v>8341</v>
      </c>
    </row>
    <row r="1441" spans="1:20" ht="43.2" x14ac:dyDescent="0.3">
      <c r="A1441">
        <v>1439</v>
      </c>
      <c r="B1441" s="3" t="s">
        <v>1440</v>
      </c>
      <c r="C1441" s="3" t="s">
        <v>5549</v>
      </c>
      <c r="D1441">
        <v>2725</v>
      </c>
      <c r="E1441">
        <v>180</v>
      </c>
      <c r="F1441" t="s">
        <v>8221</v>
      </c>
      <c r="G1441" t="s">
        <v>8229</v>
      </c>
      <c r="H1441" t="s">
        <v>8251</v>
      </c>
      <c r="I1441">
        <v>1425758101</v>
      </c>
      <c r="J1441" s="10">
        <f t="shared" si="88"/>
        <v>42070.829872685179</v>
      </c>
      <c r="K1441">
        <v>1423166101</v>
      </c>
      <c r="L1441" s="10">
        <f t="shared" si="89"/>
        <v>42040.829872685179</v>
      </c>
      <c r="M1441" t="b">
        <v>0</v>
      </c>
      <c r="N1441">
        <v>6</v>
      </c>
      <c r="O1441" t="b">
        <v>0</v>
      </c>
      <c r="P1441" t="s">
        <v>8287</v>
      </c>
      <c r="Q1441" s="5">
        <f t="shared" si="90"/>
        <v>6.6055045871559637E-2</v>
      </c>
      <c r="R1441" s="6">
        <f t="shared" si="91"/>
        <v>30</v>
      </c>
      <c r="S1441" t="s">
        <v>8322</v>
      </c>
      <c r="T1441" t="s">
        <v>8341</v>
      </c>
    </row>
    <row r="1442" spans="1:20" ht="43.2" x14ac:dyDescent="0.3">
      <c r="A1442">
        <v>1440</v>
      </c>
      <c r="B1442" s="3" t="s">
        <v>1441</v>
      </c>
      <c r="C1442" s="3" t="s">
        <v>5550</v>
      </c>
      <c r="D1442">
        <v>13000</v>
      </c>
      <c r="E1442">
        <v>1</v>
      </c>
      <c r="F1442" t="s">
        <v>8221</v>
      </c>
      <c r="G1442" t="s">
        <v>8237</v>
      </c>
      <c r="H1442" t="s">
        <v>8249</v>
      </c>
      <c r="I1442">
        <v>1464285463</v>
      </c>
      <c r="J1442" s="10">
        <f t="shared" si="88"/>
        <v>42516.748414351852</v>
      </c>
      <c r="K1442">
        <v>1461693463</v>
      </c>
      <c r="L1442" s="10">
        <f t="shared" si="89"/>
        <v>42486.748414351852</v>
      </c>
      <c r="M1442" t="b">
        <v>0</v>
      </c>
      <c r="N1442">
        <v>1</v>
      </c>
      <c r="O1442" t="b">
        <v>0</v>
      </c>
      <c r="P1442" t="s">
        <v>8287</v>
      </c>
      <c r="Q1442" s="5">
        <f t="shared" si="90"/>
        <v>7.6923076923076926E-5</v>
      </c>
      <c r="R1442" s="6">
        <f t="shared" si="91"/>
        <v>1</v>
      </c>
      <c r="S1442" t="s">
        <v>8322</v>
      </c>
      <c r="T1442" t="s">
        <v>8341</v>
      </c>
    </row>
    <row r="1443" spans="1:20" ht="43.2" x14ac:dyDescent="0.3">
      <c r="A1443">
        <v>1441</v>
      </c>
      <c r="B1443" s="3" t="s">
        <v>1442</v>
      </c>
      <c r="C1443" s="3" t="s">
        <v>5551</v>
      </c>
      <c r="D1443">
        <v>180000</v>
      </c>
      <c r="E1443">
        <v>2020</v>
      </c>
      <c r="F1443" t="s">
        <v>8221</v>
      </c>
      <c r="G1443" t="s">
        <v>8225</v>
      </c>
      <c r="H1443" t="s">
        <v>8247</v>
      </c>
      <c r="I1443">
        <v>1441995769</v>
      </c>
      <c r="J1443" s="10">
        <f t="shared" si="88"/>
        <v>42258.765844907408</v>
      </c>
      <c r="K1443">
        <v>1436811769</v>
      </c>
      <c r="L1443" s="10">
        <f t="shared" si="89"/>
        <v>42198.765844907408</v>
      </c>
      <c r="M1443" t="b">
        <v>0</v>
      </c>
      <c r="N1443">
        <v>3</v>
      </c>
      <c r="O1443" t="b">
        <v>0</v>
      </c>
      <c r="P1443" t="s">
        <v>8287</v>
      </c>
      <c r="Q1443" s="5">
        <f t="shared" si="90"/>
        <v>1.1222222222222222E-2</v>
      </c>
      <c r="R1443" s="6">
        <f t="shared" si="91"/>
        <v>673.33333333333337</v>
      </c>
      <c r="S1443" t="s">
        <v>8322</v>
      </c>
      <c r="T1443" t="s">
        <v>8341</v>
      </c>
    </row>
    <row r="1444" spans="1:20" ht="43.2" x14ac:dyDescent="0.3">
      <c r="A1444">
        <v>1442</v>
      </c>
      <c r="B1444" s="3" t="s">
        <v>1443</v>
      </c>
      <c r="C1444" s="3" t="s">
        <v>5552</v>
      </c>
      <c r="D1444">
        <v>1500</v>
      </c>
      <c r="E1444">
        <v>0</v>
      </c>
      <c r="F1444" t="s">
        <v>8221</v>
      </c>
      <c r="G1444" t="s">
        <v>8224</v>
      </c>
      <c r="H1444" t="s">
        <v>8246</v>
      </c>
      <c r="I1444">
        <v>1464190158</v>
      </c>
      <c r="J1444" s="10">
        <f t="shared" si="88"/>
        <v>42515.64534722222</v>
      </c>
      <c r="K1444">
        <v>1461598158</v>
      </c>
      <c r="L1444" s="10">
        <f t="shared" si="89"/>
        <v>42485.64534722222</v>
      </c>
      <c r="M1444" t="b">
        <v>0</v>
      </c>
      <c r="N1444">
        <v>0</v>
      </c>
      <c r="O1444" t="b">
        <v>0</v>
      </c>
      <c r="P1444" t="s">
        <v>8287</v>
      </c>
      <c r="Q1444" s="5">
        <f t="shared" si="90"/>
        <v>0</v>
      </c>
      <c r="R1444" s="6" t="e">
        <f t="shared" si="91"/>
        <v>#DIV/0!</v>
      </c>
      <c r="S1444" t="s">
        <v>8322</v>
      </c>
      <c r="T1444" t="s">
        <v>8341</v>
      </c>
    </row>
    <row r="1445" spans="1:20" ht="43.2" x14ac:dyDescent="0.3">
      <c r="A1445">
        <v>1443</v>
      </c>
      <c r="B1445" s="3" t="s">
        <v>1444</v>
      </c>
      <c r="C1445" s="3" t="s">
        <v>5553</v>
      </c>
      <c r="D1445">
        <v>13000</v>
      </c>
      <c r="E1445">
        <v>0</v>
      </c>
      <c r="F1445" t="s">
        <v>8221</v>
      </c>
      <c r="G1445" t="s">
        <v>8230</v>
      </c>
      <c r="H1445" t="s">
        <v>8249</v>
      </c>
      <c r="I1445">
        <v>1483395209</v>
      </c>
      <c r="J1445" s="10">
        <f t="shared" si="88"/>
        <v>42737.926030092596</v>
      </c>
      <c r="K1445">
        <v>1480803209</v>
      </c>
      <c r="L1445" s="10">
        <f t="shared" si="89"/>
        <v>42707.926030092596</v>
      </c>
      <c r="M1445" t="b">
        <v>0</v>
      </c>
      <c r="N1445">
        <v>0</v>
      </c>
      <c r="O1445" t="b">
        <v>0</v>
      </c>
      <c r="P1445" t="s">
        <v>8287</v>
      </c>
      <c r="Q1445" s="5">
        <f t="shared" si="90"/>
        <v>0</v>
      </c>
      <c r="R1445" s="6" t="e">
        <f t="shared" si="91"/>
        <v>#DIV/0!</v>
      </c>
      <c r="S1445" t="s">
        <v>8322</v>
      </c>
      <c r="T1445" t="s">
        <v>8341</v>
      </c>
    </row>
    <row r="1446" spans="1:20" ht="43.2" x14ac:dyDescent="0.3">
      <c r="A1446">
        <v>1444</v>
      </c>
      <c r="B1446" s="3" t="s">
        <v>1445</v>
      </c>
      <c r="C1446" s="3" t="s">
        <v>5554</v>
      </c>
      <c r="D1446">
        <v>4950</v>
      </c>
      <c r="E1446">
        <v>0</v>
      </c>
      <c r="F1446" t="s">
        <v>8221</v>
      </c>
      <c r="G1446" t="s">
        <v>8236</v>
      </c>
      <c r="H1446" t="s">
        <v>8249</v>
      </c>
      <c r="I1446">
        <v>1442091462</v>
      </c>
      <c r="J1446" s="10">
        <f t="shared" si="88"/>
        <v>42259.873402777783</v>
      </c>
      <c r="K1446">
        <v>1436907462</v>
      </c>
      <c r="L1446" s="10">
        <f t="shared" si="89"/>
        <v>42199.873402777783</v>
      </c>
      <c r="M1446" t="b">
        <v>0</v>
      </c>
      <c r="N1446">
        <v>0</v>
      </c>
      <c r="O1446" t="b">
        <v>0</v>
      </c>
      <c r="P1446" t="s">
        <v>8287</v>
      </c>
      <c r="Q1446" s="5">
        <f t="shared" si="90"/>
        <v>0</v>
      </c>
      <c r="R1446" s="6" t="e">
        <f t="shared" si="91"/>
        <v>#DIV/0!</v>
      </c>
      <c r="S1446" t="s">
        <v>8322</v>
      </c>
      <c r="T1446" t="s">
        <v>8341</v>
      </c>
    </row>
    <row r="1447" spans="1:20" ht="43.2" x14ac:dyDescent="0.3">
      <c r="A1447">
        <v>1445</v>
      </c>
      <c r="B1447" s="3" t="s">
        <v>1446</v>
      </c>
      <c r="C1447" s="3" t="s">
        <v>5555</v>
      </c>
      <c r="D1447">
        <v>130000</v>
      </c>
      <c r="E1447">
        <v>0</v>
      </c>
      <c r="F1447" t="s">
        <v>8221</v>
      </c>
      <c r="G1447" t="s">
        <v>8236</v>
      </c>
      <c r="H1447" t="s">
        <v>8249</v>
      </c>
      <c r="I1447">
        <v>1434286855</v>
      </c>
      <c r="J1447" s="10">
        <f t="shared" si="88"/>
        <v>42169.542303240742</v>
      </c>
      <c r="K1447">
        <v>1431694855</v>
      </c>
      <c r="L1447" s="10">
        <f t="shared" si="89"/>
        <v>42139.542303240742</v>
      </c>
      <c r="M1447" t="b">
        <v>0</v>
      </c>
      <c r="N1447">
        <v>0</v>
      </c>
      <c r="O1447" t="b">
        <v>0</v>
      </c>
      <c r="P1447" t="s">
        <v>8287</v>
      </c>
      <c r="Q1447" s="5">
        <f t="shared" si="90"/>
        <v>0</v>
      </c>
      <c r="R1447" s="6" t="e">
        <f t="shared" si="91"/>
        <v>#DIV/0!</v>
      </c>
      <c r="S1447" t="s">
        <v>8322</v>
      </c>
      <c r="T1447" t="s">
        <v>8341</v>
      </c>
    </row>
    <row r="1448" spans="1:20" ht="43.2" x14ac:dyDescent="0.3">
      <c r="A1448">
        <v>1446</v>
      </c>
      <c r="B1448" s="3" t="s">
        <v>1447</v>
      </c>
      <c r="C1448" s="3" t="s">
        <v>5556</v>
      </c>
      <c r="D1448">
        <v>900</v>
      </c>
      <c r="E1448">
        <v>0</v>
      </c>
      <c r="F1448" t="s">
        <v>8221</v>
      </c>
      <c r="G1448" t="s">
        <v>8237</v>
      </c>
      <c r="H1448" t="s">
        <v>8249</v>
      </c>
      <c r="I1448">
        <v>1461235478</v>
      </c>
      <c r="J1448" s="10">
        <f t="shared" si="88"/>
        <v>42481.447662037041</v>
      </c>
      <c r="K1448">
        <v>1459507478</v>
      </c>
      <c r="L1448" s="10">
        <f t="shared" si="89"/>
        <v>42461.447662037041</v>
      </c>
      <c r="M1448" t="b">
        <v>0</v>
      </c>
      <c r="N1448">
        <v>0</v>
      </c>
      <c r="O1448" t="b">
        <v>0</v>
      </c>
      <c r="P1448" t="s">
        <v>8287</v>
      </c>
      <c r="Q1448" s="5">
        <f t="shared" si="90"/>
        <v>0</v>
      </c>
      <c r="R1448" s="6" t="e">
        <f t="shared" si="91"/>
        <v>#DIV/0!</v>
      </c>
      <c r="S1448" t="s">
        <v>8322</v>
      </c>
      <c r="T1448" t="s">
        <v>8341</v>
      </c>
    </row>
    <row r="1449" spans="1:20" ht="28.8" x14ac:dyDescent="0.3">
      <c r="A1449">
        <v>1447</v>
      </c>
      <c r="B1449" s="3" t="s">
        <v>1448</v>
      </c>
      <c r="C1449" s="3" t="s">
        <v>5557</v>
      </c>
      <c r="D1449">
        <v>500000</v>
      </c>
      <c r="E1449">
        <v>75</v>
      </c>
      <c r="F1449" t="s">
        <v>8221</v>
      </c>
      <c r="G1449" t="s">
        <v>8224</v>
      </c>
      <c r="H1449" t="s">
        <v>8246</v>
      </c>
      <c r="I1449">
        <v>1467999134</v>
      </c>
      <c r="J1449" s="10">
        <f t="shared" si="88"/>
        <v>42559.730717592596</v>
      </c>
      <c r="K1449">
        <v>1465407134</v>
      </c>
      <c r="L1449" s="10">
        <f t="shared" si="89"/>
        <v>42529.730717592596</v>
      </c>
      <c r="M1449" t="b">
        <v>0</v>
      </c>
      <c r="N1449">
        <v>3</v>
      </c>
      <c r="O1449" t="b">
        <v>0</v>
      </c>
      <c r="P1449" t="s">
        <v>8287</v>
      </c>
      <c r="Q1449" s="5">
        <f t="shared" si="90"/>
        <v>1.4999999999999999E-4</v>
      </c>
      <c r="R1449" s="6">
        <f t="shared" si="91"/>
        <v>25</v>
      </c>
      <c r="S1449" t="s">
        <v>8322</v>
      </c>
      <c r="T1449" t="s">
        <v>8341</v>
      </c>
    </row>
    <row r="1450" spans="1:20" ht="57.6" x14ac:dyDescent="0.3">
      <c r="A1450">
        <v>1448</v>
      </c>
      <c r="B1450" s="3" t="s">
        <v>1449</v>
      </c>
      <c r="C1450" s="3" t="s">
        <v>5558</v>
      </c>
      <c r="D1450">
        <v>200000</v>
      </c>
      <c r="E1450">
        <v>0</v>
      </c>
      <c r="F1450" t="s">
        <v>8221</v>
      </c>
      <c r="G1450" t="s">
        <v>8226</v>
      </c>
      <c r="H1450" t="s">
        <v>8248</v>
      </c>
      <c r="I1450">
        <v>1432272300</v>
      </c>
      <c r="J1450" s="10">
        <f t="shared" si="88"/>
        <v>42146.225694444445</v>
      </c>
      <c r="K1450">
        <v>1429655318</v>
      </c>
      <c r="L1450" s="10">
        <f t="shared" si="89"/>
        <v>42115.936550925922</v>
      </c>
      <c r="M1450" t="b">
        <v>0</v>
      </c>
      <c r="N1450">
        <v>0</v>
      </c>
      <c r="O1450" t="b">
        <v>0</v>
      </c>
      <c r="P1450" t="s">
        <v>8287</v>
      </c>
      <c r="Q1450" s="5">
        <f t="shared" si="90"/>
        <v>0</v>
      </c>
      <c r="R1450" s="6" t="e">
        <f t="shared" si="91"/>
        <v>#DIV/0!</v>
      </c>
      <c r="S1450" t="s">
        <v>8322</v>
      </c>
      <c r="T1450" t="s">
        <v>8341</v>
      </c>
    </row>
    <row r="1451" spans="1:20" ht="43.2" x14ac:dyDescent="0.3">
      <c r="A1451">
        <v>1449</v>
      </c>
      <c r="B1451" s="3" t="s">
        <v>1450</v>
      </c>
      <c r="C1451" s="3" t="s">
        <v>5559</v>
      </c>
      <c r="D1451">
        <v>8888</v>
      </c>
      <c r="E1451">
        <v>0</v>
      </c>
      <c r="F1451" t="s">
        <v>8221</v>
      </c>
      <c r="G1451" t="s">
        <v>8224</v>
      </c>
      <c r="H1451" t="s">
        <v>8246</v>
      </c>
      <c r="I1451">
        <v>1431286105</v>
      </c>
      <c r="J1451" s="10">
        <f t="shared" si="88"/>
        <v>42134.811400462961</v>
      </c>
      <c r="K1451">
        <v>1427138905</v>
      </c>
      <c r="L1451" s="10">
        <f t="shared" si="89"/>
        <v>42086.811400462961</v>
      </c>
      <c r="M1451" t="b">
        <v>0</v>
      </c>
      <c r="N1451">
        <v>0</v>
      </c>
      <c r="O1451" t="b">
        <v>0</v>
      </c>
      <c r="P1451" t="s">
        <v>8287</v>
      </c>
      <c r="Q1451" s="5">
        <f t="shared" si="90"/>
        <v>0</v>
      </c>
      <c r="R1451" s="6" t="e">
        <f t="shared" si="91"/>
        <v>#DIV/0!</v>
      </c>
      <c r="S1451" t="s">
        <v>8322</v>
      </c>
      <c r="T1451" t="s">
        <v>8341</v>
      </c>
    </row>
    <row r="1452" spans="1:20" ht="57.6" x14ac:dyDescent="0.3">
      <c r="A1452">
        <v>1450</v>
      </c>
      <c r="B1452" s="3" t="s">
        <v>1451</v>
      </c>
      <c r="C1452" s="3" t="s">
        <v>5560</v>
      </c>
      <c r="D1452">
        <v>100000</v>
      </c>
      <c r="E1452">
        <v>1</v>
      </c>
      <c r="F1452" t="s">
        <v>8221</v>
      </c>
      <c r="G1452" t="s">
        <v>8224</v>
      </c>
      <c r="H1452" t="s">
        <v>8246</v>
      </c>
      <c r="I1452">
        <v>1455941197</v>
      </c>
      <c r="J1452" s="10">
        <f t="shared" si="88"/>
        <v>42420.171261574069</v>
      </c>
      <c r="K1452">
        <v>1453349197</v>
      </c>
      <c r="L1452" s="10">
        <f t="shared" si="89"/>
        <v>42390.171261574069</v>
      </c>
      <c r="M1452" t="b">
        <v>0</v>
      </c>
      <c r="N1452">
        <v>1</v>
      </c>
      <c r="O1452" t="b">
        <v>0</v>
      </c>
      <c r="P1452" t="s">
        <v>8287</v>
      </c>
      <c r="Q1452" s="5">
        <f t="shared" si="90"/>
        <v>1.0000000000000001E-5</v>
      </c>
      <c r="R1452" s="6">
        <f t="shared" si="91"/>
        <v>1</v>
      </c>
      <c r="S1452" t="s">
        <v>8322</v>
      </c>
      <c r="T1452" t="s">
        <v>8341</v>
      </c>
    </row>
    <row r="1453" spans="1:20" ht="43.2" x14ac:dyDescent="0.3">
      <c r="A1453">
        <v>1451</v>
      </c>
      <c r="B1453" s="3" t="s">
        <v>1452</v>
      </c>
      <c r="C1453" s="3" t="s">
        <v>5561</v>
      </c>
      <c r="D1453">
        <v>18950</v>
      </c>
      <c r="E1453">
        <v>2</v>
      </c>
      <c r="F1453" t="s">
        <v>8220</v>
      </c>
      <c r="G1453" t="s">
        <v>8224</v>
      </c>
      <c r="H1453" t="s">
        <v>8246</v>
      </c>
      <c r="I1453">
        <v>1416355259</v>
      </c>
      <c r="J1453" s="10">
        <f t="shared" si="88"/>
        <v>41962.00068287037</v>
      </c>
      <c r="K1453">
        <v>1413759659</v>
      </c>
      <c r="L1453" s="10">
        <f t="shared" si="89"/>
        <v>41931.959016203706</v>
      </c>
      <c r="M1453" t="b">
        <v>0</v>
      </c>
      <c r="N1453">
        <v>2</v>
      </c>
      <c r="O1453" t="b">
        <v>0</v>
      </c>
      <c r="P1453" t="s">
        <v>8287</v>
      </c>
      <c r="Q1453" s="5">
        <f t="shared" si="90"/>
        <v>1.0554089709762533E-4</v>
      </c>
      <c r="R1453" s="6">
        <f t="shared" si="91"/>
        <v>1</v>
      </c>
      <c r="S1453" t="s">
        <v>8322</v>
      </c>
      <c r="T1453" t="s">
        <v>8341</v>
      </c>
    </row>
    <row r="1454" spans="1:20" ht="28.8" x14ac:dyDescent="0.3">
      <c r="A1454">
        <v>1452</v>
      </c>
      <c r="B1454" s="3" t="s">
        <v>1453</v>
      </c>
      <c r="C1454" s="3" t="s">
        <v>5562</v>
      </c>
      <c r="D1454">
        <v>14000</v>
      </c>
      <c r="E1454">
        <v>0</v>
      </c>
      <c r="F1454" t="s">
        <v>8220</v>
      </c>
      <c r="G1454" t="s">
        <v>8224</v>
      </c>
      <c r="H1454" t="s">
        <v>8246</v>
      </c>
      <c r="I1454">
        <v>1406566363</v>
      </c>
      <c r="J1454" s="10">
        <f t="shared" si="88"/>
        <v>41848.703275462962</v>
      </c>
      <c r="K1454">
        <v>1403974363</v>
      </c>
      <c r="L1454" s="10">
        <f t="shared" si="89"/>
        <v>41818.703275462962</v>
      </c>
      <c r="M1454" t="b">
        <v>0</v>
      </c>
      <c r="N1454">
        <v>0</v>
      </c>
      <c r="O1454" t="b">
        <v>0</v>
      </c>
      <c r="P1454" t="s">
        <v>8287</v>
      </c>
      <c r="Q1454" s="5">
        <f t="shared" si="90"/>
        <v>0</v>
      </c>
      <c r="R1454" s="6" t="e">
        <f t="shared" si="91"/>
        <v>#DIV/0!</v>
      </c>
      <c r="S1454" t="s">
        <v>8322</v>
      </c>
      <c r="T1454" t="s">
        <v>8341</v>
      </c>
    </row>
    <row r="1455" spans="1:20" ht="43.2" x14ac:dyDescent="0.3">
      <c r="A1455">
        <v>1453</v>
      </c>
      <c r="B1455" s="3" t="s">
        <v>1454</v>
      </c>
      <c r="C1455" s="3" t="s">
        <v>5563</v>
      </c>
      <c r="D1455">
        <v>25000</v>
      </c>
      <c r="E1455">
        <v>0</v>
      </c>
      <c r="F1455" t="s">
        <v>8220</v>
      </c>
      <c r="G1455" t="s">
        <v>8230</v>
      </c>
      <c r="H1455" t="s">
        <v>8249</v>
      </c>
      <c r="I1455">
        <v>1492270947</v>
      </c>
      <c r="J1455" s="10">
        <f t="shared" si="88"/>
        <v>42840.654479166667</v>
      </c>
      <c r="K1455">
        <v>1488386547</v>
      </c>
      <c r="L1455" s="10">
        <f t="shared" si="89"/>
        <v>42795.696145833332</v>
      </c>
      <c r="M1455" t="b">
        <v>0</v>
      </c>
      <c r="N1455">
        <v>0</v>
      </c>
      <c r="O1455" t="b">
        <v>0</v>
      </c>
      <c r="P1455" t="s">
        <v>8287</v>
      </c>
      <c r="Q1455" s="5">
        <f t="shared" si="90"/>
        <v>0</v>
      </c>
      <c r="R1455" s="6" t="e">
        <f t="shared" si="91"/>
        <v>#DIV/0!</v>
      </c>
      <c r="S1455" t="s">
        <v>8322</v>
      </c>
      <c r="T1455" t="s">
        <v>8341</v>
      </c>
    </row>
    <row r="1456" spans="1:20" ht="43.2" x14ac:dyDescent="0.3">
      <c r="A1456">
        <v>1454</v>
      </c>
      <c r="B1456" s="3" t="s">
        <v>1455</v>
      </c>
      <c r="C1456" s="3" t="s">
        <v>5564</v>
      </c>
      <c r="D1456">
        <v>1750</v>
      </c>
      <c r="E1456">
        <v>15</v>
      </c>
      <c r="F1456" t="s">
        <v>8220</v>
      </c>
      <c r="G1456" t="s">
        <v>8227</v>
      </c>
      <c r="H1456" t="s">
        <v>8249</v>
      </c>
      <c r="I1456">
        <v>1461535140</v>
      </c>
      <c r="J1456" s="10">
        <f t="shared" si="88"/>
        <v>42484.915972222225</v>
      </c>
      <c r="K1456">
        <v>1459716480</v>
      </c>
      <c r="L1456" s="10">
        <f t="shared" si="89"/>
        <v>42463.866666666669</v>
      </c>
      <c r="M1456" t="b">
        <v>0</v>
      </c>
      <c r="N1456">
        <v>1</v>
      </c>
      <c r="O1456" t="b">
        <v>0</v>
      </c>
      <c r="P1456" t="s">
        <v>8287</v>
      </c>
      <c r="Q1456" s="5">
        <f t="shared" si="90"/>
        <v>8.5714285714285719E-3</v>
      </c>
      <c r="R1456" s="6">
        <f t="shared" si="91"/>
        <v>15</v>
      </c>
      <c r="S1456" t="s">
        <v>8322</v>
      </c>
      <c r="T1456" t="s">
        <v>8341</v>
      </c>
    </row>
    <row r="1457" spans="1:20" ht="43.2" x14ac:dyDescent="0.3">
      <c r="A1457">
        <v>1455</v>
      </c>
      <c r="B1457" s="3" t="s">
        <v>1456</v>
      </c>
      <c r="C1457" s="3" t="s">
        <v>5565</v>
      </c>
      <c r="D1457">
        <v>15000</v>
      </c>
      <c r="E1457">
        <v>1575</v>
      </c>
      <c r="F1457" t="s">
        <v>8220</v>
      </c>
      <c r="G1457" t="s">
        <v>8224</v>
      </c>
      <c r="H1457" t="s">
        <v>8246</v>
      </c>
      <c r="I1457">
        <v>1409924340</v>
      </c>
      <c r="J1457" s="10">
        <f t="shared" si="88"/>
        <v>41887.568749999999</v>
      </c>
      <c r="K1457">
        <v>1405181320</v>
      </c>
      <c r="L1457" s="10">
        <f t="shared" si="89"/>
        <v>41832.672685185185</v>
      </c>
      <c r="M1457" t="b">
        <v>0</v>
      </c>
      <c r="N1457">
        <v>7</v>
      </c>
      <c r="O1457" t="b">
        <v>0</v>
      </c>
      <c r="P1457" t="s">
        <v>8287</v>
      </c>
      <c r="Q1457" s="5">
        <f t="shared" si="90"/>
        <v>0.105</v>
      </c>
      <c r="R1457" s="6">
        <f t="shared" si="91"/>
        <v>225</v>
      </c>
      <c r="S1457" t="s">
        <v>8322</v>
      </c>
      <c r="T1457" t="s">
        <v>8341</v>
      </c>
    </row>
    <row r="1458" spans="1:20" x14ac:dyDescent="0.3">
      <c r="A1458">
        <v>1456</v>
      </c>
      <c r="B1458" s="3" t="s">
        <v>1457</v>
      </c>
      <c r="C1458" s="3" t="s">
        <v>5566</v>
      </c>
      <c r="D1458">
        <v>5000</v>
      </c>
      <c r="E1458">
        <v>145</v>
      </c>
      <c r="F1458" t="s">
        <v>8220</v>
      </c>
      <c r="G1458" t="s">
        <v>8237</v>
      </c>
      <c r="H1458" t="s">
        <v>8249</v>
      </c>
      <c r="I1458">
        <v>1483459365</v>
      </c>
      <c r="J1458" s="10">
        <f t="shared" si="88"/>
        <v>42738.668576388889</v>
      </c>
      <c r="K1458">
        <v>1480867365</v>
      </c>
      <c r="L1458" s="10">
        <f t="shared" si="89"/>
        <v>42708.668576388889</v>
      </c>
      <c r="M1458" t="b">
        <v>0</v>
      </c>
      <c r="N1458">
        <v>3</v>
      </c>
      <c r="O1458" t="b">
        <v>0</v>
      </c>
      <c r="P1458" t="s">
        <v>8287</v>
      </c>
      <c r="Q1458" s="5">
        <f t="shared" si="90"/>
        <v>2.9000000000000001E-2</v>
      </c>
      <c r="R1458" s="6">
        <f t="shared" si="91"/>
        <v>48.333333333333336</v>
      </c>
      <c r="S1458" t="s">
        <v>8322</v>
      </c>
      <c r="T1458" t="s">
        <v>8341</v>
      </c>
    </row>
    <row r="1459" spans="1:20" ht="28.8" x14ac:dyDescent="0.3">
      <c r="A1459">
        <v>1457</v>
      </c>
      <c r="B1459" s="3" t="s">
        <v>1458</v>
      </c>
      <c r="C1459" s="3" t="s">
        <v>5567</v>
      </c>
      <c r="D1459">
        <v>6000</v>
      </c>
      <c r="E1459">
        <v>0</v>
      </c>
      <c r="F1459" t="s">
        <v>8220</v>
      </c>
      <c r="G1459" t="s">
        <v>8224</v>
      </c>
      <c r="H1459" t="s">
        <v>8246</v>
      </c>
      <c r="I1459">
        <v>1447281044</v>
      </c>
      <c r="J1459" s="10">
        <f t="shared" si="88"/>
        <v>42319.938009259262</v>
      </c>
      <c r="K1459">
        <v>1444685444</v>
      </c>
      <c r="L1459" s="10">
        <f t="shared" si="89"/>
        <v>42289.89634259259</v>
      </c>
      <c r="M1459" t="b">
        <v>0</v>
      </c>
      <c r="N1459">
        <v>0</v>
      </c>
      <c r="O1459" t="b">
        <v>0</v>
      </c>
      <c r="P1459" t="s">
        <v>8287</v>
      </c>
      <c r="Q1459" s="5">
        <f t="shared" si="90"/>
        <v>0</v>
      </c>
      <c r="R1459" s="6" t="e">
        <f t="shared" si="91"/>
        <v>#DIV/0!</v>
      </c>
      <c r="S1459" t="s">
        <v>8322</v>
      </c>
      <c r="T1459" t="s">
        <v>8341</v>
      </c>
    </row>
    <row r="1460" spans="1:20" ht="57.6" x14ac:dyDescent="0.3">
      <c r="A1460">
        <v>1458</v>
      </c>
      <c r="B1460" s="3" t="s">
        <v>1459</v>
      </c>
      <c r="C1460" s="3" t="s">
        <v>5568</v>
      </c>
      <c r="D1460">
        <v>5000</v>
      </c>
      <c r="E1460">
        <v>0</v>
      </c>
      <c r="F1460" t="s">
        <v>8220</v>
      </c>
      <c r="G1460" t="s">
        <v>8224</v>
      </c>
      <c r="H1460" t="s">
        <v>8246</v>
      </c>
      <c r="I1460">
        <v>1407729600</v>
      </c>
      <c r="J1460" s="10">
        <f t="shared" si="88"/>
        <v>41862.166666666664</v>
      </c>
      <c r="K1460">
        <v>1405097760</v>
      </c>
      <c r="L1460" s="10">
        <f t="shared" si="89"/>
        <v>41831.705555555556</v>
      </c>
      <c r="M1460" t="b">
        <v>0</v>
      </c>
      <c r="N1460">
        <v>0</v>
      </c>
      <c r="O1460" t="b">
        <v>0</v>
      </c>
      <c r="P1460" t="s">
        <v>8287</v>
      </c>
      <c r="Q1460" s="5">
        <f t="shared" si="90"/>
        <v>0</v>
      </c>
      <c r="R1460" s="6" t="e">
        <f t="shared" si="91"/>
        <v>#DIV/0!</v>
      </c>
      <c r="S1460" t="s">
        <v>8322</v>
      </c>
      <c r="T1460" t="s">
        <v>8341</v>
      </c>
    </row>
    <row r="1461" spans="1:20" ht="43.2" x14ac:dyDescent="0.3">
      <c r="A1461">
        <v>1459</v>
      </c>
      <c r="B1461" s="3" t="s">
        <v>1460</v>
      </c>
      <c r="C1461" s="3" t="s">
        <v>5569</v>
      </c>
      <c r="D1461">
        <v>37000</v>
      </c>
      <c r="E1461">
        <v>0</v>
      </c>
      <c r="F1461" t="s">
        <v>8220</v>
      </c>
      <c r="G1461" t="s">
        <v>8232</v>
      </c>
      <c r="H1461" t="s">
        <v>8253</v>
      </c>
      <c r="I1461">
        <v>1449077100</v>
      </c>
      <c r="J1461" s="10">
        <f t="shared" si="88"/>
        <v>42340.725694444445</v>
      </c>
      <c r="K1461">
        <v>1446612896</v>
      </c>
      <c r="L1461" s="10">
        <f t="shared" si="89"/>
        <v>42312.204814814817</v>
      </c>
      <c r="M1461" t="b">
        <v>0</v>
      </c>
      <c r="N1461">
        <v>0</v>
      </c>
      <c r="O1461" t="b">
        <v>0</v>
      </c>
      <c r="P1461" t="s">
        <v>8287</v>
      </c>
      <c r="Q1461" s="5">
        <f t="shared" si="90"/>
        <v>0</v>
      </c>
      <c r="R1461" s="6" t="e">
        <f t="shared" si="91"/>
        <v>#DIV/0!</v>
      </c>
      <c r="S1461" t="s">
        <v>8322</v>
      </c>
      <c r="T1461" t="s">
        <v>8341</v>
      </c>
    </row>
    <row r="1462" spans="1:20" ht="43.2" x14ac:dyDescent="0.3">
      <c r="A1462">
        <v>1460</v>
      </c>
      <c r="B1462" s="3" t="s">
        <v>1461</v>
      </c>
      <c r="C1462" s="3" t="s">
        <v>5570</v>
      </c>
      <c r="D1462">
        <v>25000000</v>
      </c>
      <c r="E1462">
        <v>0</v>
      </c>
      <c r="F1462" t="s">
        <v>8220</v>
      </c>
      <c r="G1462" t="s">
        <v>8224</v>
      </c>
      <c r="H1462" t="s">
        <v>8246</v>
      </c>
      <c r="I1462">
        <v>1417391100</v>
      </c>
      <c r="J1462" s="10">
        <f t="shared" si="88"/>
        <v>41973.989583333328</v>
      </c>
      <c r="K1462">
        <v>1412371898</v>
      </c>
      <c r="L1462" s="10">
        <f t="shared" si="89"/>
        <v>41915.896967592591</v>
      </c>
      <c r="M1462" t="b">
        <v>0</v>
      </c>
      <c r="N1462">
        <v>0</v>
      </c>
      <c r="O1462" t="b">
        <v>0</v>
      </c>
      <c r="P1462" t="s">
        <v>8287</v>
      </c>
      <c r="Q1462" s="5">
        <f t="shared" si="90"/>
        <v>0</v>
      </c>
      <c r="R1462" s="6" t="e">
        <f t="shared" si="91"/>
        <v>#DIV/0!</v>
      </c>
      <c r="S1462" t="s">
        <v>8322</v>
      </c>
      <c r="T1462" t="s">
        <v>8341</v>
      </c>
    </row>
    <row r="1463" spans="1:20" ht="28.8" x14ac:dyDescent="0.3">
      <c r="A1463">
        <v>1461</v>
      </c>
      <c r="B1463" s="3" t="s">
        <v>1462</v>
      </c>
      <c r="C1463" s="3" t="s">
        <v>5571</v>
      </c>
      <c r="D1463">
        <v>15000</v>
      </c>
      <c r="E1463">
        <v>15186.69</v>
      </c>
      <c r="F1463" t="s">
        <v>8219</v>
      </c>
      <c r="G1463" t="s">
        <v>8224</v>
      </c>
      <c r="H1463" t="s">
        <v>8246</v>
      </c>
      <c r="I1463">
        <v>1413849600</v>
      </c>
      <c r="J1463" s="10">
        <f t="shared" si="88"/>
        <v>41933</v>
      </c>
      <c r="K1463">
        <v>1410967754</v>
      </c>
      <c r="L1463" s="10">
        <f t="shared" si="89"/>
        <v>41899.645300925928</v>
      </c>
      <c r="M1463" t="b">
        <v>1</v>
      </c>
      <c r="N1463">
        <v>340</v>
      </c>
      <c r="O1463" t="b">
        <v>1</v>
      </c>
      <c r="P1463" t="s">
        <v>8288</v>
      </c>
      <c r="Q1463" s="5">
        <f t="shared" si="90"/>
        <v>1.012446</v>
      </c>
      <c r="R1463" s="6">
        <f t="shared" si="91"/>
        <v>44.66673529411765</v>
      </c>
      <c r="S1463" t="s">
        <v>8322</v>
      </c>
      <c r="T1463" t="s">
        <v>8342</v>
      </c>
    </row>
    <row r="1464" spans="1:20" ht="28.8" x14ac:dyDescent="0.3">
      <c r="A1464">
        <v>1462</v>
      </c>
      <c r="B1464" s="3" t="s">
        <v>1463</v>
      </c>
      <c r="C1464" s="3" t="s">
        <v>5572</v>
      </c>
      <c r="D1464">
        <v>4000</v>
      </c>
      <c r="E1464">
        <v>4340.7</v>
      </c>
      <c r="F1464" t="s">
        <v>8219</v>
      </c>
      <c r="G1464" t="s">
        <v>8224</v>
      </c>
      <c r="H1464" t="s">
        <v>8246</v>
      </c>
      <c r="I1464">
        <v>1365609271</v>
      </c>
      <c r="J1464" s="10">
        <f t="shared" si="88"/>
        <v>41374.662858796299</v>
      </c>
      <c r="K1464">
        <v>1363017271</v>
      </c>
      <c r="L1464" s="10">
        <f t="shared" si="89"/>
        <v>41344.662858796299</v>
      </c>
      <c r="M1464" t="b">
        <v>1</v>
      </c>
      <c r="N1464">
        <v>150</v>
      </c>
      <c r="O1464" t="b">
        <v>1</v>
      </c>
      <c r="P1464" t="s">
        <v>8288</v>
      </c>
      <c r="Q1464" s="5">
        <f t="shared" si="90"/>
        <v>1.085175</v>
      </c>
      <c r="R1464" s="6">
        <f t="shared" si="91"/>
        <v>28.937999999999999</v>
      </c>
      <c r="S1464" t="s">
        <v>8322</v>
      </c>
      <c r="T1464" t="s">
        <v>8342</v>
      </c>
    </row>
    <row r="1465" spans="1:20" ht="43.2" x14ac:dyDescent="0.3">
      <c r="A1465">
        <v>1463</v>
      </c>
      <c r="B1465" s="3" t="s">
        <v>1464</v>
      </c>
      <c r="C1465" s="3" t="s">
        <v>5573</v>
      </c>
      <c r="D1465">
        <v>600</v>
      </c>
      <c r="E1465">
        <v>886</v>
      </c>
      <c r="F1465" t="s">
        <v>8219</v>
      </c>
      <c r="G1465" t="s">
        <v>8224</v>
      </c>
      <c r="H1465" t="s">
        <v>8246</v>
      </c>
      <c r="I1465">
        <v>1365367938</v>
      </c>
      <c r="J1465" s="10">
        <f t="shared" si="88"/>
        <v>41371.869652777779</v>
      </c>
      <c r="K1465">
        <v>1361483538</v>
      </c>
      <c r="L1465" s="10">
        <f t="shared" si="89"/>
        <v>41326.911319444444</v>
      </c>
      <c r="M1465" t="b">
        <v>1</v>
      </c>
      <c r="N1465">
        <v>25</v>
      </c>
      <c r="O1465" t="b">
        <v>1</v>
      </c>
      <c r="P1465" t="s">
        <v>8288</v>
      </c>
      <c r="Q1465" s="5">
        <f t="shared" si="90"/>
        <v>1.4766666666666666</v>
      </c>
      <c r="R1465" s="6">
        <f t="shared" si="91"/>
        <v>35.44</v>
      </c>
      <c r="S1465" t="s">
        <v>8322</v>
      </c>
      <c r="T1465" t="s">
        <v>8342</v>
      </c>
    </row>
    <row r="1466" spans="1:20" x14ac:dyDescent="0.3">
      <c r="A1466">
        <v>1464</v>
      </c>
      <c r="B1466" s="3" t="s">
        <v>1465</v>
      </c>
      <c r="C1466" s="3" t="s">
        <v>5574</v>
      </c>
      <c r="D1466">
        <v>5000</v>
      </c>
      <c r="E1466">
        <v>8160</v>
      </c>
      <c r="F1466" t="s">
        <v>8219</v>
      </c>
      <c r="G1466" t="s">
        <v>8224</v>
      </c>
      <c r="H1466" t="s">
        <v>8246</v>
      </c>
      <c r="I1466">
        <v>1361029958</v>
      </c>
      <c r="J1466" s="10">
        <f t="shared" si="88"/>
        <v>41321.661550925928</v>
      </c>
      <c r="K1466">
        <v>1358437958</v>
      </c>
      <c r="L1466" s="10">
        <f t="shared" si="89"/>
        <v>41291.661550925928</v>
      </c>
      <c r="M1466" t="b">
        <v>1</v>
      </c>
      <c r="N1466">
        <v>234</v>
      </c>
      <c r="O1466" t="b">
        <v>1</v>
      </c>
      <c r="P1466" t="s">
        <v>8288</v>
      </c>
      <c r="Q1466" s="5">
        <f t="shared" si="90"/>
        <v>1.6319999999999999</v>
      </c>
      <c r="R1466" s="6">
        <f t="shared" si="91"/>
        <v>34.871794871794869</v>
      </c>
      <c r="S1466" t="s">
        <v>8322</v>
      </c>
      <c r="T1466" t="s">
        <v>8342</v>
      </c>
    </row>
    <row r="1467" spans="1:20" ht="43.2" x14ac:dyDescent="0.3">
      <c r="A1467">
        <v>1465</v>
      </c>
      <c r="B1467" s="3" t="s">
        <v>1466</v>
      </c>
      <c r="C1467" s="3" t="s">
        <v>5575</v>
      </c>
      <c r="D1467">
        <v>30000</v>
      </c>
      <c r="E1467">
        <v>136924.35</v>
      </c>
      <c r="F1467" t="s">
        <v>8219</v>
      </c>
      <c r="G1467" t="s">
        <v>8224</v>
      </c>
      <c r="H1467" t="s">
        <v>8246</v>
      </c>
      <c r="I1467">
        <v>1332385200</v>
      </c>
      <c r="J1467" s="10">
        <f t="shared" si="88"/>
        <v>40990.125</v>
      </c>
      <c r="K1467">
        <v>1329759452</v>
      </c>
      <c r="L1467" s="10">
        <f t="shared" si="89"/>
        <v>40959.734398148146</v>
      </c>
      <c r="M1467" t="b">
        <v>1</v>
      </c>
      <c r="N1467">
        <v>2602</v>
      </c>
      <c r="O1467" t="b">
        <v>1</v>
      </c>
      <c r="P1467" t="s">
        <v>8288</v>
      </c>
      <c r="Q1467" s="5">
        <f t="shared" si="90"/>
        <v>4.5641449999999999</v>
      </c>
      <c r="R1467" s="6">
        <f t="shared" si="91"/>
        <v>52.622732513451197</v>
      </c>
      <c r="S1467" t="s">
        <v>8322</v>
      </c>
      <c r="T1467" t="s">
        <v>8342</v>
      </c>
    </row>
    <row r="1468" spans="1:20" ht="43.2" x14ac:dyDescent="0.3">
      <c r="A1468">
        <v>1466</v>
      </c>
      <c r="B1468" s="3" t="s">
        <v>1467</v>
      </c>
      <c r="C1468" s="3" t="s">
        <v>5576</v>
      </c>
      <c r="D1468">
        <v>16000</v>
      </c>
      <c r="E1468">
        <v>17260.37</v>
      </c>
      <c r="F1468" t="s">
        <v>8219</v>
      </c>
      <c r="G1468" t="s">
        <v>8224</v>
      </c>
      <c r="H1468" t="s">
        <v>8246</v>
      </c>
      <c r="I1468">
        <v>1452574800</v>
      </c>
      <c r="J1468" s="10">
        <f t="shared" si="88"/>
        <v>42381.208333333328</v>
      </c>
      <c r="K1468">
        <v>1449029266</v>
      </c>
      <c r="L1468" s="10">
        <f t="shared" si="89"/>
        <v>42340.172060185185</v>
      </c>
      <c r="M1468" t="b">
        <v>1</v>
      </c>
      <c r="N1468">
        <v>248</v>
      </c>
      <c r="O1468" t="b">
        <v>1</v>
      </c>
      <c r="P1468" t="s">
        <v>8288</v>
      </c>
      <c r="Q1468" s="5">
        <f t="shared" si="90"/>
        <v>1.0787731249999999</v>
      </c>
      <c r="R1468" s="6">
        <f t="shared" si="91"/>
        <v>69.598266129032254</v>
      </c>
      <c r="S1468" t="s">
        <v>8322</v>
      </c>
      <c r="T1468" t="s">
        <v>8342</v>
      </c>
    </row>
    <row r="1469" spans="1:20" ht="28.8" x14ac:dyDescent="0.3">
      <c r="A1469">
        <v>1467</v>
      </c>
      <c r="B1469" s="3" t="s">
        <v>1468</v>
      </c>
      <c r="C1469" s="3" t="s">
        <v>5577</v>
      </c>
      <c r="D1469">
        <v>40000</v>
      </c>
      <c r="E1469">
        <v>46032</v>
      </c>
      <c r="F1469" t="s">
        <v>8219</v>
      </c>
      <c r="G1469" t="s">
        <v>8224</v>
      </c>
      <c r="H1469" t="s">
        <v>8246</v>
      </c>
      <c r="I1469">
        <v>1332699285</v>
      </c>
      <c r="J1469" s="10">
        <f t="shared" si="88"/>
        <v>40993.760243055556</v>
      </c>
      <c r="K1469">
        <v>1327518885</v>
      </c>
      <c r="L1469" s="10">
        <f t="shared" si="89"/>
        <v>40933.80190972222</v>
      </c>
      <c r="M1469" t="b">
        <v>1</v>
      </c>
      <c r="N1469">
        <v>600</v>
      </c>
      <c r="O1469" t="b">
        <v>1</v>
      </c>
      <c r="P1469" t="s">
        <v>8288</v>
      </c>
      <c r="Q1469" s="5">
        <f t="shared" si="90"/>
        <v>1.1508</v>
      </c>
      <c r="R1469" s="6">
        <f t="shared" si="91"/>
        <v>76.72</v>
      </c>
      <c r="S1469" t="s">
        <v>8322</v>
      </c>
      <c r="T1469" t="s">
        <v>8342</v>
      </c>
    </row>
    <row r="1470" spans="1:20" ht="43.2" x14ac:dyDescent="0.3">
      <c r="A1470">
        <v>1468</v>
      </c>
      <c r="B1470" s="3" t="s">
        <v>1469</v>
      </c>
      <c r="C1470" s="3" t="s">
        <v>5578</v>
      </c>
      <c r="D1470">
        <v>9500</v>
      </c>
      <c r="E1470">
        <v>9725</v>
      </c>
      <c r="F1470" t="s">
        <v>8219</v>
      </c>
      <c r="G1470" t="s">
        <v>8224</v>
      </c>
      <c r="H1470" t="s">
        <v>8246</v>
      </c>
      <c r="I1470">
        <v>1307838049</v>
      </c>
      <c r="J1470" s="10">
        <f t="shared" si="88"/>
        <v>40706.014456018522</v>
      </c>
      <c r="K1470">
        <v>1302654049</v>
      </c>
      <c r="L1470" s="10">
        <f t="shared" si="89"/>
        <v>40646.014456018522</v>
      </c>
      <c r="M1470" t="b">
        <v>1</v>
      </c>
      <c r="N1470">
        <v>293</v>
      </c>
      <c r="O1470" t="b">
        <v>1</v>
      </c>
      <c r="P1470" t="s">
        <v>8288</v>
      </c>
      <c r="Q1470" s="5">
        <f t="shared" si="90"/>
        <v>1.0236842105263158</v>
      </c>
      <c r="R1470" s="6">
        <f t="shared" si="91"/>
        <v>33.191126279863482</v>
      </c>
      <c r="S1470" t="s">
        <v>8322</v>
      </c>
      <c r="T1470" t="s">
        <v>8342</v>
      </c>
    </row>
    <row r="1471" spans="1:20" ht="43.2" x14ac:dyDescent="0.3">
      <c r="A1471">
        <v>1469</v>
      </c>
      <c r="B1471" s="3" t="s">
        <v>1470</v>
      </c>
      <c r="C1471" s="3" t="s">
        <v>5579</v>
      </c>
      <c r="D1471">
        <v>44250</v>
      </c>
      <c r="E1471">
        <v>47978</v>
      </c>
      <c r="F1471" t="s">
        <v>8219</v>
      </c>
      <c r="G1471" t="s">
        <v>8224</v>
      </c>
      <c r="H1471" t="s">
        <v>8246</v>
      </c>
      <c r="I1471">
        <v>1360938109</v>
      </c>
      <c r="J1471" s="10">
        <f t="shared" si="88"/>
        <v>41320.598483796297</v>
      </c>
      <c r="K1471">
        <v>1358346109</v>
      </c>
      <c r="L1471" s="10">
        <f t="shared" si="89"/>
        <v>41290.598483796297</v>
      </c>
      <c r="M1471" t="b">
        <v>1</v>
      </c>
      <c r="N1471">
        <v>321</v>
      </c>
      <c r="O1471" t="b">
        <v>1</v>
      </c>
      <c r="P1471" t="s">
        <v>8288</v>
      </c>
      <c r="Q1471" s="5">
        <f t="shared" si="90"/>
        <v>1.0842485875706214</v>
      </c>
      <c r="R1471" s="6">
        <f t="shared" si="91"/>
        <v>149.46417445482865</v>
      </c>
      <c r="S1471" t="s">
        <v>8322</v>
      </c>
      <c r="T1471" t="s">
        <v>8342</v>
      </c>
    </row>
    <row r="1472" spans="1:20" ht="57.6" x14ac:dyDescent="0.3">
      <c r="A1472">
        <v>1470</v>
      </c>
      <c r="B1472" s="3" t="s">
        <v>1471</v>
      </c>
      <c r="C1472" s="3" t="s">
        <v>5580</v>
      </c>
      <c r="D1472">
        <v>1500</v>
      </c>
      <c r="E1472">
        <v>1877</v>
      </c>
      <c r="F1472" t="s">
        <v>8219</v>
      </c>
      <c r="G1472" t="s">
        <v>8224</v>
      </c>
      <c r="H1472" t="s">
        <v>8246</v>
      </c>
      <c r="I1472">
        <v>1356724263</v>
      </c>
      <c r="J1472" s="10">
        <f t="shared" si="88"/>
        <v>41271.827118055553</v>
      </c>
      <c r="K1472">
        <v>1354909863</v>
      </c>
      <c r="L1472" s="10">
        <f t="shared" si="89"/>
        <v>41250.827118055553</v>
      </c>
      <c r="M1472" t="b">
        <v>1</v>
      </c>
      <c r="N1472">
        <v>81</v>
      </c>
      <c r="O1472" t="b">
        <v>1</v>
      </c>
      <c r="P1472" t="s">
        <v>8288</v>
      </c>
      <c r="Q1472" s="5">
        <f t="shared" si="90"/>
        <v>1.2513333333333334</v>
      </c>
      <c r="R1472" s="6">
        <f t="shared" si="91"/>
        <v>23.172839506172838</v>
      </c>
      <c r="S1472" t="s">
        <v>8322</v>
      </c>
      <c r="T1472" t="s">
        <v>8342</v>
      </c>
    </row>
    <row r="1473" spans="1:20" ht="43.2" x14ac:dyDescent="0.3">
      <c r="A1473">
        <v>1471</v>
      </c>
      <c r="B1473" s="3" t="s">
        <v>1472</v>
      </c>
      <c r="C1473" s="3" t="s">
        <v>5581</v>
      </c>
      <c r="D1473">
        <v>32000</v>
      </c>
      <c r="E1473">
        <v>33229</v>
      </c>
      <c r="F1473" t="s">
        <v>8219</v>
      </c>
      <c r="G1473" t="s">
        <v>8224</v>
      </c>
      <c r="H1473" t="s">
        <v>8246</v>
      </c>
      <c r="I1473">
        <v>1428620334</v>
      </c>
      <c r="J1473" s="10">
        <f t="shared" si="88"/>
        <v>42103.957569444443</v>
      </c>
      <c r="K1473">
        <v>1426028334</v>
      </c>
      <c r="L1473" s="10">
        <f t="shared" si="89"/>
        <v>42073.957569444443</v>
      </c>
      <c r="M1473" t="b">
        <v>1</v>
      </c>
      <c r="N1473">
        <v>343</v>
      </c>
      <c r="O1473" t="b">
        <v>1</v>
      </c>
      <c r="P1473" t="s">
        <v>8288</v>
      </c>
      <c r="Q1473" s="5">
        <f t="shared" si="90"/>
        <v>1.03840625</v>
      </c>
      <c r="R1473" s="6">
        <f t="shared" si="91"/>
        <v>96.877551020408163</v>
      </c>
      <c r="S1473" t="s">
        <v>8322</v>
      </c>
      <c r="T1473" t="s">
        <v>8342</v>
      </c>
    </row>
    <row r="1474" spans="1:20" ht="57.6" x14ac:dyDescent="0.3">
      <c r="A1474">
        <v>1472</v>
      </c>
      <c r="B1474" s="3" t="s">
        <v>1473</v>
      </c>
      <c r="C1474" s="3" t="s">
        <v>5582</v>
      </c>
      <c r="D1474">
        <v>25000</v>
      </c>
      <c r="E1474">
        <v>34676</v>
      </c>
      <c r="F1474" t="s">
        <v>8219</v>
      </c>
      <c r="G1474" t="s">
        <v>8224</v>
      </c>
      <c r="H1474" t="s">
        <v>8246</v>
      </c>
      <c r="I1474">
        <v>1381928503</v>
      </c>
      <c r="J1474" s="10">
        <f t="shared" si="88"/>
        <v>41563.542858796296</v>
      </c>
      <c r="K1474">
        <v>1379336503</v>
      </c>
      <c r="L1474" s="10">
        <f t="shared" si="89"/>
        <v>41533.542858796296</v>
      </c>
      <c r="M1474" t="b">
        <v>1</v>
      </c>
      <c r="N1474">
        <v>336</v>
      </c>
      <c r="O1474" t="b">
        <v>1</v>
      </c>
      <c r="P1474" t="s">
        <v>8288</v>
      </c>
      <c r="Q1474" s="5">
        <f t="shared" si="90"/>
        <v>1.3870400000000001</v>
      </c>
      <c r="R1474" s="6">
        <f t="shared" si="91"/>
        <v>103.20238095238095</v>
      </c>
      <c r="S1474" t="s">
        <v>8322</v>
      </c>
      <c r="T1474" t="s">
        <v>8342</v>
      </c>
    </row>
    <row r="1475" spans="1:20" x14ac:dyDescent="0.3">
      <c r="A1475">
        <v>1473</v>
      </c>
      <c r="B1475" s="3" t="s">
        <v>1474</v>
      </c>
      <c r="C1475" s="3" t="s">
        <v>5583</v>
      </c>
      <c r="D1475">
        <v>1500</v>
      </c>
      <c r="E1475">
        <v>1807.74</v>
      </c>
      <c r="F1475" t="s">
        <v>8219</v>
      </c>
      <c r="G1475" t="s">
        <v>8224</v>
      </c>
      <c r="H1475" t="s">
        <v>8246</v>
      </c>
      <c r="I1475">
        <v>1330644639</v>
      </c>
      <c r="J1475" s="10">
        <f t="shared" ref="J1475:J1538" si="92">(((I1475/60)/60)/24)+DATE(1970,1,1)</f>
        <v>40969.979618055557</v>
      </c>
      <c r="K1475">
        <v>1328052639</v>
      </c>
      <c r="L1475" s="10">
        <f t="shared" ref="L1475:L1538" si="93">(((K1475/60)/60)/24)+DATE(1970,1,1)</f>
        <v>40939.979618055557</v>
      </c>
      <c r="M1475" t="b">
        <v>1</v>
      </c>
      <c r="N1475">
        <v>47</v>
      </c>
      <c r="O1475" t="b">
        <v>1</v>
      </c>
      <c r="P1475" t="s">
        <v>8288</v>
      </c>
      <c r="Q1475" s="5">
        <f t="shared" ref="Q1475:Q1538" si="94">E1475/D1475</f>
        <v>1.20516</v>
      </c>
      <c r="R1475" s="6">
        <f t="shared" ref="R1475:R1538" si="95">E1475/N1475</f>
        <v>38.462553191489363</v>
      </c>
      <c r="S1475" t="s">
        <v>8322</v>
      </c>
      <c r="T1475" t="s">
        <v>8342</v>
      </c>
    </row>
    <row r="1476" spans="1:20" ht="43.2" x14ac:dyDescent="0.3">
      <c r="A1476">
        <v>1474</v>
      </c>
      <c r="B1476" s="3" t="s">
        <v>1475</v>
      </c>
      <c r="C1476" s="3" t="s">
        <v>5584</v>
      </c>
      <c r="D1476">
        <v>3000</v>
      </c>
      <c r="E1476">
        <v>3368</v>
      </c>
      <c r="F1476" t="s">
        <v>8219</v>
      </c>
      <c r="G1476" t="s">
        <v>8224</v>
      </c>
      <c r="H1476" t="s">
        <v>8246</v>
      </c>
      <c r="I1476">
        <v>1379093292</v>
      </c>
      <c r="J1476" s="10">
        <f t="shared" si="92"/>
        <v>41530.727916666663</v>
      </c>
      <c r="K1476">
        <v>1376501292</v>
      </c>
      <c r="L1476" s="10">
        <f t="shared" si="93"/>
        <v>41500.727916666663</v>
      </c>
      <c r="M1476" t="b">
        <v>1</v>
      </c>
      <c r="N1476">
        <v>76</v>
      </c>
      <c r="O1476" t="b">
        <v>1</v>
      </c>
      <c r="P1476" t="s">
        <v>8288</v>
      </c>
      <c r="Q1476" s="5">
        <f t="shared" si="94"/>
        <v>1.1226666666666667</v>
      </c>
      <c r="R1476" s="6">
        <f t="shared" si="95"/>
        <v>44.315789473684212</v>
      </c>
      <c r="S1476" t="s">
        <v>8322</v>
      </c>
      <c r="T1476" t="s">
        <v>8342</v>
      </c>
    </row>
    <row r="1477" spans="1:20" ht="43.2" x14ac:dyDescent="0.3">
      <c r="A1477">
        <v>1475</v>
      </c>
      <c r="B1477" s="3" t="s">
        <v>1476</v>
      </c>
      <c r="C1477" s="3" t="s">
        <v>5585</v>
      </c>
      <c r="D1477">
        <v>15000</v>
      </c>
      <c r="E1477">
        <v>28300.45</v>
      </c>
      <c r="F1477" t="s">
        <v>8219</v>
      </c>
      <c r="G1477" t="s">
        <v>8224</v>
      </c>
      <c r="H1477" t="s">
        <v>8246</v>
      </c>
      <c r="I1477">
        <v>1419051540</v>
      </c>
      <c r="J1477" s="10">
        <f t="shared" si="92"/>
        <v>41993.207638888889</v>
      </c>
      <c r="K1477">
        <v>1416244863</v>
      </c>
      <c r="L1477" s="10">
        <f t="shared" si="93"/>
        <v>41960.722951388889</v>
      </c>
      <c r="M1477" t="b">
        <v>1</v>
      </c>
      <c r="N1477">
        <v>441</v>
      </c>
      <c r="O1477" t="b">
        <v>1</v>
      </c>
      <c r="P1477" t="s">
        <v>8288</v>
      </c>
      <c r="Q1477" s="5">
        <f t="shared" si="94"/>
        <v>1.8866966666666667</v>
      </c>
      <c r="R1477" s="6">
        <f t="shared" si="95"/>
        <v>64.173356009070289</v>
      </c>
      <c r="S1477" t="s">
        <v>8322</v>
      </c>
      <c r="T1477" t="s">
        <v>8342</v>
      </c>
    </row>
    <row r="1478" spans="1:20" ht="28.8" x14ac:dyDescent="0.3">
      <c r="A1478">
        <v>1476</v>
      </c>
      <c r="B1478" s="3" t="s">
        <v>1477</v>
      </c>
      <c r="C1478" s="3" t="s">
        <v>5586</v>
      </c>
      <c r="D1478">
        <v>6000</v>
      </c>
      <c r="E1478">
        <v>39693.279999999999</v>
      </c>
      <c r="F1478" t="s">
        <v>8219</v>
      </c>
      <c r="G1478" t="s">
        <v>8224</v>
      </c>
      <c r="H1478" t="s">
        <v>8246</v>
      </c>
      <c r="I1478">
        <v>1315616422</v>
      </c>
      <c r="J1478" s="10">
        <f t="shared" si="92"/>
        <v>40796.041921296295</v>
      </c>
      <c r="K1478">
        <v>1313024422</v>
      </c>
      <c r="L1478" s="10">
        <f t="shared" si="93"/>
        <v>40766.041921296295</v>
      </c>
      <c r="M1478" t="b">
        <v>1</v>
      </c>
      <c r="N1478">
        <v>916</v>
      </c>
      <c r="O1478" t="b">
        <v>1</v>
      </c>
      <c r="P1478" t="s">
        <v>8288</v>
      </c>
      <c r="Q1478" s="5">
        <f t="shared" si="94"/>
        <v>6.6155466666666669</v>
      </c>
      <c r="R1478" s="6">
        <f t="shared" si="95"/>
        <v>43.333275109170302</v>
      </c>
      <c r="S1478" t="s">
        <v>8322</v>
      </c>
      <c r="T1478" t="s">
        <v>8342</v>
      </c>
    </row>
    <row r="1479" spans="1:20" ht="43.2" x14ac:dyDescent="0.3">
      <c r="A1479">
        <v>1477</v>
      </c>
      <c r="B1479" s="3" t="s">
        <v>1478</v>
      </c>
      <c r="C1479" s="3" t="s">
        <v>5587</v>
      </c>
      <c r="D1479">
        <v>30000</v>
      </c>
      <c r="E1479">
        <v>33393</v>
      </c>
      <c r="F1479" t="s">
        <v>8219</v>
      </c>
      <c r="G1479" t="s">
        <v>8224</v>
      </c>
      <c r="H1479" t="s">
        <v>8246</v>
      </c>
      <c r="I1479">
        <v>1324609200</v>
      </c>
      <c r="J1479" s="10">
        <f t="shared" si="92"/>
        <v>40900.125</v>
      </c>
      <c r="K1479">
        <v>1319467604</v>
      </c>
      <c r="L1479" s="10">
        <f t="shared" si="93"/>
        <v>40840.615787037037</v>
      </c>
      <c r="M1479" t="b">
        <v>1</v>
      </c>
      <c r="N1479">
        <v>369</v>
      </c>
      <c r="O1479" t="b">
        <v>1</v>
      </c>
      <c r="P1479" t="s">
        <v>8288</v>
      </c>
      <c r="Q1479" s="5">
        <f t="shared" si="94"/>
        <v>1.1131</v>
      </c>
      <c r="R1479" s="6">
        <f t="shared" si="95"/>
        <v>90.495934959349597</v>
      </c>
      <c r="S1479" t="s">
        <v>8322</v>
      </c>
      <c r="T1479" t="s">
        <v>8342</v>
      </c>
    </row>
    <row r="1480" spans="1:20" ht="43.2" x14ac:dyDescent="0.3">
      <c r="A1480">
        <v>1478</v>
      </c>
      <c r="B1480" s="3" t="s">
        <v>1479</v>
      </c>
      <c r="C1480" s="3" t="s">
        <v>5588</v>
      </c>
      <c r="D1480">
        <v>50000</v>
      </c>
      <c r="E1480">
        <v>590807.11</v>
      </c>
      <c r="F1480" t="s">
        <v>8219</v>
      </c>
      <c r="G1480" t="s">
        <v>8224</v>
      </c>
      <c r="H1480" t="s">
        <v>8246</v>
      </c>
      <c r="I1480">
        <v>1368564913</v>
      </c>
      <c r="J1480" s="10">
        <f t="shared" si="92"/>
        <v>41408.871678240743</v>
      </c>
      <c r="K1480">
        <v>1367355313</v>
      </c>
      <c r="L1480" s="10">
        <f t="shared" si="93"/>
        <v>41394.871678240743</v>
      </c>
      <c r="M1480" t="b">
        <v>1</v>
      </c>
      <c r="N1480">
        <v>20242</v>
      </c>
      <c r="O1480" t="b">
        <v>1</v>
      </c>
      <c r="P1480" t="s">
        <v>8288</v>
      </c>
      <c r="Q1480" s="5">
        <f t="shared" si="94"/>
        <v>11.8161422</v>
      </c>
      <c r="R1480" s="6">
        <f t="shared" si="95"/>
        <v>29.187190495010373</v>
      </c>
      <c r="S1480" t="s">
        <v>8322</v>
      </c>
      <c r="T1480" t="s">
        <v>8342</v>
      </c>
    </row>
    <row r="1481" spans="1:20" ht="43.2" x14ac:dyDescent="0.3">
      <c r="A1481">
        <v>1479</v>
      </c>
      <c r="B1481" s="3" t="s">
        <v>1480</v>
      </c>
      <c r="C1481" s="3" t="s">
        <v>5589</v>
      </c>
      <c r="D1481">
        <v>1600</v>
      </c>
      <c r="E1481">
        <v>2198</v>
      </c>
      <c r="F1481" t="s">
        <v>8219</v>
      </c>
      <c r="G1481" t="s">
        <v>8224</v>
      </c>
      <c r="H1481" t="s">
        <v>8246</v>
      </c>
      <c r="I1481">
        <v>1399694340</v>
      </c>
      <c r="J1481" s="10">
        <f t="shared" si="92"/>
        <v>41769.165972222225</v>
      </c>
      <c r="K1481">
        <v>1398448389</v>
      </c>
      <c r="L1481" s="10">
        <f t="shared" si="93"/>
        <v>41754.745243055557</v>
      </c>
      <c r="M1481" t="b">
        <v>1</v>
      </c>
      <c r="N1481">
        <v>71</v>
      </c>
      <c r="O1481" t="b">
        <v>1</v>
      </c>
      <c r="P1481" t="s">
        <v>8288</v>
      </c>
      <c r="Q1481" s="5">
        <f t="shared" si="94"/>
        <v>1.37375</v>
      </c>
      <c r="R1481" s="6">
        <f t="shared" si="95"/>
        <v>30.95774647887324</v>
      </c>
      <c r="S1481" t="s">
        <v>8322</v>
      </c>
      <c r="T1481" t="s">
        <v>8342</v>
      </c>
    </row>
    <row r="1482" spans="1:20" ht="43.2" x14ac:dyDescent="0.3">
      <c r="A1482">
        <v>1480</v>
      </c>
      <c r="B1482" s="3" t="s">
        <v>1481</v>
      </c>
      <c r="C1482" s="3" t="s">
        <v>5590</v>
      </c>
      <c r="D1482">
        <v>50000</v>
      </c>
      <c r="E1482">
        <v>58520.2</v>
      </c>
      <c r="F1482" t="s">
        <v>8219</v>
      </c>
      <c r="G1482" t="s">
        <v>8224</v>
      </c>
      <c r="H1482" t="s">
        <v>8246</v>
      </c>
      <c r="I1482">
        <v>1374858000</v>
      </c>
      <c r="J1482" s="10">
        <f t="shared" si="92"/>
        <v>41481.708333333336</v>
      </c>
      <c r="K1482">
        <v>1373408699</v>
      </c>
      <c r="L1482" s="10">
        <f t="shared" si="93"/>
        <v>41464.934016203704</v>
      </c>
      <c r="M1482" t="b">
        <v>1</v>
      </c>
      <c r="N1482">
        <v>635</v>
      </c>
      <c r="O1482" t="b">
        <v>1</v>
      </c>
      <c r="P1482" t="s">
        <v>8288</v>
      </c>
      <c r="Q1482" s="5">
        <f t="shared" si="94"/>
        <v>1.170404</v>
      </c>
      <c r="R1482" s="6">
        <f t="shared" si="95"/>
        <v>92.157795275590544</v>
      </c>
      <c r="S1482" t="s">
        <v>8322</v>
      </c>
      <c r="T1482" t="s">
        <v>8342</v>
      </c>
    </row>
    <row r="1483" spans="1:20" ht="43.2" x14ac:dyDescent="0.3">
      <c r="A1483">
        <v>1481</v>
      </c>
      <c r="B1483" s="3" t="s">
        <v>1482</v>
      </c>
      <c r="C1483" s="3" t="s">
        <v>5591</v>
      </c>
      <c r="D1483">
        <v>5000</v>
      </c>
      <c r="E1483">
        <v>105</v>
      </c>
      <c r="F1483" t="s">
        <v>8221</v>
      </c>
      <c r="G1483" t="s">
        <v>8229</v>
      </c>
      <c r="H1483" t="s">
        <v>8251</v>
      </c>
      <c r="I1483">
        <v>1383430145</v>
      </c>
      <c r="J1483" s="10">
        <f t="shared" si="92"/>
        <v>41580.922974537039</v>
      </c>
      <c r="K1483">
        <v>1380838145</v>
      </c>
      <c r="L1483" s="10">
        <f t="shared" si="93"/>
        <v>41550.922974537039</v>
      </c>
      <c r="M1483" t="b">
        <v>0</v>
      </c>
      <c r="N1483">
        <v>6</v>
      </c>
      <c r="O1483" t="b">
        <v>0</v>
      </c>
      <c r="P1483" t="s">
        <v>8275</v>
      </c>
      <c r="Q1483" s="5">
        <f t="shared" si="94"/>
        <v>2.1000000000000001E-2</v>
      </c>
      <c r="R1483" s="6">
        <f t="shared" si="95"/>
        <v>17.5</v>
      </c>
      <c r="S1483" t="s">
        <v>8322</v>
      </c>
      <c r="T1483" t="s">
        <v>8324</v>
      </c>
    </row>
    <row r="1484" spans="1:20" ht="43.2" x14ac:dyDescent="0.3">
      <c r="A1484">
        <v>1482</v>
      </c>
      <c r="B1484" s="3" t="s">
        <v>1483</v>
      </c>
      <c r="C1484" s="3" t="s">
        <v>5592</v>
      </c>
      <c r="D1484">
        <v>5000</v>
      </c>
      <c r="E1484">
        <v>5</v>
      </c>
      <c r="F1484" t="s">
        <v>8221</v>
      </c>
      <c r="G1484" t="s">
        <v>8224</v>
      </c>
      <c r="H1484" t="s">
        <v>8246</v>
      </c>
      <c r="I1484">
        <v>1347004260</v>
      </c>
      <c r="J1484" s="10">
        <f t="shared" si="92"/>
        <v>41159.32708333333</v>
      </c>
      <c r="K1484">
        <v>1345062936</v>
      </c>
      <c r="L1484" s="10">
        <f t="shared" si="93"/>
        <v>41136.85805555556</v>
      </c>
      <c r="M1484" t="b">
        <v>0</v>
      </c>
      <c r="N1484">
        <v>1</v>
      </c>
      <c r="O1484" t="b">
        <v>0</v>
      </c>
      <c r="P1484" t="s">
        <v>8275</v>
      </c>
      <c r="Q1484" s="5">
        <f t="shared" si="94"/>
        <v>1E-3</v>
      </c>
      <c r="R1484" s="6">
        <f t="shared" si="95"/>
        <v>5</v>
      </c>
      <c r="S1484" t="s">
        <v>8322</v>
      </c>
      <c r="T1484" t="s">
        <v>8324</v>
      </c>
    </row>
    <row r="1485" spans="1:20" ht="43.2" x14ac:dyDescent="0.3">
      <c r="A1485">
        <v>1483</v>
      </c>
      <c r="B1485" s="3" t="s">
        <v>1484</v>
      </c>
      <c r="C1485" s="3" t="s">
        <v>5593</v>
      </c>
      <c r="D1485">
        <v>7000</v>
      </c>
      <c r="E1485">
        <v>50</v>
      </c>
      <c r="F1485" t="s">
        <v>8221</v>
      </c>
      <c r="G1485" t="s">
        <v>8224</v>
      </c>
      <c r="H1485" t="s">
        <v>8246</v>
      </c>
      <c r="I1485">
        <v>1469162275</v>
      </c>
      <c r="J1485" s="10">
        <f t="shared" si="92"/>
        <v>42573.192997685182</v>
      </c>
      <c r="K1485">
        <v>1467002275</v>
      </c>
      <c r="L1485" s="10">
        <f t="shared" si="93"/>
        <v>42548.192997685182</v>
      </c>
      <c r="M1485" t="b">
        <v>0</v>
      </c>
      <c r="N1485">
        <v>2</v>
      </c>
      <c r="O1485" t="b">
        <v>0</v>
      </c>
      <c r="P1485" t="s">
        <v>8275</v>
      </c>
      <c r="Q1485" s="5">
        <f t="shared" si="94"/>
        <v>7.1428571428571426E-3</v>
      </c>
      <c r="R1485" s="6">
        <f t="shared" si="95"/>
        <v>25</v>
      </c>
      <c r="S1485" t="s">
        <v>8322</v>
      </c>
      <c r="T1485" t="s">
        <v>8324</v>
      </c>
    </row>
    <row r="1486" spans="1:20" x14ac:dyDescent="0.3">
      <c r="A1486">
        <v>1484</v>
      </c>
      <c r="B1486" s="3" t="s">
        <v>1485</v>
      </c>
      <c r="C1486" s="3" t="s">
        <v>5594</v>
      </c>
      <c r="D1486">
        <v>2000</v>
      </c>
      <c r="E1486">
        <v>0</v>
      </c>
      <c r="F1486" t="s">
        <v>8221</v>
      </c>
      <c r="G1486" t="s">
        <v>8224</v>
      </c>
      <c r="H1486" t="s">
        <v>8246</v>
      </c>
      <c r="I1486">
        <v>1342882260</v>
      </c>
      <c r="J1486" s="10">
        <f t="shared" si="92"/>
        <v>41111.618750000001</v>
      </c>
      <c r="K1486">
        <v>1337834963</v>
      </c>
      <c r="L1486" s="10">
        <f t="shared" si="93"/>
        <v>41053.200960648144</v>
      </c>
      <c r="M1486" t="b">
        <v>0</v>
      </c>
      <c r="N1486">
        <v>0</v>
      </c>
      <c r="O1486" t="b">
        <v>0</v>
      </c>
      <c r="P1486" t="s">
        <v>8275</v>
      </c>
      <c r="Q1486" s="5">
        <f t="shared" si="94"/>
        <v>0</v>
      </c>
      <c r="R1486" s="6" t="e">
        <f t="shared" si="95"/>
        <v>#DIV/0!</v>
      </c>
      <c r="S1486" t="s">
        <v>8322</v>
      </c>
      <c r="T1486" t="s">
        <v>8324</v>
      </c>
    </row>
    <row r="1487" spans="1:20" ht="43.2" x14ac:dyDescent="0.3">
      <c r="A1487">
        <v>1485</v>
      </c>
      <c r="B1487" s="3" t="s">
        <v>1486</v>
      </c>
      <c r="C1487" s="3" t="s">
        <v>5595</v>
      </c>
      <c r="D1487">
        <v>6700</v>
      </c>
      <c r="E1487">
        <v>150</v>
      </c>
      <c r="F1487" t="s">
        <v>8221</v>
      </c>
      <c r="G1487" t="s">
        <v>8224</v>
      </c>
      <c r="H1487" t="s">
        <v>8246</v>
      </c>
      <c r="I1487">
        <v>1434827173</v>
      </c>
      <c r="J1487" s="10">
        <f t="shared" si="92"/>
        <v>42175.795983796299</v>
      </c>
      <c r="K1487">
        <v>1430939173</v>
      </c>
      <c r="L1487" s="10">
        <f t="shared" si="93"/>
        <v>42130.795983796299</v>
      </c>
      <c r="M1487" t="b">
        <v>0</v>
      </c>
      <c r="N1487">
        <v>3</v>
      </c>
      <c r="O1487" t="b">
        <v>0</v>
      </c>
      <c r="P1487" t="s">
        <v>8275</v>
      </c>
      <c r="Q1487" s="5">
        <f t="shared" si="94"/>
        <v>2.2388059701492536E-2</v>
      </c>
      <c r="R1487" s="6">
        <f t="shared" si="95"/>
        <v>50</v>
      </c>
      <c r="S1487" t="s">
        <v>8322</v>
      </c>
      <c r="T1487" t="s">
        <v>8324</v>
      </c>
    </row>
    <row r="1488" spans="1:20" ht="57.6" x14ac:dyDescent="0.3">
      <c r="A1488">
        <v>1486</v>
      </c>
      <c r="B1488" s="3" t="s">
        <v>1487</v>
      </c>
      <c r="C1488" s="3" t="s">
        <v>5596</v>
      </c>
      <c r="D1488">
        <v>20000</v>
      </c>
      <c r="E1488">
        <v>48</v>
      </c>
      <c r="F1488" t="s">
        <v>8221</v>
      </c>
      <c r="G1488" t="s">
        <v>8224</v>
      </c>
      <c r="H1488" t="s">
        <v>8246</v>
      </c>
      <c r="I1488">
        <v>1425009761</v>
      </c>
      <c r="J1488" s="10">
        <f t="shared" si="92"/>
        <v>42062.168530092589</v>
      </c>
      <c r="K1488">
        <v>1422417761</v>
      </c>
      <c r="L1488" s="10">
        <f t="shared" si="93"/>
        <v>42032.168530092589</v>
      </c>
      <c r="M1488" t="b">
        <v>0</v>
      </c>
      <c r="N1488">
        <v>3</v>
      </c>
      <c r="O1488" t="b">
        <v>0</v>
      </c>
      <c r="P1488" t="s">
        <v>8275</v>
      </c>
      <c r="Q1488" s="5">
        <f t="shared" si="94"/>
        <v>2.3999999999999998E-3</v>
      </c>
      <c r="R1488" s="6">
        <f t="shared" si="95"/>
        <v>16</v>
      </c>
      <c r="S1488" t="s">
        <v>8322</v>
      </c>
      <c r="T1488" t="s">
        <v>8324</v>
      </c>
    </row>
    <row r="1489" spans="1:20" ht="43.2" x14ac:dyDescent="0.3">
      <c r="A1489">
        <v>1487</v>
      </c>
      <c r="B1489" s="3" t="s">
        <v>1488</v>
      </c>
      <c r="C1489" s="3" t="s">
        <v>5597</v>
      </c>
      <c r="D1489">
        <v>10000</v>
      </c>
      <c r="E1489">
        <v>0</v>
      </c>
      <c r="F1489" t="s">
        <v>8221</v>
      </c>
      <c r="G1489" t="s">
        <v>8224</v>
      </c>
      <c r="H1489" t="s">
        <v>8246</v>
      </c>
      <c r="I1489">
        <v>1470175271</v>
      </c>
      <c r="J1489" s="10">
        <f t="shared" si="92"/>
        <v>42584.917488425926</v>
      </c>
      <c r="K1489">
        <v>1467583271</v>
      </c>
      <c r="L1489" s="10">
        <f t="shared" si="93"/>
        <v>42554.917488425926</v>
      </c>
      <c r="M1489" t="b">
        <v>0</v>
      </c>
      <c r="N1489">
        <v>0</v>
      </c>
      <c r="O1489" t="b">
        <v>0</v>
      </c>
      <c r="P1489" t="s">
        <v>8275</v>
      </c>
      <c r="Q1489" s="5">
        <f t="shared" si="94"/>
        <v>0</v>
      </c>
      <c r="R1489" s="6" t="e">
        <f t="shared" si="95"/>
        <v>#DIV/0!</v>
      </c>
      <c r="S1489" t="s">
        <v>8322</v>
      </c>
      <c r="T1489" t="s">
        <v>8324</v>
      </c>
    </row>
    <row r="1490" spans="1:20" ht="43.2" x14ac:dyDescent="0.3">
      <c r="A1490">
        <v>1488</v>
      </c>
      <c r="B1490" s="3" t="s">
        <v>1489</v>
      </c>
      <c r="C1490" s="3" t="s">
        <v>5598</v>
      </c>
      <c r="D1490">
        <v>15000</v>
      </c>
      <c r="E1490">
        <v>360</v>
      </c>
      <c r="F1490" t="s">
        <v>8221</v>
      </c>
      <c r="G1490" t="s">
        <v>8226</v>
      </c>
      <c r="H1490" t="s">
        <v>8248</v>
      </c>
      <c r="I1490">
        <v>1388928660</v>
      </c>
      <c r="J1490" s="10">
        <f t="shared" si="92"/>
        <v>41644.563194444447</v>
      </c>
      <c r="K1490">
        <v>1386336660</v>
      </c>
      <c r="L1490" s="10">
        <f t="shared" si="93"/>
        <v>41614.563194444447</v>
      </c>
      <c r="M1490" t="b">
        <v>0</v>
      </c>
      <c r="N1490">
        <v>6</v>
      </c>
      <c r="O1490" t="b">
        <v>0</v>
      </c>
      <c r="P1490" t="s">
        <v>8275</v>
      </c>
      <c r="Q1490" s="5">
        <f t="shared" si="94"/>
        <v>2.4E-2</v>
      </c>
      <c r="R1490" s="6">
        <f t="shared" si="95"/>
        <v>60</v>
      </c>
      <c r="S1490" t="s">
        <v>8322</v>
      </c>
      <c r="T1490" t="s">
        <v>8324</v>
      </c>
    </row>
    <row r="1491" spans="1:20" ht="43.2" x14ac:dyDescent="0.3">
      <c r="A1491">
        <v>1489</v>
      </c>
      <c r="B1491" s="3" t="s">
        <v>1490</v>
      </c>
      <c r="C1491" s="3" t="s">
        <v>5599</v>
      </c>
      <c r="D1491">
        <v>5000</v>
      </c>
      <c r="E1491">
        <v>0</v>
      </c>
      <c r="F1491" t="s">
        <v>8221</v>
      </c>
      <c r="G1491" t="s">
        <v>8224</v>
      </c>
      <c r="H1491" t="s">
        <v>8246</v>
      </c>
      <c r="I1491">
        <v>1352994052</v>
      </c>
      <c r="J1491" s="10">
        <f t="shared" si="92"/>
        <v>41228.653379629628</v>
      </c>
      <c r="K1491">
        <v>1350398452</v>
      </c>
      <c r="L1491" s="10">
        <f t="shared" si="93"/>
        <v>41198.611712962964</v>
      </c>
      <c r="M1491" t="b">
        <v>0</v>
      </c>
      <c r="N1491">
        <v>0</v>
      </c>
      <c r="O1491" t="b">
        <v>0</v>
      </c>
      <c r="P1491" t="s">
        <v>8275</v>
      </c>
      <c r="Q1491" s="5">
        <f t="shared" si="94"/>
        <v>0</v>
      </c>
      <c r="R1491" s="6" t="e">
        <f t="shared" si="95"/>
        <v>#DIV/0!</v>
      </c>
      <c r="S1491" t="s">
        <v>8322</v>
      </c>
      <c r="T1491" t="s">
        <v>8324</v>
      </c>
    </row>
    <row r="1492" spans="1:20" ht="43.2" x14ac:dyDescent="0.3">
      <c r="A1492">
        <v>1490</v>
      </c>
      <c r="B1492" s="3" t="s">
        <v>1491</v>
      </c>
      <c r="C1492" s="3" t="s">
        <v>5600</v>
      </c>
      <c r="D1492">
        <v>2900</v>
      </c>
      <c r="E1492">
        <v>895</v>
      </c>
      <c r="F1492" t="s">
        <v>8221</v>
      </c>
      <c r="G1492" t="s">
        <v>8224</v>
      </c>
      <c r="H1492" t="s">
        <v>8246</v>
      </c>
      <c r="I1492">
        <v>1380720474</v>
      </c>
      <c r="J1492" s="10">
        <f t="shared" si="92"/>
        <v>41549.561041666668</v>
      </c>
      <c r="K1492">
        <v>1378214874</v>
      </c>
      <c r="L1492" s="10">
        <f t="shared" si="93"/>
        <v>41520.561041666668</v>
      </c>
      <c r="M1492" t="b">
        <v>0</v>
      </c>
      <c r="N1492">
        <v>19</v>
      </c>
      <c r="O1492" t="b">
        <v>0</v>
      </c>
      <c r="P1492" t="s">
        <v>8275</v>
      </c>
      <c r="Q1492" s="5">
        <f t="shared" si="94"/>
        <v>0.30862068965517242</v>
      </c>
      <c r="R1492" s="6">
        <f t="shared" si="95"/>
        <v>47.10526315789474</v>
      </c>
      <c r="S1492" t="s">
        <v>8322</v>
      </c>
      <c r="T1492" t="s">
        <v>8324</v>
      </c>
    </row>
    <row r="1493" spans="1:20" ht="43.2" x14ac:dyDescent="0.3">
      <c r="A1493">
        <v>1491</v>
      </c>
      <c r="B1493" s="3" t="s">
        <v>1492</v>
      </c>
      <c r="C1493" s="3" t="s">
        <v>5601</v>
      </c>
      <c r="D1493">
        <v>1200</v>
      </c>
      <c r="E1493">
        <v>100</v>
      </c>
      <c r="F1493" t="s">
        <v>8221</v>
      </c>
      <c r="G1493" t="s">
        <v>8224</v>
      </c>
      <c r="H1493" t="s">
        <v>8246</v>
      </c>
      <c r="I1493">
        <v>1424014680</v>
      </c>
      <c r="J1493" s="10">
        <f t="shared" si="92"/>
        <v>42050.651388888888</v>
      </c>
      <c r="K1493">
        <v>1418922443</v>
      </c>
      <c r="L1493" s="10">
        <f t="shared" si="93"/>
        <v>41991.713460648149</v>
      </c>
      <c r="M1493" t="b">
        <v>0</v>
      </c>
      <c r="N1493">
        <v>1</v>
      </c>
      <c r="O1493" t="b">
        <v>0</v>
      </c>
      <c r="P1493" t="s">
        <v>8275</v>
      </c>
      <c r="Q1493" s="5">
        <f t="shared" si="94"/>
        <v>8.3333333333333329E-2</v>
      </c>
      <c r="R1493" s="6">
        <f t="shared" si="95"/>
        <v>100</v>
      </c>
      <c r="S1493" t="s">
        <v>8322</v>
      </c>
      <c r="T1493" t="s">
        <v>8324</v>
      </c>
    </row>
    <row r="1494" spans="1:20" ht="57.6" x14ac:dyDescent="0.3">
      <c r="A1494">
        <v>1492</v>
      </c>
      <c r="B1494" s="3" t="s">
        <v>1493</v>
      </c>
      <c r="C1494" s="3" t="s">
        <v>5602</v>
      </c>
      <c r="D1494">
        <v>4000</v>
      </c>
      <c r="E1494">
        <v>30</v>
      </c>
      <c r="F1494" t="s">
        <v>8221</v>
      </c>
      <c r="G1494" t="s">
        <v>8224</v>
      </c>
      <c r="H1494" t="s">
        <v>8246</v>
      </c>
      <c r="I1494">
        <v>1308431646</v>
      </c>
      <c r="J1494" s="10">
        <f t="shared" si="92"/>
        <v>40712.884791666671</v>
      </c>
      <c r="K1494">
        <v>1305839646</v>
      </c>
      <c r="L1494" s="10">
        <f t="shared" si="93"/>
        <v>40682.884791666671</v>
      </c>
      <c r="M1494" t="b">
        <v>0</v>
      </c>
      <c r="N1494">
        <v>2</v>
      </c>
      <c r="O1494" t="b">
        <v>0</v>
      </c>
      <c r="P1494" t="s">
        <v>8275</v>
      </c>
      <c r="Q1494" s="5">
        <f t="shared" si="94"/>
        <v>7.4999999999999997E-3</v>
      </c>
      <c r="R1494" s="6">
        <f t="shared" si="95"/>
        <v>15</v>
      </c>
      <c r="S1494" t="s">
        <v>8322</v>
      </c>
      <c r="T1494" t="s">
        <v>8324</v>
      </c>
    </row>
    <row r="1495" spans="1:20" ht="28.8" x14ac:dyDescent="0.3">
      <c r="A1495">
        <v>1493</v>
      </c>
      <c r="B1495" s="3" t="s">
        <v>1494</v>
      </c>
      <c r="C1495" s="3" t="s">
        <v>5603</v>
      </c>
      <c r="D1495">
        <v>2400</v>
      </c>
      <c r="E1495">
        <v>0</v>
      </c>
      <c r="F1495" t="s">
        <v>8221</v>
      </c>
      <c r="G1495" t="s">
        <v>8224</v>
      </c>
      <c r="H1495" t="s">
        <v>8246</v>
      </c>
      <c r="I1495">
        <v>1371415675</v>
      </c>
      <c r="J1495" s="10">
        <f t="shared" si="92"/>
        <v>41441.866608796299</v>
      </c>
      <c r="K1495">
        <v>1368823675</v>
      </c>
      <c r="L1495" s="10">
        <f t="shared" si="93"/>
        <v>41411.866608796299</v>
      </c>
      <c r="M1495" t="b">
        <v>0</v>
      </c>
      <c r="N1495">
        <v>0</v>
      </c>
      <c r="O1495" t="b">
        <v>0</v>
      </c>
      <c r="P1495" t="s">
        <v>8275</v>
      </c>
      <c r="Q1495" s="5">
        <f t="shared" si="94"/>
        <v>0</v>
      </c>
      <c r="R1495" s="6" t="e">
        <f t="shared" si="95"/>
        <v>#DIV/0!</v>
      </c>
      <c r="S1495" t="s">
        <v>8322</v>
      </c>
      <c r="T1495" t="s">
        <v>8324</v>
      </c>
    </row>
    <row r="1496" spans="1:20" ht="43.2" x14ac:dyDescent="0.3">
      <c r="A1496">
        <v>1494</v>
      </c>
      <c r="B1496" s="3" t="s">
        <v>1495</v>
      </c>
      <c r="C1496" s="3" t="s">
        <v>5604</v>
      </c>
      <c r="D1496">
        <v>5000</v>
      </c>
      <c r="E1496">
        <v>445</v>
      </c>
      <c r="F1496" t="s">
        <v>8221</v>
      </c>
      <c r="G1496" t="s">
        <v>8224</v>
      </c>
      <c r="H1496" t="s">
        <v>8246</v>
      </c>
      <c r="I1496">
        <v>1428075480</v>
      </c>
      <c r="J1496" s="10">
        <f t="shared" si="92"/>
        <v>42097.651388888888</v>
      </c>
      <c r="K1496">
        <v>1425489613</v>
      </c>
      <c r="L1496" s="10">
        <f t="shared" si="93"/>
        <v>42067.722372685181</v>
      </c>
      <c r="M1496" t="b">
        <v>0</v>
      </c>
      <c r="N1496">
        <v>11</v>
      </c>
      <c r="O1496" t="b">
        <v>0</v>
      </c>
      <c r="P1496" t="s">
        <v>8275</v>
      </c>
      <c r="Q1496" s="5">
        <f t="shared" si="94"/>
        <v>8.8999999999999996E-2</v>
      </c>
      <c r="R1496" s="6">
        <f t="shared" si="95"/>
        <v>40.454545454545453</v>
      </c>
      <c r="S1496" t="s">
        <v>8322</v>
      </c>
      <c r="T1496" t="s">
        <v>8324</v>
      </c>
    </row>
    <row r="1497" spans="1:20" ht="28.8" x14ac:dyDescent="0.3">
      <c r="A1497">
        <v>1495</v>
      </c>
      <c r="B1497" s="3" t="s">
        <v>1496</v>
      </c>
      <c r="C1497" s="3" t="s">
        <v>5605</v>
      </c>
      <c r="D1497">
        <v>2000</v>
      </c>
      <c r="E1497">
        <v>0</v>
      </c>
      <c r="F1497" t="s">
        <v>8221</v>
      </c>
      <c r="G1497" t="s">
        <v>8224</v>
      </c>
      <c r="H1497" t="s">
        <v>8246</v>
      </c>
      <c r="I1497">
        <v>1314471431</v>
      </c>
      <c r="J1497" s="10">
        <f t="shared" si="92"/>
        <v>40782.789710648147</v>
      </c>
      <c r="K1497">
        <v>1311879431</v>
      </c>
      <c r="L1497" s="10">
        <f t="shared" si="93"/>
        <v>40752.789710648147</v>
      </c>
      <c r="M1497" t="b">
        <v>0</v>
      </c>
      <c r="N1497">
        <v>0</v>
      </c>
      <c r="O1497" t="b">
        <v>0</v>
      </c>
      <c r="P1497" t="s">
        <v>8275</v>
      </c>
      <c r="Q1497" s="5">
        <f t="shared" si="94"/>
        <v>0</v>
      </c>
      <c r="R1497" s="6" t="e">
        <f t="shared" si="95"/>
        <v>#DIV/0!</v>
      </c>
      <c r="S1497" t="s">
        <v>8322</v>
      </c>
      <c r="T1497" t="s">
        <v>8324</v>
      </c>
    </row>
    <row r="1498" spans="1:20" ht="43.2" x14ac:dyDescent="0.3">
      <c r="A1498">
        <v>1496</v>
      </c>
      <c r="B1498" s="3" t="s">
        <v>1497</v>
      </c>
      <c r="C1498" s="3" t="s">
        <v>5606</v>
      </c>
      <c r="D1498">
        <v>1500</v>
      </c>
      <c r="E1498">
        <v>0</v>
      </c>
      <c r="F1498" t="s">
        <v>8221</v>
      </c>
      <c r="G1498" t="s">
        <v>8224</v>
      </c>
      <c r="H1498" t="s">
        <v>8246</v>
      </c>
      <c r="I1498">
        <v>1410866659</v>
      </c>
      <c r="J1498" s="10">
        <f t="shared" si="92"/>
        <v>41898.475219907406</v>
      </c>
      <c r="K1498">
        <v>1405682659</v>
      </c>
      <c r="L1498" s="10">
        <f t="shared" si="93"/>
        <v>41838.475219907406</v>
      </c>
      <c r="M1498" t="b">
        <v>0</v>
      </c>
      <c r="N1498">
        <v>0</v>
      </c>
      <c r="O1498" t="b">
        <v>0</v>
      </c>
      <c r="P1498" t="s">
        <v>8275</v>
      </c>
      <c r="Q1498" s="5">
        <f t="shared" si="94"/>
        <v>0</v>
      </c>
      <c r="R1498" s="6" t="e">
        <f t="shared" si="95"/>
        <v>#DIV/0!</v>
      </c>
      <c r="S1498" t="s">
        <v>8322</v>
      </c>
      <c r="T1498" t="s">
        <v>8324</v>
      </c>
    </row>
    <row r="1499" spans="1:20" ht="43.2" x14ac:dyDescent="0.3">
      <c r="A1499">
        <v>1497</v>
      </c>
      <c r="B1499" s="3" t="s">
        <v>1498</v>
      </c>
      <c r="C1499" s="3" t="s">
        <v>5607</v>
      </c>
      <c r="D1499">
        <v>15000</v>
      </c>
      <c r="E1499">
        <v>1</v>
      </c>
      <c r="F1499" t="s">
        <v>8221</v>
      </c>
      <c r="G1499" t="s">
        <v>8224</v>
      </c>
      <c r="H1499" t="s">
        <v>8246</v>
      </c>
      <c r="I1499">
        <v>1375299780</v>
      </c>
      <c r="J1499" s="10">
        <f t="shared" si="92"/>
        <v>41486.821527777778</v>
      </c>
      <c r="K1499">
        <v>1371655522</v>
      </c>
      <c r="L1499" s="10">
        <f t="shared" si="93"/>
        <v>41444.64261574074</v>
      </c>
      <c r="M1499" t="b">
        <v>0</v>
      </c>
      <c r="N1499">
        <v>1</v>
      </c>
      <c r="O1499" t="b">
        <v>0</v>
      </c>
      <c r="P1499" t="s">
        <v>8275</v>
      </c>
      <c r="Q1499" s="5">
        <f t="shared" si="94"/>
        <v>6.666666666666667E-5</v>
      </c>
      <c r="R1499" s="6">
        <f t="shared" si="95"/>
        <v>1</v>
      </c>
      <c r="S1499" t="s">
        <v>8322</v>
      </c>
      <c r="T1499" t="s">
        <v>8324</v>
      </c>
    </row>
    <row r="1500" spans="1:20" ht="43.2" x14ac:dyDescent="0.3">
      <c r="A1500">
        <v>1498</v>
      </c>
      <c r="B1500" s="3" t="s">
        <v>1499</v>
      </c>
      <c r="C1500" s="3" t="s">
        <v>5608</v>
      </c>
      <c r="D1500">
        <v>3000</v>
      </c>
      <c r="E1500">
        <v>57</v>
      </c>
      <c r="F1500" t="s">
        <v>8221</v>
      </c>
      <c r="G1500" t="s">
        <v>8224</v>
      </c>
      <c r="H1500" t="s">
        <v>8246</v>
      </c>
      <c r="I1500">
        <v>1409787378</v>
      </c>
      <c r="J1500" s="10">
        <f t="shared" si="92"/>
        <v>41885.983541666668</v>
      </c>
      <c r="K1500">
        <v>1405899378</v>
      </c>
      <c r="L1500" s="10">
        <f t="shared" si="93"/>
        <v>41840.983541666668</v>
      </c>
      <c r="M1500" t="b">
        <v>0</v>
      </c>
      <c r="N1500">
        <v>3</v>
      </c>
      <c r="O1500" t="b">
        <v>0</v>
      </c>
      <c r="P1500" t="s">
        <v>8275</v>
      </c>
      <c r="Q1500" s="5">
        <f t="shared" si="94"/>
        <v>1.9E-2</v>
      </c>
      <c r="R1500" s="6">
        <f t="shared" si="95"/>
        <v>19</v>
      </c>
      <c r="S1500" t="s">
        <v>8322</v>
      </c>
      <c r="T1500" t="s">
        <v>8324</v>
      </c>
    </row>
    <row r="1501" spans="1:20" ht="43.2" x14ac:dyDescent="0.3">
      <c r="A1501">
        <v>1499</v>
      </c>
      <c r="B1501" s="3" t="s">
        <v>1500</v>
      </c>
      <c r="C1501" s="3" t="s">
        <v>5609</v>
      </c>
      <c r="D1501">
        <v>2000</v>
      </c>
      <c r="E1501">
        <v>5</v>
      </c>
      <c r="F1501" t="s">
        <v>8221</v>
      </c>
      <c r="G1501" t="s">
        <v>8224</v>
      </c>
      <c r="H1501" t="s">
        <v>8246</v>
      </c>
      <c r="I1501">
        <v>1470355833</v>
      </c>
      <c r="J1501" s="10">
        <f t="shared" si="92"/>
        <v>42587.007326388892</v>
      </c>
      <c r="K1501">
        <v>1465171833</v>
      </c>
      <c r="L1501" s="10">
        <f t="shared" si="93"/>
        <v>42527.007326388892</v>
      </c>
      <c r="M1501" t="b">
        <v>0</v>
      </c>
      <c r="N1501">
        <v>1</v>
      </c>
      <c r="O1501" t="b">
        <v>0</v>
      </c>
      <c r="P1501" t="s">
        <v>8275</v>
      </c>
      <c r="Q1501" s="5">
        <f t="shared" si="94"/>
        <v>2.5000000000000001E-3</v>
      </c>
      <c r="R1501" s="6">
        <f t="shared" si="95"/>
        <v>5</v>
      </c>
      <c r="S1501" t="s">
        <v>8322</v>
      </c>
      <c r="T1501" t="s">
        <v>8324</v>
      </c>
    </row>
    <row r="1502" spans="1:20" ht="43.2" x14ac:dyDescent="0.3">
      <c r="A1502">
        <v>1500</v>
      </c>
      <c r="B1502" s="3" t="s">
        <v>1501</v>
      </c>
      <c r="C1502" s="3" t="s">
        <v>5610</v>
      </c>
      <c r="D1502">
        <v>2800</v>
      </c>
      <c r="E1502">
        <v>701</v>
      </c>
      <c r="F1502" t="s">
        <v>8221</v>
      </c>
      <c r="G1502" t="s">
        <v>8224</v>
      </c>
      <c r="H1502" t="s">
        <v>8246</v>
      </c>
      <c r="I1502">
        <v>1367444557</v>
      </c>
      <c r="J1502" s="10">
        <f t="shared" si="92"/>
        <v>41395.904594907406</v>
      </c>
      <c r="K1502">
        <v>1364852557</v>
      </c>
      <c r="L1502" s="10">
        <f t="shared" si="93"/>
        <v>41365.904594907406</v>
      </c>
      <c r="M1502" t="b">
        <v>0</v>
      </c>
      <c r="N1502">
        <v>15</v>
      </c>
      <c r="O1502" t="b">
        <v>0</v>
      </c>
      <c r="P1502" t="s">
        <v>8275</v>
      </c>
      <c r="Q1502" s="5">
        <f t="shared" si="94"/>
        <v>0.25035714285714283</v>
      </c>
      <c r="R1502" s="6">
        <f t="shared" si="95"/>
        <v>46.733333333333334</v>
      </c>
      <c r="S1502" t="s">
        <v>8322</v>
      </c>
      <c r="T1502" t="s">
        <v>8324</v>
      </c>
    </row>
    <row r="1503" spans="1:20" ht="28.8" x14ac:dyDescent="0.3">
      <c r="A1503">
        <v>1501</v>
      </c>
      <c r="B1503" s="3" t="s">
        <v>1502</v>
      </c>
      <c r="C1503" s="3" t="s">
        <v>5611</v>
      </c>
      <c r="D1503">
        <v>52000</v>
      </c>
      <c r="E1503">
        <v>86492</v>
      </c>
      <c r="F1503" t="s">
        <v>8219</v>
      </c>
      <c r="G1503" t="s">
        <v>8229</v>
      </c>
      <c r="H1503" t="s">
        <v>8251</v>
      </c>
      <c r="I1503">
        <v>1436364023</v>
      </c>
      <c r="J1503" s="10">
        <f t="shared" si="92"/>
        <v>42193.583599537036</v>
      </c>
      <c r="K1503">
        <v>1433772023</v>
      </c>
      <c r="L1503" s="10">
        <f t="shared" si="93"/>
        <v>42163.583599537036</v>
      </c>
      <c r="M1503" t="b">
        <v>1</v>
      </c>
      <c r="N1503">
        <v>885</v>
      </c>
      <c r="O1503" t="b">
        <v>1</v>
      </c>
      <c r="P1503" t="s">
        <v>8285</v>
      </c>
      <c r="Q1503" s="5">
        <f t="shared" si="94"/>
        <v>1.6633076923076924</v>
      </c>
      <c r="R1503" s="6">
        <f t="shared" si="95"/>
        <v>97.731073446327684</v>
      </c>
      <c r="S1503" t="s">
        <v>8338</v>
      </c>
      <c r="T1503" t="s">
        <v>8339</v>
      </c>
    </row>
    <row r="1504" spans="1:20" ht="43.2" x14ac:dyDescent="0.3">
      <c r="A1504">
        <v>1502</v>
      </c>
      <c r="B1504" s="3" t="s">
        <v>1503</v>
      </c>
      <c r="C1504" s="3" t="s">
        <v>5612</v>
      </c>
      <c r="D1504">
        <v>22000</v>
      </c>
      <c r="E1504">
        <v>22318</v>
      </c>
      <c r="F1504" t="s">
        <v>8219</v>
      </c>
      <c r="G1504" t="s">
        <v>8225</v>
      </c>
      <c r="H1504" t="s">
        <v>8247</v>
      </c>
      <c r="I1504">
        <v>1458943200</v>
      </c>
      <c r="J1504" s="10">
        <f t="shared" si="92"/>
        <v>42454.916666666672</v>
      </c>
      <c r="K1504">
        <v>1456491680</v>
      </c>
      <c r="L1504" s="10">
        <f t="shared" si="93"/>
        <v>42426.542592592596</v>
      </c>
      <c r="M1504" t="b">
        <v>1</v>
      </c>
      <c r="N1504">
        <v>329</v>
      </c>
      <c r="O1504" t="b">
        <v>1</v>
      </c>
      <c r="P1504" t="s">
        <v>8285</v>
      </c>
      <c r="Q1504" s="5">
        <f t="shared" si="94"/>
        <v>1.0144545454545455</v>
      </c>
      <c r="R1504" s="6">
        <f t="shared" si="95"/>
        <v>67.835866261398181</v>
      </c>
      <c r="S1504" t="s">
        <v>8338</v>
      </c>
      <c r="T1504" t="s">
        <v>8339</v>
      </c>
    </row>
    <row r="1505" spans="1:20" ht="43.2" x14ac:dyDescent="0.3">
      <c r="A1505">
        <v>1503</v>
      </c>
      <c r="B1505" s="3" t="s">
        <v>1504</v>
      </c>
      <c r="C1505" s="3" t="s">
        <v>5613</v>
      </c>
      <c r="D1505">
        <v>3750</v>
      </c>
      <c r="E1505">
        <v>4045.93</v>
      </c>
      <c r="F1505" t="s">
        <v>8219</v>
      </c>
      <c r="G1505" t="s">
        <v>8242</v>
      </c>
      <c r="H1505" t="s">
        <v>8249</v>
      </c>
      <c r="I1505">
        <v>1477210801</v>
      </c>
      <c r="J1505" s="10">
        <f t="shared" si="92"/>
        <v>42666.347233796296</v>
      </c>
      <c r="K1505">
        <v>1472026801</v>
      </c>
      <c r="L1505" s="10">
        <f t="shared" si="93"/>
        <v>42606.347233796296</v>
      </c>
      <c r="M1505" t="b">
        <v>1</v>
      </c>
      <c r="N1505">
        <v>71</v>
      </c>
      <c r="O1505" t="b">
        <v>1</v>
      </c>
      <c r="P1505" t="s">
        <v>8285</v>
      </c>
      <c r="Q1505" s="5">
        <f t="shared" si="94"/>
        <v>1.0789146666666667</v>
      </c>
      <c r="R1505" s="6">
        <f t="shared" si="95"/>
        <v>56.98492957746479</v>
      </c>
      <c r="S1505" t="s">
        <v>8338</v>
      </c>
      <c r="T1505" t="s">
        <v>8339</v>
      </c>
    </row>
    <row r="1506" spans="1:20" ht="43.2" x14ac:dyDescent="0.3">
      <c r="A1506">
        <v>1504</v>
      </c>
      <c r="B1506" s="3" t="s">
        <v>1505</v>
      </c>
      <c r="C1506" s="3" t="s">
        <v>5614</v>
      </c>
      <c r="D1506">
        <v>6500</v>
      </c>
      <c r="E1506">
        <v>18066</v>
      </c>
      <c r="F1506" t="s">
        <v>8219</v>
      </c>
      <c r="G1506" t="s">
        <v>8225</v>
      </c>
      <c r="H1506" t="s">
        <v>8247</v>
      </c>
      <c r="I1506">
        <v>1402389180</v>
      </c>
      <c r="J1506" s="10">
        <f t="shared" si="92"/>
        <v>41800.356249999997</v>
      </c>
      <c r="K1506">
        <v>1399996024</v>
      </c>
      <c r="L1506" s="10">
        <f t="shared" si="93"/>
        <v>41772.657685185186</v>
      </c>
      <c r="M1506" t="b">
        <v>1</v>
      </c>
      <c r="N1506">
        <v>269</v>
      </c>
      <c r="O1506" t="b">
        <v>1</v>
      </c>
      <c r="P1506" t="s">
        <v>8285</v>
      </c>
      <c r="Q1506" s="5">
        <f t="shared" si="94"/>
        <v>2.7793846153846156</v>
      </c>
      <c r="R1506" s="6">
        <f t="shared" si="95"/>
        <v>67.159851301115239</v>
      </c>
      <c r="S1506" t="s">
        <v>8338</v>
      </c>
      <c r="T1506" t="s">
        <v>8339</v>
      </c>
    </row>
    <row r="1507" spans="1:20" ht="57.6" x14ac:dyDescent="0.3">
      <c r="A1507">
        <v>1505</v>
      </c>
      <c r="B1507" s="3" t="s">
        <v>1506</v>
      </c>
      <c r="C1507" s="3" t="s">
        <v>5615</v>
      </c>
      <c r="D1507">
        <v>16000</v>
      </c>
      <c r="E1507">
        <v>16573</v>
      </c>
      <c r="F1507" t="s">
        <v>8219</v>
      </c>
      <c r="G1507" t="s">
        <v>8236</v>
      </c>
      <c r="H1507" t="s">
        <v>8249</v>
      </c>
      <c r="I1507">
        <v>1458676860</v>
      </c>
      <c r="J1507" s="10">
        <f t="shared" si="92"/>
        <v>42451.834027777775</v>
      </c>
      <c r="K1507">
        <v>1455446303</v>
      </c>
      <c r="L1507" s="10">
        <f t="shared" si="93"/>
        <v>42414.44332175926</v>
      </c>
      <c r="M1507" t="b">
        <v>1</v>
      </c>
      <c r="N1507">
        <v>345</v>
      </c>
      <c r="O1507" t="b">
        <v>1</v>
      </c>
      <c r="P1507" t="s">
        <v>8285</v>
      </c>
      <c r="Q1507" s="5">
        <f t="shared" si="94"/>
        <v>1.0358125</v>
      </c>
      <c r="R1507" s="6">
        <f t="shared" si="95"/>
        <v>48.037681159420288</v>
      </c>
      <c r="S1507" t="s">
        <v>8338</v>
      </c>
      <c r="T1507" t="s">
        <v>8339</v>
      </c>
    </row>
    <row r="1508" spans="1:20" ht="43.2" x14ac:dyDescent="0.3">
      <c r="A1508">
        <v>1506</v>
      </c>
      <c r="B1508" s="3" t="s">
        <v>1507</v>
      </c>
      <c r="C1508" s="3" t="s">
        <v>5616</v>
      </c>
      <c r="D1508">
        <v>1500</v>
      </c>
      <c r="E1508">
        <v>1671</v>
      </c>
      <c r="F1508" t="s">
        <v>8219</v>
      </c>
      <c r="G1508" t="s">
        <v>8225</v>
      </c>
      <c r="H1508" t="s">
        <v>8247</v>
      </c>
      <c r="I1508">
        <v>1406227904</v>
      </c>
      <c r="J1508" s="10">
        <f t="shared" si="92"/>
        <v>41844.785925925928</v>
      </c>
      <c r="K1508">
        <v>1403635904</v>
      </c>
      <c r="L1508" s="10">
        <f t="shared" si="93"/>
        <v>41814.785925925928</v>
      </c>
      <c r="M1508" t="b">
        <v>1</v>
      </c>
      <c r="N1508">
        <v>43</v>
      </c>
      <c r="O1508" t="b">
        <v>1</v>
      </c>
      <c r="P1508" t="s">
        <v>8285</v>
      </c>
      <c r="Q1508" s="5">
        <f t="shared" si="94"/>
        <v>1.1140000000000001</v>
      </c>
      <c r="R1508" s="6">
        <f t="shared" si="95"/>
        <v>38.860465116279073</v>
      </c>
      <c r="S1508" t="s">
        <v>8338</v>
      </c>
      <c r="T1508" t="s">
        <v>8339</v>
      </c>
    </row>
    <row r="1509" spans="1:20" ht="57.6" x14ac:dyDescent="0.3">
      <c r="A1509">
        <v>1507</v>
      </c>
      <c r="B1509" s="3" t="s">
        <v>1508</v>
      </c>
      <c r="C1509" s="3" t="s">
        <v>5617</v>
      </c>
      <c r="D1509">
        <v>1200</v>
      </c>
      <c r="E1509">
        <v>2580</v>
      </c>
      <c r="F1509" t="s">
        <v>8219</v>
      </c>
      <c r="G1509" t="s">
        <v>8224</v>
      </c>
      <c r="H1509" t="s">
        <v>8246</v>
      </c>
      <c r="I1509">
        <v>1273911000</v>
      </c>
      <c r="J1509" s="10">
        <f t="shared" si="92"/>
        <v>40313.340277777781</v>
      </c>
      <c r="K1509">
        <v>1268822909</v>
      </c>
      <c r="L1509" s="10">
        <f t="shared" si="93"/>
        <v>40254.450335648151</v>
      </c>
      <c r="M1509" t="b">
        <v>1</v>
      </c>
      <c r="N1509">
        <v>33</v>
      </c>
      <c r="O1509" t="b">
        <v>1</v>
      </c>
      <c r="P1509" t="s">
        <v>8285</v>
      </c>
      <c r="Q1509" s="5">
        <f t="shared" si="94"/>
        <v>2.15</v>
      </c>
      <c r="R1509" s="6">
        <f t="shared" si="95"/>
        <v>78.181818181818187</v>
      </c>
      <c r="S1509" t="s">
        <v>8338</v>
      </c>
      <c r="T1509" t="s">
        <v>8339</v>
      </c>
    </row>
    <row r="1510" spans="1:20" ht="43.2" x14ac:dyDescent="0.3">
      <c r="A1510">
        <v>1508</v>
      </c>
      <c r="B1510" s="3" t="s">
        <v>1509</v>
      </c>
      <c r="C1510" s="3" t="s">
        <v>5618</v>
      </c>
      <c r="D1510">
        <v>18500</v>
      </c>
      <c r="E1510">
        <v>20491</v>
      </c>
      <c r="F1510" t="s">
        <v>8219</v>
      </c>
      <c r="G1510" t="s">
        <v>8224</v>
      </c>
      <c r="H1510" t="s">
        <v>8246</v>
      </c>
      <c r="I1510">
        <v>1403880281</v>
      </c>
      <c r="J1510" s="10">
        <f t="shared" si="92"/>
        <v>41817.614363425928</v>
      </c>
      <c r="K1510">
        <v>1401201881</v>
      </c>
      <c r="L1510" s="10">
        <f t="shared" si="93"/>
        <v>41786.614363425928</v>
      </c>
      <c r="M1510" t="b">
        <v>1</v>
      </c>
      <c r="N1510">
        <v>211</v>
      </c>
      <c r="O1510" t="b">
        <v>1</v>
      </c>
      <c r="P1510" t="s">
        <v>8285</v>
      </c>
      <c r="Q1510" s="5">
        <f t="shared" si="94"/>
        <v>1.1076216216216217</v>
      </c>
      <c r="R1510" s="6">
        <f t="shared" si="95"/>
        <v>97.113744075829388</v>
      </c>
      <c r="S1510" t="s">
        <v>8338</v>
      </c>
      <c r="T1510" t="s">
        <v>8339</v>
      </c>
    </row>
    <row r="1511" spans="1:20" ht="43.2" x14ac:dyDescent="0.3">
      <c r="A1511">
        <v>1509</v>
      </c>
      <c r="B1511" s="3" t="s">
        <v>1510</v>
      </c>
      <c r="C1511" s="3" t="s">
        <v>5619</v>
      </c>
      <c r="D1511">
        <v>17500</v>
      </c>
      <c r="E1511">
        <v>21637.22</v>
      </c>
      <c r="F1511" t="s">
        <v>8219</v>
      </c>
      <c r="G1511" t="s">
        <v>8236</v>
      </c>
      <c r="H1511" t="s">
        <v>8249</v>
      </c>
      <c r="I1511">
        <v>1487113140</v>
      </c>
      <c r="J1511" s="10">
        <f t="shared" si="92"/>
        <v>42780.957638888889</v>
      </c>
      <c r="K1511">
        <v>1484570885</v>
      </c>
      <c r="L1511" s="10">
        <f t="shared" si="93"/>
        <v>42751.533391203702</v>
      </c>
      <c r="M1511" t="b">
        <v>1</v>
      </c>
      <c r="N1511">
        <v>196</v>
      </c>
      <c r="O1511" t="b">
        <v>1</v>
      </c>
      <c r="P1511" t="s">
        <v>8285</v>
      </c>
      <c r="Q1511" s="5">
        <f t="shared" si="94"/>
        <v>1.2364125714285714</v>
      </c>
      <c r="R1511" s="6">
        <f t="shared" si="95"/>
        <v>110.39397959183674</v>
      </c>
      <c r="S1511" t="s">
        <v>8338</v>
      </c>
      <c r="T1511" t="s">
        <v>8339</v>
      </c>
    </row>
    <row r="1512" spans="1:20" ht="43.2" x14ac:dyDescent="0.3">
      <c r="A1512">
        <v>1510</v>
      </c>
      <c r="B1512" s="3" t="s">
        <v>1511</v>
      </c>
      <c r="C1512" s="3" t="s">
        <v>5620</v>
      </c>
      <c r="D1512">
        <v>16000</v>
      </c>
      <c r="E1512">
        <v>16165.6</v>
      </c>
      <c r="F1512" t="s">
        <v>8219</v>
      </c>
      <c r="G1512" t="s">
        <v>8225</v>
      </c>
      <c r="H1512" t="s">
        <v>8247</v>
      </c>
      <c r="I1512">
        <v>1405761278</v>
      </c>
      <c r="J1512" s="10">
        <f t="shared" si="92"/>
        <v>41839.385162037033</v>
      </c>
      <c r="K1512">
        <v>1403169278</v>
      </c>
      <c r="L1512" s="10">
        <f t="shared" si="93"/>
        <v>41809.385162037033</v>
      </c>
      <c r="M1512" t="b">
        <v>1</v>
      </c>
      <c r="N1512">
        <v>405</v>
      </c>
      <c r="O1512" t="b">
        <v>1</v>
      </c>
      <c r="P1512" t="s">
        <v>8285</v>
      </c>
      <c r="Q1512" s="5">
        <f t="shared" si="94"/>
        <v>1.0103500000000001</v>
      </c>
      <c r="R1512" s="6">
        <f t="shared" si="95"/>
        <v>39.91506172839506</v>
      </c>
      <c r="S1512" t="s">
        <v>8338</v>
      </c>
      <c r="T1512" t="s">
        <v>8339</v>
      </c>
    </row>
    <row r="1513" spans="1:20" ht="57.6" x14ac:dyDescent="0.3">
      <c r="A1513">
        <v>1511</v>
      </c>
      <c r="B1513" s="3" t="s">
        <v>1512</v>
      </c>
      <c r="C1513" s="3" t="s">
        <v>5621</v>
      </c>
      <c r="D1513">
        <v>14000</v>
      </c>
      <c r="E1513">
        <v>15651</v>
      </c>
      <c r="F1513" t="s">
        <v>8219</v>
      </c>
      <c r="G1513" t="s">
        <v>8224</v>
      </c>
      <c r="H1513" t="s">
        <v>8246</v>
      </c>
      <c r="I1513">
        <v>1447858804</v>
      </c>
      <c r="J1513" s="10">
        <f t="shared" si="92"/>
        <v>42326.625046296293</v>
      </c>
      <c r="K1513">
        <v>1445263204</v>
      </c>
      <c r="L1513" s="10">
        <f t="shared" si="93"/>
        <v>42296.583379629628</v>
      </c>
      <c r="M1513" t="b">
        <v>1</v>
      </c>
      <c r="N1513">
        <v>206</v>
      </c>
      <c r="O1513" t="b">
        <v>1</v>
      </c>
      <c r="P1513" t="s">
        <v>8285</v>
      </c>
      <c r="Q1513" s="5">
        <f t="shared" si="94"/>
        <v>1.1179285714285714</v>
      </c>
      <c r="R1513" s="6">
        <f t="shared" si="95"/>
        <v>75.975728155339809</v>
      </c>
      <c r="S1513" t="s">
        <v>8338</v>
      </c>
      <c r="T1513" t="s">
        <v>8339</v>
      </c>
    </row>
    <row r="1514" spans="1:20" ht="43.2" x14ac:dyDescent="0.3">
      <c r="A1514">
        <v>1512</v>
      </c>
      <c r="B1514" s="3" t="s">
        <v>1513</v>
      </c>
      <c r="C1514" s="3" t="s">
        <v>5622</v>
      </c>
      <c r="D1514">
        <v>3500</v>
      </c>
      <c r="E1514">
        <v>19557</v>
      </c>
      <c r="F1514" t="s">
        <v>8219</v>
      </c>
      <c r="G1514" t="s">
        <v>8224</v>
      </c>
      <c r="H1514" t="s">
        <v>8246</v>
      </c>
      <c r="I1514">
        <v>1486311939</v>
      </c>
      <c r="J1514" s="10">
        <f t="shared" si="92"/>
        <v>42771.684479166666</v>
      </c>
      <c r="K1514">
        <v>1483719939</v>
      </c>
      <c r="L1514" s="10">
        <f t="shared" si="93"/>
        <v>42741.684479166666</v>
      </c>
      <c r="M1514" t="b">
        <v>1</v>
      </c>
      <c r="N1514">
        <v>335</v>
      </c>
      <c r="O1514" t="b">
        <v>1</v>
      </c>
      <c r="P1514" t="s">
        <v>8285</v>
      </c>
      <c r="Q1514" s="5">
        <f t="shared" si="94"/>
        <v>5.5877142857142861</v>
      </c>
      <c r="R1514" s="6">
        <f t="shared" si="95"/>
        <v>58.379104477611939</v>
      </c>
      <c r="S1514" t="s">
        <v>8338</v>
      </c>
      <c r="T1514" t="s">
        <v>8339</v>
      </c>
    </row>
    <row r="1515" spans="1:20" ht="43.2" x14ac:dyDescent="0.3">
      <c r="A1515">
        <v>1513</v>
      </c>
      <c r="B1515" s="3" t="s">
        <v>1514</v>
      </c>
      <c r="C1515" s="3" t="s">
        <v>5623</v>
      </c>
      <c r="D1515">
        <v>8000</v>
      </c>
      <c r="E1515">
        <v>12001.5</v>
      </c>
      <c r="F1515" t="s">
        <v>8219</v>
      </c>
      <c r="G1515" t="s">
        <v>8225</v>
      </c>
      <c r="H1515" t="s">
        <v>8247</v>
      </c>
      <c r="I1515">
        <v>1405523866</v>
      </c>
      <c r="J1515" s="10">
        <f t="shared" si="92"/>
        <v>41836.637337962966</v>
      </c>
      <c r="K1515">
        <v>1402931866</v>
      </c>
      <c r="L1515" s="10">
        <f t="shared" si="93"/>
        <v>41806.637337962966</v>
      </c>
      <c r="M1515" t="b">
        <v>1</v>
      </c>
      <c r="N1515">
        <v>215</v>
      </c>
      <c r="O1515" t="b">
        <v>1</v>
      </c>
      <c r="P1515" t="s">
        <v>8285</v>
      </c>
      <c r="Q1515" s="5">
        <f t="shared" si="94"/>
        <v>1.5001875</v>
      </c>
      <c r="R1515" s="6">
        <f t="shared" si="95"/>
        <v>55.82093023255814</v>
      </c>
      <c r="S1515" t="s">
        <v>8338</v>
      </c>
      <c r="T1515" t="s">
        <v>8339</v>
      </c>
    </row>
    <row r="1516" spans="1:20" ht="43.2" x14ac:dyDescent="0.3">
      <c r="A1516">
        <v>1514</v>
      </c>
      <c r="B1516" s="3" t="s">
        <v>1515</v>
      </c>
      <c r="C1516" s="3" t="s">
        <v>5624</v>
      </c>
      <c r="D1516">
        <v>25000</v>
      </c>
      <c r="E1516">
        <v>26619</v>
      </c>
      <c r="F1516" t="s">
        <v>8219</v>
      </c>
      <c r="G1516" t="s">
        <v>8224</v>
      </c>
      <c r="H1516" t="s">
        <v>8246</v>
      </c>
      <c r="I1516">
        <v>1443363640</v>
      </c>
      <c r="J1516" s="10">
        <f t="shared" si="92"/>
        <v>42274.597685185188</v>
      </c>
      <c r="K1516">
        <v>1439907640</v>
      </c>
      <c r="L1516" s="10">
        <f t="shared" si="93"/>
        <v>42234.597685185188</v>
      </c>
      <c r="M1516" t="b">
        <v>1</v>
      </c>
      <c r="N1516">
        <v>176</v>
      </c>
      <c r="O1516" t="b">
        <v>1</v>
      </c>
      <c r="P1516" t="s">
        <v>8285</v>
      </c>
      <c r="Q1516" s="5">
        <f t="shared" si="94"/>
        <v>1.0647599999999999</v>
      </c>
      <c r="R1516" s="6">
        <f t="shared" si="95"/>
        <v>151.24431818181819</v>
      </c>
      <c r="S1516" t="s">
        <v>8338</v>
      </c>
      <c r="T1516" t="s">
        <v>8339</v>
      </c>
    </row>
    <row r="1517" spans="1:20" ht="43.2" x14ac:dyDescent="0.3">
      <c r="A1517">
        <v>1515</v>
      </c>
      <c r="B1517" s="3" t="s">
        <v>1516</v>
      </c>
      <c r="C1517" s="3" t="s">
        <v>5625</v>
      </c>
      <c r="D1517">
        <v>300000</v>
      </c>
      <c r="E1517">
        <v>471567</v>
      </c>
      <c r="F1517" t="s">
        <v>8219</v>
      </c>
      <c r="G1517" t="s">
        <v>8234</v>
      </c>
      <c r="H1517" t="s">
        <v>8254</v>
      </c>
      <c r="I1517">
        <v>1458104697</v>
      </c>
      <c r="J1517" s="10">
        <f t="shared" si="92"/>
        <v>42445.211770833332</v>
      </c>
      <c r="K1517">
        <v>1455516297</v>
      </c>
      <c r="L1517" s="10">
        <f t="shared" si="93"/>
        <v>42415.253437499996</v>
      </c>
      <c r="M1517" t="b">
        <v>1</v>
      </c>
      <c r="N1517">
        <v>555</v>
      </c>
      <c r="O1517" t="b">
        <v>1</v>
      </c>
      <c r="P1517" t="s">
        <v>8285</v>
      </c>
      <c r="Q1517" s="5">
        <f t="shared" si="94"/>
        <v>1.57189</v>
      </c>
      <c r="R1517" s="6">
        <f t="shared" si="95"/>
        <v>849.67027027027029</v>
      </c>
      <c r="S1517" t="s">
        <v>8338</v>
      </c>
      <c r="T1517" t="s">
        <v>8339</v>
      </c>
    </row>
    <row r="1518" spans="1:20" ht="43.2" x14ac:dyDescent="0.3">
      <c r="A1518">
        <v>1516</v>
      </c>
      <c r="B1518" s="3" t="s">
        <v>1517</v>
      </c>
      <c r="C1518" s="3" t="s">
        <v>5626</v>
      </c>
      <c r="D1518">
        <v>17000</v>
      </c>
      <c r="E1518">
        <v>18472</v>
      </c>
      <c r="F1518" t="s">
        <v>8219</v>
      </c>
      <c r="G1518" t="s">
        <v>8224</v>
      </c>
      <c r="H1518" t="s">
        <v>8246</v>
      </c>
      <c r="I1518">
        <v>1475762400</v>
      </c>
      <c r="J1518" s="10">
        <f t="shared" si="92"/>
        <v>42649.583333333328</v>
      </c>
      <c r="K1518">
        <v>1473160292</v>
      </c>
      <c r="L1518" s="10">
        <f t="shared" si="93"/>
        <v>42619.466342592597</v>
      </c>
      <c r="M1518" t="b">
        <v>1</v>
      </c>
      <c r="N1518">
        <v>116</v>
      </c>
      <c r="O1518" t="b">
        <v>1</v>
      </c>
      <c r="P1518" t="s">
        <v>8285</v>
      </c>
      <c r="Q1518" s="5">
        <f t="shared" si="94"/>
        <v>1.0865882352941176</v>
      </c>
      <c r="R1518" s="6">
        <f t="shared" si="95"/>
        <v>159.24137931034483</v>
      </c>
      <c r="S1518" t="s">
        <v>8338</v>
      </c>
      <c r="T1518" t="s">
        <v>8339</v>
      </c>
    </row>
    <row r="1519" spans="1:20" ht="43.2" x14ac:dyDescent="0.3">
      <c r="A1519">
        <v>1517</v>
      </c>
      <c r="B1519" s="3" t="s">
        <v>1518</v>
      </c>
      <c r="C1519" s="3" t="s">
        <v>5627</v>
      </c>
      <c r="D1519">
        <v>15000</v>
      </c>
      <c r="E1519">
        <v>24297</v>
      </c>
      <c r="F1519" t="s">
        <v>8219</v>
      </c>
      <c r="G1519" t="s">
        <v>8224</v>
      </c>
      <c r="H1519" t="s">
        <v>8246</v>
      </c>
      <c r="I1519">
        <v>1417845600</v>
      </c>
      <c r="J1519" s="10">
        <f t="shared" si="92"/>
        <v>41979.25</v>
      </c>
      <c r="K1519">
        <v>1415194553</v>
      </c>
      <c r="L1519" s="10">
        <f t="shared" si="93"/>
        <v>41948.56658564815</v>
      </c>
      <c r="M1519" t="b">
        <v>1</v>
      </c>
      <c r="N1519">
        <v>615</v>
      </c>
      <c r="O1519" t="b">
        <v>1</v>
      </c>
      <c r="P1519" t="s">
        <v>8285</v>
      </c>
      <c r="Q1519" s="5">
        <f t="shared" si="94"/>
        <v>1.6197999999999999</v>
      </c>
      <c r="R1519" s="6">
        <f t="shared" si="95"/>
        <v>39.507317073170732</v>
      </c>
      <c r="S1519" t="s">
        <v>8338</v>
      </c>
      <c r="T1519" t="s">
        <v>8339</v>
      </c>
    </row>
    <row r="1520" spans="1:20" ht="28.8" x14ac:dyDescent="0.3">
      <c r="A1520">
        <v>1518</v>
      </c>
      <c r="B1520" s="3" t="s">
        <v>1519</v>
      </c>
      <c r="C1520" s="3" t="s">
        <v>5628</v>
      </c>
      <c r="D1520">
        <v>15000</v>
      </c>
      <c r="E1520">
        <v>30805</v>
      </c>
      <c r="F1520" t="s">
        <v>8219</v>
      </c>
      <c r="G1520" t="s">
        <v>8224</v>
      </c>
      <c r="H1520" t="s">
        <v>8246</v>
      </c>
      <c r="I1520">
        <v>1401565252</v>
      </c>
      <c r="J1520" s="10">
        <f t="shared" si="92"/>
        <v>41790.8200462963</v>
      </c>
      <c r="K1520">
        <v>1398973252</v>
      </c>
      <c r="L1520" s="10">
        <f t="shared" si="93"/>
        <v>41760.8200462963</v>
      </c>
      <c r="M1520" t="b">
        <v>1</v>
      </c>
      <c r="N1520">
        <v>236</v>
      </c>
      <c r="O1520" t="b">
        <v>1</v>
      </c>
      <c r="P1520" t="s">
        <v>8285</v>
      </c>
      <c r="Q1520" s="5">
        <f t="shared" si="94"/>
        <v>2.0536666666666665</v>
      </c>
      <c r="R1520" s="6">
        <f t="shared" si="95"/>
        <v>130.52966101694915</v>
      </c>
      <c r="S1520" t="s">
        <v>8338</v>
      </c>
      <c r="T1520" t="s">
        <v>8339</v>
      </c>
    </row>
    <row r="1521" spans="1:20" ht="43.2" x14ac:dyDescent="0.3">
      <c r="A1521">
        <v>1519</v>
      </c>
      <c r="B1521" s="3" t="s">
        <v>1520</v>
      </c>
      <c r="C1521" s="3" t="s">
        <v>5629</v>
      </c>
      <c r="D1521">
        <v>9000</v>
      </c>
      <c r="E1521">
        <v>9302.75</v>
      </c>
      <c r="F1521" t="s">
        <v>8219</v>
      </c>
      <c r="G1521" t="s">
        <v>8224</v>
      </c>
      <c r="H1521" t="s">
        <v>8246</v>
      </c>
      <c r="I1521">
        <v>1403301540</v>
      </c>
      <c r="J1521" s="10">
        <f t="shared" si="92"/>
        <v>41810.915972222225</v>
      </c>
      <c r="K1521">
        <v>1400867283</v>
      </c>
      <c r="L1521" s="10">
        <f t="shared" si="93"/>
        <v>41782.741701388892</v>
      </c>
      <c r="M1521" t="b">
        <v>1</v>
      </c>
      <c r="N1521">
        <v>145</v>
      </c>
      <c r="O1521" t="b">
        <v>1</v>
      </c>
      <c r="P1521" t="s">
        <v>8285</v>
      </c>
      <c r="Q1521" s="5">
        <f t="shared" si="94"/>
        <v>1.033638888888889</v>
      </c>
      <c r="R1521" s="6">
        <f t="shared" si="95"/>
        <v>64.156896551724131</v>
      </c>
      <c r="S1521" t="s">
        <v>8338</v>
      </c>
      <c r="T1521" t="s">
        <v>8339</v>
      </c>
    </row>
    <row r="1522" spans="1:20" ht="28.8" x14ac:dyDescent="0.3">
      <c r="A1522">
        <v>1520</v>
      </c>
      <c r="B1522" s="3" t="s">
        <v>1521</v>
      </c>
      <c r="C1522" s="3" t="s">
        <v>5630</v>
      </c>
      <c r="D1522">
        <v>18000</v>
      </c>
      <c r="E1522">
        <v>18625</v>
      </c>
      <c r="F1522" t="s">
        <v>8219</v>
      </c>
      <c r="G1522" t="s">
        <v>8224</v>
      </c>
      <c r="H1522" t="s">
        <v>8246</v>
      </c>
      <c r="I1522">
        <v>1418961600</v>
      </c>
      <c r="J1522" s="10">
        <f t="shared" si="92"/>
        <v>41992.166666666672</v>
      </c>
      <c r="K1522">
        <v>1415824513</v>
      </c>
      <c r="L1522" s="10">
        <f t="shared" si="93"/>
        <v>41955.857789351852</v>
      </c>
      <c r="M1522" t="b">
        <v>1</v>
      </c>
      <c r="N1522">
        <v>167</v>
      </c>
      <c r="O1522" t="b">
        <v>1</v>
      </c>
      <c r="P1522" t="s">
        <v>8285</v>
      </c>
      <c r="Q1522" s="5">
        <f t="shared" si="94"/>
        <v>1.0347222222222223</v>
      </c>
      <c r="R1522" s="6">
        <f t="shared" si="95"/>
        <v>111.52694610778443</v>
      </c>
      <c r="S1522" t="s">
        <v>8338</v>
      </c>
      <c r="T1522" t="s">
        <v>8339</v>
      </c>
    </row>
    <row r="1523" spans="1:20" ht="43.2" x14ac:dyDescent="0.3">
      <c r="A1523">
        <v>1521</v>
      </c>
      <c r="B1523" s="3" t="s">
        <v>1522</v>
      </c>
      <c r="C1523" s="3" t="s">
        <v>5631</v>
      </c>
      <c r="D1523">
        <v>37500</v>
      </c>
      <c r="E1523">
        <v>40055</v>
      </c>
      <c r="F1523" t="s">
        <v>8219</v>
      </c>
      <c r="G1523" t="s">
        <v>8224</v>
      </c>
      <c r="H1523" t="s">
        <v>8246</v>
      </c>
      <c r="I1523">
        <v>1465272091</v>
      </c>
      <c r="J1523" s="10">
        <f t="shared" si="92"/>
        <v>42528.167719907404</v>
      </c>
      <c r="K1523">
        <v>1462248091</v>
      </c>
      <c r="L1523" s="10">
        <f t="shared" si="93"/>
        <v>42493.167719907404</v>
      </c>
      <c r="M1523" t="b">
        <v>1</v>
      </c>
      <c r="N1523">
        <v>235</v>
      </c>
      <c r="O1523" t="b">
        <v>1</v>
      </c>
      <c r="P1523" t="s">
        <v>8285</v>
      </c>
      <c r="Q1523" s="5">
        <f t="shared" si="94"/>
        <v>1.0681333333333334</v>
      </c>
      <c r="R1523" s="6">
        <f t="shared" si="95"/>
        <v>170.44680851063831</v>
      </c>
      <c r="S1523" t="s">
        <v>8338</v>
      </c>
      <c r="T1523" t="s">
        <v>8339</v>
      </c>
    </row>
    <row r="1524" spans="1:20" ht="57.6" x14ac:dyDescent="0.3">
      <c r="A1524">
        <v>1522</v>
      </c>
      <c r="B1524" s="3" t="s">
        <v>1523</v>
      </c>
      <c r="C1524" s="3" t="s">
        <v>5632</v>
      </c>
      <c r="D1524">
        <v>43500</v>
      </c>
      <c r="E1524">
        <v>60450.1</v>
      </c>
      <c r="F1524" t="s">
        <v>8219</v>
      </c>
      <c r="G1524" t="s">
        <v>8224</v>
      </c>
      <c r="H1524" t="s">
        <v>8246</v>
      </c>
      <c r="I1524">
        <v>1413575739</v>
      </c>
      <c r="J1524" s="10">
        <f t="shared" si="92"/>
        <v>41929.830312500002</v>
      </c>
      <c r="K1524">
        <v>1410983739</v>
      </c>
      <c r="L1524" s="10">
        <f t="shared" si="93"/>
        <v>41899.830312500002</v>
      </c>
      <c r="M1524" t="b">
        <v>1</v>
      </c>
      <c r="N1524">
        <v>452</v>
      </c>
      <c r="O1524" t="b">
        <v>1</v>
      </c>
      <c r="P1524" t="s">
        <v>8285</v>
      </c>
      <c r="Q1524" s="5">
        <f t="shared" si="94"/>
        <v>1.3896574712643677</v>
      </c>
      <c r="R1524" s="6">
        <f t="shared" si="95"/>
        <v>133.7391592920354</v>
      </c>
      <c r="S1524" t="s">
        <v>8338</v>
      </c>
      <c r="T1524" t="s">
        <v>8339</v>
      </c>
    </row>
    <row r="1525" spans="1:20" ht="43.2" x14ac:dyDescent="0.3">
      <c r="A1525">
        <v>1523</v>
      </c>
      <c r="B1525" s="3" t="s">
        <v>1524</v>
      </c>
      <c r="C1525" s="3" t="s">
        <v>5633</v>
      </c>
      <c r="D1525">
        <v>18500</v>
      </c>
      <c r="E1525">
        <v>23096</v>
      </c>
      <c r="F1525" t="s">
        <v>8219</v>
      </c>
      <c r="G1525" t="s">
        <v>8224</v>
      </c>
      <c r="H1525" t="s">
        <v>8246</v>
      </c>
      <c r="I1525">
        <v>1419292800</v>
      </c>
      <c r="J1525" s="10">
        <f t="shared" si="92"/>
        <v>41996</v>
      </c>
      <c r="K1525">
        <v>1416592916</v>
      </c>
      <c r="L1525" s="10">
        <f t="shared" si="93"/>
        <v>41964.751342592594</v>
      </c>
      <c r="M1525" t="b">
        <v>1</v>
      </c>
      <c r="N1525">
        <v>241</v>
      </c>
      <c r="O1525" t="b">
        <v>1</v>
      </c>
      <c r="P1525" t="s">
        <v>8285</v>
      </c>
      <c r="Q1525" s="5">
        <f t="shared" si="94"/>
        <v>1.2484324324324325</v>
      </c>
      <c r="R1525" s="6">
        <f t="shared" si="95"/>
        <v>95.834024896265561</v>
      </c>
      <c r="S1525" t="s">
        <v>8338</v>
      </c>
      <c r="T1525" t="s">
        <v>8339</v>
      </c>
    </row>
    <row r="1526" spans="1:20" ht="43.2" x14ac:dyDescent="0.3">
      <c r="A1526">
        <v>1524</v>
      </c>
      <c r="B1526" s="3" t="s">
        <v>1525</v>
      </c>
      <c r="C1526" s="3" t="s">
        <v>5634</v>
      </c>
      <c r="D1526">
        <v>3000</v>
      </c>
      <c r="E1526">
        <v>6210</v>
      </c>
      <c r="F1526" t="s">
        <v>8219</v>
      </c>
      <c r="G1526" t="s">
        <v>8235</v>
      </c>
      <c r="H1526" t="s">
        <v>8255</v>
      </c>
      <c r="I1526">
        <v>1487592090</v>
      </c>
      <c r="J1526" s="10">
        <f t="shared" si="92"/>
        <v>42786.501041666663</v>
      </c>
      <c r="K1526">
        <v>1485000090</v>
      </c>
      <c r="L1526" s="10">
        <f t="shared" si="93"/>
        <v>42756.501041666663</v>
      </c>
      <c r="M1526" t="b">
        <v>1</v>
      </c>
      <c r="N1526">
        <v>28</v>
      </c>
      <c r="O1526" t="b">
        <v>1</v>
      </c>
      <c r="P1526" t="s">
        <v>8285</v>
      </c>
      <c r="Q1526" s="5">
        <f t="shared" si="94"/>
        <v>2.0699999999999998</v>
      </c>
      <c r="R1526" s="6">
        <f t="shared" si="95"/>
        <v>221.78571428571428</v>
      </c>
      <c r="S1526" t="s">
        <v>8338</v>
      </c>
      <c r="T1526" t="s">
        <v>8339</v>
      </c>
    </row>
    <row r="1527" spans="1:20" ht="43.2" x14ac:dyDescent="0.3">
      <c r="A1527">
        <v>1525</v>
      </c>
      <c r="B1527" s="3" t="s">
        <v>1526</v>
      </c>
      <c r="C1527" s="3" t="s">
        <v>5635</v>
      </c>
      <c r="D1527">
        <v>2600</v>
      </c>
      <c r="E1527">
        <v>4524.1499999999996</v>
      </c>
      <c r="F1527" t="s">
        <v>8219</v>
      </c>
      <c r="G1527" t="s">
        <v>8224</v>
      </c>
      <c r="H1527" t="s">
        <v>8246</v>
      </c>
      <c r="I1527">
        <v>1471539138</v>
      </c>
      <c r="J1527" s="10">
        <f t="shared" si="92"/>
        <v>42600.702986111108</v>
      </c>
      <c r="K1527">
        <v>1468947138</v>
      </c>
      <c r="L1527" s="10">
        <f t="shared" si="93"/>
        <v>42570.702986111108</v>
      </c>
      <c r="M1527" t="b">
        <v>1</v>
      </c>
      <c r="N1527">
        <v>140</v>
      </c>
      <c r="O1527" t="b">
        <v>1</v>
      </c>
      <c r="P1527" t="s">
        <v>8285</v>
      </c>
      <c r="Q1527" s="5">
        <f t="shared" si="94"/>
        <v>1.7400576923076922</v>
      </c>
      <c r="R1527" s="6">
        <f t="shared" si="95"/>
        <v>32.315357142857138</v>
      </c>
      <c r="S1527" t="s">
        <v>8338</v>
      </c>
      <c r="T1527" t="s">
        <v>8339</v>
      </c>
    </row>
    <row r="1528" spans="1:20" ht="43.2" x14ac:dyDescent="0.3">
      <c r="A1528">
        <v>1526</v>
      </c>
      <c r="B1528" s="3" t="s">
        <v>1527</v>
      </c>
      <c r="C1528" s="3" t="s">
        <v>5636</v>
      </c>
      <c r="D1528">
        <v>23000</v>
      </c>
      <c r="E1528">
        <v>27675</v>
      </c>
      <c r="F1528" t="s">
        <v>8219</v>
      </c>
      <c r="G1528" t="s">
        <v>8224</v>
      </c>
      <c r="H1528" t="s">
        <v>8246</v>
      </c>
      <c r="I1528">
        <v>1453185447</v>
      </c>
      <c r="J1528" s="10">
        <f t="shared" si="92"/>
        <v>42388.276006944448</v>
      </c>
      <c r="K1528">
        <v>1448951847</v>
      </c>
      <c r="L1528" s="10">
        <f t="shared" si="93"/>
        <v>42339.276006944448</v>
      </c>
      <c r="M1528" t="b">
        <v>1</v>
      </c>
      <c r="N1528">
        <v>280</v>
      </c>
      <c r="O1528" t="b">
        <v>1</v>
      </c>
      <c r="P1528" t="s">
        <v>8285</v>
      </c>
      <c r="Q1528" s="5">
        <f t="shared" si="94"/>
        <v>1.2032608695652174</v>
      </c>
      <c r="R1528" s="6">
        <f t="shared" si="95"/>
        <v>98.839285714285708</v>
      </c>
      <c r="S1528" t="s">
        <v>8338</v>
      </c>
      <c r="T1528" t="s">
        <v>8339</v>
      </c>
    </row>
    <row r="1529" spans="1:20" ht="43.2" x14ac:dyDescent="0.3">
      <c r="A1529">
        <v>1527</v>
      </c>
      <c r="B1529" s="3" t="s">
        <v>1528</v>
      </c>
      <c r="C1529" s="3" t="s">
        <v>5637</v>
      </c>
      <c r="D1529">
        <v>3500</v>
      </c>
      <c r="E1529">
        <v>3865.55</v>
      </c>
      <c r="F1529" t="s">
        <v>8219</v>
      </c>
      <c r="G1529" t="s">
        <v>8224</v>
      </c>
      <c r="H1529" t="s">
        <v>8246</v>
      </c>
      <c r="I1529">
        <v>1489497886</v>
      </c>
      <c r="J1529" s="10">
        <f t="shared" si="92"/>
        <v>42808.558865740735</v>
      </c>
      <c r="K1529">
        <v>1487082286</v>
      </c>
      <c r="L1529" s="10">
        <f t="shared" si="93"/>
        <v>42780.600532407407</v>
      </c>
      <c r="M1529" t="b">
        <v>1</v>
      </c>
      <c r="N1529">
        <v>70</v>
      </c>
      <c r="O1529" t="b">
        <v>1</v>
      </c>
      <c r="P1529" t="s">
        <v>8285</v>
      </c>
      <c r="Q1529" s="5">
        <f t="shared" si="94"/>
        <v>1.1044428571428573</v>
      </c>
      <c r="R1529" s="6">
        <f t="shared" si="95"/>
        <v>55.222142857142863</v>
      </c>
      <c r="S1529" t="s">
        <v>8338</v>
      </c>
      <c r="T1529" t="s">
        <v>8339</v>
      </c>
    </row>
    <row r="1530" spans="1:20" ht="28.8" x14ac:dyDescent="0.3">
      <c r="A1530">
        <v>1528</v>
      </c>
      <c r="B1530" s="3" t="s">
        <v>1529</v>
      </c>
      <c r="C1530" s="3" t="s">
        <v>5638</v>
      </c>
      <c r="D1530">
        <v>3000</v>
      </c>
      <c r="E1530">
        <v>8447</v>
      </c>
      <c r="F1530" t="s">
        <v>8219</v>
      </c>
      <c r="G1530" t="s">
        <v>8224</v>
      </c>
      <c r="H1530" t="s">
        <v>8246</v>
      </c>
      <c r="I1530">
        <v>1485907200</v>
      </c>
      <c r="J1530" s="10">
        <f t="shared" si="92"/>
        <v>42767</v>
      </c>
      <c r="K1530">
        <v>1483292122</v>
      </c>
      <c r="L1530" s="10">
        <f t="shared" si="93"/>
        <v>42736.732893518521</v>
      </c>
      <c r="M1530" t="b">
        <v>1</v>
      </c>
      <c r="N1530">
        <v>160</v>
      </c>
      <c r="O1530" t="b">
        <v>1</v>
      </c>
      <c r="P1530" t="s">
        <v>8285</v>
      </c>
      <c r="Q1530" s="5">
        <f t="shared" si="94"/>
        <v>2.8156666666666665</v>
      </c>
      <c r="R1530" s="6">
        <f t="shared" si="95"/>
        <v>52.793750000000003</v>
      </c>
      <c r="S1530" t="s">
        <v>8338</v>
      </c>
      <c r="T1530" t="s">
        <v>8339</v>
      </c>
    </row>
    <row r="1531" spans="1:20" ht="28.8" x14ac:dyDescent="0.3">
      <c r="A1531">
        <v>1529</v>
      </c>
      <c r="B1531" s="3" t="s">
        <v>1530</v>
      </c>
      <c r="C1531" s="3" t="s">
        <v>5639</v>
      </c>
      <c r="D1531">
        <v>19000</v>
      </c>
      <c r="E1531">
        <v>19129</v>
      </c>
      <c r="F1531" t="s">
        <v>8219</v>
      </c>
      <c r="G1531" t="s">
        <v>8224</v>
      </c>
      <c r="H1531" t="s">
        <v>8246</v>
      </c>
      <c r="I1531">
        <v>1426773920</v>
      </c>
      <c r="J1531" s="10">
        <f t="shared" si="92"/>
        <v>42082.587037037039</v>
      </c>
      <c r="K1531">
        <v>1424185520</v>
      </c>
      <c r="L1531" s="10">
        <f t="shared" si="93"/>
        <v>42052.628703703704</v>
      </c>
      <c r="M1531" t="b">
        <v>1</v>
      </c>
      <c r="N1531">
        <v>141</v>
      </c>
      <c r="O1531" t="b">
        <v>1</v>
      </c>
      <c r="P1531" t="s">
        <v>8285</v>
      </c>
      <c r="Q1531" s="5">
        <f t="shared" si="94"/>
        <v>1.0067894736842105</v>
      </c>
      <c r="R1531" s="6">
        <f t="shared" si="95"/>
        <v>135.66666666666666</v>
      </c>
      <c r="S1531" t="s">
        <v>8338</v>
      </c>
      <c r="T1531" t="s">
        <v>8339</v>
      </c>
    </row>
    <row r="1532" spans="1:20" ht="57.6" x14ac:dyDescent="0.3">
      <c r="A1532">
        <v>1530</v>
      </c>
      <c r="B1532" s="3" t="s">
        <v>1531</v>
      </c>
      <c r="C1532" s="3" t="s">
        <v>5640</v>
      </c>
      <c r="D1532">
        <v>35000</v>
      </c>
      <c r="E1532">
        <v>47189</v>
      </c>
      <c r="F1532" t="s">
        <v>8219</v>
      </c>
      <c r="G1532" t="s">
        <v>8224</v>
      </c>
      <c r="H1532" t="s">
        <v>8246</v>
      </c>
      <c r="I1532">
        <v>1445624695</v>
      </c>
      <c r="J1532" s="10">
        <f t="shared" si="92"/>
        <v>42300.767303240747</v>
      </c>
      <c r="K1532">
        <v>1443464695</v>
      </c>
      <c r="L1532" s="10">
        <f t="shared" si="93"/>
        <v>42275.767303240747</v>
      </c>
      <c r="M1532" t="b">
        <v>1</v>
      </c>
      <c r="N1532">
        <v>874</v>
      </c>
      <c r="O1532" t="b">
        <v>1</v>
      </c>
      <c r="P1532" t="s">
        <v>8285</v>
      </c>
      <c r="Q1532" s="5">
        <f t="shared" si="94"/>
        <v>1.3482571428571428</v>
      </c>
      <c r="R1532" s="6">
        <f t="shared" si="95"/>
        <v>53.991990846681922</v>
      </c>
      <c r="S1532" t="s">
        <v>8338</v>
      </c>
      <c r="T1532" t="s">
        <v>8339</v>
      </c>
    </row>
    <row r="1533" spans="1:20" ht="57.6" x14ac:dyDescent="0.3">
      <c r="A1533">
        <v>1531</v>
      </c>
      <c r="B1533" s="3" t="s">
        <v>1532</v>
      </c>
      <c r="C1533" s="3" t="s">
        <v>5641</v>
      </c>
      <c r="D1533">
        <v>2350</v>
      </c>
      <c r="E1533">
        <v>4135</v>
      </c>
      <c r="F1533" t="s">
        <v>8219</v>
      </c>
      <c r="G1533" t="s">
        <v>8224</v>
      </c>
      <c r="H1533" t="s">
        <v>8246</v>
      </c>
      <c r="I1533">
        <v>1417402800</v>
      </c>
      <c r="J1533" s="10">
        <f t="shared" si="92"/>
        <v>41974.125</v>
      </c>
      <c r="K1533">
        <v>1414610126</v>
      </c>
      <c r="L1533" s="10">
        <f t="shared" si="93"/>
        <v>41941.802384259259</v>
      </c>
      <c r="M1533" t="b">
        <v>1</v>
      </c>
      <c r="N1533">
        <v>73</v>
      </c>
      <c r="O1533" t="b">
        <v>1</v>
      </c>
      <c r="P1533" t="s">
        <v>8285</v>
      </c>
      <c r="Q1533" s="5">
        <f t="shared" si="94"/>
        <v>1.7595744680851064</v>
      </c>
      <c r="R1533" s="6">
        <f t="shared" si="95"/>
        <v>56.643835616438359</v>
      </c>
      <c r="S1533" t="s">
        <v>8338</v>
      </c>
      <c r="T1533" t="s">
        <v>8339</v>
      </c>
    </row>
    <row r="1534" spans="1:20" ht="43.2" x14ac:dyDescent="0.3">
      <c r="A1534">
        <v>1532</v>
      </c>
      <c r="B1534" s="3" t="s">
        <v>1533</v>
      </c>
      <c r="C1534" s="3" t="s">
        <v>5642</v>
      </c>
      <c r="D1534">
        <v>5000</v>
      </c>
      <c r="E1534">
        <v>24201</v>
      </c>
      <c r="F1534" t="s">
        <v>8219</v>
      </c>
      <c r="G1534" t="s">
        <v>8226</v>
      </c>
      <c r="H1534" t="s">
        <v>8248</v>
      </c>
      <c r="I1534">
        <v>1455548400</v>
      </c>
      <c r="J1534" s="10">
        <f t="shared" si="92"/>
        <v>42415.625</v>
      </c>
      <c r="K1534">
        <v>1453461865</v>
      </c>
      <c r="L1534" s="10">
        <f t="shared" si="93"/>
        <v>42391.475289351853</v>
      </c>
      <c r="M1534" t="b">
        <v>1</v>
      </c>
      <c r="N1534">
        <v>294</v>
      </c>
      <c r="O1534" t="b">
        <v>1</v>
      </c>
      <c r="P1534" t="s">
        <v>8285</v>
      </c>
      <c r="Q1534" s="5">
        <f t="shared" si="94"/>
        <v>4.8402000000000003</v>
      </c>
      <c r="R1534" s="6">
        <f t="shared" si="95"/>
        <v>82.316326530612244</v>
      </c>
      <c r="S1534" t="s">
        <v>8338</v>
      </c>
      <c r="T1534" t="s">
        <v>8339</v>
      </c>
    </row>
    <row r="1535" spans="1:20" ht="43.2" x14ac:dyDescent="0.3">
      <c r="A1535">
        <v>1533</v>
      </c>
      <c r="B1535" s="3" t="s">
        <v>1534</v>
      </c>
      <c r="C1535" s="3" t="s">
        <v>5643</v>
      </c>
      <c r="D1535">
        <v>45000</v>
      </c>
      <c r="E1535">
        <v>65313</v>
      </c>
      <c r="F1535" t="s">
        <v>8219</v>
      </c>
      <c r="G1535" t="s">
        <v>8224</v>
      </c>
      <c r="H1535" t="s">
        <v>8246</v>
      </c>
      <c r="I1535">
        <v>1462161540</v>
      </c>
      <c r="J1535" s="10">
        <f t="shared" si="92"/>
        <v>42492.165972222225</v>
      </c>
      <c r="K1535">
        <v>1457913777</v>
      </c>
      <c r="L1535" s="10">
        <f t="shared" si="93"/>
        <v>42443.00204861111</v>
      </c>
      <c r="M1535" t="b">
        <v>1</v>
      </c>
      <c r="N1535">
        <v>740</v>
      </c>
      <c r="O1535" t="b">
        <v>1</v>
      </c>
      <c r="P1535" t="s">
        <v>8285</v>
      </c>
      <c r="Q1535" s="5">
        <f t="shared" si="94"/>
        <v>1.4514</v>
      </c>
      <c r="R1535" s="6">
        <f t="shared" si="95"/>
        <v>88.26081081081081</v>
      </c>
      <c r="S1535" t="s">
        <v>8338</v>
      </c>
      <c r="T1535" t="s">
        <v>8339</v>
      </c>
    </row>
    <row r="1536" spans="1:20" ht="43.2" x14ac:dyDescent="0.3">
      <c r="A1536">
        <v>1534</v>
      </c>
      <c r="B1536" s="3" t="s">
        <v>1535</v>
      </c>
      <c r="C1536" s="3" t="s">
        <v>5644</v>
      </c>
      <c r="D1536">
        <v>7500</v>
      </c>
      <c r="E1536">
        <v>31330</v>
      </c>
      <c r="F1536" t="s">
        <v>8219</v>
      </c>
      <c r="G1536" t="s">
        <v>8224</v>
      </c>
      <c r="H1536" t="s">
        <v>8246</v>
      </c>
      <c r="I1536">
        <v>1441383062</v>
      </c>
      <c r="J1536" s="10">
        <f t="shared" si="92"/>
        <v>42251.67432870371</v>
      </c>
      <c r="K1536">
        <v>1438791062</v>
      </c>
      <c r="L1536" s="10">
        <f t="shared" si="93"/>
        <v>42221.67432870371</v>
      </c>
      <c r="M1536" t="b">
        <v>1</v>
      </c>
      <c r="N1536">
        <v>369</v>
      </c>
      <c r="O1536" t="b">
        <v>1</v>
      </c>
      <c r="P1536" t="s">
        <v>8285</v>
      </c>
      <c r="Q1536" s="5">
        <f t="shared" si="94"/>
        <v>4.1773333333333333</v>
      </c>
      <c r="R1536" s="6">
        <f t="shared" si="95"/>
        <v>84.905149051490511</v>
      </c>
      <c r="S1536" t="s">
        <v>8338</v>
      </c>
      <c r="T1536" t="s">
        <v>8339</v>
      </c>
    </row>
    <row r="1537" spans="1:20" ht="43.2" x14ac:dyDescent="0.3">
      <c r="A1537">
        <v>1535</v>
      </c>
      <c r="B1537" s="3" t="s">
        <v>1536</v>
      </c>
      <c r="C1537" s="3" t="s">
        <v>5645</v>
      </c>
      <c r="D1537">
        <v>4000</v>
      </c>
      <c r="E1537">
        <v>5297</v>
      </c>
      <c r="F1537" t="s">
        <v>8219</v>
      </c>
      <c r="G1537" t="s">
        <v>8224</v>
      </c>
      <c r="H1537" t="s">
        <v>8246</v>
      </c>
      <c r="I1537">
        <v>1464040800</v>
      </c>
      <c r="J1537" s="10">
        <f t="shared" si="92"/>
        <v>42513.916666666672</v>
      </c>
      <c r="K1537">
        <v>1461527631</v>
      </c>
      <c r="L1537" s="10">
        <f t="shared" si="93"/>
        <v>42484.829062500001</v>
      </c>
      <c r="M1537" t="b">
        <v>1</v>
      </c>
      <c r="N1537">
        <v>110</v>
      </c>
      <c r="O1537" t="b">
        <v>1</v>
      </c>
      <c r="P1537" t="s">
        <v>8285</v>
      </c>
      <c r="Q1537" s="5">
        <f t="shared" si="94"/>
        <v>1.3242499999999999</v>
      </c>
      <c r="R1537" s="6">
        <f t="shared" si="95"/>
        <v>48.154545454545456</v>
      </c>
      <c r="S1537" t="s">
        <v>8338</v>
      </c>
      <c r="T1537" t="s">
        <v>8339</v>
      </c>
    </row>
    <row r="1538" spans="1:20" ht="57.6" x14ac:dyDescent="0.3">
      <c r="A1538">
        <v>1536</v>
      </c>
      <c r="B1538" s="3" t="s">
        <v>1537</v>
      </c>
      <c r="C1538" s="3" t="s">
        <v>5646</v>
      </c>
      <c r="D1538">
        <v>12000</v>
      </c>
      <c r="E1538">
        <v>30037.01</v>
      </c>
      <c r="F1538" t="s">
        <v>8219</v>
      </c>
      <c r="G1538" t="s">
        <v>8224</v>
      </c>
      <c r="H1538" t="s">
        <v>8246</v>
      </c>
      <c r="I1538">
        <v>1440702910</v>
      </c>
      <c r="J1538" s="10">
        <f t="shared" si="92"/>
        <v>42243.802199074074</v>
      </c>
      <c r="K1538">
        <v>1438110910</v>
      </c>
      <c r="L1538" s="10">
        <f t="shared" si="93"/>
        <v>42213.802199074074</v>
      </c>
      <c r="M1538" t="b">
        <v>1</v>
      </c>
      <c r="N1538">
        <v>455</v>
      </c>
      <c r="O1538" t="b">
        <v>1</v>
      </c>
      <c r="P1538" t="s">
        <v>8285</v>
      </c>
      <c r="Q1538" s="5">
        <f t="shared" si="94"/>
        <v>2.5030841666666666</v>
      </c>
      <c r="R1538" s="6">
        <f t="shared" si="95"/>
        <v>66.015406593406595</v>
      </c>
      <c r="S1538" t="s">
        <v>8338</v>
      </c>
      <c r="T1538" t="s">
        <v>8339</v>
      </c>
    </row>
    <row r="1539" spans="1:20" ht="43.2" x14ac:dyDescent="0.3">
      <c r="A1539">
        <v>1537</v>
      </c>
      <c r="B1539" s="3" t="s">
        <v>1538</v>
      </c>
      <c r="C1539" s="3" t="s">
        <v>5647</v>
      </c>
      <c r="D1539">
        <v>12000</v>
      </c>
      <c r="E1539">
        <v>21588</v>
      </c>
      <c r="F1539" t="s">
        <v>8219</v>
      </c>
      <c r="G1539" t="s">
        <v>8236</v>
      </c>
      <c r="H1539" t="s">
        <v>8249</v>
      </c>
      <c r="I1539">
        <v>1470506400</v>
      </c>
      <c r="J1539" s="10">
        <f t="shared" ref="J1539:J1602" si="96">(((I1539/60)/60)/24)+DATE(1970,1,1)</f>
        <v>42588.75</v>
      </c>
      <c r="K1539">
        <v>1467358427</v>
      </c>
      <c r="L1539" s="10">
        <f t="shared" ref="L1539:L1602" si="97">(((K1539/60)/60)/24)+DATE(1970,1,1)</f>
        <v>42552.315127314811</v>
      </c>
      <c r="M1539" t="b">
        <v>1</v>
      </c>
      <c r="N1539">
        <v>224</v>
      </c>
      <c r="O1539" t="b">
        <v>1</v>
      </c>
      <c r="P1539" t="s">
        <v>8285</v>
      </c>
      <c r="Q1539" s="5">
        <f t="shared" ref="Q1539:Q1602" si="98">E1539/D1539</f>
        <v>1.7989999999999999</v>
      </c>
      <c r="R1539" s="6">
        <f t="shared" ref="R1539:R1602" si="99">E1539/N1539</f>
        <v>96.375</v>
      </c>
      <c r="S1539" t="s">
        <v>8338</v>
      </c>
      <c r="T1539" t="s">
        <v>8339</v>
      </c>
    </row>
    <row r="1540" spans="1:20" ht="43.2" x14ac:dyDescent="0.3">
      <c r="A1540">
        <v>1538</v>
      </c>
      <c r="B1540" s="3" t="s">
        <v>1539</v>
      </c>
      <c r="C1540" s="3" t="s">
        <v>5648</v>
      </c>
      <c r="D1540">
        <v>7000</v>
      </c>
      <c r="E1540">
        <v>7184</v>
      </c>
      <c r="F1540" t="s">
        <v>8219</v>
      </c>
      <c r="G1540" t="s">
        <v>8224</v>
      </c>
      <c r="H1540" t="s">
        <v>8246</v>
      </c>
      <c r="I1540">
        <v>1421952370</v>
      </c>
      <c r="J1540" s="10">
        <f t="shared" si="96"/>
        <v>42026.782060185185</v>
      </c>
      <c r="K1540">
        <v>1418064370</v>
      </c>
      <c r="L1540" s="10">
        <f t="shared" si="97"/>
        <v>41981.782060185185</v>
      </c>
      <c r="M1540" t="b">
        <v>1</v>
      </c>
      <c r="N1540">
        <v>46</v>
      </c>
      <c r="O1540" t="b">
        <v>1</v>
      </c>
      <c r="P1540" t="s">
        <v>8285</v>
      </c>
      <c r="Q1540" s="5">
        <f t="shared" si="98"/>
        <v>1.0262857142857142</v>
      </c>
      <c r="R1540" s="6">
        <f t="shared" si="99"/>
        <v>156.17391304347825</v>
      </c>
      <c r="S1540" t="s">
        <v>8338</v>
      </c>
      <c r="T1540" t="s">
        <v>8339</v>
      </c>
    </row>
    <row r="1541" spans="1:20" ht="43.2" x14ac:dyDescent="0.3">
      <c r="A1541">
        <v>1539</v>
      </c>
      <c r="B1541" s="3" t="s">
        <v>1540</v>
      </c>
      <c r="C1541" s="3" t="s">
        <v>5649</v>
      </c>
      <c r="D1541">
        <v>20000</v>
      </c>
      <c r="E1541">
        <v>27197.22</v>
      </c>
      <c r="F1541" t="s">
        <v>8219</v>
      </c>
      <c r="G1541" t="s">
        <v>8224</v>
      </c>
      <c r="H1541" t="s">
        <v>8246</v>
      </c>
      <c r="I1541">
        <v>1483481019</v>
      </c>
      <c r="J1541" s="10">
        <f t="shared" si="96"/>
        <v>42738.919201388882</v>
      </c>
      <c r="K1541">
        <v>1480629819</v>
      </c>
      <c r="L1541" s="10">
        <f t="shared" si="97"/>
        <v>42705.919201388882</v>
      </c>
      <c r="M1541" t="b">
        <v>0</v>
      </c>
      <c r="N1541">
        <v>284</v>
      </c>
      <c r="O1541" t="b">
        <v>1</v>
      </c>
      <c r="P1541" t="s">
        <v>8285</v>
      </c>
      <c r="Q1541" s="5">
        <f t="shared" si="98"/>
        <v>1.359861</v>
      </c>
      <c r="R1541" s="6">
        <f t="shared" si="99"/>
        <v>95.764859154929582</v>
      </c>
      <c r="S1541" t="s">
        <v>8338</v>
      </c>
      <c r="T1541" t="s">
        <v>8339</v>
      </c>
    </row>
    <row r="1542" spans="1:20" ht="43.2" x14ac:dyDescent="0.3">
      <c r="A1542">
        <v>1540</v>
      </c>
      <c r="B1542" s="3" t="s">
        <v>1541</v>
      </c>
      <c r="C1542" s="3" t="s">
        <v>5650</v>
      </c>
      <c r="D1542">
        <v>15000</v>
      </c>
      <c r="E1542">
        <v>17680</v>
      </c>
      <c r="F1542" t="s">
        <v>8219</v>
      </c>
      <c r="G1542" t="s">
        <v>8224</v>
      </c>
      <c r="H1542" t="s">
        <v>8246</v>
      </c>
      <c r="I1542">
        <v>1416964500</v>
      </c>
      <c r="J1542" s="10">
        <f t="shared" si="96"/>
        <v>41969.052083333328</v>
      </c>
      <c r="K1542">
        <v>1414368616</v>
      </c>
      <c r="L1542" s="10">
        <f t="shared" si="97"/>
        <v>41939.00712962963</v>
      </c>
      <c r="M1542" t="b">
        <v>1</v>
      </c>
      <c r="N1542">
        <v>98</v>
      </c>
      <c r="O1542" t="b">
        <v>1</v>
      </c>
      <c r="P1542" t="s">
        <v>8285</v>
      </c>
      <c r="Q1542" s="5">
        <f t="shared" si="98"/>
        <v>1.1786666666666668</v>
      </c>
      <c r="R1542" s="6">
        <f t="shared" si="99"/>
        <v>180.40816326530611</v>
      </c>
      <c r="S1542" t="s">
        <v>8338</v>
      </c>
      <c r="T1542" t="s">
        <v>8339</v>
      </c>
    </row>
    <row r="1543" spans="1:20" ht="43.2" x14ac:dyDescent="0.3">
      <c r="A1543">
        <v>1541</v>
      </c>
      <c r="B1543" s="3" t="s">
        <v>1542</v>
      </c>
      <c r="C1543" s="3" t="s">
        <v>5651</v>
      </c>
      <c r="D1543">
        <v>18000</v>
      </c>
      <c r="E1543">
        <v>6</v>
      </c>
      <c r="F1543" t="s">
        <v>8221</v>
      </c>
      <c r="G1543" t="s">
        <v>8224</v>
      </c>
      <c r="H1543" t="s">
        <v>8246</v>
      </c>
      <c r="I1543">
        <v>1420045538</v>
      </c>
      <c r="J1543" s="10">
        <f t="shared" si="96"/>
        <v>42004.712245370371</v>
      </c>
      <c r="K1543">
        <v>1417453538</v>
      </c>
      <c r="L1543" s="10">
        <f t="shared" si="97"/>
        <v>41974.712245370371</v>
      </c>
      <c r="M1543" t="b">
        <v>0</v>
      </c>
      <c r="N1543">
        <v>2</v>
      </c>
      <c r="O1543" t="b">
        <v>0</v>
      </c>
      <c r="P1543" t="s">
        <v>8289</v>
      </c>
      <c r="Q1543" s="5">
        <f t="shared" si="98"/>
        <v>3.3333333333333332E-4</v>
      </c>
      <c r="R1543" s="6">
        <f t="shared" si="99"/>
        <v>3</v>
      </c>
      <c r="S1543" t="s">
        <v>8338</v>
      </c>
      <c r="T1543" t="s">
        <v>8343</v>
      </c>
    </row>
    <row r="1544" spans="1:20" ht="43.2" x14ac:dyDescent="0.3">
      <c r="A1544">
        <v>1542</v>
      </c>
      <c r="B1544" s="3" t="s">
        <v>1543</v>
      </c>
      <c r="C1544" s="3" t="s">
        <v>5652</v>
      </c>
      <c r="D1544">
        <v>500</v>
      </c>
      <c r="E1544">
        <v>20</v>
      </c>
      <c r="F1544" t="s">
        <v>8221</v>
      </c>
      <c r="G1544" t="s">
        <v>8229</v>
      </c>
      <c r="H1544" t="s">
        <v>8251</v>
      </c>
      <c r="I1544">
        <v>1435708500</v>
      </c>
      <c r="J1544" s="10">
        <f t="shared" si="96"/>
        <v>42185.996527777781</v>
      </c>
      <c r="K1544">
        <v>1434412500</v>
      </c>
      <c r="L1544" s="10">
        <f t="shared" si="97"/>
        <v>42170.996527777781</v>
      </c>
      <c r="M1544" t="b">
        <v>0</v>
      </c>
      <c r="N1544">
        <v>1</v>
      </c>
      <c r="O1544" t="b">
        <v>0</v>
      </c>
      <c r="P1544" t="s">
        <v>8289</v>
      </c>
      <c r="Q1544" s="5">
        <f t="shared" si="98"/>
        <v>0.04</v>
      </c>
      <c r="R1544" s="6">
        <f t="shared" si="99"/>
        <v>20</v>
      </c>
      <c r="S1544" t="s">
        <v>8338</v>
      </c>
      <c r="T1544" t="s">
        <v>8343</v>
      </c>
    </row>
    <row r="1545" spans="1:20" ht="43.2" x14ac:dyDescent="0.3">
      <c r="A1545">
        <v>1543</v>
      </c>
      <c r="B1545" s="3" t="s">
        <v>1544</v>
      </c>
      <c r="C1545" s="3" t="s">
        <v>5653</v>
      </c>
      <c r="D1545">
        <v>2250</v>
      </c>
      <c r="E1545">
        <v>10</v>
      </c>
      <c r="F1545" t="s">
        <v>8221</v>
      </c>
      <c r="G1545" t="s">
        <v>8224</v>
      </c>
      <c r="H1545" t="s">
        <v>8246</v>
      </c>
      <c r="I1545">
        <v>1416662034</v>
      </c>
      <c r="J1545" s="10">
        <f t="shared" si="96"/>
        <v>41965.551319444443</v>
      </c>
      <c r="K1545">
        <v>1414066434</v>
      </c>
      <c r="L1545" s="10">
        <f t="shared" si="97"/>
        <v>41935.509652777779</v>
      </c>
      <c r="M1545" t="b">
        <v>0</v>
      </c>
      <c r="N1545">
        <v>1</v>
      </c>
      <c r="O1545" t="b">
        <v>0</v>
      </c>
      <c r="P1545" t="s">
        <v>8289</v>
      </c>
      <c r="Q1545" s="5">
        <f t="shared" si="98"/>
        <v>4.4444444444444444E-3</v>
      </c>
      <c r="R1545" s="6">
        <f t="shared" si="99"/>
        <v>10</v>
      </c>
      <c r="S1545" t="s">
        <v>8338</v>
      </c>
      <c r="T1545" t="s">
        <v>8343</v>
      </c>
    </row>
    <row r="1546" spans="1:20" ht="43.2" x14ac:dyDescent="0.3">
      <c r="A1546">
        <v>1544</v>
      </c>
      <c r="B1546" s="3" t="s">
        <v>1545</v>
      </c>
      <c r="C1546" s="3" t="s">
        <v>5654</v>
      </c>
      <c r="D1546">
        <v>1000</v>
      </c>
      <c r="E1546">
        <v>0</v>
      </c>
      <c r="F1546" t="s">
        <v>8221</v>
      </c>
      <c r="G1546" t="s">
        <v>8224</v>
      </c>
      <c r="H1546" t="s">
        <v>8246</v>
      </c>
      <c r="I1546">
        <v>1427847480</v>
      </c>
      <c r="J1546" s="10">
        <f t="shared" si="96"/>
        <v>42095.012499999997</v>
      </c>
      <c r="K1546">
        <v>1424222024</v>
      </c>
      <c r="L1546" s="10">
        <f t="shared" si="97"/>
        <v>42053.051203703704</v>
      </c>
      <c r="M1546" t="b">
        <v>0</v>
      </c>
      <c r="N1546">
        <v>0</v>
      </c>
      <c r="O1546" t="b">
        <v>0</v>
      </c>
      <c r="P1546" t="s">
        <v>8289</v>
      </c>
      <c r="Q1546" s="5">
        <f t="shared" si="98"/>
        <v>0</v>
      </c>
      <c r="R1546" s="6" t="e">
        <f t="shared" si="99"/>
        <v>#DIV/0!</v>
      </c>
      <c r="S1546" t="s">
        <v>8338</v>
      </c>
      <c r="T1546" t="s">
        <v>8343</v>
      </c>
    </row>
    <row r="1547" spans="1:20" ht="43.2" x14ac:dyDescent="0.3">
      <c r="A1547">
        <v>1545</v>
      </c>
      <c r="B1547" s="3" t="s">
        <v>1546</v>
      </c>
      <c r="C1547" s="3" t="s">
        <v>5655</v>
      </c>
      <c r="D1547">
        <v>3000</v>
      </c>
      <c r="E1547">
        <v>1</v>
      </c>
      <c r="F1547" t="s">
        <v>8221</v>
      </c>
      <c r="G1547" t="s">
        <v>8224</v>
      </c>
      <c r="H1547" t="s">
        <v>8246</v>
      </c>
      <c r="I1547">
        <v>1425330960</v>
      </c>
      <c r="J1547" s="10">
        <f t="shared" si="96"/>
        <v>42065.886111111111</v>
      </c>
      <c r="K1547">
        <v>1422393234</v>
      </c>
      <c r="L1547" s="10">
        <f t="shared" si="97"/>
        <v>42031.884652777779</v>
      </c>
      <c r="M1547" t="b">
        <v>0</v>
      </c>
      <c r="N1547">
        <v>1</v>
      </c>
      <c r="O1547" t="b">
        <v>0</v>
      </c>
      <c r="P1547" t="s">
        <v>8289</v>
      </c>
      <c r="Q1547" s="5">
        <f t="shared" si="98"/>
        <v>3.3333333333333332E-4</v>
      </c>
      <c r="R1547" s="6">
        <f t="shared" si="99"/>
        <v>1</v>
      </c>
      <c r="S1547" t="s">
        <v>8338</v>
      </c>
      <c r="T1547" t="s">
        <v>8343</v>
      </c>
    </row>
    <row r="1548" spans="1:20" ht="43.2" x14ac:dyDescent="0.3">
      <c r="A1548">
        <v>1546</v>
      </c>
      <c r="B1548" s="3" t="s">
        <v>1547</v>
      </c>
      <c r="C1548" s="3" t="s">
        <v>5656</v>
      </c>
      <c r="D1548">
        <v>1000</v>
      </c>
      <c r="E1548">
        <v>289</v>
      </c>
      <c r="F1548" t="s">
        <v>8221</v>
      </c>
      <c r="G1548" t="s">
        <v>8225</v>
      </c>
      <c r="H1548" t="s">
        <v>8247</v>
      </c>
      <c r="I1548">
        <v>1410930399</v>
      </c>
      <c r="J1548" s="10">
        <f t="shared" si="96"/>
        <v>41899.212951388887</v>
      </c>
      <c r="K1548">
        <v>1405746399</v>
      </c>
      <c r="L1548" s="10">
        <f t="shared" si="97"/>
        <v>41839.212951388887</v>
      </c>
      <c r="M1548" t="b">
        <v>0</v>
      </c>
      <c r="N1548">
        <v>11</v>
      </c>
      <c r="O1548" t="b">
        <v>0</v>
      </c>
      <c r="P1548" t="s">
        <v>8289</v>
      </c>
      <c r="Q1548" s="5">
        <f t="shared" si="98"/>
        <v>0.28899999999999998</v>
      </c>
      <c r="R1548" s="6">
        <f t="shared" si="99"/>
        <v>26.272727272727273</v>
      </c>
      <c r="S1548" t="s">
        <v>8338</v>
      </c>
      <c r="T1548" t="s">
        <v>8343</v>
      </c>
    </row>
    <row r="1549" spans="1:20" ht="43.2" x14ac:dyDescent="0.3">
      <c r="A1549">
        <v>1547</v>
      </c>
      <c r="B1549" s="3" t="s">
        <v>1548</v>
      </c>
      <c r="C1549" s="3" t="s">
        <v>5657</v>
      </c>
      <c r="D1549">
        <v>20</v>
      </c>
      <c r="E1549">
        <v>0</v>
      </c>
      <c r="F1549" t="s">
        <v>8221</v>
      </c>
      <c r="G1549" t="s">
        <v>8224</v>
      </c>
      <c r="H1549" t="s">
        <v>8246</v>
      </c>
      <c r="I1549">
        <v>1487844882</v>
      </c>
      <c r="J1549" s="10">
        <f t="shared" si="96"/>
        <v>42789.426875000005</v>
      </c>
      <c r="K1549">
        <v>1487240082</v>
      </c>
      <c r="L1549" s="10">
        <f t="shared" si="97"/>
        <v>42782.426875000005</v>
      </c>
      <c r="M1549" t="b">
        <v>0</v>
      </c>
      <c r="N1549">
        <v>0</v>
      </c>
      <c r="O1549" t="b">
        <v>0</v>
      </c>
      <c r="P1549" t="s">
        <v>8289</v>
      </c>
      <c r="Q1549" s="5">
        <f t="shared" si="98"/>
        <v>0</v>
      </c>
      <c r="R1549" s="6" t="e">
        <f t="shared" si="99"/>
        <v>#DIV/0!</v>
      </c>
      <c r="S1549" t="s">
        <v>8338</v>
      </c>
      <c r="T1549" t="s">
        <v>8343</v>
      </c>
    </row>
    <row r="1550" spans="1:20" ht="28.8" x14ac:dyDescent="0.3">
      <c r="A1550">
        <v>1548</v>
      </c>
      <c r="B1550" s="3" t="s">
        <v>1549</v>
      </c>
      <c r="C1550" s="3" t="s">
        <v>5658</v>
      </c>
      <c r="D1550">
        <v>700</v>
      </c>
      <c r="E1550">
        <v>60</v>
      </c>
      <c r="F1550" t="s">
        <v>8221</v>
      </c>
      <c r="G1550" t="s">
        <v>8224</v>
      </c>
      <c r="H1550" t="s">
        <v>8246</v>
      </c>
      <c r="I1550">
        <v>1447020620</v>
      </c>
      <c r="J1550" s="10">
        <f t="shared" si="96"/>
        <v>42316.923842592587</v>
      </c>
      <c r="K1550">
        <v>1444425020</v>
      </c>
      <c r="L1550" s="10">
        <f t="shared" si="97"/>
        <v>42286.88217592593</v>
      </c>
      <c r="M1550" t="b">
        <v>0</v>
      </c>
      <c r="N1550">
        <v>1</v>
      </c>
      <c r="O1550" t="b">
        <v>0</v>
      </c>
      <c r="P1550" t="s">
        <v>8289</v>
      </c>
      <c r="Q1550" s="5">
        <f t="shared" si="98"/>
        <v>8.5714285714285715E-2</v>
      </c>
      <c r="R1550" s="6">
        <f t="shared" si="99"/>
        <v>60</v>
      </c>
      <c r="S1550" t="s">
        <v>8338</v>
      </c>
      <c r="T1550" t="s">
        <v>8343</v>
      </c>
    </row>
    <row r="1551" spans="1:20" ht="43.2" x14ac:dyDescent="0.3">
      <c r="A1551">
        <v>1549</v>
      </c>
      <c r="B1551" s="3" t="s">
        <v>1550</v>
      </c>
      <c r="C1551" s="3" t="s">
        <v>5659</v>
      </c>
      <c r="D1551">
        <v>500</v>
      </c>
      <c r="E1551">
        <v>170</v>
      </c>
      <c r="F1551" t="s">
        <v>8221</v>
      </c>
      <c r="G1551" t="s">
        <v>8224</v>
      </c>
      <c r="H1551" t="s">
        <v>8246</v>
      </c>
      <c r="I1551">
        <v>1446524159</v>
      </c>
      <c r="J1551" s="10">
        <f t="shared" si="96"/>
        <v>42311.177766203706</v>
      </c>
      <c r="K1551">
        <v>1443928559</v>
      </c>
      <c r="L1551" s="10">
        <f t="shared" si="97"/>
        <v>42281.136099537034</v>
      </c>
      <c r="M1551" t="b">
        <v>0</v>
      </c>
      <c r="N1551">
        <v>6</v>
      </c>
      <c r="O1551" t="b">
        <v>0</v>
      </c>
      <c r="P1551" t="s">
        <v>8289</v>
      </c>
      <c r="Q1551" s="5">
        <f t="shared" si="98"/>
        <v>0.34</v>
      </c>
      <c r="R1551" s="6">
        <f t="shared" si="99"/>
        <v>28.333333333333332</v>
      </c>
      <c r="S1551" t="s">
        <v>8338</v>
      </c>
      <c r="T1551" t="s">
        <v>8343</v>
      </c>
    </row>
    <row r="1552" spans="1:20" ht="57.6" x14ac:dyDescent="0.3">
      <c r="A1552">
        <v>1550</v>
      </c>
      <c r="B1552" s="3" t="s">
        <v>1551</v>
      </c>
      <c r="C1552" s="3" t="s">
        <v>5660</v>
      </c>
      <c r="D1552">
        <v>750</v>
      </c>
      <c r="E1552">
        <v>101</v>
      </c>
      <c r="F1552" t="s">
        <v>8221</v>
      </c>
      <c r="G1552" t="s">
        <v>8225</v>
      </c>
      <c r="H1552" t="s">
        <v>8247</v>
      </c>
      <c r="I1552">
        <v>1463050034</v>
      </c>
      <c r="J1552" s="10">
        <f t="shared" si="96"/>
        <v>42502.449467592596</v>
      </c>
      <c r="K1552">
        <v>1460458034</v>
      </c>
      <c r="L1552" s="10">
        <f t="shared" si="97"/>
        <v>42472.449467592596</v>
      </c>
      <c r="M1552" t="b">
        <v>0</v>
      </c>
      <c r="N1552">
        <v>7</v>
      </c>
      <c r="O1552" t="b">
        <v>0</v>
      </c>
      <c r="P1552" t="s">
        <v>8289</v>
      </c>
      <c r="Q1552" s="5">
        <f t="shared" si="98"/>
        <v>0.13466666666666666</v>
      </c>
      <c r="R1552" s="6">
        <f t="shared" si="99"/>
        <v>14.428571428571429</v>
      </c>
      <c r="S1552" t="s">
        <v>8338</v>
      </c>
      <c r="T1552" t="s">
        <v>8343</v>
      </c>
    </row>
    <row r="1553" spans="1:20" ht="43.2" x14ac:dyDescent="0.3">
      <c r="A1553">
        <v>1551</v>
      </c>
      <c r="B1553" s="3" t="s">
        <v>1552</v>
      </c>
      <c r="C1553" s="3" t="s">
        <v>5661</v>
      </c>
      <c r="D1553">
        <v>3500</v>
      </c>
      <c r="E1553">
        <v>0</v>
      </c>
      <c r="F1553" t="s">
        <v>8221</v>
      </c>
      <c r="G1553" t="s">
        <v>8224</v>
      </c>
      <c r="H1553" t="s">
        <v>8246</v>
      </c>
      <c r="I1553">
        <v>1432756039</v>
      </c>
      <c r="J1553" s="10">
        <f t="shared" si="96"/>
        <v>42151.824525462958</v>
      </c>
      <c r="K1553">
        <v>1430164039</v>
      </c>
      <c r="L1553" s="10">
        <f t="shared" si="97"/>
        <v>42121.824525462958</v>
      </c>
      <c r="M1553" t="b">
        <v>0</v>
      </c>
      <c r="N1553">
        <v>0</v>
      </c>
      <c r="O1553" t="b">
        <v>0</v>
      </c>
      <c r="P1553" t="s">
        <v>8289</v>
      </c>
      <c r="Q1553" s="5">
        <f t="shared" si="98"/>
        <v>0</v>
      </c>
      <c r="R1553" s="6" t="e">
        <f t="shared" si="99"/>
        <v>#DIV/0!</v>
      </c>
      <c r="S1553" t="s">
        <v>8338</v>
      </c>
      <c r="T1553" t="s">
        <v>8343</v>
      </c>
    </row>
    <row r="1554" spans="1:20" ht="43.2" x14ac:dyDescent="0.3">
      <c r="A1554">
        <v>1552</v>
      </c>
      <c r="B1554" s="3" t="s">
        <v>1553</v>
      </c>
      <c r="C1554" s="3" t="s">
        <v>5662</v>
      </c>
      <c r="D1554">
        <v>4300</v>
      </c>
      <c r="E1554">
        <v>2115</v>
      </c>
      <c r="F1554" t="s">
        <v>8221</v>
      </c>
      <c r="G1554" t="s">
        <v>8224</v>
      </c>
      <c r="H1554" t="s">
        <v>8246</v>
      </c>
      <c r="I1554">
        <v>1412135940</v>
      </c>
      <c r="J1554" s="10">
        <f t="shared" si="96"/>
        <v>41913.165972222225</v>
      </c>
      <c r="K1554">
        <v>1410366708</v>
      </c>
      <c r="L1554" s="10">
        <f t="shared" si="97"/>
        <v>41892.688750000001</v>
      </c>
      <c r="M1554" t="b">
        <v>0</v>
      </c>
      <c r="N1554">
        <v>16</v>
      </c>
      <c r="O1554" t="b">
        <v>0</v>
      </c>
      <c r="P1554" t="s">
        <v>8289</v>
      </c>
      <c r="Q1554" s="5">
        <f t="shared" si="98"/>
        <v>0.49186046511627907</v>
      </c>
      <c r="R1554" s="6">
        <f t="shared" si="99"/>
        <v>132.1875</v>
      </c>
      <c r="S1554" t="s">
        <v>8338</v>
      </c>
      <c r="T1554" t="s">
        <v>8343</v>
      </c>
    </row>
    <row r="1555" spans="1:20" ht="43.2" x14ac:dyDescent="0.3">
      <c r="A1555">
        <v>1553</v>
      </c>
      <c r="B1555" s="3" t="s">
        <v>1554</v>
      </c>
      <c r="C1555" s="3" t="s">
        <v>5663</v>
      </c>
      <c r="D1555">
        <v>6000</v>
      </c>
      <c r="E1555">
        <v>0</v>
      </c>
      <c r="F1555" t="s">
        <v>8221</v>
      </c>
      <c r="G1555" t="s">
        <v>8224</v>
      </c>
      <c r="H1555" t="s">
        <v>8246</v>
      </c>
      <c r="I1555">
        <v>1441176447</v>
      </c>
      <c r="J1555" s="10">
        <f t="shared" si="96"/>
        <v>42249.282951388886</v>
      </c>
      <c r="K1555">
        <v>1438584447</v>
      </c>
      <c r="L1555" s="10">
        <f t="shared" si="97"/>
        <v>42219.282951388886</v>
      </c>
      <c r="M1555" t="b">
        <v>0</v>
      </c>
      <c r="N1555">
        <v>0</v>
      </c>
      <c r="O1555" t="b">
        <v>0</v>
      </c>
      <c r="P1555" t="s">
        <v>8289</v>
      </c>
      <c r="Q1555" s="5">
        <f t="shared" si="98"/>
        <v>0</v>
      </c>
      <c r="R1555" s="6" t="e">
        <f t="shared" si="99"/>
        <v>#DIV/0!</v>
      </c>
      <c r="S1555" t="s">
        <v>8338</v>
      </c>
      <c r="T1555" t="s">
        <v>8343</v>
      </c>
    </row>
    <row r="1556" spans="1:20" ht="57.6" x14ac:dyDescent="0.3">
      <c r="A1556">
        <v>1554</v>
      </c>
      <c r="B1556" s="3" t="s">
        <v>1555</v>
      </c>
      <c r="C1556" s="3" t="s">
        <v>5664</v>
      </c>
      <c r="D1556">
        <v>20000</v>
      </c>
      <c r="E1556">
        <v>0</v>
      </c>
      <c r="F1556" t="s">
        <v>8221</v>
      </c>
      <c r="G1556" t="s">
        <v>8226</v>
      </c>
      <c r="H1556" t="s">
        <v>8248</v>
      </c>
      <c r="I1556">
        <v>1438495390</v>
      </c>
      <c r="J1556" s="10">
        <f t="shared" si="96"/>
        <v>42218.252199074079</v>
      </c>
      <c r="K1556">
        <v>1435903390</v>
      </c>
      <c r="L1556" s="10">
        <f t="shared" si="97"/>
        <v>42188.252199074079</v>
      </c>
      <c r="M1556" t="b">
        <v>0</v>
      </c>
      <c r="N1556">
        <v>0</v>
      </c>
      <c r="O1556" t="b">
        <v>0</v>
      </c>
      <c r="P1556" t="s">
        <v>8289</v>
      </c>
      <c r="Q1556" s="5">
        <f t="shared" si="98"/>
        <v>0</v>
      </c>
      <c r="R1556" s="6" t="e">
        <f t="shared" si="99"/>
        <v>#DIV/0!</v>
      </c>
      <c r="S1556" t="s">
        <v>8338</v>
      </c>
      <c r="T1556" t="s">
        <v>8343</v>
      </c>
    </row>
    <row r="1557" spans="1:20" ht="43.2" x14ac:dyDescent="0.3">
      <c r="A1557">
        <v>1555</v>
      </c>
      <c r="B1557" s="3" t="s">
        <v>1556</v>
      </c>
      <c r="C1557" s="3" t="s">
        <v>5665</v>
      </c>
      <c r="D1557">
        <v>750</v>
      </c>
      <c r="E1557">
        <v>0</v>
      </c>
      <c r="F1557" t="s">
        <v>8221</v>
      </c>
      <c r="G1557" t="s">
        <v>8224</v>
      </c>
      <c r="H1557" t="s">
        <v>8246</v>
      </c>
      <c r="I1557">
        <v>1442509200</v>
      </c>
      <c r="J1557" s="10">
        <f t="shared" si="96"/>
        <v>42264.708333333328</v>
      </c>
      <c r="K1557">
        <v>1440513832</v>
      </c>
      <c r="L1557" s="10">
        <f t="shared" si="97"/>
        <v>42241.613796296297</v>
      </c>
      <c r="M1557" t="b">
        <v>0</v>
      </c>
      <c r="N1557">
        <v>0</v>
      </c>
      <c r="O1557" t="b">
        <v>0</v>
      </c>
      <c r="P1557" t="s">
        <v>8289</v>
      </c>
      <c r="Q1557" s="5">
        <f t="shared" si="98"/>
        <v>0</v>
      </c>
      <c r="R1557" s="6" t="e">
        <f t="shared" si="99"/>
        <v>#DIV/0!</v>
      </c>
      <c r="S1557" t="s">
        <v>8338</v>
      </c>
      <c r="T1557" t="s">
        <v>8343</v>
      </c>
    </row>
    <row r="1558" spans="1:20" ht="43.2" x14ac:dyDescent="0.3">
      <c r="A1558">
        <v>1556</v>
      </c>
      <c r="B1558" s="3" t="s">
        <v>1557</v>
      </c>
      <c r="C1558" s="3" t="s">
        <v>5666</v>
      </c>
      <c r="D1558">
        <v>1500</v>
      </c>
      <c r="E1558">
        <v>677</v>
      </c>
      <c r="F1558" t="s">
        <v>8221</v>
      </c>
      <c r="G1558" t="s">
        <v>8229</v>
      </c>
      <c r="H1558" t="s">
        <v>8251</v>
      </c>
      <c r="I1558">
        <v>1467603624</v>
      </c>
      <c r="J1558" s="10">
        <f t="shared" si="96"/>
        <v>42555.153055555551</v>
      </c>
      <c r="K1558">
        <v>1465011624</v>
      </c>
      <c r="L1558" s="10">
        <f t="shared" si="97"/>
        <v>42525.153055555551</v>
      </c>
      <c r="M1558" t="b">
        <v>0</v>
      </c>
      <c r="N1558">
        <v>12</v>
      </c>
      <c r="O1558" t="b">
        <v>0</v>
      </c>
      <c r="P1558" t="s">
        <v>8289</v>
      </c>
      <c r="Q1558" s="5">
        <f t="shared" si="98"/>
        <v>0.45133333333333331</v>
      </c>
      <c r="R1558" s="6">
        <f t="shared" si="99"/>
        <v>56.416666666666664</v>
      </c>
      <c r="S1558" t="s">
        <v>8338</v>
      </c>
      <c r="T1558" t="s">
        <v>8343</v>
      </c>
    </row>
    <row r="1559" spans="1:20" ht="43.2" x14ac:dyDescent="0.3">
      <c r="A1559">
        <v>1557</v>
      </c>
      <c r="B1559" s="3" t="s">
        <v>1558</v>
      </c>
      <c r="C1559" s="3" t="s">
        <v>5667</v>
      </c>
      <c r="D1559">
        <v>2500</v>
      </c>
      <c r="E1559">
        <v>100</v>
      </c>
      <c r="F1559" t="s">
        <v>8221</v>
      </c>
      <c r="G1559" t="s">
        <v>8224</v>
      </c>
      <c r="H1559" t="s">
        <v>8246</v>
      </c>
      <c r="I1559">
        <v>1411227633</v>
      </c>
      <c r="J1559" s="10">
        <f t="shared" si="96"/>
        <v>41902.65315972222</v>
      </c>
      <c r="K1559">
        <v>1408549233</v>
      </c>
      <c r="L1559" s="10">
        <f t="shared" si="97"/>
        <v>41871.65315972222</v>
      </c>
      <c r="M1559" t="b">
        <v>0</v>
      </c>
      <c r="N1559">
        <v>1</v>
      </c>
      <c r="O1559" t="b">
        <v>0</v>
      </c>
      <c r="P1559" t="s">
        <v>8289</v>
      </c>
      <c r="Q1559" s="5">
        <f t="shared" si="98"/>
        <v>0.04</v>
      </c>
      <c r="R1559" s="6">
        <f t="shared" si="99"/>
        <v>100</v>
      </c>
      <c r="S1559" t="s">
        <v>8338</v>
      </c>
      <c r="T1559" t="s">
        <v>8343</v>
      </c>
    </row>
    <row r="1560" spans="1:20" ht="43.2" x14ac:dyDescent="0.3">
      <c r="A1560">
        <v>1558</v>
      </c>
      <c r="B1560" s="3" t="s">
        <v>1559</v>
      </c>
      <c r="C1560" s="3" t="s">
        <v>5668</v>
      </c>
      <c r="D1560">
        <v>750</v>
      </c>
      <c r="E1560">
        <v>35</v>
      </c>
      <c r="F1560" t="s">
        <v>8221</v>
      </c>
      <c r="G1560" t="s">
        <v>8225</v>
      </c>
      <c r="H1560" t="s">
        <v>8247</v>
      </c>
      <c r="I1560">
        <v>1440763920</v>
      </c>
      <c r="J1560" s="10">
        <f t="shared" si="96"/>
        <v>42244.508333333331</v>
      </c>
      <c r="K1560">
        <v>1435656759</v>
      </c>
      <c r="L1560" s="10">
        <f t="shared" si="97"/>
        <v>42185.397673611107</v>
      </c>
      <c r="M1560" t="b">
        <v>0</v>
      </c>
      <c r="N1560">
        <v>3</v>
      </c>
      <c r="O1560" t="b">
        <v>0</v>
      </c>
      <c r="P1560" t="s">
        <v>8289</v>
      </c>
      <c r="Q1560" s="5">
        <f t="shared" si="98"/>
        <v>4.6666666666666669E-2</v>
      </c>
      <c r="R1560" s="6">
        <f t="shared" si="99"/>
        <v>11.666666666666666</v>
      </c>
      <c r="S1560" t="s">
        <v>8338</v>
      </c>
      <c r="T1560" t="s">
        <v>8343</v>
      </c>
    </row>
    <row r="1561" spans="1:20" ht="28.8" x14ac:dyDescent="0.3">
      <c r="A1561">
        <v>1559</v>
      </c>
      <c r="B1561" s="3" t="s">
        <v>1560</v>
      </c>
      <c r="C1561" s="3" t="s">
        <v>5669</v>
      </c>
      <c r="D1561">
        <v>15000</v>
      </c>
      <c r="E1561">
        <v>50</v>
      </c>
      <c r="F1561" t="s">
        <v>8221</v>
      </c>
      <c r="G1561" t="s">
        <v>8224</v>
      </c>
      <c r="H1561" t="s">
        <v>8246</v>
      </c>
      <c r="I1561">
        <v>1430270199</v>
      </c>
      <c r="J1561" s="10">
        <f t="shared" si="96"/>
        <v>42123.05322916666</v>
      </c>
      <c r="K1561">
        <v>1428974199</v>
      </c>
      <c r="L1561" s="10">
        <f t="shared" si="97"/>
        <v>42108.05322916666</v>
      </c>
      <c r="M1561" t="b">
        <v>0</v>
      </c>
      <c r="N1561">
        <v>1</v>
      </c>
      <c r="O1561" t="b">
        <v>0</v>
      </c>
      <c r="P1561" t="s">
        <v>8289</v>
      </c>
      <c r="Q1561" s="5">
        <f t="shared" si="98"/>
        <v>3.3333333333333335E-3</v>
      </c>
      <c r="R1561" s="6">
        <f t="shared" si="99"/>
        <v>50</v>
      </c>
      <c r="S1561" t="s">
        <v>8338</v>
      </c>
      <c r="T1561" t="s">
        <v>8343</v>
      </c>
    </row>
    <row r="1562" spans="1:20" ht="43.2" x14ac:dyDescent="0.3">
      <c r="A1562">
        <v>1560</v>
      </c>
      <c r="B1562" s="3" t="s">
        <v>1561</v>
      </c>
      <c r="C1562" s="3" t="s">
        <v>5670</v>
      </c>
      <c r="D1562">
        <v>2500</v>
      </c>
      <c r="E1562">
        <v>94</v>
      </c>
      <c r="F1562" t="s">
        <v>8221</v>
      </c>
      <c r="G1562" t="s">
        <v>8224</v>
      </c>
      <c r="H1562" t="s">
        <v>8246</v>
      </c>
      <c r="I1562">
        <v>1415842193</v>
      </c>
      <c r="J1562" s="10">
        <f t="shared" si="96"/>
        <v>41956.062418981484</v>
      </c>
      <c r="K1562">
        <v>1414110593</v>
      </c>
      <c r="L1562" s="10">
        <f t="shared" si="97"/>
        <v>41936.020752314813</v>
      </c>
      <c r="M1562" t="b">
        <v>0</v>
      </c>
      <c r="N1562">
        <v>4</v>
      </c>
      <c r="O1562" t="b">
        <v>0</v>
      </c>
      <c r="P1562" t="s">
        <v>8289</v>
      </c>
      <c r="Q1562" s="5">
        <f t="shared" si="98"/>
        <v>3.7600000000000001E-2</v>
      </c>
      <c r="R1562" s="6">
        <f t="shared" si="99"/>
        <v>23.5</v>
      </c>
      <c r="S1562" t="s">
        <v>8338</v>
      </c>
      <c r="T1562" t="s">
        <v>8343</v>
      </c>
    </row>
    <row r="1563" spans="1:20" ht="43.2" x14ac:dyDescent="0.3">
      <c r="A1563">
        <v>1561</v>
      </c>
      <c r="B1563" s="3" t="s">
        <v>1562</v>
      </c>
      <c r="C1563" s="3" t="s">
        <v>5671</v>
      </c>
      <c r="D1563">
        <v>10000</v>
      </c>
      <c r="E1563">
        <v>67</v>
      </c>
      <c r="F1563" t="s">
        <v>8220</v>
      </c>
      <c r="G1563" t="s">
        <v>8224</v>
      </c>
      <c r="H1563" t="s">
        <v>8246</v>
      </c>
      <c r="I1563">
        <v>1383789603</v>
      </c>
      <c r="J1563" s="10">
        <f t="shared" si="96"/>
        <v>41585.083368055559</v>
      </c>
      <c r="K1563">
        <v>1381194003</v>
      </c>
      <c r="L1563" s="10">
        <f t="shared" si="97"/>
        <v>41555.041701388887</v>
      </c>
      <c r="M1563" t="b">
        <v>0</v>
      </c>
      <c r="N1563">
        <v>1</v>
      </c>
      <c r="O1563" t="b">
        <v>0</v>
      </c>
      <c r="P1563" t="s">
        <v>8290</v>
      </c>
      <c r="Q1563" s="5">
        <f t="shared" si="98"/>
        <v>6.7000000000000002E-3</v>
      </c>
      <c r="R1563" s="6">
        <f t="shared" si="99"/>
        <v>67</v>
      </c>
      <c r="S1563" t="s">
        <v>8322</v>
      </c>
      <c r="T1563" t="s">
        <v>8344</v>
      </c>
    </row>
    <row r="1564" spans="1:20" ht="57.6" x14ac:dyDescent="0.3">
      <c r="A1564">
        <v>1562</v>
      </c>
      <c r="B1564" s="3" t="s">
        <v>1563</v>
      </c>
      <c r="C1564" s="3" t="s">
        <v>5672</v>
      </c>
      <c r="D1564">
        <v>4000</v>
      </c>
      <c r="E1564">
        <v>0</v>
      </c>
      <c r="F1564" t="s">
        <v>8220</v>
      </c>
      <c r="G1564" t="s">
        <v>8224</v>
      </c>
      <c r="H1564" t="s">
        <v>8246</v>
      </c>
      <c r="I1564">
        <v>1259715000</v>
      </c>
      <c r="J1564" s="10">
        <f t="shared" si="96"/>
        <v>40149.034722222219</v>
      </c>
      <c r="K1564">
        <v>1253712916</v>
      </c>
      <c r="L1564" s="10">
        <f t="shared" si="97"/>
        <v>40079.566157407404</v>
      </c>
      <c r="M1564" t="b">
        <v>0</v>
      </c>
      <c r="N1564">
        <v>0</v>
      </c>
      <c r="O1564" t="b">
        <v>0</v>
      </c>
      <c r="P1564" t="s">
        <v>8290</v>
      </c>
      <c r="Q1564" s="5">
        <f t="shared" si="98"/>
        <v>0</v>
      </c>
      <c r="R1564" s="6" t="e">
        <f t="shared" si="99"/>
        <v>#DIV/0!</v>
      </c>
      <c r="S1564" t="s">
        <v>8322</v>
      </c>
      <c r="T1564" t="s">
        <v>8344</v>
      </c>
    </row>
    <row r="1565" spans="1:20" ht="43.2" x14ac:dyDescent="0.3">
      <c r="A1565">
        <v>1563</v>
      </c>
      <c r="B1565" s="3" t="s">
        <v>1564</v>
      </c>
      <c r="C1565" s="3" t="s">
        <v>5673</v>
      </c>
      <c r="D1565">
        <v>6000</v>
      </c>
      <c r="E1565">
        <v>85</v>
      </c>
      <c r="F1565" t="s">
        <v>8220</v>
      </c>
      <c r="G1565" t="s">
        <v>8225</v>
      </c>
      <c r="H1565" t="s">
        <v>8247</v>
      </c>
      <c r="I1565">
        <v>1394815751</v>
      </c>
      <c r="J1565" s="10">
        <f t="shared" si="96"/>
        <v>41712.700821759259</v>
      </c>
      <c r="K1565">
        <v>1389635351</v>
      </c>
      <c r="L1565" s="10">
        <f t="shared" si="97"/>
        <v>41652.742488425924</v>
      </c>
      <c r="M1565" t="b">
        <v>0</v>
      </c>
      <c r="N1565">
        <v>2</v>
      </c>
      <c r="O1565" t="b">
        <v>0</v>
      </c>
      <c r="P1565" t="s">
        <v>8290</v>
      </c>
      <c r="Q1565" s="5">
        <f t="shared" si="98"/>
        <v>1.4166666666666666E-2</v>
      </c>
      <c r="R1565" s="6">
        <f t="shared" si="99"/>
        <v>42.5</v>
      </c>
      <c r="S1565" t="s">
        <v>8322</v>
      </c>
      <c r="T1565" t="s">
        <v>8344</v>
      </c>
    </row>
    <row r="1566" spans="1:20" ht="43.2" x14ac:dyDescent="0.3">
      <c r="A1566">
        <v>1564</v>
      </c>
      <c r="B1566" s="3" t="s">
        <v>1565</v>
      </c>
      <c r="C1566" s="3" t="s">
        <v>5674</v>
      </c>
      <c r="D1566">
        <v>10000</v>
      </c>
      <c r="E1566">
        <v>10</v>
      </c>
      <c r="F1566" t="s">
        <v>8220</v>
      </c>
      <c r="G1566" t="s">
        <v>8224</v>
      </c>
      <c r="H1566" t="s">
        <v>8246</v>
      </c>
      <c r="I1566">
        <v>1432843500</v>
      </c>
      <c r="J1566" s="10">
        <f t="shared" si="96"/>
        <v>42152.836805555555</v>
      </c>
      <c r="K1566">
        <v>1430124509</v>
      </c>
      <c r="L1566" s="10">
        <f t="shared" si="97"/>
        <v>42121.367002314815</v>
      </c>
      <c r="M1566" t="b">
        <v>0</v>
      </c>
      <c r="N1566">
        <v>1</v>
      </c>
      <c r="O1566" t="b">
        <v>0</v>
      </c>
      <c r="P1566" t="s">
        <v>8290</v>
      </c>
      <c r="Q1566" s="5">
        <f t="shared" si="98"/>
        <v>1E-3</v>
      </c>
      <c r="R1566" s="6">
        <f t="shared" si="99"/>
        <v>10</v>
      </c>
      <c r="S1566" t="s">
        <v>8322</v>
      </c>
      <c r="T1566" t="s">
        <v>8344</v>
      </c>
    </row>
    <row r="1567" spans="1:20" ht="43.2" x14ac:dyDescent="0.3">
      <c r="A1567">
        <v>1565</v>
      </c>
      <c r="B1567" s="3" t="s">
        <v>1566</v>
      </c>
      <c r="C1567" s="3" t="s">
        <v>5675</v>
      </c>
      <c r="D1567">
        <v>4000</v>
      </c>
      <c r="E1567">
        <v>100</v>
      </c>
      <c r="F1567" t="s">
        <v>8220</v>
      </c>
      <c r="G1567" t="s">
        <v>8224</v>
      </c>
      <c r="H1567" t="s">
        <v>8246</v>
      </c>
      <c r="I1567">
        <v>1307554261</v>
      </c>
      <c r="J1567" s="10">
        <f t="shared" si="96"/>
        <v>40702.729872685188</v>
      </c>
      <c r="K1567">
        <v>1304962261</v>
      </c>
      <c r="L1567" s="10">
        <f t="shared" si="97"/>
        <v>40672.729872685188</v>
      </c>
      <c r="M1567" t="b">
        <v>0</v>
      </c>
      <c r="N1567">
        <v>1</v>
      </c>
      <c r="O1567" t="b">
        <v>0</v>
      </c>
      <c r="P1567" t="s">
        <v>8290</v>
      </c>
      <c r="Q1567" s="5">
        <f t="shared" si="98"/>
        <v>2.5000000000000001E-2</v>
      </c>
      <c r="R1567" s="6">
        <f t="shared" si="99"/>
        <v>100</v>
      </c>
      <c r="S1567" t="s">
        <v>8322</v>
      </c>
      <c r="T1567" t="s">
        <v>8344</v>
      </c>
    </row>
    <row r="1568" spans="1:20" ht="43.2" x14ac:dyDescent="0.3">
      <c r="A1568">
        <v>1566</v>
      </c>
      <c r="B1568" s="3" t="s">
        <v>1567</v>
      </c>
      <c r="C1568" s="3" t="s">
        <v>5676</v>
      </c>
      <c r="D1568">
        <v>30000</v>
      </c>
      <c r="E1568">
        <v>6375</v>
      </c>
      <c r="F1568" t="s">
        <v>8220</v>
      </c>
      <c r="G1568" t="s">
        <v>8224</v>
      </c>
      <c r="H1568" t="s">
        <v>8246</v>
      </c>
      <c r="I1568">
        <v>1469656800</v>
      </c>
      <c r="J1568" s="10">
        <f t="shared" si="96"/>
        <v>42578.916666666672</v>
      </c>
      <c r="K1568">
        <v>1467151204</v>
      </c>
      <c r="L1568" s="10">
        <f t="shared" si="97"/>
        <v>42549.916712962964</v>
      </c>
      <c r="M1568" t="b">
        <v>0</v>
      </c>
      <c r="N1568">
        <v>59</v>
      </c>
      <c r="O1568" t="b">
        <v>0</v>
      </c>
      <c r="P1568" t="s">
        <v>8290</v>
      </c>
      <c r="Q1568" s="5">
        <f t="shared" si="98"/>
        <v>0.21249999999999999</v>
      </c>
      <c r="R1568" s="6">
        <f t="shared" si="99"/>
        <v>108.05084745762711</v>
      </c>
      <c r="S1568" t="s">
        <v>8322</v>
      </c>
      <c r="T1568" t="s">
        <v>8344</v>
      </c>
    </row>
    <row r="1569" spans="1:20" ht="43.2" x14ac:dyDescent="0.3">
      <c r="A1569">
        <v>1567</v>
      </c>
      <c r="B1569" s="3" t="s">
        <v>1568</v>
      </c>
      <c r="C1569" s="3" t="s">
        <v>5677</v>
      </c>
      <c r="D1569">
        <v>8500</v>
      </c>
      <c r="E1569">
        <v>350</v>
      </c>
      <c r="F1569" t="s">
        <v>8220</v>
      </c>
      <c r="G1569" t="s">
        <v>8224</v>
      </c>
      <c r="H1569" t="s">
        <v>8246</v>
      </c>
      <c r="I1569">
        <v>1392595200</v>
      </c>
      <c r="J1569" s="10">
        <f t="shared" si="96"/>
        <v>41687</v>
      </c>
      <c r="K1569">
        <v>1391293745</v>
      </c>
      <c r="L1569" s="10">
        <f t="shared" si="97"/>
        <v>41671.936863425923</v>
      </c>
      <c r="M1569" t="b">
        <v>0</v>
      </c>
      <c r="N1569">
        <v>13</v>
      </c>
      <c r="O1569" t="b">
        <v>0</v>
      </c>
      <c r="P1569" t="s">
        <v>8290</v>
      </c>
      <c r="Q1569" s="5">
        <f t="shared" si="98"/>
        <v>4.1176470588235294E-2</v>
      </c>
      <c r="R1569" s="6">
        <f t="shared" si="99"/>
        <v>26.923076923076923</v>
      </c>
      <c r="S1569" t="s">
        <v>8322</v>
      </c>
      <c r="T1569" t="s">
        <v>8344</v>
      </c>
    </row>
    <row r="1570" spans="1:20" ht="43.2" x14ac:dyDescent="0.3">
      <c r="A1570">
        <v>1568</v>
      </c>
      <c r="B1570" s="3" t="s">
        <v>1569</v>
      </c>
      <c r="C1570" s="3" t="s">
        <v>5678</v>
      </c>
      <c r="D1570">
        <v>25000</v>
      </c>
      <c r="E1570">
        <v>3410</v>
      </c>
      <c r="F1570" t="s">
        <v>8220</v>
      </c>
      <c r="G1570" t="s">
        <v>8224</v>
      </c>
      <c r="H1570" t="s">
        <v>8246</v>
      </c>
      <c r="I1570">
        <v>1419384585</v>
      </c>
      <c r="J1570" s="10">
        <f t="shared" si="96"/>
        <v>41997.062326388885</v>
      </c>
      <c r="K1570">
        <v>1416360585</v>
      </c>
      <c r="L1570" s="10">
        <f t="shared" si="97"/>
        <v>41962.062326388885</v>
      </c>
      <c r="M1570" t="b">
        <v>0</v>
      </c>
      <c r="N1570">
        <v>22</v>
      </c>
      <c r="O1570" t="b">
        <v>0</v>
      </c>
      <c r="P1570" t="s">
        <v>8290</v>
      </c>
      <c r="Q1570" s="5">
        <f t="shared" si="98"/>
        <v>0.13639999999999999</v>
      </c>
      <c r="R1570" s="6">
        <f t="shared" si="99"/>
        <v>155</v>
      </c>
      <c r="S1570" t="s">
        <v>8322</v>
      </c>
      <c r="T1570" t="s">
        <v>8344</v>
      </c>
    </row>
    <row r="1571" spans="1:20" x14ac:dyDescent="0.3">
      <c r="A1571">
        <v>1569</v>
      </c>
      <c r="B1571" s="3" t="s">
        <v>1570</v>
      </c>
      <c r="C1571" s="3" t="s">
        <v>5679</v>
      </c>
      <c r="D1571">
        <v>30000</v>
      </c>
      <c r="E1571">
        <v>0</v>
      </c>
      <c r="F1571" t="s">
        <v>8220</v>
      </c>
      <c r="G1571" t="s">
        <v>8224</v>
      </c>
      <c r="H1571" t="s">
        <v>8246</v>
      </c>
      <c r="I1571">
        <v>1369498714</v>
      </c>
      <c r="J1571" s="10">
        <f t="shared" si="96"/>
        <v>41419.679560185185</v>
      </c>
      <c r="K1571">
        <v>1366906714</v>
      </c>
      <c r="L1571" s="10">
        <f t="shared" si="97"/>
        <v>41389.679560185185</v>
      </c>
      <c r="M1571" t="b">
        <v>0</v>
      </c>
      <c r="N1571">
        <v>0</v>
      </c>
      <c r="O1571" t="b">
        <v>0</v>
      </c>
      <c r="P1571" t="s">
        <v>8290</v>
      </c>
      <c r="Q1571" s="5">
        <f t="shared" si="98"/>
        <v>0</v>
      </c>
      <c r="R1571" s="6" t="e">
        <f t="shared" si="99"/>
        <v>#DIV/0!</v>
      </c>
      <c r="S1571" t="s">
        <v>8322</v>
      </c>
      <c r="T1571" t="s">
        <v>8344</v>
      </c>
    </row>
    <row r="1572" spans="1:20" ht="28.8" x14ac:dyDescent="0.3">
      <c r="A1572">
        <v>1570</v>
      </c>
      <c r="B1572" s="3" t="s">
        <v>1571</v>
      </c>
      <c r="C1572" s="3" t="s">
        <v>5680</v>
      </c>
      <c r="D1572">
        <v>6000</v>
      </c>
      <c r="E1572">
        <v>2484</v>
      </c>
      <c r="F1572" t="s">
        <v>8220</v>
      </c>
      <c r="G1572" t="s">
        <v>8224</v>
      </c>
      <c r="H1572" t="s">
        <v>8246</v>
      </c>
      <c r="I1572">
        <v>1460140282</v>
      </c>
      <c r="J1572" s="10">
        <f t="shared" si="96"/>
        <v>42468.771782407406</v>
      </c>
      <c r="K1572">
        <v>1457551882</v>
      </c>
      <c r="L1572" s="10">
        <f t="shared" si="97"/>
        <v>42438.813449074078</v>
      </c>
      <c r="M1572" t="b">
        <v>0</v>
      </c>
      <c r="N1572">
        <v>52</v>
      </c>
      <c r="O1572" t="b">
        <v>0</v>
      </c>
      <c r="P1572" t="s">
        <v>8290</v>
      </c>
      <c r="Q1572" s="5">
        <f t="shared" si="98"/>
        <v>0.41399999999999998</v>
      </c>
      <c r="R1572" s="6">
        <f t="shared" si="99"/>
        <v>47.769230769230766</v>
      </c>
      <c r="S1572" t="s">
        <v>8322</v>
      </c>
      <c r="T1572" t="s">
        <v>8344</v>
      </c>
    </row>
    <row r="1573" spans="1:20" ht="57.6" x14ac:dyDescent="0.3">
      <c r="A1573">
        <v>1571</v>
      </c>
      <c r="B1573" s="3" t="s">
        <v>1572</v>
      </c>
      <c r="C1573" s="3" t="s">
        <v>5681</v>
      </c>
      <c r="D1573">
        <v>12100</v>
      </c>
      <c r="E1573">
        <v>80</v>
      </c>
      <c r="F1573" t="s">
        <v>8220</v>
      </c>
      <c r="G1573" t="s">
        <v>8225</v>
      </c>
      <c r="H1573" t="s">
        <v>8247</v>
      </c>
      <c r="I1573">
        <v>1434738483</v>
      </c>
      <c r="J1573" s="10">
        <f t="shared" si="96"/>
        <v>42174.769479166673</v>
      </c>
      <c r="K1573">
        <v>1432146483</v>
      </c>
      <c r="L1573" s="10">
        <f t="shared" si="97"/>
        <v>42144.769479166673</v>
      </c>
      <c r="M1573" t="b">
        <v>0</v>
      </c>
      <c r="N1573">
        <v>4</v>
      </c>
      <c r="O1573" t="b">
        <v>0</v>
      </c>
      <c r="P1573" t="s">
        <v>8290</v>
      </c>
      <c r="Q1573" s="5">
        <f t="shared" si="98"/>
        <v>6.6115702479338841E-3</v>
      </c>
      <c r="R1573" s="6">
        <f t="shared" si="99"/>
        <v>20</v>
      </c>
      <c r="S1573" t="s">
        <v>8322</v>
      </c>
      <c r="T1573" t="s">
        <v>8344</v>
      </c>
    </row>
    <row r="1574" spans="1:20" ht="43.2" x14ac:dyDescent="0.3">
      <c r="A1574">
        <v>1572</v>
      </c>
      <c r="B1574" s="3" t="s">
        <v>1573</v>
      </c>
      <c r="C1574" s="3" t="s">
        <v>5682</v>
      </c>
      <c r="D1574">
        <v>2500</v>
      </c>
      <c r="E1574">
        <v>125</v>
      </c>
      <c r="F1574" t="s">
        <v>8220</v>
      </c>
      <c r="G1574" t="s">
        <v>8225</v>
      </c>
      <c r="H1574" t="s">
        <v>8247</v>
      </c>
      <c r="I1574">
        <v>1456703940</v>
      </c>
      <c r="J1574" s="10">
        <f t="shared" si="96"/>
        <v>42428.999305555553</v>
      </c>
      <c r="K1574">
        <v>1454546859</v>
      </c>
      <c r="L1574" s="10">
        <f t="shared" si="97"/>
        <v>42404.033090277779</v>
      </c>
      <c r="M1574" t="b">
        <v>0</v>
      </c>
      <c r="N1574">
        <v>3</v>
      </c>
      <c r="O1574" t="b">
        <v>0</v>
      </c>
      <c r="P1574" t="s">
        <v>8290</v>
      </c>
      <c r="Q1574" s="5">
        <f t="shared" si="98"/>
        <v>0.05</v>
      </c>
      <c r="R1574" s="6">
        <f t="shared" si="99"/>
        <v>41.666666666666664</v>
      </c>
      <c r="S1574" t="s">
        <v>8322</v>
      </c>
      <c r="T1574" t="s">
        <v>8344</v>
      </c>
    </row>
    <row r="1575" spans="1:20" ht="43.2" x14ac:dyDescent="0.3">
      <c r="A1575">
        <v>1573</v>
      </c>
      <c r="B1575" s="3" t="s">
        <v>1574</v>
      </c>
      <c r="C1575" s="3" t="s">
        <v>5683</v>
      </c>
      <c r="D1575">
        <v>9000</v>
      </c>
      <c r="E1575">
        <v>223</v>
      </c>
      <c r="F1575" t="s">
        <v>8220</v>
      </c>
      <c r="G1575" t="s">
        <v>8229</v>
      </c>
      <c r="H1575" t="s">
        <v>8251</v>
      </c>
      <c r="I1575">
        <v>1491019140</v>
      </c>
      <c r="J1575" s="10">
        <f t="shared" si="96"/>
        <v>42826.165972222225</v>
      </c>
      <c r="K1575">
        <v>1487548802</v>
      </c>
      <c r="L1575" s="10">
        <f t="shared" si="97"/>
        <v>42786.000023148154</v>
      </c>
      <c r="M1575" t="b">
        <v>0</v>
      </c>
      <c r="N1575">
        <v>3</v>
      </c>
      <c r="O1575" t="b">
        <v>0</v>
      </c>
      <c r="P1575" t="s">
        <v>8290</v>
      </c>
      <c r="Q1575" s="5">
        <f t="shared" si="98"/>
        <v>2.4777777777777777E-2</v>
      </c>
      <c r="R1575" s="6">
        <f t="shared" si="99"/>
        <v>74.333333333333329</v>
      </c>
      <c r="S1575" t="s">
        <v>8322</v>
      </c>
      <c r="T1575" t="s">
        <v>8344</v>
      </c>
    </row>
    <row r="1576" spans="1:20" ht="43.2" x14ac:dyDescent="0.3">
      <c r="A1576">
        <v>1574</v>
      </c>
      <c r="B1576" s="3" t="s">
        <v>1575</v>
      </c>
      <c r="C1576" s="3" t="s">
        <v>5684</v>
      </c>
      <c r="D1576">
        <v>10000</v>
      </c>
      <c r="E1576">
        <v>506</v>
      </c>
      <c r="F1576" t="s">
        <v>8220</v>
      </c>
      <c r="G1576" t="s">
        <v>8224</v>
      </c>
      <c r="H1576" t="s">
        <v>8246</v>
      </c>
      <c r="I1576">
        <v>1424211329</v>
      </c>
      <c r="J1576" s="10">
        <f t="shared" si="96"/>
        <v>42052.927418981482</v>
      </c>
      <c r="K1576">
        <v>1421187329</v>
      </c>
      <c r="L1576" s="10">
        <f t="shared" si="97"/>
        <v>42017.927418981482</v>
      </c>
      <c r="M1576" t="b">
        <v>0</v>
      </c>
      <c r="N1576">
        <v>6</v>
      </c>
      <c r="O1576" t="b">
        <v>0</v>
      </c>
      <c r="P1576" t="s">
        <v>8290</v>
      </c>
      <c r="Q1576" s="5">
        <f t="shared" si="98"/>
        <v>5.0599999999999999E-2</v>
      </c>
      <c r="R1576" s="6">
        <f t="shared" si="99"/>
        <v>84.333333333333329</v>
      </c>
      <c r="S1576" t="s">
        <v>8322</v>
      </c>
      <c r="T1576" t="s">
        <v>8344</v>
      </c>
    </row>
    <row r="1577" spans="1:20" ht="43.2" x14ac:dyDescent="0.3">
      <c r="A1577">
        <v>1575</v>
      </c>
      <c r="B1577" s="3" t="s">
        <v>1576</v>
      </c>
      <c r="C1577" s="3" t="s">
        <v>5685</v>
      </c>
      <c r="D1577">
        <v>10000</v>
      </c>
      <c r="E1577">
        <v>2291</v>
      </c>
      <c r="F1577" t="s">
        <v>8220</v>
      </c>
      <c r="G1577" t="s">
        <v>8224</v>
      </c>
      <c r="H1577" t="s">
        <v>8246</v>
      </c>
      <c r="I1577">
        <v>1404909296</v>
      </c>
      <c r="J1577" s="10">
        <f t="shared" si="96"/>
        <v>41829.524259259262</v>
      </c>
      <c r="K1577">
        <v>1402317296</v>
      </c>
      <c r="L1577" s="10">
        <f t="shared" si="97"/>
        <v>41799.524259259262</v>
      </c>
      <c r="M1577" t="b">
        <v>0</v>
      </c>
      <c r="N1577">
        <v>35</v>
      </c>
      <c r="O1577" t="b">
        <v>0</v>
      </c>
      <c r="P1577" t="s">
        <v>8290</v>
      </c>
      <c r="Q1577" s="5">
        <f t="shared" si="98"/>
        <v>0.2291</v>
      </c>
      <c r="R1577" s="6">
        <f t="shared" si="99"/>
        <v>65.457142857142856</v>
      </c>
      <c r="S1577" t="s">
        <v>8322</v>
      </c>
      <c r="T1577" t="s">
        <v>8344</v>
      </c>
    </row>
    <row r="1578" spans="1:20" ht="28.8" x14ac:dyDescent="0.3">
      <c r="A1578">
        <v>1576</v>
      </c>
      <c r="B1578" s="3" t="s">
        <v>1577</v>
      </c>
      <c r="C1578" s="3" t="s">
        <v>5686</v>
      </c>
      <c r="D1578">
        <v>5000</v>
      </c>
      <c r="E1578">
        <v>650</v>
      </c>
      <c r="F1578" t="s">
        <v>8220</v>
      </c>
      <c r="G1578" t="s">
        <v>8224</v>
      </c>
      <c r="H1578" t="s">
        <v>8246</v>
      </c>
      <c r="I1578">
        <v>1435698368</v>
      </c>
      <c r="J1578" s="10">
        <f t="shared" si="96"/>
        <v>42185.879259259258</v>
      </c>
      <c r="K1578">
        <v>1431810368</v>
      </c>
      <c r="L1578" s="10">
        <f t="shared" si="97"/>
        <v>42140.879259259258</v>
      </c>
      <c r="M1578" t="b">
        <v>0</v>
      </c>
      <c r="N1578">
        <v>10</v>
      </c>
      <c r="O1578" t="b">
        <v>0</v>
      </c>
      <c r="P1578" t="s">
        <v>8290</v>
      </c>
      <c r="Q1578" s="5">
        <f t="shared" si="98"/>
        <v>0.13</v>
      </c>
      <c r="R1578" s="6">
        <f t="shared" si="99"/>
        <v>65</v>
      </c>
      <c r="S1578" t="s">
        <v>8322</v>
      </c>
      <c r="T1578" t="s">
        <v>8344</v>
      </c>
    </row>
    <row r="1579" spans="1:20" ht="43.2" x14ac:dyDescent="0.3">
      <c r="A1579">
        <v>1577</v>
      </c>
      <c r="B1579" s="3" t="s">
        <v>1578</v>
      </c>
      <c r="C1579" s="3" t="s">
        <v>5687</v>
      </c>
      <c r="D1579">
        <v>10000</v>
      </c>
      <c r="E1579">
        <v>55</v>
      </c>
      <c r="F1579" t="s">
        <v>8220</v>
      </c>
      <c r="G1579" t="s">
        <v>8224</v>
      </c>
      <c r="H1579" t="s">
        <v>8246</v>
      </c>
      <c r="I1579">
        <v>1343161248</v>
      </c>
      <c r="J1579" s="10">
        <f t="shared" si="96"/>
        <v>41114.847777777781</v>
      </c>
      <c r="K1579">
        <v>1337977248</v>
      </c>
      <c r="L1579" s="10">
        <f t="shared" si="97"/>
        <v>41054.847777777781</v>
      </c>
      <c r="M1579" t="b">
        <v>0</v>
      </c>
      <c r="N1579">
        <v>2</v>
      </c>
      <c r="O1579" t="b">
        <v>0</v>
      </c>
      <c r="P1579" t="s">
        <v>8290</v>
      </c>
      <c r="Q1579" s="5">
        <f t="shared" si="98"/>
        <v>5.4999999999999997E-3</v>
      </c>
      <c r="R1579" s="6">
        <f t="shared" si="99"/>
        <v>27.5</v>
      </c>
      <c r="S1579" t="s">
        <v>8322</v>
      </c>
      <c r="T1579" t="s">
        <v>8344</v>
      </c>
    </row>
    <row r="1580" spans="1:20" ht="57.6" x14ac:dyDescent="0.3">
      <c r="A1580">
        <v>1578</v>
      </c>
      <c r="B1580" s="3" t="s">
        <v>1579</v>
      </c>
      <c r="C1580" s="3" t="s">
        <v>5688</v>
      </c>
      <c r="D1580">
        <v>1897</v>
      </c>
      <c r="E1580">
        <v>205</v>
      </c>
      <c r="F1580" t="s">
        <v>8220</v>
      </c>
      <c r="G1580" t="s">
        <v>8224</v>
      </c>
      <c r="H1580" t="s">
        <v>8246</v>
      </c>
      <c r="I1580">
        <v>1283392800</v>
      </c>
      <c r="J1580" s="10">
        <f t="shared" si="96"/>
        <v>40423.083333333336</v>
      </c>
      <c r="K1580">
        <v>1281317691</v>
      </c>
      <c r="L1580" s="10">
        <f t="shared" si="97"/>
        <v>40399.065868055557</v>
      </c>
      <c r="M1580" t="b">
        <v>0</v>
      </c>
      <c r="N1580">
        <v>4</v>
      </c>
      <c r="O1580" t="b">
        <v>0</v>
      </c>
      <c r="P1580" t="s">
        <v>8290</v>
      </c>
      <c r="Q1580" s="5">
        <f t="shared" si="98"/>
        <v>0.10806536636794939</v>
      </c>
      <c r="R1580" s="6">
        <f t="shared" si="99"/>
        <v>51.25</v>
      </c>
      <c r="S1580" t="s">
        <v>8322</v>
      </c>
      <c r="T1580" t="s">
        <v>8344</v>
      </c>
    </row>
    <row r="1581" spans="1:20" ht="28.8" x14ac:dyDescent="0.3">
      <c r="A1581">
        <v>1579</v>
      </c>
      <c r="B1581" s="3" t="s">
        <v>1580</v>
      </c>
      <c r="C1581" s="3" t="s">
        <v>5689</v>
      </c>
      <c r="D1581">
        <v>3333</v>
      </c>
      <c r="E1581">
        <v>28</v>
      </c>
      <c r="F1581" t="s">
        <v>8220</v>
      </c>
      <c r="G1581" t="s">
        <v>8224</v>
      </c>
      <c r="H1581" t="s">
        <v>8246</v>
      </c>
      <c r="I1581">
        <v>1377734091</v>
      </c>
      <c r="J1581" s="10">
        <f t="shared" si="96"/>
        <v>41514.996423611112</v>
      </c>
      <c r="K1581">
        <v>1374882891</v>
      </c>
      <c r="L1581" s="10">
        <f t="shared" si="97"/>
        <v>41481.996423611112</v>
      </c>
      <c r="M1581" t="b">
        <v>0</v>
      </c>
      <c r="N1581">
        <v>2</v>
      </c>
      <c r="O1581" t="b">
        <v>0</v>
      </c>
      <c r="P1581" t="s">
        <v>8290</v>
      </c>
      <c r="Q1581" s="5">
        <f t="shared" si="98"/>
        <v>8.4008400840084006E-3</v>
      </c>
      <c r="R1581" s="6">
        <f t="shared" si="99"/>
        <v>14</v>
      </c>
      <c r="S1581" t="s">
        <v>8322</v>
      </c>
      <c r="T1581" t="s">
        <v>8344</v>
      </c>
    </row>
    <row r="1582" spans="1:20" ht="43.2" x14ac:dyDescent="0.3">
      <c r="A1582">
        <v>1580</v>
      </c>
      <c r="B1582" s="3" t="s">
        <v>1581</v>
      </c>
      <c r="C1582" s="3" t="s">
        <v>5690</v>
      </c>
      <c r="D1582">
        <v>1750</v>
      </c>
      <c r="E1582">
        <v>0</v>
      </c>
      <c r="F1582" t="s">
        <v>8220</v>
      </c>
      <c r="G1582" t="s">
        <v>8224</v>
      </c>
      <c r="H1582" t="s">
        <v>8246</v>
      </c>
      <c r="I1582">
        <v>1337562726</v>
      </c>
      <c r="J1582" s="10">
        <f t="shared" si="96"/>
        <v>41050.050069444449</v>
      </c>
      <c r="K1582">
        <v>1332378726</v>
      </c>
      <c r="L1582" s="10">
        <f t="shared" si="97"/>
        <v>40990.050069444449</v>
      </c>
      <c r="M1582" t="b">
        <v>0</v>
      </c>
      <c r="N1582">
        <v>0</v>
      </c>
      <c r="O1582" t="b">
        <v>0</v>
      </c>
      <c r="P1582" t="s">
        <v>8290</v>
      </c>
      <c r="Q1582" s="5">
        <f t="shared" si="98"/>
        <v>0</v>
      </c>
      <c r="R1582" s="6" t="e">
        <f t="shared" si="99"/>
        <v>#DIV/0!</v>
      </c>
      <c r="S1582" t="s">
        <v>8322</v>
      </c>
      <c r="T1582" t="s">
        <v>8344</v>
      </c>
    </row>
    <row r="1583" spans="1:20" ht="43.2" x14ac:dyDescent="0.3">
      <c r="A1583">
        <v>1581</v>
      </c>
      <c r="B1583" s="3" t="s">
        <v>1582</v>
      </c>
      <c r="C1583" s="3" t="s">
        <v>5691</v>
      </c>
      <c r="D1583">
        <v>1000</v>
      </c>
      <c r="E1583">
        <v>5</v>
      </c>
      <c r="F1583" t="s">
        <v>8221</v>
      </c>
      <c r="G1583" t="s">
        <v>8225</v>
      </c>
      <c r="H1583" t="s">
        <v>8247</v>
      </c>
      <c r="I1583">
        <v>1450521990</v>
      </c>
      <c r="J1583" s="10">
        <f t="shared" si="96"/>
        <v>42357.448958333334</v>
      </c>
      <c r="K1583">
        <v>1447757190</v>
      </c>
      <c r="L1583" s="10">
        <f t="shared" si="97"/>
        <v>42325.448958333334</v>
      </c>
      <c r="M1583" t="b">
        <v>0</v>
      </c>
      <c r="N1583">
        <v>1</v>
      </c>
      <c r="O1583" t="b">
        <v>0</v>
      </c>
      <c r="P1583" t="s">
        <v>8291</v>
      </c>
      <c r="Q1583" s="5">
        <f t="shared" si="98"/>
        <v>5.0000000000000001E-3</v>
      </c>
      <c r="R1583" s="6">
        <f t="shared" si="99"/>
        <v>5</v>
      </c>
      <c r="S1583" t="s">
        <v>8338</v>
      </c>
      <c r="T1583" t="s">
        <v>8345</v>
      </c>
    </row>
    <row r="1584" spans="1:20" ht="28.8" x14ac:dyDescent="0.3">
      <c r="A1584">
        <v>1582</v>
      </c>
      <c r="B1584" s="3" t="s">
        <v>1583</v>
      </c>
      <c r="C1584" s="3" t="s">
        <v>5692</v>
      </c>
      <c r="D1584">
        <v>1000</v>
      </c>
      <c r="E1584">
        <v>93</v>
      </c>
      <c r="F1584" t="s">
        <v>8221</v>
      </c>
      <c r="G1584" t="s">
        <v>8224</v>
      </c>
      <c r="H1584" t="s">
        <v>8246</v>
      </c>
      <c r="I1584">
        <v>1445894400</v>
      </c>
      <c r="J1584" s="10">
        <f t="shared" si="96"/>
        <v>42303.888888888891</v>
      </c>
      <c r="K1584">
        <v>1440961053</v>
      </c>
      <c r="L1584" s="10">
        <f t="shared" si="97"/>
        <v>42246.789965277778</v>
      </c>
      <c r="M1584" t="b">
        <v>0</v>
      </c>
      <c r="N1584">
        <v>3</v>
      </c>
      <c r="O1584" t="b">
        <v>0</v>
      </c>
      <c r="P1584" t="s">
        <v>8291</v>
      </c>
      <c r="Q1584" s="5">
        <f t="shared" si="98"/>
        <v>9.2999999999999999E-2</v>
      </c>
      <c r="R1584" s="6">
        <f t="shared" si="99"/>
        <v>31</v>
      </c>
      <c r="S1584" t="s">
        <v>8338</v>
      </c>
      <c r="T1584" t="s">
        <v>8345</v>
      </c>
    </row>
    <row r="1585" spans="1:20" ht="57.6" x14ac:dyDescent="0.3">
      <c r="A1585">
        <v>1583</v>
      </c>
      <c r="B1585" s="3" t="s">
        <v>1584</v>
      </c>
      <c r="C1585" s="3" t="s">
        <v>5693</v>
      </c>
      <c r="D1585">
        <v>20000</v>
      </c>
      <c r="E1585">
        <v>15</v>
      </c>
      <c r="F1585" t="s">
        <v>8221</v>
      </c>
      <c r="G1585" t="s">
        <v>8225</v>
      </c>
      <c r="H1585" t="s">
        <v>8247</v>
      </c>
      <c r="I1585">
        <v>1411681391</v>
      </c>
      <c r="J1585" s="10">
        <f t="shared" si="96"/>
        <v>41907.904988425929</v>
      </c>
      <c r="K1585">
        <v>1409089391</v>
      </c>
      <c r="L1585" s="10">
        <f t="shared" si="97"/>
        <v>41877.904988425929</v>
      </c>
      <c r="M1585" t="b">
        <v>0</v>
      </c>
      <c r="N1585">
        <v>1</v>
      </c>
      <c r="O1585" t="b">
        <v>0</v>
      </c>
      <c r="P1585" t="s">
        <v>8291</v>
      </c>
      <c r="Q1585" s="5">
        <f t="shared" si="98"/>
        <v>7.5000000000000002E-4</v>
      </c>
      <c r="R1585" s="6">
        <f t="shared" si="99"/>
        <v>15</v>
      </c>
      <c r="S1585" t="s">
        <v>8338</v>
      </c>
      <c r="T1585" t="s">
        <v>8345</v>
      </c>
    </row>
    <row r="1586" spans="1:20" ht="43.2" x14ac:dyDescent="0.3">
      <c r="A1586">
        <v>1584</v>
      </c>
      <c r="B1586" s="3" t="s">
        <v>1585</v>
      </c>
      <c r="C1586" s="3" t="s">
        <v>5694</v>
      </c>
      <c r="D1586">
        <v>1200</v>
      </c>
      <c r="E1586">
        <v>0</v>
      </c>
      <c r="F1586" t="s">
        <v>8221</v>
      </c>
      <c r="G1586" t="s">
        <v>8224</v>
      </c>
      <c r="H1586" t="s">
        <v>8246</v>
      </c>
      <c r="I1586">
        <v>1401464101</v>
      </c>
      <c r="J1586" s="10">
        <f t="shared" si="96"/>
        <v>41789.649317129632</v>
      </c>
      <c r="K1586">
        <v>1400600101</v>
      </c>
      <c r="L1586" s="10">
        <f t="shared" si="97"/>
        <v>41779.649317129632</v>
      </c>
      <c r="M1586" t="b">
        <v>0</v>
      </c>
      <c r="N1586">
        <v>0</v>
      </c>
      <c r="O1586" t="b">
        <v>0</v>
      </c>
      <c r="P1586" t="s">
        <v>8291</v>
      </c>
      <c r="Q1586" s="5">
        <f t="shared" si="98"/>
        <v>0</v>
      </c>
      <c r="R1586" s="6" t="e">
        <f t="shared" si="99"/>
        <v>#DIV/0!</v>
      </c>
      <c r="S1586" t="s">
        <v>8338</v>
      </c>
      <c r="T1586" t="s">
        <v>8345</v>
      </c>
    </row>
    <row r="1587" spans="1:20" ht="57.6" x14ac:dyDescent="0.3">
      <c r="A1587">
        <v>1585</v>
      </c>
      <c r="B1587" s="3" t="s">
        <v>1586</v>
      </c>
      <c r="C1587" s="3" t="s">
        <v>5695</v>
      </c>
      <c r="D1587">
        <v>2000</v>
      </c>
      <c r="E1587">
        <v>1580</v>
      </c>
      <c r="F1587" t="s">
        <v>8221</v>
      </c>
      <c r="G1587" t="s">
        <v>8229</v>
      </c>
      <c r="H1587" t="s">
        <v>8251</v>
      </c>
      <c r="I1587">
        <v>1482663600</v>
      </c>
      <c r="J1587" s="10">
        <f t="shared" si="96"/>
        <v>42729.458333333328</v>
      </c>
      <c r="K1587">
        <v>1480800568</v>
      </c>
      <c r="L1587" s="10">
        <f t="shared" si="97"/>
        <v>42707.895462962959</v>
      </c>
      <c r="M1587" t="b">
        <v>0</v>
      </c>
      <c r="N1587">
        <v>12</v>
      </c>
      <c r="O1587" t="b">
        <v>0</v>
      </c>
      <c r="P1587" t="s">
        <v>8291</v>
      </c>
      <c r="Q1587" s="5">
        <f t="shared" si="98"/>
        <v>0.79</v>
      </c>
      <c r="R1587" s="6">
        <f t="shared" si="99"/>
        <v>131.66666666666666</v>
      </c>
      <c r="S1587" t="s">
        <v>8338</v>
      </c>
      <c r="T1587" t="s">
        <v>8345</v>
      </c>
    </row>
    <row r="1588" spans="1:20" ht="28.8" x14ac:dyDescent="0.3">
      <c r="A1588">
        <v>1586</v>
      </c>
      <c r="B1588" s="3" t="s">
        <v>1587</v>
      </c>
      <c r="C1588" s="3" t="s">
        <v>5696</v>
      </c>
      <c r="D1588">
        <v>1500</v>
      </c>
      <c r="E1588">
        <v>0</v>
      </c>
      <c r="F1588" t="s">
        <v>8221</v>
      </c>
      <c r="G1588" t="s">
        <v>8224</v>
      </c>
      <c r="H1588" t="s">
        <v>8246</v>
      </c>
      <c r="I1588">
        <v>1428197422</v>
      </c>
      <c r="J1588" s="10">
        <f t="shared" si="96"/>
        <v>42099.062754629631</v>
      </c>
      <c r="K1588">
        <v>1425609022</v>
      </c>
      <c r="L1588" s="10">
        <f t="shared" si="97"/>
        <v>42069.104421296302</v>
      </c>
      <c r="M1588" t="b">
        <v>0</v>
      </c>
      <c r="N1588">
        <v>0</v>
      </c>
      <c r="O1588" t="b">
        <v>0</v>
      </c>
      <c r="P1588" t="s">
        <v>8291</v>
      </c>
      <c r="Q1588" s="5">
        <f t="shared" si="98"/>
        <v>0</v>
      </c>
      <c r="R1588" s="6" t="e">
        <f t="shared" si="99"/>
        <v>#DIV/0!</v>
      </c>
      <c r="S1588" t="s">
        <v>8338</v>
      </c>
      <c r="T1588" t="s">
        <v>8345</v>
      </c>
    </row>
    <row r="1589" spans="1:20" ht="57.6" x14ac:dyDescent="0.3">
      <c r="A1589">
        <v>1587</v>
      </c>
      <c r="B1589" s="3" t="s">
        <v>1588</v>
      </c>
      <c r="C1589" s="3" t="s">
        <v>5697</v>
      </c>
      <c r="D1589">
        <v>7500</v>
      </c>
      <c r="E1589">
        <v>1</v>
      </c>
      <c r="F1589" t="s">
        <v>8221</v>
      </c>
      <c r="G1589" t="s">
        <v>8224</v>
      </c>
      <c r="H1589" t="s">
        <v>8246</v>
      </c>
      <c r="I1589">
        <v>1418510965</v>
      </c>
      <c r="J1589" s="10">
        <f t="shared" si="96"/>
        <v>41986.950983796298</v>
      </c>
      <c r="K1589">
        <v>1415918965</v>
      </c>
      <c r="L1589" s="10">
        <f t="shared" si="97"/>
        <v>41956.950983796298</v>
      </c>
      <c r="M1589" t="b">
        <v>0</v>
      </c>
      <c r="N1589">
        <v>1</v>
      </c>
      <c r="O1589" t="b">
        <v>0</v>
      </c>
      <c r="P1589" t="s">
        <v>8291</v>
      </c>
      <c r="Q1589" s="5">
        <f t="shared" si="98"/>
        <v>1.3333333333333334E-4</v>
      </c>
      <c r="R1589" s="6">
        <f t="shared" si="99"/>
        <v>1</v>
      </c>
      <c r="S1589" t="s">
        <v>8338</v>
      </c>
      <c r="T1589" t="s">
        <v>8345</v>
      </c>
    </row>
    <row r="1590" spans="1:20" ht="28.8" x14ac:dyDescent="0.3">
      <c r="A1590">
        <v>1588</v>
      </c>
      <c r="B1590" s="3" t="s">
        <v>1589</v>
      </c>
      <c r="C1590" s="3" t="s">
        <v>5698</v>
      </c>
      <c r="D1590">
        <v>516</v>
      </c>
      <c r="E1590">
        <v>0</v>
      </c>
      <c r="F1590" t="s">
        <v>8221</v>
      </c>
      <c r="G1590" t="s">
        <v>8224</v>
      </c>
      <c r="H1590" t="s">
        <v>8246</v>
      </c>
      <c r="I1590">
        <v>1422735120</v>
      </c>
      <c r="J1590" s="10">
        <f t="shared" si="96"/>
        <v>42035.841666666667</v>
      </c>
      <c r="K1590">
        <v>1420091999</v>
      </c>
      <c r="L1590" s="10">
        <f t="shared" si="97"/>
        <v>42005.24998842593</v>
      </c>
      <c r="M1590" t="b">
        <v>0</v>
      </c>
      <c r="N1590">
        <v>0</v>
      </c>
      <c r="O1590" t="b">
        <v>0</v>
      </c>
      <c r="P1590" t="s">
        <v>8291</v>
      </c>
      <c r="Q1590" s="5">
        <f t="shared" si="98"/>
        <v>0</v>
      </c>
      <c r="R1590" s="6" t="e">
        <f t="shared" si="99"/>
        <v>#DIV/0!</v>
      </c>
      <c r="S1590" t="s">
        <v>8338</v>
      </c>
      <c r="T1590" t="s">
        <v>8345</v>
      </c>
    </row>
    <row r="1591" spans="1:20" ht="43.2" x14ac:dyDescent="0.3">
      <c r="A1591">
        <v>1589</v>
      </c>
      <c r="B1591" s="3" t="s">
        <v>1590</v>
      </c>
      <c r="C1591" s="3" t="s">
        <v>5699</v>
      </c>
      <c r="D1591">
        <v>1200</v>
      </c>
      <c r="E1591">
        <v>0</v>
      </c>
      <c r="F1591" t="s">
        <v>8221</v>
      </c>
      <c r="G1591" t="s">
        <v>8224</v>
      </c>
      <c r="H1591" t="s">
        <v>8246</v>
      </c>
      <c r="I1591">
        <v>1444433886</v>
      </c>
      <c r="J1591" s="10">
        <f t="shared" si="96"/>
        <v>42286.984791666662</v>
      </c>
      <c r="K1591">
        <v>1441841886</v>
      </c>
      <c r="L1591" s="10">
        <f t="shared" si="97"/>
        <v>42256.984791666662</v>
      </c>
      <c r="M1591" t="b">
        <v>0</v>
      </c>
      <c r="N1591">
        <v>0</v>
      </c>
      <c r="O1591" t="b">
        <v>0</v>
      </c>
      <c r="P1591" t="s">
        <v>8291</v>
      </c>
      <c r="Q1591" s="5">
        <f t="shared" si="98"/>
        <v>0</v>
      </c>
      <c r="R1591" s="6" t="e">
        <f t="shared" si="99"/>
        <v>#DIV/0!</v>
      </c>
      <c r="S1591" t="s">
        <v>8338</v>
      </c>
      <c r="T1591" t="s">
        <v>8345</v>
      </c>
    </row>
    <row r="1592" spans="1:20" x14ac:dyDescent="0.3">
      <c r="A1592">
        <v>1590</v>
      </c>
      <c r="B1592" s="3" t="s">
        <v>1591</v>
      </c>
      <c r="C1592" s="3" t="s">
        <v>5700</v>
      </c>
      <c r="D1592">
        <v>60000</v>
      </c>
      <c r="E1592">
        <v>1020</v>
      </c>
      <c r="F1592" t="s">
        <v>8221</v>
      </c>
      <c r="G1592" t="s">
        <v>8237</v>
      </c>
      <c r="H1592" t="s">
        <v>8249</v>
      </c>
      <c r="I1592">
        <v>1443040464</v>
      </c>
      <c r="J1592" s="10">
        <f t="shared" si="96"/>
        <v>42270.857222222221</v>
      </c>
      <c r="K1592">
        <v>1440448464</v>
      </c>
      <c r="L1592" s="10">
        <f t="shared" si="97"/>
        <v>42240.857222222221</v>
      </c>
      <c r="M1592" t="b">
        <v>0</v>
      </c>
      <c r="N1592">
        <v>2</v>
      </c>
      <c r="O1592" t="b">
        <v>0</v>
      </c>
      <c r="P1592" t="s">
        <v>8291</v>
      </c>
      <c r="Q1592" s="5">
        <f t="shared" si="98"/>
        <v>1.7000000000000001E-2</v>
      </c>
      <c r="R1592" s="6">
        <f t="shared" si="99"/>
        <v>510</v>
      </c>
      <c r="S1592" t="s">
        <v>8338</v>
      </c>
      <c r="T1592" t="s">
        <v>8345</v>
      </c>
    </row>
    <row r="1593" spans="1:20" ht="57.6" x14ac:dyDescent="0.3">
      <c r="A1593">
        <v>1591</v>
      </c>
      <c r="B1593" s="3" t="s">
        <v>1592</v>
      </c>
      <c r="C1593" s="3" t="s">
        <v>5701</v>
      </c>
      <c r="D1593">
        <v>14000</v>
      </c>
      <c r="E1593">
        <v>4092</v>
      </c>
      <c r="F1593" t="s">
        <v>8221</v>
      </c>
      <c r="G1593" t="s">
        <v>8225</v>
      </c>
      <c r="H1593" t="s">
        <v>8247</v>
      </c>
      <c r="I1593">
        <v>1459700741</v>
      </c>
      <c r="J1593" s="10">
        <f t="shared" si="96"/>
        <v>42463.68450231482</v>
      </c>
      <c r="K1593">
        <v>1457112341</v>
      </c>
      <c r="L1593" s="10">
        <f t="shared" si="97"/>
        <v>42433.726168981477</v>
      </c>
      <c r="M1593" t="b">
        <v>0</v>
      </c>
      <c r="N1593">
        <v>92</v>
      </c>
      <c r="O1593" t="b">
        <v>0</v>
      </c>
      <c r="P1593" t="s">
        <v>8291</v>
      </c>
      <c r="Q1593" s="5">
        <f t="shared" si="98"/>
        <v>0.29228571428571426</v>
      </c>
      <c r="R1593" s="6">
        <f t="shared" si="99"/>
        <v>44.478260869565219</v>
      </c>
      <c r="S1593" t="s">
        <v>8338</v>
      </c>
      <c r="T1593" t="s">
        <v>8345</v>
      </c>
    </row>
    <row r="1594" spans="1:20" ht="28.8" x14ac:dyDescent="0.3">
      <c r="A1594">
        <v>1592</v>
      </c>
      <c r="B1594" s="3" t="s">
        <v>1593</v>
      </c>
      <c r="C1594" s="3" t="s">
        <v>5702</v>
      </c>
      <c r="D1594">
        <v>25</v>
      </c>
      <c r="E1594">
        <v>0</v>
      </c>
      <c r="F1594" t="s">
        <v>8221</v>
      </c>
      <c r="G1594" t="s">
        <v>8224</v>
      </c>
      <c r="H1594" t="s">
        <v>8246</v>
      </c>
      <c r="I1594">
        <v>1427503485</v>
      </c>
      <c r="J1594" s="10">
        <f t="shared" si="96"/>
        <v>42091.031076388885</v>
      </c>
      <c r="K1594">
        <v>1423619085</v>
      </c>
      <c r="L1594" s="10">
        <f t="shared" si="97"/>
        <v>42046.072743055556</v>
      </c>
      <c r="M1594" t="b">
        <v>0</v>
      </c>
      <c r="N1594">
        <v>0</v>
      </c>
      <c r="O1594" t="b">
        <v>0</v>
      </c>
      <c r="P1594" t="s">
        <v>8291</v>
      </c>
      <c r="Q1594" s="5">
        <f t="shared" si="98"/>
        <v>0</v>
      </c>
      <c r="R1594" s="6" t="e">
        <f t="shared" si="99"/>
        <v>#DIV/0!</v>
      </c>
      <c r="S1594" t="s">
        <v>8338</v>
      </c>
      <c r="T1594" t="s">
        <v>8345</v>
      </c>
    </row>
    <row r="1595" spans="1:20" ht="28.8" x14ac:dyDescent="0.3">
      <c r="A1595">
        <v>1593</v>
      </c>
      <c r="B1595" s="3" t="s">
        <v>1594</v>
      </c>
      <c r="C1595" s="3" t="s">
        <v>5703</v>
      </c>
      <c r="D1595">
        <v>22000</v>
      </c>
      <c r="E1595">
        <v>3</v>
      </c>
      <c r="F1595" t="s">
        <v>8221</v>
      </c>
      <c r="G1595" t="s">
        <v>8224</v>
      </c>
      <c r="H1595" t="s">
        <v>8246</v>
      </c>
      <c r="I1595">
        <v>1425154655</v>
      </c>
      <c r="J1595" s="10">
        <f t="shared" si="96"/>
        <v>42063.845543981486</v>
      </c>
      <c r="K1595">
        <v>1422562655</v>
      </c>
      <c r="L1595" s="10">
        <f t="shared" si="97"/>
        <v>42033.845543981486</v>
      </c>
      <c r="M1595" t="b">
        <v>0</v>
      </c>
      <c r="N1595">
        <v>3</v>
      </c>
      <c r="O1595" t="b">
        <v>0</v>
      </c>
      <c r="P1595" t="s">
        <v>8291</v>
      </c>
      <c r="Q1595" s="5">
        <f t="shared" si="98"/>
        <v>1.3636363636363637E-4</v>
      </c>
      <c r="R1595" s="6">
        <f t="shared" si="99"/>
        <v>1</v>
      </c>
      <c r="S1595" t="s">
        <v>8338</v>
      </c>
      <c r="T1595" t="s">
        <v>8345</v>
      </c>
    </row>
    <row r="1596" spans="1:20" ht="28.8" x14ac:dyDescent="0.3">
      <c r="A1596">
        <v>1594</v>
      </c>
      <c r="B1596" s="3" t="s">
        <v>1595</v>
      </c>
      <c r="C1596" s="3" t="s">
        <v>5704</v>
      </c>
      <c r="D1596">
        <v>1000</v>
      </c>
      <c r="E1596">
        <v>205</v>
      </c>
      <c r="F1596" t="s">
        <v>8221</v>
      </c>
      <c r="G1596" t="s">
        <v>8224</v>
      </c>
      <c r="H1596" t="s">
        <v>8246</v>
      </c>
      <c r="I1596">
        <v>1463329260</v>
      </c>
      <c r="J1596" s="10">
        <f t="shared" si="96"/>
        <v>42505.681249999994</v>
      </c>
      <c r="K1596">
        <v>1458147982</v>
      </c>
      <c r="L1596" s="10">
        <f t="shared" si="97"/>
        <v>42445.712754629625</v>
      </c>
      <c r="M1596" t="b">
        <v>0</v>
      </c>
      <c r="N1596">
        <v>10</v>
      </c>
      <c r="O1596" t="b">
        <v>0</v>
      </c>
      <c r="P1596" t="s">
        <v>8291</v>
      </c>
      <c r="Q1596" s="5">
        <f t="shared" si="98"/>
        <v>0.20499999999999999</v>
      </c>
      <c r="R1596" s="6">
        <f t="shared" si="99"/>
        <v>20.5</v>
      </c>
      <c r="S1596" t="s">
        <v>8338</v>
      </c>
      <c r="T1596" t="s">
        <v>8345</v>
      </c>
    </row>
    <row r="1597" spans="1:20" ht="43.2" x14ac:dyDescent="0.3">
      <c r="A1597">
        <v>1595</v>
      </c>
      <c r="B1597" s="3" t="s">
        <v>1596</v>
      </c>
      <c r="C1597" s="3" t="s">
        <v>5705</v>
      </c>
      <c r="D1597">
        <v>100000</v>
      </c>
      <c r="E1597">
        <v>280</v>
      </c>
      <c r="F1597" t="s">
        <v>8221</v>
      </c>
      <c r="G1597" t="s">
        <v>8224</v>
      </c>
      <c r="H1597" t="s">
        <v>8246</v>
      </c>
      <c r="I1597">
        <v>1403122380</v>
      </c>
      <c r="J1597" s="10">
        <f t="shared" si="96"/>
        <v>41808.842361111114</v>
      </c>
      <c r="K1597">
        <v>1400634728</v>
      </c>
      <c r="L1597" s="10">
        <f t="shared" si="97"/>
        <v>41780.050092592595</v>
      </c>
      <c r="M1597" t="b">
        <v>0</v>
      </c>
      <c r="N1597">
        <v>7</v>
      </c>
      <c r="O1597" t="b">
        <v>0</v>
      </c>
      <c r="P1597" t="s">
        <v>8291</v>
      </c>
      <c r="Q1597" s="5">
        <f t="shared" si="98"/>
        <v>2.8E-3</v>
      </c>
      <c r="R1597" s="6">
        <f t="shared" si="99"/>
        <v>40</v>
      </c>
      <c r="S1597" t="s">
        <v>8338</v>
      </c>
      <c r="T1597" t="s">
        <v>8345</v>
      </c>
    </row>
    <row r="1598" spans="1:20" ht="43.2" x14ac:dyDescent="0.3">
      <c r="A1598">
        <v>1596</v>
      </c>
      <c r="B1598" s="3" t="s">
        <v>1597</v>
      </c>
      <c r="C1598" s="3" t="s">
        <v>5706</v>
      </c>
      <c r="D1598">
        <v>3250</v>
      </c>
      <c r="E1598">
        <v>75</v>
      </c>
      <c r="F1598" t="s">
        <v>8221</v>
      </c>
      <c r="G1598" t="s">
        <v>8225</v>
      </c>
      <c r="H1598" t="s">
        <v>8247</v>
      </c>
      <c r="I1598">
        <v>1418469569</v>
      </c>
      <c r="J1598" s="10">
        <f t="shared" si="96"/>
        <v>41986.471863425926</v>
      </c>
      <c r="K1598">
        <v>1414577969</v>
      </c>
      <c r="L1598" s="10">
        <f t="shared" si="97"/>
        <v>41941.430196759262</v>
      </c>
      <c r="M1598" t="b">
        <v>0</v>
      </c>
      <c r="N1598">
        <v>3</v>
      </c>
      <c r="O1598" t="b">
        <v>0</v>
      </c>
      <c r="P1598" t="s">
        <v>8291</v>
      </c>
      <c r="Q1598" s="5">
        <f t="shared" si="98"/>
        <v>2.3076923076923078E-2</v>
      </c>
      <c r="R1598" s="6">
        <f t="shared" si="99"/>
        <v>25</v>
      </c>
      <c r="S1598" t="s">
        <v>8338</v>
      </c>
      <c r="T1598" t="s">
        <v>8345</v>
      </c>
    </row>
    <row r="1599" spans="1:20" ht="43.2" x14ac:dyDescent="0.3">
      <c r="A1599">
        <v>1597</v>
      </c>
      <c r="B1599" s="3" t="s">
        <v>1598</v>
      </c>
      <c r="C1599" s="3" t="s">
        <v>5707</v>
      </c>
      <c r="D1599">
        <v>15000</v>
      </c>
      <c r="E1599">
        <v>0</v>
      </c>
      <c r="F1599" t="s">
        <v>8221</v>
      </c>
      <c r="G1599" t="s">
        <v>8224</v>
      </c>
      <c r="H1599" t="s">
        <v>8246</v>
      </c>
      <c r="I1599">
        <v>1474360197</v>
      </c>
      <c r="J1599" s="10">
        <f t="shared" si="96"/>
        <v>42633.354131944448</v>
      </c>
      <c r="K1599">
        <v>1471768197</v>
      </c>
      <c r="L1599" s="10">
        <f t="shared" si="97"/>
        <v>42603.354131944448</v>
      </c>
      <c r="M1599" t="b">
        <v>0</v>
      </c>
      <c r="N1599">
        <v>0</v>
      </c>
      <c r="O1599" t="b">
        <v>0</v>
      </c>
      <c r="P1599" t="s">
        <v>8291</v>
      </c>
      <c r="Q1599" s="5">
        <f t="shared" si="98"/>
        <v>0</v>
      </c>
      <c r="R1599" s="6" t="e">
        <f t="shared" si="99"/>
        <v>#DIV/0!</v>
      </c>
      <c r="S1599" t="s">
        <v>8338</v>
      </c>
      <c r="T1599" t="s">
        <v>8345</v>
      </c>
    </row>
    <row r="1600" spans="1:20" ht="57.6" x14ac:dyDescent="0.3">
      <c r="A1600">
        <v>1598</v>
      </c>
      <c r="B1600" s="3" t="s">
        <v>1599</v>
      </c>
      <c r="C1600" s="3" t="s">
        <v>5708</v>
      </c>
      <c r="D1600">
        <v>800</v>
      </c>
      <c r="E1600">
        <v>1</v>
      </c>
      <c r="F1600" t="s">
        <v>8221</v>
      </c>
      <c r="G1600" t="s">
        <v>8224</v>
      </c>
      <c r="H1600" t="s">
        <v>8246</v>
      </c>
      <c r="I1600">
        <v>1437926458</v>
      </c>
      <c r="J1600" s="10">
        <f t="shared" si="96"/>
        <v>42211.667337962965</v>
      </c>
      <c r="K1600">
        <v>1432742458</v>
      </c>
      <c r="L1600" s="10">
        <f t="shared" si="97"/>
        <v>42151.667337962965</v>
      </c>
      <c r="M1600" t="b">
        <v>0</v>
      </c>
      <c r="N1600">
        <v>1</v>
      </c>
      <c r="O1600" t="b">
        <v>0</v>
      </c>
      <c r="P1600" t="s">
        <v>8291</v>
      </c>
      <c r="Q1600" s="5">
        <f t="shared" si="98"/>
        <v>1.25E-3</v>
      </c>
      <c r="R1600" s="6">
        <f t="shared" si="99"/>
        <v>1</v>
      </c>
      <c r="S1600" t="s">
        <v>8338</v>
      </c>
      <c r="T1600" t="s">
        <v>8345</v>
      </c>
    </row>
    <row r="1601" spans="1:20" ht="43.2" x14ac:dyDescent="0.3">
      <c r="A1601">
        <v>1599</v>
      </c>
      <c r="B1601" s="3" t="s">
        <v>1600</v>
      </c>
      <c r="C1601" s="3" t="s">
        <v>5709</v>
      </c>
      <c r="D1601">
        <v>500</v>
      </c>
      <c r="E1601">
        <v>0</v>
      </c>
      <c r="F1601" t="s">
        <v>8221</v>
      </c>
      <c r="G1601" t="s">
        <v>8225</v>
      </c>
      <c r="H1601" t="s">
        <v>8247</v>
      </c>
      <c r="I1601">
        <v>1460116576</v>
      </c>
      <c r="J1601" s="10">
        <f t="shared" si="96"/>
        <v>42468.497407407413</v>
      </c>
      <c r="K1601">
        <v>1457528176</v>
      </c>
      <c r="L1601" s="10">
        <f t="shared" si="97"/>
        <v>42438.53907407407</v>
      </c>
      <c r="M1601" t="b">
        <v>0</v>
      </c>
      <c r="N1601">
        <v>0</v>
      </c>
      <c r="O1601" t="b">
        <v>0</v>
      </c>
      <c r="P1601" t="s">
        <v>8291</v>
      </c>
      <c r="Q1601" s="5">
        <f t="shared" si="98"/>
        <v>0</v>
      </c>
      <c r="R1601" s="6" t="e">
        <f t="shared" si="99"/>
        <v>#DIV/0!</v>
      </c>
      <c r="S1601" t="s">
        <v>8338</v>
      </c>
      <c r="T1601" t="s">
        <v>8345</v>
      </c>
    </row>
    <row r="1602" spans="1:20" ht="43.2" x14ac:dyDescent="0.3">
      <c r="A1602">
        <v>1600</v>
      </c>
      <c r="B1602" s="3" t="s">
        <v>1601</v>
      </c>
      <c r="C1602" s="3" t="s">
        <v>5710</v>
      </c>
      <c r="D1602">
        <v>5000</v>
      </c>
      <c r="E1602">
        <v>367</v>
      </c>
      <c r="F1602" t="s">
        <v>8221</v>
      </c>
      <c r="G1602" t="s">
        <v>8224</v>
      </c>
      <c r="H1602" t="s">
        <v>8246</v>
      </c>
      <c r="I1602">
        <v>1405401060</v>
      </c>
      <c r="J1602" s="10">
        <f t="shared" si="96"/>
        <v>41835.21597222222</v>
      </c>
      <c r="K1602">
        <v>1401585752</v>
      </c>
      <c r="L1602" s="10">
        <f t="shared" si="97"/>
        <v>41791.057314814818</v>
      </c>
      <c r="M1602" t="b">
        <v>0</v>
      </c>
      <c r="N1602">
        <v>9</v>
      </c>
      <c r="O1602" t="b">
        <v>0</v>
      </c>
      <c r="P1602" t="s">
        <v>8291</v>
      </c>
      <c r="Q1602" s="5">
        <f t="shared" si="98"/>
        <v>7.3400000000000007E-2</v>
      </c>
      <c r="R1602" s="6">
        <f t="shared" si="99"/>
        <v>40.777777777777779</v>
      </c>
      <c r="S1602" t="s">
        <v>8338</v>
      </c>
      <c r="T1602" t="s">
        <v>8345</v>
      </c>
    </row>
    <row r="1603" spans="1:20" ht="43.2" x14ac:dyDescent="0.3">
      <c r="A1603">
        <v>1601</v>
      </c>
      <c r="B1603" s="3" t="s">
        <v>1602</v>
      </c>
      <c r="C1603" s="3" t="s">
        <v>5711</v>
      </c>
      <c r="D1603">
        <v>2500</v>
      </c>
      <c r="E1603">
        <v>2706.23</v>
      </c>
      <c r="F1603" t="s">
        <v>8219</v>
      </c>
      <c r="G1603" t="s">
        <v>8224</v>
      </c>
      <c r="H1603" t="s">
        <v>8246</v>
      </c>
      <c r="I1603">
        <v>1304561633</v>
      </c>
      <c r="J1603" s="10">
        <f t="shared" ref="J1603:J1666" si="100">(((I1603/60)/60)/24)+DATE(1970,1,1)</f>
        <v>40668.092974537038</v>
      </c>
      <c r="K1603">
        <v>1301969633</v>
      </c>
      <c r="L1603" s="10">
        <f t="shared" ref="L1603:L1666" si="101">(((K1603/60)/60)/24)+DATE(1970,1,1)</f>
        <v>40638.092974537038</v>
      </c>
      <c r="M1603" t="b">
        <v>0</v>
      </c>
      <c r="N1603">
        <v>56</v>
      </c>
      <c r="O1603" t="b">
        <v>1</v>
      </c>
      <c r="P1603" t="s">
        <v>8276</v>
      </c>
      <c r="Q1603" s="5">
        <f t="shared" ref="Q1603:Q1666" si="102">E1603/D1603</f>
        <v>1.082492</v>
      </c>
      <c r="R1603" s="6">
        <f t="shared" ref="R1603:R1666" si="103">E1603/N1603</f>
        <v>48.325535714285714</v>
      </c>
      <c r="S1603" t="s">
        <v>8325</v>
      </c>
      <c r="T1603" t="s">
        <v>8326</v>
      </c>
    </row>
    <row r="1604" spans="1:20" ht="43.2" x14ac:dyDescent="0.3">
      <c r="A1604">
        <v>1602</v>
      </c>
      <c r="B1604" s="3" t="s">
        <v>1603</v>
      </c>
      <c r="C1604" s="3" t="s">
        <v>5712</v>
      </c>
      <c r="D1604">
        <v>1500</v>
      </c>
      <c r="E1604">
        <v>1502.5</v>
      </c>
      <c r="F1604" t="s">
        <v>8219</v>
      </c>
      <c r="G1604" t="s">
        <v>8224</v>
      </c>
      <c r="H1604" t="s">
        <v>8246</v>
      </c>
      <c r="I1604">
        <v>1318633200</v>
      </c>
      <c r="J1604" s="10">
        <f t="shared" si="100"/>
        <v>40830.958333333336</v>
      </c>
      <c r="K1604">
        <v>1314947317</v>
      </c>
      <c r="L1604" s="10">
        <f t="shared" si="101"/>
        <v>40788.297650462962</v>
      </c>
      <c r="M1604" t="b">
        <v>0</v>
      </c>
      <c r="N1604">
        <v>32</v>
      </c>
      <c r="O1604" t="b">
        <v>1</v>
      </c>
      <c r="P1604" t="s">
        <v>8276</v>
      </c>
      <c r="Q1604" s="5">
        <f t="shared" si="102"/>
        <v>1.0016666666666667</v>
      </c>
      <c r="R1604" s="6">
        <f t="shared" si="103"/>
        <v>46.953125</v>
      </c>
      <c r="S1604" t="s">
        <v>8325</v>
      </c>
      <c r="T1604" t="s">
        <v>8326</v>
      </c>
    </row>
    <row r="1605" spans="1:20" ht="28.8" x14ac:dyDescent="0.3">
      <c r="A1605">
        <v>1603</v>
      </c>
      <c r="B1605" s="3" t="s">
        <v>1604</v>
      </c>
      <c r="C1605" s="3" t="s">
        <v>5713</v>
      </c>
      <c r="D1605">
        <v>2000</v>
      </c>
      <c r="E1605">
        <v>2000.66</v>
      </c>
      <c r="F1605" t="s">
        <v>8219</v>
      </c>
      <c r="G1605" t="s">
        <v>8224</v>
      </c>
      <c r="H1605" t="s">
        <v>8246</v>
      </c>
      <c r="I1605">
        <v>1327723459</v>
      </c>
      <c r="J1605" s="10">
        <f t="shared" si="100"/>
        <v>40936.169664351852</v>
      </c>
      <c r="K1605">
        <v>1322539459</v>
      </c>
      <c r="L1605" s="10">
        <f t="shared" si="101"/>
        <v>40876.169664351852</v>
      </c>
      <c r="M1605" t="b">
        <v>0</v>
      </c>
      <c r="N1605">
        <v>30</v>
      </c>
      <c r="O1605" t="b">
        <v>1</v>
      </c>
      <c r="P1605" t="s">
        <v>8276</v>
      </c>
      <c r="Q1605" s="5">
        <f t="shared" si="102"/>
        <v>1.0003299999999999</v>
      </c>
      <c r="R1605" s="6">
        <f t="shared" si="103"/>
        <v>66.688666666666663</v>
      </c>
      <c r="S1605" t="s">
        <v>8325</v>
      </c>
      <c r="T1605" t="s">
        <v>8326</v>
      </c>
    </row>
    <row r="1606" spans="1:20" ht="43.2" x14ac:dyDescent="0.3">
      <c r="A1606">
        <v>1604</v>
      </c>
      <c r="B1606" s="3" t="s">
        <v>1605</v>
      </c>
      <c r="C1606" s="3" t="s">
        <v>5714</v>
      </c>
      <c r="D1606">
        <v>2800</v>
      </c>
      <c r="E1606">
        <v>3419</v>
      </c>
      <c r="F1606" t="s">
        <v>8219</v>
      </c>
      <c r="G1606" t="s">
        <v>8224</v>
      </c>
      <c r="H1606" t="s">
        <v>8246</v>
      </c>
      <c r="I1606">
        <v>1332011835</v>
      </c>
      <c r="J1606" s="10">
        <f t="shared" si="100"/>
        <v>40985.80364583333</v>
      </c>
      <c r="K1606">
        <v>1328559435</v>
      </c>
      <c r="L1606" s="10">
        <f t="shared" si="101"/>
        <v>40945.845312500001</v>
      </c>
      <c r="M1606" t="b">
        <v>0</v>
      </c>
      <c r="N1606">
        <v>70</v>
      </c>
      <c r="O1606" t="b">
        <v>1</v>
      </c>
      <c r="P1606" t="s">
        <v>8276</v>
      </c>
      <c r="Q1606" s="5">
        <f t="shared" si="102"/>
        <v>1.2210714285714286</v>
      </c>
      <c r="R1606" s="6">
        <f t="shared" si="103"/>
        <v>48.842857142857142</v>
      </c>
      <c r="S1606" t="s">
        <v>8325</v>
      </c>
      <c r="T1606" t="s">
        <v>8326</v>
      </c>
    </row>
    <row r="1607" spans="1:20" ht="43.2" x14ac:dyDescent="0.3">
      <c r="A1607">
        <v>1605</v>
      </c>
      <c r="B1607" s="3" t="s">
        <v>1606</v>
      </c>
      <c r="C1607" s="3" t="s">
        <v>5715</v>
      </c>
      <c r="D1607">
        <v>6000</v>
      </c>
      <c r="E1607">
        <v>6041.6</v>
      </c>
      <c r="F1607" t="s">
        <v>8219</v>
      </c>
      <c r="G1607" t="s">
        <v>8224</v>
      </c>
      <c r="H1607" t="s">
        <v>8246</v>
      </c>
      <c r="I1607">
        <v>1312182000</v>
      </c>
      <c r="J1607" s="10">
        <f t="shared" si="100"/>
        <v>40756.291666666664</v>
      </c>
      <c r="K1607">
        <v>1311380313</v>
      </c>
      <c r="L1607" s="10">
        <f t="shared" si="101"/>
        <v>40747.012881944444</v>
      </c>
      <c r="M1607" t="b">
        <v>0</v>
      </c>
      <c r="N1607">
        <v>44</v>
      </c>
      <c r="O1607" t="b">
        <v>1</v>
      </c>
      <c r="P1607" t="s">
        <v>8276</v>
      </c>
      <c r="Q1607" s="5">
        <f t="shared" si="102"/>
        <v>1.0069333333333335</v>
      </c>
      <c r="R1607" s="6">
        <f t="shared" si="103"/>
        <v>137.30909090909091</v>
      </c>
      <c r="S1607" t="s">
        <v>8325</v>
      </c>
      <c r="T1607" t="s">
        <v>8326</v>
      </c>
    </row>
    <row r="1608" spans="1:20" ht="43.2" x14ac:dyDescent="0.3">
      <c r="A1608">
        <v>1606</v>
      </c>
      <c r="B1608" s="3" t="s">
        <v>1607</v>
      </c>
      <c r="C1608" s="3" t="s">
        <v>5716</v>
      </c>
      <c r="D1608">
        <v>8000</v>
      </c>
      <c r="E1608">
        <v>8080.33</v>
      </c>
      <c r="F1608" t="s">
        <v>8219</v>
      </c>
      <c r="G1608" t="s">
        <v>8224</v>
      </c>
      <c r="H1608" t="s">
        <v>8246</v>
      </c>
      <c r="I1608">
        <v>1300930838</v>
      </c>
      <c r="J1608" s="10">
        <f t="shared" si="100"/>
        <v>40626.069884259261</v>
      </c>
      <c r="K1608">
        <v>1293158438</v>
      </c>
      <c r="L1608" s="10">
        <f t="shared" si="101"/>
        <v>40536.111550925925</v>
      </c>
      <c r="M1608" t="b">
        <v>0</v>
      </c>
      <c r="N1608">
        <v>92</v>
      </c>
      <c r="O1608" t="b">
        <v>1</v>
      </c>
      <c r="P1608" t="s">
        <v>8276</v>
      </c>
      <c r="Q1608" s="5">
        <f t="shared" si="102"/>
        <v>1.01004125</v>
      </c>
      <c r="R1608" s="6">
        <f t="shared" si="103"/>
        <v>87.829673913043479</v>
      </c>
      <c r="S1608" t="s">
        <v>8325</v>
      </c>
      <c r="T1608" t="s">
        <v>8326</v>
      </c>
    </row>
    <row r="1609" spans="1:20" ht="43.2" x14ac:dyDescent="0.3">
      <c r="A1609">
        <v>1607</v>
      </c>
      <c r="B1609" s="3" t="s">
        <v>1608</v>
      </c>
      <c r="C1609" s="3" t="s">
        <v>5717</v>
      </c>
      <c r="D1609">
        <v>10000</v>
      </c>
      <c r="E1609">
        <v>14511</v>
      </c>
      <c r="F1609" t="s">
        <v>8219</v>
      </c>
      <c r="G1609" t="s">
        <v>8224</v>
      </c>
      <c r="H1609" t="s">
        <v>8246</v>
      </c>
      <c r="I1609">
        <v>1339701851</v>
      </c>
      <c r="J1609" s="10">
        <f t="shared" si="100"/>
        <v>41074.80846064815</v>
      </c>
      <c r="K1609">
        <v>1337887451</v>
      </c>
      <c r="L1609" s="10">
        <f t="shared" si="101"/>
        <v>41053.80846064815</v>
      </c>
      <c r="M1609" t="b">
        <v>0</v>
      </c>
      <c r="N1609">
        <v>205</v>
      </c>
      <c r="O1609" t="b">
        <v>1</v>
      </c>
      <c r="P1609" t="s">
        <v>8276</v>
      </c>
      <c r="Q1609" s="5">
        <f t="shared" si="102"/>
        <v>1.4511000000000001</v>
      </c>
      <c r="R1609" s="6">
        <f t="shared" si="103"/>
        <v>70.785365853658533</v>
      </c>
      <c r="S1609" t="s">
        <v>8325</v>
      </c>
      <c r="T1609" t="s">
        <v>8326</v>
      </c>
    </row>
    <row r="1610" spans="1:20" ht="28.8" x14ac:dyDescent="0.3">
      <c r="A1610">
        <v>1608</v>
      </c>
      <c r="B1610" s="3" t="s">
        <v>1609</v>
      </c>
      <c r="C1610" s="3" t="s">
        <v>5718</v>
      </c>
      <c r="D1610">
        <v>1200</v>
      </c>
      <c r="E1610">
        <v>1215</v>
      </c>
      <c r="F1610" t="s">
        <v>8219</v>
      </c>
      <c r="G1610" t="s">
        <v>8224</v>
      </c>
      <c r="H1610" t="s">
        <v>8246</v>
      </c>
      <c r="I1610">
        <v>1388553960</v>
      </c>
      <c r="J1610" s="10">
        <f t="shared" si="100"/>
        <v>41640.226388888892</v>
      </c>
      <c r="K1610">
        <v>1385754986</v>
      </c>
      <c r="L1610" s="10">
        <f t="shared" si="101"/>
        <v>41607.83085648148</v>
      </c>
      <c r="M1610" t="b">
        <v>0</v>
      </c>
      <c r="N1610">
        <v>23</v>
      </c>
      <c r="O1610" t="b">
        <v>1</v>
      </c>
      <c r="P1610" t="s">
        <v>8276</v>
      </c>
      <c r="Q1610" s="5">
        <f t="shared" si="102"/>
        <v>1.0125</v>
      </c>
      <c r="R1610" s="6">
        <f t="shared" si="103"/>
        <v>52.826086956521742</v>
      </c>
      <c r="S1610" t="s">
        <v>8325</v>
      </c>
      <c r="T1610" t="s">
        <v>8326</v>
      </c>
    </row>
    <row r="1611" spans="1:20" ht="43.2" x14ac:dyDescent="0.3">
      <c r="A1611">
        <v>1609</v>
      </c>
      <c r="B1611" s="3" t="s">
        <v>1610</v>
      </c>
      <c r="C1611" s="3" t="s">
        <v>5719</v>
      </c>
      <c r="D1611">
        <v>1500</v>
      </c>
      <c r="E1611">
        <v>1775</v>
      </c>
      <c r="F1611" t="s">
        <v>8219</v>
      </c>
      <c r="G1611" t="s">
        <v>8224</v>
      </c>
      <c r="H1611" t="s">
        <v>8246</v>
      </c>
      <c r="I1611">
        <v>1320220800</v>
      </c>
      <c r="J1611" s="10">
        <f t="shared" si="100"/>
        <v>40849.333333333336</v>
      </c>
      <c r="K1611">
        <v>1315612909</v>
      </c>
      <c r="L1611" s="10">
        <f t="shared" si="101"/>
        <v>40796.001261574071</v>
      </c>
      <c r="M1611" t="b">
        <v>0</v>
      </c>
      <c r="N1611">
        <v>4</v>
      </c>
      <c r="O1611" t="b">
        <v>1</v>
      </c>
      <c r="P1611" t="s">
        <v>8276</v>
      </c>
      <c r="Q1611" s="5">
        <f t="shared" si="102"/>
        <v>1.1833333333333333</v>
      </c>
      <c r="R1611" s="6">
        <f t="shared" si="103"/>
        <v>443.75</v>
      </c>
      <c r="S1611" t="s">
        <v>8325</v>
      </c>
      <c r="T1611" t="s">
        <v>8326</v>
      </c>
    </row>
    <row r="1612" spans="1:20" ht="28.8" x14ac:dyDescent="0.3">
      <c r="A1612">
        <v>1610</v>
      </c>
      <c r="B1612" s="3" t="s">
        <v>1611</v>
      </c>
      <c r="C1612" s="3" t="s">
        <v>5720</v>
      </c>
      <c r="D1612">
        <v>2000</v>
      </c>
      <c r="E1612">
        <v>5437</v>
      </c>
      <c r="F1612" t="s">
        <v>8219</v>
      </c>
      <c r="G1612" t="s">
        <v>8224</v>
      </c>
      <c r="H1612" t="s">
        <v>8246</v>
      </c>
      <c r="I1612">
        <v>1355609510</v>
      </c>
      <c r="J1612" s="10">
        <f t="shared" si="100"/>
        <v>41258.924884259257</v>
      </c>
      <c r="K1612">
        <v>1353017510</v>
      </c>
      <c r="L1612" s="10">
        <f t="shared" si="101"/>
        <v>41228.924884259257</v>
      </c>
      <c r="M1612" t="b">
        <v>0</v>
      </c>
      <c r="N1612">
        <v>112</v>
      </c>
      <c r="O1612" t="b">
        <v>1</v>
      </c>
      <c r="P1612" t="s">
        <v>8276</v>
      </c>
      <c r="Q1612" s="5">
        <f t="shared" si="102"/>
        <v>2.7185000000000001</v>
      </c>
      <c r="R1612" s="6">
        <f t="shared" si="103"/>
        <v>48.544642857142854</v>
      </c>
      <c r="S1612" t="s">
        <v>8325</v>
      </c>
      <c r="T1612" t="s">
        <v>8326</v>
      </c>
    </row>
    <row r="1613" spans="1:20" x14ac:dyDescent="0.3">
      <c r="A1613">
        <v>1611</v>
      </c>
      <c r="B1613" s="3" t="s">
        <v>1612</v>
      </c>
      <c r="C1613" s="3" t="s">
        <v>5721</v>
      </c>
      <c r="D1613">
        <v>800</v>
      </c>
      <c r="E1613">
        <v>1001</v>
      </c>
      <c r="F1613" t="s">
        <v>8219</v>
      </c>
      <c r="G1613" t="s">
        <v>8224</v>
      </c>
      <c r="H1613" t="s">
        <v>8246</v>
      </c>
      <c r="I1613">
        <v>1370390432</v>
      </c>
      <c r="J1613" s="10">
        <f t="shared" si="100"/>
        <v>41430.00037037037</v>
      </c>
      <c r="K1613">
        <v>1368576032</v>
      </c>
      <c r="L1613" s="10">
        <f t="shared" si="101"/>
        <v>41409.00037037037</v>
      </c>
      <c r="M1613" t="b">
        <v>0</v>
      </c>
      <c r="N1613">
        <v>27</v>
      </c>
      <c r="O1613" t="b">
        <v>1</v>
      </c>
      <c r="P1613" t="s">
        <v>8276</v>
      </c>
      <c r="Q1613" s="5">
        <f t="shared" si="102"/>
        <v>1.25125</v>
      </c>
      <c r="R1613" s="6">
        <f t="shared" si="103"/>
        <v>37.074074074074076</v>
      </c>
      <c r="S1613" t="s">
        <v>8325</v>
      </c>
      <c r="T1613" t="s">
        <v>8326</v>
      </c>
    </row>
    <row r="1614" spans="1:20" ht="43.2" x14ac:dyDescent="0.3">
      <c r="A1614">
        <v>1612</v>
      </c>
      <c r="B1614" s="3" t="s">
        <v>1613</v>
      </c>
      <c r="C1614" s="3" t="s">
        <v>5722</v>
      </c>
      <c r="D1614">
        <v>500</v>
      </c>
      <c r="E1614">
        <v>550</v>
      </c>
      <c r="F1614" t="s">
        <v>8219</v>
      </c>
      <c r="G1614" t="s">
        <v>8224</v>
      </c>
      <c r="H1614" t="s">
        <v>8246</v>
      </c>
      <c r="I1614">
        <v>1357160384</v>
      </c>
      <c r="J1614" s="10">
        <f t="shared" si="100"/>
        <v>41276.874814814815</v>
      </c>
      <c r="K1614">
        <v>1354568384</v>
      </c>
      <c r="L1614" s="10">
        <f t="shared" si="101"/>
        <v>41246.874814814815</v>
      </c>
      <c r="M1614" t="b">
        <v>0</v>
      </c>
      <c r="N1614">
        <v>11</v>
      </c>
      <c r="O1614" t="b">
        <v>1</v>
      </c>
      <c r="P1614" t="s">
        <v>8276</v>
      </c>
      <c r="Q1614" s="5">
        <f t="shared" si="102"/>
        <v>1.1000000000000001</v>
      </c>
      <c r="R1614" s="6">
        <f t="shared" si="103"/>
        <v>50</v>
      </c>
      <c r="S1614" t="s">
        <v>8325</v>
      </c>
      <c r="T1614" t="s">
        <v>8326</v>
      </c>
    </row>
    <row r="1615" spans="1:20" ht="43.2" x14ac:dyDescent="0.3">
      <c r="A1615">
        <v>1613</v>
      </c>
      <c r="B1615" s="3" t="s">
        <v>1614</v>
      </c>
      <c r="C1615" s="3" t="s">
        <v>5723</v>
      </c>
      <c r="D1615">
        <v>1000</v>
      </c>
      <c r="E1615">
        <v>1015</v>
      </c>
      <c r="F1615" t="s">
        <v>8219</v>
      </c>
      <c r="G1615" t="s">
        <v>8224</v>
      </c>
      <c r="H1615" t="s">
        <v>8246</v>
      </c>
      <c r="I1615">
        <v>1342921202</v>
      </c>
      <c r="J1615" s="10">
        <f t="shared" si="100"/>
        <v>41112.069467592592</v>
      </c>
      <c r="K1615">
        <v>1340329202</v>
      </c>
      <c r="L1615" s="10">
        <f t="shared" si="101"/>
        <v>41082.069467592592</v>
      </c>
      <c r="M1615" t="b">
        <v>0</v>
      </c>
      <c r="N1615">
        <v>26</v>
      </c>
      <c r="O1615" t="b">
        <v>1</v>
      </c>
      <c r="P1615" t="s">
        <v>8276</v>
      </c>
      <c r="Q1615" s="5">
        <f t="shared" si="102"/>
        <v>1.0149999999999999</v>
      </c>
      <c r="R1615" s="6">
        <f t="shared" si="103"/>
        <v>39.03846153846154</v>
      </c>
      <c r="S1615" t="s">
        <v>8325</v>
      </c>
      <c r="T1615" t="s">
        <v>8326</v>
      </c>
    </row>
    <row r="1616" spans="1:20" ht="43.2" x14ac:dyDescent="0.3">
      <c r="A1616">
        <v>1614</v>
      </c>
      <c r="B1616" s="3" t="s">
        <v>1615</v>
      </c>
      <c r="C1616" s="3" t="s">
        <v>5724</v>
      </c>
      <c r="D1616">
        <v>5000</v>
      </c>
      <c r="E1616">
        <v>5135</v>
      </c>
      <c r="F1616" t="s">
        <v>8219</v>
      </c>
      <c r="G1616" t="s">
        <v>8224</v>
      </c>
      <c r="H1616" t="s">
        <v>8246</v>
      </c>
      <c r="I1616">
        <v>1407085200</v>
      </c>
      <c r="J1616" s="10">
        <f t="shared" si="100"/>
        <v>41854.708333333336</v>
      </c>
      <c r="K1616">
        <v>1401924769</v>
      </c>
      <c r="L1616" s="10">
        <f t="shared" si="101"/>
        <v>41794.981122685182</v>
      </c>
      <c r="M1616" t="b">
        <v>0</v>
      </c>
      <c r="N1616">
        <v>77</v>
      </c>
      <c r="O1616" t="b">
        <v>1</v>
      </c>
      <c r="P1616" t="s">
        <v>8276</v>
      </c>
      <c r="Q1616" s="5">
        <f t="shared" si="102"/>
        <v>1.0269999999999999</v>
      </c>
      <c r="R1616" s="6">
        <f t="shared" si="103"/>
        <v>66.688311688311686</v>
      </c>
      <c r="S1616" t="s">
        <v>8325</v>
      </c>
      <c r="T1616" t="s">
        <v>8326</v>
      </c>
    </row>
    <row r="1617" spans="1:20" ht="43.2" x14ac:dyDescent="0.3">
      <c r="A1617">
        <v>1615</v>
      </c>
      <c r="B1617" s="3" t="s">
        <v>1616</v>
      </c>
      <c r="C1617" s="3" t="s">
        <v>5725</v>
      </c>
      <c r="D1617">
        <v>8000</v>
      </c>
      <c r="E1617">
        <v>9130</v>
      </c>
      <c r="F1617" t="s">
        <v>8219</v>
      </c>
      <c r="G1617" t="s">
        <v>8224</v>
      </c>
      <c r="H1617" t="s">
        <v>8246</v>
      </c>
      <c r="I1617">
        <v>1323742396</v>
      </c>
      <c r="J1617" s="10">
        <f t="shared" si="100"/>
        <v>40890.092546296299</v>
      </c>
      <c r="K1617">
        <v>1319850796</v>
      </c>
      <c r="L1617" s="10">
        <f t="shared" si="101"/>
        <v>40845.050879629627</v>
      </c>
      <c r="M1617" t="b">
        <v>0</v>
      </c>
      <c r="N1617">
        <v>136</v>
      </c>
      <c r="O1617" t="b">
        <v>1</v>
      </c>
      <c r="P1617" t="s">
        <v>8276</v>
      </c>
      <c r="Q1617" s="5">
        <f t="shared" si="102"/>
        <v>1.1412500000000001</v>
      </c>
      <c r="R1617" s="6">
        <f t="shared" si="103"/>
        <v>67.132352941176464</v>
      </c>
      <c r="S1617" t="s">
        <v>8325</v>
      </c>
      <c r="T1617" t="s">
        <v>8326</v>
      </c>
    </row>
    <row r="1618" spans="1:20" ht="43.2" x14ac:dyDescent="0.3">
      <c r="A1618">
        <v>1616</v>
      </c>
      <c r="B1618" s="3" t="s">
        <v>1617</v>
      </c>
      <c r="C1618" s="3" t="s">
        <v>5726</v>
      </c>
      <c r="D1618">
        <v>10000</v>
      </c>
      <c r="E1618">
        <v>10420</v>
      </c>
      <c r="F1618" t="s">
        <v>8219</v>
      </c>
      <c r="G1618" t="s">
        <v>8224</v>
      </c>
      <c r="H1618" t="s">
        <v>8246</v>
      </c>
      <c r="I1618">
        <v>1353621600</v>
      </c>
      <c r="J1618" s="10">
        <f t="shared" si="100"/>
        <v>41235.916666666664</v>
      </c>
      <c r="K1618">
        <v>1350061821</v>
      </c>
      <c r="L1618" s="10">
        <f t="shared" si="101"/>
        <v>41194.715520833335</v>
      </c>
      <c r="M1618" t="b">
        <v>0</v>
      </c>
      <c r="N1618">
        <v>157</v>
      </c>
      <c r="O1618" t="b">
        <v>1</v>
      </c>
      <c r="P1618" t="s">
        <v>8276</v>
      </c>
      <c r="Q1618" s="5">
        <f t="shared" si="102"/>
        <v>1.042</v>
      </c>
      <c r="R1618" s="6">
        <f t="shared" si="103"/>
        <v>66.369426751592357</v>
      </c>
      <c r="S1618" t="s">
        <v>8325</v>
      </c>
      <c r="T1618" t="s">
        <v>8326</v>
      </c>
    </row>
    <row r="1619" spans="1:20" ht="28.8" x14ac:dyDescent="0.3">
      <c r="A1619">
        <v>1617</v>
      </c>
      <c r="B1619" s="3" t="s">
        <v>1618</v>
      </c>
      <c r="C1619" s="3" t="s">
        <v>5727</v>
      </c>
      <c r="D1619">
        <v>7000</v>
      </c>
      <c r="E1619">
        <v>10210</v>
      </c>
      <c r="F1619" t="s">
        <v>8219</v>
      </c>
      <c r="G1619" t="s">
        <v>8224</v>
      </c>
      <c r="H1619" t="s">
        <v>8246</v>
      </c>
      <c r="I1619">
        <v>1383332400</v>
      </c>
      <c r="J1619" s="10">
        <f t="shared" si="100"/>
        <v>41579.791666666664</v>
      </c>
      <c r="K1619">
        <v>1380470188</v>
      </c>
      <c r="L1619" s="10">
        <f t="shared" si="101"/>
        <v>41546.664212962962</v>
      </c>
      <c r="M1619" t="b">
        <v>0</v>
      </c>
      <c r="N1619">
        <v>158</v>
      </c>
      <c r="O1619" t="b">
        <v>1</v>
      </c>
      <c r="P1619" t="s">
        <v>8276</v>
      </c>
      <c r="Q1619" s="5">
        <f t="shared" si="102"/>
        <v>1.4585714285714286</v>
      </c>
      <c r="R1619" s="6">
        <f t="shared" si="103"/>
        <v>64.620253164556956</v>
      </c>
      <c r="S1619" t="s">
        <v>8325</v>
      </c>
      <c r="T1619" t="s">
        <v>8326</v>
      </c>
    </row>
    <row r="1620" spans="1:20" ht="43.2" x14ac:dyDescent="0.3">
      <c r="A1620">
        <v>1618</v>
      </c>
      <c r="B1620" s="3" t="s">
        <v>1619</v>
      </c>
      <c r="C1620" s="3" t="s">
        <v>5728</v>
      </c>
      <c r="D1620">
        <v>1500</v>
      </c>
      <c r="E1620">
        <v>1576</v>
      </c>
      <c r="F1620" t="s">
        <v>8219</v>
      </c>
      <c r="G1620" t="s">
        <v>8224</v>
      </c>
      <c r="H1620" t="s">
        <v>8246</v>
      </c>
      <c r="I1620">
        <v>1362757335</v>
      </c>
      <c r="J1620" s="10">
        <f t="shared" si="100"/>
        <v>41341.654340277775</v>
      </c>
      <c r="K1620">
        <v>1359301335</v>
      </c>
      <c r="L1620" s="10">
        <f t="shared" si="101"/>
        <v>41301.654340277775</v>
      </c>
      <c r="M1620" t="b">
        <v>0</v>
      </c>
      <c r="N1620">
        <v>27</v>
      </c>
      <c r="O1620" t="b">
        <v>1</v>
      </c>
      <c r="P1620" t="s">
        <v>8276</v>
      </c>
      <c r="Q1620" s="5">
        <f t="shared" si="102"/>
        <v>1.0506666666666666</v>
      </c>
      <c r="R1620" s="6">
        <f t="shared" si="103"/>
        <v>58.370370370370374</v>
      </c>
      <c r="S1620" t="s">
        <v>8325</v>
      </c>
      <c r="T1620" t="s">
        <v>8326</v>
      </c>
    </row>
    <row r="1621" spans="1:20" ht="43.2" x14ac:dyDescent="0.3">
      <c r="A1621">
        <v>1619</v>
      </c>
      <c r="B1621" s="3" t="s">
        <v>1620</v>
      </c>
      <c r="C1621" s="3" t="s">
        <v>5729</v>
      </c>
      <c r="D1621">
        <v>1500</v>
      </c>
      <c r="E1621">
        <v>2000</v>
      </c>
      <c r="F1621" t="s">
        <v>8219</v>
      </c>
      <c r="G1621" t="s">
        <v>8224</v>
      </c>
      <c r="H1621" t="s">
        <v>8246</v>
      </c>
      <c r="I1621">
        <v>1410755286</v>
      </c>
      <c r="J1621" s="10">
        <f t="shared" si="100"/>
        <v>41897.18618055556</v>
      </c>
      <c r="K1621">
        <v>1408940886</v>
      </c>
      <c r="L1621" s="10">
        <f t="shared" si="101"/>
        <v>41876.18618055556</v>
      </c>
      <c r="M1621" t="b">
        <v>0</v>
      </c>
      <c r="N1621">
        <v>23</v>
      </c>
      <c r="O1621" t="b">
        <v>1</v>
      </c>
      <c r="P1621" t="s">
        <v>8276</v>
      </c>
      <c r="Q1621" s="5">
        <f t="shared" si="102"/>
        <v>1.3333333333333333</v>
      </c>
      <c r="R1621" s="6">
        <f t="shared" si="103"/>
        <v>86.956521739130437</v>
      </c>
      <c r="S1621" t="s">
        <v>8325</v>
      </c>
      <c r="T1621" t="s">
        <v>8326</v>
      </c>
    </row>
    <row r="1622" spans="1:20" ht="28.8" x14ac:dyDescent="0.3">
      <c r="A1622">
        <v>1620</v>
      </c>
      <c r="B1622" s="3" t="s">
        <v>1621</v>
      </c>
      <c r="C1622" s="3" t="s">
        <v>5730</v>
      </c>
      <c r="D1622">
        <v>1000</v>
      </c>
      <c r="E1622">
        <v>1130</v>
      </c>
      <c r="F1622" t="s">
        <v>8219</v>
      </c>
      <c r="G1622" t="s">
        <v>8224</v>
      </c>
      <c r="H1622" t="s">
        <v>8246</v>
      </c>
      <c r="I1622">
        <v>1361606940</v>
      </c>
      <c r="J1622" s="10">
        <f t="shared" si="100"/>
        <v>41328.339583333334</v>
      </c>
      <c r="K1622">
        <v>1361002140</v>
      </c>
      <c r="L1622" s="10">
        <f t="shared" si="101"/>
        <v>41321.339583333334</v>
      </c>
      <c r="M1622" t="b">
        <v>0</v>
      </c>
      <c r="N1622">
        <v>17</v>
      </c>
      <c r="O1622" t="b">
        <v>1</v>
      </c>
      <c r="P1622" t="s">
        <v>8276</v>
      </c>
      <c r="Q1622" s="5">
        <f t="shared" si="102"/>
        <v>1.1299999999999999</v>
      </c>
      <c r="R1622" s="6">
        <f t="shared" si="103"/>
        <v>66.470588235294116</v>
      </c>
      <c r="S1622" t="s">
        <v>8325</v>
      </c>
      <c r="T1622" t="s">
        <v>8326</v>
      </c>
    </row>
    <row r="1623" spans="1:20" ht="43.2" x14ac:dyDescent="0.3">
      <c r="A1623">
        <v>1621</v>
      </c>
      <c r="B1623" s="3" t="s">
        <v>1622</v>
      </c>
      <c r="C1623" s="3" t="s">
        <v>5731</v>
      </c>
      <c r="D1623">
        <v>5000</v>
      </c>
      <c r="E1623">
        <v>6060</v>
      </c>
      <c r="F1623" t="s">
        <v>8219</v>
      </c>
      <c r="G1623" t="s">
        <v>8224</v>
      </c>
      <c r="H1623" t="s">
        <v>8246</v>
      </c>
      <c r="I1623">
        <v>1338177540</v>
      </c>
      <c r="J1623" s="10">
        <f t="shared" si="100"/>
        <v>41057.165972222225</v>
      </c>
      <c r="K1623">
        <v>1333550015</v>
      </c>
      <c r="L1623" s="10">
        <f t="shared" si="101"/>
        <v>41003.60665509259</v>
      </c>
      <c r="M1623" t="b">
        <v>0</v>
      </c>
      <c r="N1623">
        <v>37</v>
      </c>
      <c r="O1623" t="b">
        <v>1</v>
      </c>
      <c r="P1623" t="s">
        <v>8276</v>
      </c>
      <c r="Q1623" s="5">
        <f t="shared" si="102"/>
        <v>1.212</v>
      </c>
      <c r="R1623" s="6">
        <f t="shared" si="103"/>
        <v>163.78378378378378</v>
      </c>
      <c r="S1623" t="s">
        <v>8325</v>
      </c>
      <c r="T1623" t="s">
        <v>8326</v>
      </c>
    </row>
    <row r="1624" spans="1:20" ht="43.2" x14ac:dyDescent="0.3">
      <c r="A1624">
        <v>1622</v>
      </c>
      <c r="B1624" s="3" t="s">
        <v>1623</v>
      </c>
      <c r="C1624" s="3" t="s">
        <v>5732</v>
      </c>
      <c r="D1624">
        <v>6900</v>
      </c>
      <c r="E1624">
        <v>7019</v>
      </c>
      <c r="F1624" t="s">
        <v>8219</v>
      </c>
      <c r="G1624" t="s">
        <v>8224</v>
      </c>
      <c r="H1624" t="s">
        <v>8246</v>
      </c>
      <c r="I1624">
        <v>1418803140</v>
      </c>
      <c r="J1624" s="10">
        <f t="shared" si="100"/>
        <v>41990.332638888889</v>
      </c>
      <c r="K1624">
        <v>1415343874</v>
      </c>
      <c r="L1624" s="10">
        <f t="shared" si="101"/>
        <v>41950.29483796296</v>
      </c>
      <c r="M1624" t="b">
        <v>0</v>
      </c>
      <c r="N1624">
        <v>65</v>
      </c>
      <c r="O1624" t="b">
        <v>1</v>
      </c>
      <c r="P1624" t="s">
        <v>8276</v>
      </c>
      <c r="Q1624" s="5">
        <f t="shared" si="102"/>
        <v>1.0172463768115942</v>
      </c>
      <c r="R1624" s="6">
        <f t="shared" si="103"/>
        <v>107.98461538461538</v>
      </c>
      <c r="S1624" t="s">
        <v>8325</v>
      </c>
      <c r="T1624" t="s">
        <v>8326</v>
      </c>
    </row>
    <row r="1625" spans="1:20" ht="43.2" x14ac:dyDescent="0.3">
      <c r="A1625">
        <v>1623</v>
      </c>
      <c r="B1625" s="3" t="s">
        <v>1624</v>
      </c>
      <c r="C1625" s="3" t="s">
        <v>5733</v>
      </c>
      <c r="D1625">
        <v>750</v>
      </c>
      <c r="E1625">
        <v>758</v>
      </c>
      <c r="F1625" t="s">
        <v>8219</v>
      </c>
      <c r="G1625" t="s">
        <v>8225</v>
      </c>
      <c r="H1625" t="s">
        <v>8247</v>
      </c>
      <c r="I1625">
        <v>1377621089</v>
      </c>
      <c r="J1625" s="10">
        <f t="shared" si="100"/>
        <v>41513.688530092593</v>
      </c>
      <c r="K1625">
        <v>1372437089</v>
      </c>
      <c r="L1625" s="10">
        <f t="shared" si="101"/>
        <v>41453.688530092593</v>
      </c>
      <c r="M1625" t="b">
        <v>0</v>
      </c>
      <c r="N1625">
        <v>18</v>
      </c>
      <c r="O1625" t="b">
        <v>1</v>
      </c>
      <c r="P1625" t="s">
        <v>8276</v>
      </c>
      <c r="Q1625" s="5">
        <f t="shared" si="102"/>
        <v>1.0106666666666666</v>
      </c>
      <c r="R1625" s="6">
        <f t="shared" si="103"/>
        <v>42.111111111111114</v>
      </c>
      <c r="S1625" t="s">
        <v>8325</v>
      </c>
      <c r="T1625" t="s">
        <v>8326</v>
      </c>
    </row>
    <row r="1626" spans="1:20" ht="43.2" x14ac:dyDescent="0.3">
      <c r="A1626">
        <v>1624</v>
      </c>
      <c r="B1626" s="3" t="s">
        <v>1625</v>
      </c>
      <c r="C1626" s="3" t="s">
        <v>5734</v>
      </c>
      <c r="D1626">
        <v>1000</v>
      </c>
      <c r="E1626">
        <v>1180</v>
      </c>
      <c r="F1626" t="s">
        <v>8219</v>
      </c>
      <c r="G1626" t="s">
        <v>8224</v>
      </c>
      <c r="H1626" t="s">
        <v>8246</v>
      </c>
      <c r="I1626">
        <v>1357721335</v>
      </c>
      <c r="J1626" s="10">
        <f t="shared" si="100"/>
        <v>41283.367303240739</v>
      </c>
      <c r="K1626">
        <v>1354265335</v>
      </c>
      <c r="L1626" s="10">
        <f t="shared" si="101"/>
        <v>41243.367303240739</v>
      </c>
      <c r="M1626" t="b">
        <v>0</v>
      </c>
      <c r="N1626">
        <v>25</v>
      </c>
      <c r="O1626" t="b">
        <v>1</v>
      </c>
      <c r="P1626" t="s">
        <v>8276</v>
      </c>
      <c r="Q1626" s="5">
        <f t="shared" si="102"/>
        <v>1.18</v>
      </c>
      <c r="R1626" s="6">
        <f t="shared" si="103"/>
        <v>47.2</v>
      </c>
      <c r="S1626" t="s">
        <v>8325</v>
      </c>
      <c r="T1626" t="s">
        <v>8326</v>
      </c>
    </row>
    <row r="1627" spans="1:20" ht="57.6" x14ac:dyDescent="0.3">
      <c r="A1627">
        <v>1625</v>
      </c>
      <c r="B1627" s="3" t="s">
        <v>1626</v>
      </c>
      <c r="C1627" s="3" t="s">
        <v>5735</v>
      </c>
      <c r="D1627">
        <v>7500</v>
      </c>
      <c r="E1627">
        <v>11650</v>
      </c>
      <c r="F1627" t="s">
        <v>8219</v>
      </c>
      <c r="G1627" t="s">
        <v>8224</v>
      </c>
      <c r="H1627" t="s">
        <v>8246</v>
      </c>
      <c r="I1627">
        <v>1347382053</v>
      </c>
      <c r="J1627" s="10">
        <f t="shared" si="100"/>
        <v>41163.699687500004</v>
      </c>
      <c r="K1627">
        <v>1344962853</v>
      </c>
      <c r="L1627" s="10">
        <f t="shared" si="101"/>
        <v>41135.699687500004</v>
      </c>
      <c r="M1627" t="b">
        <v>0</v>
      </c>
      <c r="N1627">
        <v>104</v>
      </c>
      <c r="O1627" t="b">
        <v>1</v>
      </c>
      <c r="P1627" t="s">
        <v>8276</v>
      </c>
      <c r="Q1627" s="5">
        <f t="shared" si="102"/>
        <v>1.5533333333333332</v>
      </c>
      <c r="R1627" s="6">
        <f t="shared" si="103"/>
        <v>112.01923076923077</v>
      </c>
      <c r="S1627" t="s">
        <v>8325</v>
      </c>
      <c r="T1627" t="s">
        <v>8326</v>
      </c>
    </row>
    <row r="1628" spans="1:20" ht="43.2" x14ac:dyDescent="0.3">
      <c r="A1628">
        <v>1626</v>
      </c>
      <c r="B1628" s="3" t="s">
        <v>1627</v>
      </c>
      <c r="C1628" s="3" t="s">
        <v>5736</v>
      </c>
      <c r="D1628">
        <v>8000</v>
      </c>
      <c r="E1628">
        <v>8095</v>
      </c>
      <c r="F1628" t="s">
        <v>8219</v>
      </c>
      <c r="G1628" t="s">
        <v>8224</v>
      </c>
      <c r="H1628" t="s">
        <v>8246</v>
      </c>
      <c r="I1628">
        <v>1385932867</v>
      </c>
      <c r="J1628" s="10">
        <f t="shared" si="100"/>
        <v>41609.889664351853</v>
      </c>
      <c r="K1628">
        <v>1383337267</v>
      </c>
      <c r="L1628" s="10">
        <f t="shared" si="101"/>
        <v>41579.847997685189</v>
      </c>
      <c r="M1628" t="b">
        <v>0</v>
      </c>
      <c r="N1628">
        <v>108</v>
      </c>
      <c r="O1628" t="b">
        <v>1</v>
      </c>
      <c r="P1628" t="s">
        <v>8276</v>
      </c>
      <c r="Q1628" s="5">
        <f t="shared" si="102"/>
        <v>1.0118750000000001</v>
      </c>
      <c r="R1628" s="6">
        <f t="shared" si="103"/>
        <v>74.953703703703709</v>
      </c>
      <c r="S1628" t="s">
        <v>8325</v>
      </c>
      <c r="T1628" t="s">
        <v>8326</v>
      </c>
    </row>
    <row r="1629" spans="1:20" ht="43.2" x14ac:dyDescent="0.3">
      <c r="A1629">
        <v>1627</v>
      </c>
      <c r="B1629" s="3" t="s">
        <v>1628</v>
      </c>
      <c r="C1629" s="3" t="s">
        <v>5737</v>
      </c>
      <c r="D1629">
        <v>2000</v>
      </c>
      <c r="E1629">
        <v>2340</v>
      </c>
      <c r="F1629" t="s">
        <v>8219</v>
      </c>
      <c r="G1629" t="s">
        <v>8224</v>
      </c>
      <c r="H1629" t="s">
        <v>8246</v>
      </c>
      <c r="I1629">
        <v>1353905940</v>
      </c>
      <c r="J1629" s="10">
        <f t="shared" si="100"/>
        <v>41239.207638888889</v>
      </c>
      <c r="K1629">
        <v>1351011489</v>
      </c>
      <c r="L1629" s="10">
        <f t="shared" si="101"/>
        <v>41205.707048611112</v>
      </c>
      <c r="M1629" t="b">
        <v>0</v>
      </c>
      <c r="N1629">
        <v>38</v>
      </c>
      <c r="O1629" t="b">
        <v>1</v>
      </c>
      <c r="P1629" t="s">
        <v>8276</v>
      </c>
      <c r="Q1629" s="5">
        <f t="shared" si="102"/>
        <v>1.17</v>
      </c>
      <c r="R1629" s="6">
        <f t="shared" si="103"/>
        <v>61.578947368421055</v>
      </c>
      <c r="S1629" t="s">
        <v>8325</v>
      </c>
      <c r="T1629" t="s">
        <v>8326</v>
      </c>
    </row>
    <row r="1630" spans="1:20" ht="28.8" x14ac:dyDescent="0.3">
      <c r="A1630">
        <v>1628</v>
      </c>
      <c r="B1630" s="3" t="s">
        <v>1629</v>
      </c>
      <c r="C1630" s="3" t="s">
        <v>5738</v>
      </c>
      <c r="D1630">
        <v>4000</v>
      </c>
      <c r="E1630">
        <v>4037</v>
      </c>
      <c r="F1630" t="s">
        <v>8219</v>
      </c>
      <c r="G1630" t="s">
        <v>8224</v>
      </c>
      <c r="H1630" t="s">
        <v>8246</v>
      </c>
      <c r="I1630">
        <v>1403026882</v>
      </c>
      <c r="J1630" s="10">
        <f t="shared" si="100"/>
        <v>41807.737060185187</v>
      </c>
      <c r="K1630">
        <v>1400175682</v>
      </c>
      <c r="L1630" s="10">
        <f t="shared" si="101"/>
        <v>41774.737060185187</v>
      </c>
      <c r="M1630" t="b">
        <v>0</v>
      </c>
      <c r="N1630">
        <v>88</v>
      </c>
      <c r="O1630" t="b">
        <v>1</v>
      </c>
      <c r="P1630" t="s">
        <v>8276</v>
      </c>
      <c r="Q1630" s="5">
        <f t="shared" si="102"/>
        <v>1.00925</v>
      </c>
      <c r="R1630" s="6">
        <f t="shared" si="103"/>
        <v>45.875</v>
      </c>
      <c r="S1630" t="s">
        <v>8325</v>
      </c>
      <c r="T1630" t="s">
        <v>8326</v>
      </c>
    </row>
    <row r="1631" spans="1:20" ht="28.8" x14ac:dyDescent="0.3">
      <c r="A1631">
        <v>1629</v>
      </c>
      <c r="B1631" s="3" t="s">
        <v>1630</v>
      </c>
      <c r="C1631" s="3" t="s">
        <v>5739</v>
      </c>
      <c r="D1631">
        <v>6000</v>
      </c>
      <c r="E1631">
        <v>6220</v>
      </c>
      <c r="F1631" t="s">
        <v>8219</v>
      </c>
      <c r="G1631" t="s">
        <v>8224</v>
      </c>
      <c r="H1631" t="s">
        <v>8246</v>
      </c>
      <c r="I1631">
        <v>1392929333</v>
      </c>
      <c r="J1631" s="10">
        <f t="shared" si="100"/>
        <v>41690.867280092592</v>
      </c>
      <c r="K1631">
        <v>1389041333</v>
      </c>
      <c r="L1631" s="10">
        <f t="shared" si="101"/>
        <v>41645.867280092592</v>
      </c>
      <c r="M1631" t="b">
        <v>0</v>
      </c>
      <c r="N1631">
        <v>82</v>
      </c>
      <c r="O1631" t="b">
        <v>1</v>
      </c>
      <c r="P1631" t="s">
        <v>8276</v>
      </c>
      <c r="Q1631" s="5">
        <f t="shared" si="102"/>
        <v>1.0366666666666666</v>
      </c>
      <c r="R1631" s="6">
        <f t="shared" si="103"/>
        <v>75.853658536585371</v>
      </c>
      <c r="S1631" t="s">
        <v>8325</v>
      </c>
      <c r="T1631" t="s">
        <v>8326</v>
      </c>
    </row>
    <row r="1632" spans="1:20" ht="43.2" x14ac:dyDescent="0.3">
      <c r="A1632">
        <v>1630</v>
      </c>
      <c r="B1632" s="3" t="s">
        <v>1631</v>
      </c>
      <c r="C1632" s="3" t="s">
        <v>5740</v>
      </c>
      <c r="D1632">
        <v>4000</v>
      </c>
      <c r="E1632">
        <v>10610</v>
      </c>
      <c r="F1632" t="s">
        <v>8219</v>
      </c>
      <c r="G1632" t="s">
        <v>8224</v>
      </c>
      <c r="H1632" t="s">
        <v>8246</v>
      </c>
      <c r="I1632">
        <v>1330671540</v>
      </c>
      <c r="J1632" s="10">
        <f t="shared" si="100"/>
        <v>40970.290972222225</v>
      </c>
      <c r="K1632">
        <v>1328040375</v>
      </c>
      <c r="L1632" s="10">
        <f t="shared" si="101"/>
        <v>40939.837673611109</v>
      </c>
      <c r="M1632" t="b">
        <v>0</v>
      </c>
      <c r="N1632">
        <v>126</v>
      </c>
      <c r="O1632" t="b">
        <v>1</v>
      </c>
      <c r="P1632" t="s">
        <v>8276</v>
      </c>
      <c r="Q1632" s="5">
        <f t="shared" si="102"/>
        <v>2.6524999999999999</v>
      </c>
      <c r="R1632" s="6">
        <f t="shared" si="103"/>
        <v>84.206349206349202</v>
      </c>
      <c r="S1632" t="s">
        <v>8325</v>
      </c>
      <c r="T1632" t="s">
        <v>8326</v>
      </c>
    </row>
    <row r="1633" spans="1:20" ht="43.2" x14ac:dyDescent="0.3">
      <c r="A1633">
        <v>1631</v>
      </c>
      <c r="B1633" s="3" t="s">
        <v>1632</v>
      </c>
      <c r="C1633" s="3" t="s">
        <v>5741</v>
      </c>
      <c r="D1633">
        <v>10000</v>
      </c>
      <c r="E1633">
        <v>15591</v>
      </c>
      <c r="F1633" t="s">
        <v>8219</v>
      </c>
      <c r="G1633" t="s">
        <v>8224</v>
      </c>
      <c r="H1633" t="s">
        <v>8246</v>
      </c>
      <c r="I1633">
        <v>1350074261</v>
      </c>
      <c r="J1633" s="10">
        <f t="shared" si="100"/>
        <v>41194.859502314815</v>
      </c>
      <c r="K1633">
        <v>1347482261</v>
      </c>
      <c r="L1633" s="10">
        <f t="shared" si="101"/>
        <v>41164.859502314815</v>
      </c>
      <c r="M1633" t="b">
        <v>0</v>
      </c>
      <c r="N1633">
        <v>133</v>
      </c>
      <c r="O1633" t="b">
        <v>1</v>
      </c>
      <c r="P1633" t="s">
        <v>8276</v>
      </c>
      <c r="Q1633" s="5">
        <f t="shared" si="102"/>
        <v>1.5590999999999999</v>
      </c>
      <c r="R1633" s="6">
        <f t="shared" si="103"/>
        <v>117.22556390977444</v>
      </c>
      <c r="S1633" t="s">
        <v>8325</v>
      </c>
      <c r="T1633" t="s">
        <v>8326</v>
      </c>
    </row>
    <row r="1634" spans="1:20" ht="43.2" x14ac:dyDescent="0.3">
      <c r="A1634">
        <v>1632</v>
      </c>
      <c r="B1634" s="3" t="s">
        <v>1633</v>
      </c>
      <c r="C1634" s="3" t="s">
        <v>5742</v>
      </c>
      <c r="D1634">
        <v>4000</v>
      </c>
      <c r="E1634">
        <v>4065</v>
      </c>
      <c r="F1634" t="s">
        <v>8219</v>
      </c>
      <c r="G1634" t="s">
        <v>8224</v>
      </c>
      <c r="H1634" t="s">
        <v>8246</v>
      </c>
      <c r="I1634">
        <v>1316851854</v>
      </c>
      <c r="J1634" s="10">
        <f t="shared" si="100"/>
        <v>40810.340902777774</v>
      </c>
      <c r="K1634">
        <v>1311667854</v>
      </c>
      <c r="L1634" s="10">
        <f t="shared" si="101"/>
        <v>40750.340902777774</v>
      </c>
      <c r="M1634" t="b">
        <v>0</v>
      </c>
      <c r="N1634">
        <v>47</v>
      </c>
      <c r="O1634" t="b">
        <v>1</v>
      </c>
      <c r="P1634" t="s">
        <v>8276</v>
      </c>
      <c r="Q1634" s="5">
        <f t="shared" si="102"/>
        <v>1.0162500000000001</v>
      </c>
      <c r="R1634" s="6">
        <f t="shared" si="103"/>
        <v>86.489361702127653</v>
      </c>
      <c r="S1634" t="s">
        <v>8325</v>
      </c>
      <c r="T1634" t="s">
        <v>8326</v>
      </c>
    </row>
    <row r="1635" spans="1:20" ht="43.2" x14ac:dyDescent="0.3">
      <c r="A1635">
        <v>1633</v>
      </c>
      <c r="B1635" s="3" t="s">
        <v>1634</v>
      </c>
      <c r="C1635" s="3" t="s">
        <v>5743</v>
      </c>
      <c r="D1635">
        <v>10000</v>
      </c>
      <c r="E1635">
        <v>10000</v>
      </c>
      <c r="F1635" t="s">
        <v>8219</v>
      </c>
      <c r="G1635" t="s">
        <v>8224</v>
      </c>
      <c r="H1635" t="s">
        <v>8246</v>
      </c>
      <c r="I1635">
        <v>1326690000</v>
      </c>
      <c r="J1635" s="10">
        <f t="shared" si="100"/>
        <v>40924.208333333336</v>
      </c>
      <c r="K1635">
        <v>1324329156</v>
      </c>
      <c r="L1635" s="10">
        <f t="shared" si="101"/>
        <v>40896.883750000001</v>
      </c>
      <c r="M1635" t="b">
        <v>0</v>
      </c>
      <c r="N1635">
        <v>58</v>
      </c>
      <c r="O1635" t="b">
        <v>1</v>
      </c>
      <c r="P1635" t="s">
        <v>8276</v>
      </c>
      <c r="Q1635" s="5">
        <f t="shared" si="102"/>
        <v>1</v>
      </c>
      <c r="R1635" s="6">
        <f t="shared" si="103"/>
        <v>172.41379310344828</v>
      </c>
      <c r="S1635" t="s">
        <v>8325</v>
      </c>
      <c r="T1635" t="s">
        <v>8326</v>
      </c>
    </row>
    <row r="1636" spans="1:20" ht="43.2" x14ac:dyDescent="0.3">
      <c r="A1636">
        <v>1634</v>
      </c>
      <c r="B1636" s="3" t="s">
        <v>1635</v>
      </c>
      <c r="C1636" s="3" t="s">
        <v>5744</v>
      </c>
      <c r="D1636">
        <v>2000</v>
      </c>
      <c r="E1636">
        <v>2010</v>
      </c>
      <c r="F1636" t="s">
        <v>8219</v>
      </c>
      <c r="G1636" t="s">
        <v>8224</v>
      </c>
      <c r="H1636" t="s">
        <v>8246</v>
      </c>
      <c r="I1636">
        <v>1306994340</v>
      </c>
      <c r="J1636" s="10">
        <f t="shared" si="100"/>
        <v>40696.249305555553</v>
      </c>
      <c r="K1636">
        <v>1303706001</v>
      </c>
      <c r="L1636" s="10">
        <f t="shared" si="101"/>
        <v>40658.189826388887</v>
      </c>
      <c r="M1636" t="b">
        <v>0</v>
      </c>
      <c r="N1636">
        <v>32</v>
      </c>
      <c r="O1636" t="b">
        <v>1</v>
      </c>
      <c r="P1636" t="s">
        <v>8276</v>
      </c>
      <c r="Q1636" s="5">
        <f t="shared" si="102"/>
        <v>1.0049999999999999</v>
      </c>
      <c r="R1636" s="6">
        <f t="shared" si="103"/>
        <v>62.8125</v>
      </c>
      <c r="S1636" t="s">
        <v>8325</v>
      </c>
      <c r="T1636" t="s">
        <v>8326</v>
      </c>
    </row>
    <row r="1637" spans="1:20" ht="57.6" x14ac:dyDescent="0.3">
      <c r="A1637">
        <v>1635</v>
      </c>
      <c r="B1637" s="3" t="s">
        <v>1636</v>
      </c>
      <c r="C1637" s="3" t="s">
        <v>5745</v>
      </c>
      <c r="D1637">
        <v>2000</v>
      </c>
      <c r="E1637">
        <v>2506</v>
      </c>
      <c r="F1637" t="s">
        <v>8219</v>
      </c>
      <c r="G1637" t="s">
        <v>8224</v>
      </c>
      <c r="H1637" t="s">
        <v>8246</v>
      </c>
      <c r="I1637">
        <v>1468270261</v>
      </c>
      <c r="J1637" s="10">
        <f t="shared" si="100"/>
        <v>42562.868761574078</v>
      </c>
      <c r="K1637">
        <v>1463086261</v>
      </c>
      <c r="L1637" s="10">
        <f t="shared" si="101"/>
        <v>42502.868761574078</v>
      </c>
      <c r="M1637" t="b">
        <v>0</v>
      </c>
      <c r="N1637">
        <v>37</v>
      </c>
      <c r="O1637" t="b">
        <v>1</v>
      </c>
      <c r="P1637" t="s">
        <v>8276</v>
      </c>
      <c r="Q1637" s="5">
        <f t="shared" si="102"/>
        <v>1.2529999999999999</v>
      </c>
      <c r="R1637" s="6">
        <f t="shared" si="103"/>
        <v>67.729729729729726</v>
      </c>
      <c r="S1637" t="s">
        <v>8325</v>
      </c>
      <c r="T1637" t="s">
        <v>8326</v>
      </c>
    </row>
    <row r="1638" spans="1:20" ht="43.2" x14ac:dyDescent="0.3">
      <c r="A1638">
        <v>1636</v>
      </c>
      <c r="B1638" s="3" t="s">
        <v>1637</v>
      </c>
      <c r="C1638" s="3" t="s">
        <v>5746</v>
      </c>
      <c r="D1638">
        <v>4500</v>
      </c>
      <c r="E1638">
        <v>4660</v>
      </c>
      <c r="F1638" t="s">
        <v>8219</v>
      </c>
      <c r="G1638" t="s">
        <v>8224</v>
      </c>
      <c r="H1638" t="s">
        <v>8246</v>
      </c>
      <c r="I1638">
        <v>1307851200</v>
      </c>
      <c r="J1638" s="10">
        <f t="shared" si="100"/>
        <v>40706.166666666664</v>
      </c>
      <c r="K1638">
        <v>1304129088</v>
      </c>
      <c r="L1638" s="10">
        <f t="shared" si="101"/>
        <v>40663.08666666667</v>
      </c>
      <c r="M1638" t="b">
        <v>0</v>
      </c>
      <c r="N1638">
        <v>87</v>
      </c>
      <c r="O1638" t="b">
        <v>1</v>
      </c>
      <c r="P1638" t="s">
        <v>8276</v>
      </c>
      <c r="Q1638" s="5">
        <f t="shared" si="102"/>
        <v>1.0355555555555556</v>
      </c>
      <c r="R1638" s="6">
        <f t="shared" si="103"/>
        <v>53.5632183908046</v>
      </c>
      <c r="S1638" t="s">
        <v>8325</v>
      </c>
      <c r="T1638" t="s">
        <v>8326</v>
      </c>
    </row>
    <row r="1639" spans="1:20" ht="43.2" x14ac:dyDescent="0.3">
      <c r="A1639">
        <v>1637</v>
      </c>
      <c r="B1639" s="3" t="s">
        <v>1638</v>
      </c>
      <c r="C1639" s="3" t="s">
        <v>5747</v>
      </c>
      <c r="D1639">
        <v>500</v>
      </c>
      <c r="E1639">
        <v>519</v>
      </c>
      <c r="F1639" t="s">
        <v>8219</v>
      </c>
      <c r="G1639" t="s">
        <v>8224</v>
      </c>
      <c r="H1639" t="s">
        <v>8246</v>
      </c>
      <c r="I1639">
        <v>1262302740</v>
      </c>
      <c r="J1639" s="10">
        <f t="shared" si="100"/>
        <v>40178.98541666667</v>
      </c>
      <c r="K1639">
        <v>1257444140</v>
      </c>
      <c r="L1639" s="10">
        <f t="shared" si="101"/>
        <v>40122.751620370371</v>
      </c>
      <c r="M1639" t="b">
        <v>0</v>
      </c>
      <c r="N1639">
        <v>15</v>
      </c>
      <c r="O1639" t="b">
        <v>1</v>
      </c>
      <c r="P1639" t="s">
        <v>8276</v>
      </c>
      <c r="Q1639" s="5">
        <f t="shared" si="102"/>
        <v>1.038</v>
      </c>
      <c r="R1639" s="6">
        <f t="shared" si="103"/>
        <v>34.6</v>
      </c>
      <c r="S1639" t="s">
        <v>8325</v>
      </c>
      <c r="T1639" t="s">
        <v>8326</v>
      </c>
    </row>
    <row r="1640" spans="1:20" ht="28.8" x14ac:dyDescent="0.3">
      <c r="A1640">
        <v>1638</v>
      </c>
      <c r="B1640" s="3" t="s">
        <v>1639</v>
      </c>
      <c r="C1640" s="3" t="s">
        <v>5748</v>
      </c>
      <c r="D1640">
        <v>1000</v>
      </c>
      <c r="E1640">
        <v>1050</v>
      </c>
      <c r="F1640" t="s">
        <v>8219</v>
      </c>
      <c r="G1640" t="s">
        <v>8224</v>
      </c>
      <c r="H1640" t="s">
        <v>8246</v>
      </c>
      <c r="I1640">
        <v>1362086700</v>
      </c>
      <c r="J1640" s="10">
        <f t="shared" si="100"/>
        <v>41333.892361111109</v>
      </c>
      <c r="K1640">
        <v>1358180968</v>
      </c>
      <c r="L1640" s="10">
        <f t="shared" si="101"/>
        <v>41288.68712962963</v>
      </c>
      <c r="M1640" t="b">
        <v>0</v>
      </c>
      <c r="N1640">
        <v>27</v>
      </c>
      <c r="O1640" t="b">
        <v>1</v>
      </c>
      <c r="P1640" t="s">
        <v>8276</v>
      </c>
      <c r="Q1640" s="5">
        <f t="shared" si="102"/>
        <v>1.05</v>
      </c>
      <c r="R1640" s="6">
        <f t="shared" si="103"/>
        <v>38.888888888888886</v>
      </c>
      <c r="S1640" t="s">
        <v>8325</v>
      </c>
      <c r="T1640" t="s">
        <v>8326</v>
      </c>
    </row>
    <row r="1641" spans="1:20" ht="43.2" x14ac:dyDescent="0.3">
      <c r="A1641">
        <v>1639</v>
      </c>
      <c r="B1641" s="3" t="s">
        <v>1640</v>
      </c>
      <c r="C1641" s="3" t="s">
        <v>5749</v>
      </c>
      <c r="D1641">
        <v>1800</v>
      </c>
      <c r="E1641">
        <v>1800</v>
      </c>
      <c r="F1641" t="s">
        <v>8219</v>
      </c>
      <c r="G1641" t="s">
        <v>8224</v>
      </c>
      <c r="H1641" t="s">
        <v>8246</v>
      </c>
      <c r="I1641">
        <v>1330789165</v>
      </c>
      <c r="J1641" s="10">
        <f t="shared" si="100"/>
        <v>40971.652372685188</v>
      </c>
      <c r="K1641">
        <v>1328197165</v>
      </c>
      <c r="L1641" s="10">
        <f t="shared" si="101"/>
        <v>40941.652372685188</v>
      </c>
      <c r="M1641" t="b">
        <v>0</v>
      </c>
      <c r="N1641">
        <v>19</v>
      </c>
      <c r="O1641" t="b">
        <v>1</v>
      </c>
      <c r="P1641" t="s">
        <v>8276</v>
      </c>
      <c r="Q1641" s="5">
        <f t="shared" si="102"/>
        <v>1</v>
      </c>
      <c r="R1641" s="6">
        <f t="shared" si="103"/>
        <v>94.736842105263165</v>
      </c>
      <c r="S1641" t="s">
        <v>8325</v>
      </c>
      <c r="T1641" t="s">
        <v>8326</v>
      </c>
    </row>
    <row r="1642" spans="1:20" ht="43.2" x14ac:dyDescent="0.3">
      <c r="A1642">
        <v>1640</v>
      </c>
      <c r="B1642" s="3" t="s">
        <v>1641</v>
      </c>
      <c r="C1642" s="3" t="s">
        <v>5750</v>
      </c>
      <c r="D1642">
        <v>400</v>
      </c>
      <c r="E1642">
        <v>679.44</v>
      </c>
      <c r="F1642" t="s">
        <v>8219</v>
      </c>
      <c r="G1642" t="s">
        <v>8224</v>
      </c>
      <c r="H1642" t="s">
        <v>8246</v>
      </c>
      <c r="I1642">
        <v>1280800740</v>
      </c>
      <c r="J1642" s="10">
        <f t="shared" si="100"/>
        <v>40393.082638888889</v>
      </c>
      <c r="K1642">
        <v>1279603955</v>
      </c>
      <c r="L1642" s="10">
        <f t="shared" si="101"/>
        <v>40379.23096064815</v>
      </c>
      <c r="M1642" t="b">
        <v>0</v>
      </c>
      <c r="N1642">
        <v>17</v>
      </c>
      <c r="O1642" t="b">
        <v>1</v>
      </c>
      <c r="P1642" t="s">
        <v>8276</v>
      </c>
      <c r="Q1642" s="5">
        <f t="shared" si="102"/>
        <v>1.6986000000000001</v>
      </c>
      <c r="R1642" s="6">
        <f t="shared" si="103"/>
        <v>39.967058823529413</v>
      </c>
      <c r="S1642" t="s">
        <v>8325</v>
      </c>
      <c r="T1642" t="s">
        <v>8326</v>
      </c>
    </row>
    <row r="1643" spans="1:20" ht="28.8" x14ac:dyDescent="0.3">
      <c r="A1643">
        <v>1641</v>
      </c>
      <c r="B1643" s="3" t="s">
        <v>1642</v>
      </c>
      <c r="C1643" s="3" t="s">
        <v>5751</v>
      </c>
      <c r="D1643">
        <v>2500</v>
      </c>
      <c r="E1643">
        <v>2535</v>
      </c>
      <c r="F1643" t="s">
        <v>8219</v>
      </c>
      <c r="G1643" t="s">
        <v>8224</v>
      </c>
      <c r="H1643" t="s">
        <v>8246</v>
      </c>
      <c r="I1643">
        <v>1418998744</v>
      </c>
      <c r="J1643" s="10">
        <f t="shared" si="100"/>
        <v>41992.596574074079</v>
      </c>
      <c r="K1643">
        <v>1416406744</v>
      </c>
      <c r="L1643" s="10">
        <f t="shared" si="101"/>
        <v>41962.596574074079</v>
      </c>
      <c r="M1643" t="b">
        <v>0</v>
      </c>
      <c r="N1643">
        <v>26</v>
      </c>
      <c r="O1643" t="b">
        <v>1</v>
      </c>
      <c r="P1643" t="s">
        <v>8292</v>
      </c>
      <c r="Q1643" s="5">
        <f t="shared" si="102"/>
        <v>1.014</v>
      </c>
      <c r="R1643" s="6">
        <f t="shared" si="103"/>
        <v>97.5</v>
      </c>
      <c r="S1643" t="s">
        <v>8325</v>
      </c>
      <c r="T1643" t="s">
        <v>8346</v>
      </c>
    </row>
    <row r="1644" spans="1:20" ht="43.2" x14ac:dyDescent="0.3">
      <c r="A1644">
        <v>1642</v>
      </c>
      <c r="B1644" s="3" t="s">
        <v>1643</v>
      </c>
      <c r="C1644" s="3" t="s">
        <v>5752</v>
      </c>
      <c r="D1644">
        <v>1200</v>
      </c>
      <c r="E1644">
        <v>1200</v>
      </c>
      <c r="F1644" t="s">
        <v>8219</v>
      </c>
      <c r="G1644" t="s">
        <v>8224</v>
      </c>
      <c r="H1644" t="s">
        <v>8246</v>
      </c>
      <c r="I1644">
        <v>1308011727</v>
      </c>
      <c r="J1644" s="10">
        <f t="shared" si="100"/>
        <v>40708.024618055555</v>
      </c>
      <c r="K1644">
        <v>1306283727</v>
      </c>
      <c r="L1644" s="10">
        <f t="shared" si="101"/>
        <v>40688.024618055555</v>
      </c>
      <c r="M1644" t="b">
        <v>0</v>
      </c>
      <c r="N1644">
        <v>28</v>
      </c>
      <c r="O1644" t="b">
        <v>1</v>
      </c>
      <c r="P1644" t="s">
        <v>8292</v>
      </c>
      <c r="Q1644" s="5">
        <f t="shared" si="102"/>
        <v>1</v>
      </c>
      <c r="R1644" s="6">
        <f t="shared" si="103"/>
        <v>42.857142857142854</v>
      </c>
      <c r="S1644" t="s">
        <v>8325</v>
      </c>
      <c r="T1644" t="s">
        <v>8346</v>
      </c>
    </row>
    <row r="1645" spans="1:20" ht="28.8" x14ac:dyDescent="0.3">
      <c r="A1645">
        <v>1643</v>
      </c>
      <c r="B1645" s="3" t="s">
        <v>1644</v>
      </c>
      <c r="C1645" s="3" t="s">
        <v>5753</v>
      </c>
      <c r="D1645">
        <v>5000</v>
      </c>
      <c r="E1645">
        <v>6235</v>
      </c>
      <c r="F1645" t="s">
        <v>8219</v>
      </c>
      <c r="G1645" t="s">
        <v>8224</v>
      </c>
      <c r="H1645" t="s">
        <v>8246</v>
      </c>
      <c r="I1645">
        <v>1348516012</v>
      </c>
      <c r="J1645" s="10">
        <f t="shared" si="100"/>
        <v>41176.824212962965</v>
      </c>
      <c r="K1645">
        <v>1345924012</v>
      </c>
      <c r="L1645" s="10">
        <f t="shared" si="101"/>
        <v>41146.824212962965</v>
      </c>
      <c r="M1645" t="b">
        <v>0</v>
      </c>
      <c r="N1645">
        <v>37</v>
      </c>
      <c r="O1645" t="b">
        <v>1</v>
      </c>
      <c r="P1645" t="s">
        <v>8292</v>
      </c>
      <c r="Q1645" s="5">
        <f t="shared" si="102"/>
        <v>1.2470000000000001</v>
      </c>
      <c r="R1645" s="6">
        <f t="shared" si="103"/>
        <v>168.51351351351352</v>
      </c>
      <c r="S1645" t="s">
        <v>8325</v>
      </c>
      <c r="T1645" t="s">
        <v>8346</v>
      </c>
    </row>
    <row r="1646" spans="1:20" ht="43.2" x14ac:dyDescent="0.3">
      <c r="A1646">
        <v>1644</v>
      </c>
      <c r="B1646" s="3" t="s">
        <v>1645</v>
      </c>
      <c r="C1646" s="3" t="s">
        <v>5754</v>
      </c>
      <c r="D1646">
        <v>10000</v>
      </c>
      <c r="E1646">
        <v>10950</v>
      </c>
      <c r="F1646" t="s">
        <v>8219</v>
      </c>
      <c r="G1646" t="s">
        <v>8224</v>
      </c>
      <c r="H1646" t="s">
        <v>8246</v>
      </c>
      <c r="I1646">
        <v>1353551160</v>
      </c>
      <c r="J1646" s="10">
        <f t="shared" si="100"/>
        <v>41235.101388888892</v>
      </c>
      <c r="K1646">
        <v>1348363560</v>
      </c>
      <c r="L1646" s="10">
        <f t="shared" si="101"/>
        <v>41175.05972222222</v>
      </c>
      <c r="M1646" t="b">
        <v>0</v>
      </c>
      <c r="N1646">
        <v>128</v>
      </c>
      <c r="O1646" t="b">
        <v>1</v>
      </c>
      <c r="P1646" t="s">
        <v>8292</v>
      </c>
      <c r="Q1646" s="5">
        <f t="shared" si="102"/>
        <v>1.095</v>
      </c>
      <c r="R1646" s="6">
        <f t="shared" si="103"/>
        <v>85.546875</v>
      </c>
      <c r="S1646" t="s">
        <v>8325</v>
      </c>
      <c r="T1646" t="s">
        <v>8346</v>
      </c>
    </row>
    <row r="1647" spans="1:20" ht="43.2" x14ac:dyDescent="0.3">
      <c r="A1647">
        <v>1645</v>
      </c>
      <c r="B1647" s="3" t="s">
        <v>1646</v>
      </c>
      <c r="C1647" s="3" t="s">
        <v>5755</v>
      </c>
      <c r="D1647">
        <v>5000</v>
      </c>
      <c r="E1647">
        <v>5540</v>
      </c>
      <c r="F1647" t="s">
        <v>8219</v>
      </c>
      <c r="G1647" t="s">
        <v>8224</v>
      </c>
      <c r="H1647" t="s">
        <v>8246</v>
      </c>
      <c r="I1647">
        <v>1379515740</v>
      </c>
      <c r="J1647" s="10">
        <f t="shared" si="100"/>
        <v>41535.617361111108</v>
      </c>
      <c r="K1647">
        <v>1378306140</v>
      </c>
      <c r="L1647" s="10">
        <f t="shared" si="101"/>
        <v>41521.617361111108</v>
      </c>
      <c r="M1647" t="b">
        <v>0</v>
      </c>
      <c r="N1647">
        <v>10</v>
      </c>
      <c r="O1647" t="b">
        <v>1</v>
      </c>
      <c r="P1647" t="s">
        <v>8292</v>
      </c>
      <c r="Q1647" s="5">
        <f t="shared" si="102"/>
        <v>1.1080000000000001</v>
      </c>
      <c r="R1647" s="6">
        <f t="shared" si="103"/>
        <v>554</v>
      </c>
      <c r="S1647" t="s">
        <v>8325</v>
      </c>
      <c r="T1647" t="s">
        <v>8346</v>
      </c>
    </row>
    <row r="1648" spans="1:20" ht="57.6" x14ac:dyDescent="0.3">
      <c r="A1648">
        <v>1646</v>
      </c>
      <c r="B1648" s="3" t="s">
        <v>1647</v>
      </c>
      <c r="C1648" s="3" t="s">
        <v>5756</v>
      </c>
      <c r="D1648">
        <v>2000</v>
      </c>
      <c r="E1648">
        <v>2204</v>
      </c>
      <c r="F1648" t="s">
        <v>8219</v>
      </c>
      <c r="G1648" t="s">
        <v>8225</v>
      </c>
      <c r="H1648" t="s">
        <v>8247</v>
      </c>
      <c r="I1648">
        <v>1408039860</v>
      </c>
      <c r="J1648" s="10">
        <f t="shared" si="100"/>
        <v>41865.757638888892</v>
      </c>
      <c r="K1648">
        <v>1405248503</v>
      </c>
      <c r="L1648" s="10">
        <f t="shared" si="101"/>
        <v>41833.450266203705</v>
      </c>
      <c r="M1648" t="b">
        <v>0</v>
      </c>
      <c r="N1648">
        <v>83</v>
      </c>
      <c r="O1648" t="b">
        <v>1</v>
      </c>
      <c r="P1648" t="s">
        <v>8292</v>
      </c>
      <c r="Q1648" s="5">
        <f t="shared" si="102"/>
        <v>1.1020000000000001</v>
      </c>
      <c r="R1648" s="6">
        <f t="shared" si="103"/>
        <v>26.554216867469879</v>
      </c>
      <c r="S1648" t="s">
        <v>8325</v>
      </c>
      <c r="T1648" t="s">
        <v>8346</v>
      </c>
    </row>
    <row r="1649" spans="1:20" ht="43.2" x14ac:dyDescent="0.3">
      <c r="A1649">
        <v>1647</v>
      </c>
      <c r="B1649" s="3" t="s">
        <v>1648</v>
      </c>
      <c r="C1649" s="3" t="s">
        <v>5757</v>
      </c>
      <c r="D1649">
        <v>5000</v>
      </c>
      <c r="E1649">
        <v>5236</v>
      </c>
      <c r="F1649" t="s">
        <v>8219</v>
      </c>
      <c r="G1649" t="s">
        <v>8224</v>
      </c>
      <c r="H1649" t="s">
        <v>8246</v>
      </c>
      <c r="I1649">
        <v>1339235377</v>
      </c>
      <c r="J1649" s="10">
        <f t="shared" si="100"/>
        <v>41069.409456018519</v>
      </c>
      <c r="K1649">
        <v>1336643377</v>
      </c>
      <c r="L1649" s="10">
        <f t="shared" si="101"/>
        <v>41039.409456018519</v>
      </c>
      <c r="M1649" t="b">
        <v>0</v>
      </c>
      <c r="N1649">
        <v>46</v>
      </c>
      <c r="O1649" t="b">
        <v>1</v>
      </c>
      <c r="P1649" t="s">
        <v>8292</v>
      </c>
      <c r="Q1649" s="5">
        <f t="shared" si="102"/>
        <v>1.0471999999999999</v>
      </c>
      <c r="R1649" s="6">
        <f t="shared" si="103"/>
        <v>113.82608695652173</v>
      </c>
      <c r="S1649" t="s">
        <v>8325</v>
      </c>
      <c r="T1649" t="s">
        <v>8346</v>
      </c>
    </row>
    <row r="1650" spans="1:20" ht="43.2" x14ac:dyDescent="0.3">
      <c r="A1650">
        <v>1648</v>
      </c>
      <c r="B1650" s="3" t="s">
        <v>1649</v>
      </c>
      <c r="C1650" s="3" t="s">
        <v>5758</v>
      </c>
      <c r="D1650">
        <v>2300</v>
      </c>
      <c r="E1650">
        <v>2881</v>
      </c>
      <c r="F1650" t="s">
        <v>8219</v>
      </c>
      <c r="G1650" t="s">
        <v>8224</v>
      </c>
      <c r="H1650" t="s">
        <v>8246</v>
      </c>
      <c r="I1650">
        <v>1300636482</v>
      </c>
      <c r="J1650" s="10">
        <f t="shared" si="100"/>
        <v>40622.662986111114</v>
      </c>
      <c r="K1650">
        <v>1298048082</v>
      </c>
      <c r="L1650" s="10">
        <f t="shared" si="101"/>
        <v>40592.704652777778</v>
      </c>
      <c r="M1650" t="b">
        <v>0</v>
      </c>
      <c r="N1650">
        <v>90</v>
      </c>
      <c r="O1650" t="b">
        <v>1</v>
      </c>
      <c r="P1650" t="s">
        <v>8292</v>
      </c>
      <c r="Q1650" s="5">
        <f t="shared" si="102"/>
        <v>1.2526086956521738</v>
      </c>
      <c r="R1650" s="6">
        <f t="shared" si="103"/>
        <v>32.011111111111113</v>
      </c>
      <c r="S1650" t="s">
        <v>8325</v>
      </c>
      <c r="T1650" t="s">
        <v>8346</v>
      </c>
    </row>
    <row r="1651" spans="1:20" ht="43.2" x14ac:dyDescent="0.3">
      <c r="A1651">
        <v>1649</v>
      </c>
      <c r="B1651" s="3" t="s">
        <v>1650</v>
      </c>
      <c r="C1651" s="3" t="s">
        <v>5759</v>
      </c>
      <c r="D1651">
        <v>3800</v>
      </c>
      <c r="E1651">
        <v>3822.33</v>
      </c>
      <c r="F1651" t="s">
        <v>8219</v>
      </c>
      <c r="G1651" t="s">
        <v>8224</v>
      </c>
      <c r="H1651" t="s">
        <v>8246</v>
      </c>
      <c r="I1651">
        <v>1400862355</v>
      </c>
      <c r="J1651" s="10">
        <f t="shared" si="100"/>
        <v>41782.684664351851</v>
      </c>
      <c r="K1651">
        <v>1396974355</v>
      </c>
      <c r="L1651" s="10">
        <f t="shared" si="101"/>
        <v>41737.684664351851</v>
      </c>
      <c r="M1651" t="b">
        <v>0</v>
      </c>
      <c r="N1651">
        <v>81</v>
      </c>
      <c r="O1651" t="b">
        <v>1</v>
      </c>
      <c r="P1651" t="s">
        <v>8292</v>
      </c>
      <c r="Q1651" s="5">
        <f t="shared" si="102"/>
        <v>1.0058763157894737</v>
      </c>
      <c r="R1651" s="6">
        <f t="shared" si="103"/>
        <v>47.189259259259259</v>
      </c>
      <c r="S1651" t="s">
        <v>8325</v>
      </c>
      <c r="T1651" t="s">
        <v>8346</v>
      </c>
    </row>
    <row r="1652" spans="1:20" ht="43.2" x14ac:dyDescent="0.3">
      <c r="A1652">
        <v>1650</v>
      </c>
      <c r="B1652" s="3" t="s">
        <v>1651</v>
      </c>
      <c r="C1652" s="3" t="s">
        <v>5760</v>
      </c>
      <c r="D1652">
        <v>2000</v>
      </c>
      <c r="E1652">
        <v>2831</v>
      </c>
      <c r="F1652" t="s">
        <v>8219</v>
      </c>
      <c r="G1652" t="s">
        <v>8224</v>
      </c>
      <c r="H1652" t="s">
        <v>8246</v>
      </c>
      <c r="I1652">
        <v>1381314437</v>
      </c>
      <c r="J1652" s="10">
        <f t="shared" si="100"/>
        <v>41556.435613425929</v>
      </c>
      <c r="K1652">
        <v>1378722437</v>
      </c>
      <c r="L1652" s="10">
        <f t="shared" si="101"/>
        <v>41526.435613425929</v>
      </c>
      <c r="M1652" t="b">
        <v>0</v>
      </c>
      <c r="N1652">
        <v>32</v>
      </c>
      <c r="O1652" t="b">
        <v>1</v>
      </c>
      <c r="P1652" t="s">
        <v>8292</v>
      </c>
      <c r="Q1652" s="5">
        <f t="shared" si="102"/>
        <v>1.4155</v>
      </c>
      <c r="R1652" s="6">
        <f t="shared" si="103"/>
        <v>88.46875</v>
      </c>
      <c r="S1652" t="s">
        <v>8325</v>
      </c>
      <c r="T1652" t="s">
        <v>8346</v>
      </c>
    </row>
    <row r="1653" spans="1:20" ht="43.2" x14ac:dyDescent="0.3">
      <c r="A1653">
        <v>1651</v>
      </c>
      <c r="B1653" s="3" t="s">
        <v>1652</v>
      </c>
      <c r="C1653" s="3" t="s">
        <v>5761</v>
      </c>
      <c r="D1653">
        <v>2000</v>
      </c>
      <c r="E1653">
        <v>2015</v>
      </c>
      <c r="F1653" t="s">
        <v>8219</v>
      </c>
      <c r="G1653" t="s">
        <v>8224</v>
      </c>
      <c r="H1653" t="s">
        <v>8246</v>
      </c>
      <c r="I1653">
        <v>1303801140</v>
      </c>
      <c r="J1653" s="10">
        <f t="shared" si="100"/>
        <v>40659.290972222225</v>
      </c>
      <c r="K1653">
        <v>1300916220</v>
      </c>
      <c r="L1653" s="10">
        <f t="shared" si="101"/>
        <v>40625.900694444441</v>
      </c>
      <c r="M1653" t="b">
        <v>0</v>
      </c>
      <c r="N1653">
        <v>20</v>
      </c>
      <c r="O1653" t="b">
        <v>1</v>
      </c>
      <c r="P1653" t="s">
        <v>8292</v>
      </c>
      <c r="Q1653" s="5">
        <f t="shared" si="102"/>
        <v>1.0075000000000001</v>
      </c>
      <c r="R1653" s="6">
        <f t="shared" si="103"/>
        <v>100.75</v>
      </c>
      <c r="S1653" t="s">
        <v>8325</v>
      </c>
      <c r="T1653" t="s">
        <v>8346</v>
      </c>
    </row>
    <row r="1654" spans="1:20" ht="43.2" x14ac:dyDescent="0.3">
      <c r="A1654">
        <v>1652</v>
      </c>
      <c r="B1654" s="3" t="s">
        <v>1653</v>
      </c>
      <c r="C1654" s="3" t="s">
        <v>5762</v>
      </c>
      <c r="D1654">
        <v>4500</v>
      </c>
      <c r="E1654">
        <v>4530</v>
      </c>
      <c r="F1654" t="s">
        <v>8219</v>
      </c>
      <c r="G1654" t="s">
        <v>8224</v>
      </c>
      <c r="H1654" t="s">
        <v>8246</v>
      </c>
      <c r="I1654">
        <v>1385297393</v>
      </c>
      <c r="J1654" s="10">
        <f t="shared" si="100"/>
        <v>41602.534641203703</v>
      </c>
      <c r="K1654">
        <v>1382701793</v>
      </c>
      <c r="L1654" s="10">
        <f t="shared" si="101"/>
        <v>41572.492974537039</v>
      </c>
      <c r="M1654" t="b">
        <v>0</v>
      </c>
      <c r="N1654">
        <v>70</v>
      </c>
      <c r="O1654" t="b">
        <v>1</v>
      </c>
      <c r="P1654" t="s">
        <v>8292</v>
      </c>
      <c r="Q1654" s="5">
        <f t="shared" si="102"/>
        <v>1.0066666666666666</v>
      </c>
      <c r="R1654" s="6">
        <f t="shared" si="103"/>
        <v>64.714285714285708</v>
      </c>
      <c r="S1654" t="s">
        <v>8325</v>
      </c>
      <c r="T1654" t="s">
        <v>8346</v>
      </c>
    </row>
    <row r="1655" spans="1:20" ht="43.2" x14ac:dyDescent="0.3">
      <c r="A1655">
        <v>1653</v>
      </c>
      <c r="B1655" s="3" t="s">
        <v>1654</v>
      </c>
      <c r="C1655" s="3" t="s">
        <v>5763</v>
      </c>
      <c r="D1655">
        <v>5000</v>
      </c>
      <c r="E1655">
        <v>8711.52</v>
      </c>
      <c r="F1655" t="s">
        <v>8219</v>
      </c>
      <c r="G1655" t="s">
        <v>8224</v>
      </c>
      <c r="H1655" t="s">
        <v>8246</v>
      </c>
      <c r="I1655">
        <v>1303675296</v>
      </c>
      <c r="J1655" s="10">
        <f t="shared" si="100"/>
        <v>40657.834444444445</v>
      </c>
      <c r="K1655">
        <v>1300996896</v>
      </c>
      <c r="L1655" s="10">
        <f t="shared" si="101"/>
        <v>40626.834444444445</v>
      </c>
      <c r="M1655" t="b">
        <v>0</v>
      </c>
      <c r="N1655">
        <v>168</v>
      </c>
      <c r="O1655" t="b">
        <v>1</v>
      </c>
      <c r="P1655" t="s">
        <v>8292</v>
      </c>
      <c r="Q1655" s="5">
        <f t="shared" si="102"/>
        <v>1.7423040000000001</v>
      </c>
      <c r="R1655" s="6">
        <f t="shared" si="103"/>
        <v>51.854285714285716</v>
      </c>
      <c r="S1655" t="s">
        <v>8325</v>
      </c>
      <c r="T1655" t="s">
        <v>8346</v>
      </c>
    </row>
    <row r="1656" spans="1:20" ht="43.2" x14ac:dyDescent="0.3">
      <c r="A1656">
        <v>1654</v>
      </c>
      <c r="B1656" s="3" t="s">
        <v>1655</v>
      </c>
      <c r="C1656" s="3" t="s">
        <v>5764</v>
      </c>
      <c r="D1656">
        <v>1100</v>
      </c>
      <c r="E1656">
        <v>1319</v>
      </c>
      <c r="F1656" t="s">
        <v>8219</v>
      </c>
      <c r="G1656" t="s">
        <v>8224</v>
      </c>
      <c r="H1656" t="s">
        <v>8246</v>
      </c>
      <c r="I1656">
        <v>1334784160</v>
      </c>
      <c r="J1656" s="10">
        <f t="shared" si="100"/>
        <v>41017.890740740739</v>
      </c>
      <c r="K1656">
        <v>1332192160</v>
      </c>
      <c r="L1656" s="10">
        <f t="shared" si="101"/>
        <v>40987.890740740739</v>
      </c>
      <c r="M1656" t="b">
        <v>0</v>
      </c>
      <c r="N1656">
        <v>34</v>
      </c>
      <c r="O1656" t="b">
        <v>1</v>
      </c>
      <c r="P1656" t="s">
        <v>8292</v>
      </c>
      <c r="Q1656" s="5">
        <f t="shared" si="102"/>
        <v>1.199090909090909</v>
      </c>
      <c r="R1656" s="6">
        <f t="shared" si="103"/>
        <v>38.794117647058826</v>
      </c>
      <c r="S1656" t="s">
        <v>8325</v>
      </c>
      <c r="T1656" t="s">
        <v>8346</v>
      </c>
    </row>
    <row r="1657" spans="1:20" ht="28.8" x14ac:dyDescent="0.3">
      <c r="A1657">
        <v>1655</v>
      </c>
      <c r="B1657" s="3" t="s">
        <v>1656</v>
      </c>
      <c r="C1657" s="3" t="s">
        <v>5765</v>
      </c>
      <c r="D1657">
        <v>1500</v>
      </c>
      <c r="E1657">
        <v>2143</v>
      </c>
      <c r="F1657" t="s">
        <v>8219</v>
      </c>
      <c r="G1657" t="s">
        <v>8224</v>
      </c>
      <c r="H1657" t="s">
        <v>8246</v>
      </c>
      <c r="I1657">
        <v>1333648820</v>
      </c>
      <c r="J1657" s="10">
        <f t="shared" si="100"/>
        <v>41004.750231481477</v>
      </c>
      <c r="K1657">
        <v>1331060420</v>
      </c>
      <c r="L1657" s="10">
        <f t="shared" si="101"/>
        <v>40974.791898148149</v>
      </c>
      <c r="M1657" t="b">
        <v>0</v>
      </c>
      <c r="N1657">
        <v>48</v>
      </c>
      <c r="O1657" t="b">
        <v>1</v>
      </c>
      <c r="P1657" t="s">
        <v>8292</v>
      </c>
      <c r="Q1657" s="5">
        <f t="shared" si="102"/>
        <v>1.4286666666666668</v>
      </c>
      <c r="R1657" s="6">
        <f t="shared" si="103"/>
        <v>44.645833333333336</v>
      </c>
      <c r="S1657" t="s">
        <v>8325</v>
      </c>
      <c r="T1657" t="s">
        <v>8346</v>
      </c>
    </row>
    <row r="1658" spans="1:20" ht="57.6" x14ac:dyDescent="0.3">
      <c r="A1658">
        <v>1656</v>
      </c>
      <c r="B1658" s="3" t="s">
        <v>1657</v>
      </c>
      <c r="C1658" s="3" t="s">
        <v>5766</v>
      </c>
      <c r="D1658">
        <v>7500</v>
      </c>
      <c r="E1658">
        <v>7525.12</v>
      </c>
      <c r="F1658" t="s">
        <v>8219</v>
      </c>
      <c r="G1658" t="s">
        <v>8224</v>
      </c>
      <c r="H1658" t="s">
        <v>8246</v>
      </c>
      <c r="I1658">
        <v>1355437052</v>
      </c>
      <c r="J1658" s="10">
        <f t="shared" si="100"/>
        <v>41256.928842592592</v>
      </c>
      <c r="K1658">
        <v>1352845052</v>
      </c>
      <c r="L1658" s="10">
        <f t="shared" si="101"/>
        <v>41226.928842592592</v>
      </c>
      <c r="M1658" t="b">
        <v>0</v>
      </c>
      <c r="N1658">
        <v>48</v>
      </c>
      <c r="O1658" t="b">
        <v>1</v>
      </c>
      <c r="P1658" t="s">
        <v>8292</v>
      </c>
      <c r="Q1658" s="5">
        <f t="shared" si="102"/>
        <v>1.0033493333333334</v>
      </c>
      <c r="R1658" s="6">
        <f t="shared" si="103"/>
        <v>156.77333333333334</v>
      </c>
      <c r="S1658" t="s">
        <v>8325</v>
      </c>
      <c r="T1658" t="s">
        <v>8346</v>
      </c>
    </row>
    <row r="1659" spans="1:20" ht="43.2" x14ac:dyDescent="0.3">
      <c r="A1659">
        <v>1657</v>
      </c>
      <c r="B1659" s="3" t="s">
        <v>1658</v>
      </c>
      <c r="C1659" s="3" t="s">
        <v>5767</v>
      </c>
      <c r="D1659">
        <v>25000</v>
      </c>
      <c r="E1659">
        <v>26233.45</v>
      </c>
      <c r="F1659" t="s">
        <v>8219</v>
      </c>
      <c r="G1659" t="s">
        <v>8224</v>
      </c>
      <c r="H1659" t="s">
        <v>8246</v>
      </c>
      <c r="I1659">
        <v>1337885168</v>
      </c>
      <c r="J1659" s="10">
        <f t="shared" si="100"/>
        <v>41053.782037037039</v>
      </c>
      <c r="K1659">
        <v>1335293168</v>
      </c>
      <c r="L1659" s="10">
        <f t="shared" si="101"/>
        <v>41023.782037037039</v>
      </c>
      <c r="M1659" t="b">
        <v>0</v>
      </c>
      <c r="N1659">
        <v>221</v>
      </c>
      <c r="O1659" t="b">
        <v>1</v>
      </c>
      <c r="P1659" t="s">
        <v>8292</v>
      </c>
      <c r="Q1659" s="5">
        <f t="shared" si="102"/>
        <v>1.0493380000000001</v>
      </c>
      <c r="R1659" s="6">
        <f t="shared" si="103"/>
        <v>118.70339366515837</v>
      </c>
      <c r="S1659" t="s">
        <v>8325</v>
      </c>
      <c r="T1659" t="s">
        <v>8346</v>
      </c>
    </row>
    <row r="1660" spans="1:20" ht="43.2" x14ac:dyDescent="0.3">
      <c r="A1660">
        <v>1658</v>
      </c>
      <c r="B1660" s="3" t="s">
        <v>1659</v>
      </c>
      <c r="C1660" s="3" t="s">
        <v>5768</v>
      </c>
      <c r="D1660">
        <v>6000</v>
      </c>
      <c r="E1660">
        <v>7934</v>
      </c>
      <c r="F1660" t="s">
        <v>8219</v>
      </c>
      <c r="G1660" t="s">
        <v>8224</v>
      </c>
      <c r="H1660" t="s">
        <v>8246</v>
      </c>
      <c r="I1660">
        <v>1355840400</v>
      </c>
      <c r="J1660" s="10">
        <f t="shared" si="100"/>
        <v>41261.597222222219</v>
      </c>
      <c r="K1660">
        <v>1352524767</v>
      </c>
      <c r="L1660" s="10">
        <f t="shared" si="101"/>
        <v>41223.22184027778</v>
      </c>
      <c r="M1660" t="b">
        <v>0</v>
      </c>
      <c r="N1660">
        <v>107</v>
      </c>
      <c r="O1660" t="b">
        <v>1</v>
      </c>
      <c r="P1660" t="s">
        <v>8292</v>
      </c>
      <c r="Q1660" s="5">
        <f t="shared" si="102"/>
        <v>1.3223333333333334</v>
      </c>
      <c r="R1660" s="6">
        <f t="shared" si="103"/>
        <v>74.149532710280369</v>
      </c>
      <c r="S1660" t="s">
        <v>8325</v>
      </c>
      <c r="T1660" t="s">
        <v>8346</v>
      </c>
    </row>
    <row r="1661" spans="1:20" ht="43.2" x14ac:dyDescent="0.3">
      <c r="A1661">
        <v>1659</v>
      </c>
      <c r="B1661" s="3" t="s">
        <v>1660</v>
      </c>
      <c r="C1661" s="3" t="s">
        <v>5769</v>
      </c>
      <c r="D1661">
        <v>500</v>
      </c>
      <c r="E1661">
        <v>564</v>
      </c>
      <c r="F1661" t="s">
        <v>8219</v>
      </c>
      <c r="G1661" t="s">
        <v>8225</v>
      </c>
      <c r="H1661" t="s">
        <v>8247</v>
      </c>
      <c r="I1661">
        <v>1387281600</v>
      </c>
      <c r="J1661" s="10">
        <f t="shared" si="100"/>
        <v>41625.5</v>
      </c>
      <c r="K1661">
        <v>1384811721</v>
      </c>
      <c r="L1661" s="10">
        <f t="shared" si="101"/>
        <v>41596.913437499999</v>
      </c>
      <c r="M1661" t="b">
        <v>0</v>
      </c>
      <c r="N1661">
        <v>45</v>
      </c>
      <c r="O1661" t="b">
        <v>1</v>
      </c>
      <c r="P1661" t="s">
        <v>8292</v>
      </c>
      <c r="Q1661" s="5">
        <f t="shared" si="102"/>
        <v>1.1279999999999999</v>
      </c>
      <c r="R1661" s="6">
        <f t="shared" si="103"/>
        <v>12.533333333333333</v>
      </c>
      <c r="S1661" t="s">
        <v>8325</v>
      </c>
      <c r="T1661" t="s">
        <v>8346</v>
      </c>
    </row>
    <row r="1662" spans="1:20" ht="57.6" x14ac:dyDescent="0.3">
      <c r="A1662">
        <v>1660</v>
      </c>
      <c r="B1662" s="3" t="s">
        <v>1661</v>
      </c>
      <c r="C1662" s="3" t="s">
        <v>5770</v>
      </c>
      <c r="D1662">
        <v>80</v>
      </c>
      <c r="E1662">
        <v>1003</v>
      </c>
      <c r="F1662" t="s">
        <v>8219</v>
      </c>
      <c r="G1662" t="s">
        <v>8237</v>
      </c>
      <c r="H1662" t="s">
        <v>8249</v>
      </c>
      <c r="I1662">
        <v>1462053540</v>
      </c>
      <c r="J1662" s="10">
        <f t="shared" si="100"/>
        <v>42490.915972222225</v>
      </c>
      <c r="K1662">
        <v>1459355950</v>
      </c>
      <c r="L1662" s="10">
        <f t="shared" si="101"/>
        <v>42459.693865740745</v>
      </c>
      <c r="M1662" t="b">
        <v>0</v>
      </c>
      <c r="N1662">
        <v>36</v>
      </c>
      <c r="O1662" t="b">
        <v>1</v>
      </c>
      <c r="P1662" t="s">
        <v>8292</v>
      </c>
      <c r="Q1662" s="5">
        <f t="shared" si="102"/>
        <v>12.5375</v>
      </c>
      <c r="R1662" s="6">
        <f t="shared" si="103"/>
        <v>27.861111111111111</v>
      </c>
      <c r="S1662" t="s">
        <v>8325</v>
      </c>
      <c r="T1662" t="s">
        <v>8346</v>
      </c>
    </row>
    <row r="1663" spans="1:20" ht="57.6" x14ac:dyDescent="0.3">
      <c r="A1663">
        <v>1661</v>
      </c>
      <c r="B1663" s="3" t="s">
        <v>1662</v>
      </c>
      <c r="C1663" s="3" t="s">
        <v>5771</v>
      </c>
      <c r="D1663">
        <v>7900</v>
      </c>
      <c r="E1663">
        <v>8098</v>
      </c>
      <c r="F1663" t="s">
        <v>8219</v>
      </c>
      <c r="G1663" t="s">
        <v>8239</v>
      </c>
      <c r="H1663" t="s">
        <v>8249</v>
      </c>
      <c r="I1663">
        <v>1453064400</v>
      </c>
      <c r="J1663" s="10">
        <f t="shared" si="100"/>
        <v>42386.875</v>
      </c>
      <c r="K1663">
        <v>1449359831</v>
      </c>
      <c r="L1663" s="10">
        <f t="shared" si="101"/>
        <v>42343.998043981483</v>
      </c>
      <c r="M1663" t="b">
        <v>0</v>
      </c>
      <c r="N1663">
        <v>101</v>
      </c>
      <c r="O1663" t="b">
        <v>1</v>
      </c>
      <c r="P1663" t="s">
        <v>8292</v>
      </c>
      <c r="Q1663" s="5">
        <f t="shared" si="102"/>
        <v>1.0250632911392406</v>
      </c>
      <c r="R1663" s="6">
        <f t="shared" si="103"/>
        <v>80.178217821782184</v>
      </c>
      <c r="S1663" t="s">
        <v>8325</v>
      </c>
      <c r="T1663" t="s">
        <v>8346</v>
      </c>
    </row>
    <row r="1664" spans="1:20" ht="43.2" x14ac:dyDescent="0.3">
      <c r="A1664">
        <v>1662</v>
      </c>
      <c r="B1664" s="3" t="s">
        <v>1663</v>
      </c>
      <c r="C1664" s="3" t="s">
        <v>5772</v>
      </c>
      <c r="D1664">
        <v>8000</v>
      </c>
      <c r="E1664">
        <v>8211</v>
      </c>
      <c r="F1664" t="s">
        <v>8219</v>
      </c>
      <c r="G1664" t="s">
        <v>8224</v>
      </c>
      <c r="H1664" t="s">
        <v>8246</v>
      </c>
      <c r="I1664">
        <v>1325310336</v>
      </c>
      <c r="J1664" s="10">
        <f t="shared" si="100"/>
        <v>40908.239999999998</v>
      </c>
      <c r="K1664">
        <v>1320122736</v>
      </c>
      <c r="L1664" s="10">
        <f t="shared" si="101"/>
        <v>40848.198333333334</v>
      </c>
      <c r="M1664" t="b">
        <v>0</v>
      </c>
      <c r="N1664">
        <v>62</v>
      </c>
      <c r="O1664" t="b">
        <v>1</v>
      </c>
      <c r="P1664" t="s">
        <v>8292</v>
      </c>
      <c r="Q1664" s="5">
        <f t="shared" si="102"/>
        <v>1.026375</v>
      </c>
      <c r="R1664" s="6">
        <f t="shared" si="103"/>
        <v>132.43548387096774</v>
      </c>
      <c r="S1664" t="s">
        <v>8325</v>
      </c>
      <c r="T1664" t="s">
        <v>8346</v>
      </c>
    </row>
    <row r="1665" spans="1:20" ht="43.2" x14ac:dyDescent="0.3">
      <c r="A1665">
        <v>1663</v>
      </c>
      <c r="B1665" s="3" t="s">
        <v>1664</v>
      </c>
      <c r="C1665" s="3" t="s">
        <v>5773</v>
      </c>
      <c r="D1665">
        <v>1000</v>
      </c>
      <c r="E1665">
        <v>1080</v>
      </c>
      <c r="F1665" t="s">
        <v>8219</v>
      </c>
      <c r="G1665" t="s">
        <v>8224</v>
      </c>
      <c r="H1665" t="s">
        <v>8246</v>
      </c>
      <c r="I1665">
        <v>1422750707</v>
      </c>
      <c r="J1665" s="10">
        <f t="shared" si="100"/>
        <v>42036.02207175926</v>
      </c>
      <c r="K1665">
        <v>1420158707</v>
      </c>
      <c r="L1665" s="10">
        <f t="shared" si="101"/>
        <v>42006.02207175926</v>
      </c>
      <c r="M1665" t="b">
        <v>0</v>
      </c>
      <c r="N1665">
        <v>32</v>
      </c>
      <c r="O1665" t="b">
        <v>1</v>
      </c>
      <c r="P1665" t="s">
        <v>8292</v>
      </c>
      <c r="Q1665" s="5">
        <f t="shared" si="102"/>
        <v>1.08</v>
      </c>
      <c r="R1665" s="6">
        <f t="shared" si="103"/>
        <v>33.75</v>
      </c>
      <c r="S1665" t="s">
        <v>8325</v>
      </c>
      <c r="T1665" t="s">
        <v>8346</v>
      </c>
    </row>
    <row r="1666" spans="1:20" ht="43.2" x14ac:dyDescent="0.3">
      <c r="A1666">
        <v>1664</v>
      </c>
      <c r="B1666" s="3" t="s">
        <v>1665</v>
      </c>
      <c r="C1666" s="3" t="s">
        <v>5774</v>
      </c>
      <c r="D1666">
        <v>2500</v>
      </c>
      <c r="E1666">
        <v>3060.22</v>
      </c>
      <c r="F1666" t="s">
        <v>8219</v>
      </c>
      <c r="G1666" t="s">
        <v>8224</v>
      </c>
      <c r="H1666" t="s">
        <v>8246</v>
      </c>
      <c r="I1666">
        <v>1331870340</v>
      </c>
      <c r="J1666" s="10">
        <f t="shared" si="100"/>
        <v>40984.165972222225</v>
      </c>
      <c r="K1666">
        <v>1328033818</v>
      </c>
      <c r="L1666" s="10">
        <f t="shared" si="101"/>
        <v>40939.761782407404</v>
      </c>
      <c r="M1666" t="b">
        <v>0</v>
      </c>
      <c r="N1666">
        <v>89</v>
      </c>
      <c r="O1666" t="b">
        <v>1</v>
      </c>
      <c r="P1666" t="s">
        <v>8292</v>
      </c>
      <c r="Q1666" s="5">
        <f t="shared" si="102"/>
        <v>1.2240879999999998</v>
      </c>
      <c r="R1666" s="6">
        <f t="shared" si="103"/>
        <v>34.384494382022467</v>
      </c>
      <c r="S1666" t="s">
        <v>8325</v>
      </c>
      <c r="T1666" t="s">
        <v>8346</v>
      </c>
    </row>
    <row r="1667" spans="1:20" ht="43.2" x14ac:dyDescent="0.3">
      <c r="A1667">
        <v>1665</v>
      </c>
      <c r="B1667" s="3" t="s">
        <v>1666</v>
      </c>
      <c r="C1667" s="3" t="s">
        <v>5775</v>
      </c>
      <c r="D1667">
        <v>3500</v>
      </c>
      <c r="E1667">
        <v>4181</v>
      </c>
      <c r="F1667" t="s">
        <v>8219</v>
      </c>
      <c r="G1667" t="s">
        <v>8224</v>
      </c>
      <c r="H1667" t="s">
        <v>8246</v>
      </c>
      <c r="I1667">
        <v>1298343600</v>
      </c>
      <c r="J1667" s="10">
        <f t="shared" ref="J1667:J1730" si="104">(((I1667/60)/60)/24)+DATE(1970,1,1)</f>
        <v>40596.125</v>
      </c>
      <c r="K1667">
        <v>1295624113</v>
      </c>
      <c r="L1667" s="10">
        <f t="shared" ref="L1667:L1730" si="105">(((K1667/60)/60)/24)+DATE(1970,1,1)</f>
        <v>40564.649456018517</v>
      </c>
      <c r="M1667" t="b">
        <v>0</v>
      </c>
      <c r="N1667">
        <v>93</v>
      </c>
      <c r="O1667" t="b">
        <v>1</v>
      </c>
      <c r="P1667" t="s">
        <v>8292</v>
      </c>
      <c r="Q1667" s="5">
        <f t="shared" ref="Q1667:Q1730" si="106">E1667/D1667</f>
        <v>1.1945714285714286</v>
      </c>
      <c r="R1667" s="6">
        <f t="shared" ref="R1667:R1730" si="107">E1667/N1667</f>
        <v>44.956989247311824</v>
      </c>
      <c r="S1667" t="s">
        <v>8325</v>
      </c>
      <c r="T1667" t="s">
        <v>8346</v>
      </c>
    </row>
    <row r="1668" spans="1:20" ht="43.2" x14ac:dyDescent="0.3">
      <c r="A1668">
        <v>1666</v>
      </c>
      <c r="B1668" s="3" t="s">
        <v>1667</v>
      </c>
      <c r="C1668" s="3" t="s">
        <v>5776</v>
      </c>
      <c r="D1668">
        <v>2500</v>
      </c>
      <c r="E1668">
        <v>4022</v>
      </c>
      <c r="F1668" t="s">
        <v>8219</v>
      </c>
      <c r="G1668" t="s">
        <v>8224</v>
      </c>
      <c r="H1668" t="s">
        <v>8246</v>
      </c>
      <c r="I1668">
        <v>1364447073</v>
      </c>
      <c r="J1668" s="10">
        <f t="shared" si="104"/>
        <v>41361.211493055554</v>
      </c>
      <c r="K1668">
        <v>1361858673</v>
      </c>
      <c r="L1668" s="10">
        <f t="shared" si="105"/>
        <v>41331.253159722226</v>
      </c>
      <c r="M1668" t="b">
        <v>0</v>
      </c>
      <c r="N1668">
        <v>98</v>
      </c>
      <c r="O1668" t="b">
        <v>1</v>
      </c>
      <c r="P1668" t="s">
        <v>8292</v>
      </c>
      <c r="Q1668" s="5">
        <f t="shared" si="106"/>
        <v>1.6088</v>
      </c>
      <c r="R1668" s="6">
        <f t="shared" si="107"/>
        <v>41.04081632653061</v>
      </c>
      <c r="S1668" t="s">
        <v>8325</v>
      </c>
      <c r="T1668" t="s">
        <v>8346</v>
      </c>
    </row>
    <row r="1669" spans="1:20" ht="43.2" x14ac:dyDescent="0.3">
      <c r="A1669">
        <v>1667</v>
      </c>
      <c r="B1669" s="3" t="s">
        <v>1668</v>
      </c>
      <c r="C1669" s="3" t="s">
        <v>5777</v>
      </c>
      <c r="D1669">
        <v>3400</v>
      </c>
      <c r="E1669">
        <v>4313</v>
      </c>
      <c r="F1669" t="s">
        <v>8219</v>
      </c>
      <c r="G1669" t="s">
        <v>8224</v>
      </c>
      <c r="H1669" t="s">
        <v>8246</v>
      </c>
      <c r="I1669">
        <v>1394521140</v>
      </c>
      <c r="J1669" s="10">
        <f t="shared" si="104"/>
        <v>41709.290972222225</v>
      </c>
      <c r="K1669">
        <v>1392169298</v>
      </c>
      <c r="L1669" s="10">
        <f t="shared" si="105"/>
        <v>41682.0705787037</v>
      </c>
      <c r="M1669" t="b">
        <v>0</v>
      </c>
      <c r="N1669">
        <v>82</v>
      </c>
      <c r="O1669" t="b">
        <v>1</v>
      </c>
      <c r="P1669" t="s">
        <v>8292</v>
      </c>
      <c r="Q1669" s="5">
        <f t="shared" si="106"/>
        <v>1.2685294117647059</v>
      </c>
      <c r="R1669" s="6">
        <f t="shared" si="107"/>
        <v>52.597560975609753</v>
      </c>
      <c r="S1669" t="s">
        <v>8325</v>
      </c>
      <c r="T1669" t="s">
        <v>8346</v>
      </c>
    </row>
    <row r="1670" spans="1:20" ht="43.2" x14ac:dyDescent="0.3">
      <c r="A1670">
        <v>1668</v>
      </c>
      <c r="B1670" s="3" t="s">
        <v>1669</v>
      </c>
      <c r="C1670" s="3" t="s">
        <v>5778</v>
      </c>
      <c r="D1670">
        <v>8000</v>
      </c>
      <c r="E1670">
        <v>8211</v>
      </c>
      <c r="F1670" t="s">
        <v>8219</v>
      </c>
      <c r="G1670" t="s">
        <v>8224</v>
      </c>
      <c r="H1670" t="s">
        <v>8246</v>
      </c>
      <c r="I1670">
        <v>1322454939</v>
      </c>
      <c r="J1670" s="10">
        <f t="shared" si="104"/>
        <v>40875.191423611112</v>
      </c>
      <c r="K1670">
        <v>1319859339</v>
      </c>
      <c r="L1670" s="10">
        <f t="shared" si="105"/>
        <v>40845.14975694444</v>
      </c>
      <c r="M1670" t="b">
        <v>0</v>
      </c>
      <c r="N1670">
        <v>116</v>
      </c>
      <c r="O1670" t="b">
        <v>1</v>
      </c>
      <c r="P1670" t="s">
        <v>8292</v>
      </c>
      <c r="Q1670" s="5">
        <f t="shared" si="106"/>
        <v>1.026375</v>
      </c>
      <c r="R1670" s="6">
        <f t="shared" si="107"/>
        <v>70.784482758620683</v>
      </c>
      <c r="S1670" t="s">
        <v>8325</v>
      </c>
      <c r="T1670" t="s">
        <v>8346</v>
      </c>
    </row>
    <row r="1671" spans="1:20" ht="57.6" x14ac:dyDescent="0.3">
      <c r="A1671">
        <v>1669</v>
      </c>
      <c r="B1671" s="3" t="s">
        <v>1670</v>
      </c>
      <c r="C1671" s="3" t="s">
        <v>5779</v>
      </c>
      <c r="D1671">
        <v>2000</v>
      </c>
      <c r="E1671">
        <v>2795</v>
      </c>
      <c r="F1671" t="s">
        <v>8219</v>
      </c>
      <c r="G1671" t="s">
        <v>8224</v>
      </c>
      <c r="H1671" t="s">
        <v>8246</v>
      </c>
      <c r="I1671">
        <v>1464729276</v>
      </c>
      <c r="J1671" s="10">
        <f t="shared" si="104"/>
        <v>42521.885138888887</v>
      </c>
      <c r="K1671">
        <v>1459545276</v>
      </c>
      <c r="L1671" s="10">
        <f t="shared" si="105"/>
        <v>42461.885138888887</v>
      </c>
      <c r="M1671" t="b">
        <v>0</v>
      </c>
      <c r="N1671">
        <v>52</v>
      </c>
      <c r="O1671" t="b">
        <v>1</v>
      </c>
      <c r="P1671" t="s">
        <v>8292</v>
      </c>
      <c r="Q1671" s="5">
        <f t="shared" si="106"/>
        <v>1.3975</v>
      </c>
      <c r="R1671" s="6">
        <f t="shared" si="107"/>
        <v>53.75</v>
      </c>
      <c r="S1671" t="s">
        <v>8325</v>
      </c>
      <c r="T1671" t="s">
        <v>8346</v>
      </c>
    </row>
    <row r="1672" spans="1:20" ht="57.6" x14ac:dyDescent="0.3">
      <c r="A1672">
        <v>1670</v>
      </c>
      <c r="B1672" s="3" t="s">
        <v>1671</v>
      </c>
      <c r="C1672" s="3" t="s">
        <v>5780</v>
      </c>
      <c r="D1672">
        <v>1000</v>
      </c>
      <c r="E1672">
        <v>1026</v>
      </c>
      <c r="F1672" t="s">
        <v>8219</v>
      </c>
      <c r="G1672" t="s">
        <v>8224</v>
      </c>
      <c r="H1672" t="s">
        <v>8246</v>
      </c>
      <c r="I1672">
        <v>1278302400</v>
      </c>
      <c r="J1672" s="10">
        <f t="shared" si="104"/>
        <v>40364.166666666664</v>
      </c>
      <c r="K1672">
        <v>1273961999</v>
      </c>
      <c r="L1672" s="10">
        <f t="shared" si="105"/>
        <v>40313.930543981485</v>
      </c>
      <c r="M1672" t="b">
        <v>0</v>
      </c>
      <c r="N1672">
        <v>23</v>
      </c>
      <c r="O1672" t="b">
        <v>1</v>
      </c>
      <c r="P1672" t="s">
        <v>8292</v>
      </c>
      <c r="Q1672" s="5">
        <f t="shared" si="106"/>
        <v>1.026</v>
      </c>
      <c r="R1672" s="6">
        <f t="shared" si="107"/>
        <v>44.608695652173914</v>
      </c>
      <c r="S1672" t="s">
        <v>8325</v>
      </c>
      <c r="T1672" t="s">
        <v>8346</v>
      </c>
    </row>
    <row r="1673" spans="1:20" ht="28.8" x14ac:dyDescent="0.3">
      <c r="A1673">
        <v>1671</v>
      </c>
      <c r="B1673" s="3" t="s">
        <v>1672</v>
      </c>
      <c r="C1673" s="3" t="s">
        <v>5781</v>
      </c>
      <c r="D1673">
        <v>2000</v>
      </c>
      <c r="E1673">
        <v>2013.47</v>
      </c>
      <c r="F1673" t="s">
        <v>8219</v>
      </c>
      <c r="G1673" t="s">
        <v>8224</v>
      </c>
      <c r="H1673" t="s">
        <v>8246</v>
      </c>
      <c r="I1673">
        <v>1470056614</v>
      </c>
      <c r="J1673" s="10">
        <f t="shared" si="104"/>
        <v>42583.54414351852</v>
      </c>
      <c r="K1673">
        <v>1467464614</v>
      </c>
      <c r="L1673" s="10">
        <f t="shared" si="105"/>
        <v>42553.54414351852</v>
      </c>
      <c r="M1673" t="b">
        <v>0</v>
      </c>
      <c r="N1673">
        <v>77</v>
      </c>
      <c r="O1673" t="b">
        <v>1</v>
      </c>
      <c r="P1673" t="s">
        <v>8292</v>
      </c>
      <c r="Q1673" s="5">
        <f t="shared" si="106"/>
        <v>1.0067349999999999</v>
      </c>
      <c r="R1673" s="6">
        <f t="shared" si="107"/>
        <v>26.148961038961041</v>
      </c>
      <c r="S1673" t="s">
        <v>8325</v>
      </c>
      <c r="T1673" t="s">
        <v>8346</v>
      </c>
    </row>
    <row r="1674" spans="1:20" ht="43.2" x14ac:dyDescent="0.3">
      <c r="A1674">
        <v>1672</v>
      </c>
      <c r="B1674" s="3" t="s">
        <v>1673</v>
      </c>
      <c r="C1674" s="3" t="s">
        <v>5782</v>
      </c>
      <c r="D1674">
        <v>1700</v>
      </c>
      <c r="E1674">
        <v>1920</v>
      </c>
      <c r="F1674" t="s">
        <v>8219</v>
      </c>
      <c r="G1674" t="s">
        <v>8224</v>
      </c>
      <c r="H1674" t="s">
        <v>8246</v>
      </c>
      <c r="I1674">
        <v>1338824730</v>
      </c>
      <c r="J1674" s="10">
        <f t="shared" si="104"/>
        <v>41064.656597222223</v>
      </c>
      <c r="K1674">
        <v>1336232730</v>
      </c>
      <c r="L1674" s="10">
        <f t="shared" si="105"/>
        <v>41034.656597222223</v>
      </c>
      <c r="M1674" t="b">
        <v>0</v>
      </c>
      <c r="N1674">
        <v>49</v>
      </c>
      <c r="O1674" t="b">
        <v>1</v>
      </c>
      <c r="P1674" t="s">
        <v>8292</v>
      </c>
      <c r="Q1674" s="5">
        <f t="shared" si="106"/>
        <v>1.1294117647058823</v>
      </c>
      <c r="R1674" s="6">
        <f t="shared" si="107"/>
        <v>39.183673469387756</v>
      </c>
      <c r="S1674" t="s">
        <v>8325</v>
      </c>
      <c r="T1674" t="s">
        <v>8346</v>
      </c>
    </row>
    <row r="1675" spans="1:20" ht="43.2" x14ac:dyDescent="0.3">
      <c r="A1675">
        <v>1673</v>
      </c>
      <c r="B1675" s="3" t="s">
        <v>1674</v>
      </c>
      <c r="C1675" s="3" t="s">
        <v>5783</v>
      </c>
      <c r="D1675">
        <v>2100</v>
      </c>
      <c r="E1675">
        <v>2690</v>
      </c>
      <c r="F1675" t="s">
        <v>8219</v>
      </c>
      <c r="G1675" t="s">
        <v>8224</v>
      </c>
      <c r="H1675" t="s">
        <v>8246</v>
      </c>
      <c r="I1675">
        <v>1425675892</v>
      </c>
      <c r="J1675" s="10">
        <f t="shared" si="104"/>
        <v>42069.878379629634</v>
      </c>
      <c r="K1675">
        <v>1423083892</v>
      </c>
      <c r="L1675" s="10">
        <f t="shared" si="105"/>
        <v>42039.878379629634</v>
      </c>
      <c r="M1675" t="b">
        <v>0</v>
      </c>
      <c r="N1675">
        <v>59</v>
      </c>
      <c r="O1675" t="b">
        <v>1</v>
      </c>
      <c r="P1675" t="s">
        <v>8292</v>
      </c>
      <c r="Q1675" s="5">
        <f t="shared" si="106"/>
        <v>1.2809523809523808</v>
      </c>
      <c r="R1675" s="6">
        <f t="shared" si="107"/>
        <v>45.593220338983052</v>
      </c>
      <c r="S1675" t="s">
        <v>8325</v>
      </c>
      <c r="T1675" t="s">
        <v>8346</v>
      </c>
    </row>
    <row r="1676" spans="1:20" ht="43.2" x14ac:dyDescent="0.3">
      <c r="A1676">
        <v>1674</v>
      </c>
      <c r="B1676" s="3" t="s">
        <v>1675</v>
      </c>
      <c r="C1676" s="3" t="s">
        <v>5784</v>
      </c>
      <c r="D1676">
        <v>5000</v>
      </c>
      <c r="E1676">
        <v>10085</v>
      </c>
      <c r="F1676" t="s">
        <v>8219</v>
      </c>
      <c r="G1676" t="s">
        <v>8224</v>
      </c>
      <c r="H1676" t="s">
        <v>8246</v>
      </c>
      <c r="I1676">
        <v>1471503540</v>
      </c>
      <c r="J1676" s="10">
        <f t="shared" si="104"/>
        <v>42600.290972222225</v>
      </c>
      <c r="K1676">
        <v>1468852306</v>
      </c>
      <c r="L1676" s="10">
        <f t="shared" si="105"/>
        <v>42569.605393518519</v>
      </c>
      <c r="M1676" t="b">
        <v>0</v>
      </c>
      <c r="N1676">
        <v>113</v>
      </c>
      <c r="O1676" t="b">
        <v>1</v>
      </c>
      <c r="P1676" t="s">
        <v>8292</v>
      </c>
      <c r="Q1676" s="5">
        <f t="shared" si="106"/>
        <v>2.0169999999999999</v>
      </c>
      <c r="R1676" s="6">
        <f t="shared" si="107"/>
        <v>89.247787610619469</v>
      </c>
      <c r="S1676" t="s">
        <v>8325</v>
      </c>
      <c r="T1676" t="s">
        <v>8346</v>
      </c>
    </row>
    <row r="1677" spans="1:20" ht="28.8" x14ac:dyDescent="0.3">
      <c r="A1677">
        <v>1675</v>
      </c>
      <c r="B1677" s="3" t="s">
        <v>1676</v>
      </c>
      <c r="C1677" s="3" t="s">
        <v>5785</v>
      </c>
      <c r="D1677">
        <v>1000</v>
      </c>
      <c r="E1677">
        <v>1374.16</v>
      </c>
      <c r="F1677" t="s">
        <v>8219</v>
      </c>
      <c r="G1677" t="s">
        <v>8224</v>
      </c>
      <c r="H1677" t="s">
        <v>8246</v>
      </c>
      <c r="I1677">
        <v>1318802580</v>
      </c>
      <c r="J1677" s="10">
        <f t="shared" si="104"/>
        <v>40832.918749999997</v>
      </c>
      <c r="K1677">
        <v>1316194540</v>
      </c>
      <c r="L1677" s="10">
        <f t="shared" si="105"/>
        <v>40802.733101851853</v>
      </c>
      <c r="M1677" t="b">
        <v>0</v>
      </c>
      <c r="N1677">
        <v>34</v>
      </c>
      <c r="O1677" t="b">
        <v>1</v>
      </c>
      <c r="P1677" t="s">
        <v>8292</v>
      </c>
      <c r="Q1677" s="5">
        <f t="shared" si="106"/>
        <v>1.37416</v>
      </c>
      <c r="R1677" s="6">
        <f t="shared" si="107"/>
        <v>40.416470588235299</v>
      </c>
      <c r="S1677" t="s">
        <v>8325</v>
      </c>
      <c r="T1677" t="s">
        <v>8346</v>
      </c>
    </row>
    <row r="1678" spans="1:20" ht="28.8" x14ac:dyDescent="0.3">
      <c r="A1678">
        <v>1676</v>
      </c>
      <c r="B1678" s="3" t="s">
        <v>1677</v>
      </c>
      <c r="C1678" s="3" t="s">
        <v>5786</v>
      </c>
      <c r="D1678">
        <v>3000</v>
      </c>
      <c r="E1678">
        <v>3460</v>
      </c>
      <c r="F1678" t="s">
        <v>8219</v>
      </c>
      <c r="G1678" t="s">
        <v>8224</v>
      </c>
      <c r="H1678" t="s">
        <v>8246</v>
      </c>
      <c r="I1678">
        <v>1334980740</v>
      </c>
      <c r="J1678" s="10">
        <f t="shared" si="104"/>
        <v>41020.165972222225</v>
      </c>
      <c r="K1678">
        <v>1330968347</v>
      </c>
      <c r="L1678" s="10">
        <f t="shared" si="105"/>
        <v>40973.72623842593</v>
      </c>
      <c r="M1678" t="b">
        <v>0</v>
      </c>
      <c r="N1678">
        <v>42</v>
      </c>
      <c r="O1678" t="b">
        <v>1</v>
      </c>
      <c r="P1678" t="s">
        <v>8292</v>
      </c>
      <c r="Q1678" s="5">
        <f t="shared" si="106"/>
        <v>1.1533333333333333</v>
      </c>
      <c r="R1678" s="6">
        <f t="shared" si="107"/>
        <v>82.38095238095238</v>
      </c>
      <c r="S1678" t="s">
        <v>8325</v>
      </c>
      <c r="T1678" t="s">
        <v>8346</v>
      </c>
    </row>
    <row r="1679" spans="1:20" ht="43.2" x14ac:dyDescent="0.3">
      <c r="A1679">
        <v>1677</v>
      </c>
      <c r="B1679" s="3" t="s">
        <v>1678</v>
      </c>
      <c r="C1679" s="3" t="s">
        <v>5787</v>
      </c>
      <c r="D1679">
        <v>6000</v>
      </c>
      <c r="E1679">
        <v>6700</v>
      </c>
      <c r="F1679" t="s">
        <v>8219</v>
      </c>
      <c r="G1679" t="s">
        <v>8227</v>
      </c>
      <c r="H1679" t="s">
        <v>8249</v>
      </c>
      <c r="I1679">
        <v>1460786340</v>
      </c>
      <c r="J1679" s="10">
        <f t="shared" si="104"/>
        <v>42476.249305555553</v>
      </c>
      <c r="K1679">
        <v>1455615976</v>
      </c>
      <c r="L1679" s="10">
        <f t="shared" si="105"/>
        <v>42416.407129629632</v>
      </c>
      <c r="M1679" t="b">
        <v>0</v>
      </c>
      <c r="N1679">
        <v>42</v>
      </c>
      <c r="O1679" t="b">
        <v>1</v>
      </c>
      <c r="P1679" t="s">
        <v>8292</v>
      </c>
      <c r="Q1679" s="5">
        <f t="shared" si="106"/>
        <v>1.1166666666666667</v>
      </c>
      <c r="R1679" s="6">
        <f t="shared" si="107"/>
        <v>159.52380952380952</v>
      </c>
      <c r="S1679" t="s">
        <v>8325</v>
      </c>
      <c r="T1679" t="s">
        <v>8346</v>
      </c>
    </row>
    <row r="1680" spans="1:20" ht="43.2" x14ac:dyDescent="0.3">
      <c r="A1680">
        <v>1678</v>
      </c>
      <c r="B1680" s="3" t="s">
        <v>1679</v>
      </c>
      <c r="C1680" s="3" t="s">
        <v>5788</v>
      </c>
      <c r="D1680">
        <v>1500</v>
      </c>
      <c r="E1680">
        <v>1776</v>
      </c>
      <c r="F1680" t="s">
        <v>8219</v>
      </c>
      <c r="G1680" t="s">
        <v>8224</v>
      </c>
      <c r="H1680" t="s">
        <v>8246</v>
      </c>
      <c r="I1680">
        <v>1391718671</v>
      </c>
      <c r="J1680" s="10">
        <f t="shared" si="104"/>
        <v>41676.854988425926</v>
      </c>
      <c r="K1680">
        <v>1390509071</v>
      </c>
      <c r="L1680" s="10">
        <f t="shared" si="105"/>
        <v>41662.854988425926</v>
      </c>
      <c r="M1680" t="b">
        <v>0</v>
      </c>
      <c r="N1680">
        <v>49</v>
      </c>
      <c r="O1680" t="b">
        <v>1</v>
      </c>
      <c r="P1680" t="s">
        <v>8292</v>
      </c>
      <c r="Q1680" s="5">
        <f t="shared" si="106"/>
        <v>1.1839999999999999</v>
      </c>
      <c r="R1680" s="6">
        <f t="shared" si="107"/>
        <v>36.244897959183675</v>
      </c>
      <c r="S1680" t="s">
        <v>8325</v>
      </c>
      <c r="T1680" t="s">
        <v>8346</v>
      </c>
    </row>
    <row r="1681" spans="1:20" ht="57.6" x14ac:dyDescent="0.3">
      <c r="A1681">
        <v>1679</v>
      </c>
      <c r="B1681" s="3" t="s">
        <v>1680</v>
      </c>
      <c r="C1681" s="3" t="s">
        <v>5789</v>
      </c>
      <c r="D1681">
        <v>2000</v>
      </c>
      <c r="E1681">
        <v>3500</v>
      </c>
      <c r="F1681" t="s">
        <v>8219</v>
      </c>
      <c r="G1681" t="s">
        <v>8224</v>
      </c>
      <c r="H1681" t="s">
        <v>8246</v>
      </c>
      <c r="I1681">
        <v>1311298745</v>
      </c>
      <c r="J1681" s="10">
        <f t="shared" si="104"/>
        <v>40746.068807870368</v>
      </c>
      <c r="K1681">
        <v>1309311545</v>
      </c>
      <c r="L1681" s="10">
        <f t="shared" si="105"/>
        <v>40723.068807870368</v>
      </c>
      <c r="M1681" t="b">
        <v>0</v>
      </c>
      <c r="N1681">
        <v>56</v>
      </c>
      <c r="O1681" t="b">
        <v>1</v>
      </c>
      <c r="P1681" t="s">
        <v>8292</v>
      </c>
      <c r="Q1681" s="5">
        <f t="shared" si="106"/>
        <v>1.75</v>
      </c>
      <c r="R1681" s="6">
        <f t="shared" si="107"/>
        <v>62.5</v>
      </c>
      <c r="S1681" t="s">
        <v>8325</v>
      </c>
      <c r="T1681" t="s">
        <v>8346</v>
      </c>
    </row>
    <row r="1682" spans="1:20" ht="28.8" x14ac:dyDescent="0.3">
      <c r="A1682">
        <v>1680</v>
      </c>
      <c r="B1682" s="3" t="s">
        <v>1681</v>
      </c>
      <c r="C1682" s="3" t="s">
        <v>5790</v>
      </c>
      <c r="D1682">
        <v>1000</v>
      </c>
      <c r="E1682">
        <v>1175</v>
      </c>
      <c r="F1682" t="s">
        <v>8219</v>
      </c>
      <c r="G1682" t="s">
        <v>8224</v>
      </c>
      <c r="H1682" t="s">
        <v>8246</v>
      </c>
      <c r="I1682">
        <v>1405188667</v>
      </c>
      <c r="J1682" s="10">
        <f t="shared" si="104"/>
        <v>41832.757719907408</v>
      </c>
      <c r="K1682">
        <v>1402596667</v>
      </c>
      <c r="L1682" s="10">
        <f t="shared" si="105"/>
        <v>41802.757719907408</v>
      </c>
      <c r="M1682" t="b">
        <v>0</v>
      </c>
      <c r="N1682">
        <v>25</v>
      </c>
      <c r="O1682" t="b">
        <v>1</v>
      </c>
      <c r="P1682" t="s">
        <v>8292</v>
      </c>
      <c r="Q1682" s="5">
        <f t="shared" si="106"/>
        <v>1.175</v>
      </c>
      <c r="R1682" s="6">
        <f t="shared" si="107"/>
        <v>47</v>
      </c>
      <c r="S1682" t="s">
        <v>8325</v>
      </c>
      <c r="T1682" t="s">
        <v>8346</v>
      </c>
    </row>
    <row r="1683" spans="1:20" ht="43.2" x14ac:dyDescent="0.3">
      <c r="A1683">
        <v>1681</v>
      </c>
      <c r="B1683" s="3" t="s">
        <v>1682</v>
      </c>
      <c r="C1683" s="3" t="s">
        <v>5791</v>
      </c>
      <c r="D1683">
        <v>65000</v>
      </c>
      <c r="E1683">
        <v>65924.38</v>
      </c>
      <c r="F1683" t="s">
        <v>8222</v>
      </c>
      <c r="G1683" t="s">
        <v>8224</v>
      </c>
      <c r="H1683" t="s">
        <v>8246</v>
      </c>
      <c r="I1683">
        <v>1490752800</v>
      </c>
      <c r="J1683" s="10">
        <f t="shared" si="104"/>
        <v>42823.083333333328</v>
      </c>
      <c r="K1683">
        <v>1486522484</v>
      </c>
      <c r="L1683" s="10">
        <f t="shared" si="105"/>
        <v>42774.121342592596</v>
      </c>
      <c r="M1683" t="b">
        <v>0</v>
      </c>
      <c r="N1683">
        <v>884</v>
      </c>
      <c r="O1683" t="b">
        <v>0</v>
      </c>
      <c r="P1683" t="s">
        <v>8293</v>
      </c>
      <c r="Q1683" s="5">
        <f t="shared" si="106"/>
        <v>1.0142212307692309</v>
      </c>
      <c r="R1683" s="6">
        <f t="shared" si="107"/>
        <v>74.575090497737563</v>
      </c>
      <c r="S1683" t="s">
        <v>8325</v>
      </c>
      <c r="T1683" t="s">
        <v>8347</v>
      </c>
    </row>
    <row r="1684" spans="1:20" ht="43.2" x14ac:dyDescent="0.3">
      <c r="A1684">
        <v>1682</v>
      </c>
      <c r="B1684" s="3" t="s">
        <v>1683</v>
      </c>
      <c r="C1684" s="3" t="s">
        <v>5792</v>
      </c>
      <c r="D1684">
        <v>6000</v>
      </c>
      <c r="E1684">
        <v>0</v>
      </c>
      <c r="F1684" t="s">
        <v>8222</v>
      </c>
      <c r="G1684" t="s">
        <v>8224</v>
      </c>
      <c r="H1684" t="s">
        <v>8246</v>
      </c>
      <c r="I1684">
        <v>1492142860</v>
      </c>
      <c r="J1684" s="10">
        <f t="shared" si="104"/>
        <v>42839.171990740739</v>
      </c>
      <c r="K1684">
        <v>1486962460</v>
      </c>
      <c r="L1684" s="10">
        <f t="shared" si="105"/>
        <v>42779.21365740741</v>
      </c>
      <c r="M1684" t="b">
        <v>0</v>
      </c>
      <c r="N1684">
        <v>0</v>
      </c>
      <c r="O1684" t="b">
        <v>0</v>
      </c>
      <c r="P1684" t="s">
        <v>8293</v>
      </c>
      <c r="Q1684" s="5">
        <f t="shared" si="106"/>
        <v>0</v>
      </c>
      <c r="R1684" s="6" t="e">
        <f t="shared" si="107"/>
        <v>#DIV/0!</v>
      </c>
      <c r="S1684" t="s">
        <v>8325</v>
      </c>
      <c r="T1684" t="s">
        <v>8347</v>
      </c>
    </row>
    <row r="1685" spans="1:20" ht="43.2" x14ac:dyDescent="0.3">
      <c r="A1685">
        <v>1683</v>
      </c>
      <c r="B1685" s="3" t="s">
        <v>1684</v>
      </c>
      <c r="C1685" s="3" t="s">
        <v>5793</v>
      </c>
      <c r="D1685">
        <v>3500</v>
      </c>
      <c r="E1685">
        <v>760</v>
      </c>
      <c r="F1685" t="s">
        <v>8222</v>
      </c>
      <c r="G1685" t="s">
        <v>8230</v>
      </c>
      <c r="H1685" t="s">
        <v>8249</v>
      </c>
      <c r="I1685">
        <v>1491590738</v>
      </c>
      <c r="J1685" s="10">
        <f t="shared" si="104"/>
        <v>42832.781689814816</v>
      </c>
      <c r="K1685">
        <v>1489517138</v>
      </c>
      <c r="L1685" s="10">
        <f t="shared" si="105"/>
        <v>42808.781689814816</v>
      </c>
      <c r="M1685" t="b">
        <v>0</v>
      </c>
      <c r="N1685">
        <v>10</v>
      </c>
      <c r="O1685" t="b">
        <v>0</v>
      </c>
      <c r="P1685" t="s">
        <v>8293</v>
      </c>
      <c r="Q1685" s="5">
        <f t="shared" si="106"/>
        <v>0.21714285714285714</v>
      </c>
      <c r="R1685" s="6">
        <f t="shared" si="107"/>
        <v>76</v>
      </c>
      <c r="S1685" t="s">
        <v>8325</v>
      </c>
      <c r="T1685" t="s">
        <v>8347</v>
      </c>
    </row>
    <row r="1686" spans="1:20" ht="28.8" x14ac:dyDescent="0.3">
      <c r="A1686">
        <v>1684</v>
      </c>
      <c r="B1686" s="3" t="s">
        <v>1685</v>
      </c>
      <c r="C1686" s="3" t="s">
        <v>5794</v>
      </c>
      <c r="D1686">
        <v>8000</v>
      </c>
      <c r="E1686">
        <v>8730</v>
      </c>
      <c r="F1686" t="s">
        <v>8222</v>
      </c>
      <c r="G1686" t="s">
        <v>8224</v>
      </c>
      <c r="H1686" t="s">
        <v>8246</v>
      </c>
      <c r="I1686">
        <v>1489775641</v>
      </c>
      <c r="J1686" s="10">
        <f t="shared" si="104"/>
        <v>42811.773622685185</v>
      </c>
      <c r="K1686">
        <v>1487360041</v>
      </c>
      <c r="L1686" s="10">
        <f t="shared" si="105"/>
        <v>42783.815289351856</v>
      </c>
      <c r="M1686" t="b">
        <v>0</v>
      </c>
      <c r="N1686">
        <v>101</v>
      </c>
      <c r="O1686" t="b">
        <v>0</v>
      </c>
      <c r="P1686" t="s">
        <v>8293</v>
      </c>
      <c r="Q1686" s="5">
        <f t="shared" si="106"/>
        <v>1.0912500000000001</v>
      </c>
      <c r="R1686" s="6">
        <f t="shared" si="107"/>
        <v>86.43564356435644</v>
      </c>
      <c r="S1686" t="s">
        <v>8325</v>
      </c>
      <c r="T1686" t="s">
        <v>8347</v>
      </c>
    </row>
    <row r="1687" spans="1:20" ht="43.2" x14ac:dyDescent="0.3">
      <c r="A1687">
        <v>1685</v>
      </c>
      <c r="B1687" s="3" t="s">
        <v>1686</v>
      </c>
      <c r="C1687" s="3" t="s">
        <v>5795</v>
      </c>
      <c r="D1687">
        <v>350</v>
      </c>
      <c r="E1687">
        <v>360</v>
      </c>
      <c r="F1687" t="s">
        <v>8222</v>
      </c>
      <c r="G1687" t="s">
        <v>8224</v>
      </c>
      <c r="H1687" t="s">
        <v>8246</v>
      </c>
      <c r="I1687">
        <v>1490331623</v>
      </c>
      <c r="J1687" s="10">
        <f t="shared" si="104"/>
        <v>42818.208599537036</v>
      </c>
      <c r="K1687">
        <v>1487743223</v>
      </c>
      <c r="L1687" s="10">
        <f t="shared" si="105"/>
        <v>42788.2502662037</v>
      </c>
      <c r="M1687" t="b">
        <v>0</v>
      </c>
      <c r="N1687">
        <v>15</v>
      </c>
      <c r="O1687" t="b">
        <v>0</v>
      </c>
      <c r="P1687" t="s">
        <v>8293</v>
      </c>
      <c r="Q1687" s="5">
        <f t="shared" si="106"/>
        <v>1.0285714285714285</v>
      </c>
      <c r="R1687" s="6">
        <f t="shared" si="107"/>
        <v>24</v>
      </c>
      <c r="S1687" t="s">
        <v>8325</v>
      </c>
      <c r="T1687" t="s">
        <v>8347</v>
      </c>
    </row>
    <row r="1688" spans="1:20" ht="43.2" x14ac:dyDescent="0.3">
      <c r="A1688">
        <v>1686</v>
      </c>
      <c r="B1688" s="3" t="s">
        <v>1687</v>
      </c>
      <c r="C1688" s="3" t="s">
        <v>5796</v>
      </c>
      <c r="D1688">
        <v>5000</v>
      </c>
      <c r="E1688">
        <v>18</v>
      </c>
      <c r="F1688" t="s">
        <v>8222</v>
      </c>
      <c r="G1688" t="s">
        <v>8229</v>
      </c>
      <c r="H1688" t="s">
        <v>8251</v>
      </c>
      <c r="I1688">
        <v>1493320519</v>
      </c>
      <c r="J1688" s="10">
        <f t="shared" si="104"/>
        <v>42852.802303240736</v>
      </c>
      <c r="K1688">
        <v>1488140119</v>
      </c>
      <c r="L1688" s="10">
        <f t="shared" si="105"/>
        <v>42792.843969907408</v>
      </c>
      <c r="M1688" t="b">
        <v>0</v>
      </c>
      <c r="N1688">
        <v>1</v>
      </c>
      <c r="O1688" t="b">
        <v>0</v>
      </c>
      <c r="P1688" t="s">
        <v>8293</v>
      </c>
      <c r="Q1688" s="5">
        <f t="shared" si="106"/>
        <v>3.5999999999999999E-3</v>
      </c>
      <c r="R1688" s="6">
        <f t="shared" si="107"/>
        <v>18</v>
      </c>
      <c r="S1688" t="s">
        <v>8325</v>
      </c>
      <c r="T1688" t="s">
        <v>8347</v>
      </c>
    </row>
    <row r="1689" spans="1:20" ht="43.2" x14ac:dyDescent="0.3">
      <c r="A1689">
        <v>1687</v>
      </c>
      <c r="B1689" s="3" t="s">
        <v>1688</v>
      </c>
      <c r="C1689" s="3" t="s">
        <v>5797</v>
      </c>
      <c r="D1689">
        <v>10000</v>
      </c>
      <c r="E1689">
        <v>3125</v>
      </c>
      <c r="F1689" t="s">
        <v>8222</v>
      </c>
      <c r="G1689" t="s">
        <v>8224</v>
      </c>
      <c r="H1689" t="s">
        <v>8246</v>
      </c>
      <c r="I1689">
        <v>1491855300</v>
      </c>
      <c r="J1689" s="10">
        <f t="shared" si="104"/>
        <v>42835.84375</v>
      </c>
      <c r="K1689">
        <v>1488935245</v>
      </c>
      <c r="L1689" s="10">
        <f t="shared" si="105"/>
        <v>42802.046817129631</v>
      </c>
      <c r="M1689" t="b">
        <v>0</v>
      </c>
      <c r="N1689">
        <v>39</v>
      </c>
      <c r="O1689" t="b">
        <v>0</v>
      </c>
      <c r="P1689" t="s">
        <v>8293</v>
      </c>
      <c r="Q1689" s="5">
        <f t="shared" si="106"/>
        <v>0.3125</v>
      </c>
      <c r="R1689" s="6">
        <f t="shared" si="107"/>
        <v>80.128205128205124</v>
      </c>
      <c r="S1689" t="s">
        <v>8325</v>
      </c>
      <c r="T1689" t="s">
        <v>8347</v>
      </c>
    </row>
    <row r="1690" spans="1:20" ht="57.6" x14ac:dyDescent="0.3">
      <c r="A1690">
        <v>1688</v>
      </c>
      <c r="B1690" s="3" t="s">
        <v>1689</v>
      </c>
      <c r="C1690" s="3" t="s">
        <v>5798</v>
      </c>
      <c r="D1690">
        <v>4000</v>
      </c>
      <c r="E1690">
        <v>1772</v>
      </c>
      <c r="F1690" t="s">
        <v>8222</v>
      </c>
      <c r="G1690" t="s">
        <v>8224</v>
      </c>
      <c r="H1690" t="s">
        <v>8246</v>
      </c>
      <c r="I1690">
        <v>1491738594</v>
      </c>
      <c r="J1690" s="10">
        <f t="shared" si="104"/>
        <v>42834.492986111116</v>
      </c>
      <c r="K1690">
        <v>1489150194</v>
      </c>
      <c r="L1690" s="10">
        <f t="shared" si="105"/>
        <v>42804.534652777773</v>
      </c>
      <c r="M1690" t="b">
        <v>0</v>
      </c>
      <c r="N1690">
        <v>7</v>
      </c>
      <c r="O1690" t="b">
        <v>0</v>
      </c>
      <c r="P1690" t="s">
        <v>8293</v>
      </c>
      <c r="Q1690" s="5">
        <f t="shared" si="106"/>
        <v>0.443</v>
      </c>
      <c r="R1690" s="6">
        <f t="shared" si="107"/>
        <v>253.14285714285714</v>
      </c>
      <c r="S1690" t="s">
        <v>8325</v>
      </c>
      <c r="T1690" t="s">
        <v>8347</v>
      </c>
    </row>
    <row r="1691" spans="1:20" ht="28.8" x14ac:dyDescent="0.3">
      <c r="A1691">
        <v>1689</v>
      </c>
      <c r="B1691" s="3" t="s">
        <v>1690</v>
      </c>
      <c r="C1691" s="3" t="s">
        <v>5799</v>
      </c>
      <c r="D1691">
        <v>2400</v>
      </c>
      <c r="E1691">
        <v>2400</v>
      </c>
      <c r="F1691" t="s">
        <v>8222</v>
      </c>
      <c r="G1691" t="s">
        <v>8224</v>
      </c>
      <c r="H1691" t="s">
        <v>8246</v>
      </c>
      <c r="I1691">
        <v>1489700230</v>
      </c>
      <c r="J1691" s="10">
        <f t="shared" si="104"/>
        <v>42810.900810185187</v>
      </c>
      <c r="K1691">
        <v>1487111830</v>
      </c>
      <c r="L1691" s="10">
        <f t="shared" si="105"/>
        <v>42780.942476851851</v>
      </c>
      <c r="M1691" t="b">
        <v>0</v>
      </c>
      <c r="N1691">
        <v>14</v>
      </c>
      <c r="O1691" t="b">
        <v>0</v>
      </c>
      <c r="P1691" t="s">
        <v>8293</v>
      </c>
      <c r="Q1691" s="5">
        <f t="shared" si="106"/>
        <v>1</v>
      </c>
      <c r="R1691" s="6">
        <f t="shared" si="107"/>
        <v>171.42857142857142</v>
      </c>
      <c r="S1691" t="s">
        <v>8325</v>
      </c>
      <c r="T1691" t="s">
        <v>8347</v>
      </c>
    </row>
    <row r="1692" spans="1:20" ht="43.2" x14ac:dyDescent="0.3">
      <c r="A1692">
        <v>1690</v>
      </c>
      <c r="B1692" s="3" t="s">
        <v>1691</v>
      </c>
      <c r="C1692" s="3" t="s">
        <v>5800</v>
      </c>
      <c r="D1692">
        <v>2500</v>
      </c>
      <c r="E1692">
        <v>635</v>
      </c>
      <c r="F1692" t="s">
        <v>8222</v>
      </c>
      <c r="G1692" t="s">
        <v>8224</v>
      </c>
      <c r="H1692" t="s">
        <v>8246</v>
      </c>
      <c r="I1692">
        <v>1491470442</v>
      </c>
      <c r="J1692" s="10">
        <f t="shared" si="104"/>
        <v>42831.389374999999</v>
      </c>
      <c r="K1692">
        <v>1488882042</v>
      </c>
      <c r="L1692" s="10">
        <f t="shared" si="105"/>
        <v>42801.43104166667</v>
      </c>
      <c r="M1692" t="b">
        <v>0</v>
      </c>
      <c r="N1692">
        <v>11</v>
      </c>
      <c r="O1692" t="b">
        <v>0</v>
      </c>
      <c r="P1692" t="s">
        <v>8293</v>
      </c>
      <c r="Q1692" s="5">
        <f t="shared" si="106"/>
        <v>0.254</v>
      </c>
      <c r="R1692" s="6">
        <f t="shared" si="107"/>
        <v>57.727272727272727</v>
      </c>
      <c r="S1692" t="s">
        <v>8325</v>
      </c>
      <c r="T1692" t="s">
        <v>8347</v>
      </c>
    </row>
    <row r="1693" spans="1:20" ht="43.2" x14ac:dyDescent="0.3">
      <c r="A1693">
        <v>1691</v>
      </c>
      <c r="B1693" s="3" t="s">
        <v>1692</v>
      </c>
      <c r="C1693" s="3" t="s">
        <v>5801</v>
      </c>
      <c r="D1693">
        <v>30000</v>
      </c>
      <c r="E1693">
        <v>10042</v>
      </c>
      <c r="F1693" t="s">
        <v>8222</v>
      </c>
      <c r="G1693" t="s">
        <v>8224</v>
      </c>
      <c r="H1693" t="s">
        <v>8246</v>
      </c>
      <c r="I1693">
        <v>1491181200</v>
      </c>
      <c r="J1693" s="10">
        <f t="shared" si="104"/>
        <v>42828.041666666672</v>
      </c>
      <c r="K1693">
        <v>1488387008</v>
      </c>
      <c r="L1693" s="10">
        <f t="shared" si="105"/>
        <v>42795.701481481476</v>
      </c>
      <c r="M1693" t="b">
        <v>0</v>
      </c>
      <c r="N1693">
        <v>38</v>
      </c>
      <c r="O1693" t="b">
        <v>0</v>
      </c>
      <c r="P1693" t="s">
        <v>8293</v>
      </c>
      <c r="Q1693" s="5">
        <f t="shared" si="106"/>
        <v>0.33473333333333333</v>
      </c>
      <c r="R1693" s="6">
        <f t="shared" si="107"/>
        <v>264.26315789473682</v>
      </c>
      <c r="S1693" t="s">
        <v>8325</v>
      </c>
      <c r="T1693" t="s">
        <v>8347</v>
      </c>
    </row>
    <row r="1694" spans="1:20" ht="43.2" x14ac:dyDescent="0.3">
      <c r="A1694">
        <v>1692</v>
      </c>
      <c r="B1694" s="3" t="s">
        <v>1693</v>
      </c>
      <c r="C1694" s="3" t="s">
        <v>5802</v>
      </c>
      <c r="D1694">
        <v>5000</v>
      </c>
      <c r="E1694">
        <v>2390</v>
      </c>
      <c r="F1694" t="s">
        <v>8222</v>
      </c>
      <c r="G1694" t="s">
        <v>8224</v>
      </c>
      <c r="H1694" t="s">
        <v>8246</v>
      </c>
      <c r="I1694">
        <v>1490572740</v>
      </c>
      <c r="J1694" s="10">
        <f t="shared" si="104"/>
        <v>42820.999305555553</v>
      </c>
      <c r="K1694">
        <v>1487734667</v>
      </c>
      <c r="L1694" s="10">
        <f t="shared" si="105"/>
        <v>42788.151238425926</v>
      </c>
      <c r="M1694" t="b">
        <v>0</v>
      </c>
      <c r="N1694">
        <v>15</v>
      </c>
      <c r="O1694" t="b">
        <v>0</v>
      </c>
      <c r="P1694" t="s">
        <v>8293</v>
      </c>
      <c r="Q1694" s="5">
        <f t="shared" si="106"/>
        <v>0.47799999999999998</v>
      </c>
      <c r="R1694" s="6">
        <f t="shared" si="107"/>
        <v>159.33333333333334</v>
      </c>
      <c r="S1694" t="s">
        <v>8325</v>
      </c>
      <c r="T1694" t="s">
        <v>8347</v>
      </c>
    </row>
    <row r="1695" spans="1:20" ht="43.2" x14ac:dyDescent="0.3">
      <c r="A1695">
        <v>1693</v>
      </c>
      <c r="B1695" s="3" t="s">
        <v>1694</v>
      </c>
      <c r="C1695" s="3" t="s">
        <v>5803</v>
      </c>
      <c r="D1695">
        <v>3000</v>
      </c>
      <c r="E1695">
        <v>280</v>
      </c>
      <c r="F1695" t="s">
        <v>8222</v>
      </c>
      <c r="G1695" t="s">
        <v>8225</v>
      </c>
      <c r="H1695" t="s">
        <v>8247</v>
      </c>
      <c r="I1695">
        <v>1491768000</v>
      </c>
      <c r="J1695" s="10">
        <f t="shared" si="104"/>
        <v>42834.833333333328</v>
      </c>
      <c r="K1695">
        <v>1489097112</v>
      </c>
      <c r="L1695" s="10">
        <f t="shared" si="105"/>
        <v>42803.920277777783</v>
      </c>
      <c r="M1695" t="b">
        <v>0</v>
      </c>
      <c r="N1695">
        <v>8</v>
      </c>
      <c r="O1695" t="b">
        <v>0</v>
      </c>
      <c r="P1695" t="s">
        <v>8293</v>
      </c>
      <c r="Q1695" s="5">
        <f t="shared" si="106"/>
        <v>9.3333333333333338E-2</v>
      </c>
      <c r="R1695" s="6">
        <f t="shared" si="107"/>
        <v>35</v>
      </c>
      <c r="S1695" t="s">
        <v>8325</v>
      </c>
      <c r="T1695" t="s">
        <v>8347</v>
      </c>
    </row>
    <row r="1696" spans="1:20" ht="43.2" x14ac:dyDescent="0.3">
      <c r="A1696">
        <v>1694</v>
      </c>
      <c r="B1696" s="3" t="s">
        <v>1695</v>
      </c>
      <c r="C1696" s="3" t="s">
        <v>5804</v>
      </c>
      <c r="D1696">
        <v>10000</v>
      </c>
      <c r="E1696">
        <v>5</v>
      </c>
      <c r="F1696" t="s">
        <v>8222</v>
      </c>
      <c r="G1696" t="s">
        <v>8224</v>
      </c>
      <c r="H1696" t="s">
        <v>8246</v>
      </c>
      <c r="I1696">
        <v>1490589360</v>
      </c>
      <c r="J1696" s="10">
        <f t="shared" si="104"/>
        <v>42821.191666666666</v>
      </c>
      <c r="K1696">
        <v>1488038674</v>
      </c>
      <c r="L1696" s="10">
        <f t="shared" si="105"/>
        <v>42791.669837962967</v>
      </c>
      <c r="M1696" t="b">
        <v>0</v>
      </c>
      <c r="N1696">
        <v>1</v>
      </c>
      <c r="O1696" t="b">
        <v>0</v>
      </c>
      <c r="P1696" t="s">
        <v>8293</v>
      </c>
      <c r="Q1696" s="5">
        <f t="shared" si="106"/>
        <v>5.0000000000000001E-4</v>
      </c>
      <c r="R1696" s="6">
        <f t="shared" si="107"/>
        <v>5</v>
      </c>
      <c r="S1696" t="s">
        <v>8325</v>
      </c>
      <c r="T1696" t="s">
        <v>8347</v>
      </c>
    </row>
    <row r="1697" spans="1:20" ht="57.6" x14ac:dyDescent="0.3">
      <c r="A1697">
        <v>1695</v>
      </c>
      <c r="B1697" s="3" t="s">
        <v>1696</v>
      </c>
      <c r="C1697" s="3" t="s">
        <v>5805</v>
      </c>
      <c r="D1697">
        <v>12000</v>
      </c>
      <c r="E1697">
        <v>1405</v>
      </c>
      <c r="F1697" t="s">
        <v>8222</v>
      </c>
      <c r="G1697" t="s">
        <v>8224</v>
      </c>
      <c r="H1697" t="s">
        <v>8246</v>
      </c>
      <c r="I1697">
        <v>1491786000</v>
      </c>
      <c r="J1697" s="10">
        <f t="shared" si="104"/>
        <v>42835.041666666672</v>
      </c>
      <c r="K1697">
        <v>1488847514</v>
      </c>
      <c r="L1697" s="10">
        <f t="shared" si="105"/>
        <v>42801.031412037039</v>
      </c>
      <c r="M1697" t="b">
        <v>0</v>
      </c>
      <c r="N1697">
        <v>23</v>
      </c>
      <c r="O1697" t="b">
        <v>0</v>
      </c>
      <c r="P1697" t="s">
        <v>8293</v>
      </c>
      <c r="Q1697" s="5">
        <f t="shared" si="106"/>
        <v>0.11708333333333333</v>
      </c>
      <c r="R1697" s="6">
        <f t="shared" si="107"/>
        <v>61.086956521739133</v>
      </c>
      <c r="S1697" t="s">
        <v>8325</v>
      </c>
      <c r="T1697" t="s">
        <v>8347</v>
      </c>
    </row>
    <row r="1698" spans="1:20" ht="43.2" x14ac:dyDescent="0.3">
      <c r="A1698">
        <v>1696</v>
      </c>
      <c r="B1698" s="3" t="s">
        <v>1697</v>
      </c>
      <c r="C1698" s="3" t="s">
        <v>5806</v>
      </c>
      <c r="D1698">
        <v>300000</v>
      </c>
      <c r="E1698">
        <v>0</v>
      </c>
      <c r="F1698" t="s">
        <v>8222</v>
      </c>
      <c r="G1698" t="s">
        <v>8224</v>
      </c>
      <c r="H1698" t="s">
        <v>8246</v>
      </c>
      <c r="I1698">
        <v>1491007211</v>
      </c>
      <c r="J1698" s="10">
        <f t="shared" si="104"/>
        <v>42826.027905092589</v>
      </c>
      <c r="K1698">
        <v>1488418811</v>
      </c>
      <c r="L1698" s="10">
        <f t="shared" si="105"/>
        <v>42796.069571759261</v>
      </c>
      <c r="M1698" t="b">
        <v>0</v>
      </c>
      <c r="N1698">
        <v>0</v>
      </c>
      <c r="O1698" t="b">
        <v>0</v>
      </c>
      <c r="P1698" t="s">
        <v>8293</v>
      </c>
      <c r="Q1698" s="5">
        <f t="shared" si="106"/>
        <v>0</v>
      </c>
      <c r="R1698" s="6" t="e">
        <f t="shared" si="107"/>
        <v>#DIV/0!</v>
      </c>
      <c r="S1698" t="s">
        <v>8325</v>
      </c>
      <c r="T1698" t="s">
        <v>8347</v>
      </c>
    </row>
    <row r="1699" spans="1:20" ht="43.2" x14ac:dyDescent="0.3">
      <c r="A1699">
        <v>1697</v>
      </c>
      <c r="B1699" s="3" t="s">
        <v>1698</v>
      </c>
      <c r="C1699" s="3" t="s">
        <v>5807</v>
      </c>
      <c r="D1699">
        <v>12500</v>
      </c>
      <c r="E1699">
        <v>2526</v>
      </c>
      <c r="F1699" t="s">
        <v>8222</v>
      </c>
      <c r="G1699" t="s">
        <v>8224</v>
      </c>
      <c r="H1699" t="s">
        <v>8246</v>
      </c>
      <c r="I1699">
        <v>1491781648</v>
      </c>
      <c r="J1699" s="10">
        <f t="shared" si="104"/>
        <v>42834.991296296299</v>
      </c>
      <c r="K1699">
        <v>1489193248</v>
      </c>
      <c r="L1699" s="10">
        <f t="shared" si="105"/>
        <v>42805.032962962956</v>
      </c>
      <c r="M1699" t="b">
        <v>0</v>
      </c>
      <c r="N1699">
        <v>22</v>
      </c>
      <c r="O1699" t="b">
        <v>0</v>
      </c>
      <c r="P1699" t="s">
        <v>8293</v>
      </c>
      <c r="Q1699" s="5">
        <f t="shared" si="106"/>
        <v>0.20208000000000001</v>
      </c>
      <c r="R1699" s="6">
        <f t="shared" si="107"/>
        <v>114.81818181818181</v>
      </c>
      <c r="S1699" t="s">
        <v>8325</v>
      </c>
      <c r="T1699" t="s">
        <v>8347</v>
      </c>
    </row>
    <row r="1700" spans="1:20" ht="72" x14ac:dyDescent="0.3">
      <c r="A1700">
        <v>1698</v>
      </c>
      <c r="B1700" s="3" t="s">
        <v>1699</v>
      </c>
      <c r="C1700" s="3" t="s">
        <v>5808</v>
      </c>
      <c r="D1700">
        <v>125000</v>
      </c>
      <c r="E1700">
        <v>0</v>
      </c>
      <c r="F1700" t="s">
        <v>8222</v>
      </c>
      <c r="G1700" t="s">
        <v>8224</v>
      </c>
      <c r="H1700" t="s">
        <v>8246</v>
      </c>
      <c r="I1700">
        <v>1490499180</v>
      </c>
      <c r="J1700" s="10">
        <f t="shared" si="104"/>
        <v>42820.147916666669</v>
      </c>
      <c r="K1700">
        <v>1488430760</v>
      </c>
      <c r="L1700" s="10">
        <f t="shared" si="105"/>
        <v>42796.207870370374</v>
      </c>
      <c r="M1700" t="b">
        <v>0</v>
      </c>
      <c r="N1700">
        <v>0</v>
      </c>
      <c r="O1700" t="b">
        <v>0</v>
      </c>
      <c r="P1700" t="s">
        <v>8293</v>
      </c>
      <c r="Q1700" s="5">
        <f t="shared" si="106"/>
        <v>0</v>
      </c>
      <c r="R1700" s="6" t="e">
        <f t="shared" si="107"/>
        <v>#DIV/0!</v>
      </c>
      <c r="S1700" t="s">
        <v>8325</v>
      </c>
      <c r="T1700" t="s">
        <v>8347</v>
      </c>
    </row>
    <row r="1701" spans="1:20" ht="43.2" x14ac:dyDescent="0.3">
      <c r="A1701">
        <v>1699</v>
      </c>
      <c r="B1701" s="3" t="s">
        <v>1700</v>
      </c>
      <c r="C1701" s="3" t="s">
        <v>5809</v>
      </c>
      <c r="D1701">
        <v>5105</v>
      </c>
      <c r="E1701">
        <v>216</v>
      </c>
      <c r="F1701" t="s">
        <v>8222</v>
      </c>
      <c r="G1701" t="s">
        <v>8224</v>
      </c>
      <c r="H1701" t="s">
        <v>8246</v>
      </c>
      <c r="I1701">
        <v>1491943445</v>
      </c>
      <c r="J1701" s="10">
        <f t="shared" si="104"/>
        <v>42836.863946759258</v>
      </c>
      <c r="K1701">
        <v>1489351445</v>
      </c>
      <c r="L1701" s="10">
        <f t="shared" si="105"/>
        <v>42806.863946759258</v>
      </c>
      <c r="M1701" t="b">
        <v>0</v>
      </c>
      <c r="N1701">
        <v>4</v>
      </c>
      <c r="O1701" t="b">
        <v>0</v>
      </c>
      <c r="P1701" t="s">
        <v>8293</v>
      </c>
      <c r="Q1701" s="5">
        <f t="shared" si="106"/>
        <v>4.2311459353574929E-2</v>
      </c>
      <c r="R1701" s="6">
        <f t="shared" si="107"/>
        <v>54</v>
      </c>
      <c r="S1701" t="s">
        <v>8325</v>
      </c>
      <c r="T1701" t="s">
        <v>8347</v>
      </c>
    </row>
    <row r="1702" spans="1:20" ht="43.2" x14ac:dyDescent="0.3">
      <c r="A1702">
        <v>1700</v>
      </c>
      <c r="B1702" s="3" t="s">
        <v>1701</v>
      </c>
      <c r="C1702" s="3" t="s">
        <v>5810</v>
      </c>
      <c r="D1702">
        <v>20000</v>
      </c>
      <c r="E1702">
        <v>5212</v>
      </c>
      <c r="F1702" t="s">
        <v>8222</v>
      </c>
      <c r="G1702" t="s">
        <v>8224</v>
      </c>
      <c r="H1702" t="s">
        <v>8246</v>
      </c>
      <c r="I1702">
        <v>1491019200</v>
      </c>
      <c r="J1702" s="10">
        <f t="shared" si="104"/>
        <v>42826.166666666672</v>
      </c>
      <c r="K1702">
        <v>1488418990</v>
      </c>
      <c r="L1702" s="10">
        <f t="shared" si="105"/>
        <v>42796.071643518517</v>
      </c>
      <c r="M1702" t="b">
        <v>0</v>
      </c>
      <c r="N1702">
        <v>79</v>
      </c>
      <c r="O1702" t="b">
        <v>0</v>
      </c>
      <c r="P1702" t="s">
        <v>8293</v>
      </c>
      <c r="Q1702" s="5">
        <f t="shared" si="106"/>
        <v>0.2606</v>
      </c>
      <c r="R1702" s="6">
        <f t="shared" si="107"/>
        <v>65.974683544303801</v>
      </c>
      <c r="S1702" t="s">
        <v>8325</v>
      </c>
      <c r="T1702" t="s">
        <v>8347</v>
      </c>
    </row>
    <row r="1703" spans="1:20" ht="43.2" x14ac:dyDescent="0.3">
      <c r="A1703">
        <v>1701</v>
      </c>
      <c r="B1703" s="3" t="s">
        <v>1702</v>
      </c>
      <c r="C1703" s="3" t="s">
        <v>5811</v>
      </c>
      <c r="D1703">
        <v>5050</v>
      </c>
      <c r="E1703">
        <v>10</v>
      </c>
      <c r="F1703" t="s">
        <v>8221</v>
      </c>
      <c r="G1703" t="s">
        <v>8224</v>
      </c>
      <c r="H1703" t="s">
        <v>8246</v>
      </c>
      <c r="I1703">
        <v>1421337405</v>
      </c>
      <c r="J1703" s="10">
        <f t="shared" si="104"/>
        <v>42019.664409722223</v>
      </c>
      <c r="K1703">
        <v>1418745405</v>
      </c>
      <c r="L1703" s="10">
        <f t="shared" si="105"/>
        <v>41989.664409722223</v>
      </c>
      <c r="M1703" t="b">
        <v>0</v>
      </c>
      <c r="N1703">
        <v>2</v>
      </c>
      <c r="O1703" t="b">
        <v>0</v>
      </c>
      <c r="P1703" t="s">
        <v>8293</v>
      </c>
      <c r="Q1703" s="5">
        <f t="shared" si="106"/>
        <v>1.9801980198019802E-3</v>
      </c>
      <c r="R1703" s="6">
        <f t="shared" si="107"/>
        <v>5</v>
      </c>
      <c r="S1703" t="s">
        <v>8325</v>
      </c>
      <c r="T1703" t="s">
        <v>8347</v>
      </c>
    </row>
    <row r="1704" spans="1:20" ht="28.8" x14ac:dyDescent="0.3">
      <c r="A1704">
        <v>1702</v>
      </c>
      <c r="B1704" s="3" t="s">
        <v>1703</v>
      </c>
      <c r="C1704" s="3" t="s">
        <v>5812</v>
      </c>
      <c r="D1704">
        <v>16500</v>
      </c>
      <c r="E1704">
        <v>1</v>
      </c>
      <c r="F1704" t="s">
        <v>8221</v>
      </c>
      <c r="G1704" t="s">
        <v>8224</v>
      </c>
      <c r="H1704" t="s">
        <v>8246</v>
      </c>
      <c r="I1704">
        <v>1427745150</v>
      </c>
      <c r="J1704" s="10">
        <f t="shared" si="104"/>
        <v>42093.828125</v>
      </c>
      <c r="K1704">
        <v>1425156750</v>
      </c>
      <c r="L1704" s="10">
        <f t="shared" si="105"/>
        <v>42063.869791666672</v>
      </c>
      <c r="M1704" t="b">
        <v>0</v>
      </c>
      <c r="N1704">
        <v>1</v>
      </c>
      <c r="O1704" t="b">
        <v>0</v>
      </c>
      <c r="P1704" t="s">
        <v>8293</v>
      </c>
      <c r="Q1704" s="5">
        <f t="shared" si="106"/>
        <v>6.0606060606060605E-5</v>
      </c>
      <c r="R1704" s="6">
        <f t="shared" si="107"/>
        <v>1</v>
      </c>
      <c r="S1704" t="s">
        <v>8325</v>
      </c>
      <c r="T1704" t="s">
        <v>8347</v>
      </c>
    </row>
    <row r="1705" spans="1:20" ht="43.2" x14ac:dyDescent="0.3">
      <c r="A1705">
        <v>1703</v>
      </c>
      <c r="B1705" s="3" t="s">
        <v>1704</v>
      </c>
      <c r="C1705" s="3" t="s">
        <v>5813</v>
      </c>
      <c r="D1705">
        <v>5000</v>
      </c>
      <c r="E1705">
        <v>51</v>
      </c>
      <c r="F1705" t="s">
        <v>8221</v>
      </c>
      <c r="G1705" t="s">
        <v>8224</v>
      </c>
      <c r="H1705" t="s">
        <v>8246</v>
      </c>
      <c r="I1705">
        <v>1441003537</v>
      </c>
      <c r="J1705" s="10">
        <f t="shared" si="104"/>
        <v>42247.281678240746</v>
      </c>
      <c r="K1705">
        <v>1435819537</v>
      </c>
      <c r="L1705" s="10">
        <f t="shared" si="105"/>
        <v>42187.281678240746</v>
      </c>
      <c r="M1705" t="b">
        <v>0</v>
      </c>
      <c r="N1705">
        <v>2</v>
      </c>
      <c r="O1705" t="b">
        <v>0</v>
      </c>
      <c r="P1705" t="s">
        <v>8293</v>
      </c>
      <c r="Q1705" s="5">
        <f t="shared" si="106"/>
        <v>1.0200000000000001E-2</v>
      </c>
      <c r="R1705" s="6">
        <f t="shared" si="107"/>
        <v>25.5</v>
      </c>
      <c r="S1705" t="s">
        <v>8325</v>
      </c>
      <c r="T1705" t="s">
        <v>8347</v>
      </c>
    </row>
    <row r="1706" spans="1:20" ht="43.2" x14ac:dyDescent="0.3">
      <c r="A1706">
        <v>1704</v>
      </c>
      <c r="B1706" s="3" t="s">
        <v>1705</v>
      </c>
      <c r="C1706" s="3" t="s">
        <v>5814</v>
      </c>
      <c r="D1706">
        <v>2000</v>
      </c>
      <c r="E1706">
        <v>1302</v>
      </c>
      <c r="F1706" t="s">
        <v>8221</v>
      </c>
      <c r="G1706" t="s">
        <v>8224</v>
      </c>
      <c r="H1706" t="s">
        <v>8246</v>
      </c>
      <c r="I1706">
        <v>1424056873</v>
      </c>
      <c r="J1706" s="10">
        <f t="shared" si="104"/>
        <v>42051.139733796299</v>
      </c>
      <c r="K1706">
        <v>1421464873</v>
      </c>
      <c r="L1706" s="10">
        <f t="shared" si="105"/>
        <v>42021.139733796299</v>
      </c>
      <c r="M1706" t="b">
        <v>0</v>
      </c>
      <c r="N1706">
        <v>11</v>
      </c>
      <c r="O1706" t="b">
        <v>0</v>
      </c>
      <c r="P1706" t="s">
        <v>8293</v>
      </c>
      <c r="Q1706" s="5">
        <f t="shared" si="106"/>
        <v>0.65100000000000002</v>
      </c>
      <c r="R1706" s="6">
        <f t="shared" si="107"/>
        <v>118.36363636363636</v>
      </c>
      <c r="S1706" t="s">
        <v>8325</v>
      </c>
      <c r="T1706" t="s">
        <v>8347</v>
      </c>
    </row>
    <row r="1707" spans="1:20" ht="43.2" x14ac:dyDescent="0.3">
      <c r="A1707">
        <v>1705</v>
      </c>
      <c r="B1707" s="3" t="s">
        <v>1706</v>
      </c>
      <c r="C1707" s="3" t="s">
        <v>5815</v>
      </c>
      <c r="D1707">
        <v>2000</v>
      </c>
      <c r="E1707">
        <v>0</v>
      </c>
      <c r="F1707" t="s">
        <v>8221</v>
      </c>
      <c r="G1707" t="s">
        <v>8224</v>
      </c>
      <c r="H1707" t="s">
        <v>8246</v>
      </c>
      <c r="I1707">
        <v>1441814400</v>
      </c>
      <c r="J1707" s="10">
        <f t="shared" si="104"/>
        <v>42256.666666666672</v>
      </c>
      <c r="K1707">
        <v>1440807846</v>
      </c>
      <c r="L1707" s="10">
        <f t="shared" si="105"/>
        <v>42245.016736111109</v>
      </c>
      <c r="M1707" t="b">
        <v>0</v>
      </c>
      <c r="N1707">
        <v>0</v>
      </c>
      <c r="O1707" t="b">
        <v>0</v>
      </c>
      <c r="P1707" t="s">
        <v>8293</v>
      </c>
      <c r="Q1707" s="5">
        <f t="shared" si="106"/>
        <v>0</v>
      </c>
      <c r="R1707" s="6" t="e">
        <f t="shared" si="107"/>
        <v>#DIV/0!</v>
      </c>
      <c r="S1707" t="s">
        <v>8325</v>
      </c>
      <c r="T1707" t="s">
        <v>8347</v>
      </c>
    </row>
    <row r="1708" spans="1:20" ht="43.2" x14ac:dyDescent="0.3">
      <c r="A1708">
        <v>1706</v>
      </c>
      <c r="B1708" s="3" t="s">
        <v>1707</v>
      </c>
      <c r="C1708" s="3" t="s">
        <v>5816</v>
      </c>
      <c r="D1708">
        <v>5500</v>
      </c>
      <c r="E1708">
        <v>0</v>
      </c>
      <c r="F1708" t="s">
        <v>8221</v>
      </c>
      <c r="G1708" t="s">
        <v>8236</v>
      </c>
      <c r="H1708" t="s">
        <v>8249</v>
      </c>
      <c r="I1708">
        <v>1440314472</v>
      </c>
      <c r="J1708" s="10">
        <f t="shared" si="104"/>
        <v>42239.306388888886</v>
      </c>
      <c r="K1708">
        <v>1435130472</v>
      </c>
      <c r="L1708" s="10">
        <f t="shared" si="105"/>
        <v>42179.306388888886</v>
      </c>
      <c r="M1708" t="b">
        <v>0</v>
      </c>
      <c r="N1708">
        <v>0</v>
      </c>
      <c r="O1708" t="b">
        <v>0</v>
      </c>
      <c r="P1708" t="s">
        <v>8293</v>
      </c>
      <c r="Q1708" s="5">
        <f t="shared" si="106"/>
        <v>0</v>
      </c>
      <c r="R1708" s="6" t="e">
        <f t="shared" si="107"/>
        <v>#DIV/0!</v>
      </c>
      <c r="S1708" t="s">
        <v>8325</v>
      </c>
      <c r="T1708" t="s">
        <v>8347</v>
      </c>
    </row>
    <row r="1709" spans="1:20" ht="43.2" x14ac:dyDescent="0.3">
      <c r="A1709">
        <v>1707</v>
      </c>
      <c r="B1709" s="3" t="s">
        <v>1708</v>
      </c>
      <c r="C1709" s="3" t="s">
        <v>5817</v>
      </c>
      <c r="D1709">
        <v>5000</v>
      </c>
      <c r="E1709">
        <v>487</v>
      </c>
      <c r="F1709" t="s">
        <v>8221</v>
      </c>
      <c r="G1709" t="s">
        <v>8224</v>
      </c>
      <c r="H1709" t="s">
        <v>8246</v>
      </c>
      <c r="I1709">
        <v>1459181895</v>
      </c>
      <c r="J1709" s="10">
        <f t="shared" si="104"/>
        <v>42457.679340277777</v>
      </c>
      <c r="K1709">
        <v>1456593495</v>
      </c>
      <c r="L1709" s="10">
        <f t="shared" si="105"/>
        <v>42427.721006944441</v>
      </c>
      <c r="M1709" t="b">
        <v>0</v>
      </c>
      <c r="N1709">
        <v>9</v>
      </c>
      <c r="O1709" t="b">
        <v>0</v>
      </c>
      <c r="P1709" t="s">
        <v>8293</v>
      </c>
      <c r="Q1709" s="5">
        <f t="shared" si="106"/>
        <v>9.74E-2</v>
      </c>
      <c r="R1709" s="6">
        <f t="shared" si="107"/>
        <v>54.111111111111114</v>
      </c>
      <c r="S1709" t="s">
        <v>8325</v>
      </c>
      <c r="T1709" t="s">
        <v>8347</v>
      </c>
    </row>
    <row r="1710" spans="1:20" ht="57.6" x14ac:dyDescent="0.3">
      <c r="A1710">
        <v>1708</v>
      </c>
      <c r="B1710" s="3" t="s">
        <v>1709</v>
      </c>
      <c r="C1710" s="3" t="s">
        <v>5818</v>
      </c>
      <c r="D1710">
        <v>7000</v>
      </c>
      <c r="E1710">
        <v>0</v>
      </c>
      <c r="F1710" t="s">
        <v>8221</v>
      </c>
      <c r="G1710" t="s">
        <v>8224</v>
      </c>
      <c r="H1710" t="s">
        <v>8246</v>
      </c>
      <c r="I1710">
        <v>1462135706</v>
      </c>
      <c r="J1710" s="10">
        <f t="shared" si="104"/>
        <v>42491.866967592592</v>
      </c>
      <c r="K1710">
        <v>1458679706</v>
      </c>
      <c r="L1710" s="10">
        <f t="shared" si="105"/>
        <v>42451.866967592592</v>
      </c>
      <c r="M1710" t="b">
        <v>0</v>
      </c>
      <c r="N1710">
        <v>0</v>
      </c>
      <c r="O1710" t="b">
        <v>0</v>
      </c>
      <c r="P1710" t="s">
        <v>8293</v>
      </c>
      <c r="Q1710" s="5">
        <f t="shared" si="106"/>
        <v>0</v>
      </c>
      <c r="R1710" s="6" t="e">
        <f t="shared" si="107"/>
        <v>#DIV/0!</v>
      </c>
      <c r="S1710" t="s">
        <v>8325</v>
      </c>
      <c r="T1710" t="s">
        <v>8347</v>
      </c>
    </row>
    <row r="1711" spans="1:20" ht="43.2" x14ac:dyDescent="0.3">
      <c r="A1711">
        <v>1709</v>
      </c>
      <c r="B1711" s="3" t="s">
        <v>1710</v>
      </c>
      <c r="C1711" s="3" t="s">
        <v>5819</v>
      </c>
      <c r="D1711">
        <v>1750</v>
      </c>
      <c r="E1711">
        <v>85</v>
      </c>
      <c r="F1711" t="s">
        <v>8221</v>
      </c>
      <c r="G1711" t="s">
        <v>8224</v>
      </c>
      <c r="H1711" t="s">
        <v>8246</v>
      </c>
      <c r="I1711">
        <v>1409513940</v>
      </c>
      <c r="J1711" s="10">
        <f t="shared" si="104"/>
        <v>41882.818749999999</v>
      </c>
      <c r="K1711">
        <v>1405949514</v>
      </c>
      <c r="L1711" s="10">
        <f t="shared" si="105"/>
        <v>41841.56381944444</v>
      </c>
      <c r="M1711" t="b">
        <v>0</v>
      </c>
      <c r="N1711">
        <v>4</v>
      </c>
      <c r="O1711" t="b">
        <v>0</v>
      </c>
      <c r="P1711" t="s">
        <v>8293</v>
      </c>
      <c r="Q1711" s="5">
        <f t="shared" si="106"/>
        <v>4.8571428571428571E-2</v>
      </c>
      <c r="R1711" s="6">
        <f t="shared" si="107"/>
        <v>21.25</v>
      </c>
      <c r="S1711" t="s">
        <v>8325</v>
      </c>
      <c r="T1711" t="s">
        <v>8347</v>
      </c>
    </row>
    <row r="1712" spans="1:20" ht="28.8" x14ac:dyDescent="0.3">
      <c r="A1712">
        <v>1710</v>
      </c>
      <c r="B1712" s="3" t="s">
        <v>1711</v>
      </c>
      <c r="C1712" s="3" t="s">
        <v>5820</v>
      </c>
      <c r="D1712">
        <v>5000</v>
      </c>
      <c r="E1712">
        <v>34</v>
      </c>
      <c r="F1712" t="s">
        <v>8221</v>
      </c>
      <c r="G1712" t="s">
        <v>8236</v>
      </c>
      <c r="H1712" t="s">
        <v>8249</v>
      </c>
      <c r="I1712">
        <v>1453122000</v>
      </c>
      <c r="J1712" s="10">
        <f t="shared" si="104"/>
        <v>42387.541666666672</v>
      </c>
      <c r="K1712">
        <v>1449151888</v>
      </c>
      <c r="L1712" s="10">
        <f t="shared" si="105"/>
        <v>42341.59129629629</v>
      </c>
      <c r="M1712" t="b">
        <v>0</v>
      </c>
      <c r="N1712">
        <v>1</v>
      </c>
      <c r="O1712" t="b">
        <v>0</v>
      </c>
      <c r="P1712" t="s">
        <v>8293</v>
      </c>
      <c r="Q1712" s="5">
        <f t="shared" si="106"/>
        <v>6.7999999999999996E-3</v>
      </c>
      <c r="R1712" s="6">
        <f t="shared" si="107"/>
        <v>34</v>
      </c>
      <c r="S1712" t="s">
        <v>8325</v>
      </c>
      <c r="T1712" t="s">
        <v>8347</v>
      </c>
    </row>
    <row r="1713" spans="1:20" ht="43.2" x14ac:dyDescent="0.3">
      <c r="A1713">
        <v>1711</v>
      </c>
      <c r="B1713" s="3" t="s">
        <v>1712</v>
      </c>
      <c r="C1713" s="3" t="s">
        <v>5821</v>
      </c>
      <c r="D1713">
        <v>10000</v>
      </c>
      <c r="E1713">
        <v>1050</v>
      </c>
      <c r="F1713" t="s">
        <v>8221</v>
      </c>
      <c r="G1713" t="s">
        <v>8224</v>
      </c>
      <c r="H1713" t="s">
        <v>8246</v>
      </c>
      <c r="I1713">
        <v>1409585434</v>
      </c>
      <c r="J1713" s="10">
        <f t="shared" si="104"/>
        <v>41883.646226851852</v>
      </c>
      <c r="K1713">
        <v>1406907034</v>
      </c>
      <c r="L1713" s="10">
        <f t="shared" si="105"/>
        <v>41852.646226851852</v>
      </c>
      <c r="M1713" t="b">
        <v>0</v>
      </c>
      <c r="N1713">
        <v>2</v>
      </c>
      <c r="O1713" t="b">
        <v>0</v>
      </c>
      <c r="P1713" t="s">
        <v>8293</v>
      </c>
      <c r="Q1713" s="5">
        <f t="shared" si="106"/>
        <v>0.105</v>
      </c>
      <c r="R1713" s="6">
        <f t="shared" si="107"/>
        <v>525</v>
      </c>
      <c r="S1713" t="s">
        <v>8325</v>
      </c>
      <c r="T1713" t="s">
        <v>8347</v>
      </c>
    </row>
    <row r="1714" spans="1:20" ht="57.6" x14ac:dyDescent="0.3">
      <c r="A1714">
        <v>1712</v>
      </c>
      <c r="B1714" s="3" t="s">
        <v>1713</v>
      </c>
      <c r="C1714" s="3" t="s">
        <v>5822</v>
      </c>
      <c r="D1714">
        <v>5000</v>
      </c>
      <c r="E1714">
        <v>0</v>
      </c>
      <c r="F1714" t="s">
        <v>8221</v>
      </c>
      <c r="G1714" t="s">
        <v>8224</v>
      </c>
      <c r="H1714" t="s">
        <v>8246</v>
      </c>
      <c r="I1714">
        <v>1435701353</v>
      </c>
      <c r="J1714" s="10">
        <f t="shared" si="104"/>
        <v>42185.913807870369</v>
      </c>
      <c r="K1714">
        <v>1430517353</v>
      </c>
      <c r="L1714" s="10">
        <f t="shared" si="105"/>
        <v>42125.913807870369</v>
      </c>
      <c r="M1714" t="b">
        <v>0</v>
      </c>
      <c r="N1714">
        <v>0</v>
      </c>
      <c r="O1714" t="b">
        <v>0</v>
      </c>
      <c r="P1714" t="s">
        <v>8293</v>
      </c>
      <c r="Q1714" s="5">
        <f t="shared" si="106"/>
        <v>0</v>
      </c>
      <c r="R1714" s="6" t="e">
        <f t="shared" si="107"/>
        <v>#DIV/0!</v>
      </c>
      <c r="S1714" t="s">
        <v>8325</v>
      </c>
      <c r="T1714" t="s">
        <v>8347</v>
      </c>
    </row>
    <row r="1715" spans="1:20" ht="57.6" x14ac:dyDescent="0.3">
      <c r="A1715">
        <v>1713</v>
      </c>
      <c r="B1715" s="3" t="s">
        <v>1714</v>
      </c>
      <c r="C1715" s="3" t="s">
        <v>5823</v>
      </c>
      <c r="D1715">
        <v>3000</v>
      </c>
      <c r="E1715">
        <v>50</v>
      </c>
      <c r="F1715" t="s">
        <v>8221</v>
      </c>
      <c r="G1715" t="s">
        <v>8224</v>
      </c>
      <c r="H1715" t="s">
        <v>8246</v>
      </c>
      <c r="I1715">
        <v>1412536412</v>
      </c>
      <c r="J1715" s="10">
        <f t="shared" si="104"/>
        <v>41917.801064814819</v>
      </c>
      <c r="K1715">
        <v>1409944412</v>
      </c>
      <c r="L1715" s="10">
        <f t="shared" si="105"/>
        <v>41887.801064814819</v>
      </c>
      <c r="M1715" t="b">
        <v>0</v>
      </c>
      <c r="N1715">
        <v>1</v>
      </c>
      <c r="O1715" t="b">
        <v>0</v>
      </c>
      <c r="P1715" t="s">
        <v>8293</v>
      </c>
      <c r="Q1715" s="5">
        <f t="shared" si="106"/>
        <v>1.6666666666666666E-2</v>
      </c>
      <c r="R1715" s="6">
        <f t="shared" si="107"/>
        <v>50</v>
      </c>
      <c r="S1715" t="s">
        <v>8325</v>
      </c>
      <c r="T1715" t="s">
        <v>8347</v>
      </c>
    </row>
    <row r="1716" spans="1:20" ht="43.2" x14ac:dyDescent="0.3">
      <c r="A1716">
        <v>1714</v>
      </c>
      <c r="B1716" s="3" t="s">
        <v>1715</v>
      </c>
      <c r="C1716" s="3" t="s">
        <v>5824</v>
      </c>
      <c r="D1716">
        <v>25000</v>
      </c>
      <c r="E1716">
        <v>1967</v>
      </c>
      <c r="F1716" t="s">
        <v>8221</v>
      </c>
      <c r="G1716" t="s">
        <v>8224</v>
      </c>
      <c r="H1716" t="s">
        <v>8246</v>
      </c>
      <c r="I1716">
        <v>1430517761</v>
      </c>
      <c r="J1716" s="10">
        <f t="shared" si="104"/>
        <v>42125.918530092589</v>
      </c>
      <c r="K1716">
        <v>1427925761</v>
      </c>
      <c r="L1716" s="10">
        <f t="shared" si="105"/>
        <v>42095.918530092589</v>
      </c>
      <c r="M1716" t="b">
        <v>0</v>
      </c>
      <c r="N1716">
        <v>17</v>
      </c>
      <c r="O1716" t="b">
        <v>0</v>
      </c>
      <c r="P1716" t="s">
        <v>8293</v>
      </c>
      <c r="Q1716" s="5">
        <f t="shared" si="106"/>
        <v>7.868E-2</v>
      </c>
      <c r="R1716" s="6">
        <f t="shared" si="107"/>
        <v>115.70588235294117</v>
      </c>
      <c r="S1716" t="s">
        <v>8325</v>
      </c>
      <c r="T1716" t="s">
        <v>8347</v>
      </c>
    </row>
    <row r="1717" spans="1:20" ht="43.2" x14ac:dyDescent="0.3">
      <c r="A1717">
        <v>1715</v>
      </c>
      <c r="B1717" s="3" t="s">
        <v>1716</v>
      </c>
      <c r="C1717" s="3" t="s">
        <v>5825</v>
      </c>
      <c r="D1717">
        <v>5000</v>
      </c>
      <c r="E1717">
        <v>11</v>
      </c>
      <c r="F1717" t="s">
        <v>8221</v>
      </c>
      <c r="G1717" t="s">
        <v>8224</v>
      </c>
      <c r="H1717" t="s">
        <v>8246</v>
      </c>
      <c r="I1717">
        <v>1427772120</v>
      </c>
      <c r="J1717" s="10">
        <f t="shared" si="104"/>
        <v>42094.140277777777</v>
      </c>
      <c r="K1717">
        <v>1425186785</v>
      </c>
      <c r="L1717" s="10">
        <f t="shared" si="105"/>
        <v>42064.217418981483</v>
      </c>
      <c r="M1717" t="b">
        <v>0</v>
      </c>
      <c r="N1717">
        <v>2</v>
      </c>
      <c r="O1717" t="b">
        <v>0</v>
      </c>
      <c r="P1717" t="s">
        <v>8293</v>
      </c>
      <c r="Q1717" s="5">
        <f t="shared" si="106"/>
        <v>2.2000000000000001E-3</v>
      </c>
      <c r="R1717" s="6">
        <f t="shared" si="107"/>
        <v>5.5</v>
      </c>
      <c r="S1717" t="s">
        <v>8325</v>
      </c>
      <c r="T1717" t="s">
        <v>8347</v>
      </c>
    </row>
    <row r="1718" spans="1:20" ht="43.2" x14ac:dyDescent="0.3">
      <c r="A1718">
        <v>1716</v>
      </c>
      <c r="B1718" s="3" t="s">
        <v>1717</v>
      </c>
      <c r="C1718" s="3" t="s">
        <v>5826</v>
      </c>
      <c r="D1718">
        <v>2000</v>
      </c>
      <c r="E1718">
        <v>150</v>
      </c>
      <c r="F1718" t="s">
        <v>8221</v>
      </c>
      <c r="G1718" t="s">
        <v>8224</v>
      </c>
      <c r="H1718" t="s">
        <v>8246</v>
      </c>
      <c r="I1718">
        <v>1481295099</v>
      </c>
      <c r="J1718" s="10">
        <f t="shared" si="104"/>
        <v>42713.619201388887</v>
      </c>
      <c r="K1718">
        <v>1477835499</v>
      </c>
      <c r="L1718" s="10">
        <f t="shared" si="105"/>
        <v>42673.577534722222</v>
      </c>
      <c r="M1718" t="b">
        <v>0</v>
      </c>
      <c r="N1718">
        <v>3</v>
      </c>
      <c r="O1718" t="b">
        <v>0</v>
      </c>
      <c r="P1718" t="s">
        <v>8293</v>
      </c>
      <c r="Q1718" s="5">
        <f t="shared" si="106"/>
        <v>7.4999999999999997E-2</v>
      </c>
      <c r="R1718" s="6">
        <f t="shared" si="107"/>
        <v>50</v>
      </c>
      <c r="S1718" t="s">
        <v>8325</v>
      </c>
      <c r="T1718" t="s">
        <v>8347</v>
      </c>
    </row>
    <row r="1719" spans="1:20" ht="43.2" x14ac:dyDescent="0.3">
      <c r="A1719">
        <v>1717</v>
      </c>
      <c r="B1719" s="3" t="s">
        <v>1718</v>
      </c>
      <c r="C1719" s="3" t="s">
        <v>5827</v>
      </c>
      <c r="D1719">
        <v>3265</v>
      </c>
      <c r="E1719">
        <v>1395</v>
      </c>
      <c r="F1719" t="s">
        <v>8221</v>
      </c>
      <c r="G1719" t="s">
        <v>8224</v>
      </c>
      <c r="H1719" t="s">
        <v>8246</v>
      </c>
      <c r="I1719">
        <v>1461211200</v>
      </c>
      <c r="J1719" s="10">
        <f t="shared" si="104"/>
        <v>42481.166666666672</v>
      </c>
      <c r="K1719">
        <v>1459467238</v>
      </c>
      <c r="L1719" s="10">
        <f t="shared" si="105"/>
        <v>42460.98192129629</v>
      </c>
      <c r="M1719" t="b">
        <v>0</v>
      </c>
      <c r="N1719">
        <v>41</v>
      </c>
      <c r="O1719" t="b">
        <v>0</v>
      </c>
      <c r="P1719" t="s">
        <v>8293</v>
      </c>
      <c r="Q1719" s="5">
        <f t="shared" si="106"/>
        <v>0.42725880551301687</v>
      </c>
      <c r="R1719" s="6">
        <f t="shared" si="107"/>
        <v>34.024390243902438</v>
      </c>
      <c r="S1719" t="s">
        <v>8325</v>
      </c>
      <c r="T1719" t="s">
        <v>8347</v>
      </c>
    </row>
    <row r="1720" spans="1:20" x14ac:dyDescent="0.3">
      <c r="A1720">
        <v>1718</v>
      </c>
      <c r="B1720" s="3" t="s">
        <v>1719</v>
      </c>
      <c r="C1720" s="3" t="s">
        <v>5828</v>
      </c>
      <c r="D1720">
        <v>35000</v>
      </c>
      <c r="E1720">
        <v>75</v>
      </c>
      <c r="F1720" t="s">
        <v>8221</v>
      </c>
      <c r="G1720" t="s">
        <v>8224</v>
      </c>
      <c r="H1720" t="s">
        <v>8246</v>
      </c>
      <c r="I1720">
        <v>1463201940</v>
      </c>
      <c r="J1720" s="10">
        <f t="shared" si="104"/>
        <v>42504.207638888889</v>
      </c>
      <c r="K1720">
        <v>1459435149</v>
      </c>
      <c r="L1720" s="10">
        <f t="shared" si="105"/>
        <v>42460.610520833332</v>
      </c>
      <c r="M1720" t="b">
        <v>0</v>
      </c>
      <c r="N1720">
        <v>2</v>
      </c>
      <c r="O1720" t="b">
        <v>0</v>
      </c>
      <c r="P1720" t="s">
        <v>8293</v>
      </c>
      <c r="Q1720" s="5">
        <f t="shared" si="106"/>
        <v>2.142857142857143E-3</v>
      </c>
      <c r="R1720" s="6">
        <f t="shared" si="107"/>
        <v>37.5</v>
      </c>
      <c r="S1720" t="s">
        <v>8325</v>
      </c>
      <c r="T1720" t="s">
        <v>8347</v>
      </c>
    </row>
    <row r="1721" spans="1:20" ht="43.2" x14ac:dyDescent="0.3">
      <c r="A1721">
        <v>1719</v>
      </c>
      <c r="B1721" s="3" t="s">
        <v>1720</v>
      </c>
      <c r="C1721" s="3" t="s">
        <v>5829</v>
      </c>
      <c r="D1721">
        <v>4000</v>
      </c>
      <c r="E1721">
        <v>35</v>
      </c>
      <c r="F1721" t="s">
        <v>8221</v>
      </c>
      <c r="G1721" t="s">
        <v>8224</v>
      </c>
      <c r="H1721" t="s">
        <v>8246</v>
      </c>
      <c r="I1721">
        <v>1410958191</v>
      </c>
      <c r="J1721" s="10">
        <f t="shared" si="104"/>
        <v>41899.534618055557</v>
      </c>
      <c r="K1721">
        <v>1408366191</v>
      </c>
      <c r="L1721" s="10">
        <f t="shared" si="105"/>
        <v>41869.534618055557</v>
      </c>
      <c r="M1721" t="b">
        <v>0</v>
      </c>
      <c r="N1721">
        <v>3</v>
      </c>
      <c r="O1721" t="b">
        <v>0</v>
      </c>
      <c r="P1721" t="s">
        <v>8293</v>
      </c>
      <c r="Q1721" s="5">
        <f t="shared" si="106"/>
        <v>8.7500000000000008E-3</v>
      </c>
      <c r="R1721" s="6">
        <f t="shared" si="107"/>
        <v>11.666666666666666</v>
      </c>
      <c r="S1721" t="s">
        <v>8325</v>
      </c>
      <c r="T1721" t="s">
        <v>8347</v>
      </c>
    </row>
    <row r="1722" spans="1:20" ht="43.2" x14ac:dyDescent="0.3">
      <c r="A1722">
        <v>1720</v>
      </c>
      <c r="B1722" s="3" t="s">
        <v>1721</v>
      </c>
      <c r="C1722" s="3" t="s">
        <v>5830</v>
      </c>
      <c r="D1722">
        <v>4000</v>
      </c>
      <c r="E1722">
        <v>225</v>
      </c>
      <c r="F1722" t="s">
        <v>8221</v>
      </c>
      <c r="G1722" t="s">
        <v>8224</v>
      </c>
      <c r="H1722" t="s">
        <v>8246</v>
      </c>
      <c r="I1722">
        <v>1415562471</v>
      </c>
      <c r="J1722" s="10">
        <f t="shared" si="104"/>
        <v>41952.824895833335</v>
      </c>
      <c r="K1722">
        <v>1412966871</v>
      </c>
      <c r="L1722" s="10">
        <f t="shared" si="105"/>
        <v>41922.783229166671</v>
      </c>
      <c r="M1722" t="b">
        <v>0</v>
      </c>
      <c r="N1722">
        <v>8</v>
      </c>
      <c r="O1722" t="b">
        <v>0</v>
      </c>
      <c r="P1722" t="s">
        <v>8293</v>
      </c>
      <c r="Q1722" s="5">
        <f t="shared" si="106"/>
        <v>5.6250000000000001E-2</v>
      </c>
      <c r="R1722" s="6">
        <f t="shared" si="107"/>
        <v>28.125</v>
      </c>
      <c r="S1722" t="s">
        <v>8325</v>
      </c>
      <c r="T1722" t="s">
        <v>8347</v>
      </c>
    </row>
    <row r="1723" spans="1:20" ht="43.2" x14ac:dyDescent="0.3">
      <c r="A1723">
        <v>1721</v>
      </c>
      <c r="B1723" s="3" t="s">
        <v>1722</v>
      </c>
      <c r="C1723" s="3" t="s">
        <v>5831</v>
      </c>
      <c r="D1723">
        <v>5000</v>
      </c>
      <c r="E1723">
        <v>0</v>
      </c>
      <c r="F1723" t="s">
        <v>8221</v>
      </c>
      <c r="G1723" t="s">
        <v>8224</v>
      </c>
      <c r="H1723" t="s">
        <v>8246</v>
      </c>
      <c r="I1723">
        <v>1449831863</v>
      </c>
      <c r="J1723" s="10">
        <f t="shared" si="104"/>
        <v>42349.461377314816</v>
      </c>
      <c r="K1723">
        <v>1447239863</v>
      </c>
      <c r="L1723" s="10">
        <f t="shared" si="105"/>
        <v>42319.461377314816</v>
      </c>
      <c r="M1723" t="b">
        <v>0</v>
      </c>
      <c r="N1723">
        <v>0</v>
      </c>
      <c r="O1723" t="b">
        <v>0</v>
      </c>
      <c r="P1723" t="s">
        <v>8293</v>
      </c>
      <c r="Q1723" s="5">
        <f t="shared" si="106"/>
        <v>0</v>
      </c>
      <c r="R1723" s="6" t="e">
        <f t="shared" si="107"/>
        <v>#DIV/0!</v>
      </c>
      <c r="S1723" t="s">
        <v>8325</v>
      </c>
      <c r="T1723" t="s">
        <v>8347</v>
      </c>
    </row>
    <row r="1724" spans="1:20" ht="43.2" x14ac:dyDescent="0.3">
      <c r="A1724">
        <v>1722</v>
      </c>
      <c r="B1724" s="3" t="s">
        <v>1723</v>
      </c>
      <c r="C1724" s="3" t="s">
        <v>5832</v>
      </c>
      <c r="D1724">
        <v>2880</v>
      </c>
      <c r="E1724">
        <v>1</v>
      </c>
      <c r="F1724" t="s">
        <v>8221</v>
      </c>
      <c r="G1724" t="s">
        <v>8224</v>
      </c>
      <c r="H1724" t="s">
        <v>8246</v>
      </c>
      <c r="I1724">
        <v>1459642200</v>
      </c>
      <c r="J1724" s="10">
        <f t="shared" si="104"/>
        <v>42463.006944444445</v>
      </c>
      <c r="K1724">
        <v>1456441429</v>
      </c>
      <c r="L1724" s="10">
        <f t="shared" si="105"/>
        <v>42425.960983796293</v>
      </c>
      <c r="M1724" t="b">
        <v>0</v>
      </c>
      <c r="N1724">
        <v>1</v>
      </c>
      <c r="O1724" t="b">
        <v>0</v>
      </c>
      <c r="P1724" t="s">
        <v>8293</v>
      </c>
      <c r="Q1724" s="5">
        <f t="shared" si="106"/>
        <v>3.4722222222222224E-4</v>
      </c>
      <c r="R1724" s="6">
        <f t="shared" si="107"/>
        <v>1</v>
      </c>
      <c r="S1724" t="s">
        <v>8325</v>
      </c>
      <c r="T1724" t="s">
        <v>8347</v>
      </c>
    </row>
    <row r="1725" spans="1:20" ht="57.6" x14ac:dyDescent="0.3">
      <c r="A1725">
        <v>1723</v>
      </c>
      <c r="B1725" s="3" t="s">
        <v>1724</v>
      </c>
      <c r="C1725" s="3" t="s">
        <v>5833</v>
      </c>
      <c r="D1725">
        <v>10000</v>
      </c>
      <c r="E1725">
        <v>650</v>
      </c>
      <c r="F1725" t="s">
        <v>8221</v>
      </c>
      <c r="G1725" t="s">
        <v>8224</v>
      </c>
      <c r="H1725" t="s">
        <v>8246</v>
      </c>
      <c r="I1725">
        <v>1435730400</v>
      </c>
      <c r="J1725" s="10">
        <f t="shared" si="104"/>
        <v>42186.25</v>
      </c>
      <c r="K1725">
        <v>1430855315</v>
      </c>
      <c r="L1725" s="10">
        <f t="shared" si="105"/>
        <v>42129.82540509259</v>
      </c>
      <c r="M1725" t="b">
        <v>0</v>
      </c>
      <c r="N1725">
        <v>3</v>
      </c>
      <c r="O1725" t="b">
        <v>0</v>
      </c>
      <c r="P1725" t="s">
        <v>8293</v>
      </c>
      <c r="Q1725" s="5">
        <f t="shared" si="106"/>
        <v>6.5000000000000002E-2</v>
      </c>
      <c r="R1725" s="6">
        <f t="shared" si="107"/>
        <v>216.66666666666666</v>
      </c>
      <c r="S1725" t="s">
        <v>8325</v>
      </c>
      <c r="T1725" t="s">
        <v>8347</v>
      </c>
    </row>
    <row r="1726" spans="1:20" ht="43.2" x14ac:dyDescent="0.3">
      <c r="A1726">
        <v>1724</v>
      </c>
      <c r="B1726" s="3" t="s">
        <v>1725</v>
      </c>
      <c r="C1726" s="3" t="s">
        <v>5834</v>
      </c>
      <c r="D1726">
        <v>6000</v>
      </c>
      <c r="E1726">
        <v>35</v>
      </c>
      <c r="F1726" t="s">
        <v>8221</v>
      </c>
      <c r="G1726" t="s">
        <v>8224</v>
      </c>
      <c r="H1726" t="s">
        <v>8246</v>
      </c>
      <c r="I1726">
        <v>1414707762</v>
      </c>
      <c r="J1726" s="10">
        <f t="shared" si="104"/>
        <v>41942.932430555556</v>
      </c>
      <c r="K1726">
        <v>1412115762</v>
      </c>
      <c r="L1726" s="10">
        <f t="shared" si="105"/>
        <v>41912.932430555556</v>
      </c>
      <c r="M1726" t="b">
        <v>0</v>
      </c>
      <c r="N1726">
        <v>4</v>
      </c>
      <c r="O1726" t="b">
        <v>0</v>
      </c>
      <c r="P1726" t="s">
        <v>8293</v>
      </c>
      <c r="Q1726" s="5">
        <f t="shared" si="106"/>
        <v>5.8333333333333336E-3</v>
      </c>
      <c r="R1726" s="6">
        <f t="shared" si="107"/>
        <v>8.75</v>
      </c>
      <c r="S1726" t="s">
        <v>8325</v>
      </c>
      <c r="T1726" t="s">
        <v>8347</v>
      </c>
    </row>
    <row r="1727" spans="1:20" ht="43.2" x14ac:dyDescent="0.3">
      <c r="A1727">
        <v>1725</v>
      </c>
      <c r="B1727" s="3" t="s">
        <v>1726</v>
      </c>
      <c r="C1727" s="3" t="s">
        <v>5835</v>
      </c>
      <c r="D1727">
        <v>5500</v>
      </c>
      <c r="E1727">
        <v>560</v>
      </c>
      <c r="F1727" t="s">
        <v>8221</v>
      </c>
      <c r="G1727" t="s">
        <v>8224</v>
      </c>
      <c r="H1727" t="s">
        <v>8246</v>
      </c>
      <c r="I1727">
        <v>1408922049</v>
      </c>
      <c r="J1727" s="10">
        <f t="shared" si="104"/>
        <v>41875.968159722222</v>
      </c>
      <c r="K1727">
        <v>1406330049</v>
      </c>
      <c r="L1727" s="10">
        <f t="shared" si="105"/>
        <v>41845.968159722222</v>
      </c>
      <c r="M1727" t="b">
        <v>0</v>
      </c>
      <c r="N1727">
        <v>9</v>
      </c>
      <c r="O1727" t="b">
        <v>0</v>
      </c>
      <c r="P1727" t="s">
        <v>8293</v>
      </c>
      <c r="Q1727" s="5">
        <f t="shared" si="106"/>
        <v>0.10181818181818182</v>
      </c>
      <c r="R1727" s="6">
        <f t="shared" si="107"/>
        <v>62.222222222222221</v>
      </c>
      <c r="S1727" t="s">
        <v>8325</v>
      </c>
      <c r="T1727" t="s">
        <v>8347</v>
      </c>
    </row>
    <row r="1728" spans="1:20" ht="28.8" x14ac:dyDescent="0.3">
      <c r="A1728">
        <v>1726</v>
      </c>
      <c r="B1728" s="3" t="s">
        <v>1727</v>
      </c>
      <c r="C1728" s="3" t="s">
        <v>5836</v>
      </c>
      <c r="D1728">
        <v>6500</v>
      </c>
      <c r="E1728">
        <v>2196</v>
      </c>
      <c r="F1728" t="s">
        <v>8221</v>
      </c>
      <c r="G1728" t="s">
        <v>8224</v>
      </c>
      <c r="H1728" t="s">
        <v>8246</v>
      </c>
      <c r="I1728">
        <v>1403906664</v>
      </c>
      <c r="J1728" s="10">
        <f t="shared" si="104"/>
        <v>41817.919722222221</v>
      </c>
      <c r="K1728">
        <v>1401401064</v>
      </c>
      <c r="L1728" s="10">
        <f t="shared" si="105"/>
        <v>41788.919722222221</v>
      </c>
      <c r="M1728" t="b">
        <v>0</v>
      </c>
      <c r="N1728">
        <v>16</v>
      </c>
      <c r="O1728" t="b">
        <v>0</v>
      </c>
      <c r="P1728" t="s">
        <v>8293</v>
      </c>
      <c r="Q1728" s="5">
        <f t="shared" si="106"/>
        <v>0.33784615384615385</v>
      </c>
      <c r="R1728" s="6">
        <f t="shared" si="107"/>
        <v>137.25</v>
      </c>
      <c r="S1728" t="s">
        <v>8325</v>
      </c>
      <c r="T1728" t="s">
        <v>8347</v>
      </c>
    </row>
    <row r="1729" spans="1:20" ht="43.2" x14ac:dyDescent="0.3">
      <c r="A1729">
        <v>1727</v>
      </c>
      <c r="B1729" s="3" t="s">
        <v>1728</v>
      </c>
      <c r="C1729" s="3" t="s">
        <v>5837</v>
      </c>
      <c r="D1729">
        <v>3000</v>
      </c>
      <c r="E1729">
        <v>1</v>
      </c>
      <c r="F1729" t="s">
        <v>8221</v>
      </c>
      <c r="G1729" t="s">
        <v>8225</v>
      </c>
      <c r="H1729" t="s">
        <v>8247</v>
      </c>
      <c r="I1729">
        <v>1428231600</v>
      </c>
      <c r="J1729" s="10">
        <f t="shared" si="104"/>
        <v>42099.458333333328</v>
      </c>
      <c r="K1729">
        <v>1423520177</v>
      </c>
      <c r="L1729" s="10">
        <f t="shared" si="105"/>
        <v>42044.927974537044</v>
      </c>
      <c r="M1729" t="b">
        <v>0</v>
      </c>
      <c r="N1729">
        <v>1</v>
      </c>
      <c r="O1729" t="b">
        <v>0</v>
      </c>
      <c r="P1729" t="s">
        <v>8293</v>
      </c>
      <c r="Q1729" s="5">
        <f t="shared" si="106"/>
        <v>3.3333333333333332E-4</v>
      </c>
      <c r="R1729" s="6">
        <f t="shared" si="107"/>
        <v>1</v>
      </c>
      <c r="S1729" t="s">
        <v>8325</v>
      </c>
      <c r="T1729" t="s">
        <v>8347</v>
      </c>
    </row>
    <row r="1730" spans="1:20" ht="43.2" x14ac:dyDescent="0.3">
      <c r="A1730">
        <v>1728</v>
      </c>
      <c r="B1730" s="3" t="s">
        <v>1729</v>
      </c>
      <c r="C1730" s="3" t="s">
        <v>5838</v>
      </c>
      <c r="D1730">
        <v>1250</v>
      </c>
      <c r="E1730">
        <v>855</v>
      </c>
      <c r="F1730" t="s">
        <v>8221</v>
      </c>
      <c r="G1730" t="s">
        <v>8224</v>
      </c>
      <c r="H1730" t="s">
        <v>8246</v>
      </c>
      <c r="I1730">
        <v>1445439674</v>
      </c>
      <c r="J1730" s="10">
        <f t="shared" si="104"/>
        <v>42298.625856481478</v>
      </c>
      <c r="K1730">
        <v>1442847674</v>
      </c>
      <c r="L1730" s="10">
        <f t="shared" si="105"/>
        <v>42268.625856481478</v>
      </c>
      <c r="M1730" t="b">
        <v>0</v>
      </c>
      <c r="N1730">
        <v>7</v>
      </c>
      <c r="O1730" t="b">
        <v>0</v>
      </c>
      <c r="P1730" t="s">
        <v>8293</v>
      </c>
      <c r="Q1730" s="5">
        <f t="shared" si="106"/>
        <v>0.68400000000000005</v>
      </c>
      <c r="R1730" s="6">
        <f t="shared" si="107"/>
        <v>122.14285714285714</v>
      </c>
      <c r="S1730" t="s">
        <v>8325</v>
      </c>
      <c r="T1730" t="s">
        <v>8347</v>
      </c>
    </row>
    <row r="1731" spans="1:20" ht="43.2" x14ac:dyDescent="0.3">
      <c r="A1731">
        <v>1729</v>
      </c>
      <c r="B1731" s="3" t="s">
        <v>1730</v>
      </c>
      <c r="C1731" s="3" t="s">
        <v>5839</v>
      </c>
      <c r="D1731">
        <v>10000</v>
      </c>
      <c r="E1731">
        <v>0</v>
      </c>
      <c r="F1731" t="s">
        <v>8221</v>
      </c>
      <c r="G1731" t="s">
        <v>8224</v>
      </c>
      <c r="H1731" t="s">
        <v>8246</v>
      </c>
      <c r="I1731">
        <v>1465521306</v>
      </c>
      <c r="J1731" s="10">
        <f t="shared" ref="J1731:J1794" si="108">(((I1731/60)/60)/24)+DATE(1970,1,1)</f>
        <v>42531.052152777775</v>
      </c>
      <c r="K1731">
        <v>1460337306</v>
      </c>
      <c r="L1731" s="10">
        <f t="shared" ref="L1731:L1794" si="109">(((K1731/60)/60)/24)+DATE(1970,1,1)</f>
        <v>42471.052152777775</v>
      </c>
      <c r="M1731" t="b">
        <v>0</v>
      </c>
      <c r="N1731">
        <v>0</v>
      </c>
      <c r="O1731" t="b">
        <v>0</v>
      </c>
      <c r="P1731" t="s">
        <v>8293</v>
      </c>
      <c r="Q1731" s="5">
        <f t="shared" ref="Q1731:Q1794" si="110">E1731/D1731</f>
        <v>0</v>
      </c>
      <c r="R1731" s="6" t="e">
        <f t="shared" ref="R1731:R1794" si="111">E1731/N1731</f>
        <v>#DIV/0!</v>
      </c>
      <c r="S1731" t="s">
        <v>8325</v>
      </c>
      <c r="T1731" t="s">
        <v>8347</v>
      </c>
    </row>
    <row r="1732" spans="1:20" ht="43.2" x14ac:dyDescent="0.3">
      <c r="A1732">
        <v>1730</v>
      </c>
      <c r="B1732" s="3" t="s">
        <v>1731</v>
      </c>
      <c r="C1732" s="3" t="s">
        <v>5840</v>
      </c>
      <c r="D1732">
        <v>3000</v>
      </c>
      <c r="E1732">
        <v>0</v>
      </c>
      <c r="F1732" t="s">
        <v>8221</v>
      </c>
      <c r="G1732" t="s">
        <v>8224</v>
      </c>
      <c r="H1732" t="s">
        <v>8246</v>
      </c>
      <c r="I1732">
        <v>1445738783</v>
      </c>
      <c r="J1732" s="10">
        <f t="shared" si="108"/>
        <v>42302.087766203709</v>
      </c>
      <c r="K1732">
        <v>1443146783</v>
      </c>
      <c r="L1732" s="10">
        <f t="shared" si="109"/>
        <v>42272.087766203709</v>
      </c>
      <c r="M1732" t="b">
        <v>0</v>
      </c>
      <c r="N1732">
        <v>0</v>
      </c>
      <c r="O1732" t="b">
        <v>0</v>
      </c>
      <c r="P1732" t="s">
        <v>8293</v>
      </c>
      <c r="Q1732" s="5">
        <f t="shared" si="110"/>
        <v>0</v>
      </c>
      <c r="R1732" s="6" t="e">
        <f t="shared" si="111"/>
        <v>#DIV/0!</v>
      </c>
      <c r="S1732" t="s">
        <v>8325</v>
      </c>
      <c r="T1732" t="s">
        <v>8347</v>
      </c>
    </row>
    <row r="1733" spans="1:20" ht="28.8" x14ac:dyDescent="0.3">
      <c r="A1733">
        <v>1731</v>
      </c>
      <c r="B1733" s="3" t="s">
        <v>1732</v>
      </c>
      <c r="C1733" s="3" t="s">
        <v>5841</v>
      </c>
      <c r="D1733">
        <v>1000</v>
      </c>
      <c r="E1733">
        <v>0</v>
      </c>
      <c r="F1733" t="s">
        <v>8221</v>
      </c>
      <c r="G1733" t="s">
        <v>8224</v>
      </c>
      <c r="H1733" t="s">
        <v>8246</v>
      </c>
      <c r="I1733">
        <v>1434034800</v>
      </c>
      <c r="J1733" s="10">
        <f t="shared" si="108"/>
        <v>42166.625</v>
      </c>
      <c r="K1733">
        <v>1432849552</v>
      </c>
      <c r="L1733" s="10">
        <f t="shared" si="109"/>
        <v>42152.906851851847</v>
      </c>
      <c r="M1733" t="b">
        <v>0</v>
      </c>
      <c r="N1733">
        <v>0</v>
      </c>
      <c r="O1733" t="b">
        <v>0</v>
      </c>
      <c r="P1733" t="s">
        <v>8293</v>
      </c>
      <c r="Q1733" s="5">
        <f t="shared" si="110"/>
        <v>0</v>
      </c>
      <c r="R1733" s="6" t="e">
        <f t="shared" si="111"/>
        <v>#DIV/0!</v>
      </c>
      <c r="S1733" t="s">
        <v>8325</v>
      </c>
      <c r="T1733" t="s">
        <v>8347</v>
      </c>
    </row>
    <row r="1734" spans="1:20" ht="43.2" x14ac:dyDescent="0.3">
      <c r="A1734">
        <v>1732</v>
      </c>
      <c r="B1734" s="3" t="s">
        <v>1733</v>
      </c>
      <c r="C1734" s="3" t="s">
        <v>5842</v>
      </c>
      <c r="D1734">
        <v>4000</v>
      </c>
      <c r="E1734">
        <v>0</v>
      </c>
      <c r="F1734" t="s">
        <v>8221</v>
      </c>
      <c r="G1734" t="s">
        <v>8224</v>
      </c>
      <c r="H1734" t="s">
        <v>8246</v>
      </c>
      <c r="I1734">
        <v>1452920400</v>
      </c>
      <c r="J1734" s="10">
        <f t="shared" si="108"/>
        <v>42385.208333333328</v>
      </c>
      <c r="K1734">
        <v>1447777481</v>
      </c>
      <c r="L1734" s="10">
        <f t="shared" si="109"/>
        <v>42325.683807870373</v>
      </c>
      <c r="M1734" t="b">
        <v>0</v>
      </c>
      <c r="N1734">
        <v>0</v>
      </c>
      <c r="O1734" t="b">
        <v>0</v>
      </c>
      <c r="P1734" t="s">
        <v>8293</v>
      </c>
      <c r="Q1734" s="5">
        <f t="shared" si="110"/>
        <v>0</v>
      </c>
      <c r="R1734" s="6" t="e">
        <f t="shared" si="111"/>
        <v>#DIV/0!</v>
      </c>
      <c r="S1734" t="s">
        <v>8325</v>
      </c>
      <c r="T1734" t="s">
        <v>8347</v>
      </c>
    </row>
    <row r="1735" spans="1:20" ht="43.2" x14ac:dyDescent="0.3">
      <c r="A1735">
        <v>1733</v>
      </c>
      <c r="B1735" s="3" t="s">
        <v>1734</v>
      </c>
      <c r="C1735" s="3" t="s">
        <v>5843</v>
      </c>
      <c r="D1735">
        <v>10000</v>
      </c>
      <c r="E1735">
        <v>0</v>
      </c>
      <c r="F1735" t="s">
        <v>8221</v>
      </c>
      <c r="G1735" t="s">
        <v>8224</v>
      </c>
      <c r="H1735" t="s">
        <v>8246</v>
      </c>
      <c r="I1735">
        <v>1473802200</v>
      </c>
      <c r="J1735" s="10">
        <f t="shared" si="108"/>
        <v>42626.895833333328</v>
      </c>
      <c r="K1735">
        <v>1472746374</v>
      </c>
      <c r="L1735" s="10">
        <f t="shared" si="109"/>
        <v>42614.675625000003</v>
      </c>
      <c r="M1735" t="b">
        <v>0</v>
      </c>
      <c r="N1735">
        <v>0</v>
      </c>
      <c r="O1735" t="b">
        <v>0</v>
      </c>
      <c r="P1735" t="s">
        <v>8293</v>
      </c>
      <c r="Q1735" s="5">
        <f t="shared" si="110"/>
        <v>0</v>
      </c>
      <c r="R1735" s="6" t="e">
        <f t="shared" si="111"/>
        <v>#DIV/0!</v>
      </c>
      <c r="S1735" t="s">
        <v>8325</v>
      </c>
      <c r="T1735" t="s">
        <v>8347</v>
      </c>
    </row>
    <row r="1736" spans="1:20" ht="43.2" x14ac:dyDescent="0.3">
      <c r="A1736">
        <v>1734</v>
      </c>
      <c r="B1736" s="3" t="s">
        <v>1735</v>
      </c>
      <c r="C1736" s="3" t="s">
        <v>5844</v>
      </c>
      <c r="D1736">
        <v>4500</v>
      </c>
      <c r="E1736">
        <v>1</v>
      </c>
      <c r="F1736" t="s">
        <v>8221</v>
      </c>
      <c r="G1736" t="s">
        <v>8224</v>
      </c>
      <c r="H1736" t="s">
        <v>8246</v>
      </c>
      <c r="I1736">
        <v>1431046356</v>
      </c>
      <c r="J1736" s="10">
        <f t="shared" si="108"/>
        <v>42132.036527777775</v>
      </c>
      <c r="K1736">
        <v>1428454356</v>
      </c>
      <c r="L1736" s="10">
        <f t="shared" si="109"/>
        <v>42102.036527777775</v>
      </c>
      <c r="M1736" t="b">
        <v>0</v>
      </c>
      <c r="N1736">
        <v>1</v>
      </c>
      <c r="O1736" t="b">
        <v>0</v>
      </c>
      <c r="P1736" t="s">
        <v>8293</v>
      </c>
      <c r="Q1736" s="5">
        <f t="shared" si="110"/>
        <v>2.2222222222222223E-4</v>
      </c>
      <c r="R1736" s="6">
        <f t="shared" si="111"/>
        <v>1</v>
      </c>
      <c r="S1736" t="s">
        <v>8325</v>
      </c>
      <c r="T1736" t="s">
        <v>8347</v>
      </c>
    </row>
    <row r="1737" spans="1:20" ht="43.2" x14ac:dyDescent="0.3">
      <c r="A1737">
        <v>1735</v>
      </c>
      <c r="B1737" s="3" t="s">
        <v>1736</v>
      </c>
      <c r="C1737" s="3" t="s">
        <v>5845</v>
      </c>
      <c r="D1737">
        <v>1000</v>
      </c>
      <c r="E1737">
        <v>110</v>
      </c>
      <c r="F1737" t="s">
        <v>8221</v>
      </c>
      <c r="G1737" t="s">
        <v>8224</v>
      </c>
      <c r="H1737" t="s">
        <v>8246</v>
      </c>
      <c r="I1737">
        <v>1470598345</v>
      </c>
      <c r="J1737" s="10">
        <f t="shared" si="108"/>
        <v>42589.814178240747</v>
      </c>
      <c r="K1737">
        <v>1468006345</v>
      </c>
      <c r="L1737" s="10">
        <f t="shared" si="109"/>
        <v>42559.814178240747</v>
      </c>
      <c r="M1737" t="b">
        <v>0</v>
      </c>
      <c r="N1737">
        <v>2</v>
      </c>
      <c r="O1737" t="b">
        <v>0</v>
      </c>
      <c r="P1737" t="s">
        <v>8293</v>
      </c>
      <c r="Q1737" s="5">
        <f t="shared" si="110"/>
        <v>0.11</v>
      </c>
      <c r="R1737" s="6">
        <f t="shared" si="111"/>
        <v>55</v>
      </c>
      <c r="S1737" t="s">
        <v>8325</v>
      </c>
      <c r="T1737" t="s">
        <v>8347</v>
      </c>
    </row>
    <row r="1738" spans="1:20" ht="28.8" x14ac:dyDescent="0.3">
      <c r="A1738">
        <v>1736</v>
      </c>
      <c r="B1738" s="3" t="s">
        <v>1737</v>
      </c>
      <c r="C1738" s="3" t="s">
        <v>5846</v>
      </c>
      <c r="D1738">
        <v>3000</v>
      </c>
      <c r="E1738">
        <v>22</v>
      </c>
      <c r="F1738" t="s">
        <v>8221</v>
      </c>
      <c r="G1738" t="s">
        <v>8224</v>
      </c>
      <c r="H1738" t="s">
        <v>8246</v>
      </c>
      <c r="I1738">
        <v>1447018833</v>
      </c>
      <c r="J1738" s="10">
        <f t="shared" si="108"/>
        <v>42316.90315972222</v>
      </c>
      <c r="K1738">
        <v>1444423233</v>
      </c>
      <c r="L1738" s="10">
        <f t="shared" si="109"/>
        <v>42286.861493055556</v>
      </c>
      <c r="M1738" t="b">
        <v>0</v>
      </c>
      <c r="N1738">
        <v>1</v>
      </c>
      <c r="O1738" t="b">
        <v>0</v>
      </c>
      <c r="P1738" t="s">
        <v>8293</v>
      </c>
      <c r="Q1738" s="5">
        <f t="shared" si="110"/>
        <v>7.3333333333333332E-3</v>
      </c>
      <c r="R1738" s="6">
        <f t="shared" si="111"/>
        <v>22</v>
      </c>
      <c r="S1738" t="s">
        <v>8325</v>
      </c>
      <c r="T1738" t="s">
        <v>8347</v>
      </c>
    </row>
    <row r="1739" spans="1:20" ht="43.2" x14ac:dyDescent="0.3">
      <c r="A1739">
        <v>1737</v>
      </c>
      <c r="B1739" s="3" t="s">
        <v>1738</v>
      </c>
      <c r="C1739" s="3" t="s">
        <v>5847</v>
      </c>
      <c r="D1739">
        <v>4000</v>
      </c>
      <c r="E1739">
        <v>850</v>
      </c>
      <c r="F1739" t="s">
        <v>8221</v>
      </c>
      <c r="G1739" t="s">
        <v>8224</v>
      </c>
      <c r="H1739" t="s">
        <v>8246</v>
      </c>
      <c r="I1739">
        <v>1437432392</v>
      </c>
      <c r="J1739" s="10">
        <f t="shared" si="108"/>
        <v>42205.948981481488</v>
      </c>
      <c r="K1739">
        <v>1434840392</v>
      </c>
      <c r="L1739" s="10">
        <f t="shared" si="109"/>
        <v>42175.948981481488</v>
      </c>
      <c r="M1739" t="b">
        <v>0</v>
      </c>
      <c r="N1739">
        <v>15</v>
      </c>
      <c r="O1739" t="b">
        <v>0</v>
      </c>
      <c r="P1739" t="s">
        <v>8293</v>
      </c>
      <c r="Q1739" s="5">
        <f t="shared" si="110"/>
        <v>0.21249999999999999</v>
      </c>
      <c r="R1739" s="6">
        <f t="shared" si="111"/>
        <v>56.666666666666664</v>
      </c>
      <c r="S1739" t="s">
        <v>8325</v>
      </c>
      <c r="T1739" t="s">
        <v>8347</v>
      </c>
    </row>
    <row r="1740" spans="1:20" ht="28.8" x14ac:dyDescent="0.3">
      <c r="A1740">
        <v>1738</v>
      </c>
      <c r="B1740" s="3" t="s">
        <v>1739</v>
      </c>
      <c r="C1740" s="3" t="s">
        <v>5848</v>
      </c>
      <c r="D1740">
        <v>5000</v>
      </c>
      <c r="E1740">
        <v>20</v>
      </c>
      <c r="F1740" t="s">
        <v>8221</v>
      </c>
      <c r="G1740" t="s">
        <v>8224</v>
      </c>
      <c r="H1740" t="s">
        <v>8246</v>
      </c>
      <c r="I1740">
        <v>1412283542</v>
      </c>
      <c r="J1740" s="10">
        <f t="shared" si="108"/>
        <v>41914.874328703707</v>
      </c>
      <c r="K1740">
        <v>1409691542</v>
      </c>
      <c r="L1740" s="10">
        <f t="shared" si="109"/>
        <v>41884.874328703707</v>
      </c>
      <c r="M1740" t="b">
        <v>0</v>
      </c>
      <c r="N1740">
        <v>1</v>
      </c>
      <c r="O1740" t="b">
        <v>0</v>
      </c>
      <c r="P1740" t="s">
        <v>8293</v>
      </c>
      <c r="Q1740" s="5">
        <f t="shared" si="110"/>
        <v>4.0000000000000001E-3</v>
      </c>
      <c r="R1740" s="6">
        <f t="shared" si="111"/>
        <v>20</v>
      </c>
      <c r="S1740" t="s">
        <v>8325</v>
      </c>
      <c r="T1740" t="s">
        <v>8347</v>
      </c>
    </row>
    <row r="1741" spans="1:20" ht="43.2" x14ac:dyDescent="0.3">
      <c r="A1741">
        <v>1739</v>
      </c>
      <c r="B1741" s="3" t="s">
        <v>1740</v>
      </c>
      <c r="C1741" s="3" t="s">
        <v>5849</v>
      </c>
      <c r="D1741">
        <v>1000</v>
      </c>
      <c r="E1741">
        <v>1</v>
      </c>
      <c r="F1741" t="s">
        <v>8221</v>
      </c>
      <c r="G1741" t="s">
        <v>8224</v>
      </c>
      <c r="H1741" t="s">
        <v>8246</v>
      </c>
      <c r="I1741">
        <v>1462391932</v>
      </c>
      <c r="J1741" s="10">
        <f t="shared" si="108"/>
        <v>42494.832546296297</v>
      </c>
      <c r="K1741">
        <v>1457297932</v>
      </c>
      <c r="L1741" s="10">
        <f t="shared" si="109"/>
        <v>42435.874212962968</v>
      </c>
      <c r="M1741" t="b">
        <v>0</v>
      </c>
      <c r="N1741">
        <v>1</v>
      </c>
      <c r="O1741" t="b">
        <v>0</v>
      </c>
      <c r="P1741" t="s">
        <v>8293</v>
      </c>
      <c r="Q1741" s="5">
        <f t="shared" si="110"/>
        <v>1E-3</v>
      </c>
      <c r="R1741" s="6">
        <f t="shared" si="111"/>
        <v>1</v>
      </c>
      <c r="S1741" t="s">
        <v>8325</v>
      </c>
      <c r="T1741" t="s">
        <v>8347</v>
      </c>
    </row>
    <row r="1742" spans="1:20" ht="43.2" x14ac:dyDescent="0.3">
      <c r="A1742">
        <v>1740</v>
      </c>
      <c r="B1742" s="3" t="s">
        <v>1741</v>
      </c>
      <c r="C1742" s="3" t="s">
        <v>5850</v>
      </c>
      <c r="D1742">
        <v>3000</v>
      </c>
      <c r="E1742">
        <v>0</v>
      </c>
      <c r="F1742" t="s">
        <v>8221</v>
      </c>
      <c r="G1742" t="s">
        <v>8224</v>
      </c>
      <c r="H1742" t="s">
        <v>8246</v>
      </c>
      <c r="I1742">
        <v>1437075422</v>
      </c>
      <c r="J1742" s="10">
        <f t="shared" si="108"/>
        <v>42201.817384259266</v>
      </c>
      <c r="K1742">
        <v>1434483422</v>
      </c>
      <c r="L1742" s="10">
        <f t="shared" si="109"/>
        <v>42171.817384259266</v>
      </c>
      <c r="M1742" t="b">
        <v>0</v>
      </c>
      <c r="N1742">
        <v>0</v>
      </c>
      <c r="O1742" t="b">
        <v>0</v>
      </c>
      <c r="P1742" t="s">
        <v>8293</v>
      </c>
      <c r="Q1742" s="5">
        <f t="shared" si="110"/>
        <v>0</v>
      </c>
      <c r="R1742" s="6" t="e">
        <f t="shared" si="111"/>
        <v>#DIV/0!</v>
      </c>
      <c r="S1742" t="s">
        <v>8325</v>
      </c>
      <c r="T1742" t="s">
        <v>8347</v>
      </c>
    </row>
    <row r="1743" spans="1:20" ht="28.8" x14ac:dyDescent="0.3">
      <c r="A1743">
        <v>1741</v>
      </c>
      <c r="B1743" s="3" t="s">
        <v>1742</v>
      </c>
      <c r="C1743" s="3" t="s">
        <v>5851</v>
      </c>
      <c r="D1743">
        <v>1200</v>
      </c>
      <c r="E1743">
        <v>1330</v>
      </c>
      <c r="F1743" t="s">
        <v>8219</v>
      </c>
      <c r="G1743" t="s">
        <v>8225</v>
      </c>
      <c r="H1743" t="s">
        <v>8247</v>
      </c>
      <c r="I1743">
        <v>1433948671</v>
      </c>
      <c r="J1743" s="10">
        <f t="shared" si="108"/>
        <v>42165.628136574072</v>
      </c>
      <c r="K1743">
        <v>1430060671</v>
      </c>
      <c r="L1743" s="10">
        <f t="shared" si="109"/>
        <v>42120.628136574072</v>
      </c>
      <c r="M1743" t="b">
        <v>0</v>
      </c>
      <c r="N1743">
        <v>52</v>
      </c>
      <c r="O1743" t="b">
        <v>1</v>
      </c>
      <c r="P1743" t="s">
        <v>8285</v>
      </c>
      <c r="Q1743" s="5">
        <f t="shared" si="110"/>
        <v>1.1083333333333334</v>
      </c>
      <c r="R1743" s="6">
        <f t="shared" si="111"/>
        <v>25.576923076923077</v>
      </c>
      <c r="S1743" t="s">
        <v>8338</v>
      </c>
      <c r="T1743" t="s">
        <v>8339</v>
      </c>
    </row>
    <row r="1744" spans="1:20" ht="43.2" x14ac:dyDescent="0.3">
      <c r="A1744">
        <v>1742</v>
      </c>
      <c r="B1744" s="3" t="s">
        <v>1743</v>
      </c>
      <c r="C1744" s="3" t="s">
        <v>5852</v>
      </c>
      <c r="D1744">
        <v>2000</v>
      </c>
      <c r="E1744">
        <v>2175</v>
      </c>
      <c r="F1744" t="s">
        <v>8219</v>
      </c>
      <c r="G1744" t="s">
        <v>8224</v>
      </c>
      <c r="H1744" t="s">
        <v>8246</v>
      </c>
      <c r="I1744">
        <v>1483822800</v>
      </c>
      <c r="J1744" s="10">
        <f t="shared" si="108"/>
        <v>42742.875</v>
      </c>
      <c r="K1744">
        <v>1481058170</v>
      </c>
      <c r="L1744" s="10">
        <f t="shared" si="109"/>
        <v>42710.876967592587</v>
      </c>
      <c r="M1744" t="b">
        <v>0</v>
      </c>
      <c r="N1744">
        <v>34</v>
      </c>
      <c r="O1744" t="b">
        <v>1</v>
      </c>
      <c r="P1744" t="s">
        <v>8285</v>
      </c>
      <c r="Q1744" s="5">
        <f t="shared" si="110"/>
        <v>1.0874999999999999</v>
      </c>
      <c r="R1744" s="6">
        <f t="shared" si="111"/>
        <v>63.970588235294116</v>
      </c>
      <c r="S1744" t="s">
        <v>8338</v>
      </c>
      <c r="T1744" t="s">
        <v>8339</v>
      </c>
    </row>
    <row r="1745" spans="1:20" ht="43.2" x14ac:dyDescent="0.3">
      <c r="A1745">
        <v>1743</v>
      </c>
      <c r="B1745" s="3" t="s">
        <v>1744</v>
      </c>
      <c r="C1745" s="3" t="s">
        <v>5853</v>
      </c>
      <c r="D1745">
        <v>6000</v>
      </c>
      <c r="E1745">
        <v>6025</v>
      </c>
      <c r="F1745" t="s">
        <v>8219</v>
      </c>
      <c r="G1745" t="s">
        <v>8224</v>
      </c>
      <c r="H1745" t="s">
        <v>8246</v>
      </c>
      <c r="I1745">
        <v>1472270340</v>
      </c>
      <c r="J1745" s="10">
        <f t="shared" si="108"/>
        <v>42609.165972222225</v>
      </c>
      <c r="K1745">
        <v>1470348775</v>
      </c>
      <c r="L1745" s="10">
        <f t="shared" si="109"/>
        <v>42586.925636574073</v>
      </c>
      <c r="M1745" t="b">
        <v>0</v>
      </c>
      <c r="N1745">
        <v>67</v>
      </c>
      <c r="O1745" t="b">
        <v>1</v>
      </c>
      <c r="P1745" t="s">
        <v>8285</v>
      </c>
      <c r="Q1745" s="5">
        <f t="shared" si="110"/>
        <v>1.0041666666666667</v>
      </c>
      <c r="R1745" s="6">
        <f t="shared" si="111"/>
        <v>89.925373134328353</v>
      </c>
      <c r="S1745" t="s">
        <v>8338</v>
      </c>
      <c r="T1745" t="s">
        <v>8339</v>
      </c>
    </row>
    <row r="1746" spans="1:20" ht="43.2" x14ac:dyDescent="0.3">
      <c r="A1746">
        <v>1744</v>
      </c>
      <c r="B1746" s="3" t="s">
        <v>1745</v>
      </c>
      <c r="C1746" s="3" t="s">
        <v>5854</v>
      </c>
      <c r="D1746">
        <v>5500</v>
      </c>
      <c r="E1746">
        <v>6515</v>
      </c>
      <c r="F1746" t="s">
        <v>8219</v>
      </c>
      <c r="G1746" t="s">
        <v>8225</v>
      </c>
      <c r="H1746" t="s">
        <v>8247</v>
      </c>
      <c r="I1746">
        <v>1425821477</v>
      </c>
      <c r="J1746" s="10">
        <f t="shared" si="108"/>
        <v>42071.563391203701</v>
      </c>
      <c r="K1746">
        <v>1421937077</v>
      </c>
      <c r="L1746" s="10">
        <f t="shared" si="109"/>
        <v>42026.605057870373</v>
      </c>
      <c r="M1746" t="b">
        <v>0</v>
      </c>
      <c r="N1746">
        <v>70</v>
      </c>
      <c r="O1746" t="b">
        <v>1</v>
      </c>
      <c r="P1746" t="s">
        <v>8285</v>
      </c>
      <c r="Q1746" s="5">
        <f t="shared" si="110"/>
        <v>1.1845454545454546</v>
      </c>
      <c r="R1746" s="6">
        <f t="shared" si="111"/>
        <v>93.071428571428569</v>
      </c>
      <c r="S1746" t="s">
        <v>8338</v>
      </c>
      <c r="T1746" t="s">
        <v>8339</v>
      </c>
    </row>
    <row r="1747" spans="1:20" ht="43.2" x14ac:dyDescent="0.3">
      <c r="A1747">
        <v>1745</v>
      </c>
      <c r="B1747" s="3" t="s">
        <v>1746</v>
      </c>
      <c r="C1747" s="3" t="s">
        <v>5855</v>
      </c>
      <c r="D1747">
        <v>7000</v>
      </c>
      <c r="E1747">
        <v>7981</v>
      </c>
      <c r="F1747" t="s">
        <v>8219</v>
      </c>
      <c r="G1747" t="s">
        <v>8224</v>
      </c>
      <c r="H1747" t="s">
        <v>8246</v>
      </c>
      <c r="I1747">
        <v>1482372000</v>
      </c>
      <c r="J1747" s="10">
        <f t="shared" si="108"/>
        <v>42726.083333333328</v>
      </c>
      <c r="K1747">
        <v>1479276838</v>
      </c>
      <c r="L1747" s="10">
        <f t="shared" si="109"/>
        <v>42690.259699074071</v>
      </c>
      <c r="M1747" t="b">
        <v>0</v>
      </c>
      <c r="N1747">
        <v>89</v>
      </c>
      <c r="O1747" t="b">
        <v>1</v>
      </c>
      <c r="P1747" t="s">
        <v>8285</v>
      </c>
      <c r="Q1747" s="5">
        <f t="shared" si="110"/>
        <v>1.1401428571428571</v>
      </c>
      <c r="R1747" s="6">
        <f t="shared" si="111"/>
        <v>89.674157303370791</v>
      </c>
      <c r="S1747" t="s">
        <v>8338</v>
      </c>
      <c r="T1747" t="s">
        <v>8339</v>
      </c>
    </row>
    <row r="1748" spans="1:20" ht="57.6" x14ac:dyDescent="0.3">
      <c r="A1748">
        <v>1746</v>
      </c>
      <c r="B1748" s="3" t="s">
        <v>1747</v>
      </c>
      <c r="C1748" s="3" t="s">
        <v>5856</v>
      </c>
      <c r="D1748">
        <v>15000</v>
      </c>
      <c r="E1748">
        <v>22215</v>
      </c>
      <c r="F1748" t="s">
        <v>8219</v>
      </c>
      <c r="G1748" t="s">
        <v>8224</v>
      </c>
      <c r="H1748" t="s">
        <v>8246</v>
      </c>
      <c r="I1748">
        <v>1479952800</v>
      </c>
      <c r="J1748" s="10">
        <f t="shared" si="108"/>
        <v>42698.083333333328</v>
      </c>
      <c r="K1748">
        <v>1477368867</v>
      </c>
      <c r="L1748" s="10">
        <f t="shared" si="109"/>
        <v>42668.176701388889</v>
      </c>
      <c r="M1748" t="b">
        <v>0</v>
      </c>
      <c r="N1748">
        <v>107</v>
      </c>
      <c r="O1748" t="b">
        <v>1</v>
      </c>
      <c r="P1748" t="s">
        <v>8285</v>
      </c>
      <c r="Q1748" s="5">
        <f t="shared" si="110"/>
        <v>1.4810000000000001</v>
      </c>
      <c r="R1748" s="6">
        <f t="shared" si="111"/>
        <v>207.61682242990653</v>
      </c>
      <c r="S1748" t="s">
        <v>8338</v>
      </c>
      <c r="T1748" t="s">
        <v>8339</v>
      </c>
    </row>
    <row r="1749" spans="1:20" ht="43.2" x14ac:dyDescent="0.3">
      <c r="A1749">
        <v>1747</v>
      </c>
      <c r="B1749" s="3" t="s">
        <v>1748</v>
      </c>
      <c r="C1749" s="3" t="s">
        <v>5857</v>
      </c>
      <c r="D1749">
        <v>9000</v>
      </c>
      <c r="E1749">
        <v>9446</v>
      </c>
      <c r="F1749" t="s">
        <v>8219</v>
      </c>
      <c r="G1749" t="s">
        <v>8225</v>
      </c>
      <c r="H1749" t="s">
        <v>8247</v>
      </c>
      <c r="I1749">
        <v>1447426800</v>
      </c>
      <c r="J1749" s="10">
        <f t="shared" si="108"/>
        <v>42321.625</v>
      </c>
      <c r="K1749">
        <v>1444904830</v>
      </c>
      <c r="L1749" s="10">
        <f t="shared" si="109"/>
        <v>42292.435532407413</v>
      </c>
      <c r="M1749" t="b">
        <v>0</v>
      </c>
      <c r="N1749">
        <v>159</v>
      </c>
      <c r="O1749" t="b">
        <v>1</v>
      </c>
      <c r="P1749" t="s">
        <v>8285</v>
      </c>
      <c r="Q1749" s="5">
        <f t="shared" si="110"/>
        <v>1.0495555555555556</v>
      </c>
      <c r="R1749" s="6">
        <f t="shared" si="111"/>
        <v>59.408805031446541</v>
      </c>
      <c r="S1749" t="s">
        <v>8338</v>
      </c>
      <c r="T1749" t="s">
        <v>8339</v>
      </c>
    </row>
    <row r="1750" spans="1:20" ht="28.8" x14ac:dyDescent="0.3">
      <c r="A1750">
        <v>1748</v>
      </c>
      <c r="B1750" s="3" t="s">
        <v>1749</v>
      </c>
      <c r="C1750" s="3" t="s">
        <v>5858</v>
      </c>
      <c r="D1750">
        <v>50000</v>
      </c>
      <c r="E1750">
        <v>64974</v>
      </c>
      <c r="F1750" t="s">
        <v>8219</v>
      </c>
      <c r="G1750" t="s">
        <v>8229</v>
      </c>
      <c r="H1750" t="s">
        <v>8251</v>
      </c>
      <c r="I1750">
        <v>1441234143</v>
      </c>
      <c r="J1750" s="10">
        <f t="shared" si="108"/>
        <v>42249.950729166667</v>
      </c>
      <c r="K1750">
        <v>1438642143</v>
      </c>
      <c r="L1750" s="10">
        <f t="shared" si="109"/>
        <v>42219.950729166667</v>
      </c>
      <c r="M1750" t="b">
        <v>0</v>
      </c>
      <c r="N1750">
        <v>181</v>
      </c>
      <c r="O1750" t="b">
        <v>1</v>
      </c>
      <c r="P1750" t="s">
        <v>8285</v>
      </c>
      <c r="Q1750" s="5">
        <f t="shared" si="110"/>
        <v>1.29948</v>
      </c>
      <c r="R1750" s="6">
        <f t="shared" si="111"/>
        <v>358.97237569060775</v>
      </c>
      <c r="S1750" t="s">
        <v>8338</v>
      </c>
      <c r="T1750" t="s">
        <v>8339</v>
      </c>
    </row>
    <row r="1751" spans="1:20" ht="28.8" x14ac:dyDescent="0.3">
      <c r="A1751">
        <v>1749</v>
      </c>
      <c r="B1751" s="3" t="s">
        <v>1750</v>
      </c>
      <c r="C1751" s="3" t="s">
        <v>5859</v>
      </c>
      <c r="D1751">
        <v>10050</v>
      </c>
      <c r="E1751">
        <v>12410.5</v>
      </c>
      <c r="F1751" t="s">
        <v>8219</v>
      </c>
      <c r="G1751" t="s">
        <v>8243</v>
      </c>
      <c r="H1751" t="s">
        <v>8249</v>
      </c>
      <c r="I1751">
        <v>1488394800</v>
      </c>
      <c r="J1751" s="10">
        <f t="shared" si="108"/>
        <v>42795.791666666672</v>
      </c>
      <c r="K1751">
        <v>1485213921</v>
      </c>
      <c r="L1751" s="10">
        <f t="shared" si="109"/>
        <v>42758.975937499999</v>
      </c>
      <c r="M1751" t="b">
        <v>0</v>
      </c>
      <c r="N1751">
        <v>131</v>
      </c>
      <c r="O1751" t="b">
        <v>1</v>
      </c>
      <c r="P1751" t="s">
        <v>8285</v>
      </c>
      <c r="Q1751" s="5">
        <f t="shared" si="110"/>
        <v>1.2348756218905472</v>
      </c>
      <c r="R1751" s="6">
        <f t="shared" si="111"/>
        <v>94.736641221374043</v>
      </c>
      <c r="S1751" t="s">
        <v>8338</v>
      </c>
      <c r="T1751" t="s">
        <v>8339</v>
      </c>
    </row>
    <row r="1752" spans="1:20" ht="43.2" x14ac:dyDescent="0.3">
      <c r="A1752">
        <v>1750</v>
      </c>
      <c r="B1752" s="3" t="s">
        <v>1751</v>
      </c>
      <c r="C1752" s="3" t="s">
        <v>5860</v>
      </c>
      <c r="D1752">
        <v>5000</v>
      </c>
      <c r="E1752">
        <v>10081</v>
      </c>
      <c r="F1752" t="s">
        <v>8219</v>
      </c>
      <c r="G1752" t="s">
        <v>8224</v>
      </c>
      <c r="H1752" t="s">
        <v>8246</v>
      </c>
      <c r="I1752">
        <v>1461096304</v>
      </c>
      <c r="J1752" s="10">
        <f t="shared" si="108"/>
        <v>42479.836851851855</v>
      </c>
      <c r="K1752">
        <v>1458936304</v>
      </c>
      <c r="L1752" s="10">
        <f t="shared" si="109"/>
        <v>42454.836851851855</v>
      </c>
      <c r="M1752" t="b">
        <v>0</v>
      </c>
      <c r="N1752">
        <v>125</v>
      </c>
      <c r="O1752" t="b">
        <v>1</v>
      </c>
      <c r="P1752" t="s">
        <v>8285</v>
      </c>
      <c r="Q1752" s="5">
        <f t="shared" si="110"/>
        <v>2.0162</v>
      </c>
      <c r="R1752" s="6">
        <f t="shared" si="111"/>
        <v>80.647999999999996</v>
      </c>
      <c r="S1752" t="s">
        <v>8338</v>
      </c>
      <c r="T1752" t="s">
        <v>8339</v>
      </c>
    </row>
    <row r="1753" spans="1:20" ht="28.8" x14ac:dyDescent="0.3">
      <c r="A1753">
        <v>1751</v>
      </c>
      <c r="B1753" s="3" t="s">
        <v>1752</v>
      </c>
      <c r="C1753" s="3" t="s">
        <v>5861</v>
      </c>
      <c r="D1753">
        <v>10000</v>
      </c>
      <c r="E1753">
        <v>10290</v>
      </c>
      <c r="F1753" t="s">
        <v>8219</v>
      </c>
      <c r="G1753" t="s">
        <v>8224</v>
      </c>
      <c r="H1753" t="s">
        <v>8246</v>
      </c>
      <c r="I1753">
        <v>1426787123</v>
      </c>
      <c r="J1753" s="10">
        <f t="shared" si="108"/>
        <v>42082.739849537036</v>
      </c>
      <c r="K1753">
        <v>1424198723</v>
      </c>
      <c r="L1753" s="10">
        <f t="shared" si="109"/>
        <v>42052.7815162037</v>
      </c>
      <c r="M1753" t="b">
        <v>0</v>
      </c>
      <c r="N1753">
        <v>61</v>
      </c>
      <c r="O1753" t="b">
        <v>1</v>
      </c>
      <c r="P1753" t="s">
        <v>8285</v>
      </c>
      <c r="Q1753" s="5">
        <f t="shared" si="110"/>
        <v>1.0289999999999999</v>
      </c>
      <c r="R1753" s="6">
        <f t="shared" si="111"/>
        <v>168.68852459016392</v>
      </c>
      <c r="S1753" t="s">
        <v>8338</v>
      </c>
      <c r="T1753" t="s">
        <v>8339</v>
      </c>
    </row>
    <row r="1754" spans="1:20" ht="28.8" x14ac:dyDescent="0.3">
      <c r="A1754">
        <v>1752</v>
      </c>
      <c r="B1754" s="3" t="s">
        <v>1753</v>
      </c>
      <c r="C1754" s="3" t="s">
        <v>5862</v>
      </c>
      <c r="D1754">
        <v>1200</v>
      </c>
      <c r="E1754">
        <v>3122</v>
      </c>
      <c r="F1754" t="s">
        <v>8219</v>
      </c>
      <c r="G1754" t="s">
        <v>8225</v>
      </c>
      <c r="H1754" t="s">
        <v>8247</v>
      </c>
      <c r="I1754">
        <v>1476425082</v>
      </c>
      <c r="J1754" s="10">
        <f t="shared" si="108"/>
        <v>42657.253263888888</v>
      </c>
      <c r="K1754">
        <v>1473833082</v>
      </c>
      <c r="L1754" s="10">
        <f t="shared" si="109"/>
        <v>42627.253263888888</v>
      </c>
      <c r="M1754" t="b">
        <v>0</v>
      </c>
      <c r="N1754">
        <v>90</v>
      </c>
      <c r="O1754" t="b">
        <v>1</v>
      </c>
      <c r="P1754" t="s">
        <v>8285</v>
      </c>
      <c r="Q1754" s="5">
        <f t="shared" si="110"/>
        <v>2.6016666666666666</v>
      </c>
      <c r="R1754" s="6">
        <f t="shared" si="111"/>
        <v>34.68888888888889</v>
      </c>
      <c r="S1754" t="s">
        <v>8338</v>
      </c>
      <c r="T1754" t="s">
        <v>8339</v>
      </c>
    </row>
    <row r="1755" spans="1:20" ht="43.2" x14ac:dyDescent="0.3">
      <c r="A1755">
        <v>1753</v>
      </c>
      <c r="B1755" s="3" t="s">
        <v>1754</v>
      </c>
      <c r="C1755" s="3" t="s">
        <v>5863</v>
      </c>
      <c r="D1755">
        <v>15000</v>
      </c>
      <c r="E1755">
        <v>16200</v>
      </c>
      <c r="F1755" t="s">
        <v>8219</v>
      </c>
      <c r="G1755" t="s">
        <v>8232</v>
      </c>
      <c r="H1755" t="s">
        <v>8253</v>
      </c>
      <c r="I1755">
        <v>1458579568</v>
      </c>
      <c r="J1755" s="10">
        <f t="shared" si="108"/>
        <v>42450.707962962959</v>
      </c>
      <c r="K1755">
        <v>1455991168</v>
      </c>
      <c r="L1755" s="10">
        <f t="shared" si="109"/>
        <v>42420.74962962963</v>
      </c>
      <c r="M1755" t="b">
        <v>0</v>
      </c>
      <c r="N1755">
        <v>35</v>
      </c>
      <c r="O1755" t="b">
        <v>1</v>
      </c>
      <c r="P1755" t="s">
        <v>8285</v>
      </c>
      <c r="Q1755" s="5">
        <f t="shared" si="110"/>
        <v>1.08</v>
      </c>
      <c r="R1755" s="6">
        <f t="shared" si="111"/>
        <v>462.85714285714283</v>
      </c>
      <c r="S1755" t="s">
        <v>8338</v>
      </c>
      <c r="T1755" t="s">
        <v>8339</v>
      </c>
    </row>
    <row r="1756" spans="1:20" ht="43.2" x14ac:dyDescent="0.3">
      <c r="A1756">
        <v>1754</v>
      </c>
      <c r="B1756" s="3" t="s">
        <v>1755</v>
      </c>
      <c r="C1756" s="3" t="s">
        <v>5864</v>
      </c>
      <c r="D1756">
        <v>8500</v>
      </c>
      <c r="E1756">
        <v>9395</v>
      </c>
      <c r="F1756" t="s">
        <v>8219</v>
      </c>
      <c r="G1756" t="s">
        <v>8229</v>
      </c>
      <c r="H1756" t="s">
        <v>8251</v>
      </c>
      <c r="I1756">
        <v>1428091353</v>
      </c>
      <c r="J1756" s="10">
        <f t="shared" si="108"/>
        <v>42097.835104166668</v>
      </c>
      <c r="K1756">
        <v>1425502953</v>
      </c>
      <c r="L1756" s="10">
        <f t="shared" si="109"/>
        <v>42067.876770833333</v>
      </c>
      <c r="M1756" t="b">
        <v>0</v>
      </c>
      <c r="N1756">
        <v>90</v>
      </c>
      <c r="O1756" t="b">
        <v>1</v>
      </c>
      <c r="P1756" t="s">
        <v>8285</v>
      </c>
      <c r="Q1756" s="5">
        <f t="shared" si="110"/>
        <v>1.1052941176470588</v>
      </c>
      <c r="R1756" s="6">
        <f t="shared" si="111"/>
        <v>104.38888888888889</v>
      </c>
      <c r="S1756" t="s">
        <v>8338</v>
      </c>
      <c r="T1756" t="s">
        <v>8339</v>
      </c>
    </row>
    <row r="1757" spans="1:20" ht="43.2" x14ac:dyDescent="0.3">
      <c r="A1757">
        <v>1755</v>
      </c>
      <c r="B1757" s="3" t="s">
        <v>1756</v>
      </c>
      <c r="C1757" s="3" t="s">
        <v>5865</v>
      </c>
      <c r="D1757">
        <v>25</v>
      </c>
      <c r="E1757">
        <v>30</v>
      </c>
      <c r="F1757" t="s">
        <v>8219</v>
      </c>
      <c r="G1757" t="s">
        <v>8224</v>
      </c>
      <c r="H1757" t="s">
        <v>8246</v>
      </c>
      <c r="I1757">
        <v>1444071361</v>
      </c>
      <c r="J1757" s="10">
        <f t="shared" si="108"/>
        <v>42282.788900462961</v>
      </c>
      <c r="K1757">
        <v>1441479361</v>
      </c>
      <c r="L1757" s="10">
        <f t="shared" si="109"/>
        <v>42252.788900462961</v>
      </c>
      <c r="M1757" t="b">
        <v>0</v>
      </c>
      <c r="N1757">
        <v>4</v>
      </c>
      <c r="O1757" t="b">
        <v>1</v>
      </c>
      <c r="P1757" t="s">
        <v>8285</v>
      </c>
      <c r="Q1757" s="5">
        <f t="shared" si="110"/>
        <v>1.2</v>
      </c>
      <c r="R1757" s="6">
        <f t="shared" si="111"/>
        <v>7.5</v>
      </c>
      <c r="S1757" t="s">
        <v>8338</v>
      </c>
      <c r="T1757" t="s">
        <v>8339</v>
      </c>
    </row>
    <row r="1758" spans="1:20" ht="43.2" x14ac:dyDescent="0.3">
      <c r="A1758">
        <v>1756</v>
      </c>
      <c r="B1758" s="3" t="s">
        <v>1757</v>
      </c>
      <c r="C1758" s="3" t="s">
        <v>5866</v>
      </c>
      <c r="D1758">
        <v>5500</v>
      </c>
      <c r="E1758">
        <v>5655.6</v>
      </c>
      <c r="F1758" t="s">
        <v>8219</v>
      </c>
      <c r="G1758" t="s">
        <v>8224</v>
      </c>
      <c r="H1758" t="s">
        <v>8246</v>
      </c>
      <c r="I1758">
        <v>1472443269</v>
      </c>
      <c r="J1758" s="10">
        <f t="shared" si="108"/>
        <v>42611.167465277773</v>
      </c>
      <c r="K1758">
        <v>1468987269</v>
      </c>
      <c r="L1758" s="10">
        <f t="shared" si="109"/>
        <v>42571.167465277773</v>
      </c>
      <c r="M1758" t="b">
        <v>0</v>
      </c>
      <c r="N1758">
        <v>120</v>
      </c>
      <c r="O1758" t="b">
        <v>1</v>
      </c>
      <c r="P1758" t="s">
        <v>8285</v>
      </c>
      <c r="Q1758" s="5">
        <f t="shared" si="110"/>
        <v>1.0282909090909091</v>
      </c>
      <c r="R1758" s="6">
        <f t="shared" si="111"/>
        <v>47.13</v>
      </c>
      <c r="S1758" t="s">
        <v>8338</v>
      </c>
      <c r="T1758" t="s">
        <v>8339</v>
      </c>
    </row>
    <row r="1759" spans="1:20" ht="28.8" x14ac:dyDescent="0.3">
      <c r="A1759">
        <v>1757</v>
      </c>
      <c r="B1759" s="3" t="s">
        <v>1758</v>
      </c>
      <c r="C1759" s="3" t="s">
        <v>5867</v>
      </c>
      <c r="D1759">
        <v>5000</v>
      </c>
      <c r="E1759">
        <v>5800</v>
      </c>
      <c r="F1759" t="s">
        <v>8219</v>
      </c>
      <c r="G1759" t="s">
        <v>8224</v>
      </c>
      <c r="H1759" t="s">
        <v>8246</v>
      </c>
      <c r="I1759">
        <v>1485631740</v>
      </c>
      <c r="J1759" s="10">
        <f t="shared" si="108"/>
        <v>42763.811805555553</v>
      </c>
      <c r="K1759">
        <v>1483041083</v>
      </c>
      <c r="L1759" s="10">
        <f t="shared" si="109"/>
        <v>42733.827349537038</v>
      </c>
      <c r="M1759" t="b">
        <v>0</v>
      </c>
      <c r="N1759">
        <v>14</v>
      </c>
      <c r="O1759" t="b">
        <v>1</v>
      </c>
      <c r="P1759" t="s">
        <v>8285</v>
      </c>
      <c r="Q1759" s="5">
        <f t="shared" si="110"/>
        <v>1.1599999999999999</v>
      </c>
      <c r="R1759" s="6">
        <f t="shared" si="111"/>
        <v>414.28571428571428</v>
      </c>
      <c r="S1759" t="s">
        <v>8338</v>
      </c>
      <c r="T1759" t="s">
        <v>8339</v>
      </c>
    </row>
    <row r="1760" spans="1:20" ht="57.6" x14ac:dyDescent="0.3">
      <c r="A1760">
        <v>1758</v>
      </c>
      <c r="B1760" s="3" t="s">
        <v>1759</v>
      </c>
      <c r="C1760" s="3" t="s">
        <v>5868</v>
      </c>
      <c r="D1760">
        <v>1000</v>
      </c>
      <c r="E1760">
        <v>1147</v>
      </c>
      <c r="F1760" t="s">
        <v>8219</v>
      </c>
      <c r="G1760" t="s">
        <v>8224</v>
      </c>
      <c r="H1760" t="s">
        <v>8246</v>
      </c>
      <c r="I1760">
        <v>1468536992</v>
      </c>
      <c r="J1760" s="10">
        <f t="shared" si="108"/>
        <v>42565.955925925926</v>
      </c>
      <c r="K1760">
        <v>1463352992</v>
      </c>
      <c r="L1760" s="10">
        <f t="shared" si="109"/>
        <v>42505.955925925926</v>
      </c>
      <c r="M1760" t="b">
        <v>0</v>
      </c>
      <c r="N1760">
        <v>27</v>
      </c>
      <c r="O1760" t="b">
        <v>1</v>
      </c>
      <c r="P1760" t="s">
        <v>8285</v>
      </c>
      <c r="Q1760" s="5">
        <f t="shared" si="110"/>
        <v>1.147</v>
      </c>
      <c r="R1760" s="6">
        <f t="shared" si="111"/>
        <v>42.481481481481481</v>
      </c>
      <c r="S1760" t="s">
        <v>8338</v>
      </c>
      <c r="T1760" t="s">
        <v>8339</v>
      </c>
    </row>
    <row r="1761" spans="1:20" ht="28.8" x14ac:dyDescent="0.3">
      <c r="A1761">
        <v>1759</v>
      </c>
      <c r="B1761" s="3" t="s">
        <v>1760</v>
      </c>
      <c r="C1761" s="3" t="s">
        <v>5869</v>
      </c>
      <c r="D1761">
        <v>5000</v>
      </c>
      <c r="E1761">
        <v>5330</v>
      </c>
      <c r="F1761" t="s">
        <v>8219</v>
      </c>
      <c r="G1761" t="s">
        <v>8224</v>
      </c>
      <c r="H1761" t="s">
        <v>8246</v>
      </c>
      <c r="I1761">
        <v>1427309629</v>
      </c>
      <c r="J1761" s="10">
        <f t="shared" si="108"/>
        <v>42088.787372685183</v>
      </c>
      <c r="K1761">
        <v>1425585229</v>
      </c>
      <c r="L1761" s="10">
        <f t="shared" si="109"/>
        <v>42068.829039351855</v>
      </c>
      <c r="M1761" t="b">
        <v>0</v>
      </c>
      <c r="N1761">
        <v>49</v>
      </c>
      <c r="O1761" t="b">
        <v>1</v>
      </c>
      <c r="P1761" t="s">
        <v>8285</v>
      </c>
      <c r="Q1761" s="5">
        <f t="shared" si="110"/>
        <v>1.0660000000000001</v>
      </c>
      <c r="R1761" s="6">
        <f t="shared" si="111"/>
        <v>108.77551020408163</v>
      </c>
      <c r="S1761" t="s">
        <v>8338</v>
      </c>
      <c r="T1761" t="s">
        <v>8339</v>
      </c>
    </row>
    <row r="1762" spans="1:20" ht="43.2" x14ac:dyDescent="0.3">
      <c r="A1762">
        <v>1760</v>
      </c>
      <c r="B1762" s="3" t="s">
        <v>1761</v>
      </c>
      <c r="C1762" s="3" t="s">
        <v>5870</v>
      </c>
      <c r="D1762">
        <v>5000</v>
      </c>
      <c r="E1762">
        <v>8272</v>
      </c>
      <c r="F1762" t="s">
        <v>8219</v>
      </c>
      <c r="G1762" t="s">
        <v>8224</v>
      </c>
      <c r="H1762" t="s">
        <v>8246</v>
      </c>
      <c r="I1762">
        <v>1456416513</v>
      </c>
      <c r="J1762" s="10">
        <f t="shared" si="108"/>
        <v>42425.67260416667</v>
      </c>
      <c r="K1762">
        <v>1454688513</v>
      </c>
      <c r="L1762" s="10">
        <f t="shared" si="109"/>
        <v>42405.67260416667</v>
      </c>
      <c r="M1762" t="b">
        <v>0</v>
      </c>
      <c r="N1762">
        <v>102</v>
      </c>
      <c r="O1762" t="b">
        <v>1</v>
      </c>
      <c r="P1762" t="s">
        <v>8285</v>
      </c>
      <c r="Q1762" s="5">
        <f t="shared" si="110"/>
        <v>1.6544000000000001</v>
      </c>
      <c r="R1762" s="6">
        <f t="shared" si="111"/>
        <v>81.098039215686271</v>
      </c>
      <c r="S1762" t="s">
        <v>8338</v>
      </c>
      <c r="T1762" t="s">
        <v>8339</v>
      </c>
    </row>
    <row r="1763" spans="1:20" ht="28.8" x14ac:dyDescent="0.3">
      <c r="A1763">
        <v>1761</v>
      </c>
      <c r="B1763" s="3" t="s">
        <v>1762</v>
      </c>
      <c r="C1763" s="3" t="s">
        <v>5871</v>
      </c>
      <c r="D1763">
        <v>100</v>
      </c>
      <c r="E1763">
        <v>155</v>
      </c>
      <c r="F1763" t="s">
        <v>8219</v>
      </c>
      <c r="G1763" t="s">
        <v>8225</v>
      </c>
      <c r="H1763" t="s">
        <v>8247</v>
      </c>
      <c r="I1763">
        <v>1442065060</v>
      </c>
      <c r="J1763" s="10">
        <f t="shared" si="108"/>
        <v>42259.567824074074</v>
      </c>
      <c r="K1763">
        <v>1437745060</v>
      </c>
      <c r="L1763" s="10">
        <f t="shared" si="109"/>
        <v>42209.567824074074</v>
      </c>
      <c r="M1763" t="b">
        <v>0</v>
      </c>
      <c r="N1763">
        <v>3</v>
      </c>
      <c r="O1763" t="b">
        <v>1</v>
      </c>
      <c r="P1763" t="s">
        <v>8285</v>
      </c>
      <c r="Q1763" s="5">
        <f t="shared" si="110"/>
        <v>1.55</v>
      </c>
      <c r="R1763" s="6">
        <f t="shared" si="111"/>
        <v>51.666666666666664</v>
      </c>
      <c r="S1763" t="s">
        <v>8338</v>
      </c>
      <c r="T1763" t="s">
        <v>8339</v>
      </c>
    </row>
    <row r="1764" spans="1:20" ht="28.8" x14ac:dyDescent="0.3">
      <c r="A1764">
        <v>1762</v>
      </c>
      <c r="B1764" s="3" t="s">
        <v>1763</v>
      </c>
      <c r="C1764" s="3" t="s">
        <v>5872</v>
      </c>
      <c r="D1764">
        <v>100</v>
      </c>
      <c r="E1764">
        <v>885</v>
      </c>
      <c r="F1764" t="s">
        <v>8219</v>
      </c>
      <c r="G1764" t="s">
        <v>8224</v>
      </c>
      <c r="H1764" t="s">
        <v>8246</v>
      </c>
      <c r="I1764">
        <v>1457739245</v>
      </c>
      <c r="J1764" s="10">
        <f t="shared" si="108"/>
        <v>42440.982002314813</v>
      </c>
      <c r="K1764">
        <v>1455147245</v>
      </c>
      <c r="L1764" s="10">
        <f t="shared" si="109"/>
        <v>42410.982002314813</v>
      </c>
      <c r="M1764" t="b">
        <v>0</v>
      </c>
      <c r="N1764">
        <v>25</v>
      </c>
      <c r="O1764" t="b">
        <v>1</v>
      </c>
      <c r="P1764" t="s">
        <v>8285</v>
      </c>
      <c r="Q1764" s="5">
        <f t="shared" si="110"/>
        <v>8.85</v>
      </c>
      <c r="R1764" s="6">
        <f t="shared" si="111"/>
        <v>35.4</v>
      </c>
      <c r="S1764" t="s">
        <v>8338</v>
      </c>
      <c r="T1764" t="s">
        <v>8339</v>
      </c>
    </row>
    <row r="1765" spans="1:20" ht="57.6" x14ac:dyDescent="0.3">
      <c r="A1765">
        <v>1763</v>
      </c>
      <c r="B1765" s="3" t="s">
        <v>1764</v>
      </c>
      <c r="C1765" s="3" t="s">
        <v>5873</v>
      </c>
      <c r="D1765">
        <v>12000</v>
      </c>
      <c r="E1765">
        <v>12229</v>
      </c>
      <c r="F1765" t="s">
        <v>8219</v>
      </c>
      <c r="G1765" t="s">
        <v>8224</v>
      </c>
      <c r="H1765" t="s">
        <v>8246</v>
      </c>
      <c r="I1765">
        <v>1477255840</v>
      </c>
      <c r="J1765" s="10">
        <f t="shared" si="108"/>
        <v>42666.868518518517</v>
      </c>
      <c r="K1765">
        <v>1474663840</v>
      </c>
      <c r="L1765" s="10">
        <f t="shared" si="109"/>
        <v>42636.868518518517</v>
      </c>
      <c r="M1765" t="b">
        <v>0</v>
      </c>
      <c r="N1765">
        <v>118</v>
      </c>
      <c r="O1765" t="b">
        <v>1</v>
      </c>
      <c r="P1765" t="s">
        <v>8285</v>
      </c>
      <c r="Q1765" s="5">
        <f t="shared" si="110"/>
        <v>1.0190833333333333</v>
      </c>
      <c r="R1765" s="6">
        <f t="shared" si="111"/>
        <v>103.63559322033899</v>
      </c>
      <c r="S1765" t="s">
        <v>8338</v>
      </c>
      <c r="T1765" t="s">
        <v>8339</v>
      </c>
    </row>
    <row r="1766" spans="1:20" ht="43.2" x14ac:dyDescent="0.3">
      <c r="A1766">
        <v>1764</v>
      </c>
      <c r="B1766" s="3" t="s">
        <v>1765</v>
      </c>
      <c r="C1766" s="3" t="s">
        <v>5874</v>
      </c>
      <c r="D1766">
        <v>11000</v>
      </c>
      <c r="E1766">
        <v>2156</v>
      </c>
      <c r="F1766" t="s">
        <v>8221</v>
      </c>
      <c r="G1766" t="s">
        <v>8225</v>
      </c>
      <c r="H1766" t="s">
        <v>8247</v>
      </c>
      <c r="I1766">
        <v>1407065979</v>
      </c>
      <c r="J1766" s="10">
        <f t="shared" si="108"/>
        <v>41854.485868055555</v>
      </c>
      <c r="K1766">
        <v>1404560379</v>
      </c>
      <c r="L1766" s="10">
        <f t="shared" si="109"/>
        <v>41825.485868055555</v>
      </c>
      <c r="M1766" t="b">
        <v>1</v>
      </c>
      <c r="N1766">
        <v>39</v>
      </c>
      <c r="O1766" t="b">
        <v>0</v>
      </c>
      <c r="P1766" t="s">
        <v>8285</v>
      </c>
      <c r="Q1766" s="5">
        <f t="shared" si="110"/>
        <v>0.19600000000000001</v>
      </c>
      <c r="R1766" s="6">
        <f t="shared" si="111"/>
        <v>55.282051282051285</v>
      </c>
      <c r="S1766" t="s">
        <v>8338</v>
      </c>
      <c r="T1766" t="s">
        <v>8339</v>
      </c>
    </row>
    <row r="1767" spans="1:20" ht="43.2" x14ac:dyDescent="0.3">
      <c r="A1767">
        <v>1765</v>
      </c>
      <c r="B1767" s="3" t="s">
        <v>1766</v>
      </c>
      <c r="C1767" s="3" t="s">
        <v>5875</v>
      </c>
      <c r="D1767">
        <v>12500</v>
      </c>
      <c r="E1767">
        <v>7433.48</v>
      </c>
      <c r="F1767" t="s">
        <v>8221</v>
      </c>
      <c r="G1767" t="s">
        <v>8224</v>
      </c>
      <c r="H1767" t="s">
        <v>8246</v>
      </c>
      <c r="I1767">
        <v>1407972712</v>
      </c>
      <c r="J1767" s="10">
        <f t="shared" si="108"/>
        <v>41864.980462962965</v>
      </c>
      <c r="K1767">
        <v>1405380712</v>
      </c>
      <c r="L1767" s="10">
        <f t="shared" si="109"/>
        <v>41834.980462962965</v>
      </c>
      <c r="M1767" t="b">
        <v>1</v>
      </c>
      <c r="N1767">
        <v>103</v>
      </c>
      <c r="O1767" t="b">
        <v>0</v>
      </c>
      <c r="P1767" t="s">
        <v>8285</v>
      </c>
      <c r="Q1767" s="5">
        <f t="shared" si="110"/>
        <v>0.59467839999999994</v>
      </c>
      <c r="R1767" s="6">
        <f t="shared" si="111"/>
        <v>72.16970873786407</v>
      </c>
      <c r="S1767" t="s">
        <v>8338</v>
      </c>
      <c r="T1767" t="s">
        <v>8339</v>
      </c>
    </row>
    <row r="1768" spans="1:20" ht="28.8" x14ac:dyDescent="0.3">
      <c r="A1768">
        <v>1766</v>
      </c>
      <c r="B1768" s="3" t="s">
        <v>1767</v>
      </c>
      <c r="C1768" s="3" t="s">
        <v>5876</v>
      </c>
      <c r="D1768">
        <v>1500</v>
      </c>
      <c r="E1768">
        <v>0</v>
      </c>
      <c r="F1768" t="s">
        <v>8221</v>
      </c>
      <c r="G1768" t="s">
        <v>8226</v>
      </c>
      <c r="H1768" t="s">
        <v>8248</v>
      </c>
      <c r="I1768">
        <v>1408999088</v>
      </c>
      <c r="J1768" s="10">
        <f t="shared" si="108"/>
        <v>41876.859814814816</v>
      </c>
      <c r="K1768">
        <v>1407184688</v>
      </c>
      <c r="L1768" s="10">
        <f t="shared" si="109"/>
        <v>41855.859814814816</v>
      </c>
      <c r="M1768" t="b">
        <v>1</v>
      </c>
      <c r="N1768">
        <v>0</v>
      </c>
      <c r="O1768" t="b">
        <v>0</v>
      </c>
      <c r="P1768" t="s">
        <v>8285</v>
      </c>
      <c r="Q1768" s="5">
        <f t="shared" si="110"/>
        <v>0</v>
      </c>
      <c r="R1768" s="6" t="e">
        <f t="shared" si="111"/>
        <v>#DIV/0!</v>
      </c>
      <c r="S1768" t="s">
        <v>8338</v>
      </c>
      <c r="T1768" t="s">
        <v>8339</v>
      </c>
    </row>
    <row r="1769" spans="1:20" ht="28.8" x14ac:dyDescent="0.3">
      <c r="A1769">
        <v>1767</v>
      </c>
      <c r="B1769" s="3" t="s">
        <v>1768</v>
      </c>
      <c r="C1769" s="3" t="s">
        <v>5877</v>
      </c>
      <c r="D1769">
        <v>5000</v>
      </c>
      <c r="E1769">
        <v>2286</v>
      </c>
      <c r="F1769" t="s">
        <v>8221</v>
      </c>
      <c r="G1769" t="s">
        <v>8224</v>
      </c>
      <c r="H1769" t="s">
        <v>8246</v>
      </c>
      <c r="I1769">
        <v>1407080884</v>
      </c>
      <c r="J1769" s="10">
        <f t="shared" si="108"/>
        <v>41854.658379629633</v>
      </c>
      <c r="K1769">
        <v>1404488884</v>
      </c>
      <c r="L1769" s="10">
        <f t="shared" si="109"/>
        <v>41824.658379629633</v>
      </c>
      <c r="M1769" t="b">
        <v>1</v>
      </c>
      <c r="N1769">
        <v>39</v>
      </c>
      <c r="O1769" t="b">
        <v>0</v>
      </c>
      <c r="P1769" t="s">
        <v>8285</v>
      </c>
      <c r="Q1769" s="5">
        <f t="shared" si="110"/>
        <v>0.4572</v>
      </c>
      <c r="R1769" s="6">
        <f t="shared" si="111"/>
        <v>58.615384615384613</v>
      </c>
      <c r="S1769" t="s">
        <v>8338</v>
      </c>
      <c r="T1769" t="s">
        <v>8339</v>
      </c>
    </row>
    <row r="1770" spans="1:20" ht="43.2" x14ac:dyDescent="0.3">
      <c r="A1770">
        <v>1768</v>
      </c>
      <c r="B1770" s="3" t="s">
        <v>1769</v>
      </c>
      <c r="C1770" s="3" t="s">
        <v>5878</v>
      </c>
      <c r="D1770">
        <v>5000</v>
      </c>
      <c r="E1770">
        <v>187</v>
      </c>
      <c r="F1770" t="s">
        <v>8221</v>
      </c>
      <c r="G1770" t="s">
        <v>8224</v>
      </c>
      <c r="H1770" t="s">
        <v>8246</v>
      </c>
      <c r="I1770">
        <v>1411824444</v>
      </c>
      <c r="J1770" s="10">
        <f t="shared" si="108"/>
        <v>41909.560694444444</v>
      </c>
      <c r="K1770">
        <v>1406640444</v>
      </c>
      <c r="L1770" s="10">
        <f t="shared" si="109"/>
        <v>41849.560694444444</v>
      </c>
      <c r="M1770" t="b">
        <v>1</v>
      </c>
      <c r="N1770">
        <v>15</v>
      </c>
      <c r="O1770" t="b">
        <v>0</v>
      </c>
      <c r="P1770" t="s">
        <v>8285</v>
      </c>
      <c r="Q1770" s="5">
        <f t="shared" si="110"/>
        <v>3.7400000000000003E-2</v>
      </c>
      <c r="R1770" s="6">
        <f t="shared" si="111"/>
        <v>12.466666666666667</v>
      </c>
      <c r="S1770" t="s">
        <v>8338</v>
      </c>
      <c r="T1770" t="s">
        <v>8339</v>
      </c>
    </row>
    <row r="1771" spans="1:20" ht="43.2" x14ac:dyDescent="0.3">
      <c r="A1771">
        <v>1769</v>
      </c>
      <c r="B1771" s="3" t="s">
        <v>1770</v>
      </c>
      <c r="C1771" s="3" t="s">
        <v>5879</v>
      </c>
      <c r="D1771">
        <v>40000</v>
      </c>
      <c r="E1771">
        <v>1081</v>
      </c>
      <c r="F1771" t="s">
        <v>8221</v>
      </c>
      <c r="G1771" t="s">
        <v>8224</v>
      </c>
      <c r="H1771" t="s">
        <v>8246</v>
      </c>
      <c r="I1771">
        <v>1421177959</v>
      </c>
      <c r="J1771" s="10">
        <f t="shared" si="108"/>
        <v>42017.818969907406</v>
      </c>
      <c r="K1771">
        <v>1418585959</v>
      </c>
      <c r="L1771" s="10">
        <f t="shared" si="109"/>
        <v>41987.818969907406</v>
      </c>
      <c r="M1771" t="b">
        <v>1</v>
      </c>
      <c r="N1771">
        <v>22</v>
      </c>
      <c r="O1771" t="b">
        <v>0</v>
      </c>
      <c r="P1771" t="s">
        <v>8285</v>
      </c>
      <c r="Q1771" s="5">
        <f t="shared" si="110"/>
        <v>2.7025E-2</v>
      </c>
      <c r="R1771" s="6">
        <f t="shared" si="111"/>
        <v>49.136363636363633</v>
      </c>
      <c r="S1771" t="s">
        <v>8338</v>
      </c>
      <c r="T1771" t="s">
        <v>8339</v>
      </c>
    </row>
    <row r="1772" spans="1:20" ht="43.2" x14ac:dyDescent="0.3">
      <c r="A1772">
        <v>1770</v>
      </c>
      <c r="B1772" s="3" t="s">
        <v>1771</v>
      </c>
      <c r="C1772" s="3" t="s">
        <v>5880</v>
      </c>
      <c r="D1772">
        <v>24500</v>
      </c>
      <c r="E1772">
        <v>13846</v>
      </c>
      <c r="F1772" t="s">
        <v>8221</v>
      </c>
      <c r="G1772" t="s">
        <v>8224</v>
      </c>
      <c r="H1772" t="s">
        <v>8246</v>
      </c>
      <c r="I1772">
        <v>1413312194</v>
      </c>
      <c r="J1772" s="10">
        <f t="shared" si="108"/>
        <v>41926.780023148152</v>
      </c>
      <c r="K1772">
        <v>1410288194</v>
      </c>
      <c r="L1772" s="10">
        <f t="shared" si="109"/>
        <v>41891.780023148152</v>
      </c>
      <c r="M1772" t="b">
        <v>1</v>
      </c>
      <c r="N1772">
        <v>92</v>
      </c>
      <c r="O1772" t="b">
        <v>0</v>
      </c>
      <c r="P1772" t="s">
        <v>8285</v>
      </c>
      <c r="Q1772" s="5">
        <f t="shared" si="110"/>
        <v>0.56514285714285717</v>
      </c>
      <c r="R1772" s="6">
        <f t="shared" si="111"/>
        <v>150.5</v>
      </c>
      <c r="S1772" t="s">
        <v>8338</v>
      </c>
      <c r="T1772" t="s">
        <v>8339</v>
      </c>
    </row>
    <row r="1773" spans="1:20" ht="43.2" x14ac:dyDescent="0.3">
      <c r="A1773">
        <v>1771</v>
      </c>
      <c r="B1773" s="3" t="s">
        <v>1772</v>
      </c>
      <c r="C1773" s="3" t="s">
        <v>5881</v>
      </c>
      <c r="D1773">
        <v>4200</v>
      </c>
      <c r="E1773">
        <v>895</v>
      </c>
      <c r="F1773" t="s">
        <v>8221</v>
      </c>
      <c r="G1773" t="s">
        <v>8225</v>
      </c>
      <c r="H1773" t="s">
        <v>8247</v>
      </c>
      <c r="I1773">
        <v>1414107040</v>
      </c>
      <c r="J1773" s="10">
        <f t="shared" si="108"/>
        <v>41935.979629629634</v>
      </c>
      <c r="K1773">
        <v>1411515040</v>
      </c>
      <c r="L1773" s="10">
        <f t="shared" si="109"/>
        <v>41905.979629629634</v>
      </c>
      <c r="M1773" t="b">
        <v>1</v>
      </c>
      <c r="N1773">
        <v>25</v>
      </c>
      <c r="O1773" t="b">
        <v>0</v>
      </c>
      <c r="P1773" t="s">
        <v>8285</v>
      </c>
      <c r="Q1773" s="5">
        <f t="shared" si="110"/>
        <v>0.21309523809523809</v>
      </c>
      <c r="R1773" s="6">
        <f t="shared" si="111"/>
        <v>35.799999999999997</v>
      </c>
      <c r="S1773" t="s">
        <v>8338</v>
      </c>
      <c r="T1773" t="s">
        <v>8339</v>
      </c>
    </row>
    <row r="1774" spans="1:20" ht="43.2" x14ac:dyDescent="0.3">
      <c r="A1774">
        <v>1772</v>
      </c>
      <c r="B1774" s="3" t="s">
        <v>1773</v>
      </c>
      <c r="C1774" s="3" t="s">
        <v>5882</v>
      </c>
      <c r="D1774">
        <v>5500</v>
      </c>
      <c r="E1774">
        <v>858</v>
      </c>
      <c r="F1774" t="s">
        <v>8221</v>
      </c>
      <c r="G1774" t="s">
        <v>8225</v>
      </c>
      <c r="H1774" t="s">
        <v>8247</v>
      </c>
      <c r="I1774">
        <v>1404666836</v>
      </c>
      <c r="J1774" s="10">
        <f t="shared" si="108"/>
        <v>41826.718009259261</v>
      </c>
      <c r="K1774">
        <v>1399482836</v>
      </c>
      <c r="L1774" s="10">
        <f t="shared" si="109"/>
        <v>41766.718009259261</v>
      </c>
      <c r="M1774" t="b">
        <v>1</v>
      </c>
      <c r="N1774">
        <v>19</v>
      </c>
      <c r="O1774" t="b">
        <v>0</v>
      </c>
      <c r="P1774" t="s">
        <v>8285</v>
      </c>
      <c r="Q1774" s="5">
        <f t="shared" si="110"/>
        <v>0.156</v>
      </c>
      <c r="R1774" s="6">
        <f t="shared" si="111"/>
        <v>45.157894736842103</v>
      </c>
      <c r="S1774" t="s">
        <v>8338</v>
      </c>
      <c r="T1774" t="s">
        <v>8339</v>
      </c>
    </row>
    <row r="1775" spans="1:20" ht="43.2" x14ac:dyDescent="0.3">
      <c r="A1775">
        <v>1773</v>
      </c>
      <c r="B1775" s="3" t="s">
        <v>1774</v>
      </c>
      <c r="C1775" s="3" t="s">
        <v>5883</v>
      </c>
      <c r="D1775">
        <v>30000</v>
      </c>
      <c r="E1775">
        <v>1877</v>
      </c>
      <c r="F1775" t="s">
        <v>8221</v>
      </c>
      <c r="G1775" t="s">
        <v>8224</v>
      </c>
      <c r="H1775" t="s">
        <v>8246</v>
      </c>
      <c r="I1775">
        <v>1421691298</v>
      </c>
      <c r="J1775" s="10">
        <f t="shared" si="108"/>
        <v>42023.760393518518</v>
      </c>
      <c r="K1775">
        <v>1417803298</v>
      </c>
      <c r="L1775" s="10">
        <f t="shared" si="109"/>
        <v>41978.760393518518</v>
      </c>
      <c r="M1775" t="b">
        <v>1</v>
      </c>
      <c r="N1775">
        <v>19</v>
      </c>
      <c r="O1775" t="b">
        <v>0</v>
      </c>
      <c r="P1775" t="s">
        <v>8285</v>
      </c>
      <c r="Q1775" s="5">
        <f t="shared" si="110"/>
        <v>6.2566666666666673E-2</v>
      </c>
      <c r="R1775" s="6">
        <f t="shared" si="111"/>
        <v>98.78947368421052</v>
      </c>
      <c r="S1775" t="s">
        <v>8338</v>
      </c>
      <c r="T1775" t="s">
        <v>8339</v>
      </c>
    </row>
    <row r="1776" spans="1:20" ht="43.2" x14ac:dyDescent="0.3">
      <c r="A1776">
        <v>1774</v>
      </c>
      <c r="B1776" s="3" t="s">
        <v>1775</v>
      </c>
      <c r="C1776" s="3" t="s">
        <v>5884</v>
      </c>
      <c r="D1776">
        <v>2500</v>
      </c>
      <c r="E1776">
        <v>1148</v>
      </c>
      <c r="F1776" t="s">
        <v>8221</v>
      </c>
      <c r="G1776" t="s">
        <v>8224</v>
      </c>
      <c r="H1776" t="s">
        <v>8246</v>
      </c>
      <c r="I1776">
        <v>1417273140</v>
      </c>
      <c r="J1776" s="10">
        <f t="shared" si="108"/>
        <v>41972.624305555553</v>
      </c>
      <c r="K1776">
        <v>1413609292</v>
      </c>
      <c r="L1776" s="10">
        <f t="shared" si="109"/>
        <v>41930.218657407408</v>
      </c>
      <c r="M1776" t="b">
        <v>1</v>
      </c>
      <c r="N1776">
        <v>13</v>
      </c>
      <c r="O1776" t="b">
        <v>0</v>
      </c>
      <c r="P1776" t="s">
        <v>8285</v>
      </c>
      <c r="Q1776" s="5">
        <f t="shared" si="110"/>
        <v>0.4592</v>
      </c>
      <c r="R1776" s="6">
        <f t="shared" si="111"/>
        <v>88.307692307692307</v>
      </c>
      <c r="S1776" t="s">
        <v>8338</v>
      </c>
      <c r="T1776" t="s">
        <v>8339</v>
      </c>
    </row>
    <row r="1777" spans="1:20" ht="43.2" x14ac:dyDescent="0.3">
      <c r="A1777">
        <v>1775</v>
      </c>
      <c r="B1777" s="3" t="s">
        <v>1776</v>
      </c>
      <c r="C1777" s="3" t="s">
        <v>5885</v>
      </c>
      <c r="D1777">
        <v>32500</v>
      </c>
      <c r="E1777">
        <v>21158</v>
      </c>
      <c r="F1777" t="s">
        <v>8221</v>
      </c>
      <c r="G1777" t="s">
        <v>8224</v>
      </c>
      <c r="H1777" t="s">
        <v>8246</v>
      </c>
      <c r="I1777">
        <v>1414193160</v>
      </c>
      <c r="J1777" s="10">
        <f t="shared" si="108"/>
        <v>41936.976388888892</v>
      </c>
      <c r="K1777">
        <v>1410305160</v>
      </c>
      <c r="L1777" s="10">
        <f t="shared" si="109"/>
        <v>41891.976388888892</v>
      </c>
      <c r="M1777" t="b">
        <v>1</v>
      </c>
      <c r="N1777">
        <v>124</v>
      </c>
      <c r="O1777" t="b">
        <v>0</v>
      </c>
      <c r="P1777" t="s">
        <v>8285</v>
      </c>
      <c r="Q1777" s="5">
        <f t="shared" si="110"/>
        <v>0.65101538461538466</v>
      </c>
      <c r="R1777" s="6">
        <f t="shared" si="111"/>
        <v>170.62903225806451</v>
      </c>
      <c r="S1777" t="s">
        <v>8338</v>
      </c>
      <c r="T1777" t="s">
        <v>8339</v>
      </c>
    </row>
    <row r="1778" spans="1:20" ht="43.2" x14ac:dyDescent="0.3">
      <c r="A1778">
        <v>1776</v>
      </c>
      <c r="B1778" s="3" t="s">
        <v>1777</v>
      </c>
      <c r="C1778" s="3" t="s">
        <v>5886</v>
      </c>
      <c r="D1778">
        <v>5000</v>
      </c>
      <c r="E1778">
        <v>335</v>
      </c>
      <c r="F1778" t="s">
        <v>8221</v>
      </c>
      <c r="G1778" t="s">
        <v>8225</v>
      </c>
      <c r="H1778" t="s">
        <v>8247</v>
      </c>
      <c r="I1778">
        <v>1414623471</v>
      </c>
      <c r="J1778" s="10">
        <f t="shared" si="108"/>
        <v>41941.95684027778</v>
      </c>
      <c r="K1778">
        <v>1411513071</v>
      </c>
      <c r="L1778" s="10">
        <f t="shared" si="109"/>
        <v>41905.95684027778</v>
      </c>
      <c r="M1778" t="b">
        <v>1</v>
      </c>
      <c r="N1778">
        <v>4</v>
      </c>
      <c r="O1778" t="b">
        <v>0</v>
      </c>
      <c r="P1778" t="s">
        <v>8285</v>
      </c>
      <c r="Q1778" s="5">
        <f t="shared" si="110"/>
        <v>6.7000000000000004E-2</v>
      </c>
      <c r="R1778" s="6">
        <f t="shared" si="111"/>
        <v>83.75</v>
      </c>
      <c r="S1778" t="s">
        <v>8338</v>
      </c>
      <c r="T1778" t="s">
        <v>8339</v>
      </c>
    </row>
    <row r="1779" spans="1:20" ht="43.2" x14ac:dyDescent="0.3">
      <c r="A1779">
        <v>1777</v>
      </c>
      <c r="B1779" s="3" t="s">
        <v>1778</v>
      </c>
      <c r="C1779" s="3" t="s">
        <v>5887</v>
      </c>
      <c r="D1779">
        <v>4800</v>
      </c>
      <c r="E1779">
        <v>651</v>
      </c>
      <c r="F1779" t="s">
        <v>8221</v>
      </c>
      <c r="G1779" t="s">
        <v>8233</v>
      </c>
      <c r="H1779" t="s">
        <v>8249</v>
      </c>
      <c r="I1779">
        <v>1424421253</v>
      </c>
      <c r="J1779" s="10">
        <f t="shared" si="108"/>
        <v>42055.357094907406</v>
      </c>
      <c r="K1779">
        <v>1421829253</v>
      </c>
      <c r="L1779" s="10">
        <f t="shared" si="109"/>
        <v>42025.357094907406</v>
      </c>
      <c r="M1779" t="b">
        <v>1</v>
      </c>
      <c r="N1779">
        <v>10</v>
      </c>
      <c r="O1779" t="b">
        <v>0</v>
      </c>
      <c r="P1779" t="s">
        <v>8285</v>
      </c>
      <c r="Q1779" s="5">
        <f t="shared" si="110"/>
        <v>0.135625</v>
      </c>
      <c r="R1779" s="6">
        <f t="shared" si="111"/>
        <v>65.099999999999994</v>
      </c>
      <c r="S1779" t="s">
        <v>8338</v>
      </c>
      <c r="T1779" t="s">
        <v>8339</v>
      </c>
    </row>
    <row r="1780" spans="1:20" ht="43.2" x14ac:dyDescent="0.3">
      <c r="A1780">
        <v>1778</v>
      </c>
      <c r="B1780" s="3" t="s">
        <v>1779</v>
      </c>
      <c r="C1780" s="3" t="s">
        <v>5888</v>
      </c>
      <c r="D1780">
        <v>50000</v>
      </c>
      <c r="E1780">
        <v>995</v>
      </c>
      <c r="F1780" t="s">
        <v>8221</v>
      </c>
      <c r="G1780" t="s">
        <v>8224</v>
      </c>
      <c r="H1780" t="s">
        <v>8246</v>
      </c>
      <c r="I1780">
        <v>1427485395</v>
      </c>
      <c r="J1780" s="10">
        <f t="shared" si="108"/>
        <v>42090.821701388893</v>
      </c>
      <c r="K1780">
        <v>1423600995</v>
      </c>
      <c r="L1780" s="10">
        <f t="shared" si="109"/>
        <v>42045.86336805555</v>
      </c>
      <c r="M1780" t="b">
        <v>1</v>
      </c>
      <c r="N1780">
        <v>15</v>
      </c>
      <c r="O1780" t="b">
        <v>0</v>
      </c>
      <c r="P1780" t="s">
        <v>8285</v>
      </c>
      <c r="Q1780" s="5">
        <f t="shared" si="110"/>
        <v>1.9900000000000001E-2</v>
      </c>
      <c r="R1780" s="6">
        <f t="shared" si="111"/>
        <v>66.333333333333329</v>
      </c>
      <c r="S1780" t="s">
        <v>8338</v>
      </c>
      <c r="T1780" t="s">
        <v>8339</v>
      </c>
    </row>
    <row r="1781" spans="1:20" ht="43.2" x14ac:dyDescent="0.3">
      <c r="A1781">
        <v>1779</v>
      </c>
      <c r="B1781" s="3" t="s">
        <v>1780</v>
      </c>
      <c r="C1781" s="3" t="s">
        <v>5889</v>
      </c>
      <c r="D1781">
        <v>11000</v>
      </c>
      <c r="E1781">
        <v>3986</v>
      </c>
      <c r="F1781" t="s">
        <v>8221</v>
      </c>
      <c r="G1781" t="s">
        <v>8224</v>
      </c>
      <c r="H1781" t="s">
        <v>8246</v>
      </c>
      <c r="I1781">
        <v>1472834180</v>
      </c>
      <c r="J1781" s="10">
        <f t="shared" si="108"/>
        <v>42615.691898148143</v>
      </c>
      <c r="K1781">
        <v>1470242180</v>
      </c>
      <c r="L1781" s="10">
        <f t="shared" si="109"/>
        <v>42585.691898148143</v>
      </c>
      <c r="M1781" t="b">
        <v>1</v>
      </c>
      <c r="N1781">
        <v>38</v>
      </c>
      <c r="O1781" t="b">
        <v>0</v>
      </c>
      <c r="P1781" t="s">
        <v>8285</v>
      </c>
      <c r="Q1781" s="5">
        <f t="shared" si="110"/>
        <v>0.36236363636363639</v>
      </c>
      <c r="R1781" s="6">
        <f t="shared" si="111"/>
        <v>104.89473684210526</v>
      </c>
      <c r="S1781" t="s">
        <v>8338</v>
      </c>
      <c r="T1781" t="s">
        <v>8339</v>
      </c>
    </row>
    <row r="1782" spans="1:20" ht="43.2" x14ac:dyDescent="0.3">
      <c r="A1782">
        <v>1780</v>
      </c>
      <c r="B1782" s="3" t="s">
        <v>1781</v>
      </c>
      <c r="C1782" s="3" t="s">
        <v>5890</v>
      </c>
      <c r="D1782">
        <v>30000</v>
      </c>
      <c r="E1782">
        <v>11923</v>
      </c>
      <c r="F1782" t="s">
        <v>8221</v>
      </c>
      <c r="G1782" t="s">
        <v>8224</v>
      </c>
      <c r="H1782" t="s">
        <v>8246</v>
      </c>
      <c r="I1782">
        <v>1467469510</v>
      </c>
      <c r="J1782" s="10">
        <f t="shared" si="108"/>
        <v>42553.600810185191</v>
      </c>
      <c r="K1782">
        <v>1462285510</v>
      </c>
      <c r="L1782" s="10">
        <f t="shared" si="109"/>
        <v>42493.600810185191</v>
      </c>
      <c r="M1782" t="b">
        <v>1</v>
      </c>
      <c r="N1782">
        <v>152</v>
      </c>
      <c r="O1782" t="b">
        <v>0</v>
      </c>
      <c r="P1782" t="s">
        <v>8285</v>
      </c>
      <c r="Q1782" s="5">
        <f t="shared" si="110"/>
        <v>0.39743333333333336</v>
      </c>
      <c r="R1782" s="6">
        <f t="shared" si="111"/>
        <v>78.440789473684205</v>
      </c>
      <c r="S1782" t="s">
        <v>8338</v>
      </c>
      <c r="T1782" t="s">
        <v>8339</v>
      </c>
    </row>
    <row r="1783" spans="1:20" ht="43.2" x14ac:dyDescent="0.3">
      <c r="A1783">
        <v>1781</v>
      </c>
      <c r="B1783" s="3" t="s">
        <v>1782</v>
      </c>
      <c r="C1783" s="3" t="s">
        <v>5891</v>
      </c>
      <c r="D1783">
        <v>5500</v>
      </c>
      <c r="E1783">
        <v>1417</v>
      </c>
      <c r="F1783" t="s">
        <v>8221</v>
      </c>
      <c r="G1783" t="s">
        <v>8224</v>
      </c>
      <c r="H1783" t="s">
        <v>8246</v>
      </c>
      <c r="I1783">
        <v>1473950945</v>
      </c>
      <c r="J1783" s="10">
        <f t="shared" si="108"/>
        <v>42628.617418981477</v>
      </c>
      <c r="K1783">
        <v>1471272545</v>
      </c>
      <c r="L1783" s="10">
        <f t="shared" si="109"/>
        <v>42597.617418981477</v>
      </c>
      <c r="M1783" t="b">
        <v>1</v>
      </c>
      <c r="N1783">
        <v>24</v>
      </c>
      <c r="O1783" t="b">
        <v>0</v>
      </c>
      <c r="P1783" t="s">
        <v>8285</v>
      </c>
      <c r="Q1783" s="5">
        <f t="shared" si="110"/>
        <v>0.25763636363636366</v>
      </c>
      <c r="R1783" s="6">
        <f t="shared" si="111"/>
        <v>59.041666666666664</v>
      </c>
      <c r="S1783" t="s">
        <v>8338</v>
      </c>
      <c r="T1783" t="s">
        <v>8339</v>
      </c>
    </row>
    <row r="1784" spans="1:20" ht="57.6" x14ac:dyDescent="0.3">
      <c r="A1784">
        <v>1782</v>
      </c>
      <c r="B1784" s="3" t="s">
        <v>1783</v>
      </c>
      <c r="C1784" s="3" t="s">
        <v>5892</v>
      </c>
      <c r="D1784">
        <v>35000</v>
      </c>
      <c r="E1784">
        <v>5422</v>
      </c>
      <c r="F1784" t="s">
        <v>8221</v>
      </c>
      <c r="G1784" t="s">
        <v>8224</v>
      </c>
      <c r="H1784" t="s">
        <v>8246</v>
      </c>
      <c r="I1784">
        <v>1456062489</v>
      </c>
      <c r="J1784" s="10">
        <f t="shared" si="108"/>
        <v>42421.575104166666</v>
      </c>
      <c r="K1784">
        <v>1453211289</v>
      </c>
      <c r="L1784" s="10">
        <f t="shared" si="109"/>
        <v>42388.575104166666</v>
      </c>
      <c r="M1784" t="b">
        <v>1</v>
      </c>
      <c r="N1784">
        <v>76</v>
      </c>
      <c r="O1784" t="b">
        <v>0</v>
      </c>
      <c r="P1784" t="s">
        <v>8285</v>
      </c>
      <c r="Q1784" s="5">
        <f t="shared" si="110"/>
        <v>0.15491428571428573</v>
      </c>
      <c r="R1784" s="6">
        <f t="shared" si="111"/>
        <v>71.34210526315789</v>
      </c>
      <c r="S1784" t="s">
        <v>8338</v>
      </c>
      <c r="T1784" t="s">
        <v>8339</v>
      </c>
    </row>
    <row r="1785" spans="1:20" ht="43.2" x14ac:dyDescent="0.3">
      <c r="A1785">
        <v>1783</v>
      </c>
      <c r="B1785" s="3" t="s">
        <v>1784</v>
      </c>
      <c r="C1785" s="3" t="s">
        <v>5893</v>
      </c>
      <c r="D1785">
        <v>40000</v>
      </c>
      <c r="E1785">
        <v>9477</v>
      </c>
      <c r="F1785" t="s">
        <v>8221</v>
      </c>
      <c r="G1785" t="s">
        <v>8224</v>
      </c>
      <c r="H1785" t="s">
        <v>8246</v>
      </c>
      <c r="I1785">
        <v>1432248478</v>
      </c>
      <c r="J1785" s="10">
        <f t="shared" si="108"/>
        <v>42145.949976851851</v>
      </c>
      <c r="K1785">
        <v>1429656478</v>
      </c>
      <c r="L1785" s="10">
        <f t="shared" si="109"/>
        <v>42115.949976851851</v>
      </c>
      <c r="M1785" t="b">
        <v>1</v>
      </c>
      <c r="N1785">
        <v>185</v>
      </c>
      <c r="O1785" t="b">
        <v>0</v>
      </c>
      <c r="P1785" t="s">
        <v>8285</v>
      </c>
      <c r="Q1785" s="5">
        <f t="shared" si="110"/>
        <v>0.236925</v>
      </c>
      <c r="R1785" s="6">
        <f t="shared" si="111"/>
        <v>51.227027027027027</v>
      </c>
      <c r="S1785" t="s">
        <v>8338</v>
      </c>
      <c r="T1785" t="s">
        <v>8339</v>
      </c>
    </row>
    <row r="1786" spans="1:20" ht="43.2" x14ac:dyDescent="0.3">
      <c r="A1786">
        <v>1784</v>
      </c>
      <c r="B1786" s="3" t="s">
        <v>1785</v>
      </c>
      <c r="C1786" s="3" t="s">
        <v>5894</v>
      </c>
      <c r="D1786">
        <v>5000</v>
      </c>
      <c r="E1786">
        <v>1988</v>
      </c>
      <c r="F1786" t="s">
        <v>8221</v>
      </c>
      <c r="G1786" t="s">
        <v>8224</v>
      </c>
      <c r="H1786" t="s">
        <v>8246</v>
      </c>
      <c r="I1786">
        <v>1422674700</v>
      </c>
      <c r="J1786" s="10">
        <f t="shared" si="108"/>
        <v>42035.142361111109</v>
      </c>
      <c r="K1786">
        <v>1419954240</v>
      </c>
      <c r="L1786" s="10">
        <f t="shared" si="109"/>
        <v>42003.655555555553</v>
      </c>
      <c r="M1786" t="b">
        <v>1</v>
      </c>
      <c r="N1786">
        <v>33</v>
      </c>
      <c r="O1786" t="b">
        <v>0</v>
      </c>
      <c r="P1786" t="s">
        <v>8285</v>
      </c>
      <c r="Q1786" s="5">
        <f t="shared" si="110"/>
        <v>0.39760000000000001</v>
      </c>
      <c r="R1786" s="6">
        <f t="shared" si="111"/>
        <v>60.242424242424242</v>
      </c>
      <c r="S1786" t="s">
        <v>8338</v>
      </c>
      <c r="T1786" t="s">
        <v>8339</v>
      </c>
    </row>
    <row r="1787" spans="1:20" ht="43.2" x14ac:dyDescent="0.3">
      <c r="A1787">
        <v>1785</v>
      </c>
      <c r="B1787" s="3" t="s">
        <v>1786</v>
      </c>
      <c r="C1787" s="3" t="s">
        <v>5895</v>
      </c>
      <c r="D1787">
        <v>24000</v>
      </c>
      <c r="E1787">
        <v>4853</v>
      </c>
      <c r="F1787" t="s">
        <v>8221</v>
      </c>
      <c r="G1787" t="s">
        <v>8224</v>
      </c>
      <c r="H1787" t="s">
        <v>8246</v>
      </c>
      <c r="I1787">
        <v>1413417600</v>
      </c>
      <c r="J1787" s="10">
        <f t="shared" si="108"/>
        <v>41928</v>
      </c>
      <c r="K1787">
        <v>1410750855</v>
      </c>
      <c r="L1787" s="10">
        <f t="shared" si="109"/>
        <v>41897.134895833333</v>
      </c>
      <c r="M1787" t="b">
        <v>1</v>
      </c>
      <c r="N1787">
        <v>108</v>
      </c>
      <c r="O1787" t="b">
        <v>0</v>
      </c>
      <c r="P1787" t="s">
        <v>8285</v>
      </c>
      <c r="Q1787" s="5">
        <f t="shared" si="110"/>
        <v>0.20220833333333332</v>
      </c>
      <c r="R1787" s="6">
        <f t="shared" si="111"/>
        <v>44.935185185185183</v>
      </c>
      <c r="S1787" t="s">
        <v>8338</v>
      </c>
      <c r="T1787" t="s">
        <v>8339</v>
      </c>
    </row>
    <row r="1788" spans="1:20" ht="43.2" x14ac:dyDescent="0.3">
      <c r="A1788">
        <v>1786</v>
      </c>
      <c r="B1788" s="3" t="s">
        <v>1787</v>
      </c>
      <c r="C1788" s="3" t="s">
        <v>5896</v>
      </c>
      <c r="D1788">
        <v>1900</v>
      </c>
      <c r="E1788">
        <v>905</v>
      </c>
      <c r="F1788" t="s">
        <v>8221</v>
      </c>
      <c r="G1788" t="s">
        <v>8233</v>
      </c>
      <c r="H1788" t="s">
        <v>8249</v>
      </c>
      <c r="I1788">
        <v>1418649177</v>
      </c>
      <c r="J1788" s="10">
        <f t="shared" si="108"/>
        <v>41988.550659722227</v>
      </c>
      <c r="K1788">
        <v>1416057177</v>
      </c>
      <c r="L1788" s="10">
        <f t="shared" si="109"/>
        <v>41958.550659722227</v>
      </c>
      <c r="M1788" t="b">
        <v>1</v>
      </c>
      <c r="N1788">
        <v>29</v>
      </c>
      <c r="O1788" t="b">
        <v>0</v>
      </c>
      <c r="P1788" t="s">
        <v>8285</v>
      </c>
      <c r="Q1788" s="5">
        <f t="shared" si="110"/>
        <v>0.47631578947368419</v>
      </c>
      <c r="R1788" s="6">
        <f t="shared" si="111"/>
        <v>31.206896551724139</v>
      </c>
      <c r="S1788" t="s">
        <v>8338</v>
      </c>
      <c r="T1788" t="s">
        <v>8339</v>
      </c>
    </row>
    <row r="1789" spans="1:20" ht="43.2" x14ac:dyDescent="0.3">
      <c r="A1789">
        <v>1787</v>
      </c>
      <c r="B1789" s="3" t="s">
        <v>1788</v>
      </c>
      <c r="C1789" s="3" t="s">
        <v>5897</v>
      </c>
      <c r="D1789">
        <v>10000</v>
      </c>
      <c r="E1789">
        <v>1533</v>
      </c>
      <c r="F1789" t="s">
        <v>8221</v>
      </c>
      <c r="G1789" t="s">
        <v>8224</v>
      </c>
      <c r="H1789" t="s">
        <v>8246</v>
      </c>
      <c r="I1789">
        <v>1428158637</v>
      </c>
      <c r="J1789" s="10">
        <f t="shared" si="108"/>
        <v>42098.613854166666</v>
      </c>
      <c r="K1789">
        <v>1425570237</v>
      </c>
      <c r="L1789" s="10">
        <f t="shared" si="109"/>
        <v>42068.65552083333</v>
      </c>
      <c r="M1789" t="b">
        <v>1</v>
      </c>
      <c r="N1789">
        <v>24</v>
      </c>
      <c r="O1789" t="b">
        <v>0</v>
      </c>
      <c r="P1789" t="s">
        <v>8285</v>
      </c>
      <c r="Q1789" s="5">
        <f t="shared" si="110"/>
        <v>0.15329999999999999</v>
      </c>
      <c r="R1789" s="6">
        <f t="shared" si="111"/>
        <v>63.875</v>
      </c>
      <c r="S1789" t="s">
        <v>8338</v>
      </c>
      <c r="T1789" t="s">
        <v>8339</v>
      </c>
    </row>
    <row r="1790" spans="1:20" ht="43.2" x14ac:dyDescent="0.3">
      <c r="A1790">
        <v>1788</v>
      </c>
      <c r="B1790" s="3" t="s">
        <v>1789</v>
      </c>
      <c r="C1790" s="3" t="s">
        <v>5898</v>
      </c>
      <c r="D1790">
        <v>5500</v>
      </c>
      <c r="E1790">
        <v>76</v>
      </c>
      <c r="F1790" t="s">
        <v>8221</v>
      </c>
      <c r="G1790" t="s">
        <v>8225</v>
      </c>
      <c r="H1790" t="s">
        <v>8247</v>
      </c>
      <c r="I1790">
        <v>1414795542</v>
      </c>
      <c r="J1790" s="10">
        <f t="shared" si="108"/>
        <v>41943.94840277778</v>
      </c>
      <c r="K1790">
        <v>1412203542</v>
      </c>
      <c r="L1790" s="10">
        <f t="shared" si="109"/>
        <v>41913.94840277778</v>
      </c>
      <c r="M1790" t="b">
        <v>1</v>
      </c>
      <c r="N1790">
        <v>4</v>
      </c>
      <c r="O1790" t="b">
        <v>0</v>
      </c>
      <c r="P1790" t="s">
        <v>8285</v>
      </c>
      <c r="Q1790" s="5">
        <f t="shared" si="110"/>
        <v>1.3818181818181818E-2</v>
      </c>
      <c r="R1790" s="6">
        <f t="shared" si="111"/>
        <v>19</v>
      </c>
      <c r="S1790" t="s">
        <v>8338</v>
      </c>
      <c r="T1790" t="s">
        <v>8339</v>
      </c>
    </row>
    <row r="1791" spans="1:20" ht="43.2" x14ac:dyDescent="0.3">
      <c r="A1791">
        <v>1789</v>
      </c>
      <c r="B1791" s="3" t="s">
        <v>1790</v>
      </c>
      <c r="C1791" s="3" t="s">
        <v>5899</v>
      </c>
      <c r="D1791">
        <v>8000</v>
      </c>
      <c r="E1791">
        <v>40</v>
      </c>
      <c r="F1791" t="s">
        <v>8221</v>
      </c>
      <c r="G1791" t="s">
        <v>8224</v>
      </c>
      <c r="H1791" t="s">
        <v>8246</v>
      </c>
      <c r="I1791">
        <v>1421042403</v>
      </c>
      <c r="J1791" s="10">
        <f t="shared" si="108"/>
        <v>42016.250034722223</v>
      </c>
      <c r="K1791">
        <v>1415858403</v>
      </c>
      <c r="L1791" s="10">
        <f t="shared" si="109"/>
        <v>41956.250034722223</v>
      </c>
      <c r="M1791" t="b">
        <v>1</v>
      </c>
      <c r="N1791">
        <v>4</v>
      </c>
      <c r="O1791" t="b">
        <v>0</v>
      </c>
      <c r="P1791" t="s">
        <v>8285</v>
      </c>
      <c r="Q1791" s="5">
        <f t="shared" si="110"/>
        <v>5.0000000000000001E-3</v>
      </c>
      <c r="R1791" s="6">
        <f t="shared" si="111"/>
        <v>10</v>
      </c>
      <c r="S1791" t="s">
        <v>8338</v>
      </c>
      <c r="T1791" t="s">
        <v>8339</v>
      </c>
    </row>
    <row r="1792" spans="1:20" ht="43.2" x14ac:dyDescent="0.3">
      <c r="A1792">
        <v>1790</v>
      </c>
      <c r="B1792" s="3" t="s">
        <v>1791</v>
      </c>
      <c r="C1792" s="3" t="s">
        <v>5900</v>
      </c>
      <c r="D1792">
        <v>33000</v>
      </c>
      <c r="E1792">
        <v>1636</v>
      </c>
      <c r="F1792" t="s">
        <v>8221</v>
      </c>
      <c r="G1792" t="s">
        <v>8224</v>
      </c>
      <c r="H1792" t="s">
        <v>8246</v>
      </c>
      <c r="I1792">
        <v>1423152678</v>
      </c>
      <c r="J1792" s="10">
        <f t="shared" si="108"/>
        <v>42040.674513888895</v>
      </c>
      <c r="K1792">
        <v>1420560678</v>
      </c>
      <c r="L1792" s="10">
        <f t="shared" si="109"/>
        <v>42010.674513888895</v>
      </c>
      <c r="M1792" t="b">
        <v>1</v>
      </c>
      <c r="N1792">
        <v>15</v>
      </c>
      <c r="O1792" t="b">
        <v>0</v>
      </c>
      <c r="P1792" t="s">
        <v>8285</v>
      </c>
      <c r="Q1792" s="5">
        <f t="shared" si="110"/>
        <v>4.9575757575757579E-2</v>
      </c>
      <c r="R1792" s="6">
        <f t="shared" si="111"/>
        <v>109.06666666666666</v>
      </c>
      <c r="S1792" t="s">
        <v>8338</v>
      </c>
      <c r="T1792" t="s">
        <v>8339</v>
      </c>
    </row>
    <row r="1793" spans="1:20" ht="28.8" x14ac:dyDescent="0.3">
      <c r="A1793">
        <v>1791</v>
      </c>
      <c r="B1793" s="3" t="s">
        <v>1792</v>
      </c>
      <c r="C1793" s="3" t="s">
        <v>5901</v>
      </c>
      <c r="D1793">
        <v>3000</v>
      </c>
      <c r="E1793">
        <v>107</v>
      </c>
      <c r="F1793" t="s">
        <v>8221</v>
      </c>
      <c r="G1793" t="s">
        <v>8225</v>
      </c>
      <c r="H1793" t="s">
        <v>8247</v>
      </c>
      <c r="I1793">
        <v>1422553565</v>
      </c>
      <c r="J1793" s="10">
        <f t="shared" si="108"/>
        <v>42033.740335648152</v>
      </c>
      <c r="K1793">
        <v>1417369565</v>
      </c>
      <c r="L1793" s="10">
        <f t="shared" si="109"/>
        <v>41973.740335648152</v>
      </c>
      <c r="M1793" t="b">
        <v>1</v>
      </c>
      <c r="N1793">
        <v>4</v>
      </c>
      <c r="O1793" t="b">
        <v>0</v>
      </c>
      <c r="P1793" t="s">
        <v>8285</v>
      </c>
      <c r="Q1793" s="5">
        <f t="shared" si="110"/>
        <v>3.5666666666666666E-2</v>
      </c>
      <c r="R1793" s="6">
        <f t="shared" si="111"/>
        <v>26.75</v>
      </c>
      <c r="S1793" t="s">
        <v>8338</v>
      </c>
      <c r="T1793" t="s">
        <v>8339</v>
      </c>
    </row>
    <row r="1794" spans="1:20" ht="28.8" x14ac:dyDescent="0.3">
      <c r="A1794">
        <v>1792</v>
      </c>
      <c r="B1794" s="3" t="s">
        <v>1793</v>
      </c>
      <c r="C1794" s="3" t="s">
        <v>5902</v>
      </c>
      <c r="D1794">
        <v>25000</v>
      </c>
      <c r="E1794">
        <v>15281</v>
      </c>
      <c r="F1794" t="s">
        <v>8221</v>
      </c>
      <c r="G1794" t="s">
        <v>8224</v>
      </c>
      <c r="H1794" t="s">
        <v>8246</v>
      </c>
      <c r="I1794">
        <v>1439189940</v>
      </c>
      <c r="J1794" s="10">
        <f t="shared" si="108"/>
        <v>42226.290972222225</v>
      </c>
      <c r="K1794">
        <v>1435970682</v>
      </c>
      <c r="L1794" s="10">
        <f t="shared" si="109"/>
        <v>42189.031041666662</v>
      </c>
      <c r="M1794" t="b">
        <v>1</v>
      </c>
      <c r="N1794">
        <v>139</v>
      </c>
      <c r="O1794" t="b">
        <v>0</v>
      </c>
      <c r="P1794" t="s">
        <v>8285</v>
      </c>
      <c r="Q1794" s="5">
        <f t="shared" si="110"/>
        <v>0.61124000000000001</v>
      </c>
      <c r="R1794" s="6">
        <f t="shared" si="111"/>
        <v>109.93525179856115</v>
      </c>
      <c r="S1794" t="s">
        <v>8338</v>
      </c>
      <c r="T1794" t="s">
        <v>8339</v>
      </c>
    </row>
    <row r="1795" spans="1:20" ht="43.2" x14ac:dyDescent="0.3">
      <c r="A1795">
        <v>1793</v>
      </c>
      <c r="B1795" s="3" t="s">
        <v>1794</v>
      </c>
      <c r="C1795" s="3" t="s">
        <v>5903</v>
      </c>
      <c r="D1795">
        <v>3000</v>
      </c>
      <c r="E1795">
        <v>40</v>
      </c>
      <c r="F1795" t="s">
        <v>8221</v>
      </c>
      <c r="G1795" t="s">
        <v>8226</v>
      </c>
      <c r="H1795" t="s">
        <v>8248</v>
      </c>
      <c r="I1795">
        <v>1417127040</v>
      </c>
      <c r="J1795" s="10">
        <f t="shared" ref="J1795:J1858" si="112">(((I1795/60)/60)/24)+DATE(1970,1,1)</f>
        <v>41970.933333333334</v>
      </c>
      <c r="K1795">
        <v>1414531440</v>
      </c>
      <c r="L1795" s="10">
        <f t="shared" ref="L1795:L1858" si="113">(((K1795/60)/60)/24)+DATE(1970,1,1)</f>
        <v>41940.89166666667</v>
      </c>
      <c r="M1795" t="b">
        <v>1</v>
      </c>
      <c r="N1795">
        <v>2</v>
      </c>
      <c r="O1795" t="b">
        <v>0</v>
      </c>
      <c r="P1795" t="s">
        <v>8285</v>
      </c>
      <c r="Q1795" s="5">
        <f t="shared" ref="Q1795:Q1858" si="114">E1795/D1795</f>
        <v>1.3333333333333334E-2</v>
      </c>
      <c r="R1795" s="6">
        <f t="shared" ref="R1795:R1858" si="115">E1795/N1795</f>
        <v>20</v>
      </c>
      <c r="S1795" t="s">
        <v>8338</v>
      </c>
      <c r="T1795" t="s">
        <v>8339</v>
      </c>
    </row>
    <row r="1796" spans="1:20" ht="43.2" x14ac:dyDescent="0.3">
      <c r="A1796">
        <v>1794</v>
      </c>
      <c r="B1796" s="3" t="s">
        <v>1795</v>
      </c>
      <c r="C1796" s="3" t="s">
        <v>5904</v>
      </c>
      <c r="D1796">
        <v>9000</v>
      </c>
      <c r="E1796">
        <v>997</v>
      </c>
      <c r="F1796" t="s">
        <v>8221</v>
      </c>
      <c r="G1796" t="s">
        <v>8224</v>
      </c>
      <c r="H1796" t="s">
        <v>8246</v>
      </c>
      <c r="I1796">
        <v>1423660422</v>
      </c>
      <c r="J1796" s="10">
        <f t="shared" si="112"/>
        <v>42046.551180555558</v>
      </c>
      <c r="K1796">
        <v>1420636422</v>
      </c>
      <c r="L1796" s="10">
        <f t="shared" si="113"/>
        <v>42011.551180555558</v>
      </c>
      <c r="M1796" t="b">
        <v>1</v>
      </c>
      <c r="N1796">
        <v>18</v>
      </c>
      <c r="O1796" t="b">
        <v>0</v>
      </c>
      <c r="P1796" t="s">
        <v>8285</v>
      </c>
      <c r="Q1796" s="5">
        <f t="shared" si="114"/>
        <v>0.11077777777777778</v>
      </c>
      <c r="R1796" s="6">
        <f t="shared" si="115"/>
        <v>55.388888888888886</v>
      </c>
      <c r="S1796" t="s">
        <v>8338</v>
      </c>
      <c r="T1796" t="s">
        <v>8339</v>
      </c>
    </row>
    <row r="1797" spans="1:20" ht="43.2" x14ac:dyDescent="0.3">
      <c r="A1797">
        <v>1795</v>
      </c>
      <c r="B1797" s="3" t="s">
        <v>1796</v>
      </c>
      <c r="C1797" s="3" t="s">
        <v>5905</v>
      </c>
      <c r="D1797">
        <v>28000</v>
      </c>
      <c r="E1797">
        <v>10846</v>
      </c>
      <c r="F1797" t="s">
        <v>8221</v>
      </c>
      <c r="G1797" t="s">
        <v>8236</v>
      </c>
      <c r="H1797" t="s">
        <v>8249</v>
      </c>
      <c r="I1797">
        <v>1476460800</v>
      </c>
      <c r="J1797" s="10">
        <f t="shared" si="112"/>
        <v>42657.666666666672</v>
      </c>
      <c r="K1797">
        <v>1473922541</v>
      </c>
      <c r="L1797" s="10">
        <f t="shared" si="113"/>
        <v>42628.288668981477</v>
      </c>
      <c r="M1797" t="b">
        <v>1</v>
      </c>
      <c r="N1797">
        <v>81</v>
      </c>
      <c r="O1797" t="b">
        <v>0</v>
      </c>
      <c r="P1797" t="s">
        <v>8285</v>
      </c>
      <c r="Q1797" s="5">
        <f t="shared" si="114"/>
        <v>0.38735714285714284</v>
      </c>
      <c r="R1797" s="6">
        <f t="shared" si="115"/>
        <v>133.90123456790124</v>
      </c>
      <c r="S1797" t="s">
        <v>8338</v>
      </c>
      <c r="T1797" t="s">
        <v>8339</v>
      </c>
    </row>
    <row r="1798" spans="1:20" ht="57.6" x14ac:dyDescent="0.3">
      <c r="A1798">
        <v>1796</v>
      </c>
      <c r="B1798" s="3" t="s">
        <v>1797</v>
      </c>
      <c r="C1798" s="3" t="s">
        <v>5906</v>
      </c>
      <c r="D1798">
        <v>19000</v>
      </c>
      <c r="E1798">
        <v>4190</v>
      </c>
      <c r="F1798" t="s">
        <v>8221</v>
      </c>
      <c r="G1798" t="s">
        <v>8225</v>
      </c>
      <c r="H1798" t="s">
        <v>8247</v>
      </c>
      <c r="I1798">
        <v>1469356366</v>
      </c>
      <c r="J1798" s="10">
        <f t="shared" si="112"/>
        <v>42575.439421296294</v>
      </c>
      <c r="K1798">
        <v>1464172366</v>
      </c>
      <c r="L1798" s="10">
        <f t="shared" si="113"/>
        <v>42515.439421296294</v>
      </c>
      <c r="M1798" t="b">
        <v>1</v>
      </c>
      <c r="N1798">
        <v>86</v>
      </c>
      <c r="O1798" t="b">
        <v>0</v>
      </c>
      <c r="P1798" t="s">
        <v>8285</v>
      </c>
      <c r="Q1798" s="5">
        <f t="shared" si="114"/>
        <v>0.22052631578947368</v>
      </c>
      <c r="R1798" s="6">
        <f t="shared" si="115"/>
        <v>48.720930232558139</v>
      </c>
      <c r="S1798" t="s">
        <v>8338</v>
      </c>
      <c r="T1798" t="s">
        <v>8339</v>
      </c>
    </row>
    <row r="1799" spans="1:20" ht="43.2" x14ac:dyDescent="0.3">
      <c r="A1799">
        <v>1797</v>
      </c>
      <c r="B1799" s="3" t="s">
        <v>1798</v>
      </c>
      <c r="C1799" s="3" t="s">
        <v>5907</v>
      </c>
      <c r="D1799">
        <v>10000</v>
      </c>
      <c r="E1799">
        <v>6755</v>
      </c>
      <c r="F1799" t="s">
        <v>8221</v>
      </c>
      <c r="G1799" t="s">
        <v>8224</v>
      </c>
      <c r="H1799" t="s">
        <v>8246</v>
      </c>
      <c r="I1799">
        <v>1481809189</v>
      </c>
      <c r="J1799" s="10">
        <f t="shared" si="112"/>
        <v>42719.56931712963</v>
      </c>
      <c r="K1799">
        <v>1479217189</v>
      </c>
      <c r="L1799" s="10">
        <f t="shared" si="113"/>
        <v>42689.56931712963</v>
      </c>
      <c r="M1799" t="b">
        <v>1</v>
      </c>
      <c r="N1799">
        <v>140</v>
      </c>
      <c r="O1799" t="b">
        <v>0</v>
      </c>
      <c r="P1799" t="s">
        <v>8285</v>
      </c>
      <c r="Q1799" s="5">
        <f t="shared" si="114"/>
        <v>0.67549999999999999</v>
      </c>
      <c r="R1799" s="6">
        <f t="shared" si="115"/>
        <v>48.25</v>
      </c>
      <c r="S1799" t="s">
        <v>8338</v>
      </c>
      <c r="T1799" t="s">
        <v>8339</v>
      </c>
    </row>
    <row r="1800" spans="1:20" ht="43.2" x14ac:dyDescent="0.3">
      <c r="A1800">
        <v>1798</v>
      </c>
      <c r="B1800" s="3" t="s">
        <v>1799</v>
      </c>
      <c r="C1800" s="3" t="s">
        <v>5908</v>
      </c>
      <c r="D1800">
        <v>16000</v>
      </c>
      <c r="E1800">
        <v>2182</v>
      </c>
      <c r="F1800" t="s">
        <v>8221</v>
      </c>
      <c r="G1800" t="s">
        <v>8224</v>
      </c>
      <c r="H1800" t="s">
        <v>8246</v>
      </c>
      <c r="I1800">
        <v>1454572233</v>
      </c>
      <c r="J1800" s="10">
        <f t="shared" si="112"/>
        <v>42404.32677083333</v>
      </c>
      <c r="K1800">
        <v>1449388233</v>
      </c>
      <c r="L1800" s="10">
        <f t="shared" si="113"/>
        <v>42344.32677083333</v>
      </c>
      <c r="M1800" t="b">
        <v>1</v>
      </c>
      <c r="N1800">
        <v>37</v>
      </c>
      <c r="O1800" t="b">
        <v>0</v>
      </c>
      <c r="P1800" t="s">
        <v>8285</v>
      </c>
      <c r="Q1800" s="5">
        <f t="shared" si="114"/>
        <v>0.136375</v>
      </c>
      <c r="R1800" s="6">
        <f t="shared" si="115"/>
        <v>58.972972972972975</v>
      </c>
      <c r="S1800" t="s">
        <v>8338</v>
      </c>
      <c r="T1800" t="s">
        <v>8339</v>
      </c>
    </row>
    <row r="1801" spans="1:20" ht="28.8" x14ac:dyDescent="0.3">
      <c r="A1801">
        <v>1799</v>
      </c>
      <c r="B1801" s="3" t="s">
        <v>1800</v>
      </c>
      <c r="C1801" s="3" t="s">
        <v>5909</v>
      </c>
      <c r="D1801">
        <v>4000</v>
      </c>
      <c r="E1801">
        <v>69.83</v>
      </c>
      <c r="F1801" t="s">
        <v>8221</v>
      </c>
      <c r="G1801" t="s">
        <v>8225</v>
      </c>
      <c r="H1801" t="s">
        <v>8247</v>
      </c>
      <c r="I1801">
        <v>1415740408</v>
      </c>
      <c r="J1801" s="10">
        <f t="shared" si="112"/>
        <v>41954.884351851855</v>
      </c>
      <c r="K1801">
        <v>1414008808</v>
      </c>
      <c r="L1801" s="10">
        <f t="shared" si="113"/>
        <v>41934.842685185184</v>
      </c>
      <c r="M1801" t="b">
        <v>1</v>
      </c>
      <c r="N1801">
        <v>6</v>
      </c>
      <c r="O1801" t="b">
        <v>0</v>
      </c>
      <c r="P1801" t="s">
        <v>8285</v>
      </c>
      <c r="Q1801" s="5">
        <f t="shared" si="114"/>
        <v>1.7457500000000001E-2</v>
      </c>
      <c r="R1801" s="6">
        <f t="shared" si="115"/>
        <v>11.638333333333334</v>
      </c>
      <c r="S1801" t="s">
        <v>8338</v>
      </c>
      <c r="T1801" t="s">
        <v>8339</v>
      </c>
    </row>
    <row r="1802" spans="1:20" ht="43.2" x14ac:dyDescent="0.3">
      <c r="A1802">
        <v>1800</v>
      </c>
      <c r="B1802" s="3" t="s">
        <v>1801</v>
      </c>
      <c r="C1802" s="3" t="s">
        <v>5910</v>
      </c>
      <c r="D1802">
        <v>46260</v>
      </c>
      <c r="E1802">
        <v>9460</v>
      </c>
      <c r="F1802" t="s">
        <v>8221</v>
      </c>
      <c r="G1802" t="s">
        <v>8225</v>
      </c>
      <c r="H1802" t="s">
        <v>8247</v>
      </c>
      <c r="I1802">
        <v>1476109970</v>
      </c>
      <c r="J1802" s="10">
        <f t="shared" si="112"/>
        <v>42653.606134259258</v>
      </c>
      <c r="K1802">
        <v>1473517970</v>
      </c>
      <c r="L1802" s="10">
        <f t="shared" si="113"/>
        <v>42623.606134259258</v>
      </c>
      <c r="M1802" t="b">
        <v>1</v>
      </c>
      <c r="N1802">
        <v>113</v>
      </c>
      <c r="O1802" t="b">
        <v>0</v>
      </c>
      <c r="P1802" t="s">
        <v>8285</v>
      </c>
      <c r="Q1802" s="5">
        <f t="shared" si="114"/>
        <v>0.20449632511889321</v>
      </c>
      <c r="R1802" s="6">
        <f t="shared" si="115"/>
        <v>83.716814159292042</v>
      </c>
      <c r="S1802" t="s">
        <v>8338</v>
      </c>
      <c r="T1802" t="s">
        <v>8339</v>
      </c>
    </row>
    <row r="1803" spans="1:20" ht="43.2" x14ac:dyDescent="0.3">
      <c r="A1803">
        <v>1801</v>
      </c>
      <c r="B1803" s="3" t="s">
        <v>1802</v>
      </c>
      <c r="C1803" s="3" t="s">
        <v>5911</v>
      </c>
      <c r="D1803">
        <v>17000</v>
      </c>
      <c r="E1803">
        <v>2355</v>
      </c>
      <c r="F1803" t="s">
        <v>8221</v>
      </c>
      <c r="G1803" t="s">
        <v>8225</v>
      </c>
      <c r="H1803" t="s">
        <v>8247</v>
      </c>
      <c r="I1803">
        <v>1450181400</v>
      </c>
      <c r="J1803" s="10">
        <f t="shared" si="112"/>
        <v>42353.506944444445</v>
      </c>
      <c r="K1803">
        <v>1447429868</v>
      </c>
      <c r="L1803" s="10">
        <f t="shared" si="113"/>
        <v>42321.660509259258</v>
      </c>
      <c r="M1803" t="b">
        <v>1</v>
      </c>
      <c r="N1803">
        <v>37</v>
      </c>
      <c r="O1803" t="b">
        <v>0</v>
      </c>
      <c r="P1803" t="s">
        <v>8285</v>
      </c>
      <c r="Q1803" s="5">
        <f t="shared" si="114"/>
        <v>0.13852941176470587</v>
      </c>
      <c r="R1803" s="6">
        <f t="shared" si="115"/>
        <v>63.648648648648646</v>
      </c>
      <c r="S1803" t="s">
        <v>8338</v>
      </c>
      <c r="T1803" t="s">
        <v>8339</v>
      </c>
    </row>
    <row r="1804" spans="1:20" ht="43.2" x14ac:dyDescent="0.3">
      <c r="A1804">
        <v>1802</v>
      </c>
      <c r="B1804" s="3" t="s">
        <v>1803</v>
      </c>
      <c r="C1804" s="3" t="s">
        <v>5912</v>
      </c>
      <c r="D1804">
        <v>3500</v>
      </c>
      <c r="E1804">
        <v>1697</v>
      </c>
      <c r="F1804" t="s">
        <v>8221</v>
      </c>
      <c r="G1804" t="s">
        <v>8236</v>
      </c>
      <c r="H1804" t="s">
        <v>8249</v>
      </c>
      <c r="I1804">
        <v>1435442340</v>
      </c>
      <c r="J1804" s="10">
        <f t="shared" si="112"/>
        <v>42182.915972222225</v>
      </c>
      <c r="K1804">
        <v>1433416830</v>
      </c>
      <c r="L1804" s="10">
        <f t="shared" si="113"/>
        <v>42159.47256944445</v>
      </c>
      <c r="M1804" t="b">
        <v>1</v>
      </c>
      <c r="N1804">
        <v>18</v>
      </c>
      <c r="O1804" t="b">
        <v>0</v>
      </c>
      <c r="P1804" t="s">
        <v>8285</v>
      </c>
      <c r="Q1804" s="5">
        <f t="shared" si="114"/>
        <v>0.48485714285714288</v>
      </c>
      <c r="R1804" s="6">
        <f t="shared" si="115"/>
        <v>94.277777777777771</v>
      </c>
      <c r="S1804" t="s">
        <v>8338</v>
      </c>
      <c r="T1804" t="s">
        <v>8339</v>
      </c>
    </row>
    <row r="1805" spans="1:20" ht="43.2" x14ac:dyDescent="0.3">
      <c r="A1805">
        <v>1803</v>
      </c>
      <c r="B1805" s="3" t="s">
        <v>1804</v>
      </c>
      <c r="C1805" s="3" t="s">
        <v>5913</v>
      </c>
      <c r="D1805">
        <v>17500</v>
      </c>
      <c r="E1805">
        <v>5390</v>
      </c>
      <c r="F1805" t="s">
        <v>8221</v>
      </c>
      <c r="G1805" t="s">
        <v>8224</v>
      </c>
      <c r="H1805" t="s">
        <v>8246</v>
      </c>
      <c r="I1805">
        <v>1423878182</v>
      </c>
      <c r="J1805" s="10">
        <f t="shared" si="112"/>
        <v>42049.071550925932</v>
      </c>
      <c r="K1805">
        <v>1421199782</v>
      </c>
      <c r="L1805" s="10">
        <f t="shared" si="113"/>
        <v>42018.071550925932</v>
      </c>
      <c r="M1805" t="b">
        <v>1</v>
      </c>
      <c r="N1805">
        <v>75</v>
      </c>
      <c r="O1805" t="b">
        <v>0</v>
      </c>
      <c r="P1805" t="s">
        <v>8285</v>
      </c>
      <c r="Q1805" s="5">
        <f t="shared" si="114"/>
        <v>0.308</v>
      </c>
      <c r="R1805" s="6">
        <f t="shared" si="115"/>
        <v>71.86666666666666</v>
      </c>
      <c r="S1805" t="s">
        <v>8338</v>
      </c>
      <c r="T1805" t="s">
        <v>8339</v>
      </c>
    </row>
    <row r="1806" spans="1:20" ht="43.2" x14ac:dyDescent="0.3">
      <c r="A1806">
        <v>1804</v>
      </c>
      <c r="B1806" s="3" t="s">
        <v>1805</v>
      </c>
      <c r="C1806" s="3" t="s">
        <v>5914</v>
      </c>
      <c r="D1806">
        <v>15500</v>
      </c>
      <c r="E1806">
        <v>5452</v>
      </c>
      <c r="F1806" t="s">
        <v>8221</v>
      </c>
      <c r="G1806" t="s">
        <v>8224</v>
      </c>
      <c r="H1806" t="s">
        <v>8246</v>
      </c>
      <c r="I1806">
        <v>1447521404</v>
      </c>
      <c r="J1806" s="10">
        <f t="shared" si="112"/>
        <v>42322.719953703709</v>
      </c>
      <c r="K1806">
        <v>1444061804</v>
      </c>
      <c r="L1806" s="10">
        <f t="shared" si="113"/>
        <v>42282.678287037037</v>
      </c>
      <c r="M1806" t="b">
        <v>1</v>
      </c>
      <c r="N1806">
        <v>52</v>
      </c>
      <c r="O1806" t="b">
        <v>0</v>
      </c>
      <c r="P1806" t="s">
        <v>8285</v>
      </c>
      <c r="Q1806" s="5">
        <f t="shared" si="114"/>
        <v>0.35174193548387095</v>
      </c>
      <c r="R1806" s="6">
        <f t="shared" si="115"/>
        <v>104.84615384615384</v>
      </c>
      <c r="S1806" t="s">
        <v>8338</v>
      </c>
      <c r="T1806" t="s">
        <v>8339</v>
      </c>
    </row>
    <row r="1807" spans="1:20" ht="43.2" x14ac:dyDescent="0.3">
      <c r="A1807">
        <v>1805</v>
      </c>
      <c r="B1807" s="3" t="s">
        <v>1806</v>
      </c>
      <c r="C1807" s="3" t="s">
        <v>5915</v>
      </c>
      <c r="D1807">
        <v>22500</v>
      </c>
      <c r="E1807">
        <v>8191</v>
      </c>
      <c r="F1807" t="s">
        <v>8221</v>
      </c>
      <c r="G1807" t="s">
        <v>8236</v>
      </c>
      <c r="H1807" t="s">
        <v>8249</v>
      </c>
      <c r="I1807">
        <v>1443808800</v>
      </c>
      <c r="J1807" s="10">
        <f t="shared" si="112"/>
        <v>42279.75</v>
      </c>
      <c r="K1807">
        <v>1441048658</v>
      </c>
      <c r="L1807" s="10">
        <f t="shared" si="113"/>
        <v>42247.803912037038</v>
      </c>
      <c r="M1807" t="b">
        <v>1</v>
      </c>
      <c r="N1807">
        <v>122</v>
      </c>
      <c r="O1807" t="b">
        <v>0</v>
      </c>
      <c r="P1807" t="s">
        <v>8285</v>
      </c>
      <c r="Q1807" s="5">
        <f t="shared" si="114"/>
        <v>0.36404444444444445</v>
      </c>
      <c r="R1807" s="6">
        <f t="shared" si="115"/>
        <v>67.139344262295083</v>
      </c>
      <c r="S1807" t="s">
        <v>8338</v>
      </c>
      <c r="T1807" t="s">
        <v>8339</v>
      </c>
    </row>
    <row r="1808" spans="1:20" ht="43.2" x14ac:dyDescent="0.3">
      <c r="A1808">
        <v>1806</v>
      </c>
      <c r="B1808" s="3" t="s">
        <v>1807</v>
      </c>
      <c r="C1808" s="3" t="s">
        <v>5916</v>
      </c>
      <c r="D1808">
        <v>20000</v>
      </c>
      <c r="E1808">
        <v>591</v>
      </c>
      <c r="F1808" t="s">
        <v>8221</v>
      </c>
      <c r="G1808" t="s">
        <v>8225</v>
      </c>
      <c r="H1808" t="s">
        <v>8247</v>
      </c>
      <c r="I1808">
        <v>1412090349</v>
      </c>
      <c r="J1808" s="10">
        <f t="shared" si="112"/>
        <v>41912.638298611113</v>
      </c>
      <c r="K1808">
        <v>1409066349</v>
      </c>
      <c r="L1808" s="10">
        <f t="shared" si="113"/>
        <v>41877.638298611113</v>
      </c>
      <c r="M1808" t="b">
        <v>1</v>
      </c>
      <c r="N1808">
        <v>8</v>
      </c>
      <c r="O1808" t="b">
        <v>0</v>
      </c>
      <c r="P1808" t="s">
        <v>8285</v>
      </c>
      <c r="Q1808" s="5">
        <f t="shared" si="114"/>
        <v>2.955E-2</v>
      </c>
      <c r="R1808" s="6">
        <f t="shared" si="115"/>
        <v>73.875</v>
      </c>
      <c r="S1808" t="s">
        <v>8338</v>
      </c>
      <c r="T1808" t="s">
        <v>8339</v>
      </c>
    </row>
    <row r="1809" spans="1:20" ht="28.8" x14ac:dyDescent="0.3">
      <c r="A1809">
        <v>1807</v>
      </c>
      <c r="B1809" s="3" t="s">
        <v>1808</v>
      </c>
      <c r="C1809" s="3" t="s">
        <v>5917</v>
      </c>
      <c r="D1809">
        <v>5000</v>
      </c>
      <c r="E1809">
        <v>553</v>
      </c>
      <c r="F1809" t="s">
        <v>8221</v>
      </c>
      <c r="G1809" t="s">
        <v>8224</v>
      </c>
      <c r="H1809" t="s">
        <v>8246</v>
      </c>
      <c r="I1809">
        <v>1411868313</v>
      </c>
      <c r="J1809" s="10">
        <f t="shared" si="112"/>
        <v>41910.068437499998</v>
      </c>
      <c r="K1809">
        <v>1409276313</v>
      </c>
      <c r="L1809" s="10">
        <f t="shared" si="113"/>
        <v>41880.068437499998</v>
      </c>
      <c r="M1809" t="b">
        <v>1</v>
      </c>
      <c r="N1809">
        <v>8</v>
      </c>
      <c r="O1809" t="b">
        <v>0</v>
      </c>
      <c r="P1809" t="s">
        <v>8285</v>
      </c>
      <c r="Q1809" s="5">
        <f t="shared" si="114"/>
        <v>0.1106</v>
      </c>
      <c r="R1809" s="6">
        <f t="shared" si="115"/>
        <v>69.125</v>
      </c>
      <c r="S1809" t="s">
        <v>8338</v>
      </c>
      <c r="T1809" t="s">
        <v>8339</v>
      </c>
    </row>
    <row r="1810" spans="1:20" ht="43.2" x14ac:dyDescent="0.3">
      <c r="A1810">
        <v>1808</v>
      </c>
      <c r="B1810" s="3" t="s">
        <v>1809</v>
      </c>
      <c r="C1810" s="3" t="s">
        <v>5918</v>
      </c>
      <c r="D1810">
        <v>28000</v>
      </c>
      <c r="E1810">
        <v>11594</v>
      </c>
      <c r="F1810" t="s">
        <v>8221</v>
      </c>
      <c r="G1810" t="s">
        <v>8224</v>
      </c>
      <c r="H1810" t="s">
        <v>8246</v>
      </c>
      <c r="I1810">
        <v>1486830030</v>
      </c>
      <c r="J1810" s="10">
        <f t="shared" si="112"/>
        <v>42777.680902777778</v>
      </c>
      <c r="K1810">
        <v>1483806030</v>
      </c>
      <c r="L1810" s="10">
        <f t="shared" si="113"/>
        <v>42742.680902777778</v>
      </c>
      <c r="M1810" t="b">
        <v>1</v>
      </c>
      <c r="N1810">
        <v>96</v>
      </c>
      <c r="O1810" t="b">
        <v>0</v>
      </c>
      <c r="P1810" t="s">
        <v>8285</v>
      </c>
      <c r="Q1810" s="5">
        <f t="shared" si="114"/>
        <v>0.41407142857142859</v>
      </c>
      <c r="R1810" s="6">
        <f t="shared" si="115"/>
        <v>120.77083333333333</v>
      </c>
      <c r="S1810" t="s">
        <v>8338</v>
      </c>
      <c r="T1810" t="s">
        <v>8339</v>
      </c>
    </row>
    <row r="1811" spans="1:20" ht="43.2" x14ac:dyDescent="0.3">
      <c r="A1811">
        <v>1809</v>
      </c>
      <c r="B1811" s="3" t="s">
        <v>1810</v>
      </c>
      <c r="C1811" s="3" t="s">
        <v>5919</v>
      </c>
      <c r="D1811">
        <v>3500</v>
      </c>
      <c r="E1811">
        <v>380</v>
      </c>
      <c r="F1811" t="s">
        <v>8221</v>
      </c>
      <c r="G1811" t="s">
        <v>8229</v>
      </c>
      <c r="H1811" t="s">
        <v>8251</v>
      </c>
      <c r="I1811">
        <v>1425246439</v>
      </c>
      <c r="J1811" s="10">
        <f t="shared" si="112"/>
        <v>42064.907858796301</v>
      </c>
      <c r="K1811">
        <v>1422222439</v>
      </c>
      <c r="L1811" s="10">
        <f t="shared" si="113"/>
        <v>42029.907858796301</v>
      </c>
      <c r="M1811" t="b">
        <v>1</v>
      </c>
      <c r="N1811">
        <v>9</v>
      </c>
      <c r="O1811" t="b">
        <v>0</v>
      </c>
      <c r="P1811" t="s">
        <v>8285</v>
      </c>
      <c r="Q1811" s="5">
        <f t="shared" si="114"/>
        <v>0.10857142857142857</v>
      </c>
      <c r="R1811" s="6">
        <f t="shared" si="115"/>
        <v>42.222222222222221</v>
      </c>
      <c r="S1811" t="s">
        <v>8338</v>
      </c>
      <c r="T1811" t="s">
        <v>8339</v>
      </c>
    </row>
    <row r="1812" spans="1:20" ht="43.2" x14ac:dyDescent="0.3">
      <c r="A1812">
        <v>1810</v>
      </c>
      <c r="B1812" s="3" t="s">
        <v>1811</v>
      </c>
      <c r="C1812" s="3" t="s">
        <v>5920</v>
      </c>
      <c r="D1812">
        <v>450</v>
      </c>
      <c r="E1812">
        <v>15</v>
      </c>
      <c r="F1812" t="s">
        <v>8221</v>
      </c>
      <c r="G1812" t="s">
        <v>8224</v>
      </c>
      <c r="H1812" t="s">
        <v>8246</v>
      </c>
      <c r="I1812">
        <v>1408657826</v>
      </c>
      <c r="J1812" s="10">
        <f t="shared" si="112"/>
        <v>41872.91002314815</v>
      </c>
      <c r="K1812">
        <v>1407621026</v>
      </c>
      <c r="L1812" s="10">
        <f t="shared" si="113"/>
        <v>41860.91002314815</v>
      </c>
      <c r="M1812" t="b">
        <v>0</v>
      </c>
      <c r="N1812">
        <v>2</v>
      </c>
      <c r="O1812" t="b">
        <v>0</v>
      </c>
      <c r="P1812" t="s">
        <v>8285</v>
      </c>
      <c r="Q1812" s="5">
        <f t="shared" si="114"/>
        <v>3.3333333333333333E-2</v>
      </c>
      <c r="R1812" s="6">
        <f t="shared" si="115"/>
        <v>7.5</v>
      </c>
      <c r="S1812" t="s">
        <v>8338</v>
      </c>
      <c r="T1812" t="s">
        <v>8339</v>
      </c>
    </row>
    <row r="1813" spans="1:20" ht="43.2" x14ac:dyDescent="0.3">
      <c r="A1813">
        <v>1811</v>
      </c>
      <c r="B1813" s="3" t="s">
        <v>1812</v>
      </c>
      <c r="C1813" s="3" t="s">
        <v>5921</v>
      </c>
      <c r="D1813">
        <v>54000</v>
      </c>
      <c r="E1813">
        <v>40</v>
      </c>
      <c r="F1813" t="s">
        <v>8221</v>
      </c>
      <c r="G1813" t="s">
        <v>8224</v>
      </c>
      <c r="H1813" t="s">
        <v>8246</v>
      </c>
      <c r="I1813">
        <v>1414123200</v>
      </c>
      <c r="J1813" s="10">
        <f t="shared" si="112"/>
        <v>41936.166666666664</v>
      </c>
      <c r="K1813">
        <v>1408962270</v>
      </c>
      <c r="L1813" s="10">
        <f t="shared" si="113"/>
        <v>41876.433680555558</v>
      </c>
      <c r="M1813" t="b">
        <v>0</v>
      </c>
      <c r="N1813">
        <v>26</v>
      </c>
      <c r="O1813" t="b">
        <v>0</v>
      </c>
      <c r="P1813" t="s">
        <v>8285</v>
      </c>
      <c r="Q1813" s="5">
        <f t="shared" si="114"/>
        <v>7.407407407407407E-4</v>
      </c>
      <c r="R1813" s="6">
        <f t="shared" si="115"/>
        <v>1.5384615384615385</v>
      </c>
      <c r="S1813" t="s">
        <v>8338</v>
      </c>
      <c r="T1813" t="s">
        <v>8339</v>
      </c>
    </row>
    <row r="1814" spans="1:20" ht="43.2" x14ac:dyDescent="0.3">
      <c r="A1814">
        <v>1812</v>
      </c>
      <c r="B1814" s="3" t="s">
        <v>1813</v>
      </c>
      <c r="C1814" s="3" t="s">
        <v>5922</v>
      </c>
      <c r="D1814">
        <v>6500</v>
      </c>
      <c r="E1814">
        <v>865</v>
      </c>
      <c r="F1814" t="s">
        <v>8221</v>
      </c>
      <c r="G1814" t="s">
        <v>8225</v>
      </c>
      <c r="H1814" t="s">
        <v>8247</v>
      </c>
      <c r="I1814">
        <v>1467531536</v>
      </c>
      <c r="J1814" s="10">
        <f t="shared" si="112"/>
        <v>42554.318703703699</v>
      </c>
      <c r="K1814">
        <v>1464939536</v>
      </c>
      <c r="L1814" s="10">
        <f t="shared" si="113"/>
        <v>42524.318703703699</v>
      </c>
      <c r="M1814" t="b">
        <v>0</v>
      </c>
      <c r="N1814">
        <v>23</v>
      </c>
      <c r="O1814" t="b">
        <v>0</v>
      </c>
      <c r="P1814" t="s">
        <v>8285</v>
      </c>
      <c r="Q1814" s="5">
        <f t="shared" si="114"/>
        <v>0.13307692307692306</v>
      </c>
      <c r="R1814" s="6">
        <f t="shared" si="115"/>
        <v>37.608695652173914</v>
      </c>
      <c r="S1814" t="s">
        <v>8338</v>
      </c>
      <c r="T1814" t="s">
        <v>8339</v>
      </c>
    </row>
    <row r="1815" spans="1:20" ht="43.2" x14ac:dyDescent="0.3">
      <c r="A1815">
        <v>1813</v>
      </c>
      <c r="B1815" s="3" t="s">
        <v>1814</v>
      </c>
      <c r="C1815" s="3" t="s">
        <v>5923</v>
      </c>
      <c r="D1815">
        <v>8750</v>
      </c>
      <c r="E1815">
        <v>0</v>
      </c>
      <c r="F1815" t="s">
        <v>8221</v>
      </c>
      <c r="G1815" t="s">
        <v>8225</v>
      </c>
      <c r="H1815" t="s">
        <v>8247</v>
      </c>
      <c r="I1815">
        <v>1407532812</v>
      </c>
      <c r="J1815" s="10">
        <f t="shared" si="112"/>
        <v>41859.889027777775</v>
      </c>
      <c r="K1815">
        <v>1404940812</v>
      </c>
      <c r="L1815" s="10">
        <f t="shared" si="113"/>
        <v>41829.889027777775</v>
      </c>
      <c r="M1815" t="b">
        <v>0</v>
      </c>
      <c r="N1815">
        <v>0</v>
      </c>
      <c r="O1815" t="b">
        <v>0</v>
      </c>
      <c r="P1815" t="s">
        <v>8285</v>
      </c>
      <c r="Q1815" s="5">
        <f t="shared" si="114"/>
        <v>0</v>
      </c>
      <c r="R1815" s="6" t="e">
        <f t="shared" si="115"/>
        <v>#DIV/0!</v>
      </c>
      <c r="S1815" t="s">
        <v>8338</v>
      </c>
      <c r="T1815" t="s">
        <v>8339</v>
      </c>
    </row>
    <row r="1816" spans="1:20" ht="43.2" x14ac:dyDescent="0.3">
      <c r="A1816">
        <v>1814</v>
      </c>
      <c r="B1816" s="3" t="s">
        <v>1815</v>
      </c>
      <c r="C1816" s="3" t="s">
        <v>5924</v>
      </c>
      <c r="D1816">
        <v>12000</v>
      </c>
      <c r="E1816">
        <v>5902</v>
      </c>
      <c r="F1816" t="s">
        <v>8221</v>
      </c>
      <c r="G1816" t="s">
        <v>8225</v>
      </c>
      <c r="H1816" t="s">
        <v>8247</v>
      </c>
      <c r="I1816">
        <v>1425108736</v>
      </c>
      <c r="J1816" s="10">
        <f t="shared" si="112"/>
        <v>42063.314074074078</v>
      </c>
      <c r="K1816">
        <v>1422516736</v>
      </c>
      <c r="L1816" s="10">
        <f t="shared" si="113"/>
        <v>42033.314074074078</v>
      </c>
      <c r="M1816" t="b">
        <v>0</v>
      </c>
      <c r="N1816">
        <v>140</v>
      </c>
      <c r="O1816" t="b">
        <v>0</v>
      </c>
      <c r="P1816" t="s">
        <v>8285</v>
      </c>
      <c r="Q1816" s="5">
        <f t="shared" si="114"/>
        <v>0.49183333333333334</v>
      </c>
      <c r="R1816" s="6">
        <f t="shared" si="115"/>
        <v>42.157142857142858</v>
      </c>
      <c r="S1816" t="s">
        <v>8338</v>
      </c>
      <c r="T1816" t="s">
        <v>8339</v>
      </c>
    </row>
    <row r="1817" spans="1:20" ht="57.6" x14ac:dyDescent="0.3">
      <c r="A1817">
        <v>1815</v>
      </c>
      <c r="B1817" s="3" t="s">
        <v>1816</v>
      </c>
      <c r="C1817" s="3" t="s">
        <v>5925</v>
      </c>
      <c r="D1817">
        <v>3000</v>
      </c>
      <c r="E1817">
        <v>0</v>
      </c>
      <c r="F1817" t="s">
        <v>8221</v>
      </c>
      <c r="G1817" t="s">
        <v>8224</v>
      </c>
      <c r="H1817" t="s">
        <v>8246</v>
      </c>
      <c r="I1817">
        <v>1435787137</v>
      </c>
      <c r="J1817" s="10">
        <f t="shared" si="112"/>
        <v>42186.906678240746</v>
      </c>
      <c r="K1817">
        <v>1434577537</v>
      </c>
      <c r="L1817" s="10">
        <f t="shared" si="113"/>
        <v>42172.906678240746</v>
      </c>
      <c r="M1817" t="b">
        <v>0</v>
      </c>
      <c r="N1817">
        <v>0</v>
      </c>
      <c r="O1817" t="b">
        <v>0</v>
      </c>
      <c r="P1817" t="s">
        <v>8285</v>
      </c>
      <c r="Q1817" s="5">
        <f t="shared" si="114"/>
        <v>0</v>
      </c>
      <c r="R1817" s="6" t="e">
        <f t="shared" si="115"/>
        <v>#DIV/0!</v>
      </c>
      <c r="S1817" t="s">
        <v>8338</v>
      </c>
      <c r="T1817" t="s">
        <v>8339</v>
      </c>
    </row>
    <row r="1818" spans="1:20" ht="43.2" x14ac:dyDescent="0.3">
      <c r="A1818">
        <v>1816</v>
      </c>
      <c r="B1818" s="3" t="s">
        <v>1817</v>
      </c>
      <c r="C1818" s="3" t="s">
        <v>5926</v>
      </c>
      <c r="D1818">
        <v>25000</v>
      </c>
      <c r="E1818">
        <v>509</v>
      </c>
      <c r="F1818" t="s">
        <v>8221</v>
      </c>
      <c r="G1818" t="s">
        <v>8240</v>
      </c>
      <c r="H1818" t="s">
        <v>8257</v>
      </c>
      <c r="I1818">
        <v>1469473200</v>
      </c>
      <c r="J1818" s="10">
        <f t="shared" si="112"/>
        <v>42576.791666666672</v>
      </c>
      <c r="K1818">
        <v>1467061303</v>
      </c>
      <c r="L1818" s="10">
        <f t="shared" si="113"/>
        <v>42548.876192129625</v>
      </c>
      <c r="M1818" t="b">
        <v>0</v>
      </c>
      <c r="N1818">
        <v>6</v>
      </c>
      <c r="O1818" t="b">
        <v>0</v>
      </c>
      <c r="P1818" t="s">
        <v>8285</v>
      </c>
      <c r="Q1818" s="5">
        <f t="shared" si="114"/>
        <v>2.036E-2</v>
      </c>
      <c r="R1818" s="6">
        <f t="shared" si="115"/>
        <v>84.833333333333329</v>
      </c>
      <c r="S1818" t="s">
        <v>8338</v>
      </c>
      <c r="T1818" t="s">
        <v>8339</v>
      </c>
    </row>
    <row r="1819" spans="1:20" ht="28.8" x14ac:dyDescent="0.3">
      <c r="A1819">
        <v>1817</v>
      </c>
      <c r="B1819" s="3" t="s">
        <v>1818</v>
      </c>
      <c r="C1819" s="3" t="s">
        <v>5927</v>
      </c>
      <c r="D1819">
        <v>18000</v>
      </c>
      <c r="E1819">
        <v>9419</v>
      </c>
      <c r="F1819" t="s">
        <v>8221</v>
      </c>
      <c r="G1819" t="s">
        <v>8224</v>
      </c>
      <c r="H1819" t="s">
        <v>8246</v>
      </c>
      <c r="I1819">
        <v>1485759540</v>
      </c>
      <c r="J1819" s="10">
        <f t="shared" si="112"/>
        <v>42765.290972222225</v>
      </c>
      <c r="K1819">
        <v>1480607607</v>
      </c>
      <c r="L1819" s="10">
        <f t="shared" si="113"/>
        <v>42705.662118055552</v>
      </c>
      <c r="M1819" t="b">
        <v>0</v>
      </c>
      <c r="N1819">
        <v>100</v>
      </c>
      <c r="O1819" t="b">
        <v>0</v>
      </c>
      <c r="P1819" t="s">
        <v>8285</v>
      </c>
      <c r="Q1819" s="5">
        <f t="shared" si="114"/>
        <v>0.52327777777777773</v>
      </c>
      <c r="R1819" s="6">
        <f t="shared" si="115"/>
        <v>94.19</v>
      </c>
      <c r="S1819" t="s">
        <v>8338</v>
      </c>
      <c r="T1819" t="s">
        <v>8339</v>
      </c>
    </row>
    <row r="1820" spans="1:20" ht="28.8" x14ac:dyDescent="0.3">
      <c r="A1820">
        <v>1818</v>
      </c>
      <c r="B1820" s="3" t="s">
        <v>1819</v>
      </c>
      <c r="C1820" s="3" t="s">
        <v>5928</v>
      </c>
      <c r="D1820">
        <v>15000</v>
      </c>
      <c r="E1820">
        <v>0</v>
      </c>
      <c r="F1820" t="s">
        <v>8221</v>
      </c>
      <c r="G1820" t="s">
        <v>8224</v>
      </c>
      <c r="H1820" t="s">
        <v>8246</v>
      </c>
      <c r="I1820">
        <v>1428035850</v>
      </c>
      <c r="J1820" s="10">
        <f t="shared" si="112"/>
        <v>42097.192708333328</v>
      </c>
      <c r="K1820">
        <v>1425447450</v>
      </c>
      <c r="L1820" s="10">
        <f t="shared" si="113"/>
        <v>42067.234375</v>
      </c>
      <c r="M1820" t="b">
        <v>0</v>
      </c>
      <c r="N1820">
        <v>0</v>
      </c>
      <c r="O1820" t="b">
        <v>0</v>
      </c>
      <c r="P1820" t="s">
        <v>8285</v>
      </c>
      <c r="Q1820" s="5">
        <f t="shared" si="114"/>
        <v>0</v>
      </c>
      <c r="R1820" s="6" t="e">
        <f t="shared" si="115"/>
        <v>#DIV/0!</v>
      </c>
      <c r="S1820" t="s">
        <v>8338</v>
      </c>
      <c r="T1820" t="s">
        <v>8339</v>
      </c>
    </row>
    <row r="1821" spans="1:20" ht="43.2" x14ac:dyDescent="0.3">
      <c r="A1821">
        <v>1819</v>
      </c>
      <c r="B1821" s="3" t="s">
        <v>1820</v>
      </c>
      <c r="C1821" s="3" t="s">
        <v>5929</v>
      </c>
      <c r="D1821">
        <v>1200</v>
      </c>
      <c r="E1821">
        <v>25</v>
      </c>
      <c r="F1821" t="s">
        <v>8221</v>
      </c>
      <c r="G1821" t="s">
        <v>8224</v>
      </c>
      <c r="H1821" t="s">
        <v>8246</v>
      </c>
      <c r="I1821">
        <v>1406743396</v>
      </c>
      <c r="J1821" s="10">
        <f t="shared" si="112"/>
        <v>41850.752268518518</v>
      </c>
      <c r="K1821">
        <v>1404151396</v>
      </c>
      <c r="L1821" s="10">
        <f t="shared" si="113"/>
        <v>41820.752268518518</v>
      </c>
      <c r="M1821" t="b">
        <v>0</v>
      </c>
      <c r="N1821">
        <v>4</v>
      </c>
      <c r="O1821" t="b">
        <v>0</v>
      </c>
      <c r="P1821" t="s">
        <v>8285</v>
      </c>
      <c r="Q1821" s="5">
        <f t="shared" si="114"/>
        <v>2.0833333333333332E-2</v>
      </c>
      <c r="R1821" s="6">
        <f t="shared" si="115"/>
        <v>6.25</v>
      </c>
      <c r="S1821" t="s">
        <v>8338</v>
      </c>
      <c r="T1821" t="s">
        <v>8339</v>
      </c>
    </row>
    <row r="1822" spans="1:20" ht="57.6" x14ac:dyDescent="0.3">
      <c r="A1822">
        <v>1820</v>
      </c>
      <c r="B1822" s="3" t="s">
        <v>1821</v>
      </c>
      <c r="C1822" s="3" t="s">
        <v>5930</v>
      </c>
      <c r="D1822">
        <v>26000</v>
      </c>
      <c r="E1822">
        <v>1707</v>
      </c>
      <c r="F1822" t="s">
        <v>8221</v>
      </c>
      <c r="G1822" t="s">
        <v>8224</v>
      </c>
      <c r="H1822" t="s">
        <v>8246</v>
      </c>
      <c r="I1822">
        <v>1427850090</v>
      </c>
      <c r="J1822" s="10">
        <f t="shared" si="112"/>
        <v>42095.042708333334</v>
      </c>
      <c r="K1822">
        <v>1425261690</v>
      </c>
      <c r="L1822" s="10">
        <f t="shared" si="113"/>
        <v>42065.084375000006</v>
      </c>
      <c r="M1822" t="b">
        <v>0</v>
      </c>
      <c r="N1822">
        <v>8</v>
      </c>
      <c r="O1822" t="b">
        <v>0</v>
      </c>
      <c r="P1822" t="s">
        <v>8285</v>
      </c>
      <c r="Q1822" s="5">
        <f t="shared" si="114"/>
        <v>6.565384615384616E-2</v>
      </c>
      <c r="R1822" s="6">
        <f t="shared" si="115"/>
        <v>213.375</v>
      </c>
      <c r="S1822" t="s">
        <v>8338</v>
      </c>
      <c r="T1822" t="s">
        <v>8339</v>
      </c>
    </row>
    <row r="1823" spans="1:20" ht="43.2" x14ac:dyDescent="0.3">
      <c r="A1823">
        <v>1821</v>
      </c>
      <c r="B1823" s="3" t="s">
        <v>1822</v>
      </c>
      <c r="C1823" s="3" t="s">
        <v>5931</v>
      </c>
      <c r="D1823">
        <v>2500</v>
      </c>
      <c r="E1823">
        <v>3372.25</v>
      </c>
      <c r="F1823" t="s">
        <v>8219</v>
      </c>
      <c r="G1823" t="s">
        <v>8224</v>
      </c>
      <c r="H1823" t="s">
        <v>8246</v>
      </c>
      <c r="I1823">
        <v>1330760367</v>
      </c>
      <c r="J1823" s="10">
        <f t="shared" si="112"/>
        <v>40971.319062499999</v>
      </c>
      <c r="K1823">
        <v>1326872367</v>
      </c>
      <c r="L1823" s="10">
        <f t="shared" si="113"/>
        <v>40926.319062499999</v>
      </c>
      <c r="M1823" t="b">
        <v>0</v>
      </c>
      <c r="N1823">
        <v>57</v>
      </c>
      <c r="O1823" t="b">
        <v>1</v>
      </c>
      <c r="P1823" t="s">
        <v>8276</v>
      </c>
      <c r="Q1823" s="5">
        <f t="shared" si="114"/>
        <v>1.3489</v>
      </c>
      <c r="R1823" s="6">
        <f t="shared" si="115"/>
        <v>59.162280701754383</v>
      </c>
      <c r="S1823" t="s">
        <v>8325</v>
      </c>
      <c r="T1823" t="s">
        <v>8326</v>
      </c>
    </row>
    <row r="1824" spans="1:20" ht="28.8" x14ac:dyDescent="0.3">
      <c r="A1824">
        <v>1822</v>
      </c>
      <c r="B1824" s="3" t="s">
        <v>1823</v>
      </c>
      <c r="C1824" s="3" t="s">
        <v>5932</v>
      </c>
      <c r="D1824">
        <v>300</v>
      </c>
      <c r="E1824">
        <v>300</v>
      </c>
      <c r="F1824" t="s">
        <v>8219</v>
      </c>
      <c r="G1824" t="s">
        <v>8229</v>
      </c>
      <c r="H1824" t="s">
        <v>8251</v>
      </c>
      <c r="I1824">
        <v>1391194860</v>
      </c>
      <c r="J1824" s="10">
        <f t="shared" si="112"/>
        <v>41670.792361111111</v>
      </c>
      <c r="K1824">
        <v>1388084862</v>
      </c>
      <c r="L1824" s="10">
        <f t="shared" si="113"/>
        <v>41634.797013888885</v>
      </c>
      <c r="M1824" t="b">
        <v>0</v>
      </c>
      <c r="N1824">
        <v>11</v>
      </c>
      <c r="O1824" t="b">
        <v>1</v>
      </c>
      <c r="P1824" t="s">
        <v>8276</v>
      </c>
      <c r="Q1824" s="5">
        <f t="shared" si="114"/>
        <v>1</v>
      </c>
      <c r="R1824" s="6">
        <f t="shared" si="115"/>
        <v>27.272727272727273</v>
      </c>
      <c r="S1824" t="s">
        <v>8325</v>
      </c>
      <c r="T1824" t="s">
        <v>8326</v>
      </c>
    </row>
    <row r="1825" spans="1:20" ht="43.2" x14ac:dyDescent="0.3">
      <c r="A1825">
        <v>1823</v>
      </c>
      <c r="B1825" s="3" t="s">
        <v>1824</v>
      </c>
      <c r="C1825" s="3" t="s">
        <v>5933</v>
      </c>
      <c r="D1825">
        <v>700</v>
      </c>
      <c r="E1825">
        <v>811</v>
      </c>
      <c r="F1825" t="s">
        <v>8219</v>
      </c>
      <c r="G1825" t="s">
        <v>8224</v>
      </c>
      <c r="H1825" t="s">
        <v>8246</v>
      </c>
      <c r="I1825">
        <v>1351095976</v>
      </c>
      <c r="J1825" s="10">
        <f t="shared" si="112"/>
        <v>41206.684907407405</v>
      </c>
      <c r="K1825">
        <v>1348503976</v>
      </c>
      <c r="L1825" s="10">
        <f t="shared" si="113"/>
        <v>41176.684907407405</v>
      </c>
      <c r="M1825" t="b">
        <v>0</v>
      </c>
      <c r="N1825">
        <v>33</v>
      </c>
      <c r="O1825" t="b">
        <v>1</v>
      </c>
      <c r="P1825" t="s">
        <v>8276</v>
      </c>
      <c r="Q1825" s="5">
        <f t="shared" si="114"/>
        <v>1.1585714285714286</v>
      </c>
      <c r="R1825" s="6">
        <f t="shared" si="115"/>
        <v>24.575757575757574</v>
      </c>
      <c r="S1825" t="s">
        <v>8325</v>
      </c>
      <c r="T1825" t="s">
        <v>8326</v>
      </c>
    </row>
    <row r="1826" spans="1:20" x14ac:dyDescent="0.3">
      <c r="A1826">
        <v>1824</v>
      </c>
      <c r="B1826" s="3" t="s">
        <v>1825</v>
      </c>
      <c r="C1826" s="3" t="s">
        <v>5934</v>
      </c>
      <c r="D1826">
        <v>3000</v>
      </c>
      <c r="E1826">
        <v>3002</v>
      </c>
      <c r="F1826" t="s">
        <v>8219</v>
      </c>
      <c r="G1826" t="s">
        <v>8224</v>
      </c>
      <c r="H1826" t="s">
        <v>8246</v>
      </c>
      <c r="I1826">
        <v>1389146880</v>
      </c>
      <c r="J1826" s="10">
        <f t="shared" si="112"/>
        <v>41647.088888888888</v>
      </c>
      <c r="K1826">
        <v>1387403967</v>
      </c>
      <c r="L1826" s="10">
        <f t="shared" si="113"/>
        <v>41626.916284722225</v>
      </c>
      <c r="M1826" t="b">
        <v>0</v>
      </c>
      <c r="N1826">
        <v>40</v>
      </c>
      <c r="O1826" t="b">
        <v>1</v>
      </c>
      <c r="P1826" t="s">
        <v>8276</v>
      </c>
      <c r="Q1826" s="5">
        <f t="shared" si="114"/>
        <v>1.0006666666666666</v>
      </c>
      <c r="R1826" s="6">
        <f t="shared" si="115"/>
        <v>75.05</v>
      </c>
      <c r="S1826" t="s">
        <v>8325</v>
      </c>
      <c r="T1826" t="s">
        <v>8326</v>
      </c>
    </row>
    <row r="1827" spans="1:20" ht="43.2" x14ac:dyDescent="0.3">
      <c r="A1827">
        <v>1825</v>
      </c>
      <c r="B1827" s="3" t="s">
        <v>1826</v>
      </c>
      <c r="C1827" s="3" t="s">
        <v>5935</v>
      </c>
      <c r="D1827">
        <v>2000</v>
      </c>
      <c r="E1827">
        <v>2101</v>
      </c>
      <c r="F1827" t="s">
        <v>8219</v>
      </c>
      <c r="G1827" t="s">
        <v>8224</v>
      </c>
      <c r="H1827" t="s">
        <v>8246</v>
      </c>
      <c r="I1827">
        <v>1373572903</v>
      </c>
      <c r="J1827" s="10">
        <f t="shared" si="112"/>
        <v>41466.83452546296</v>
      </c>
      <c r="K1827">
        <v>1371585703</v>
      </c>
      <c r="L1827" s="10">
        <f t="shared" si="113"/>
        <v>41443.83452546296</v>
      </c>
      <c r="M1827" t="b">
        <v>0</v>
      </c>
      <c r="N1827">
        <v>50</v>
      </c>
      <c r="O1827" t="b">
        <v>1</v>
      </c>
      <c r="P1827" t="s">
        <v>8276</v>
      </c>
      <c r="Q1827" s="5">
        <f t="shared" si="114"/>
        <v>1.0505</v>
      </c>
      <c r="R1827" s="6">
        <f t="shared" si="115"/>
        <v>42.02</v>
      </c>
      <c r="S1827" t="s">
        <v>8325</v>
      </c>
      <c r="T1827" t="s">
        <v>8326</v>
      </c>
    </row>
    <row r="1828" spans="1:20" ht="28.8" x14ac:dyDescent="0.3">
      <c r="A1828">
        <v>1826</v>
      </c>
      <c r="B1828" s="3" t="s">
        <v>1827</v>
      </c>
      <c r="C1828" s="3" t="s">
        <v>5936</v>
      </c>
      <c r="D1828">
        <v>2000</v>
      </c>
      <c r="E1828">
        <v>2020</v>
      </c>
      <c r="F1828" t="s">
        <v>8219</v>
      </c>
      <c r="G1828" t="s">
        <v>8224</v>
      </c>
      <c r="H1828" t="s">
        <v>8246</v>
      </c>
      <c r="I1828">
        <v>1392675017</v>
      </c>
      <c r="J1828" s="10">
        <f t="shared" si="112"/>
        <v>41687.923807870371</v>
      </c>
      <c r="K1828">
        <v>1390083017</v>
      </c>
      <c r="L1828" s="10">
        <f t="shared" si="113"/>
        <v>41657.923807870371</v>
      </c>
      <c r="M1828" t="b">
        <v>0</v>
      </c>
      <c r="N1828">
        <v>38</v>
      </c>
      <c r="O1828" t="b">
        <v>1</v>
      </c>
      <c r="P1828" t="s">
        <v>8276</v>
      </c>
      <c r="Q1828" s="5">
        <f t="shared" si="114"/>
        <v>1.01</v>
      </c>
      <c r="R1828" s="6">
        <f t="shared" si="115"/>
        <v>53.157894736842103</v>
      </c>
      <c r="S1828" t="s">
        <v>8325</v>
      </c>
      <c r="T1828" t="s">
        <v>8326</v>
      </c>
    </row>
    <row r="1829" spans="1:20" ht="43.2" x14ac:dyDescent="0.3">
      <c r="A1829">
        <v>1827</v>
      </c>
      <c r="B1829" s="3" t="s">
        <v>1828</v>
      </c>
      <c r="C1829" s="3" t="s">
        <v>5937</v>
      </c>
      <c r="D1829">
        <v>8000</v>
      </c>
      <c r="E1829">
        <v>8053</v>
      </c>
      <c r="F1829" t="s">
        <v>8219</v>
      </c>
      <c r="G1829" t="s">
        <v>8224</v>
      </c>
      <c r="H1829" t="s">
        <v>8246</v>
      </c>
      <c r="I1829">
        <v>1299138561</v>
      </c>
      <c r="J1829" s="10">
        <f t="shared" si="112"/>
        <v>40605.325937499998</v>
      </c>
      <c r="K1829">
        <v>1294818561</v>
      </c>
      <c r="L1829" s="10">
        <f t="shared" si="113"/>
        <v>40555.325937499998</v>
      </c>
      <c r="M1829" t="b">
        <v>0</v>
      </c>
      <c r="N1829">
        <v>96</v>
      </c>
      <c r="O1829" t="b">
        <v>1</v>
      </c>
      <c r="P1829" t="s">
        <v>8276</v>
      </c>
      <c r="Q1829" s="5">
        <f t="shared" si="114"/>
        <v>1.0066250000000001</v>
      </c>
      <c r="R1829" s="6">
        <f t="shared" si="115"/>
        <v>83.885416666666671</v>
      </c>
      <c r="S1829" t="s">
        <v>8325</v>
      </c>
      <c r="T1829" t="s">
        <v>8326</v>
      </c>
    </row>
    <row r="1830" spans="1:20" ht="57.6" x14ac:dyDescent="0.3">
      <c r="A1830">
        <v>1828</v>
      </c>
      <c r="B1830" s="3" t="s">
        <v>1829</v>
      </c>
      <c r="C1830" s="3" t="s">
        <v>5938</v>
      </c>
      <c r="D1830">
        <v>20000</v>
      </c>
      <c r="E1830">
        <v>20032</v>
      </c>
      <c r="F1830" t="s">
        <v>8219</v>
      </c>
      <c r="G1830" t="s">
        <v>8224</v>
      </c>
      <c r="H1830" t="s">
        <v>8246</v>
      </c>
      <c r="I1830">
        <v>1399672800</v>
      </c>
      <c r="J1830" s="10">
        <f t="shared" si="112"/>
        <v>41768.916666666664</v>
      </c>
      <c r="K1830">
        <v>1396906530</v>
      </c>
      <c r="L1830" s="10">
        <f t="shared" si="113"/>
        <v>41736.899652777778</v>
      </c>
      <c r="M1830" t="b">
        <v>0</v>
      </c>
      <c r="N1830">
        <v>48</v>
      </c>
      <c r="O1830" t="b">
        <v>1</v>
      </c>
      <c r="P1830" t="s">
        <v>8276</v>
      </c>
      <c r="Q1830" s="5">
        <f t="shared" si="114"/>
        <v>1.0016</v>
      </c>
      <c r="R1830" s="6">
        <f t="shared" si="115"/>
        <v>417.33333333333331</v>
      </c>
      <c r="S1830" t="s">
        <v>8325</v>
      </c>
      <c r="T1830" t="s">
        <v>8326</v>
      </c>
    </row>
    <row r="1831" spans="1:20" ht="43.2" x14ac:dyDescent="0.3">
      <c r="A1831">
        <v>1829</v>
      </c>
      <c r="B1831" s="3" t="s">
        <v>1830</v>
      </c>
      <c r="C1831" s="3" t="s">
        <v>5939</v>
      </c>
      <c r="D1831">
        <v>1500</v>
      </c>
      <c r="E1831">
        <v>2500.25</v>
      </c>
      <c r="F1831" t="s">
        <v>8219</v>
      </c>
      <c r="G1831" t="s">
        <v>8224</v>
      </c>
      <c r="H1831" t="s">
        <v>8246</v>
      </c>
      <c r="I1831">
        <v>1295647200</v>
      </c>
      <c r="J1831" s="10">
        <f t="shared" si="112"/>
        <v>40564.916666666664</v>
      </c>
      <c r="K1831">
        <v>1291428371</v>
      </c>
      <c r="L1831" s="10">
        <f t="shared" si="113"/>
        <v>40516.087627314817</v>
      </c>
      <c r="M1831" t="b">
        <v>0</v>
      </c>
      <c r="N1831">
        <v>33</v>
      </c>
      <c r="O1831" t="b">
        <v>1</v>
      </c>
      <c r="P1831" t="s">
        <v>8276</v>
      </c>
      <c r="Q1831" s="5">
        <f t="shared" si="114"/>
        <v>1.6668333333333334</v>
      </c>
      <c r="R1831" s="6">
        <f t="shared" si="115"/>
        <v>75.765151515151516</v>
      </c>
      <c r="S1831" t="s">
        <v>8325</v>
      </c>
      <c r="T1831" t="s">
        <v>8326</v>
      </c>
    </row>
    <row r="1832" spans="1:20" ht="43.2" x14ac:dyDescent="0.3">
      <c r="A1832">
        <v>1830</v>
      </c>
      <c r="B1832" s="3" t="s">
        <v>1831</v>
      </c>
      <c r="C1832" s="3" t="s">
        <v>5940</v>
      </c>
      <c r="D1832">
        <v>15000</v>
      </c>
      <c r="E1832">
        <v>15230</v>
      </c>
      <c r="F1832" t="s">
        <v>8219</v>
      </c>
      <c r="G1832" t="s">
        <v>8224</v>
      </c>
      <c r="H1832" t="s">
        <v>8246</v>
      </c>
      <c r="I1832">
        <v>1393259107</v>
      </c>
      <c r="J1832" s="10">
        <f t="shared" si="112"/>
        <v>41694.684108796297</v>
      </c>
      <c r="K1832">
        <v>1390667107</v>
      </c>
      <c r="L1832" s="10">
        <f t="shared" si="113"/>
        <v>41664.684108796297</v>
      </c>
      <c r="M1832" t="b">
        <v>0</v>
      </c>
      <c r="N1832">
        <v>226</v>
      </c>
      <c r="O1832" t="b">
        <v>1</v>
      </c>
      <c r="P1832" t="s">
        <v>8276</v>
      </c>
      <c r="Q1832" s="5">
        <f t="shared" si="114"/>
        <v>1.0153333333333334</v>
      </c>
      <c r="R1832" s="6">
        <f t="shared" si="115"/>
        <v>67.389380530973455</v>
      </c>
      <c r="S1832" t="s">
        <v>8325</v>
      </c>
      <c r="T1832" t="s">
        <v>8326</v>
      </c>
    </row>
    <row r="1833" spans="1:20" ht="43.2" x14ac:dyDescent="0.3">
      <c r="A1833">
        <v>1831</v>
      </c>
      <c r="B1833" s="3" t="s">
        <v>1832</v>
      </c>
      <c r="C1833" s="3" t="s">
        <v>5941</v>
      </c>
      <c r="D1833">
        <v>1000</v>
      </c>
      <c r="E1833">
        <v>1030</v>
      </c>
      <c r="F1833" t="s">
        <v>8219</v>
      </c>
      <c r="G1833" t="s">
        <v>8224</v>
      </c>
      <c r="H1833" t="s">
        <v>8246</v>
      </c>
      <c r="I1833">
        <v>1336866863</v>
      </c>
      <c r="J1833" s="10">
        <f t="shared" si="112"/>
        <v>41041.996099537035</v>
      </c>
      <c r="K1833">
        <v>1335570863</v>
      </c>
      <c r="L1833" s="10">
        <f t="shared" si="113"/>
        <v>41026.996099537035</v>
      </c>
      <c r="M1833" t="b">
        <v>0</v>
      </c>
      <c r="N1833">
        <v>14</v>
      </c>
      <c r="O1833" t="b">
        <v>1</v>
      </c>
      <c r="P1833" t="s">
        <v>8276</v>
      </c>
      <c r="Q1833" s="5">
        <f t="shared" si="114"/>
        <v>1.03</v>
      </c>
      <c r="R1833" s="6">
        <f t="shared" si="115"/>
        <v>73.571428571428569</v>
      </c>
      <c r="S1833" t="s">
        <v>8325</v>
      </c>
      <c r="T1833" t="s">
        <v>8326</v>
      </c>
    </row>
    <row r="1834" spans="1:20" ht="43.2" x14ac:dyDescent="0.3">
      <c r="A1834">
        <v>1832</v>
      </c>
      <c r="B1834" s="3" t="s">
        <v>1833</v>
      </c>
      <c r="C1834" s="3" t="s">
        <v>5942</v>
      </c>
      <c r="D1834">
        <v>350</v>
      </c>
      <c r="E1834">
        <v>500</v>
      </c>
      <c r="F1834" t="s">
        <v>8219</v>
      </c>
      <c r="G1834" t="s">
        <v>8224</v>
      </c>
      <c r="H1834" t="s">
        <v>8246</v>
      </c>
      <c r="I1834">
        <v>1299243427</v>
      </c>
      <c r="J1834" s="10">
        <f t="shared" si="112"/>
        <v>40606.539664351854</v>
      </c>
      <c r="K1834">
        <v>1296651427</v>
      </c>
      <c r="L1834" s="10">
        <f t="shared" si="113"/>
        <v>40576.539664351854</v>
      </c>
      <c r="M1834" t="b">
        <v>0</v>
      </c>
      <c r="N1834">
        <v>20</v>
      </c>
      <c r="O1834" t="b">
        <v>1</v>
      </c>
      <c r="P1834" t="s">
        <v>8276</v>
      </c>
      <c r="Q1834" s="5">
        <f t="shared" si="114"/>
        <v>1.4285714285714286</v>
      </c>
      <c r="R1834" s="6">
        <f t="shared" si="115"/>
        <v>25</v>
      </c>
      <c r="S1834" t="s">
        <v>8325</v>
      </c>
      <c r="T1834" t="s">
        <v>8326</v>
      </c>
    </row>
    <row r="1835" spans="1:20" ht="43.2" x14ac:dyDescent="0.3">
      <c r="A1835">
        <v>1833</v>
      </c>
      <c r="B1835" s="3" t="s">
        <v>1834</v>
      </c>
      <c r="C1835" s="3" t="s">
        <v>5943</v>
      </c>
      <c r="D1835">
        <v>400</v>
      </c>
      <c r="E1835">
        <v>1050</v>
      </c>
      <c r="F1835" t="s">
        <v>8219</v>
      </c>
      <c r="G1835" t="s">
        <v>8224</v>
      </c>
      <c r="H1835" t="s">
        <v>8246</v>
      </c>
      <c r="I1835">
        <v>1362211140</v>
      </c>
      <c r="J1835" s="10">
        <f t="shared" si="112"/>
        <v>41335.332638888889</v>
      </c>
      <c r="K1835">
        <v>1359421403</v>
      </c>
      <c r="L1835" s="10">
        <f t="shared" si="113"/>
        <v>41303.044016203705</v>
      </c>
      <c r="M1835" t="b">
        <v>0</v>
      </c>
      <c r="N1835">
        <v>25</v>
      </c>
      <c r="O1835" t="b">
        <v>1</v>
      </c>
      <c r="P1835" t="s">
        <v>8276</v>
      </c>
      <c r="Q1835" s="5">
        <f t="shared" si="114"/>
        <v>2.625</v>
      </c>
      <c r="R1835" s="6">
        <f t="shared" si="115"/>
        <v>42</v>
      </c>
      <c r="S1835" t="s">
        <v>8325</v>
      </c>
      <c r="T1835" t="s">
        <v>8326</v>
      </c>
    </row>
    <row r="1836" spans="1:20" ht="28.8" x14ac:dyDescent="0.3">
      <c r="A1836">
        <v>1834</v>
      </c>
      <c r="B1836" s="3" t="s">
        <v>1835</v>
      </c>
      <c r="C1836" s="3" t="s">
        <v>5944</v>
      </c>
      <c r="D1836">
        <v>10000</v>
      </c>
      <c r="E1836">
        <v>11805</v>
      </c>
      <c r="F1836" t="s">
        <v>8219</v>
      </c>
      <c r="G1836" t="s">
        <v>8224</v>
      </c>
      <c r="H1836" t="s">
        <v>8246</v>
      </c>
      <c r="I1836">
        <v>1422140895</v>
      </c>
      <c r="J1836" s="10">
        <f t="shared" si="112"/>
        <v>42028.964062500003</v>
      </c>
      <c r="K1836">
        <v>1418684895</v>
      </c>
      <c r="L1836" s="10">
        <f t="shared" si="113"/>
        <v>41988.964062500003</v>
      </c>
      <c r="M1836" t="b">
        <v>0</v>
      </c>
      <c r="N1836">
        <v>90</v>
      </c>
      <c r="O1836" t="b">
        <v>1</v>
      </c>
      <c r="P1836" t="s">
        <v>8276</v>
      </c>
      <c r="Q1836" s="5">
        <f t="shared" si="114"/>
        <v>1.1805000000000001</v>
      </c>
      <c r="R1836" s="6">
        <f t="shared" si="115"/>
        <v>131.16666666666666</v>
      </c>
      <c r="S1836" t="s">
        <v>8325</v>
      </c>
      <c r="T1836" t="s">
        <v>8326</v>
      </c>
    </row>
    <row r="1837" spans="1:20" ht="57.6" x14ac:dyDescent="0.3">
      <c r="A1837">
        <v>1835</v>
      </c>
      <c r="B1837" s="3" t="s">
        <v>1836</v>
      </c>
      <c r="C1837" s="3" t="s">
        <v>5945</v>
      </c>
      <c r="D1837">
        <v>500</v>
      </c>
      <c r="E1837">
        <v>520</v>
      </c>
      <c r="F1837" t="s">
        <v>8219</v>
      </c>
      <c r="G1837" t="s">
        <v>8225</v>
      </c>
      <c r="H1837" t="s">
        <v>8247</v>
      </c>
      <c r="I1837">
        <v>1459439471</v>
      </c>
      <c r="J1837" s="10">
        <f t="shared" si="112"/>
        <v>42460.660543981481</v>
      </c>
      <c r="K1837">
        <v>1456851071</v>
      </c>
      <c r="L1837" s="10">
        <f t="shared" si="113"/>
        <v>42430.702210648145</v>
      </c>
      <c r="M1837" t="b">
        <v>0</v>
      </c>
      <c r="N1837">
        <v>11</v>
      </c>
      <c r="O1837" t="b">
        <v>1</v>
      </c>
      <c r="P1837" t="s">
        <v>8276</v>
      </c>
      <c r="Q1837" s="5">
        <f t="shared" si="114"/>
        <v>1.04</v>
      </c>
      <c r="R1837" s="6">
        <f t="shared" si="115"/>
        <v>47.272727272727273</v>
      </c>
      <c r="S1837" t="s">
        <v>8325</v>
      </c>
      <c r="T1837" t="s">
        <v>8326</v>
      </c>
    </row>
    <row r="1838" spans="1:20" ht="28.8" x14ac:dyDescent="0.3">
      <c r="A1838">
        <v>1836</v>
      </c>
      <c r="B1838" s="3" t="s">
        <v>1837</v>
      </c>
      <c r="C1838" s="3" t="s">
        <v>5946</v>
      </c>
      <c r="D1838">
        <v>5000</v>
      </c>
      <c r="E1838">
        <v>10017</v>
      </c>
      <c r="F1838" t="s">
        <v>8219</v>
      </c>
      <c r="G1838" t="s">
        <v>8224</v>
      </c>
      <c r="H1838" t="s">
        <v>8246</v>
      </c>
      <c r="I1838">
        <v>1361129129</v>
      </c>
      <c r="J1838" s="10">
        <f t="shared" si="112"/>
        <v>41322.809363425928</v>
      </c>
      <c r="K1838">
        <v>1359660329</v>
      </c>
      <c r="L1838" s="10">
        <f t="shared" si="113"/>
        <v>41305.809363425928</v>
      </c>
      <c r="M1838" t="b">
        <v>0</v>
      </c>
      <c r="N1838">
        <v>55</v>
      </c>
      <c r="O1838" t="b">
        <v>1</v>
      </c>
      <c r="P1838" t="s">
        <v>8276</v>
      </c>
      <c r="Q1838" s="5">
        <f t="shared" si="114"/>
        <v>2.0034000000000001</v>
      </c>
      <c r="R1838" s="6">
        <f t="shared" si="115"/>
        <v>182.12727272727273</v>
      </c>
      <c r="S1838" t="s">
        <v>8325</v>
      </c>
      <c r="T1838" t="s">
        <v>8326</v>
      </c>
    </row>
    <row r="1839" spans="1:20" ht="57.6" x14ac:dyDescent="0.3">
      <c r="A1839">
        <v>1837</v>
      </c>
      <c r="B1839" s="3" t="s">
        <v>1838</v>
      </c>
      <c r="C1839" s="3" t="s">
        <v>5947</v>
      </c>
      <c r="D1839">
        <v>600</v>
      </c>
      <c r="E1839">
        <v>1841</v>
      </c>
      <c r="F1839" t="s">
        <v>8219</v>
      </c>
      <c r="G1839" t="s">
        <v>8224</v>
      </c>
      <c r="H1839" t="s">
        <v>8246</v>
      </c>
      <c r="I1839">
        <v>1332029335</v>
      </c>
      <c r="J1839" s="10">
        <f t="shared" si="112"/>
        <v>40986.006192129629</v>
      </c>
      <c r="K1839">
        <v>1326848935</v>
      </c>
      <c r="L1839" s="10">
        <f t="shared" si="113"/>
        <v>40926.047858796301</v>
      </c>
      <c r="M1839" t="b">
        <v>0</v>
      </c>
      <c r="N1839">
        <v>30</v>
      </c>
      <c r="O1839" t="b">
        <v>1</v>
      </c>
      <c r="P1839" t="s">
        <v>8276</v>
      </c>
      <c r="Q1839" s="5">
        <f t="shared" si="114"/>
        <v>3.0683333333333334</v>
      </c>
      <c r="R1839" s="6">
        <f t="shared" si="115"/>
        <v>61.366666666666667</v>
      </c>
      <c r="S1839" t="s">
        <v>8325</v>
      </c>
      <c r="T1839" t="s">
        <v>8326</v>
      </c>
    </row>
    <row r="1840" spans="1:20" ht="43.2" x14ac:dyDescent="0.3">
      <c r="A1840">
        <v>1838</v>
      </c>
      <c r="B1840" s="3" t="s">
        <v>1839</v>
      </c>
      <c r="C1840" s="3" t="s">
        <v>5948</v>
      </c>
      <c r="D1840">
        <v>1000</v>
      </c>
      <c r="E1840">
        <v>1001.49</v>
      </c>
      <c r="F1840" t="s">
        <v>8219</v>
      </c>
      <c r="G1840" t="s">
        <v>8224</v>
      </c>
      <c r="H1840" t="s">
        <v>8246</v>
      </c>
      <c r="I1840">
        <v>1317438000</v>
      </c>
      <c r="J1840" s="10">
        <f t="shared" si="112"/>
        <v>40817.125</v>
      </c>
      <c r="K1840">
        <v>1314989557</v>
      </c>
      <c r="L1840" s="10">
        <f t="shared" si="113"/>
        <v>40788.786539351851</v>
      </c>
      <c r="M1840" t="b">
        <v>0</v>
      </c>
      <c r="N1840">
        <v>28</v>
      </c>
      <c r="O1840" t="b">
        <v>1</v>
      </c>
      <c r="P1840" t="s">
        <v>8276</v>
      </c>
      <c r="Q1840" s="5">
        <f t="shared" si="114"/>
        <v>1.00149</v>
      </c>
      <c r="R1840" s="6">
        <f t="shared" si="115"/>
        <v>35.767499999999998</v>
      </c>
      <c r="S1840" t="s">
        <v>8325</v>
      </c>
      <c r="T1840" t="s">
        <v>8326</v>
      </c>
    </row>
    <row r="1841" spans="1:20" ht="43.2" x14ac:dyDescent="0.3">
      <c r="A1841">
        <v>1839</v>
      </c>
      <c r="B1841" s="3" t="s">
        <v>1840</v>
      </c>
      <c r="C1841" s="3" t="s">
        <v>5949</v>
      </c>
      <c r="D1841">
        <v>1000</v>
      </c>
      <c r="E1841">
        <v>2053</v>
      </c>
      <c r="F1841" t="s">
        <v>8219</v>
      </c>
      <c r="G1841" t="s">
        <v>8224</v>
      </c>
      <c r="H1841" t="s">
        <v>8246</v>
      </c>
      <c r="I1841">
        <v>1475342382</v>
      </c>
      <c r="J1841" s="10">
        <f t="shared" si="112"/>
        <v>42644.722013888888</v>
      </c>
      <c r="K1841">
        <v>1472750382</v>
      </c>
      <c r="L1841" s="10">
        <f t="shared" si="113"/>
        <v>42614.722013888888</v>
      </c>
      <c r="M1841" t="b">
        <v>0</v>
      </c>
      <c r="N1841">
        <v>45</v>
      </c>
      <c r="O1841" t="b">
        <v>1</v>
      </c>
      <c r="P1841" t="s">
        <v>8276</v>
      </c>
      <c r="Q1841" s="5">
        <f t="shared" si="114"/>
        <v>2.0529999999999999</v>
      </c>
      <c r="R1841" s="6">
        <f t="shared" si="115"/>
        <v>45.62222222222222</v>
      </c>
      <c r="S1841" t="s">
        <v>8325</v>
      </c>
      <c r="T1841" t="s">
        <v>8326</v>
      </c>
    </row>
    <row r="1842" spans="1:20" ht="43.2" x14ac:dyDescent="0.3">
      <c r="A1842">
        <v>1840</v>
      </c>
      <c r="B1842" s="3" t="s">
        <v>1841</v>
      </c>
      <c r="C1842" s="3" t="s">
        <v>5950</v>
      </c>
      <c r="D1842">
        <v>900</v>
      </c>
      <c r="E1842">
        <v>980</v>
      </c>
      <c r="F1842" t="s">
        <v>8219</v>
      </c>
      <c r="G1842" t="s">
        <v>8224</v>
      </c>
      <c r="H1842" t="s">
        <v>8246</v>
      </c>
      <c r="I1842">
        <v>1367902740</v>
      </c>
      <c r="J1842" s="10">
        <f t="shared" si="112"/>
        <v>41401.207638888889</v>
      </c>
      <c r="K1842">
        <v>1366251510</v>
      </c>
      <c r="L1842" s="10">
        <f t="shared" si="113"/>
        <v>41382.096180555556</v>
      </c>
      <c r="M1842" t="b">
        <v>0</v>
      </c>
      <c r="N1842">
        <v>13</v>
      </c>
      <c r="O1842" t="b">
        <v>1</v>
      </c>
      <c r="P1842" t="s">
        <v>8276</v>
      </c>
      <c r="Q1842" s="5">
        <f t="shared" si="114"/>
        <v>1.0888888888888888</v>
      </c>
      <c r="R1842" s="6">
        <f t="shared" si="115"/>
        <v>75.384615384615387</v>
      </c>
      <c r="S1842" t="s">
        <v>8325</v>
      </c>
      <c r="T1842" t="s">
        <v>8326</v>
      </c>
    </row>
    <row r="1843" spans="1:20" ht="28.8" x14ac:dyDescent="0.3">
      <c r="A1843">
        <v>1841</v>
      </c>
      <c r="B1843" s="3" t="s">
        <v>1842</v>
      </c>
      <c r="C1843" s="3" t="s">
        <v>5951</v>
      </c>
      <c r="D1843">
        <v>2000</v>
      </c>
      <c r="E1843">
        <v>2035</v>
      </c>
      <c r="F1843" t="s">
        <v>8219</v>
      </c>
      <c r="G1843" t="s">
        <v>8224</v>
      </c>
      <c r="H1843" t="s">
        <v>8246</v>
      </c>
      <c r="I1843">
        <v>1400561940</v>
      </c>
      <c r="J1843" s="10">
        <f t="shared" si="112"/>
        <v>41779.207638888889</v>
      </c>
      <c r="K1843">
        <v>1397679445</v>
      </c>
      <c r="L1843" s="10">
        <f t="shared" si="113"/>
        <v>41745.84542824074</v>
      </c>
      <c r="M1843" t="b">
        <v>0</v>
      </c>
      <c r="N1843">
        <v>40</v>
      </c>
      <c r="O1843" t="b">
        <v>1</v>
      </c>
      <c r="P1843" t="s">
        <v>8276</v>
      </c>
      <c r="Q1843" s="5">
        <f t="shared" si="114"/>
        <v>1.0175000000000001</v>
      </c>
      <c r="R1843" s="6">
        <f t="shared" si="115"/>
        <v>50.875</v>
      </c>
      <c r="S1843" t="s">
        <v>8325</v>
      </c>
      <c r="T1843" t="s">
        <v>8326</v>
      </c>
    </row>
    <row r="1844" spans="1:20" ht="43.2" x14ac:dyDescent="0.3">
      <c r="A1844">
        <v>1842</v>
      </c>
      <c r="B1844" s="3" t="s">
        <v>1843</v>
      </c>
      <c r="C1844" s="3" t="s">
        <v>5952</v>
      </c>
      <c r="D1844">
        <v>2000</v>
      </c>
      <c r="E1844">
        <v>2505</v>
      </c>
      <c r="F1844" t="s">
        <v>8219</v>
      </c>
      <c r="G1844" t="s">
        <v>8224</v>
      </c>
      <c r="H1844" t="s">
        <v>8246</v>
      </c>
      <c r="I1844">
        <v>1425275940</v>
      </c>
      <c r="J1844" s="10">
        <f t="shared" si="112"/>
        <v>42065.249305555553</v>
      </c>
      <c r="K1844">
        <v>1422371381</v>
      </c>
      <c r="L1844" s="10">
        <f t="shared" si="113"/>
        <v>42031.631724537037</v>
      </c>
      <c r="M1844" t="b">
        <v>0</v>
      </c>
      <c r="N1844">
        <v>21</v>
      </c>
      <c r="O1844" t="b">
        <v>1</v>
      </c>
      <c r="P1844" t="s">
        <v>8276</v>
      </c>
      <c r="Q1844" s="5">
        <f t="shared" si="114"/>
        <v>1.2524999999999999</v>
      </c>
      <c r="R1844" s="6">
        <f t="shared" si="115"/>
        <v>119.28571428571429</v>
      </c>
      <c r="S1844" t="s">
        <v>8325</v>
      </c>
      <c r="T1844" t="s">
        <v>8326</v>
      </c>
    </row>
    <row r="1845" spans="1:20" ht="57.6" x14ac:dyDescent="0.3">
      <c r="A1845">
        <v>1843</v>
      </c>
      <c r="B1845" s="3" t="s">
        <v>1844</v>
      </c>
      <c r="C1845" s="3" t="s">
        <v>5953</v>
      </c>
      <c r="D1845">
        <v>10000</v>
      </c>
      <c r="E1845">
        <v>12400.61</v>
      </c>
      <c r="F1845" t="s">
        <v>8219</v>
      </c>
      <c r="G1845" t="s">
        <v>8224</v>
      </c>
      <c r="H1845" t="s">
        <v>8246</v>
      </c>
      <c r="I1845">
        <v>1298245954</v>
      </c>
      <c r="J1845" s="10">
        <f t="shared" si="112"/>
        <v>40594.994837962964</v>
      </c>
      <c r="K1845">
        <v>1295653954</v>
      </c>
      <c r="L1845" s="10">
        <f t="shared" si="113"/>
        <v>40564.994837962964</v>
      </c>
      <c r="M1845" t="b">
        <v>0</v>
      </c>
      <c r="N1845">
        <v>134</v>
      </c>
      <c r="O1845" t="b">
        <v>1</v>
      </c>
      <c r="P1845" t="s">
        <v>8276</v>
      </c>
      <c r="Q1845" s="5">
        <f t="shared" si="114"/>
        <v>1.2400610000000001</v>
      </c>
      <c r="R1845" s="6">
        <f t="shared" si="115"/>
        <v>92.541865671641801</v>
      </c>
      <c r="S1845" t="s">
        <v>8325</v>
      </c>
      <c r="T1845" t="s">
        <v>8326</v>
      </c>
    </row>
    <row r="1846" spans="1:20" ht="43.2" x14ac:dyDescent="0.3">
      <c r="A1846">
        <v>1844</v>
      </c>
      <c r="B1846" s="3" t="s">
        <v>1845</v>
      </c>
      <c r="C1846" s="3" t="s">
        <v>5954</v>
      </c>
      <c r="D1846">
        <v>1500</v>
      </c>
      <c r="E1846">
        <v>1521</v>
      </c>
      <c r="F1846" t="s">
        <v>8219</v>
      </c>
      <c r="G1846" t="s">
        <v>8224</v>
      </c>
      <c r="H1846" t="s">
        <v>8246</v>
      </c>
      <c r="I1846">
        <v>1307761200</v>
      </c>
      <c r="J1846" s="10">
        <f t="shared" si="112"/>
        <v>40705.125</v>
      </c>
      <c r="K1846">
        <v>1304464914</v>
      </c>
      <c r="L1846" s="10">
        <f t="shared" si="113"/>
        <v>40666.973541666666</v>
      </c>
      <c r="M1846" t="b">
        <v>0</v>
      </c>
      <c r="N1846">
        <v>20</v>
      </c>
      <c r="O1846" t="b">
        <v>1</v>
      </c>
      <c r="P1846" t="s">
        <v>8276</v>
      </c>
      <c r="Q1846" s="5">
        <f t="shared" si="114"/>
        <v>1.014</v>
      </c>
      <c r="R1846" s="6">
        <f t="shared" si="115"/>
        <v>76.05</v>
      </c>
      <c r="S1846" t="s">
        <v>8325</v>
      </c>
      <c r="T1846" t="s">
        <v>8326</v>
      </c>
    </row>
    <row r="1847" spans="1:20" ht="86.4" x14ac:dyDescent="0.3">
      <c r="A1847">
        <v>1845</v>
      </c>
      <c r="B1847" s="3" t="s">
        <v>1846</v>
      </c>
      <c r="C1847" s="3" t="s">
        <v>5955</v>
      </c>
      <c r="D1847">
        <v>1000</v>
      </c>
      <c r="E1847">
        <v>1000</v>
      </c>
      <c r="F1847" t="s">
        <v>8219</v>
      </c>
      <c r="G1847" t="s">
        <v>8224</v>
      </c>
      <c r="H1847" t="s">
        <v>8246</v>
      </c>
      <c r="I1847">
        <v>1466139300</v>
      </c>
      <c r="J1847" s="10">
        <f t="shared" si="112"/>
        <v>42538.204861111109</v>
      </c>
      <c r="K1847">
        <v>1464854398</v>
      </c>
      <c r="L1847" s="10">
        <f t="shared" si="113"/>
        <v>42523.333310185189</v>
      </c>
      <c r="M1847" t="b">
        <v>0</v>
      </c>
      <c r="N1847">
        <v>19</v>
      </c>
      <c r="O1847" t="b">
        <v>1</v>
      </c>
      <c r="P1847" t="s">
        <v>8276</v>
      </c>
      <c r="Q1847" s="5">
        <f t="shared" si="114"/>
        <v>1</v>
      </c>
      <c r="R1847" s="6">
        <f t="shared" si="115"/>
        <v>52.631578947368418</v>
      </c>
      <c r="S1847" t="s">
        <v>8325</v>
      </c>
      <c r="T1847" t="s">
        <v>8326</v>
      </c>
    </row>
    <row r="1848" spans="1:20" ht="43.2" x14ac:dyDescent="0.3">
      <c r="A1848">
        <v>1846</v>
      </c>
      <c r="B1848" s="3" t="s">
        <v>1847</v>
      </c>
      <c r="C1848" s="3" t="s">
        <v>5956</v>
      </c>
      <c r="D1848">
        <v>15000</v>
      </c>
      <c r="E1848">
        <v>20689</v>
      </c>
      <c r="F1848" t="s">
        <v>8219</v>
      </c>
      <c r="G1848" t="s">
        <v>8224</v>
      </c>
      <c r="H1848" t="s">
        <v>8246</v>
      </c>
      <c r="I1848">
        <v>1355585777</v>
      </c>
      <c r="J1848" s="10">
        <f t="shared" si="112"/>
        <v>41258.650196759263</v>
      </c>
      <c r="K1848">
        <v>1352993777</v>
      </c>
      <c r="L1848" s="10">
        <f t="shared" si="113"/>
        <v>41228.650196759263</v>
      </c>
      <c r="M1848" t="b">
        <v>0</v>
      </c>
      <c r="N1848">
        <v>209</v>
      </c>
      <c r="O1848" t="b">
        <v>1</v>
      </c>
      <c r="P1848" t="s">
        <v>8276</v>
      </c>
      <c r="Q1848" s="5">
        <f t="shared" si="114"/>
        <v>1.3792666666666666</v>
      </c>
      <c r="R1848" s="6">
        <f t="shared" si="115"/>
        <v>98.990430622009569</v>
      </c>
      <c r="S1848" t="s">
        <v>8325</v>
      </c>
      <c r="T1848" t="s">
        <v>8326</v>
      </c>
    </row>
    <row r="1849" spans="1:20" ht="57.6" x14ac:dyDescent="0.3">
      <c r="A1849">
        <v>1847</v>
      </c>
      <c r="B1849" s="3" t="s">
        <v>1848</v>
      </c>
      <c r="C1849" s="3" t="s">
        <v>5957</v>
      </c>
      <c r="D1849">
        <v>2500</v>
      </c>
      <c r="E1849">
        <v>3022</v>
      </c>
      <c r="F1849" t="s">
        <v>8219</v>
      </c>
      <c r="G1849" t="s">
        <v>8224</v>
      </c>
      <c r="H1849" t="s">
        <v>8246</v>
      </c>
      <c r="I1849">
        <v>1429594832</v>
      </c>
      <c r="J1849" s="10">
        <f t="shared" si="112"/>
        <v>42115.236481481479</v>
      </c>
      <c r="K1849">
        <v>1427780432</v>
      </c>
      <c r="L1849" s="10">
        <f t="shared" si="113"/>
        <v>42094.236481481479</v>
      </c>
      <c r="M1849" t="b">
        <v>0</v>
      </c>
      <c r="N1849">
        <v>38</v>
      </c>
      <c r="O1849" t="b">
        <v>1</v>
      </c>
      <c r="P1849" t="s">
        <v>8276</v>
      </c>
      <c r="Q1849" s="5">
        <f t="shared" si="114"/>
        <v>1.2088000000000001</v>
      </c>
      <c r="R1849" s="6">
        <f t="shared" si="115"/>
        <v>79.526315789473685</v>
      </c>
      <c r="S1849" t="s">
        <v>8325</v>
      </c>
      <c r="T1849" t="s">
        <v>8326</v>
      </c>
    </row>
    <row r="1850" spans="1:20" ht="43.2" x14ac:dyDescent="0.3">
      <c r="A1850">
        <v>1848</v>
      </c>
      <c r="B1850" s="3" t="s">
        <v>1849</v>
      </c>
      <c r="C1850" s="3" t="s">
        <v>5958</v>
      </c>
      <c r="D1850">
        <v>3000</v>
      </c>
      <c r="E1850">
        <v>3221</v>
      </c>
      <c r="F1850" t="s">
        <v>8219</v>
      </c>
      <c r="G1850" t="s">
        <v>8224</v>
      </c>
      <c r="H1850" t="s">
        <v>8246</v>
      </c>
      <c r="I1850">
        <v>1312095540</v>
      </c>
      <c r="J1850" s="10">
        <f t="shared" si="112"/>
        <v>40755.290972222225</v>
      </c>
      <c r="K1850">
        <v>1306608888</v>
      </c>
      <c r="L1850" s="10">
        <f t="shared" si="113"/>
        <v>40691.788055555553</v>
      </c>
      <c r="M1850" t="b">
        <v>0</v>
      </c>
      <c r="N1850">
        <v>24</v>
      </c>
      <c r="O1850" t="b">
        <v>1</v>
      </c>
      <c r="P1850" t="s">
        <v>8276</v>
      </c>
      <c r="Q1850" s="5">
        <f t="shared" si="114"/>
        <v>1.0736666666666668</v>
      </c>
      <c r="R1850" s="6">
        <f t="shared" si="115"/>
        <v>134.20833333333334</v>
      </c>
      <c r="S1850" t="s">
        <v>8325</v>
      </c>
      <c r="T1850" t="s">
        <v>8326</v>
      </c>
    </row>
    <row r="1851" spans="1:20" ht="28.8" x14ac:dyDescent="0.3">
      <c r="A1851">
        <v>1849</v>
      </c>
      <c r="B1851" s="3" t="s">
        <v>1850</v>
      </c>
      <c r="C1851" s="3" t="s">
        <v>5959</v>
      </c>
      <c r="D1851">
        <v>300</v>
      </c>
      <c r="E1851">
        <v>301</v>
      </c>
      <c r="F1851" t="s">
        <v>8219</v>
      </c>
      <c r="G1851" t="s">
        <v>8224</v>
      </c>
      <c r="H1851" t="s">
        <v>8246</v>
      </c>
      <c r="I1851">
        <v>1350505059</v>
      </c>
      <c r="J1851" s="10">
        <f t="shared" si="112"/>
        <v>41199.845590277779</v>
      </c>
      <c r="K1851">
        <v>1347913059</v>
      </c>
      <c r="L1851" s="10">
        <f t="shared" si="113"/>
        <v>41169.845590277779</v>
      </c>
      <c r="M1851" t="b">
        <v>0</v>
      </c>
      <c r="N1851">
        <v>8</v>
      </c>
      <c r="O1851" t="b">
        <v>1</v>
      </c>
      <c r="P1851" t="s">
        <v>8276</v>
      </c>
      <c r="Q1851" s="5">
        <f t="shared" si="114"/>
        <v>1.0033333333333334</v>
      </c>
      <c r="R1851" s="6">
        <f t="shared" si="115"/>
        <v>37.625</v>
      </c>
      <c r="S1851" t="s">
        <v>8325</v>
      </c>
      <c r="T1851" t="s">
        <v>8326</v>
      </c>
    </row>
    <row r="1852" spans="1:20" ht="43.2" x14ac:dyDescent="0.3">
      <c r="A1852">
        <v>1850</v>
      </c>
      <c r="B1852" s="3" t="s">
        <v>1851</v>
      </c>
      <c r="C1852" s="3" t="s">
        <v>5960</v>
      </c>
      <c r="D1852">
        <v>9000</v>
      </c>
      <c r="E1852">
        <v>9137</v>
      </c>
      <c r="F1852" t="s">
        <v>8219</v>
      </c>
      <c r="G1852" t="s">
        <v>8224</v>
      </c>
      <c r="H1852" t="s">
        <v>8246</v>
      </c>
      <c r="I1852">
        <v>1405033300</v>
      </c>
      <c r="J1852" s="10">
        <f t="shared" si="112"/>
        <v>41830.959490740745</v>
      </c>
      <c r="K1852">
        <v>1402441300</v>
      </c>
      <c r="L1852" s="10">
        <f t="shared" si="113"/>
        <v>41800.959490740745</v>
      </c>
      <c r="M1852" t="b">
        <v>0</v>
      </c>
      <c r="N1852">
        <v>179</v>
      </c>
      <c r="O1852" t="b">
        <v>1</v>
      </c>
      <c r="P1852" t="s">
        <v>8276</v>
      </c>
      <c r="Q1852" s="5">
        <f t="shared" si="114"/>
        <v>1.0152222222222222</v>
      </c>
      <c r="R1852" s="6">
        <f t="shared" si="115"/>
        <v>51.044692737430168</v>
      </c>
      <c r="S1852" t="s">
        <v>8325</v>
      </c>
      <c r="T1852" t="s">
        <v>8326</v>
      </c>
    </row>
    <row r="1853" spans="1:20" ht="43.2" x14ac:dyDescent="0.3">
      <c r="A1853">
        <v>1851</v>
      </c>
      <c r="B1853" s="3" t="s">
        <v>1852</v>
      </c>
      <c r="C1853" s="3" t="s">
        <v>5961</v>
      </c>
      <c r="D1853">
        <v>1300</v>
      </c>
      <c r="E1853">
        <v>1301</v>
      </c>
      <c r="F1853" t="s">
        <v>8219</v>
      </c>
      <c r="G1853" t="s">
        <v>8224</v>
      </c>
      <c r="H1853" t="s">
        <v>8246</v>
      </c>
      <c r="I1853">
        <v>1406509200</v>
      </c>
      <c r="J1853" s="10">
        <f t="shared" si="112"/>
        <v>41848.041666666664</v>
      </c>
      <c r="K1853">
        <v>1404769538</v>
      </c>
      <c r="L1853" s="10">
        <f t="shared" si="113"/>
        <v>41827.906689814816</v>
      </c>
      <c r="M1853" t="b">
        <v>0</v>
      </c>
      <c r="N1853">
        <v>26</v>
      </c>
      <c r="O1853" t="b">
        <v>1</v>
      </c>
      <c r="P1853" t="s">
        <v>8276</v>
      </c>
      <c r="Q1853" s="5">
        <f t="shared" si="114"/>
        <v>1.0007692307692309</v>
      </c>
      <c r="R1853" s="6">
        <f t="shared" si="115"/>
        <v>50.03846153846154</v>
      </c>
      <c r="S1853" t="s">
        <v>8325</v>
      </c>
      <c r="T1853" t="s">
        <v>8326</v>
      </c>
    </row>
    <row r="1854" spans="1:20" ht="43.2" x14ac:dyDescent="0.3">
      <c r="A1854">
        <v>1852</v>
      </c>
      <c r="B1854" s="3" t="s">
        <v>1853</v>
      </c>
      <c r="C1854" s="3" t="s">
        <v>5962</v>
      </c>
      <c r="D1854">
        <v>15000</v>
      </c>
      <c r="E1854">
        <v>17545</v>
      </c>
      <c r="F1854" t="s">
        <v>8219</v>
      </c>
      <c r="G1854" t="s">
        <v>8224</v>
      </c>
      <c r="H1854" t="s">
        <v>8246</v>
      </c>
      <c r="I1854">
        <v>1429920000</v>
      </c>
      <c r="J1854" s="10">
        <f t="shared" si="112"/>
        <v>42119</v>
      </c>
      <c r="K1854">
        <v>1426703452</v>
      </c>
      <c r="L1854" s="10">
        <f t="shared" si="113"/>
        <v>42081.77143518519</v>
      </c>
      <c r="M1854" t="b">
        <v>0</v>
      </c>
      <c r="N1854">
        <v>131</v>
      </c>
      <c r="O1854" t="b">
        <v>1</v>
      </c>
      <c r="P1854" t="s">
        <v>8276</v>
      </c>
      <c r="Q1854" s="5">
        <f t="shared" si="114"/>
        <v>1.1696666666666666</v>
      </c>
      <c r="R1854" s="6">
        <f t="shared" si="115"/>
        <v>133.93129770992365</v>
      </c>
      <c r="S1854" t="s">
        <v>8325</v>
      </c>
      <c r="T1854" t="s">
        <v>8326</v>
      </c>
    </row>
    <row r="1855" spans="1:20" ht="43.2" x14ac:dyDescent="0.3">
      <c r="A1855">
        <v>1853</v>
      </c>
      <c r="B1855" s="3" t="s">
        <v>1854</v>
      </c>
      <c r="C1855" s="3" t="s">
        <v>5963</v>
      </c>
      <c r="D1855">
        <v>800</v>
      </c>
      <c r="E1855">
        <v>815</v>
      </c>
      <c r="F1855" t="s">
        <v>8219</v>
      </c>
      <c r="G1855" t="s">
        <v>8224</v>
      </c>
      <c r="H1855" t="s">
        <v>8246</v>
      </c>
      <c r="I1855">
        <v>1352860017</v>
      </c>
      <c r="J1855" s="10">
        <f t="shared" si="112"/>
        <v>41227.102048611108</v>
      </c>
      <c r="K1855">
        <v>1348536417</v>
      </c>
      <c r="L1855" s="10">
        <f t="shared" si="113"/>
        <v>41177.060381944444</v>
      </c>
      <c r="M1855" t="b">
        <v>0</v>
      </c>
      <c r="N1855">
        <v>14</v>
      </c>
      <c r="O1855" t="b">
        <v>1</v>
      </c>
      <c r="P1855" t="s">
        <v>8276</v>
      </c>
      <c r="Q1855" s="5">
        <f t="shared" si="114"/>
        <v>1.01875</v>
      </c>
      <c r="R1855" s="6">
        <f t="shared" si="115"/>
        <v>58.214285714285715</v>
      </c>
      <c r="S1855" t="s">
        <v>8325</v>
      </c>
      <c r="T1855" t="s">
        <v>8326</v>
      </c>
    </row>
    <row r="1856" spans="1:20" ht="43.2" x14ac:dyDescent="0.3">
      <c r="A1856">
        <v>1854</v>
      </c>
      <c r="B1856" s="3" t="s">
        <v>1855</v>
      </c>
      <c r="C1856" s="3" t="s">
        <v>5964</v>
      </c>
      <c r="D1856">
        <v>15000</v>
      </c>
      <c r="E1856">
        <v>15318.55</v>
      </c>
      <c r="F1856" t="s">
        <v>8219</v>
      </c>
      <c r="G1856" t="s">
        <v>8224</v>
      </c>
      <c r="H1856" t="s">
        <v>8246</v>
      </c>
      <c r="I1856">
        <v>1369355437</v>
      </c>
      <c r="J1856" s="10">
        <f t="shared" si="112"/>
        <v>41418.021261574075</v>
      </c>
      <c r="K1856">
        <v>1366763437</v>
      </c>
      <c r="L1856" s="10">
        <f t="shared" si="113"/>
        <v>41388.021261574075</v>
      </c>
      <c r="M1856" t="b">
        <v>0</v>
      </c>
      <c r="N1856">
        <v>174</v>
      </c>
      <c r="O1856" t="b">
        <v>1</v>
      </c>
      <c r="P1856" t="s">
        <v>8276</v>
      </c>
      <c r="Q1856" s="5">
        <f t="shared" si="114"/>
        <v>1.0212366666666666</v>
      </c>
      <c r="R1856" s="6">
        <f t="shared" si="115"/>
        <v>88.037643678160919</v>
      </c>
      <c r="S1856" t="s">
        <v>8325</v>
      </c>
      <c r="T1856" t="s">
        <v>8326</v>
      </c>
    </row>
    <row r="1857" spans="1:20" ht="43.2" x14ac:dyDescent="0.3">
      <c r="A1857">
        <v>1855</v>
      </c>
      <c r="B1857" s="3" t="s">
        <v>1856</v>
      </c>
      <c r="C1857" s="3" t="s">
        <v>5965</v>
      </c>
      <c r="D1857">
        <v>8750</v>
      </c>
      <c r="E1857">
        <v>13480.16</v>
      </c>
      <c r="F1857" t="s">
        <v>8219</v>
      </c>
      <c r="G1857" t="s">
        <v>8229</v>
      </c>
      <c r="H1857" t="s">
        <v>8251</v>
      </c>
      <c r="I1857">
        <v>1389012940</v>
      </c>
      <c r="J1857" s="10">
        <f t="shared" si="112"/>
        <v>41645.538657407407</v>
      </c>
      <c r="K1857">
        <v>1385124940</v>
      </c>
      <c r="L1857" s="10">
        <f t="shared" si="113"/>
        <v>41600.538657407407</v>
      </c>
      <c r="M1857" t="b">
        <v>0</v>
      </c>
      <c r="N1857">
        <v>191</v>
      </c>
      <c r="O1857" t="b">
        <v>1</v>
      </c>
      <c r="P1857" t="s">
        <v>8276</v>
      </c>
      <c r="Q1857" s="5">
        <f t="shared" si="114"/>
        <v>1.5405897142857143</v>
      </c>
      <c r="R1857" s="6">
        <f t="shared" si="115"/>
        <v>70.576753926701571</v>
      </c>
      <c r="S1857" t="s">
        <v>8325</v>
      </c>
      <c r="T1857" t="s">
        <v>8326</v>
      </c>
    </row>
    <row r="1858" spans="1:20" ht="57.6" x14ac:dyDescent="0.3">
      <c r="A1858">
        <v>1856</v>
      </c>
      <c r="B1858" s="3" t="s">
        <v>1857</v>
      </c>
      <c r="C1858" s="3" t="s">
        <v>5966</v>
      </c>
      <c r="D1858">
        <v>2000</v>
      </c>
      <c r="E1858">
        <v>2025</v>
      </c>
      <c r="F1858" t="s">
        <v>8219</v>
      </c>
      <c r="G1858" t="s">
        <v>8224</v>
      </c>
      <c r="H1858" t="s">
        <v>8246</v>
      </c>
      <c r="I1858">
        <v>1405715472</v>
      </c>
      <c r="J1858" s="10">
        <f t="shared" si="112"/>
        <v>41838.854999999996</v>
      </c>
      <c r="K1858">
        <v>1403901072</v>
      </c>
      <c r="L1858" s="10">
        <f t="shared" si="113"/>
        <v>41817.854999999996</v>
      </c>
      <c r="M1858" t="b">
        <v>0</v>
      </c>
      <c r="N1858">
        <v>38</v>
      </c>
      <c r="O1858" t="b">
        <v>1</v>
      </c>
      <c r="P1858" t="s">
        <v>8276</v>
      </c>
      <c r="Q1858" s="5">
        <f t="shared" si="114"/>
        <v>1.0125</v>
      </c>
      <c r="R1858" s="6">
        <f t="shared" si="115"/>
        <v>53.289473684210527</v>
      </c>
      <c r="S1858" t="s">
        <v>8325</v>
      </c>
      <c r="T1858" t="s">
        <v>8326</v>
      </c>
    </row>
    <row r="1859" spans="1:20" ht="43.2" x14ac:dyDescent="0.3">
      <c r="A1859">
        <v>1857</v>
      </c>
      <c r="B1859" s="3" t="s">
        <v>1858</v>
      </c>
      <c r="C1859" s="3" t="s">
        <v>5967</v>
      </c>
      <c r="D1859">
        <v>3000</v>
      </c>
      <c r="E1859">
        <v>3000</v>
      </c>
      <c r="F1859" t="s">
        <v>8219</v>
      </c>
      <c r="G1859" t="s">
        <v>8224</v>
      </c>
      <c r="H1859" t="s">
        <v>8246</v>
      </c>
      <c r="I1859">
        <v>1410546413</v>
      </c>
      <c r="J1859" s="10">
        <f t="shared" ref="J1859:J1922" si="116">(((I1859/60)/60)/24)+DATE(1970,1,1)</f>
        <v>41894.76866898148</v>
      </c>
      <c r="K1859">
        <v>1407954413</v>
      </c>
      <c r="L1859" s="10">
        <f t="shared" ref="L1859:L1922" si="117">(((K1859/60)/60)/24)+DATE(1970,1,1)</f>
        <v>41864.76866898148</v>
      </c>
      <c r="M1859" t="b">
        <v>0</v>
      </c>
      <c r="N1859">
        <v>22</v>
      </c>
      <c r="O1859" t="b">
        <v>1</v>
      </c>
      <c r="P1859" t="s">
        <v>8276</v>
      </c>
      <c r="Q1859" s="5">
        <f t="shared" ref="Q1859:Q1922" si="118">E1859/D1859</f>
        <v>1</v>
      </c>
      <c r="R1859" s="6">
        <f t="shared" ref="R1859:R1922" si="119">E1859/N1859</f>
        <v>136.36363636363637</v>
      </c>
      <c r="S1859" t="s">
        <v>8325</v>
      </c>
      <c r="T1859" t="s">
        <v>8326</v>
      </c>
    </row>
    <row r="1860" spans="1:20" ht="57.6" x14ac:dyDescent="0.3">
      <c r="A1860">
        <v>1858</v>
      </c>
      <c r="B1860" s="3" t="s">
        <v>1859</v>
      </c>
      <c r="C1860" s="3" t="s">
        <v>5968</v>
      </c>
      <c r="D1860">
        <v>5555.55</v>
      </c>
      <c r="E1860">
        <v>6041.55</v>
      </c>
      <c r="F1860" t="s">
        <v>8219</v>
      </c>
      <c r="G1860" t="s">
        <v>8224</v>
      </c>
      <c r="H1860" t="s">
        <v>8246</v>
      </c>
      <c r="I1860">
        <v>1324014521</v>
      </c>
      <c r="J1860" s="10">
        <f t="shared" si="116"/>
        <v>40893.242141203707</v>
      </c>
      <c r="K1860">
        <v>1318826921</v>
      </c>
      <c r="L1860" s="10">
        <f t="shared" si="117"/>
        <v>40833.200474537036</v>
      </c>
      <c r="M1860" t="b">
        <v>0</v>
      </c>
      <c r="N1860">
        <v>149</v>
      </c>
      <c r="O1860" t="b">
        <v>1</v>
      </c>
      <c r="P1860" t="s">
        <v>8276</v>
      </c>
      <c r="Q1860" s="5">
        <f t="shared" si="118"/>
        <v>1.0874800874800874</v>
      </c>
      <c r="R1860" s="6">
        <f t="shared" si="119"/>
        <v>40.547315436241611</v>
      </c>
      <c r="S1860" t="s">
        <v>8325</v>
      </c>
      <c r="T1860" t="s">
        <v>8326</v>
      </c>
    </row>
    <row r="1861" spans="1:20" ht="28.8" x14ac:dyDescent="0.3">
      <c r="A1861">
        <v>1859</v>
      </c>
      <c r="B1861" s="3" t="s">
        <v>1860</v>
      </c>
      <c r="C1861" s="3" t="s">
        <v>5969</v>
      </c>
      <c r="D1861">
        <v>3000</v>
      </c>
      <c r="E1861">
        <v>3955</v>
      </c>
      <c r="F1861" t="s">
        <v>8219</v>
      </c>
      <c r="G1861" t="s">
        <v>8224</v>
      </c>
      <c r="H1861" t="s">
        <v>8246</v>
      </c>
      <c r="I1861">
        <v>1316716129</v>
      </c>
      <c r="J1861" s="10">
        <f t="shared" si="116"/>
        <v>40808.770011574074</v>
      </c>
      <c r="K1861">
        <v>1314124129</v>
      </c>
      <c r="L1861" s="10">
        <f t="shared" si="117"/>
        <v>40778.770011574074</v>
      </c>
      <c r="M1861" t="b">
        <v>0</v>
      </c>
      <c r="N1861">
        <v>56</v>
      </c>
      <c r="O1861" t="b">
        <v>1</v>
      </c>
      <c r="P1861" t="s">
        <v>8276</v>
      </c>
      <c r="Q1861" s="5">
        <f t="shared" si="118"/>
        <v>1.3183333333333334</v>
      </c>
      <c r="R1861" s="6">
        <f t="shared" si="119"/>
        <v>70.625</v>
      </c>
      <c r="S1861" t="s">
        <v>8325</v>
      </c>
      <c r="T1861" t="s">
        <v>8326</v>
      </c>
    </row>
    <row r="1862" spans="1:20" ht="43.2" x14ac:dyDescent="0.3">
      <c r="A1862">
        <v>1860</v>
      </c>
      <c r="B1862" s="3" t="s">
        <v>1861</v>
      </c>
      <c r="C1862" s="3" t="s">
        <v>5970</v>
      </c>
      <c r="D1862">
        <v>750</v>
      </c>
      <c r="E1862">
        <v>1001</v>
      </c>
      <c r="F1862" t="s">
        <v>8219</v>
      </c>
      <c r="G1862" t="s">
        <v>8224</v>
      </c>
      <c r="H1862" t="s">
        <v>8246</v>
      </c>
      <c r="I1862">
        <v>1391706084</v>
      </c>
      <c r="J1862" s="10">
        <f t="shared" si="116"/>
        <v>41676.709305555552</v>
      </c>
      <c r="K1862">
        <v>1389891684</v>
      </c>
      <c r="L1862" s="10">
        <f t="shared" si="117"/>
        <v>41655.709305555552</v>
      </c>
      <c r="M1862" t="b">
        <v>0</v>
      </c>
      <c r="N1862">
        <v>19</v>
      </c>
      <c r="O1862" t="b">
        <v>1</v>
      </c>
      <c r="P1862" t="s">
        <v>8276</v>
      </c>
      <c r="Q1862" s="5">
        <f t="shared" si="118"/>
        <v>1.3346666666666667</v>
      </c>
      <c r="R1862" s="6">
        <f t="shared" si="119"/>
        <v>52.684210526315788</v>
      </c>
      <c r="S1862" t="s">
        <v>8325</v>
      </c>
      <c r="T1862" t="s">
        <v>8326</v>
      </c>
    </row>
    <row r="1863" spans="1:20" ht="43.2" x14ac:dyDescent="0.3">
      <c r="A1863">
        <v>1861</v>
      </c>
      <c r="B1863" s="3" t="s">
        <v>1862</v>
      </c>
      <c r="C1863" s="3" t="s">
        <v>5971</v>
      </c>
      <c r="D1863">
        <v>250000</v>
      </c>
      <c r="E1863">
        <v>0</v>
      </c>
      <c r="F1863" t="s">
        <v>8221</v>
      </c>
      <c r="G1863" t="s">
        <v>8225</v>
      </c>
      <c r="H1863" t="s">
        <v>8247</v>
      </c>
      <c r="I1863">
        <v>1422256341</v>
      </c>
      <c r="J1863" s="10">
        <f t="shared" si="116"/>
        <v>42030.300243055557</v>
      </c>
      <c r="K1863">
        <v>1419664341</v>
      </c>
      <c r="L1863" s="10">
        <f t="shared" si="117"/>
        <v>42000.300243055557</v>
      </c>
      <c r="M1863" t="b">
        <v>0</v>
      </c>
      <c r="N1863">
        <v>0</v>
      </c>
      <c r="O1863" t="b">
        <v>0</v>
      </c>
      <c r="P1863" t="s">
        <v>8283</v>
      </c>
      <c r="Q1863" s="5">
        <f t="shared" si="118"/>
        <v>0</v>
      </c>
      <c r="R1863" s="6" t="e">
        <f t="shared" si="119"/>
        <v>#DIV/0!</v>
      </c>
      <c r="S1863" t="s">
        <v>8333</v>
      </c>
      <c r="T1863" t="s">
        <v>8335</v>
      </c>
    </row>
    <row r="1864" spans="1:20" ht="43.2" x14ac:dyDescent="0.3">
      <c r="A1864">
        <v>1862</v>
      </c>
      <c r="B1864" s="3" t="s">
        <v>1863</v>
      </c>
      <c r="C1864" s="3" t="s">
        <v>5972</v>
      </c>
      <c r="D1864">
        <v>18000</v>
      </c>
      <c r="E1864">
        <v>1455</v>
      </c>
      <c r="F1864" t="s">
        <v>8221</v>
      </c>
      <c r="G1864" t="s">
        <v>8224</v>
      </c>
      <c r="H1864" t="s">
        <v>8246</v>
      </c>
      <c r="I1864">
        <v>1488958200</v>
      </c>
      <c r="J1864" s="10">
        <f t="shared" si="116"/>
        <v>42802.3125</v>
      </c>
      <c r="K1864">
        <v>1484912974</v>
      </c>
      <c r="L1864" s="10">
        <f t="shared" si="117"/>
        <v>42755.492754629624</v>
      </c>
      <c r="M1864" t="b">
        <v>0</v>
      </c>
      <c r="N1864">
        <v>16</v>
      </c>
      <c r="O1864" t="b">
        <v>0</v>
      </c>
      <c r="P1864" t="s">
        <v>8283</v>
      </c>
      <c r="Q1864" s="5">
        <f t="shared" si="118"/>
        <v>8.0833333333333326E-2</v>
      </c>
      <c r="R1864" s="6">
        <f t="shared" si="119"/>
        <v>90.9375</v>
      </c>
      <c r="S1864" t="s">
        <v>8333</v>
      </c>
      <c r="T1864" t="s">
        <v>8335</v>
      </c>
    </row>
    <row r="1865" spans="1:20" ht="43.2" x14ac:dyDescent="0.3">
      <c r="A1865">
        <v>1863</v>
      </c>
      <c r="B1865" s="3" t="s">
        <v>1864</v>
      </c>
      <c r="C1865" s="3" t="s">
        <v>5973</v>
      </c>
      <c r="D1865">
        <v>2500</v>
      </c>
      <c r="E1865">
        <v>10</v>
      </c>
      <c r="F1865" t="s">
        <v>8221</v>
      </c>
      <c r="G1865" t="s">
        <v>8224</v>
      </c>
      <c r="H1865" t="s">
        <v>8246</v>
      </c>
      <c r="I1865">
        <v>1402600085</v>
      </c>
      <c r="J1865" s="10">
        <f t="shared" si="116"/>
        <v>41802.797280092593</v>
      </c>
      <c r="K1865">
        <v>1400008085</v>
      </c>
      <c r="L1865" s="10">
        <f t="shared" si="117"/>
        <v>41772.797280092593</v>
      </c>
      <c r="M1865" t="b">
        <v>0</v>
      </c>
      <c r="N1865">
        <v>2</v>
      </c>
      <c r="O1865" t="b">
        <v>0</v>
      </c>
      <c r="P1865" t="s">
        <v>8283</v>
      </c>
      <c r="Q1865" s="5">
        <f t="shared" si="118"/>
        <v>4.0000000000000001E-3</v>
      </c>
      <c r="R1865" s="6">
        <f t="shared" si="119"/>
        <v>5</v>
      </c>
      <c r="S1865" t="s">
        <v>8333</v>
      </c>
      <c r="T1865" t="s">
        <v>8335</v>
      </c>
    </row>
    <row r="1866" spans="1:20" ht="43.2" x14ac:dyDescent="0.3">
      <c r="A1866">
        <v>1864</v>
      </c>
      <c r="B1866" s="3" t="s">
        <v>1865</v>
      </c>
      <c r="C1866" s="3" t="s">
        <v>5974</v>
      </c>
      <c r="D1866">
        <v>6500</v>
      </c>
      <c r="E1866">
        <v>2788</v>
      </c>
      <c r="F1866" t="s">
        <v>8221</v>
      </c>
      <c r="G1866" t="s">
        <v>8224</v>
      </c>
      <c r="H1866" t="s">
        <v>8246</v>
      </c>
      <c r="I1866">
        <v>1399223500</v>
      </c>
      <c r="J1866" s="10">
        <f t="shared" si="116"/>
        <v>41763.716435185182</v>
      </c>
      <c r="K1866">
        <v>1396631500</v>
      </c>
      <c r="L1866" s="10">
        <f t="shared" si="117"/>
        <v>41733.716435185182</v>
      </c>
      <c r="M1866" t="b">
        <v>0</v>
      </c>
      <c r="N1866">
        <v>48</v>
      </c>
      <c r="O1866" t="b">
        <v>0</v>
      </c>
      <c r="P1866" t="s">
        <v>8283</v>
      </c>
      <c r="Q1866" s="5">
        <f t="shared" si="118"/>
        <v>0.42892307692307691</v>
      </c>
      <c r="R1866" s="6">
        <f t="shared" si="119"/>
        <v>58.083333333333336</v>
      </c>
      <c r="S1866" t="s">
        <v>8333</v>
      </c>
      <c r="T1866" t="s">
        <v>8335</v>
      </c>
    </row>
    <row r="1867" spans="1:20" ht="57.6" x14ac:dyDescent="0.3">
      <c r="A1867">
        <v>1865</v>
      </c>
      <c r="B1867" s="3" t="s">
        <v>1866</v>
      </c>
      <c r="C1867" s="3" t="s">
        <v>5975</v>
      </c>
      <c r="D1867">
        <v>110000</v>
      </c>
      <c r="E1867">
        <v>4</v>
      </c>
      <c r="F1867" t="s">
        <v>8221</v>
      </c>
      <c r="G1867" t="s">
        <v>8225</v>
      </c>
      <c r="H1867" t="s">
        <v>8247</v>
      </c>
      <c r="I1867">
        <v>1478425747</v>
      </c>
      <c r="J1867" s="10">
        <f t="shared" si="116"/>
        <v>42680.409108796302</v>
      </c>
      <c r="K1867">
        <v>1475398147</v>
      </c>
      <c r="L1867" s="10">
        <f t="shared" si="117"/>
        <v>42645.367442129631</v>
      </c>
      <c r="M1867" t="b">
        <v>0</v>
      </c>
      <c r="N1867">
        <v>2</v>
      </c>
      <c r="O1867" t="b">
        <v>0</v>
      </c>
      <c r="P1867" t="s">
        <v>8283</v>
      </c>
      <c r="Q1867" s="5">
        <f t="shared" si="118"/>
        <v>3.6363636363636364E-5</v>
      </c>
      <c r="R1867" s="6">
        <f t="shared" si="119"/>
        <v>2</v>
      </c>
      <c r="S1867" t="s">
        <v>8333</v>
      </c>
      <c r="T1867" t="s">
        <v>8335</v>
      </c>
    </row>
    <row r="1868" spans="1:20" ht="43.2" x14ac:dyDescent="0.3">
      <c r="A1868">
        <v>1866</v>
      </c>
      <c r="B1868" s="3" t="s">
        <v>1867</v>
      </c>
      <c r="C1868" s="3" t="s">
        <v>5976</v>
      </c>
      <c r="D1868">
        <v>25000</v>
      </c>
      <c r="E1868">
        <v>125</v>
      </c>
      <c r="F1868" t="s">
        <v>8221</v>
      </c>
      <c r="G1868" t="s">
        <v>8224</v>
      </c>
      <c r="H1868" t="s">
        <v>8246</v>
      </c>
      <c r="I1868">
        <v>1488340800</v>
      </c>
      <c r="J1868" s="10">
        <f t="shared" si="116"/>
        <v>42795.166666666672</v>
      </c>
      <c r="K1868">
        <v>1483768497</v>
      </c>
      <c r="L1868" s="10">
        <f t="shared" si="117"/>
        <v>42742.246493055558</v>
      </c>
      <c r="M1868" t="b">
        <v>0</v>
      </c>
      <c r="N1868">
        <v>2</v>
      </c>
      <c r="O1868" t="b">
        <v>0</v>
      </c>
      <c r="P1868" t="s">
        <v>8283</v>
      </c>
      <c r="Q1868" s="5">
        <f t="shared" si="118"/>
        <v>5.0000000000000001E-3</v>
      </c>
      <c r="R1868" s="6">
        <f t="shared" si="119"/>
        <v>62.5</v>
      </c>
      <c r="S1868" t="s">
        <v>8333</v>
      </c>
      <c r="T1868" t="s">
        <v>8335</v>
      </c>
    </row>
    <row r="1869" spans="1:20" ht="43.2" x14ac:dyDescent="0.3">
      <c r="A1869">
        <v>1867</v>
      </c>
      <c r="B1869" s="3" t="s">
        <v>1868</v>
      </c>
      <c r="C1869" s="3" t="s">
        <v>5977</v>
      </c>
      <c r="D1869">
        <v>20000</v>
      </c>
      <c r="E1869">
        <v>10</v>
      </c>
      <c r="F1869" t="s">
        <v>8221</v>
      </c>
      <c r="G1869" t="s">
        <v>8224</v>
      </c>
      <c r="H1869" t="s">
        <v>8246</v>
      </c>
      <c r="I1869">
        <v>1478383912</v>
      </c>
      <c r="J1869" s="10">
        <f t="shared" si="116"/>
        <v>42679.924907407403</v>
      </c>
      <c r="K1869">
        <v>1475791912</v>
      </c>
      <c r="L1869" s="10">
        <f t="shared" si="117"/>
        <v>42649.924907407403</v>
      </c>
      <c r="M1869" t="b">
        <v>0</v>
      </c>
      <c r="N1869">
        <v>1</v>
      </c>
      <c r="O1869" t="b">
        <v>0</v>
      </c>
      <c r="P1869" t="s">
        <v>8283</v>
      </c>
      <c r="Q1869" s="5">
        <f t="shared" si="118"/>
        <v>5.0000000000000001E-4</v>
      </c>
      <c r="R1869" s="6">
        <f t="shared" si="119"/>
        <v>10</v>
      </c>
      <c r="S1869" t="s">
        <v>8333</v>
      </c>
      <c r="T1869" t="s">
        <v>8335</v>
      </c>
    </row>
    <row r="1870" spans="1:20" ht="43.2" x14ac:dyDescent="0.3">
      <c r="A1870">
        <v>1868</v>
      </c>
      <c r="B1870" s="3" t="s">
        <v>1869</v>
      </c>
      <c r="C1870" s="3" t="s">
        <v>5978</v>
      </c>
      <c r="D1870">
        <v>25000</v>
      </c>
      <c r="E1870">
        <v>1217</v>
      </c>
      <c r="F1870" t="s">
        <v>8221</v>
      </c>
      <c r="G1870" t="s">
        <v>8224</v>
      </c>
      <c r="H1870" t="s">
        <v>8246</v>
      </c>
      <c r="I1870">
        <v>1450166340</v>
      </c>
      <c r="J1870" s="10">
        <f t="shared" si="116"/>
        <v>42353.332638888889</v>
      </c>
      <c r="K1870">
        <v>1448044925</v>
      </c>
      <c r="L1870" s="10">
        <f t="shared" si="117"/>
        <v>42328.779224537036</v>
      </c>
      <c r="M1870" t="b">
        <v>0</v>
      </c>
      <c r="N1870">
        <v>17</v>
      </c>
      <c r="O1870" t="b">
        <v>0</v>
      </c>
      <c r="P1870" t="s">
        <v>8283</v>
      </c>
      <c r="Q1870" s="5">
        <f t="shared" si="118"/>
        <v>4.8680000000000001E-2</v>
      </c>
      <c r="R1870" s="6">
        <f t="shared" si="119"/>
        <v>71.588235294117652</v>
      </c>
      <c r="S1870" t="s">
        <v>8333</v>
      </c>
      <c r="T1870" t="s">
        <v>8335</v>
      </c>
    </row>
    <row r="1871" spans="1:20" ht="43.2" x14ac:dyDescent="0.3">
      <c r="A1871">
        <v>1869</v>
      </c>
      <c r="B1871" s="3" t="s">
        <v>1870</v>
      </c>
      <c r="C1871" s="3" t="s">
        <v>5979</v>
      </c>
      <c r="D1871">
        <v>10000</v>
      </c>
      <c r="E1871">
        <v>0</v>
      </c>
      <c r="F1871" t="s">
        <v>8221</v>
      </c>
      <c r="G1871" t="s">
        <v>8224</v>
      </c>
      <c r="H1871" t="s">
        <v>8246</v>
      </c>
      <c r="I1871">
        <v>1483488249</v>
      </c>
      <c r="J1871" s="10">
        <f t="shared" si="116"/>
        <v>42739.002881944441</v>
      </c>
      <c r="K1871">
        <v>1480896249</v>
      </c>
      <c r="L1871" s="10">
        <f t="shared" si="117"/>
        <v>42709.002881944441</v>
      </c>
      <c r="M1871" t="b">
        <v>0</v>
      </c>
      <c r="N1871">
        <v>0</v>
      </c>
      <c r="O1871" t="b">
        <v>0</v>
      </c>
      <c r="P1871" t="s">
        <v>8283</v>
      </c>
      <c r="Q1871" s="5">
        <f t="shared" si="118"/>
        <v>0</v>
      </c>
      <c r="R1871" s="6" t="e">
        <f t="shared" si="119"/>
        <v>#DIV/0!</v>
      </c>
      <c r="S1871" t="s">
        <v>8333</v>
      </c>
      <c r="T1871" t="s">
        <v>8335</v>
      </c>
    </row>
    <row r="1872" spans="1:20" ht="43.2" x14ac:dyDescent="0.3">
      <c r="A1872">
        <v>1870</v>
      </c>
      <c r="B1872" s="3" t="s">
        <v>1871</v>
      </c>
      <c r="C1872" s="3" t="s">
        <v>5980</v>
      </c>
      <c r="D1872">
        <v>3500</v>
      </c>
      <c r="E1872">
        <v>361</v>
      </c>
      <c r="F1872" t="s">
        <v>8221</v>
      </c>
      <c r="G1872" t="s">
        <v>8224</v>
      </c>
      <c r="H1872" t="s">
        <v>8246</v>
      </c>
      <c r="I1872">
        <v>1454213820</v>
      </c>
      <c r="J1872" s="10">
        <f t="shared" si="116"/>
        <v>42400.178472222222</v>
      </c>
      <c r="K1872">
        <v>1451723535</v>
      </c>
      <c r="L1872" s="10">
        <f t="shared" si="117"/>
        <v>42371.355729166666</v>
      </c>
      <c r="M1872" t="b">
        <v>0</v>
      </c>
      <c r="N1872">
        <v>11</v>
      </c>
      <c r="O1872" t="b">
        <v>0</v>
      </c>
      <c r="P1872" t="s">
        <v>8283</v>
      </c>
      <c r="Q1872" s="5">
        <f t="shared" si="118"/>
        <v>0.10314285714285715</v>
      </c>
      <c r="R1872" s="6">
        <f t="shared" si="119"/>
        <v>32.81818181818182</v>
      </c>
      <c r="S1872" t="s">
        <v>8333</v>
      </c>
      <c r="T1872" t="s">
        <v>8335</v>
      </c>
    </row>
    <row r="1873" spans="1:20" ht="43.2" x14ac:dyDescent="0.3">
      <c r="A1873">
        <v>1871</v>
      </c>
      <c r="B1873" s="3" t="s">
        <v>1872</v>
      </c>
      <c r="C1873" s="3" t="s">
        <v>5981</v>
      </c>
      <c r="D1873">
        <v>6500</v>
      </c>
      <c r="E1873">
        <v>4666</v>
      </c>
      <c r="F1873" t="s">
        <v>8221</v>
      </c>
      <c r="G1873" t="s">
        <v>8224</v>
      </c>
      <c r="H1873" t="s">
        <v>8246</v>
      </c>
      <c r="I1873">
        <v>1416512901</v>
      </c>
      <c r="J1873" s="10">
        <f t="shared" si="116"/>
        <v>41963.825243055559</v>
      </c>
      <c r="K1873">
        <v>1413053301</v>
      </c>
      <c r="L1873" s="10">
        <f t="shared" si="117"/>
        <v>41923.783576388887</v>
      </c>
      <c r="M1873" t="b">
        <v>0</v>
      </c>
      <c r="N1873">
        <v>95</v>
      </c>
      <c r="O1873" t="b">
        <v>0</v>
      </c>
      <c r="P1873" t="s">
        <v>8283</v>
      </c>
      <c r="Q1873" s="5">
        <f t="shared" si="118"/>
        <v>0.7178461538461538</v>
      </c>
      <c r="R1873" s="6">
        <f t="shared" si="119"/>
        <v>49.11578947368421</v>
      </c>
      <c r="S1873" t="s">
        <v>8333</v>
      </c>
      <c r="T1873" t="s">
        <v>8335</v>
      </c>
    </row>
    <row r="1874" spans="1:20" ht="43.2" x14ac:dyDescent="0.3">
      <c r="A1874">
        <v>1872</v>
      </c>
      <c r="B1874" s="3" t="s">
        <v>1873</v>
      </c>
      <c r="C1874" s="3" t="s">
        <v>5982</v>
      </c>
      <c r="D1874">
        <v>20000</v>
      </c>
      <c r="E1874">
        <v>212</v>
      </c>
      <c r="F1874" t="s">
        <v>8221</v>
      </c>
      <c r="G1874" t="s">
        <v>8224</v>
      </c>
      <c r="H1874" t="s">
        <v>8246</v>
      </c>
      <c r="I1874">
        <v>1435633602</v>
      </c>
      <c r="J1874" s="10">
        <f t="shared" si="116"/>
        <v>42185.129652777774</v>
      </c>
      <c r="K1874">
        <v>1433041602</v>
      </c>
      <c r="L1874" s="10">
        <f t="shared" si="117"/>
        <v>42155.129652777774</v>
      </c>
      <c r="M1874" t="b">
        <v>0</v>
      </c>
      <c r="N1874">
        <v>13</v>
      </c>
      <c r="O1874" t="b">
        <v>0</v>
      </c>
      <c r="P1874" t="s">
        <v>8283</v>
      </c>
      <c r="Q1874" s="5">
        <f t="shared" si="118"/>
        <v>1.06E-2</v>
      </c>
      <c r="R1874" s="6">
        <f t="shared" si="119"/>
        <v>16.307692307692307</v>
      </c>
      <c r="S1874" t="s">
        <v>8333</v>
      </c>
      <c r="T1874" t="s">
        <v>8335</v>
      </c>
    </row>
    <row r="1875" spans="1:20" ht="43.2" x14ac:dyDescent="0.3">
      <c r="A1875">
        <v>1873</v>
      </c>
      <c r="B1875" s="3" t="s">
        <v>1874</v>
      </c>
      <c r="C1875" s="3" t="s">
        <v>5983</v>
      </c>
      <c r="D1875">
        <v>8000</v>
      </c>
      <c r="E1875">
        <v>36</v>
      </c>
      <c r="F1875" t="s">
        <v>8221</v>
      </c>
      <c r="G1875" t="s">
        <v>8229</v>
      </c>
      <c r="H1875" t="s">
        <v>8251</v>
      </c>
      <c r="I1875">
        <v>1436373900</v>
      </c>
      <c r="J1875" s="10">
        <f t="shared" si="116"/>
        <v>42193.697916666672</v>
      </c>
      <c r="K1875">
        <v>1433861210</v>
      </c>
      <c r="L1875" s="10">
        <f t="shared" si="117"/>
        <v>42164.615856481483</v>
      </c>
      <c r="M1875" t="b">
        <v>0</v>
      </c>
      <c r="N1875">
        <v>2</v>
      </c>
      <c r="O1875" t="b">
        <v>0</v>
      </c>
      <c r="P1875" t="s">
        <v>8283</v>
      </c>
      <c r="Q1875" s="5">
        <f t="shared" si="118"/>
        <v>4.4999999999999997E-3</v>
      </c>
      <c r="R1875" s="6">
        <f t="shared" si="119"/>
        <v>18</v>
      </c>
      <c r="S1875" t="s">
        <v>8333</v>
      </c>
      <c r="T1875" t="s">
        <v>8335</v>
      </c>
    </row>
    <row r="1876" spans="1:20" ht="57.6" x14ac:dyDescent="0.3">
      <c r="A1876">
        <v>1874</v>
      </c>
      <c r="B1876" s="3" t="s">
        <v>1875</v>
      </c>
      <c r="C1876" s="3" t="s">
        <v>5984</v>
      </c>
      <c r="D1876">
        <v>160000</v>
      </c>
      <c r="E1876">
        <v>26</v>
      </c>
      <c r="F1876" t="s">
        <v>8221</v>
      </c>
      <c r="G1876" t="s">
        <v>8224</v>
      </c>
      <c r="H1876" t="s">
        <v>8246</v>
      </c>
      <c r="I1876">
        <v>1467155733</v>
      </c>
      <c r="J1876" s="10">
        <f t="shared" si="116"/>
        <v>42549.969131944439</v>
      </c>
      <c r="K1876">
        <v>1465427733</v>
      </c>
      <c r="L1876" s="10">
        <f t="shared" si="117"/>
        <v>42529.969131944439</v>
      </c>
      <c r="M1876" t="b">
        <v>0</v>
      </c>
      <c r="N1876">
        <v>2</v>
      </c>
      <c r="O1876" t="b">
        <v>0</v>
      </c>
      <c r="P1876" t="s">
        <v>8283</v>
      </c>
      <c r="Q1876" s="5">
        <f t="shared" si="118"/>
        <v>1.6249999999999999E-4</v>
      </c>
      <c r="R1876" s="6">
        <f t="shared" si="119"/>
        <v>13</v>
      </c>
      <c r="S1876" t="s">
        <v>8333</v>
      </c>
      <c r="T1876" t="s">
        <v>8335</v>
      </c>
    </row>
    <row r="1877" spans="1:20" ht="43.2" x14ac:dyDescent="0.3">
      <c r="A1877">
        <v>1875</v>
      </c>
      <c r="B1877" s="3" t="s">
        <v>1876</v>
      </c>
      <c r="C1877" s="3" t="s">
        <v>5985</v>
      </c>
      <c r="D1877">
        <v>10000</v>
      </c>
      <c r="E1877">
        <v>51</v>
      </c>
      <c r="F1877" t="s">
        <v>8221</v>
      </c>
      <c r="G1877" t="s">
        <v>8224</v>
      </c>
      <c r="H1877" t="s">
        <v>8246</v>
      </c>
      <c r="I1877">
        <v>1470519308</v>
      </c>
      <c r="J1877" s="10">
        <f t="shared" si="116"/>
        <v>42588.899398148147</v>
      </c>
      <c r="K1877">
        <v>1465335308</v>
      </c>
      <c r="L1877" s="10">
        <f t="shared" si="117"/>
        <v>42528.899398148147</v>
      </c>
      <c r="M1877" t="b">
        <v>0</v>
      </c>
      <c r="N1877">
        <v>3</v>
      </c>
      <c r="O1877" t="b">
        <v>0</v>
      </c>
      <c r="P1877" t="s">
        <v>8283</v>
      </c>
      <c r="Q1877" s="5">
        <f t="shared" si="118"/>
        <v>5.1000000000000004E-3</v>
      </c>
      <c r="R1877" s="6">
        <f t="shared" si="119"/>
        <v>17</v>
      </c>
      <c r="S1877" t="s">
        <v>8333</v>
      </c>
      <c r="T1877" t="s">
        <v>8335</v>
      </c>
    </row>
    <row r="1878" spans="1:20" ht="43.2" x14ac:dyDescent="0.3">
      <c r="A1878">
        <v>1876</v>
      </c>
      <c r="B1878" s="3" t="s">
        <v>1877</v>
      </c>
      <c r="C1878" s="3" t="s">
        <v>5986</v>
      </c>
      <c r="D1878">
        <v>280</v>
      </c>
      <c r="E1878">
        <v>0</v>
      </c>
      <c r="F1878" t="s">
        <v>8221</v>
      </c>
      <c r="G1878" t="s">
        <v>8226</v>
      </c>
      <c r="H1878" t="s">
        <v>8248</v>
      </c>
      <c r="I1878">
        <v>1402901405</v>
      </c>
      <c r="J1878" s="10">
        <f t="shared" si="116"/>
        <v>41806.284780092588</v>
      </c>
      <c r="K1878">
        <v>1400309405</v>
      </c>
      <c r="L1878" s="10">
        <f t="shared" si="117"/>
        <v>41776.284780092588</v>
      </c>
      <c r="M1878" t="b">
        <v>0</v>
      </c>
      <c r="N1878">
        <v>0</v>
      </c>
      <c r="O1878" t="b">
        <v>0</v>
      </c>
      <c r="P1878" t="s">
        <v>8283</v>
      </c>
      <c r="Q1878" s="5">
        <f t="shared" si="118"/>
        <v>0</v>
      </c>
      <c r="R1878" s="6" t="e">
        <f t="shared" si="119"/>
        <v>#DIV/0!</v>
      </c>
      <c r="S1878" t="s">
        <v>8333</v>
      </c>
      <c r="T1878" t="s">
        <v>8335</v>
      </c>
    </row>
    <row r="1879" spans="1:20" ht="43.2" x14ac:dyDescent="0.3">
      <c r="A1879">
        <v>1877</v>
      </c>
      <c r="B1879" s="3" t="s">
        <v>1878</v>
      </c>
      <c r="C1879" s="3" t="s">
        <v>5987</v>
      </c>
      <c r="D1879">
        <v>60</v>
      </c>
      <c r="E1879">
        <v>0</v>
      </c>
      <c r="F1879" t="s">
        <v>8221</v>
      </c>
      <c r="G1879" t="s">
        <v>8224</v>
      </c>
      <c r="H1879" t="s">
        <v>8246</v>
      </c>
      <c r="I1879">
        <v>1425170525</v>
      </c>
      <c r="J1879" s="10">
        <f t="shared" si="116"/>
        <v>42064.029224537036</v>
      </c>
      <c r="K1879">
        <v>1422664925</v>
      </c>
      <c r="L1879" s="10">
        <f t="shared" si="117"/>
        <v>42035.029224537036</v>
      </c>
      <c r="M1879" t="b">
        <v>0</v>
      </c>
      <c r="N1879">
        <v>0</v>
      </c>
      <c r="O1879" t="b">
        <v>0</v>
      </c>
      <c r="P1879" t="s">
        <v>8283</v>
      </c>
      <c r="Q1879" s="5">
        <f t="shared" si="118"/>
        <v>0</v>
      </c>
      <c r="R1879" s="6" t="e">
        <f t="shared" si="119"/>
        <v>#DIV/0!</v>
      </c>
      <c r="S1879" t="s">
        <v>8333</v>
      </c>
      <c r="T1879" t="s">
        <v>8335</v>
      </c>
    </row>
    <row r="1880" spans="1:20" ht="57.6" x14ac:dyDescent="0.3">
      <c r="A1880">
        <v>1878</v>
      </c>
      <c r="B1880" s="3" t="s">
        <v>1879</v>
      </c>
      <c r="C1880" s="3" t="s">
        <v>5988</v>
      </c>
      <c r="D1880">
        <v>8000</v>
      </c>
      <c r="E1880">
        <v>0</v>
      </c>
      <c r="F1880" t="s">
        <v>8221</v>
      </c>
      <c r="G1880" t="s">
        <v>8226</v>
      </c>
      <c r="H1880" t="s">
        <v>8248</v>
      </c>
      <c r="I1880">
        <v>1402618355</v>
      </c>
      <c r="J1880" s="10">
        <f t="shared" si="116"/>
        <v>41803.008738425924</v>
      </c>
      <c r="K1880">
        <v>1400026355</v>
      </c>
      <c r="L1880" s="10">
        <f t="shared" si="117"/>
        <v>41773.008738425924</v>
      </c>
      <c r="M1880" t="b">
        <v>0</v>
      </c>
      <c r="N1880">
        <v>0</v>
      </c>
      <c r="O1880" t="b">
        <v>0</v>
      </c>
      <c r="P1880" t="s">
        <v>8283</v>
      </c>
      <c r="Q1880" s="5">
        <f t="shared" si="118"/>
        <v>0</v>
      </c>
      <c r="R1880" s="6" t="e">
        <f t="shared" si="119"/>
        <v>#DIV/0!</v>
      </c>
      <c r="S1880" t="s">
        <v>8333</v>
      </c>
      <c r="T1880" t="s">
        <v>8335</v>
      </c>
    </row>
    <row r="1881" spans="1:20" ht="43.2" x14ac:dyDescent="0.3">
      <c r="A1881">
        <v>1879</v>
      </c>
      <c r="B1881" s="3" t="s">
        <v>1880</v>
      </c>
      <c r="C1881" s="3" t="s">
        <v>5989</v>
      </c>
      <c r="D1881">
        <v>5000</v>
      </c>
      <c r="E1881">
        <v>6</v>
      </c>
      <c r="F1881" t="s">
        <v>8221</v>
      </c>
      <c r="G1881" t="s">
        <v>8227</v>
      </c>
      <c r="H1881" t="s">
        <v>8249</v>
      </c>
      <c r="I1881">
        <v>1457966129</v>
      </c>
      <c r="J1881" s="10">
        <f t="shared" si="116"/>
        <v>42443.607974537037</v>
      </c>
      <c r="K1881">
        <v>1455377729</v>
      </c>
      <c r="L1881" s="10">
        <f t="shared" si="117"/>
        <v>42413.649641203709</v>
      </c>
      <c r="M1881" t="b">
        <v>0</v>
      </c>
      <c r="N1881">
        <v>2</v>
      </c>
      <c r="O1881" t="b">
        <v>0</v>
      </c>
      <c r="P1881" t="s">
        <v>8283</v>
      </c>
      <c r="Q1881" s="5">
        <f t="shared" si="118"/>
        <v>1.1999999999999999E-3</v>
      </c>
      <c r="R1881" s="6">
        <f t="shared" si="119"/>
        <v>3</v>
      </c>
      <c r="S1881" t="s">
        <v>8333</v>
      </c>
      <c r="T1881" t="s">
        <v>8335</v>
      </c>
    </row>
    <row r="1882" spans="1:20" ht="28.8" x14ac:dyDescent="0.3">
      <c r="A1882">
        <v>1880</v>
      </c>
      <c r="B1882" s="3" t="s">
        <v>1881</v>
      </c>
      <c r="C1882" s="3" t="s">
        <v>5990</v>
      </c>
      <c r="D1882">
        <v>5000</v>
      </c>
      <c r="E1882">
        <v>1004</v>
      </c>
      <c r="F1882" t="s">
        <v>8221</v>
      </c>
      <c r="G1882" t="s">
        <v>8225</v>
      </c>
      <c r="H1882" t="s">
        <v>8247</v>
      </c>
      <c r="I1882">
        <v>1459341380</v>
      </c>
      <c r="J1882" s="10">
        <f t="shared" si="116"/>
        <v>42459.525231481486</v>
      </c>
      <c r="K1882">
        <v>1456839380</v>
      </c>
      <c r="L1882" s="10">
        <f t="shared" si="117"/>
        <v>42430.566898148143</v>
      </c>
      <c r="M1882" t="b">
        <v>0</v>
      </c>
      <c r="N1882">
        <v>24</v>
      </c>
      <c r="O1882" t="b">
        <v>0</v>
      </c>
      <c r="P1882" t="s">
        <v>8283</v>
      </c>
      <c r="Q1882" s="5">
        <f t="shared" si="118"/>
        <v>0.20080000000000001</v>
      </c>
      <c r="R1882" s="6">
        <f t="shared" si="119"/>
        <v>41.833333333333336</v>
      </c>
      <c r="S1882" t="s">
        <v>8333</v>
      </c>
      <c r="T1882" t="s">
        <v>8335</v>
      </c>
    </row>
    <row r="1883" spans="1:20" ht="43.2" x14ac:dyDescent="0.3">
      <c r="A1883">
        <v>1881</v>
      </c>
      <c r="B1883" s="3" t="s">
        <v>1882</v>
      </c>
      <c r="C1883" s="3" t="s">
        <v>5991</v>
      </c>
      <c r="D1883">
        <v>2000</v>
      </c>
      <c r="E1883">
        <v>3453.69</v>
      </c>
      <c r="F1883" t="s">
        <v>8219</v>
      </c>
      <c r="G1883" t="s">
        <v>8224</v>
      </c>
      <c r="H1883" t="s">
        <v>8246</v>
      </c>
      <c r="I1883">
        <v>1425955189</v>
      </c>
      <c r="J1883" s="10">
        <f t="shared" si="116"/>
        <v>42073.110983796301</v>
      </c>
      <c r="K1883">
        <v>1423366789</v>
      </c>
      <c r="L1883" s="10">
        <f t="shared" si="117"/>
        <v>42043.152650462958</v>
      </c>
      <c r="M1883" t="b">
        <v>0</v>
      </c>
      <c r="N1883">
        <v>70</v>
      </c>
      <c r="O1883" t="b">
        <v>1</v>
      </c>
      <c r="P1883" t="s">
        <v>8279</v>
      </c>
      <c r="Q1883" s="5">
        <f t="shared" si="118"/>
        <v>1.726845</v>
      </c>
      <c r="R1883" s="6">
        <f t="shared" si="119"/>
        <v>49.338428571428572</v>
      </c>
      <c r="S1883" t="s">
        <v>8325</v>
      </c>
      <c r="T1883" t="s">
        <v>8329</v>
      </c>
    </row>
    <row r="1884" spans="1:20" ht="43.2" x14ac:dyDescent="0.3">
      <c r="A1884">
        <v>1882</v>
      </c>
      <c r="B1884" s="3" t="s">
        <v>1883</v>
      </c>
      <c r="C1884" s="3" t="s">
        <v>5992</v>
      </c>
      <c r="D1884">
        <v>3350</v>
      </c>
      <c r="E1884">
        <v>3380</v>
      </c>
      <c r="F1884" t="s">
        <v>8219</v>
      </c>
      <c r="G1884" t="s">
        <v>8224</v>
      </c>
      <c r="H1884" t="s">
        <v>8246</v>
      </c>
      <c r="I1884">
        <v>1341964080</v>
      </c>
      <c r="J1884" s="10">
        <f t="shared" si="116"/>
        <v>41100.991666666669</v>
      </c>
      <c r="K1884">
        <v>1339109212</v>
      </c>
      <c r="L1884" s="10">
        <f t="shared" si="117"/>
        <v>41067.949212962965</v>
      </c>
      <c r="M1884" t="b">
        <v>0</v>
      </c>
      <c r="N1884">
        <v>81</v>
      </c>
      <c r="O1884" t="b">
        <v>1</v>
      </c>
      <c r="P1884" t="s">
        <v>8279</v>
      </c>
      <c r="Q1884" s="5">
        <f t="shared" si="118"/>
        <v>1.008955223880597</v>
      </c>
      <c r="R1884" s="6">
        <f t="shared" si="119"/>
        <v>41.728395061728392</v>
      </c>
      <c r="S1884" t="s">
        <v>8325</v>
      </c>
      <c r="T1884" t="s">
        <v>8329</v>
      </c>
    </row>
    <row r="1885" spans="1:20" ht="43.2" x14ac:dyDescent="0.3">
      <c r="A1885">
        <v>1883</v>
      </c>
      <c r="B1885" s="3" t="s">
        <v>1884</v>
      </c>
      <c r="C1885" s="3" t="s">
        <v>5993</v>
      </c>
      <c r="D1885">
        <v>999</v>
      </c>
      <c r="E1885">
        <v>1047</v>
      </c>
      <c r="F1885" t="s">
        <v>8219</v>
      </c>
      <c r="G1885" t="s">
        <v>8224</v>
      </c>
      <c r="H1885" t="s">
        <v>8246</v>
      </c>
      <c r="I1885">
        <v>1333921508</v>
      </c>
      <c r="J1885" s="10">
        <f t="shared" si="116"/>
        <v>41007.906342592592</v>
      </c>
      <c r="K1885">
        <v>1331333108</v>
      </c>
      <c r="L1885" s="10">
        <f t="shared" si="117"/>
        <v>40977.948009259257</v>
      </c>
      <c r="M1885" t="b">
        <v>0</v>
      </c>
      <c r="N1885">
        <v>32</v>
      </c>
      <c r="O1885" t="b">
        <v>1</v>
      </c>
      <c r="P1885" t="s">
        <v>8279</v>
      </c>
      <c r="Q1885" s="5">
        <f t="shared" si="118"/>
        <v>1.0480480480480481</v>
      </c>
      <c r="R1885" s="6">
        <f t="shared" si="119"/>
        <v>32.71875</v>
      </c>
      <c r="S1885" t="s">
        <v>8325</v>
      </c>
      <c r="T1885" t="s">
        <v>8329</v>
      </c>
    </row>
    <row r="1886" spans="1:20" ht="43.2" x14ac:dyDescent="0.3">
      <c r="A1886">
        <v>1884</v>
      </c>
      <c r="B1886" s="3" t="s">
        <v>1885</v>
      </c>
      <c r="C1886" s="3" t="s">
        <v>5994</v>
      </c>
      <c r="D1886">
        <v>1000</v>
      </c>
      <c r="E1886">
        <v>1351</v>
      </c>
      <c r="F1886" t="s">
        <v>8219</v>
      </c>
      <c r="G1886" t="s">
        <v>8224</v>
      </c>
      <c r="H1886" t="s">
        <v>8246</v>
      </c>
      <c r="I1886">
        <v>1354017600</v>
      </c>
      <c r="J1886" s="10">
        <f t="shared" si="116"/>
        <v>41240.5</v>
      </c>
      <c r="K1886">
        <v>1350967535</v>
      </c>
      <c r="L1886" s="10">
        <f t="shared" si="117"/>
        <v>41205.198321759257</v>
      </c>
      <c r="M1886" t="b">
        <v>0</v>
      </c>
      <c r="N1886">
        <v>26</v>
      </c>
      <c r="O1886" t="b">
        <v>1</v>
      </c>
      <c r="P1886" t="s">
        <v>8279</v>
      </c>
      <c r="Q1886" s="5">
        <f t="shared" si="118"/>
        <v>1.351</v>
      </c>
      <c r="R1886" s="6">
        <f t="shared" si="119"/>
        <v>51.96153846153846</v>
      </c>
      <c r="S1886" t="s">
        <v>8325</v>
      </c>
      <c r="T1886" t="s">
        <v>8329</v>
      </c>
    </row>
    <row r="1887" spans="1:20" ht="43.2" x14ac:dyDescent="0.3">
      <c r="A1887">
        <v>1885</v>
      </c>
      <c r="B1887" s="3" t="s">
        <v>1886</v>
      </c>
      <c r="C1887" s="3" t="s">
        <v>5995</v>
      </c>
      <c r="D1887">
        <v>4575</v>
      </c>
      <c r="E1887">
        <v>5322</v>
      </c>
      <c r="F1887" t="s">
        <v>8219</v>
      </c>
      <c r="G1887" t="s">
        <v>8224</v>
      </c>
      <c r="H1887" t="s">
        <v>8246</v>
      </c>
      <c r="I1887">
        <v>1344636000</v>
      </c>
      <c r="J1887" s="10">
        <f t="shared" si="116"/>
        <v>41131.916666666664</v>
      </c>
      <c r="K1887">
        <v>1341800110</v>
      </c>
      <c r="L1887" s="10">
        <f t="shared" si="117"/>
        <v>41099.093865740739</v>
      </c>
      <c r="M1887" t="b">
        <v>0</v>
      </c>
      <c r="N1887">
        <v>105</v>
      </c>
      <c r="O1887" t="b">
        <v>1</v>
      </c>
      <c r="P1887" t="s">
        <v>8279</v>
      </c>
      <c r="Q1887" s="5">
        <f t="shared" si="118"/>
        <v>1.1632786885245903</v>
      </c>
      <c r="R1887" s="6">
        <f t="shared" si="119"/>
        <v>50.685714285714283</v>
      </c>
      <c r="S1887" t="s">
        <v>8325</v>
      </c>
      <c r="T1887" t="s">
        <v>8329</v>
      </c>
    </row>
    <row r="1888" spans="1:20" ht="43.2" x14ac:dyDescent="0.3">
      <c r="A1888">
        <v>1886</v>
      </c>
      <c r="B1888" s="3" t="s">
        <v>1887</v>
      </c>
      <c r="C1888" s="3" t="s">
        <v>5996</v>
      </c>
      <c r="D1888">
        <v>1200</v>
      </c>
      <c r="E1888">
        <v>1225</v>
      </c>
      <c r="F1888" t="s">
        <v>8219</v>
      </c>
      <c r="G1888" t="s">
        <v>8224</v>
      </c>
      <c r="H1888" t="s">
        <v>8246</v>
      </c>
      <c r="I1888">
        <v>1415832338</v>
      </c>
      <c r="J1888" s="10">
        <f t="shared" si="116"/>
        <v>41955.94835648148</v>
      </c>
      <c r="K1888">
        <v>1413236738</v>
      </c>
      <c r="L1888" s="10">
        <f t="shared" si="117"/>
        <v>41925.906689814816</v>
      </c>
      <c r="M1888" t="b">
        <v>0</v>
      </c>
      <c r="N1888">
        <v>29</v>
      </c>
      <c r="O1888" t="b">
        <v>1</v>
      </c>
      <c r="P1888" t="s">
        <v>8279</v>
      </c>
      <c r="Q1888" s="5">
        <f t="shared" si="118"/>
        <v>1.0208333333333333</v>
      </c>
      <c r="R1888" s="6">
        <f t="shared" si="119"/>
        <v>42.241379310344826</v>
      </c>
      <c r="S1888" t="s">
        <v>8325</v>
      </c>
      <c r="T1888" t="s">
        <v>8329</v>
      </c>
    </row>
    <row r="1889" spans="1:20" ht="43.2" x14ac:dyDescent="0.3">
      <c r="A1889">
        <v>1887</v>
      </c>
      <c r="B1889" s="3" t="s">
        <v>1888</v>
      </c>
      <c r="C1889" s="3" t="s">
        <v>5997</v>
      </c>
      <c r="D1889">
        <v>3000</v>
      </c>
      <c r="E1889">
        <v>3335</v>
      </c>
      <c r="F1889" t="s">
        <v>8219</v>
      </c>
      <c r="G1889" t="s">
        <v>8227</v>
      </c>
      <c r="H1889" t="s">
        <v>8249</v>
      </c>
      <c r="I1889">
        <v>1449178200</v>
      </c>
      <c r="J1889" s="10">
        <f t="shared" si="116"/>
        <v>42341.895833333328</v>
      </c>
      <c r="K1889">
        <v>1447614732</v>
      </c>
      <c r="L1889" s="10">
        <f t="shared" si="117"/>
        <v>42323.800138888888</v>
      </c>
      <c r="M1889" t="b">
        <v>0</v>
      </c>
      <c r="N1889">
        <v>8</v>
      </c>
      <c r="O1889" t="b">
        <v>1</v>
      </c>
      <c r="P1889" t="s">
        <v>8279</v>
      </c>
      <c r="Q1889" s="5">
        <f t="shared" si="118"/>
        <v>1.1116666666666666</v>
      </c>
      <c r="R1889" s="6">
        <f t="shared" si="119"/>
        <v>416.875</v>
      </c>
      <c r="S1889" t="s">
        <v>8325</v>
      </c>
      <c r="T1889" t="s">
        <v>8329</v>
      </c>
    </row>
    <row r="1890" spans="1:20" ht="57.6" x14ac:dyDescent="0.3">
      <c r="A1890">
        <v>1888</v>
      </c>
      <c r="B1890" s="3" t="s">
        <v>1889</v>
      </c>
      <c r="C1890" s="3" t="s">
        <v>5998</v>
      </c>
      <c r="D1890">
        <v>2500</v>
      </c>
      <c r="E1890">
        <v>4152</v>
      </c>
      <c r="F1890" t="s">
        <v>8219</v>
      </c>
      <c r="G1890" t="s">
        <v>8224</v>
      </c>
      <c r="H1890" t="s">
        <v>8246</v>
      </c>
      <c r="I1890">
        <v>1275368340</v>
      </c>
      <c r="J1890" s="10">
        <f t="shared" si="116"/>
        <v>40330.207638888889</v>
      </c>
      <c r="K1890">
        <v>1272692732</v>
      </c>
      <c r="L1890" s="10">
        <f t="shared" si="117"/>
        <v>40299.239953703705</v>
      </c>
      <c r="M1890" t="b">
        <v>0</v>
      </c>
      <c r="N1890">
        <v>89</v>
      </c>
      <c r="O1890" t="b">
        <v>1</v>
      </c>
      <c r="P1890" t="s">
        <v>8279</v>
      </c>
      <c r="Q1890" s="5">
        <f t="shared" si="118"/>
        <v>1.6608000000000001</v>
      </c>
      <c r="R1890" s="6">
        <f t="shared" si="119"/>
        <v>46.651685393258425</v>
      </c>
      <c r="S1890" t="s">
        <v>8325</v>
      </c>
      <c r="T1890" t="s">
        <v>8329</v>
      </c>
    </row>
    <row r="1891" spans="1:20" ht="43.2" x14ac:dyDescent="0.3">
      <c r="A1891">
        <v>1889</v>
      </c>
      <c r="B1891" s="3" t="s">
        <v>1890</v>
      </c>
      <c r="C1891" s="3" t="s">
        <v>5999</v>
      </c>
      <c r="D1891">
        <v>2000</v>
      </c>
      <c r="E1891">
        <v>2132</v>
      </c>
      <c r="F1891" t="s">
        <v>8219</v>
      </c>
      <c r="G1891" t="s">
        <v>8224</v>
      </c>
      <c r="H1891" t="s">
        <v>8246</v>
      </c>
      <c r="I1891">
        <v>1363024946</v>
      </c>
      <c r="J1891" s="10">
        <f t="shared" si="116"/>
        <v>41344.751689814817</v>
      </c>
      <c r="K1891">
        <v>1359140546</v>
      </c>
      <c r="L1891" s="10">
        <f t="shared" si="117"/>
        <v>41299.793356481481</v>
      </c>
      <c r="M1891" t="b">
        <v>0</v>
      </c>
      <c r="N1891">
        <v>44</v>
      </c>
      <c r="O1891" t="b">
        <v>1</v>
      </c>
      <c r="P1891" t="s">
        <v>8279</v>
      </c>
      <c r="Q1891" s="5">
        <f t="shared" si="118"/>
        <v>1.0660000000000001</v>
      </c>
      <c r="R1891" s="6">
        <f t="shared" si="119"/>
        <v>48.454545454545453</v>
      </c>
      <c r="S1891" t="s">
        <v>8325</v>
      </c>
      <c r="T1891" t="s">
        <v>8329</v>
      </c>
    </row>
    <row r="1892" spans="1:20" ht="43.2" x14ac:dyDescent="0.3">
      <c r="A1892">
        <v>1890</v>
      </c>
      <c r="B1892" s="3" t="s">
        <v>1891</v>
      </c>
      <c r="C1892" s="3" t="s">
        <v>6000</v>
      </c>
      <c r="D1892">
        <v>12000</v>
      </c>
      <c r="E1892">
        <v>17350.13</v>
      </c>
      <c r="F1892" t="s">
        <v>8219</v>
      </c>
      <c r="G1892" t="s">
        <v>8224</v>
      </c>
      <c r="H1892" t="s">
        <v>8246</v>
      </c>
      <c r="I1892">
        <v>1355597528</v>
      </c>
      <c r="J1892" s="10">
        <f t="shared" si="116"/>
        <v>41258.786203703705</v>
      </c>
      <c r="K1892">
        <v>1353005528</v>
      </c>
      <c r="L1892" s="10">
        <f t="shared" si="117"/>
        <v>41228.786203703705</v>
      </c>
      <c r="M1892" t="b">
        <v>0</v>
      </c>
      <c r="N1892">
        <v>246</v>
      </c>
      <c r="O1892" t="b">
        <v>1</v>
      </c>
      <c r="P1892" t="s">
        <v>8279</v>
      </c>
      <c r="Q1892" s="5">
        <f t="shared" si="118"/>
        <v>1.4458441666666668</v>
      </c>
      <c r="R1892" s="6">
        <f t="shared" si="119"/>
        <v>70.5289837398374</v>
      </c>
      <c r="S1892" t="s">
        <v>8325</v>
      </c>
      <c r="T1892" t="s">
        <v>8329</v>
      </c>
    </row>
    <row r="1893" spans="1:20" ht="57.6" x14ac:dyDescent="0.3">
      <c r="A1893">
        <v>1891</v>
      </c>
      <c r="B1893" s="3" t="s">
        <v>1892</v>
      </c>
      <c r="C1893" s="3" t="s">
        <v>6001</v>
      </c>
      <c r="D1893">
        <v>10000</v>
      </c>
      <c r="E1893">
        <v>10555</v>
      </c>
      <c r="F1893" t="s">
        <v>8219</v>
      </c>
      <c r="G1893" t="s">
        <v>8224</v>
      </c>
      <c r="H1893" t="s">
        <v>8246</v>
      </c>
      <c r="I1893">
        <v>1279778400</v>
      </c>
      <c r="J1893" s="10">
        <f t="shared" si="116"/>
        <v>40381.25</v>
      </c>
      <c r="K1893">
        <v>1275851354</v>
      </c>
      <c r="L1893" s="10">
        <f t="shared" si="117"/>
        <v>40335.798078703701</v>
      </c>
      <c r="M1893" t="b">
        <v>0</v>
      </c>
      <c r="N1893">
        <v>120</v>
      </c>
      <c r="O1893" t="b">
        <v>1</v>
      </c>
      <c r="P1893" t="s">
        <v>8279</v>
      </c>
      <c r="Q1893" s="5">
        <f t="shared" si="118"/>
        <v>1.0555000000000001</v>
      </c>
      <c r="R1893" s="6">
        <f t="shared" si="119"/>
        <v>87.958333333333329</v>
      </c>
      <c r="S1893" t="s">
        <v>8325</v>
      </c>
      <c r="T1893" t="s">
        <v>8329</v>
      </c>
    </row>
    <row r="1894" spans="1:20" ht="43.2" x14ac:dyDescent="0.3">
      <c r="A1894">
        <v>1892</v>
      </c>
      <c r="B1894" s="3" t="s">
        <v>1893</v>
      </c>
      <c r="C1894" s="3" t="s">
        <v>6002</v>
      </c>
      <c r="D1894">
        <v>500</v>
      </c>
      <c r="E1894">
        <v>683</v>
      </c>
      <c r="F1894" t="s">
        <v>8219</v>
      </c>
      <c r="G1894" t="s">
        <v>8224</v>
      </c>
      <c r="H1894" t="s">
        <v>8246</v>
      </c>
      <c r="I1894">
        <v>1307459881</v>
      </c>
      <c r="J1894" s="10">
        <f t="shared" si="116"/>
        <v>40701.637511574074</v>
      </c>
      <c r="K1894">
        <v>1304867881</v>
      </c>
      <c r="L1894" s="10">
        <f t="shared" si="117"/>
        <v>40671.637511574074</v>
      </c>
      <c r="M1894" t="b">
        <v>0</v>
      </c>
      <c r="N1894">
        <v>26</v>
      </c>
      <c r="O1894" t="b">
        <v>1</v>
      </c>
      <c r="P1894" t="s">
        <v>8279</v>
      </c>
      <c r="Q1894" s="5">
        <f t="shared" si="118"/>
        <v>1.3660000000000001</v>
      </c>
      <c r="R1894" s="6">
        <f t="shared" si="119"/>
        <v>26.26923076923077</v>
      </c>
      <c r="S1894" t="s">
        <v>8325</v>
      </c>
      <c r="T1894" t="s">
        <v>8329</v>
      </c>
    </row>
    <row r="1895" spans="1:20" ht="43.2" x14ac:dyDescent="0.3">
      <c r="A1895">
        <v>1893</v>
      </c>
      <c r="B1895" s="3" t="s">
        <v>1894</v>
      </c>
      <c r="C1895" s="3" t="s">
        <v>6003</v>
      </c>
      <c r="D1895">
        <v>2500</v>
      </c>
      <c r="E1895">
        <v>2600</v>
      </c>
      <c r="F1895" t="s">
        <v>8219</v>
      </c>
      <c r="G1895" t="s">
        <v>8224</v>
      </c>
      <c r="H1895" t="s">
        <v>8246</v>
      </c>
      <c r="I1895">
        <v>1302926340</v>
      </c>
      <c r="J1895" s="10">
        <f t="shared" si="116"/>
        <v>40649.165972222225</v>
      </c>
      <c r="K1895">
        <v>1301524585</v>
      </c>
      <c r="L1895" s="10">
        <f t="shared" si="117"/>
        <v>40632.94195601852</v>
      </c>
      <c r="M1895" t="b">
        <v>0</v>
      </c>
      <c r="N1895">
        <v>45</v>
      </c>
      <c r="O1895" t="b">
        <v>1</v>
      </c>
      <c r="P1895" t="s">
        <v>8279</v>
      </c>
      <c r="Q1895" s="5">
        <f t="shared" si="118"/>
        <v>1.04</v>
      </c>
      <c r="R1895" s="6">
        <f t="shared" si="119"/>
        <v>57.777777777777779</v>
      </c>
      <c r="S1895" t="s">
        <v>8325</v>
      </c>
      <c r="T1895" t="s">
        <v>8329</v>
      </c>
    </row>
    <row r="1896" spans="1:20" ht="28.8" x14ac:dyDescent="0.3">
      <c r="A1896">
        <v>1894</v>
      </c>
      <c r="B1896" s="3" t="s">
        <v>1895</v>
      </c>
      <c r="C1896" s="3" t="s">
        <v>6004</v>
      </c>
      <c r="D1896">
        <v>1000</v>
      </c>
      <c r="E1896">
        <v>1145</v>
      </c>
      <c r="F1896" t="s">
        <v>8219</v>
      </c>
      <c r="G1896" t="s">
        <v>8224</v>
      </c>
      <c r="H1896" t="s">
        <v>8246</v>
      </c>
      <c r="I1896">
        <v>1329082983</v>
      </c>
      <c r="J1896" s="10">
        <f t="shared" si="116"/>
        <v>40951.904895833337</v>
      </c>
      <c r="K1896">
        <v>1326404583</v>
      </c>
      <c r="L1896" s="10">
        <f t="shared" si="117"/>
        <v>40920.904895833337</v>
      </c>
      <c r="M1896" t="b">
        <v>0</v>
      </c>
      <c r="N1896">
        <v>20</v>
      </c>
      <c r="O1896" t="b">
        <v>1</v>
      </c>
      <c r="P1896" t="s">
        <v>8279</v>
      </c>
      <c r="Q1896" s="5">
        <f t="shared" si="118"/>
        <v>1.145</v>
      </c>
      <c r="R1896" s="6">
        <f t="shared" si="119"/>
        <v>57.25</v>
      </c>
      <c r="S1896" t="s">
        <v>8325</v>
      </c>
      <c r="T1896" t="s">
        <v>8329</v>
      </c>
    </row>
    <row r="1897" spans="1:20" ht="57.6" x14ac:dyDescent="0.3">
      <c r="A1897">
        <v>1895</v>
      </c>
      <c r="B1897" s="3" t="s">
        <v>1896</v>
      </c>
      <c r="C1897" s="3" t="s">
        <v>6005</v>
      </c>
      <c r="D1897">
        <v>9072</v>
      </c>
      <c r="E1897">
        <v>9228</v>
      </c>
      <c r="F1897" t="s">
        <v>8219</v>
      </c>
      <c r="G1897" t="s">
        <v>8224</v>
      </c>
      <c r="H1897" t="s">
        <v>8246</v>
      </c>
      <c r="I1897">
        <v>1445363722</v>
      </c>
      <c r="J1897" s="10">
        <f t="shared" si="116"/>
        <v>42297.746782407412</v>
      </c>
      <c r="K1897">
        <v>1442771722</v>
      </c>
      <c r="L1897" s="10">
        <f t="shared" si="117"/>
        <v>42267.746782407412</v>
      </c>
      <c r="M1897" t="b">
        <v>0</v>
      </c>
      <c r="N1897">
        <v>47</v>
      </c>
      <c r="O1897" t="b">
        <v>1</v>
      </c>
      <c r="P1897" t="s">
        <v>8279</v>
      </c>
      <c r="Q1897" s="5">
        <f t="shared" si="118"/>
        <v>1.0171957671957672</v>
      </c>
      <c r="R1897" s="6">
        <f t="shared" si="119"/>
        <v>196.34042553191489</v>
      </c>
      <c r="S1897" t="s">
        <v>8325</v>
      </c>
      <c r="T1897" t="s">
        <v>8329</v>
      </c>
    </row>
    <row r="1898" spans="1:20" ht="43.2" x14ac:dyDescent="0.3">
      <c r="A1898">
        <v>1896</v>
      </c>
      <c r="B1898" s="3" t="s">
        <v>1897</v>
      </c>
      <c r="C1898" s="3" t="s">
        <v>6006</v>
      </c>
      <c r="D1898">
        <v>451</v>
      </c>
      <c r="E1898">
        <v>559</v>
      </c>
      <c r="F1898" t="s">
        <v>8219</v>
      </c>
      <c r="G1898" t="s">
        <v>8224</v>
      </c>
      <c r="H1898" t="s">
        <v>8246</v>
      </c>
      <c r="I1898">
        <v>1334250165</v>
      </c>
      <c r="J1898" s="10">
        <f t="shared" si="116"/>
        <v>41011.710243055553</v>
      </c>
      <c r="K1898">
        <v>1331658165</v>
      </c>
      <c r="L1898" s="10">
        <f t="shared" si="117"/>
        <v>40981.710243055553</v>
      </c>
      <c r="M1898" t="b">
        <v>0</v>
      </c>
      <c r="N1898">
        <v>13</v>
      </c>
      <c r="O1898" t="b">
        <v>1</v>
      </c>
      <c r="P1898" t="s">
        <v>8279</v>
      </c>
      <c r="Q1898" s="5">
        <f t="shared" si="118"/>
        <v>1.2394678492239468</v>
      </c>
      <c r="R1898" s="6">
        <f t="shared" si="119"/>
        <v>43</v>
      </c>
      <c r="S1898" t="s">
        <v>8325</v>
      </c>
      <c r="T1898" t="s">
        <v>8329</v>
      </c>
    </row>
    <row r="1899" spans="1:20" ht="43.2" x14ac:dyDescent="0.3">
      <c r="A1899">
        <v>1897</v>
      </c>
      <c r="B1899" s="3" t="s">
        <v>1898</v>
      </c>
      <c r="C1899" s="3" t="s">
        <v>6007</v>
      </c>
      <c r="D1899">
        <v>6350</v>
      </c>
      <c r="E1899">
        <v>6506</v>
      </c>
      <c r="F1899" t="s">
        <v>8219</v>
      </c>
      <c r="G1899" t="s">
        <v>8224</v>
      </c>
      <c r="H1899" t="s">
        <v>8246</v>
      </c>
      <c r="I1899">
        <v>1393966800</v>
      </c>
      <c r="J1899" s="10">
        <f t="shared" si="116"/>
        <v>41702.875</v>
      </c>
      <c r="K1899">
        <v>1392040806</v>
      </c>
      <c r="L1899" s="10">
        <f t="shared" si="117"/>
        <v>41680.583402777782</v>
      </c>
      <c r="M1899" t="b">
        <v>0</v>
      </c>
      <c r="N1899">
        <v>183</v>
      </c>
      <c r="O1899" t="b">
        <v>1</v>
      </c>
      <c r="P1899" t="s">
        <v>8279</v>
      </c>
      <c r="Q1899" s="5">
        <f t="shared" si="118"/>
        <v>1.0245669291338582</v>
      </c>
      <c r="R1899" s="6">
        <f t="shared" si="119"/>
        <v>35.551912568306008</v>
      </c>
      <c r="S1899" t="s">
        <v>8325</v>
      </c>
      <c r="T1899" t="s">
        <v>8329</v>
      </c>
    </row>
    <row r="1900" spans="1:20" ht="43.2" x14ac:dyDescent="0.3">
      <c r="A1900">
        <v>1898</v>
      </c>
      <c r="B1900" s="3" t="s">
        <v>1899</v>
      </c>
      <c r="C1900" s="3" t="s">
        <v>6008</v>
      </c>
      <c r="D1900">
        <v>1000</v>
      </c>
      <c r="E1900">
        <v>1445</v>
      </c>
      <c r="F1900" t="s">
        <v>8219</v>
      </c>
      <c r="G1900" t="s">
        <v>8224</v>
      </c>
      <c r="H1900" t="s">
        <v>8246</v>
      </c>
      <c r="I1900">
        <v>1454349600</v>
      </c>
      <c r="J1900" s="10">
        <f t="shared" si="116"/>
        <v>42401.75</v>
      </c>
      <c r="K1900">
        <v>1451277473</v>
      </c>
      <c r="L1900" s="10">
        <f t="shared" si="117"/>
        <v>42366.192974537036</v>
      </c>
      <c r="M1900" t="b">
        <v>0</v>
      </c>
      <c r="N1900">
        <v>21</v>
      </c>
      <c r="O1900" t="b">
        <v>1</v>
      </c>
      <c r="P1900" t="s">
        <v>8279</v>
      </c>
      <c r="Q1900" s="5">
        <f t="shared" si="118"/>
        <v>1.4450000000000001</v>
      </c>
      <c r="R1900" s="6">
        <f t="shared" si="119"/>
        <v>68.80952380952381</v>
      </c>
      <c r="S1900" t="s">
        <v>8325</v>
      </c>
      <c r="T1900" t="s">
        <v>8329</v>
      </c>
    </row>
    <row r="1901" spans="1:20" ht="43.2" x14ac:dyDescent="0.3">
      <c r="A1901">
        <v>1899</v>
      </c>
      <c r="B1901" s="3" t="s">
        <v>1900</v>
      </c>
      <c r="C1901" s="3" t="s">
        <v>6009</v>
      </c>
      <c r="D1901">
        <v>900</v>
      </c>
      <c r="E1901">
        <v>1200</v>
      </c>
      <c r="F1901" t="s">
        <v>8219</v>
      </c>
      <c r="G1901" t="s">
        <v>8224</v>
      </c>
      <c r="H1901" t="s">
        <v>8246</v>
      </c>
      <c r="I1901">
        <v>1427319366</v>
      </c>
      <c r="J1901" s="10">
        <f t="shared" si="116"/>
        <v>42088.90006944444</v>
      </c>
      <c r="K1901">
        <v>1424730966</v>
      </c>
      <c r="L1901" s="10">
        <f t="shared" si="117"/>
        <v>42058.941736111112</v>
      </c>
      <c r="M1901" t="b">
        <v>0</v>
      </c>
      <c r="N1901">
        <v>42</v>
      </c>
      <c r="O1901" t="b">
        <v>1</v>
      </c>
      <c r="P1901" t="s">
        <v>8279</v>
      </c>
      <c r="Q1901" s="5">
        <f t="shared" si="118"/>
        <v>1.3333333333333333</v>
      </c>
      <c r="R1901" s="6">
        <f t="shared" si="119"/>
        <v>28.571428571428573</v>
      </c>
      <c r="S1901" t="s">
        <v>8325</v>
      </c>
      <c r="T1901" t="s">
        <v>8329</v>
      </c>
    </row>
    <row r="1902" spans="1:20" ht="57.6" x14ac:dyDescent="0.3">
      <c r="A1902">
        <v>1900</v>
      </c>
      <c r="B1902" s="3" t="s">
        <v>1901</v>
      </c>
      <c r="C1902" s="3" t="s">
        <v>6010</v>
      </c>
      <c r="D1902">
        <v>2500</v>
      </c>
      <c r="E1902">
        <v>2734.11</v>
      </c>
      <c r="F1902" t="s">
        <v>8219</v>
      </c>
      <c r="G1902" t="s">
        <v>8224</v>
      </c>
      <c r="H1902" t="s">
        <v>8246</v>
      </c>
      <c r="I1902">
        <v>1349517540</v>
      </c>
      <c r="J1902" s="10">
        <f t="shared" si="116"/>
        <v>41188.415972222225</v>
      </c>
      <c r="K1902">
        <v>1347137731</v>
      </c>
      <c r="L1902" s="10">
        <f t="shared" si="117"/>
        <v>41160.871886574074</v>
      </c>
      <c r="M1902" t="b">
        <v>0</v>
      </c>
      <c r="N1902">
        <v>54</v>
      </c>
      <c r="O1902" t="b">
        <v>1</v>
      </c>
      <c r="P1902" t="s">
        <v>8279</v>
      </c>
      <c r="Q1902" s="5">
        <f t="shared" si="118"/>
        <v>1.0936440000000001</v>
      </c>
      <c r="R1902" s="6">
        <f t="shared" si="119"/>
        <v>50.631666666666668</v>
      </c>
      <c r="S1902" t="s">
        <v>8325</v>
      </c>
      <c r="T1902" t="s">
        <v>8329</v>
      </c>
    </row>
    <row r="1903" spans="1:20" ht="43.2" x14ac:dyDescent="0.3">
      <c r="A1903">
        <v>1901</v>
      </c>
      <c r="B1903" s="3" t="s">
        <v>1902</v>
      </c>
      <c r="C1903" s="3" t="s">
        <v>6011</v>
      </c>
      <c r="D1903">
        <v>99000</v>
      </c>
      <c r="E1903">
        <v>2670</v>
      </c>
      <c r="F1903" t="s">
        <v>8221</v>
      </c>
      <c r="G1903" t="s">
        <v>8225</v>
      </c>
      <c r="H1903" t="s">
        <v>8247</v>
      </c>
      <c r="I1903">
        <v>1432299600</v>
      </c>
      <c r="J1903" s="10">
        <f t="shared" si="116"/>
        <v>42146.541666666672</v>
      </c>
      <c r="K1903">
        <v>1429707729</v>
      </c>
      <c r="L1903" s="10">
        <f t="shared" si="117"/>
        <v>42116.54315972222</v>
      </c>
      <c r="M1903" t="b">
        <v>0</v>
      </c>
      <c r="N1903">
        <v>25</v>
      </c>
      <c r="O1903" t="b">
        <v>0</v>
      </c>
      <c r="P1903" t="s">
        <v>8294</v>
      </c>
      <c r="Q1903" s="5">
        <f t="shared" si="118"/>
        <v>2.696969696969697E-2</v>
      </c>
      <c r="R1903" s="6">
        <f t="shared" si="119"/>
        <v>106.8</v>
      </c>
      <c r="S1903" t="s">
        <v>8319</v>
      </c>
      <c r="T1903" t="s">
        <v>8348</v>
      </c>
    </row>
    <row r="1904" spans="1:20" ht="43.2" x14ac:dyDescent="0.3">
      <c r="A1904">
        <v>1902</v>
      </c>
      <c r="B1904" s="3" t="s">
        <v>1903</v>
      </c>
      <c r="C1904" s="3" t="s">
        <v>6012</v>
      </c>
      <c r="D1904">
        <v>1000</v>
      </c>
      <c r="E1904">
        <v>12</v>
      </c>
      <c r="F1904" t="s">
        <v>8221</v>
      </c>
      <c r="G1904" t="s">
        <v>8233</v>
      </c>
      <c r="H1904" t="s">
        <v>8249</v>
      </c>
      <c r="I1904">
        <v>1425495447</v>
      </c>
      <c r="J1904" s="10">
        <f t="shared" si="116"/>
        <v>42067.789895833332</v>
      </c>
      <c r="K1904">
        <v>1422903447</v>
      </c>
      <c r="L1904" s="10">
        <f t="shared" si="117"/>
        <v>42037.789895833332</v>
      </c>
      <c r="M1904" t="b">
        <v>0</v>
      </c>
      <c r="N1904">
        <v>3</v>
      </c>
      <c r="O1904" t="b">
        <v>0</v>
      </c>
      <c r="P1904" t="s">
        <v>8294</v>
      </c>
      <c r="Q1904" s="5">
        <f t="shared" si="118"/>
        <v>1.2E-2</v>
      </c>
      <c r="R1904" s="6">
        <f t="shared" si="119"/>
        <v>4</v>
      </c>
      <c r="S1904" t="s">
        <v>8319</v>
      </c>
      <c r="T1904" t="s">
        <v>8348</v>
      </c>
    </row>
    <row r="1905" spans="1:20" ht="43.2" x14ac:dyDescent="0.3">
      <c r="A1905">
        <v>1903</v>
      </c>
      <c r="B1905" s="3" t="s">
        <v>1904</v>
      </c>
      <c r="C1905" s="3" t="s">
        <v>6013</v>
      </c>
      <c r="D1905">
        <v>3000</v>
      </c>
      <c r="E1905">
        <v>1398</v>
      </c>
      <c r="F1905" t="s">
        <v>8221</v>
      </c>
      <c r="G1905" t="s">
        <v>8224</v>
      </c>
      <c r="H1905" t="s">
        <v>8246</v>
      </c>
      <c r="I1905">
        <v>1485541791</v>
      </c>
      <c r="J1905" s="10">
        <f t="shared" si="116"/>
        <v>42762.770729166667</v>
      </c>
      <c r="K1905">
        <v>1480357791</v>
      </c>
      <c r="L1905" s="10">
        <f t="shared" si="117"/>
        <v>42702.770729166667</v>
      </c>
      <c r="M1905" t="b">
        <v>0</v>
      </c>
      <c r="N1905">
        <v>41</v>
      </c>
      <c r="O1905" t="b">
        <v>0</v>
      </c>
      <c r="P1905" t="s">
        <v>8294</v>
      </c>
      <c r="Q1905" s="5">
        <f t="shared" si="118"/>
        <v>0.46600000000000003</v>
      </c>
      <c r="R1905" s="6">
        <f t="shared" si="119"/>
        <v>34.097560975609753</v>
      </c>
      <c r="S1905" t="s">
        <v>8319</v>
      </c>
      <c r="T1905" t="s">
        <v>8348</v>
      </c>
    </row>
    <row r="1906" spans="1:20" ht="43.2" x14ac:dyDescent="0.3">
      <c r="A1906">
        <v>1904</v>
      </c>
      <c r="B1906" s="3" t="s">
        <v>1905</v>
      </c>
      <c r="C1906" s="3" t="s">
        <v>6014</v>
      </c>
      <c r="D1906">
        <v>50000</v>
      </c>
      <c r="E1906">
        <v>50</v>
      </c>
      <c r="F1906" t="s">
        <v>8221</v>
      </c>
      <c r="G1906" t="s">
        <v>8224</v>
      </c>
      <c r="H1906" t="s">
        <v>8246</v>
      </c>
      <c r="I1906">
        <v>1451752021</v>
      </c>
      <c r="J1906" s="10">
        <f t="shared" si="116"/>
        <v>42371.685428240744</v>
      </c>
      <c r="K1906">
        <v>1447864021</v>
      </c>
      <c r="L1906" s="10">
        <f t="shared" si="117"/>
        <v>42326.685428240744</v>
      </c>
      <c r="M1906" t="b">
        <v>0</v>
      </c>
      <c r="N1906">
        <v>2</v>
      </c>
      <c r="O1906" t="b">
        <v>0</v>
      </c>
      <c r="P1906" t="s">
        <v>8294</v>
      </c>
      <c r="Q1906" s="5">
        <f t="shared" si="118"/>
        <v>1E-3</v>
      </c>
      <c r="R1906" s="6">
        <f t="shared" si="119"/>
        <v>25</v>
      </c>
      <c r="S1906" t="s">
        <v>8319</v>
      </c>
      <c r="T1906" t="s">
        <v>8348</v>
      </c>
    </row>
    <row r="1907" spans="1:20" ht="57.6" x14ac:dyDescent="0.3">
      <c r="A1907">
        <v>1905</v>
      </c>
      <c r="B1907" s="3" t="s">
        <v>1906</v>
      </c>
      <c r="C1907" s="3" t="s">
        <v>6015</v>
      </c>
      <c r="D1907">
        <v>25000</v>
      </c>
      <c r="E1907">
        <v>42</v>
      </c>
      <c r="F1907" t="s">
        <v>8221</v>
      </c>
      <c r="G1907" t="s">
        <v>8224</v>
      </c>
      <c r="H1907" t="s">
        <v>8246</v>
      </c>
      <c r="I1907">
        <v>1410127994</v>
      </c>
      <c r="J1907" s="10">
        <f t="shared" si="116"/>
        <v>41889.925856481481</v>
      </c>
      <c r="K1907">
        <v>1407535994</v>
      </c>
      <c r="L1907" s="10">
        <f t="shared" si="117"/>
        <v>41859.925856481481</v>
      </c>
      <c r="M1907" t="b">
        <v>0</v>
      </c>
      <c r="N1907">
        <v>4</v>
      </c>
      <c r="O1907" t="b">
        <v>0</v>
      </c>
      <c r="P1907" t="s">
        <v>8294</v>
      </c>
      <c r="Q1907" s="5">
        <f t="shared" si="118"/>
        <v>1.6800000000000001E-3</v>
      </c>
      <c r="R1907" s="6">
        <f t="shared" si="119"/>
        <v>10.5</v>
      </c>
      <c r="S1907" t="s">
        <v>8319</v>
      </c>
      <c r="T1907" t="s">
        <v>8348</v>
      </c>
    </row>
    <row r="1908" spans="1:20" ht="43.2" x14ac:dyDescent="0.3">
      <c r="A1908">
        <v>1906</v>
      </c>
      <c r="B1908" s="3" t="s">
        <v>1907</v>
      </c>
      <c r="C1908" s="3" t="s">
        <v>6016</v>
      </c>
      <c r="D1908">
        <v>50000</v>
      </c>
      <c r="E1908">
        <v>21380</v>
      </c>
      <c r="F1908" t="s">
        <v>8221</v>
      </c>
      <c r="G1908" t="s">
        <v>8224</v>
      </c>
      <c r="H1908" t="s">
        <v>8246</v>
      </c>
      <c r="I1908">
        <v>1466697983</v>
      </c>
      <c r="J1908" s="10">
        <f t="shared" si="116"/>
        <v>42544.671099537038</v>
      </c>
      <c r="K1908">
        <v>1464105983</v>
      </c>
      <c r="L1908" s="10">
        <f t="shared" si="117"/>
        <v>42514.671099537038</v>
      </c>
      <c r="M1908" t="b">
        <v>0</v>
      </c>
      <c r="N1908">
        <v>99</v>
      </c>
      <c r="O1908" t="b">
        <v>0</v>
      </c>
      <c r="P1908" t="s">
        <v>8294</v>
      </c>
      <c r="Q1908" s="5">
        <f t="shared" si="118"/>
        <v>0.42759999999999998</v>
      </c>
      <c r="R1908" s="6">
        <f t="shared" si="119"/>
        <v>215.95959595959596</v>
      </c>
      <c r="S1908" t="s">
        <v>8319</v>
      </c>
      <c r="T1908" t="s">
        <v>8348</v>
      </c>
    </row>
    <row r="1909" spans="1:20" ht="43.2" x14ac:dyDescent="0.3">
      <c r="A1909">
        <v>1907</v>
      </c>
      <c r="B1909" s="3" t="s">
        <v>1908</v>
      </c>
      <c r="C1909" s="3" t="s">
        <v>6017</v>
      </c>
      <c r="D1909">
        <v>30000</v>
      </c>
      <c r="E1909">
        <v>85</v>
      </c>
      <c r="F1909" t="s">
        <v>8221</v>
      </c>
      <c r="G1909" t="s">
        <v>8224</v>
      </c>
      <c r="H1909" t="s">
        <v>8246</v>
      </c>
      <c r="I1909">
        <v>1400853925</v>
      </c>
      <c r="J1909" s="10">
        <f t="shared" si="116"/>
        <v>41782.587094907409</v>
      </c>
      <c r="K1909">
        <v>1399557925</v>
      </c>
      <c r="L1909" s="10">
        <f t="shared" si="117"/>
        <v>41767.587094907409</v>
      </c>
      <c r="M1909" t="b">
        <v>0</v>
      </c>
      <c r="N1909">
        <v>4</v>
      </c>
      <c r="O1909" t="b">
        <v>0</v>
      </c>
      <c r="P1909" t="s">
        <v>8294</v>
      </c>
      <c r="Q1909" s="5">
        <f t="shared" si="118"/>
        <v>2.8333333333333335E-3</v>
      </c>
      <c r="R1909" s="6">
        <f t="shared" si="119"/>
        <v>21.25</v>
      </c>
      <c r="S1909" t="s">
        <v>8319</v>
      </c>
      <c r="T1909" t="s">
        <v>8348</v>
      </c>
    </row>
    <row r="1910" spans="1:20" ht="43.2" x14ac:dyDescent="0.3">
      <c r="A1910">
        <v>1908</v>
      </c>
      <c r="B1910" s="3" t="s">
        <v>1909</v>
      </c>
      <c r="C1910" s="3" t="s">
        <v>6018</v>
      </c>
      <c r="D1910">
        <v>25000</v>
      </c>
      <c r="E1910">
        <v>433</v>
      </c>
      <c r="F1910" t="s">
        <v>8221</v>
      </c>
      <c r="G1910" t="s">
        <v>8224</v>
      </c>
      <c r="H1910" t="s">
        <v>8246</v>
      </c>
      <c r="I1910">
        <v>1483048900</v>
      </c>
      <c r="J1910" s="10">
        <f t="shared" si="116"/>
        <v>42733.917824074073</v>
      </c>
      <c r="K1910">
        <v>1480456900</v>
      </c>
      <c r="L1910" s="10">
        <f t="shared" si="117"/>
        <v>42703.917824074073</v>
      </c>
      <c r="M1910" t="b">
        <v>0</v>
      </c>
      <c r="N1910">
        <v>4</v>
      </c>
      <c r="O1910" t="b">
        <v>0</v>
      </c>
      <c r="P1910" t="s">
        <v>8294</v>
      </c>
      <c r="Q1910" s="5">
        <f t="shared" si="118"/>
        <v>1.7319999999999999E-2</v>
      </c>
      <c r="R1910" s="6">
        <f t="shared" si="119"/>
        <v>108.25</v>
      </c>
      <c r="S1910" t="s">
        <v>8319</v>
      </c>
      <c r="T1910" t="s">
        <v>8348</v>
      </c>
    </row>
    <row r="1911" spans="1:20" ht="43.2" x14ac:dyDescent="0.3">
      <c r="A1911">
        <v>1909</v>
      </c>
      <c r="B1911" s="3" t="s">
        <v>1910</v>
      </c>
      <c r="C1911" s="3" t="s">
        <v>6019</v>
      </c>
      <c r="D1911">
        <v>35000</v>
      </c>
      <c r="E1911">
        <v>4939</v>
      </c>
      <c r="F1911" t="s">
        <v>8221</v>
      </c>
      <c r="G1911" t="s">
        <v>8224</v>
      </c>
      <c r="H1911" t="s">
        <v>8246</v>
      </c>
      <c r="I1911">
        <v>1414059479</v>
      </c>
      <c r="J1911" s="10">
        <f t="shared" si="116"/>
        <v>41935.429155092592</v>
      </c>
      <c r="K1911">
        <v>1411467479</v>
      </c>
      <c r="L1911" s="10">
        <f t="shared" si="117"/>
        <v>41905.429155092592</v>
      </c>
      <c r="M1911" t="b">
        <v>0</v>
      </c>
      <c r="N1911">
        <v>38</v>
      </c>
      <c r="O1911" t="b">
        <v>0</v>
      </c>
      <c r="P1911" t="s">
        <v>8294</v>
      </c>
      <c r="Q1911" s="5">
        <f t="shared" si="118"/>
        <v>0.14111428571428572</v>
      </c>
      <c r="R1911" s="6">
        <f t="shared" si="119"/>
        <v>129.97368421052633</v>
      </c>
      <c r="S1911" t="s">
        <v>8319</v>
      </c>
      <c r="T1911" t="s">
        <v>8348</v>
      </c>
    </row>
    <row r="1912" spans="1:20" ht="43.2" x14ac:dyDescent="0.3">
      <c r="A1912">
        <v>1910</v>
      </c>
      <c r="B1912" s="3" t="s">
        <v>1911</v>
      </c>
      <c r="C1912" s="3" t="s">
        <v>6020</v>
      </c>
      <c r="D1912">
        <v>85000</v>
      </c>
      <c r="E1912">
        <v>33486</v>
      </c>
      <c r="F1912" t="s">
        <v>8221</v>
      </c>
      <c r="G1912" t="s">
        <v>8233</v>
      </c>
      <c r="H1912" t="s">
        <v>8249</v>
      </c>
      <c r="I1912">
        <v>1446331500</v>
      </c>
      <c r="J1912" s="10">
        <f t="shared" si="116"/>
        <v>42308.947916666672</v>
      </c>
      <c r="K1912">
        <v>1442531217</v>
      </c>
      <c r="L1912" s="10">
        <f t="shared" si="117"/>
        <v>42264.963159722218</v>
      </c>
      <c r="M1912" t="b">
        <v>0</v>
      </c>
      <c r="N1912">
        <v>285</v>
      </c>
      <c r="O1912" t="b">
        <v>0</v>
      </c>
      <c r="P1912" t="s">
        <v>8294</v>
      </c>
      <c r="Q1912" s="5">
        <f t="shared" si="118"/>
        <v>0.39395294117647056</v>
      </c>
      <c r="R1912" s="6">
        <f t="shared" si="119"/>
        <v>117.49473684210527</v>
      </c>
      <c r="S1912" t="s">
        <v>8319</v>
      </c>
      <c r="T1912" t="s">
        <v>8348</v>
      </c>
    </row>
    <row r="1913" spans="1:20" ht="57.6" x14ac:dyDescent="0.3">
      <c r="A1913">
        <v>1911</v>
      </c>
      <c r="B1913" s="3" t="s">
        <v>1912</v>
      </c>
      <c r="C1913" s="3" t="s">
        <v>6021</v>
      </c>
      <c r="D1913">
        <v>42500</v>
      </c>
      <c r="E1913">
        <v>10</v>
      </c>
      <c r="F1913" t="s">
        <v>8221</v>
      </c>
      <c r="G1913" t="s">
        <v>8228</v>
      </c>
      <c r="H1913" t="s">
        <v>8250</v>
      </c>
      <c r="I1913">
        <v>1407545334</v>
      </c>
      <c r="J1913" s="10">
        <f t="shared" si="116"/>
        <v>41860.033958333333</v>
      </c>
      <c r="K1913">
        <v>1404953334</v>
      </c>
      <c r="L1913" s="10">
        <f t="shared" si="117"/>
        <v>41830.033958333333</v>
      </c>
      <c r="M1913" t="b">
        <v>0</v>
      </c>
      <c r="N1913">
        <v>1</v>
      </c>
      <c r="O1913" t="b">
        <v>0</v>
      </c>
      <c r="P1913" t="s">
        <v>8294</v>
      </c>
      <c r="Q1913" s="5">
        <f t="shared" si="118"/>
        <v>2.3529411764705883E-4</v>
      </c>
      <c r="R1913" s="6">
        <f t="shared" si="119"/>
        <v>10</v>
      </c>
      <c r="S1913" t="s">
        <v>8319</v>
      </c>
      <c r="T1913" t="s">
        <v>8348</v>
      </c>
    </row>
    <row r="1914" spans="1:20" ht="43.2" x14ac:dyDescent="0.3">
      <c r="A1914">
        <v>1912</v>
      </c>
      <c r="B1914" s="3" t="s">
        <v>1913</v>
      </c>
      <c r="C1914" s="3" t="s">
        <v>6022</v>
      </c>
      <c r="D1914">
        <v>5000</v>
      </c>
      <c r="E1914">
        <v>2965</v>
      </c>
      <c r="F1914" t="s">
        <v>8221</v>
      </c>
      <c r="G1914" t="s">
        <v>8224</v>
      </c>
      <c r="H1914" t="s">
        <v>8246</v>
      </c>
      <c r="I1914">
        <v>1433395560</v>
      </c>
      <c r="J1914" s="10">
        <f t="shared" si="116"/>
        <v>42159.226388888885</v>
      </c>
      <c r="K1914">
        <v>1430803560</v>
      </c>
      <c r="L1914" s="10">
        <f t="shared" si="117"/>
        <v>42129.226388888885</v>
      </c>
      <c r="M1914" t="b">
        <v>0</v>
      </c>
      <c r="N1914">
        <v>42</v>
      </c>
      <c r="O1914" t="b">
        <v>0</v>
      </c>
      <c r="P1914" t="s">
        <v>8294</v>
      </c>
      <c r="Q1914" s="5">
        <f t="shared" si="118"/>
        <v>0.59299999999999997</v>
      </c>
      <c r="R1914" s="6">
        <f t="shared" si="119"/>
        <v>70.595238095238102</v>
      </c>
      <c r="S1914" t="s">
        <v>8319</v>
      </c>
      <c r="T1914" t="s">
        <v>8348</v>
      </c>
    </row>
    <row r="1915" spans="1:20" ht="28.8" x14ac:dyDescent="0.3">
      <c r="A1915">
        <v>1913</v>
      </c>
      <c r="B1915" s="3" t="s">
        <v>1914</v>
      </c>
      <c r="C1915" s="3" t="s">
        <v>6023</v>
      </c>
      <c r="D1915">
        <v>48000</v>
      </c>
      <c r="E1915">
        <v>637</v>
      </c>
      <c r="F1915" t="s">
        <v>8221</v>
      </c>
      <c r="G1915" t="s">
        <v>8225</v>
      </c>
      <c r="H1915" t="s">
        <v>8247</v>
      </c>
      <c r="I1915">
        <v>1412770578</v>
      </c>
      <c r="J1915" s="10">
        <f t="shared" si="116"/>
        <v>41920.511319444442</v>
      </c>
      <c r="K1915">
        <v>1410178578</v>
      </c>
      <c r="L1915" s="10">
        <f t="shared" si="117"/>
        <v>41890.511319444442</v>
      </c>
      <c r="M1915" t="b">
        <v>0</v>
      </c>
      <c r="N1915">
        <v>26</v>
      </c>
      <c r="O1915" t="b">
        <v>0</v>
      </c>
      <c r="P1915" t="s">
        <v>8294</v>
      </c>
      <c r="Q1915" s="5">
        <f t="shared" si="118"/>
        <v>1.3270833333333334E-2</v>
      </c>
      <c r="R1915" s="6">
        <f t="shared" si="119"/>
        <v>24.5</v>
      </c>
      <c r="S1915" t="s">
        <v>8319</v>
      </c>
      <c r="T1915" t="s">
        <v>8348</v>
      </c>
    </row>
    <row r="1916" spans="1:20" ht="43.2" x14ac:dyDescent="0.3">
      <c r="A1916">
        <v>1914</v>
      </c>
      <c r="B1916" s="3" t="s">
        <v>1915</v>
      </c>
      <c r="C1916" s="3" t="s">
        <v>6024</v>
      </c>
      <c r="D1916">
        <v>666</v>
      </c>
      <c r="E1916">
        <v>60</v>
      </c>
      <c r="F1916" t="s">
        <v>8221</v>
      </c>
      <c r="G1916" t="s">
        <v>8224</v>
      </c>
      <c r="H1916" t="s">
        <v>8246</v>
      </c>
      <c r="I1916">
        <v>1414814340</v>
      </c>
      <c r="J1916" s="10">
        <f t="shared" si="116"/>
        <v>41944.165972222225</v>
      </c>
      <c r="K1916">
        <v>1413519073</v>
      </c>
      <c r="L1916" s="10">
        <f t="shared" si="117"/>
        <v>41929.174456018518</v>
      </c>
      <c r="M1916" t="b">
        <v>0</v>
      </c>
      <c r="N1916">
        <v>2</v>
      </c>
      <c r="O1916" t="b">
        <v>0</v>
      </c>
      <c r="P1916" t="s">
        <v>8294</v>
      </c>
      <c r="Q1916" s="5">
        <f t="shared" si="118"/>
        <v>9.0090090090090086E-2</v>
      </c>
      <c r="R1916" s="6">
        <f t="shared" si="119"/>
        <v>30</v>
      </c>
      <c r="S1916" t="s">
        <v>8319</v>
      </c>
      <c r="T1916" t="s">
        <v>8348</v>
      </c>
    </row>
    <row r="1917" spans="1:20" ht="43.2" x14ac:dyDescent="0.3">
      <c r="A1917">
        <v>1915</v>
      </c>
      <c r="B1917" s="3" t="s">
        <v>1916</v>
      </c>
      <c r="C1917" s="3" t="s">
        <v>6025</v>
      </c>
      <c r="D1917">
        <v>500</v>
      </c>
      <c r="E1917">
        <v>8</v>
      </c>
      <c r="F1917" t="s">
        <v>8221</v>
      </c>
      <c r="G1917" t="s">
        <v>8224</v>
      </c>
      <c r="H1917" t="s">
        <v>8246</v>
      </c>
      <c r="I1917">
        <v>1409620222</v>
      </c>
      <c r="J1917" s="10">
        <f t="shared" si="116"/>
        <v>41884.04886574074</v>
      </c>
      <c r="K1917">
        <v>1407892222</v>
      </c>
      <c r="L1917" s="10">
        <f t="shared" si="117"/>
        <v>41864.04886574074</v>
      </c>
      <c r="M1917" t="b">
        <v>0</v>
      </c>
      <c r="N1917">
        <v>4</v>
      </c>
      <c r="O1917" t="b">
        <v>0</v>
      </c>
      <c r="P1917" t="s">
        <v>8294</v>
      </c>
      <c r="Q1917" s="5">
        <f t="shared" si="118"/>
        <v>1.6E-2</v>
      </c>
      <c r="R1917" s="6">
        <f t="shared" si="119"/>
        <v>2</v>
      </c>
      <c r="S1917" t="s">
        <v>8319</v>
      </c>
      <c r="T1917" t="s">
        <v>8348</v>
      </c>
    </row>
    <row r="1918" spans="1:20" ht="28.8" x14ac:dyDescent="0.3">
      <c r="A1918">
        <v>1916</v>
      </c>
      <c r="B1918" s="3" t="s">
        <v>1917</v>
      </c>
      <c r="C1918" s="3" t="s">
        <v>6026</v>
      </c>
      <c r="D1918">
        <v>20000</v>
      </c>
      <c r="E1918">
        <v>102</v>
      </c>
      <c r="F1918" t="s">
        <v>8221</v>
      </c>
      <c r="G1918" t="s">
        <v>8224</v>
      </c>
      <c r="H1918" t="s">
        <v>8246</v>
      </c>
      <c r="I1918">
        <v>1478542375</v>
      </c>
      <c r="J1918" s="10">
        <f t="shared" si="116"/>
        <v>42681.758969907409</v>
      </c>
      <c r="K1918">
        <v>1476378775</v>
      </c>
      <c r="L1918" s="10">
        <f t="shared" si="117"/>
        <v>42656.717303240745</v>
      </c>
      <c r="M1918" t="b">
        <v>0</v>
      </c>
      <c r="N1918">
        <v>6</v>
      </c>
      <c r="O1918" t="b">
        <v>0</v>
      </c>
      <c r="P1918" t="s">
        <v>8294</v>
      </c>
      <c r="Q1918" s="5">
        <f t="shared" si="118"/>
        <v>5.1000000000000004E-3</v>
      </c>
      <c r="R1918" s="6">
        <f t="shared" si="119"/>
        <v>17</v>
      </c>
      <c r="S1918" t="s">
        <v>8319</v>
      </c>
      <c r="T1918" t="s">
        <v>8348</v>
      </c>
    </row>
    <row r="1919" spans="1:20" ht="28.8" x14ac:dyDescent="0.3">
      <c r="A1919">
        <v>1917</v>
      </c>
      <c r="B1919" s="3" t="s">
        <v>1918</v>
      </c>
      <c r="C1919" s="3" t="s">
        <v>6027</v>
      </c>
      <c r="D1919">
        <v>390000</v>
      </c>
      <c r="E1919">
        <v>205025</v>
      </c>
      <c r="F1919" t="s">
        <v>8221</v>
      </c>
      <c r="G1919" t="s">
        <v>8231</v>
      </c>
      <c r="H1919" t="s">
        <v>8252</v>
      </c>
      <c r="I1919">
        <v>1486708133</v>
      </c>
      <c r="J1919" s="10">
        <f t="shared" si="116"/>
        <v>42776.270057870366</v>
      </c>
      <c r="K1919">
        <v>1484116133</v>
      </c>
      <c r="L1919" s="10">
        <f t="shared" si="117"/>
        <v>42746.270057870366</v>
      </c>
      <c r="M1919" t="b">
        <v>0</v>
      </c>
      <c r="N1919">
        <v>70</v>
      </c>
      <c r="O1919" t="b">
        <v>0</v>
      </c>
      <c r="P1919" t="s">
        <v>8294</v>
      </c>
      <c r="Q1919" s="5">
        <f t="shared" si="118"/>
        <v>0.52570512820512816</v>
      </c>
      <c r="R1919" s="6">
        <f t="shared" si="119"/>
        <v>2928.9285714285716</v>
      </c>
      <c r="S1919" t="s">
        <v>8319</v>
      </c>
      <c r="T1919" t="s">
        <v>8348</v>
      </c>
    </row>
    <row r="1920" spans="1:20" ht="43.2" x14ac:dyDescent="0.3">
      <c r="A1920">
        <v>1918</v>
      </c>
      <c r="B1920" s="3" t="s">
        <v>1919</v>
      </c>
      <c r="C1920" s="3" t="s">
        <v>6028</v>
      </c>
      <c r="D1920">
        <v>25000</v>
      </c>
      <c r="E1920">
        <v>260</v>
      </c>
      <c r="F1920" t="s">
        <v>8221</v>
      </c>
      <c r="G1920" t="s">
        <v>8224</v>
      </c>
      <c r="H1920" t="s">
        <v>8246</v>
      </c>
      <c r="I1920">
        <v>1407869851</v>
      </c>
      <c r="J1920" s="10">
        <f t="shared" si="116"/>
        <v>41863.789942129632</v>
      </c>
      <c r="K1920">
        <v>1404845851</v>
      </c>
      <c r="L1920" s="10">
        <f t="shared" si="117"/>
        <v>41828.789942129632</v>
      </c>
      <c r="M1920" t="b">
        <v>0</v>
      </c>
      <c r="N1920">
        <v>9</v>
      </c>
      <c r="O1920" t="b">
        <v>0</v>
      </c>
      <c r="P1920" t="s">
        <v>8294</v>
      </c>
      <c r="Q1920" s="5">
        <f t="shared" si="118"/>
        <v>1.04E-2</v>
      </c>
      <c r="R1920" s="6">
        <f t="shared" si="119"/>
        <v>28.888888888888889</v>
      </c>
      <c r="S1920" t="s">
        <v>8319</v>
      </c>
      <c r="T1920" t="s">
        <v>8348</v>
      </c>
    </row>
    <row r="1921" spans="1:20" ht="43.2" x14ac:dyDescent="0.3">
      <c r="A1921">
        <v>1919</v>
      </c>
      <c r="B1921" s="3" t="s">
        <v>1920</v>
      </c>
      <c r="C1921" s="3" t="s">
        <v>6029</v>
      </c>
      <c r="D1921">
        <v>500</v>
      </c>
      <c r="E1921">
        <v>237</v>
      </c>
      <c r="F1921" t="s">
        <v>8221</v>
      </c>
      <c r="G1921" t="s">
        <v>8224</v>
      </c>
      <c r="H1921" t="s">
        <v>8246</v>
      </c>
      <c r="I1921">
        <v>1432069249</v>
      </c>
      <c r="J1921" s="10">
        <f t="shared" si="116"/>
        <v>42143.875567129624</v>
      </c>
      <c r="K1921">
        <v>1429477249</v>
      </c>
      <c r="L1921" s="10">
        <f t="shared" si="117"/>
        <v>42113.875567129624</v>
      </c>
      <c r="M1921" t="b">
        <v>0</v>
      </c>
      <c r="N1921">
        <v>8</v>
      </c>
      <c r="O1921" t="b">
        <v>0</v>
      </c>
      <c r="P1921" t="s">
        <v>8294</v>
      </c>
      <c r="Q1921" s="5">
        <f t="shared" si="118"/>
        <v>0.47399999999999998</v>
      </c>
      <c r="R1921" s="6">
        <f t="shared" si="119"/>
        <v>29.625</v>
      </c>
      <c r="S1921" t="s">
        <v>8319</v>
      </c>
      <c r="T1921" t="s">
        <v>8348</v>
      </c>
    </row>
    <row r="1922" spans="1:20" ht="43.2" x14ac:dyDescent="0.3">
      <c r="A1922">
        <v>1920</v>
      </c>
      <c r="B1922" s="3" t="s">
        <v>1921</v>
      </c>
      <c r="C1922" s="3" t="s">
        <v>6030</v>
      </c>
      <c r="D1922">
        <v>10000</v>
      </c>
      <c r="E1922">
        <v>4303</v>
      </c>
      <c r="F1922" t="s">
        <v>8221</v>
      </c>
      <c r="G1922" t="s">
        <v>8225</v>
      </c>
      <c r="H1922" t="s">
        <v>8247</v>
      </c>
      <c r="I1922">
        <v>1445468400</v>
      </c>
      <c r="J1922" s="10">
        <f t="shared" si="116"/>
        <v>42298.958333333328</v>
      </c>
      <c r="K1922">
        <v>1443042061</v>
      </c>
      <c r="L1922" s="10">
        <f t="shared" si="117"/>
        <v>42270.875706018516</v>
      </c>
      <c r="M1922" t="b">
        <v>0</v>
      </c>
      <c r="N1922">
        <v>105</v>
      </c>
      <c r="O1922" t="b">
        <v>0</v>
      </c>
      <c r="P1922" t="s">
        <v>8294</v>
      </c>
      <c r="Q1922" s="5">
        <f t="shared" si="118"/>
        <v>0.43030000000000002</v>
      </c>
      <c r="R1922" s="6">
        <f t="shared" si="119"/>
        <v>40.980952380952381</v>
      </c>
      <c r="S1922" t="s">
        <v>8319</v>
      </c>
      <c r="T1922" t="s">
        <v>8348</v>
      </c>
    </row>
    <row r="1923" spans="1:20" ht="28.8" x14ac:dyDescent="0.3">
      <c r="A1923">
        <v>1921</v>
      </c>
      <c r="B1923" s="3" t="s">
        <v>1922</v>
      </c>
      <c r="C1923" s="3" t="s">
        <v>6031</v>
      </c>
      <c r="D1923">
        <v>1500</v>
      </c>
      <c r="E1923">
        <v>2052</v>
      </c>
      <c r="F1923" t="s">
        <v>8219</v>
      </c>
      <c r="G1923" t="s">
        <v>8224</v>
      </c>
      <c r="H1923" t="s">
        <v>8246</v>
      </c>
      <c r="I1923">
        <v>1342243143</v>
      </c>
      <c r="J1923" s="10">
        <f t="shared" ref="J1923:J1986" si="120">(((I1923/60)/60)/24)+DATE(1970,1,1)</f>
        <v>41104.221562500003</v>
      </c>
      <c r="K1923">
        <v>1339651143</v>
      </c>
      <c r="L1923" s="10">
        <f t="shared" ref="L1923:L1986" si="121">(((K1923/60)/60)/24)+DATE(1970,1,1)</f>
        <v>41074.221562500003</v>
      </c>
      <c r="M1923" t="b">
        <v>0</v>
      </c>
      <c r="N1923">
        <v>38</v>
      </c>
      <c r="O1923" t="b">
        <v>1</v>
      </c>
      <c r="P1923" t="s">
        <v>8279</v>
      </c>
      <c r="Q1923" s="5">
        <f t="shared" ref="Q1923:Q1986" si="122">E1923/D1923</f>
        <v>1.3680000000000001</v>
      </c>
      <c r="R1923" s="6">
        <f t="shared" ref="R1923:R1986" si="123">E1923/N1923</f>
        <v>54</v>
      </c>
      <c r="S1923" t="s">
        <v>8325</v>
      </c>
      <c r="T1923" t="s">
        <v>8329</v>
      </c>
    </row>
    <row r="1924" spans="1:20" ht="43.2" x14ac:dyDescent="0.3">
      <c r="A1924">
        <v>1922</v>
      </c>
      <c r="B1924" s="3" t="s">
        <v>1923</v>
      </c>
      <c r="C1924" s="3" t="s">
        <v>6032</v>
      </c>
      <c r="D1924">
        <v>2000</v>
      </c>
      <c r="E1924">
        <v>2311</v>
      </c>
      <c r="F1924" t="s">
        <v>8219</v>
      </c>
      <c r="G1924" t="s">
        <v>8224</v>
      </c>
      <c r="H1924" t="s">
        <v>8246</v>
      </c>
      <c r="I1924">
        <v>1386828507</v>
      </c>
      <c r="J1924" s="10">
        <f t="shared" si="120"/>
        <v>41620.255868055552</v>
      </c>
      <c r="K1924">
        <v>1384236507</v>
      </c>
      <c r="L1924" s="10">
        <f t="shared" si="121"/>
        <v>41590.255868055552</v>
      </c>
      <c r="M1924" t="b">
        <v>0</v>
      </c>
      <c r="N1924">
        <v>64</v>
      </c>
      <c r="O1924" t="b">
        <v>1</v>
      </c>
      <c r="P1924" t="s">
        <v>8279</v>
      </c>
      <c r="Q1924" s="5">
        <f t="shared" si="122"/>
        <v>1.1555</v>
      </c>
      <c r="R1924" s="6">
        <f t="shared" si="123"/>
        <v>36.109375</v>
      </c>
      <c r="S1924" t="s">
        <v>8325</v>
      </c>
      <c r="T1924" t="s">
        <v>8329</v>
      </c>
    </row>
    <row r="1925" spans="1:20" ht="43.2" x14ac:dyDescent="0.3">
      <c r="A1925">
        <v>1923</v>
      </c>
      <c r="B1925" s="3" t="s">
        <v>1924</v>
      </c>
      <c r="C1925" s="3" t="s">
        <v>6033</v>
      </c>
      <c r="D1925">
        <v>125</v>
      </c>
      <c r="E1925">
        <v>301</v>
      </c>
      <c r="F1925" t="s">
        <v>8219</v>
      </c>
      <c r="G1925" t="s">
        <v>8224</v>
      </c>
      <c r="H1925" t="s">
        <v>8246</v>
      </c>
      <c r="I1925">
        <v>1317099540</v>
      </c>
      <c r="J1925" s="10">
        <f t="shared" si="120"/>
        <v>40813.207638888889</v>
      </c>
      <c r="K1925">
        <v>1313612532</v>
      </c>
      <c r="L1925" s="10">
        <f t="shared" si="121"/>
        <v>40772.848749999997</v>
      </c>
      <c r="M1925" t="b">
        <v>0</v>
      </c>
      <c r="N1925">
        <v>13</v>
      </c>
      <c r="O1925" t="b">
        <v>1</v>
      </c>
      <c r="P1925" t="s">
        <v>8279</v>
      </c>
      <c r="Q1925" s="5">
        <f t="shared" si="122"/>
        <v>2.4079999999999999</v>
      </c>
      <c r="R1925" s="6">
        <f t="shared" si="123"/>
        <v>23.153846153846153</v>
      </c>
      <c r="S1925" t="s">
        <v>8325</v>
      </c>
      <c r="T1925" t="s">
        <v>8329</v>
      </c>
    </row>
    <row r="1926" spans="1:20" ht="57.6" x14ac:dyDescent="0.3">
      <c r="A1926">
        <v>1924</v>
      </c>
      <c r="B1926" s="3" t="s">
        <v>1925</v>
      </c>
      <c r="C1926" s="3" t="s">
        <v>6034</v>
      </c>
      <c r="D1926">
        <v>3000</v>
      </c>
      <c r="E1926">
        <v>3432</v>
      </c>
      <c r="F1926" t="s">
        <v>8219</v>
      </c>
      <c r="G1926" t="s">
        <v>8224</v>
      </c>
      <c r="H1926" t="s">
        <v>8246</v>
      </c>
      <c r="I1926">
        <v>1389814380</v>
      </c>
      <c r="J1926" s="10">
        <f t="shared" si="120"/>
        <v>41654.814583333333</v>
      </c>
      <c r="K1926">
        <v>1387390555</v>
      </c>
      <c r="L1926" s="10">
        <f t="shared" si="121"/>
        <v>41626.761053240742</v>
      </c>
      <c r="M1926" t="b">
        <v>0</v>
      </c>
      <c r="N1926">
        <v>33</v>
      </c>
      <c r="O1926" t="b">
        <v>1</v>
      </c>
      <c r="P1926" t="s">
        <v>8279</v>
      </c>
      <c r="Q1926" s="5">
        <f t="shared" si="122"/>
        <v>1.1439999999999999</v>
      </c>
      <c r="R1926" s="6">
        <f t="shared" si="123"/>
        <v>104</v>
      </c>
      <c r="S1926" t="s">
        <v>8325</v>
      </c>
      <c r="T1926" t="s">
        <v>8329</v>
      </c>
    </row>
    <row r="1927" spans="1:20" ht="43.2" x14ac:dyDescent="0.3">
      <c r="A1927">
        <v>1925</v>
      </c>
      <c r="B1927" s="3" t="s">
        <v>1926</v>
      </c>
      <c r="C1927" s="3" t="s">
        <v>6035</v>
      </c>
      <c r="D1927">
        <v>1500</v>
      </c>
      <c r="E1927">
        <v>1655</v>
      </c>
      <c r="F1927" t="s">
        <v>8219</v>
      </c>
      <c r="G1927" t="s">
        <v>8224</v>
      </c>
      <c r="H1927" t="s">
        <v>8246</v>
      </c>
      <c r="I1927">
        <v>1381449600</v>
      </c>
      <c r="J1927" s="10">
        <f t="shared" si="120"/>
        <v>41558</v>
      </c>
      <c r="K1927">
        <v>1379540288</v>
      </c>
      <c r="L1927" s="10">
        <f t="shared" si="121"/>
        <v>41535.90148148148</v>
      </c>
      <c r="M1927" t="b">
        <v>0</v>
      </c>
      <c r="N1927">
        <v>52</v>
      </c>
      <c r="O1927" t="b">
        <v>1</v>
      </c>
      <c r="P1927" t="s">
        <v>8279</v>
      </c>
      <c r="Q1927" s="5">
        <f t="shared" si="122"/>
        <v>1.1033333333333333</v>
      </c>
      <c r="R1927" s="6">
        <f t="shared" si="123"/>
        <v>31.826923076923077</v>
      </c>
      <c r="S1927" t="s">
        <v>8325</v>
      </c>
      <c r="T1927" t="s">
        <v>8329</v>
      </c>
    </row>
    <row r="1928" spans="1:20" ht="57.6" x14ac:dyDescent="0.3">
      <c r="A1928">
        <v>1926</v>
      </c>
      <c r="B1928" s="3" t="s">
        <v>1927</v>
      </c>
      <c r="C1928" s="3" t="s">
        <v>6036</v>
      </c>
      <c r="D1928">
        <v>1500</v>
      </c>
      <c r="E1928">
        <v>2930.69</v>
      </c>
      <c r="F1928" t="s">
        <v>8219</v>
      </c>
      <c r="G1928" t="s">
        <v>8224</v>
      </c>
      <c r="H1928" t="s">
        <v>8246</v>
      </c>
      <c r="I1928">
        <v>1288657560</v>
      </c>
      <c r="J1928" s="10">
        <f t="shared" si="120"/>
        <v>40484.018055555556</v>
      </c>
      <c r="K1928">
        <v>1286319256</v>
      </c>
      <c r="L1928" s="10">
        <f t="shared" si="121"/>
        <v>40456.954351851848</v>
      </c>
      <c r="M1928" t="b">
        <v>0</v>
      </c>
      <c r="N1928">
        <v>107</v>
      </c>
      <c r="O1928" t="b">
        <v>1</v>
      </c>
      <c r="P1928" t="s">
        <v>8279</v>
      </c>
      <c r="Q1928" s="5">
        <f t="shared" si="122"/>
        <v>1.9537933333333333</v>
      </c>
      <c r="R1928" s="6">
        <f t="shared" si="123"/>
        <v>27.3896261682243</v>
      </c>
      <c r="S1928" t="s">
        <v>8325</v>
      </c>
      <c r="T1928" t="s">
        <v>8329</v>
      </c>
    </row>
    <row r="1929" spans="1:20" x14ac:dyDescent="0.3">
      <c r="A1929">
        <v>1927</v>
      </c>
      <c r="B1929" s="3" t="s">
        <v>1928</v>
      </c>
      <c r="C1929" s="3" t="s">
        <v>6037</v>
      </c>
      <c r="D1929">
        <v>600</v>
      </c>
      <c r="E1929">
        <v>620</v>
      </c>
      <c r="F1929" t="s">
        <v>8219</v>
      </c>
      <c r="G1929" t="s">
        <v>8224</v>
      </c>
      <c r="H1929" t="s">
        <v>8246</v>
      </c>
      <c r="I1929">
        <v>1331182740</v>
      </c>
      <c r="J1929" s="10">
        <f t="shared" si="120"/>
        <v>40976.207638888889</v>
      </c>
      <c r="K1929">
        <v>1329856839</v>
      </c>
      <c r="L1929" s="10">
        <f t="shared" si="121"/>
        <v>40960.861562500002</v>
      </c>
      <c r="M1929" t="b">
        <v>0</v>
      </c>
      <c r="N1929">
        <v>11</v>
      </c>
      <c r="O1929" t="b">
        <v>1</v>
      </c>
      <c r="P1929" t="s">
        <v>8279</v>
      </c>
      <c r="Q1929" s="5">
        <f t="shared" si="122"/>
        <v>1.0333333333333334</v>
      </c>
      <c r="R1929" s="6">
        <f t="shared" si="123"/>
        <v>56.363636363636367</v>
      </c>
      <c r="S1929" t="s">
        <v>8325</v>
      </c>
      <c r="T1929" t="s">
        <v>8329</v>
      </c>
    </row>
    <row r="1930" spans="1:20" ht="28.8" x14ac:dyDescent="0.3">
      <c r="A1930">
        <v>1928</v>
      </c>
      <c r="B1930" s="3" t="s">
        <v>1929</v>
      </c>
      <c r="C1930" s="3" t="s">
        <v>6038</v>
      </c>
      <c r="D1930">
        <v>2550</v>
      </c>
      <c r="E1930">
        <v>2630</v>
      </c>
      <c r="F1930" t="s">
        <v>8219</v>
      </c>
      <c r="G1930" t="s">
        <v>8224</v>
      </c>
      <c r="H1930" t="s">
        <v>8246</v>
      </c>
      <c r="I1930">
        <v>1367940794</v>
      </c>
      <c r="J1930" s="10">
        <f t="shared" si="120"/>
        <v>41401.648078703707</v>
      </c>
      <c r="K1930">
        <v>1365348794</v>
      </c>
      <c r="L1930" s="10">
        <f t="shared" si="121"/>
        <v>41371.648078703707</v>
      </c>
      <c r="M1930" t="b">
        <v>0</v>
      </c>
      <c r="N1930">
        <v>34</v>
      </c>
      <c r="O1930" t="b">
        <v>1</v>
      </c>
      <c r="P1930" t="s">
        <v>8279</v>
      </c>
      <c r="Q1930" s="5">
        <f t="shared" si="122"/>
        <v>1.031372549019608</v>
      </c>
      <c r="R1930" s="6">
        <f t="shared" si="123"/>
        <v>77.352941176470594</v>
      </c>
      <c r="S1930" t="s">
        <v>8325</v>
      </c>
      <c r="T1930" t="s">
        <v>8329</v>
      </c>
    </row>
    <row r="1931" spans="1:20" ht="43.2" x14ac:dyDescent="0.3">
      <c r="A1931">
        <v>1929</v>
      </c>
      <c r="B1931" s="3" t="s">
        <v>1930</v>
      </c>
      <c r="C1931" s="3" t="s">
        <v>6039</v>
      </c>
      <c r="D1931">
        <v>3200</v>
      </c>
      <c r="E1931">
        <v>3210</v>
      </c>
      <c r="F1931" t="s">
        <v>8219</v>
      </c>
      <c r="G1931" t="s">
        <v>8224</v>
      </c>
      <c r="H1931" t="s">
        <v>8246</v>
      </c>
      <c r="I1931">
        <v>1309825866</v>
      </c>
      <c r="J1931" s="10">
        <f t="shared" si="120"/>
        <v>40729.021597222221</v>
      </c>
      <c r="K1931">
        <v>1306197066</v>
      </c>
      <c r="L1931" s="10">
        <f t="shared" si="121"/>
        <v>40687.021597222221</v>
      </c>
      <c r="M1931" t="b">
        <v>0</v>
      </c>
      <c r="N1931">
        <v>75</v>
      </c>
      <c r="O1931" t="b">
        <v>1</v>
      </c>
      <c r="P1931" t="s">
        <v>8279</v>
      </c>
      <c r="Q1931" s="5">
        <f t="shared" si="122"/>
        <v>1.003125</v>
      </c>
      <c r="R1931" s="6">
        <f t="shared" si="123"/>
        <v>42.8</v>
      </c>
      <c r="S1931" t="s">
        <v>8325</v>
      </c>
      <c r="T1931" t="s">
        <v>8329</v>
      </c>
    </row>
    <row r="1932" spans="1:20" ht="28.8" x14ac:dyDescent="0.3">
      <c r="A1932">
        <v>1930</v>
      </c>
      <c r="B1932" s="3" t="s">
        <v>1931</v>
      </c>
      <c r="C1932" s="3" t="s">
        <v>6040</v>
      </c>
      <c r="D1932">
        <v>1000</v>
      </c>
      <c r="E1932">
        <v>1270</v>
      </c>
      <c r="F1932" t="s">
        <v>8219</v>
      </c>
      <c r="G1932" t="s">
        <v>8224</v>
      </c>
      <c r="H1932" t="s">
        <v>8246</v>
      </c>
      <c r="I1932">
        <v>1373203482</v>
      </c>
      <c r="J1932" s="10">
        <f t="shared" si="120"/>
        <v>41462.558819444443</v>
      </c>
      <c r="K1932">
        <v>1368019482</v>
      </c>
      <c r="L1932" s="10">
        <f t="shared" si="121"/>
        <v>41402.558819444443</v>
      </c>
      <c r="M1932" t="b">
        <v>0</v>
      </c>
      <c r="N1932">
        <v>26</v>
      </c>
      <c r="O1932" t="b">
        <v>1</v>
      </c>
      <c r="P1932" t="s">
        <v>8279</v>
      </c>
      <c r="Q1932" s="5">
        <f t="shared" si="122"/>
        <v>1.27</v>
      </c>
      <c r="R1932" s="6">
        <f t="shared" si="123"/>
        <v>48.846153846153847</v>
      </c>
      <c r="S1932" t="s">
        <v>8325</v>
      </c>
      <c r="T1932" t="s">
        <v>8329</v>
      </c>
    </row>
    <row r="1933" spans="1:20" ht="43.2" x14ac:dyDescent="0.3">
      <c r="A1933">
        <v>1931</v>
      </c>
      <c r="B1933" s="3" t="s">
        <v>1932</v>
      </c>
      <c r="C1933" s="3" t="s">
        <v>6041</v>
      </c>
      <c r="D1933">
        <v>2000</v>
      </c>
      <c r="E1933">
        <v>2412.02</v>
      </c>
      <c r="F1933" t="s">
        <v>8219</v>
      </c>
      <c r="G1933" t="s">
        <v>8224</v>
      </c>
      <c r="H1933" t="s">
        <v>8246</v>
      </c>
      <c r="I1933">
        <v>1337657400</v>
      </c>
      <c r="J1933" s="10">
        <f t="shared" si="120"/>
        <v>41051.145833333336</v>
      </c>
      <c r="K1933">
        <v>1336512309</v>
      </c>
      <c r="L1933" s="10">
        <f t="shared" si="121"/>
        <v>41037.892465277779</v>
      </c>
      <c r="M1933" t="b">
        <v>0</v>
      </c>
      <c r="N1933">
        <v>50</v>
      </c>
      <c r="O1933" t="b">
        <v>1</v>
      </c>
      <c r="P1933" t="s">
        <v>8279</v>
      </c>
      <c r="Q1933" s="5">
        <f t="shared" si="122"/>
        <v>1.20601</v>
      </c>
      <c r="R1933" s="6">
        <f t="shared" si="123"/>
        <v>48.240400000000001</v>
      </c>
      <c r="S1933" t="s">
        <v>8325</v>
      </c>
      <c r="T1933" t="s">
        <v>8329</v>
      </c>
    </row>
    <row r="1934" spans="1:20" ht="57.6" x14ac:dyDescent="0.3">
      <c r="A1934">
        <v>1932</v>
      </c>
      <c r="B1934" s="3" t="s">
        <v>1933</v>
      </c>
      <c r="C1934" s="3" t="s">
        <v>6042</v>
      </c>
      <c r="D1934">
        <v>5250</v>
      </c>
      <c r="E1934">
        <v>5617</v>
      </c>
      <c r="F1934" t="s">
        <v>8219</v>
      </c>
      <c r="G1934" t="s">
        <v>8224</v>
      </c>
      <c r="H1934" t="s">
        <v>8246</v>
      </c>
      <c r="I1934">
        <v>1327433173</v>
      </c>
      <c r="J1934" s="10">
        <f t="shared" si="120"/>
        <v>40932.809872685182</v>
      </c>
      <c r="K1934">
        <v>1325618773</v>
      </c>
      <c r="L1934" s="10">
        <f t="shared" si="121"/>
        <v>40911.809872685182</v>
      </c>
      <c r="M1934" t="b">
        <v>0</v>
      </c>
      <c r="N1934">
        <v>80</v>
      </c>
      <c r="O1934" t="b">
        <v>1</v>
      </c>
      <c r="P1934" t="s">
        <v>8279</v>
      </c>
      <c r="Q1934" s="5">
        <f t="shared" si="122"/>
        <v>1.0699047619047619</v>
      </c>
      <c r="R1934" s="6">
        <f t="shared" si="123"/>
        <v>70.212500000000006</v>
      </c>
      <c r="S1934" t="s">
        <v>8325</v>
      </c>
      <c r="T1934" t="s">
        <v>8329</v>
      </c>
    </row>
    <row r="1935" spans="1:20" ht="43.2" x14ac:dyDescent="0.3">
      <c r="A1935">
        <v>1933</v>
      </c>
      <c r="B1935" s="3" t="s">
        <v>1934</v>
      </c>
      <c r="C1935" s="3" t="s">
        <v>6043</v>
      </c>
      <c r="D1935">
        <v>6000</v>
      </c>
      <c r="E1935">
        <v>10346</v>
      </c>
      <c r="F1935" t="s">
        <v>8219</v>
      </c>
      <c r="G1935" t="s">
        <v>8224</v>
      </c>
      <c r="H1935" t="s">
        <v>8246</v>
      </c>
      <c r="I1935">
        <v>1411787307</v>
      </c>
      <c r="J1935" s="10">
        <f t="shared" si="120"/>
        <v>41909.130868055552</v>
      </c>
      <c r="K1935">
        <v>1409195307</v>
      </c>
      <c r="L1935" s="10">
        <f t="shared" si="121"/>
        <v>41879.130868055552</v>
      </c>
      <c r="M1935" t="b">
        <v>0</v>
      </c>
      <c r="N1935">
        <v>110</v>
      </c>
      <c r="O1935" t="b">
        <v>1</v>
      </c>
      <c r="P1935" t="s">
        <v>8279</v>
      </c>
      <c r="Q1935" s="5">
        <f t="shared" si="122"/>
        <v>1.7243333333333333</v>
      </c>
      <c r="R1935" s="6">
        <f t="shared" si="123"/>
        <v>94.054545454545448</v>
      </c>
      <c r="S1935" t="s">
        <v>8325</v>
      </c>
      <c r="T1935" t="s">
        <v>8329</v>
      </c>
    </row>
    <row r="1936" spans="1:20" ht="43.2" x14ac:dyDescent="0.3">
      <c r="A1936">
        <v>1934</v>
      </c>
      <c r="B1936" s="3" t="s">
        <v>1935</v>
      </c>
      <c r="C1936" s="3" t="s">
        <v>6044</v>
      </c>
      <c r="D1936">
        <v>5000</v>
      </c>
      <c r="E1936">
        <v>6181</v>
      </c>
      <c r="F1936" t="s">
        <v>8219</v>
      </c>
      <c r="G1936" t="s">
        <v>8224</v>
      </c>
      <c r="H1936" t="s">
        <v>8246</v>
      </c>
      <c r="I1936">
        <v>1324789200</v>
      </c>
      <c r="J1936" s="10">
        <f t="shared" si="120"/>
        <v>40902.208333333336</v>
      </c>
      <c r="K1936">
        <v>1321649321</v>
      </c>
      <c r="L1936" s="10">
        <f t="shared" si="121"/>
        <v>40865.867141203707</v>
      </c>
      <c r="M1936" t="b">
        <v>0</v>
      </c>
      <c r="N1936">
        <v>77</v>
      </c>
      <c r="O1936" t="b">
        <v>1</v>
      </c>
      <c r="P1936" t="s">
        <v>8279</v>
      </c>
      <c r="Q1936" s="5">
        <f t="shared" si="122"/>
        <v>1.2362</v>
      </c>
      <c r="R1936" s="6">
        <f t="shared" si="123"/>
        <v>80.272727272727266</v>
      </c>
      <c r="S1936" t="s">
        <v>8325</v>
      </c>
      <c r="T1936" t="s">
        <v>8329</v>
      </c>
    </row>
    <row r="1937" spans="1:20" ht="43.2" x14ac:dyDescent="0.3">
      <c r="A1937">
        <v>1935</v>
      </c>
      <c r="B1937" s="3" t="s">
        <v>1936</v>
      </c>
      <c r="C1937" s="3" t="s">
        <v>6045</v>
      </c>
      <c r="D1937">
        <v>2500</v>
      </c>
      <c r="E1937">
        <v>2710</v>
      </c>
      <c r="F1937" t="s">
        <v>8219</v>
      </c>
      <c r="G1937" t="s">
        <v>8224</v>
      </c>
      <c r="H1937" t="s">
        <v>8246</v>
      </c>
      <c r="I1937">
        <v>1403326740</v>
      </c>
      <c r="J1937" s="10">
        <f t="shared" si="120"/>
        <v>41811.207638888889</v>
      </c>
      <c r="K1937">
        <v>1400106171</v>
      </c>
      <c r="L1937" s="10">
        <f t="shared" si="121"/>
        <v>41773.932534722226</v>
      </c>
      <c r="M1937" t="b">
        <v>0</v>
      </c>
      <c r="N1937">
        <v>50</v>
      </c>
      <c r="O1937" t="b">
        <v>1</v>
      </c>
      <c r="P1937" t="s">
        <v>8279</v>
      </c>
      <c r="Q1937" s="5">
        <f t="shared" si="122"/>
        <v>1.0840000000000001</v>
      </c>
      <c r="R1937" s="6">
        <f t="shared" si="123"/>
        <v>54.2</v>
      </c>
      <c r="S1937" t="s">
        <v>8325</v>
      </c>
      <c r="T1937" t="s">
        <v>8329</v>
      </c>
    </row>
    <row r="1938" spans="1:20" ht="43.2" x14ac:dyDescent="0.3">
      <c r="A1938">
        <v>1936</v>
      </c>
      <c r="B1938" s="3" t="s">
        <v>1937</v>
      </c>
      <c r="C1938" s="3" t="s">
        <v>6046</v>
      </c>
      <c r="D1938">
        <v>7500</v>
      </c>
      <c r="E1938">
        <v>8739.01</v>
      </c>
      <c r="F1938" t="s">
        <v>8219</v>
      </c>
      <c r="G1938" t="s">
        <v>8224</v>
      </c>
      <c r="H1938" t="s">
        <v>8246</v>
      </c>
      <c r="I1938">
        <v>1323151140</v>
      </c>
      <c r="J1938" s="10">
        <f t="shared" si="120"/>
        <v>40883.249305555553</v>
      </c>
      <c r="K1938">
        <v>1320528070</v>
      </c>
      <c r="L1938" s="10">
        <f t="shared" si="121"/>
        <v>40852.889699074076</v>
      </c>
      <c r="M1938" t="b">
        <v>0</v>
      </c>
      <c r="N1938">
        <v>145</v>
      </c>
      <c r="O1938" t="b">
        <v>1</v>
      </c>
      <c r="P1938" t="s">
        <v>8279</v>
      </c>
      <c r="Q1938" s="5">
        <f t="shared" si="122"/>
        <v>1.1652013333333333</v>
      </c>
      <c r="R1938" s="6">
        <f t="shared" si="123"/>
        <v>60.26903448275862</v>
      </c>
      <c r="S1938" t="s">
        <v>8325</v>
      </c>
      <c r="T1938" t="s">
        <v>8329</v>
      </c>
    </row>
    <row r="1939" spans="1:20" ht="43.2" x14ac:dyDescent="0.3">
      <c r="A1939">
        <v>1937</v>
      </c>
      <c r="B1939" s="3" t="s">
        <v>1938</v>
      </c>
      <c r="C1939" s="3" t="s">
        <v>6047</v>
      </c>
      <c r="D1939">
        <v>600</v>
      </c>
      <c r="E1939">
        <v>1123.47</v>
      </c>
      <c r="F1939" t="s">
        <v>8219</v>
      </c>
      <c r="G1939" t="s">
        <v>8224</v>
      </c>
      <c r="H1939" t="s">
        <v>8246</v>
      </c>
      <c r="I1939">
        <v>1339732740</v>
      </c>
      <c r="J1939" s="10">
        <f t="shared" si="120"/>
        <v>41075.165972222225</v>
      </c>
      <c r="K1939">
        <v>1338346281</v>
      </c>
      <c r="L1939" s="10">
        <f t="shared" si="121"/>
        <v>41059.118993055556</v>
      </c>
      <c r="M1939" t="b">
        <v>0</v>
      </c>
      <c r="N1939">
        <v>29</v>
      </c>
      <c r="O1939" t="b">
        <v>1</v>
      </c>
      <c r="P1939" t="s">
        <v>8279</v>
      </c>
      <c r="Q1939" s="5">
        <f t="shared" si="122"/>
        <v>1.8724499999999999</v>
      </c>
      <c r="R1939" s="6">
        <f t="shared" si="123"/>
        <v>38.740344827586206</v>
      </c>
      <c r="S1939" t="s">
        <v>8325</v>
      </c>
      <c r="T1939" t="s">
        <v>8329</v>
      </c>
    </row>
    <row r="1940" spans="1:20" ht="43.2" x14ac:dyDescent="0.3">
      <c r="A1940">
        <v>1938</v>
      </c>
      <c r="B1940" s="3" t="s">
        <v>1939</v>
      </c>
      <c r="C1940" s="3" t="s">
        <v>6048</v>
      </c>
      <c r="D1940">
        <v>15000</v>
      </c>
      <c r="E1940">
        <v>17390</v>
      </c>
      <c r="F1940" t="s">
        <v>8219</v>
      </c>
      <c r="G1940" t="s">
        <v>8224</v>
      </c>
      <c r="H1940" t="s">
        <v>8246</v>
      </c>
      <c r="I1940">
        <v>1372741200</v>
      </c>
      <c r="J1940" s="10">
        <f t="shared" si="120"/>
        <v>41457.208333333336</v>
      </c>
      <c r="K1940">
        <v>1370067231</v>
      </c>
      <c r="L1940" s="10">
        <f t="shared" si="121"/>
        <v>41426.259618055556</v>
      </c>
      <c r="M1940" t="b">
        <v>0</v>
      </c>
      <c r="N1940">
        <v>114</v>
      </c>
      <c r="O1940" t="b">
        <v>1</v>
      </c>
      <c r="P1940" t="s">
        <v>8279</v>
      </c>
      <c r="Q1940" s="5">
        <f t="shared" si="122"/>
        <v>1.1593333333333333</v>
      </c>
      <c r="R1940" s="6">
        <f t="shared" si="123"/>
        <v>152.54385964912279</v>
      </c>
      <c r="S1940" t="s">
        <v>8325</v>
      </c>
      <c r="T1940" t="s">
        <v>8329</v>
      </c>
    </row>
    <row r="1941" spans="1:20" ht="57.6" x14ac:dyDescent="0.3">
      <c r="A1941">
        <v>1939</v>
      </c>
      <c r="B1941" s="3" t="s">
        <v>1940</v>
      </c>
      <c r="C1941" s="3" t="s">
        <v>6049</v>
      </c>
      <c r="D1941">
        <v>10000</v>
      </c>
      <c r="E1941">
        <v>11070</v>
      </c>
      <c r="F1941" t="s">
        <v>8219</v>
      </c>
      <c r="G1941" t="s">
        <v>8224</v>
      </c>
      <c r="H1941" t="s">
        <v>8246</v>
      </c>
      <c r="I1941">
        <v>1362955108</v>
      </c>
      <c r="J1941" s="10">
        <f t="shared" si="120"/>
        <v>41343.943379629629</v>
      </c>
      <c r="K1941">
        <v>1360366708</v>
      </c>
      <c r="L1941" s="10">
        <f t="shared" si="121"/>
        <v>41313.985046296293</v>
      </c>
      <c r="M1941" t="b">
        <v>0</v>
      </c>
      <c r="N1941">
        <v>96</v>
      </c>
      <c r="O1941" t="b">
        <v>1</v>
      </c>
      <c r="P1941" t="s">
        <v>8279</v>
      </c>
      <c r="Q1941" s="5">
        <f t="shared" si="122"/>
        <v>1.107</v>
      </c>
      <c r="R1941" s="6">
        <f t="shared" si="123"/>
        <v>115.3125</v>
      </c>
      <c r="S1941" t="s">
        <v>8325</v>
      </c>
      <c r="T1941" t="s">
        <v>8329</v>
      </c>
    </row>
    <row r="1942" spans="1:20" ht="43.2" x14ac:dyDescent="0.3">
      <c r="A1942">
        <v>1940</v>
      </c>
      <c r="B1942" s="3" t="s">
        <v>1941</v>
      </c>
      <c r="C1942" s="3" t="s">
        <v>6050</v>
      </c>
      <c r="D1942">
        <v>650</v>
      </c>
      <c r="E1942">
        <v>1111</v>
      </c>
      <c r="F1942" t="s">
        <v>8219</v>
      </c>
      <c r="G1942" t="s">
        <v>8224</v>
      </c>
      <c r="H1942" t="s">
        <v>8246</v>
      </c>
      <c r="I1942">
        <v>1308110340</v>
      </c>
      <c r="J1942" s="10">
        <f t="shared" si="120"/>
        <v>40709.165972222225</v>
      </c>
      <c r="K1942">
        <v>1304770233</v>
      </c>
      <c r="L1942" s="10">
        <f t="shared" si="121"/>
        <v>40670.507326388892</v>
      </c>
      <c r="M1942" t="b">
        <v>0</v>
      </c>
      <c r="N1942">
        <v>31</v>
      </c>
      <c r="O1942" t="b">
        <v>1</v>
      </c>
      <c r="P1942" t="s">
        <v>8279</v>
      </c>
      <c r="Q1942" s="5">
        <f t="shared" si="122"/>
        <v>1.7092307692307693</v>
      </c>
      <c r="R1942" s="6">
        <f t="shared" si="123"/>
        <v>35.838709677419352</v>
      </c>
      <c r="S1942" t="s">
        <v>8325</v>
      </c>
      <c r="T1942" t="s">
        <v>8329</v>
      </c>
    </row>
    <row r="1943" spans="1:20" ht="43.2" x14ac:dyDescent="0.3">
      <c r="A1943">
        <v>1941</v>
      </c>
      <c r="B1943" s="3" t="s">
        <v>1942</v>
      </c>
      <c r="C1943" s="3" t="s">
        <v>6051</v>
      </c>
      <c r="D1943">
        <v>250000</v>
      </c>
      <c r="E1943">
        <v>315295.89</v>
      </c>
      <c r="F1943" t="s">
        <v>8219</v>
      </c>
      <c r="G1943" t="s">
        <v>8224</v>
      </c>
      <c r="H1943" t="s">
        <v>8246</v>
      </c>
      <c r="I1943">
        <v>1400137131</v>
      </c>
      <c r="J1943" s="10">
        <f t="shared" si="120"/>
        <v>41774.290868055556</v>
      </c>
      <c r="K1943">
        <v>1397545131</v>
      </c>
      <c r="L1943" s="10">
        <f t="shared" si="121"/>
        <v>41744.290868055556</v>
      </c>
      <c r="M1943" t="b">
        <v>1</v>
      </c>
      <c r="N1943">
        <v>4883</v>
      </c>
      <c r="O1943" t="b">
        <v>1</v>
      </c>
      <c r="P1943" t="s">
        <v>8295</v>
      </c>
      <c r="Q1943" s="5">
        <f t="shared" si="122"/>
        <v>1.2611835600000001</v>
      </c>
      <c r="R1943" s="6">
        <f t="shared" si="123"/>
        <v>64.570118779438872</v>
      </c>
      <c r="S1943" t="s">
        <v>8319</v>
      </c>
      <c r="T1943" t="s">
        <v>8349</v>
      </c>
    </row>
    <row r="1944" spans="1:20" ht="43.2" x14ac:dyDescent="0.3">
      <c r="A1944">
        <v>1942</v>
      </c>
      <c r="B1944" s="3" t="s">
        <v>1943</v>
      </c>
      <c r="C1944" s="3" t="s">
        <v>6052</v>
      </c>
      <c r="D1944">
        <v>6000</v>
      </c>
      <c r="E1944">
        <v>8306.42</v>
      </c>
      <c r="F1944" t="s">
        <v>8219</v>
      </c>
      <c r="G1944" t="s">
        <v>8224</v>
      </c>
      <c r="H1944" t="s">
        <v>8246</v>
      </c>
      <c r="I1944">
        <v>1309809140</v>
      </c>
      <c r="J1944" s="10">
        <f t="shared" si="120"/>
        <v>40728.828009259261</v>
      </c>
      <c r="K1944">
        <v>1302033140</v>
      </c>
      <c r="L1944" s="10">
        <f t="shared" si="121"/>
        <v>40638.828009259261</v>
      </c>
      <c r="M1944" t="b">
        <v>1</v>
      </c>
      <c r="N1944">
        <v>95</v>
      </c>
      <c r="O1944" t="b">
        <v>1</v>
      </c>
      <c r="P1944" t="s">
        <v>8295</v>
      </c>
      <c r="Q1944" s="5">
        <f t="shared" si="122"/>
        <v>1.3844033333333334</v>
      </c>
      <c r="R1944" s="6">
        <f t="shared" si="123"/>
        <v>87.436000000000007</v>
      </c>
      <c r="S1944" t="s">
        <v>8319</v>
      </c>
      <c r="T1944" t="s">
        <v>8349</v>
      </c>
    </row>
    <row r="1945" spans="1:20" ht="43.2" x14ac:dyDescent="0.3">
      <c r="A1945">
        <v>1943</v>
      </c>
      <c r="B1945" s="3" t="s">
        <v>1944</v>
      </c>
      <c r="C1945" s="3" t="s">
        <v>6053</v>
      </c>
      <c r="D1945">
        <v>10000</v>
      </c>
      <c r="E1945">
        <v>170525</v>
      </c>
      <c r="F1945" t="s">
        <v>8219</v>
      </c>
      <c r="G1945" t="s">
        <v>8224</v>
      </c>
      <c r="H1945" t="s">
        <v>8246</v>
      </c>
      <c r="I1945">
        <v>1470896916</v>
      </c>
      <c r="J1945" s="10">
        <f t="shared" si="120"/>
        <v>42593.269861111112</v>
      </c>
      <c r="K1945">
        <v>1467008916</v>
      </c>
      <c r="L1945" s="10">
        <f t="shared" si="121"/>
        <v>42548.269861111112</v>
      </c>
      <c r="M1945" t="b">
        <v>1</v>
      </c>
      <c r="N1945">
        <v>2478</v>
      </c>
      <c r="O1945" t="b">
        <v>1</v>
      </c>
      <c r="P1945" t="s">
        <v>8295</v>
      </c>
      <c r="Q1945" s="5">
        <f t="shared" si="122"/>
        <v>17.052499999999998</v>
      </c>
      <c r="R1945" s="6">
        <f t="shared" si="123"/>
        <v>68.815577078288939</v>
      </c>
      <c r="S1945" t="s">
        <v>8319</v>
      </c>
      <c r="T1945" t="s">
        <v>8349</v>
      </c>
    </row>
    <row r="1946" spans="1:20" ht="43.2" x14ac:dyDescent="0.3">
      <c r="A1946">
        <v>1944</v>
      </c>
      <c r="B1946" s="3" t="s">
        <v>1945</v>
      </c>
      <c r="C1946" s="3" t="s">
        <v>6054</v>
      </c>
      <c r="D1946">
        <v>40000</v>
      </c>
      <c r="E1946">
        <v>315222.2</v>
      </c>
      <c r="F1946" t="s">
        <v>8219</v>
      </c>
      <c r="G1946" t="s">
        <v>8224</v>
      </c>
      <c r="H1946" t="s">
        <v>8246</v>
      </c>
      <c r="I1946">
        <v>1398952890</v>
      </c>
      <c r="J1946" s="10">
        <f t="shared" si="120"/>
        <v>41760.584374999999</v>
      </c>
      <c r="K1946">
        <v>1396360890</v>
      </c>
      <c r="L1946" s="10">
        <f t="shared" si="121"/>
        <v>41730.584374999999</v>
      </c>
      <c r="M1946" t="b">
        <v>1</v>
      </c>
      <c r="N1946">
        <v>1789</v>
      </c>
      <c r="O1946" t="b">
        <v>1</v>
      </c>
      <c r="P1946" t="s">
        <v>8295</v>
      </c>
      <c r="Q1946" s="5">
        <f t="shared" si="122"/>
        <v>7.8805550000000002</v>
      </c>
      <c r="R1946" s="6">
        <f t="shared" si="123"/>
        <v>176.200223588597</v>
      </c>
      <c r="S1946" t="s">
        <v>8319</v>
      </c>
      <c r="T1946" t="s">
        <v>8349</v>
      </c>
    </row>
    <row r="1947" spans="1:20" ht="43.2" x14ac:dyDescent="0.3">
      <c r="A1947">
        <v>1945</v>
      </c>
      <c r="B1947" s="3" t="s">
        <v>1946</v>
      </c>
      <c r="C1947" s="3" t="s">
        <v>6055</v>
      </c>
      <c r="D1947">
        <v>100000</v>
      </c>
      <c r="E1947">
        <v>348018</v>
      </c>
      <c r="F1947" t="s">
        <v>8219</v>
      </c>
      <c r="G1947" t="s">
        <v>8227</v>
      </c>
      <c r="H1947" t="s">
        <v>8249</v>
      </c>
      <c r="I1947">
        <v>1436680958</v>
      </c>
      <c r="J1947" s="10">
        <f t="shared" si="120"/>
        <v>42197.251828703709</v>
      </c>
      <c r="K1947">
        <v>1433224958</v>
      </c>
      <c r="L1947" s="10">
        <f t="shared" si="121"/>
        <v>42157.251828703709</v>
      </c>
      <c r="M1947" t="b">
        <v>1</v>
      </c>
      <c r="N1947">
        <v>680</v>
      </c>
      <c r="O1947" t="b">
        <v>1</v>
      </c>
      <c r="P1947" t="s">
        <v>8295</v>
      </c>
      <c r="Q1947" s="5">
        <f t="shared" si="122"/>
        <v>3.4801799999999998</v>
      </c>
      <c r="R1947" s="6">
        <f t="shared" si="123"/>
        <v>511.79117647058825</v>
      </c>
      <c r="S1947" t="s">
        <v>8319</v>
      </c>
      <c r="T1947" t="s">
        <v>8349</v>
      </c>
    </row>
    <row r="1948" spans="1:20" ht="43.2" x14ac:dyDescent="0.3">
      <c r="A1948">
        <v>1946</v>
      </c>
      <c r="B1948" s="3" t="s">
        <v>1947</v>
      </c>
      <c r="C1948" s="3" t="s">
        <v>6056</v>
      </c>
      <c r="D1948">
        <v>7500</v>
      </c>
      <c r="E1948">
        <v>11231</v>
      </c>
      <c r="F1948" t="s">
        <v>8219</v>
      </c>
      <c r="G1948" t="s">
        <v>8224</v>
      </c>
      <c r="H1948" t="s">
        <v>8246</v>
      </c>
      <c r="I1948">
        <v>1397961361</v>
      </c>
      <c r="J1948" s="10">
        <f t="shared" si="120"/>
        <v>41749.108344907407</v>
      </c>
      <c r="K1948">
        <v>1392780961</v>
      </c>
      <c r="L1948" s="10">
        <f t="shared" si="121"/>
        <v>41689.150011574071</v>
      </c>
      <c r="M1948" t="b">
        <v>1</v>
      </c>
      <c r="N1948">
        <v>70</v>
      </c>
      <c r="O1948" t="b">
        <v>1</v>
      </c>
      <c r="P1948" t="s">
        <v>8295</v>
      </c>
      <c r="Q1948" s="5">
        <f t="shared" si="122"/>
        <v>1.4974666666666667</v>
      </c>
      <c r="R1948" s="6">
        <f t="shared" si="123"/>
        <v>160.44285714285715</v>
      </c>
      <c r="S1948" t="s">
        <v>8319</v>
      </c>
      <c r="T1948" t="s">
        <v>8349</v>
      </c>
    </row>
    <row r="1949" spans="1:20" ht="57.6" x14ac:dyDescent="0.3">
      <c r="A1949">
        <v>1947</v>
      </c>
      <c r="B1949" s="3" t="s">
        <v>1948</v>
      </c>
      <c r="C1949" s="3" t="s">
        <v>6057</v>
      </c>
      <c r="D1949">
        <v>800</v>
      </c>
      <c r="E1949">
        <v>805.07</v>
      </c>
      <c r="F1949" t="s">
        <v>8219</v>
      </c>
      <c r="G1949" t="s">
        <v>8224</v>
      </c>
      <c r="H1949" t="s">
        <v>8246</v>
      </c>
      <c r="I1949">
        <v>1258955940</v>
      </c>
      <c r="J1949" s="10">
        <f t="shared" si="120"/>
        <v>40140.249305555553</v>
      </c>
      <c r="K1949">
        <v>1255730520</v>
      </c>
      <c r="L1949" s="10">
        <f t="shared" si="121"/>
        <v>40102.918055555558</v>
      </c>
      <c r="M1949" t="b">
        <v>1</v>
      </c>
      <c r="N1949">
        <v>23</v>
      </c>
      <c r="O1949" t="b">
        <v>1</v>
      </c>
      <c r="P1949" t="s">
        <v>8295</v>
      </c>
      <c r="Q1949" s="5">
        <f t="shared" si="122"/>
        <v>1.0063375000000001</v>
      </c>
      <c r="R1949" s="6">
        <f t="shared" si="123"/>
        <v>35.003043478260871</v>
      </c>
      <c r="S1949" t="s">
        <v>8319</v>
      </c>
      <c r="T1949" t="s">
        <v>8349</v>
      </c>
    </row>
    <row r="1950" spans="1:20" ht="28.8" x14ac:dyDescent="0.3">
      <c r="A1950">
        <v>1948</v>
      </c>
      <c r="B1950" s="3" t="s">
        <v>1949</v>
      </c>
      <c r="C1950" s="3" t="s">
        <v>6058</v>
      </c>
      <c r="D1950">
        <v>100000</v>
      </c>
      <c r="E1950">
        <v>800211</v>
      </c>
      <c r="F1950" t="s">
        <v>8219</v>
      </c>
      <c r="G1950" t="s">
        <v>8224</v>
      </c>
      <c r="H1950" t="s">
        <v>8246</v>
      </c>
      <c r="I1950">
        <v>1465232520</v>
      </c>
      <c r="J1950" s="10">
        <f t="shared" si="120"/>
        <v>42527.709722222222</v>
      </c>
      <c r="K1950">
        <v>1460557809</v>
      </c>
      <c r="L1950" s="10">
        <f t="shared" si="121"/>
        <v>42473.604270833333</v>
      </c>
      <c r="M1950" t="b">
        <v>1</v>
      </c>
      <c r="N1950">
        <v>4245</v>
      </c>
      <c r="O1950" t="b">
        <v>1</v>
      </c>
      <c r="P1950" t="s">
        <v>8295</v>
      </c>
      <c r="Q1950" s="5">
        <f t="shared" si="122"/>
        <v>8.0021100000000001</v>
      </c>
      <c r="R1950" s="6">
        <f t="shared" si="123"/>
        <v>188.50671378091872</v>
      </c>
      <c r="S1950" t="s">
        <v>8319</v>
      </c>
      <c r="T1950" t="s">
        <v>8349</v>
      </c>
    </row>
    <row r="1951" spans="1:20" ht="43.2" x14ac:dyDescent="0.3">
      <c r="A1951">
        <v>1949</v>
      </c>
      <c r="B1951" s="3" t="s">
        <v>1950</v>
      </c>
      <c r="C1951" s="3" t="s">
        <v>6059</v>
      </c>
      <c r="D1951">
        <v>50000</v>
      </c>
      <c r="E1951">
        <v>53001.3</v>
      </c>
      <c r="F1951" t="s">
        <v>8219</v>
      </c>
      <c r="G1951" t="s">
        <v>8225</v>
      </c>
      <c r="H1951" t="s">
        <v>8247</v>
      </c>
      <c r="I1951">
        <v>1404986951</v>
      </c>
      <c r="J1951" s="10">
        <f t="shared" si="120"/>
        <v>41830.423043981478</v>
      </c>
      <c r="K1951">
        <v>1402394951</v>
      </c>
      <c r="L1951" s="10">
        <f t="shared" si="121"/>
        <v>41800.423043981478</v>
      </c>
      <c r="M1951" t="b">
        <v>1</v>
      </c>
      <c r="N1951">
        <v>943</v>
      </c>
      <c r="O1951" t="b">
        <v>1</v>
      </c>
      <c r="P1951" t="s">
        <v>8295</v>
      </c>
      <c r="Q1951" s="5">
        <f t="shared" si="122"/>
        <v>1.0600260000000001</v>
      </c>
      <c r="R1951" s="6">
        <f t="shared" si="123"/>
        <v>56.204984093319197</v>
      </c>
      <c r="S1951" t="s">
        <v>8319</v>
      </c>
      <c r="T1951" t="s">
        <v>8349</v>
      </c>
    </row>
    <row r="1952" spans="1:20" ht="43.2" x14ac:dyDescent="0.3">
      <c r="A1952">
        <v>1950</v>
      </c>
      <c r="B1952" s="3" t="s">
        <v>1951</v>
      </c>
      <c r="C1952" s="3" t="s">
        <v>6060</v>
      </c>
      <c r="D1952">
        <v>48000</v>
      </c>
      <c r="E1952">
        <v>96248.960000000006</v>
      </c>
      <c r="F1952" t="s">
        <v>8219</v>
      </c>
      <c r="G1952" t="s">
        <v>8224</v>
      </c>
      <c r="H1952" t="s">
        <v>8246</v>
      </c>
      <c r="I1952">
        <v>1303446073</v>
      </c>
      <c r="J1952" s="10">
        <f t="shared" si="120"/>
        <v>40655.181400462963</v>
      </c>
      <c r="K1952">
        <v>1300767673</v>
      </c>
      <c r="L1952" s="10">
        <f t="shared" si="121"/>
        <v>40624.181400462963</v>
      </c>
      <c r="M1952" t="b">
        <v>1</v>
      </c>
      <c r="N1952">
        <v>1876</v>
      </c>
      <c r="O1952" t="b">
        <v>1</v>
      </c>
      <c r="P1952" t="s">
        <v>8295</v>
      </c>
      <c r="Q1952" s="5">
        <f t="shared" si="122"/>
        <v>2.0051866666666669</v>
      </c>
      <c r="R1952" s="6">
        <f t="shared" si="123"/>
        <v>51.3054157782516</v>
      </c>
      <c r="S1952" t="s">
        <v>8319</v>
      </c>
      <c r="T1952" t="s">
        <v>8349</v>
      </c>
    </row>
    <row r="1953" spans="1:20" ht="43.2" x14ac:dyDescent="0.3">
      <c r="A1953">
        <v>1951</v>
      </c>
      <c r="B1953" s="3" t="s">
        <v>1952</v>
      </c>
      <c r="C1953" s="3" t="s">
        <v>6061</v>
      </c>
      <c r="D1953">
        <v>50000</v>
      </c>
      <c r="E1953">
        <v>106222</v>
      </c>
      <c r="F1953" t="s">
        <v>8219</v>
      </c>
      <c r="G1953" t="s">
        <v>8224</v>
      </c>
      <c r="H1953" t="s">
        <v>8246</v>
      </c>
      <c r="I1953">
        <v>1478516737</v>
      </c>
      <c r="J1953" s="10">
        <f t="shared" si="120"/>
        <v>42681.462233796294</v>
      </c>
      <c r="K1953">
        <v>1475921137</v>
      </c>
      <c r="L1953" s="10">
        <f t="shared" si="121"/>
        <v>42651.420567129629</v>
      </c>
      <c r="M1953" t="b">
        <v>1</v>
      </c>
      <c r="N1953">
        <v>834</v>
      </c>
      <c r="O1953" t="b">
        <v>1</v>
      </c>
      <c r="P1953" t="s">
        <v>8295</v>
      </c>
      <c r="Q1953" s="5">
        <f t="shared" si="122"/>
        <v>2.1244399999999999</v>
      </c>
      <c r="R1953" s="6">
        <f t="shared" si="123"/>
        <v>127.36450839328538</v>
      </c>
      <c r="S1953" t="s">
        <v>8319</v>
      </c>
      <c r="T1953" t="s">
        <v>8349</v>
      </c>
    </row>
    <row r="1954" spans="1:20" ht="43.2" x14ac:dyDescent="0.3">
      <c r="A1954">
        <v>1952</v>
      </c>
      <c r="B1954" s="3" t="s">
        <v>1953</v>
      </c>
      <c r="C1954" s="3" t="s">
        <v>6062</v>
      </c>
      <c r="D1954">
        <v>35000</v>
      </c>
      <c r="E1954">
        <v>69465.33</v>
      </c>
      <c r="F1954" t="s">
        <v>8219</v>
      </c>
      <c r="G1954" t="s">
        <v>8229</v>
      </c>
      <c r="H1954" t="s">
        <v>8251</v>
      </c>
      <c r="I1954">
        <v>1381934015</v>
      </c>
      <c r="J1954" s="10">
        <f t="shared" si="120"/>
        <v>41563.60665509259</v>
      </c>
      <c r="K1954">
        <v>1378737215</v>
      </c>
      <c r="L1954" s="10">
        <f t="shared" si="121"/>
        <v>41526.60665509259</v>
      </c>
      <c r="M1954" t="b">
        <v>1</v>
      </c>
      <c r="N1954">
        <v>682</v>
      </c>
      <c r="O1954" t="b">
        <v>1</v>
      </c>
      <c r="P1954" t="s">
        <v>8295</v>
      </c>
      <c r="Q1954" s="5">
        <f t="shared" si="122"/>
        <v>1.9847237142857144</v>
      </c>
      <c r="R1954" s="6">
        <f t="shared" si="123"/>
        <v>101.85532258064516</v>
      </c>
      <c r="S1954" t="s">
        <v>8319</v>
      </c>
      <c r="T1954" t="s">
        <v>8349</v>
      </c>
    </row>
    <row r="1955" spans="1:20" ht="43.2" x14ac:dyDescent="0.3">
      <c r="A1955">
        <v>1953</v>
      </c>
      <c r="B1955" s="3" t="s">
        <v>1954</v>
      </c>
      <c r="C1955" s="3" t="s">
        <v>6063</v>
      </c>
      <c r="D1955">
        <v>15000</v>
      </c>
      <c r="E1955">
        <v>33892</v>
      </c>
      <c r="F1955" t="s">
        <v>8219</v>
      </c>
      <c r="G1955" t="s">
        <v>8224</v>
      </c>
      <c r="H1955" t="s">
        <v>8246</v>
      </c>
      <c r="I1955">
        <v>1330657200</v>
      </c>
      <c r="J1955" s="10">
        <f t="shared" si="120"/>
        <v>40970.125</v>
      </c>
      <c r="K1955">
        <v>1328158065</v>
      </c>
      <c r="L1955" s="10">
        <f t="shared" si="121"/>
        <v>40941.199826388889</v>
      </c>
      <c r="M1955" t="b">
        <v>1</v>
      </c>
      <c r="N1955">
        <v>147</v>
      </c>
      <c r="O1955" t="b">
        <v>1</v>
      </c>
      <c r="P1955" t="s">
        <v>8295</v>
      </c>
      <c r="Q1955" s="5">
        <f t="shared" si="122"/>
        <v>2.2594666666666665</v>
      </c>
      <c r="R1955" s="6">
        <f t="shared" si="123"/>
        <v>230.55782312925169</v>
      </c>
      <c r="S1955" t="s">
        <v>8319</v>
      </c>
      <c r="T1955" t="s">
        <v>8349</v>
      </c>
    </row>
    <row r="1956" spans="1:20" ht="28.8" x14ac:dyDescent="0.3">
      <c r="A1956">
        <v>1954</v>
      </c>
      <c r="B1956" s="3" t="s">
        <v>1955</v>
      </c>
      <c r="C1956" s="3" t="s">
        <v>6064</v>
      </c>
      <c r="D1956">
        <v>50000</v>
      </c>
      <c r="E1956">
        <v>349474</v>
      </c>
      <c r="F1956" t="s">
        <v>8219</v>
      </c>
      <c r="G1956" t="s">
        <v>8224</v>
      </c>
      <c r="H1956" t="s">
        <v>8246</v>
      </c>
      <c r="I1956">
        <v>1457758800</v>
      </c>
      <c r="J1956" s="10">
        <f t="shared" si="120"/>
        <v>42441.208333333328</v>
      </c>
      <c r="K1956">
        <v>1453730176</v>
      </c>
      <c r="L1956" s="10">
        <f t="shared" si="121"/>
        <v>42394.580740740741</v>
      </c>
      <c r="M1956" t="b">
        <v>1</v>
      </c>
      <c r="N1956">
        <v>415</v>
      </c>
      <c r="O1956" t="b">
        <v>1</v>
      </c>
      <c r="P1956" t="s">
        <v>8295</v>
      </c>
      <c r="Q1956" s="5">
        <f t="shared" si="122"/>
        <v>6.9894800000000004</v>
      </c>
      <c r="R1956" s="6">
        <f t="shared" si="123"/>
        <v>842.10602409638557</v>
      </c>
      <c r="S1956" t="s">
        <v>8319</v>
      </c>
      <c r="T1956" t="s">
        <v>8349</v>
      </c>
    </row>
    <row r="1957" spans="1:20" ht="43.2" x14ac:dyDescent="0.3">
      <c r="A1957">
        <v>1955</v>
      </c>
      <c r="B1957" s="3" t="s">
        <v>1956</v>
      </c>
      <c r="C1957" s="3" t="s">
        <v>6065</v>
      </c>
      <c r="D1957">
        <v>42000</v>
      </c>
      <c r="E1957">
        <v>167410.01999999999</v>
      </c>
      <c r="F1957" t="s">
        <v>8219</v>
      </c>
      <c r="G1957" t="s">
        <v>8224</v>
      </c>
      <c r="H1957" t="s">
        <v>8246</v>
      </c>
      <c r="I1957">
        <v>1337799600</v>
      </c>
      <c r="J1957" s="10">
        <f t="shared" si="120"/>
        <v>41052.791666666664</v>
      </c>
      <c r="K1957">
        <v>1334989881</v>
      </c>
      <c r="L1957" s="10">
        <f t="shared" si="121"/>
        <v>41020.271770833337</v>
      </c>
      <c r="M1957" t="b">
        <v>1</v>
      </c>
      <c r="N1957">
        <v>290</v>
      </c>
      <c r="O1957" t="b">
        <v>1</v>
      </c>
      <c r="P1957" t="s">
        <v>8295</v>
      </c>
      <c r="Q1957" s="5">
        <f t="shared" si="122"/>
        <v>3.9859528571428569</v>
      </c>
      <c r="R1957" s="6">
        <f t="shared" si="123"/>
        <v>577.27593103448271</v>
      </c>
      <c r="S1957" t="s">
        <v>8319</v>
      </c>
      <c r="T1957" t="s">
        <v>8349</v>
      </c>
    </row>
    <row r="1958" spans="1:20" ht="43.2" x14ac:dyDescent="0.3">
      <c r="A1958">
        <v>1956</v>
      </c>
      <c r="B1958" s="3" t="s">
        <v>1957</v>
      </c>
      <c r="C1958" s="3" t="s">
        <v>6066</v>
      </c>
      <c r="D1958">
        <v>60000</v>
      </c>
      <c r="E1958">
        <v>176420</v>
      </c>
      <c r="F1958" t="s">
        <v>8219</v>
      </c>
      <c r="G1958" t="s">
        <v>8224</v>
      </c>
      <c r="H1958" t="s">
        <v>8246</v>
      </c>
      <c r="I1958">
        <v>1429391405</v>
      </c>
      <c r="J1958" s="10">
        <f t="shared" si="120"/>
        <v>42112.882002314815</v>
      </c>
      <c r="K1958">
        <v>1425507005</v>
      </c>
      <c r="L1958" s="10">
        <f t="shared" si="121"/>
        <v>42067.923668981486</v>
      </c>
      <c r="M1958" t="b">
        <v>1</v>
      </c>
      <c r="N1958">
        <v>365</v>
      </c>
      <c r="O1958" t="b">
        <v>1</v>
      </c>
      <c r="P1958" t="s">
        <v>8295</v>
      </c>
      <c r="Q1958" s="5">
        <f t="shared" si="122"/>
        <v>2.9403333333333332</v>
      </c>
      <c r="R1958" s="6">
        <f t="shared" si="123"/>
        <v>483.34246575342468</v>
      </c>
      <c r="S1958" t="s">
        <v>8319</v>
      </c>
      <c r="T1958" t="s">
        <v>8349</v>
      </c>
    </row>
    <row r="1959" spans="1:20" ht="28.8" x14ac:dyDescent="0.3">
      <c r="A1959">
        <v>1957</v>
      </c>
      <c r="B1959" s="3" t="s">
        <v>1958</v>
      </c>
      <c r="C1959" s="3" t="s">
        <v>6067</v>
      </c>
      <c r="D1959">
        <v>30000</v>
      </c>
      <c r="E1959">
        <v>50251.41</v>
      </c>
      <c r="F1959" t="s">
        <v>8219</v>
      </c>
      <c r="G1959" t="s">
        <v>8224</v>
      </c>
      <c r="H1959" t="s">
        <v>8246</v>
      </c>
      <c r="I1959">
        <v>1351304513</v>
      </c>
      <c r="J1959" s="10">
        <f t="shared" si="120"/>
        <v>41209.098530092589</v>
      </c>
      <c r="K1959">
        <v>1348712513</v>
      </c>
      <c r="L1959" s="10">
        <f t="shared" si="121"/>
        <v>41179.098530092589</v>
      </c>
      <c r="M1959" t="b">
        <v>1</v>
      </c>
      <c r="N1959">
        <v>660</v>
      </c>
      <c r="O1959" t="b">
        <v>1</v>
      </c>
      <c r="P1959" t="s">
        <v>8295</v>
      </c>
      <c r="Q1959" s="5">
        <f t="shared" si="122"/>
        <v>1.6750470000000002</v>
      </c>
      <c r="R1959" s="6">
        <f t="shared" si="123"/>
        <v>76.138500000000008</v>
      </c>
      <c r="S1959" t="s">
        <v>8319</v>
      </c>
      <c r="T1959" t="s">
        <v>8349</v>
      </c>
    </row>
    <row r="1960" spans="1:20" ht="43.2" x14ac:dyDescent="0.3">
      <c r="A1960">
        <v>1958</v>
      </c>
      <c r="B1960" s="3" t="s">
        <v>1959</v>
      </c>
      <c r="C1960" s="3" t="s">
        <v>6068</v>
      </c>
      <c r="D1960">
        <v>7000</v>
      </c>
      <c r="E1960">
        <v>100490.02</v>
      </c>
      <c r="F1960" t="s">
        <v>8219</v>
      </c>
      <c r="G1960" t="s">
        <v>8224</v>
      </c>
      <c r="H1960" t="s">
        <v>8246</v>
      </c>
      <c r="I1960">
        <v>1364078561</v>
      </c>
      <c r="J1960" s="10">
        <f t="shared" si="120"/>
        <v>41356.94630787037</v>
      </c>
      <c r="K1960">
        <v>1361490161</v>
      </c>
      <c r="L1960" s="10">
        <f t="shared" si="121"/>
        <v>41326.987974537034</v>
      </c>
      <c r="M1960" t="b">
        <v>1</v>
      </c>
      <c r="N1960">
        <v>1356</v>
      </c>
      <c r="O1960" t="b">
        <v>1</v>
      </c>
      <c r="P1960" t="s">
        <v>8295</v>
      </c>
      <c r="Q1960" s="5">
        <f t="shared" si="122"/>
        <v>14.355717142857143</v>
      </c>
      <c r="R1960" s="6">
        <f t="shared" si="123"/>
        <v>74.107684365781708</v>
      </c>
      <c r="S1960" t="s">
        <v>8319</v>
      </c>
      <c r="T1960" t="s">
        <v>8349</v>
      </c>
    </row>
    <row r="1961" spans="1:20" ht="57.6" x14ac:dyDescent="0.3">
      <c r="A1961">
        <v>1959</v>
      </c>
      <c r="B1961" s="3" t="s">
        <v>1960</v>
      </c>
      <c r="C1961" s="3" t="s">
        <v>6069</v>
      </c>
      <c r="D1961">
        <v>10000</v>
      </c>
      <c r="E1961">
        <v>15673.44</v>
      </c>
      <c r="F1961" t="s">
        <v>8219</v>
      </c>
      <c r="G1961" t="s">
        <v>8224</v>
      </c>
      <c r="H1961" t="s">
        <v>8246</v>
      </c>
      <c r="I1961">
        <v>1412121600</v>
      </c>
      <c r="J1961" s="10">
        <f t="shared" si="120"/>
        <v>41913</v>
      </c>
      <c r="K1961">
        <v>1408565860</v>
      </c>
      <c r="L1961" s="10">
        <f t="shared" si="121"/>
        <v>41871.845601851855</v>
      </c>
      <c r="M1961" t="b">
        <v>1</v>
      </c>
      <c r="N1961">
        <v>424</v>
      </c>
      <c r="O1961" t="b">
        <v>1</v>
      </c>
      <c r="P1961" t="s">
        <v>8295</v>
      </c>
      <c r="Q1961" s="5">
        <f t="shared" si="122"/>
        <v>1.5673440000000001</v>
      </c>
      <c r="R1961" s="6">
        <f t="shared" si="123"/>
        <v>36.965660377358489</v>
      </c>
      <c r="S1961" t="s">
        <v>8319</v>
      </c>
      <c r="T1961" t="s">
        <v>8349</v>
      </c>
    </row>
    <row r="1962" spans="1:20" ht="43.2" x14ac:dyDescent="0.3">
      <c r="A1962">
        <v>1960</v>
      </c>
      <c r="B1962" s="3" t="s">
        <v>1961</v>
      </c>
      <c r="C1962" s="3" t="s">
        <v>6070</v>
      </c>
      <c r="D1962">
        <v>70000</v>
      </c>
      <c r="E1962">
        <v>82532</v>
      </c>
      <c r="F1962" t="s">
        <v>8219</v>
      </c>
      <c r="G1962" t="s">
        <v>8235</v>
      </c>
      <c r="H1962" t="s">
        <v>8255</v>
      </c>
      <c r="I1962">
        <v>1419151341</v>
      </c>
      <c r="J1962" s="10">
        <f t="shared" si="120"/>
        <v>41994.362743055557</v>
      </c>
      <c r="K1962">
        <v>1416559341</v>
      </c>
      <c r="L1962" s="10">
        <f t="shared" si="121"/>
        <v>41964.362743055557</v>
      </c>
      <c r="M1962" t="b">
        <v>1</v>
      </c>
      <c r="N1962">
        <v>33</v>
      </c>
      <c r="O1962" t="b">
        <v>1</v>
      </c>
      <c r="P1962" t="s">
        <v>8295</v>
      </c>
      <c r="Q1962" s="5">
        <f t="shared" si="122"/>
        <v>1.1790285714285715</v>
      </c>
      <c r="R1962" s="6">
        <f t="shared" si="123"/>
        <v>2500.969696969697</v>
      </c>
      <c r="S1962" t="s">
        <v>8319</v>
      </c>
      <c r="T1962" t="s">
        <v>8349</v>
      </c>
    </row>
    <row r="1963" spans="1:20" ht="43.2" x14ac:dyDescent="0.3">
      <c r="A1963">
        <v>1961</v>
      </c>
      <c r="B1963" s="3" t="s">
        <v>1962</v>
      </c>
      <c r="C1963" s="3" t="s">
        <v>6071</v>
      </c>
      <c r="D1963">
        <v>10000</v>
      </c>
      <c r="E1963">
        <v>110538.12</v>
      </c>
      <c r="F1963" t="s">
        <v>8219</v>
      </c>
      <c r="G1963" t="s">
        <v>8224</v>
      </c>
      <c r="H1963" t="s">
        <v>8246</v>
      </c>
      <c r="I1963">
        <v>1349495940</v>
      </c>
      <c r="J1963" s="10">
        <f t="shared" si="120"/>
        <v>41188.165972222225</v>
      </c>
      <c r="K1963">
        <v>1346042417</v>
      </c>
      <c r="L1963" s="10">
        <f t="shared" si="121"/>
        <v>41148.194641203707</v>
      </c>
      <c r="M1963" t="b">
        <v>1</v>
      </c>
      <c r="N1963">
        <v>1633</v>
      </c>
      <c r="O1963" t="b">
        <v>1</v>
      </c>
      <c r="P1963" t="s">
        <v>8295</v>
      </c>
      <c r="Q1963" s="5">
        <f t="shared" si="122"/>
        <v>11.053811999999999</v>
      </c>
      <c r="R1963" s="6">
        <f t="shared" si="123"/>
        <v>67.690214329454989</v>
      </c>
      <c r="S1963" t="s">
        <v>8319</v>
      </c>
      <c r="T1963" t="s">
        <v>8349</v>
      </c>
    </row>
    <row r="1964" spans="1:20" ht="43.2" x14ac:dyDescent="0.3">
      <c r="A1964">
        <v>1962</v>
      </c>
      <c r="B1964" s="3" t="s">
        <v>1963</v>
      </c>
      <c r="C1964" s="3" t="s">
        <v>6072</v>
      </c>
      <c r="D1964">
        <v>10000</v>
      </c>
      <c r="E1964">
        <v>19292.5</v>
      </c>
      <c r="F1964" t="s">
        <v>8219</v>
      </c>
      <c r="G1964" t="s">
        <v>8224</v>
      </c>
      <c r="H1964" t="s">
        <v>8246</v>
      </c>
      <c r="I1964">
        <v>1400006636</v>
      </c>
      <c r="J1964" s="10">
        <f t="shared" si="120"/>
        <v>41772.780509259261</v>
      </c>
      <c r="K1964">
        <v>1397414636</v>
      </c>
      <c r="L1964" s="10">
        <f t="shared" si="121"/>
        <v>41742.780509259261</v>
      </c>
      <c r="M1964" t="b">
        <v>1</v>
      </c>
      <c r="N1964">
        <v>306</v>
      </c>
      <c r="O1964" t="b">
        <v>1</v>
      </c>
      <c r="P1964" t="s">
        <v>8295</v>
      </c>
      <c r="Q1964" s="5">
        <f t="shared" si="122"/>
        <v>1.9292499999999999</v>
      </c>
      <c r="R1964" s="6">
        <f t="shared" si="123"/>
        <v>63.04738562091503</v>
      </c>
      <c r="S1964" t="s">
        <v>8319</v>
      </c>
      <c r="T1964" t="s">
        <v>8349</v>
      </c>
    </row>
    <row r="1965" spans="1:20" ht="43.2" x14ac:dyDescent="0.3">
      <c r="A1965">
        <v>1963</v>
      </c>
      <c r="B1965" s="3" t="s">
        <v>1964</v>
      </c>
      <c r="C1965" s="3" t="s">
        <v>6073</v>
      </c>
      <c r="D1965">
        <v>19000</v>
      </c>
      <c r="E1965">
        <v>24108</v>
      </c>
      <c r="F1965" t="s">
        <v>8219</v>
      </c>
      <c r="G1965" t="s">
        <v>8225</v>
      </c>
      <c r="H1965" t="s">
        <v>8247</v>
      </c>
      <c r="I1965">
        <v>1410862734</v>
      </c>
      <c r="J1965" s="10">
        <f t="shared" si="120"/>
        <v>41898.429791666669</v>
      </c>
      <c r="K1965">
        <v>1407838734</v>
      </c>
      <c r="L1965" s="10">
        <f t="shared" si="121"/>
        <v>41863.429791666669</v>
      </c>
      <c r="M1965" t="b">
        <v>1</v>
      </c>
      <c r="N1965">
        <v>205</v>
      </c>
      <c r="O1965" t="b">
        <v>1</v>
      </c>
      <c r="P1965" t="s">
        <v>8295</v>
      </c>
      <c r="Q1965" s="5">
        <f t="shared" si="122"/>
        <v>1.268842105263158</v>
      </c>
      <c r="R1965" s="6">
        <f t="shared" si="123"/>
        <v>117.6</v>
      </c>
      <c r="S1965" t="s">
        <v>8319</v>
      </c>
      <c r="T1965" t="s">
        <v>8349</v>
      </c>
    </row>
    <row r="1966" spans="1:20" ht="43.2" x14ac:dyDescent="0.3">
      <c r="A1966">
        <v>1964</v>
      </c>
      <c r="B1966" s="3" t="s">
        <v>1965</v>
      </c>
      <c r="C1966" s="3" t="s">
        <v>6074</v>
      </c>
      <c r="D1966">
        <v>89200</v>
      </c>
      <c r="E1966">
        <v>231543.12</v>
      </c>
      <c r="F1966" t="s">
        <v>8219</v>
      </c>
      <c r="G1966" t="s">
        <v>8237</v>
      </c>
      <c r="H1966" t="s">
        <v>8249</v>
      </c>
      <c r="I1966">
        <v>1461306772</v>
      </c>
      <c r="J1966" s="10">
        <f t="shared" si="120"/>
        <v>42482.272824074069</v>
      </c>
      <c r="K1966">
        <v>1458714772</v>
      </c>
      <c r="L1966" s="10">
        <f t="shared" si="121"/>
        <v>42452.272824074069</v>
      </c>
      <c r="M1966" t="b">
        <v>1</v>
      </c>
      <c r="N1966">
        <v>1281</v>
      </c>
      <c r="O1966" t="b">
        <v>1</v>
      </c>
      <c r="P1966" t="s">
        <v>8295</v>
      </c>
      <c r="Q1966" s="5">
        <f t="shared" si="122"/>
        <v>2.5957748878923765</v>
      </c>
      <c r="R1966" s="6">
        <f t="shared" si="123"/>
        <v>180.75185011709601</v>
      </c>
      <c r="S1966" t="s">
        <v>8319</v>
      </c>
      <c r="T1966" t="s">
        <v>8349</v>
      </c>
    </row>
    <row r="1967" spans="1:20" ht="43.2" x14ac:dyDescent="0.3">
      <c r="A1967">
        <v>1965</v>
      </c>
      <c r="B1967" s="3" t="s">
        <v>1966</v>
      </c>
      <c r="C1967" s="3" t="s">
        <v>6075</v>
      </c>
      <c r="D1967">
        <v>5000</v>
      </c>
      <c r="E1967">
        <v>13114</v>
      </c>
      <c r="F1967" t="s">
        <v>8219</v>
      </c>
      <c r="G1967" t="s">
        <v>8224</v>
      </c>
      <c r="H1967" t="s">
        <v>8246</v>
      </c>
      <c r="I1967">
        <v>1326330000</v>
      </c>
      <c r="J1967" s="10">
        <f t="shared" si="120"/>
        <v>40920.041666666664</v>
      </c>
      <c r="K1967">
        <v>1324433310</v>
      </c>
      <c r="L1967" s="10">
        <f t="shared" si="121"/>
        <v>40898.089236111111</v>
      </c>
      <c r="M1967" t="b">
        <v>1</v>
      </c>
      <c r="N1967">
        <v>103</v>
      </c>
      <c r="O1967" t="b">
        <v>1</v>
      </c>
      <c r="P1967" t="s">
        <v>8295</v>
      </c>
      <c r="Q1967" s="5">
        <f t="shared" si="122"/>
        <v>2.6227999999999998</v>
      </c>
      <c r="R1967" s="6">
        <f t="shared" si="123"/>
        <v>127.32038834951456</v>
      </c>
      <c r="S1967" t="s">
        <v>8319</v>
      </c>
      <c r="T1967" t="s">
        <v>8349</v>
      </c>
    </row>
    <row r="1968" spans="1:20" ht="43.2" x14ac:dyDescent="0.3">
      <c r="A1968">
        <v>1966</v>
      </c>
      <c r="B1968" s="3" t="s">
        <v>1967</v>
      </c>
      <c r="C1968" s="3" t="s">
        <v>6076</v>
      </c>
      <c r="D1968">
        <v>100000</v>
      </c>
      <c r="E1968">
        <v>206743.09</v>
      </c>
      <c r="F1968" t="s">
        <v>8219</v>
      </c>
      <c r="G1968" t="s">
        <v>8224</v>
      </c>
      <c r="H1968" t="s">
        <v>8246</v>
      </c>
      <c r="I1968">
        <v>1408021098</v>
      </c>
      <c r="J1968" s="10">
        <f t="shared" si="120"/>
        <v>41865.540486111109</v>
      </c>
      <c r="K1968">
        <v>1405429098</v>
      </c>
      <c r="L1968" s="10">
        <f t="shared" si="121"/>
        <v>41835.540486111109</v>
      </c>
      <c r="M1968" t="b">
        <v>1</v>
      </c>
      <c r="N1968">
        <v>1513</v>
      </c>
      <c r="O1968" t="b">
        <v>1</v>
      </c>
      <c r="P1968" t="s">
        <v>8295</v>
      </c>
      <c r="Q1968" s="5">
        <f t="shared" si="122"/>
        <v>2.0674309000000002</v>
      </c>
      <c r="R1968" s="6">
        <f t="shared" si="123"/>
        <v>136.6444745538665</v>
      </c>
      <c r="S1968" t="s">
        <v>8319</v>
      </c>
      <c r="T1968" t="s">
        <v>8349</v>
      </c>
    </row>
    <row r="1969" spans="1:20" ht="43.2" x14ac:dyDescent="0.3">
      <c r="A1969">
        <v>1967</v>
      </c>
      <c r="B1969" s="3" t="s">
        <v>1968</v>
      </c>
      <c r="C1969" s="3" t="s">
        <v>6077</v>
      </c>
      <c r="D1969">
        <v>20000</v>
      </c>
      <c r="E1969">
        <v>74026</v>
      </c>
      <c r="F1969" t="s">
        <v>8219</v>
      </c>
      <c r="G1969" t="s">
        <v>8224</v>
      </c>
      <c r="H1969" t="s">
        <v>8246</v>
      </c>
      <c r="I1969">
        <v>1398959729</v>
      </c>
      <c r="J1969" s="10">
        <f t="shared" si="120"/>
        <v>41760.663530092592</v>
      </c>
      <c r="K1969">
        <v>1396367729</v>
      </c>
      <c r="L1969" s="10">
        <f t="shared" si="121"/>
        <v>41730.663530092592</v>
      </c>
      <c r="M1969" t="b">
        <v>1</v>
      </c>
      <c r="N1969">
        <v>405</v>
      </c>
      <c r="O1969" t="b">
        <v>1</v>
      </c>
      <c r="P1969" t="s">
        <v>8295</v>
      </c>
      <c r="Q1969" s="5">
        <f t="shared" si="122"/>
        <v>3.7012999999999998</v>
      </c>
      <c r="R1969" s="6">
        <f t="shared" si="123"/>
        <v>182.78024691358024</v>
      </c>
      <c r="S1969" t="s">
        <v>8319</v>
      </c>
      <c r="T1969" t="s">
        <v>8349</v>
      </c>
    </row>
    <row r="1970" spans="1:20" ht="28.8" x14ac:dyDescent="0.3">
      <c r="A1970">
        <v>1968</v>
      </c>
      <c r="B1970" s="3" t="s">
        <v>1969</v>
      </c>
      <c r="C1970" s="3" t="s">
        <v>6078</v>
      </c>
      <c r="D1970">
        <v>50000</v>
      </c>
      <c r="E1970">
        <v>142483</v>
      </c>
      <c r="F1970" t="s">
        <v>8219</v>
      </c>
      <c r="G1970" t="s">
        <v>8224</v>
      </c>
      <c r="H1970" t="s">
        <v>8246</v>
      </c>
      <c r="I1970">
        <v>1480777515</v>
      </c>
      <c r="J1970" s="10">
        <f t="shared" si="120"/>
        <v>42707.628645833334</v>
      </c>
      <c r="K1970">
        <v>1478095515</v>
      </c>
      <c r="L1970" s="10">
        <f t="shared" si="121"/>
        <v>42676.586979166663</v>
      </c>
      <c r="M1970" t="b">
        <v>1</v>
      </c>
      <c r="N1970">
        <v>510</v>
      </c>
      <c r="O1970" t="b">
        <v>1</v>
      </c>
      <c r="P1970" t="s">
        <v>8295</v>
      </c>
      <c r="Q1970" s="5">
        <f t="shared" si="122"/>
        <v>2.8496600000000001</v>
      </c>
      <c r="R1970" s="6">
        <f t="shared" si="123"/>
        <v>279.37843137254902</v>
      </c>
      <c r="S1970" t="s">
        <v>8319</v>
      </c>
      <c r="T1970" t="s">
        <v>8349</v>
      </c>
    </row>
    <row r="1971" spans="1:20" ht="43.2" x14ac:dyDescent="0.3">
      <c r="A1971">
        <v>1969</v>
      </c>
      <c r="B1971" s="3" t="s">
        <v>1970</v>
      </c>
      <c r="C1971" s="3" t="s">
        <v>6079</v>
      </c>
      <c r="D1971">
        <v>20000</v>
      </c>
      <c r="E1971">
        <v>115816</v>
      </c>
      <c r="F1971" t="s">
        <v>8219</v>
      </c>
      <c r="G1971" t="s">
        <v>8225</v>
      </c>
      <c r="H1971" t="s">
        <v>8247</v>
      </c>
      <c r="I1971">
        <v>1470423668</v>
      </c>
      <c r="J1971" s="10">
        <f t="shared" si="120"/>
        <v>42587.792453703703</v>
      </c>
      <c r="K1971">
        <v>1467831668</v>
      </c>
      <c r="L1971" s="10">
        <f t="shared" si="121"/>
        <v>42557.792453703703</v>
      </c>
      <c r="M1971" t="b">
        <v>1</v>
      </c>
      <c r="N1971">
        <v>1887</v>
      </c>
      <c r="O1971" t="b">
        <v>1</v>
      </c>
      <c r="P1971" t="s">
        <v>8295</v>
      </c>
      <c r="Q1971" s="5">
        <f t="shared" si="122"/>
        <v>5.7907999999999999</v>
      </c>
      <c r="R1971" s="6">
        <f t="shared" si="123"/>
        <v>61.375728669846318</v>
      </c>
      <c r="S1971" t="s">
        <v>8319</v>
      </c>
      <c r="T1971" t="s">
        <v>8349</v>
      </c>
    </row>
    <row r="1972" spans="1:20" ht="43.2" x14ac:dyDescent="0.3">
      <c r="A1972">
        <v>1970</v>
      </c>
      <c r="B1972" s="3" t="s">
        <v>1971</v>
      </c>
      <c r="C1972" s="3" t="s">
        <v>6080</v>
      </c>
      <c r="D1972">
        <v>5000</v>
      </c>
      <c r="E1972">
        <v>56590</v>
      </c>
      <c r="F1972" t="s">
        <v>8219</v>
      </c>
      <c r="G1972" t="s">
        <v>8224</v>
      </c>
      <c r="H1972" t="s">
        <v>8246</v>
      </c>
      <c r="I1972">
        <v>1366429101</v>
      </c>
      <c r="J1972" s="10">
        <f t="shared" si="120"/>
        <v>41384.151631944449</v>
      </c>
      <c r="K1972">
        <v>1361248701</v>
      </c>
      <c r="L1972" s="10">
        <f t="shared" si="121"/>
        <v>41324.193298611113</v>
      </c>
      <c r="M1972" t="b">
        <v>1</v>
      </c>
      <c r="N1972">
        <v>701</v>
      </c>
      <c r="O1972" t="b">
        <v>1</v>
      </c>
      <c r="P1972" t="s">
        <v>8295</v>
      </c>
      <c r="Q1972" s="5">
        <f t="shared" si="122"/>
        <v>11.318</v>
      </c>
      <c r="R1972" s="6">
        <f t="shared" si="123"/>
        <v>80.727532097004286</v>
      </c>
      <c r="S1972" t="s">
        <v>8319</v>
      </c>
      <c r="T1972" t="s">
        <v>8349</v>
      </c>
    </row>
    <row r="1973" spans="1:20" ht="43.2" x14ac:dyDescent="0.3">
      <c r="A1973">
        <v>1971</v>
      </c>
      <c r="B1973" s="3" t="s">
        <v>1972</v>
      </c>
      <c r="C1973" s="3" t="s">
        <v>6081</v>
      </c>
      <c r="D1973">
        <v>400000</v>
      </c>
      <c r="E1973">
        <v>1052110.8700000001</v>
      </c>
      <c r="F1973" t="s">
        <v>8219</v>
      </c>
      <c r="G1973" t="s">
        <v>8224</v>
      </c>
      <c r="H1973" t="s">
        <v>8246</v>
      </c>
      <c r="I1973">
        <v>1384488000</v>
      </c>
      <c r="J1973" s="10">
        <f t="shared" si="120"/>
        <v>41593.166666666664</v>
      </c>
      <c r="K1973">
        <v>1381752061</v>
      </c>
      <c r="L1973" s="10">
        <f t="shared" si="121"/>
        <v>41561.500706018516</v>
      </c>
      <c r="M1973" t="b">
        <v>1</v>
      </c>
      <c r="N1973">
        <v>3863</v>
      </c>
      <c r="O1973" t="b">
        <v>1</v>
      </c>
      <c r="P1973" t="s">
        <v>8295</v>
      </c>
      <c r="Q1973" s="5">
        <f t="shared" si="122"/>
        <v>2.6302771750000002</v>
      </c>
      <c r="R1973" s="6">
        <f t="shared" si="123"/>
        <v>272.35590732591254</v>
      </c>
      <c r="S1973" t="s">
        <v>8319</v>
      </c>
      <c r="T1973" t="s">
        <v>8349</v>
      </c>
    </row>
    <row r="1974" spans="1:20" ht="43.2" x14ac:dyDescent="0.3">
      <c r="A1974">
        <v>1972</v>
      </c>
      <c r="B1974" s="3" t="s">
        <v>1973</v>
      </c>
      <c r="C1974" s="3" t="s">
        <v>6082</v>
      </c>
      <c r="D1974">
        <v>2500</v>
      </c>
      <c r="E1974">
        <v>16862</v>
      </c>
      <c r="F1974" t="s">
        <v>8219</v>
      </c>
      <c r="G1974" t="s">
        <v>8224</v>
      </c>
      <c r="H1974" t="s">
        <v>8246</v>
      </c>
      <c r="I1974">
        <v>1353201444</v>
      </c>
      <c r="J1974" s="10">
        <f t="shared" si="120"/>
        <v>41231.053749999999</v>
      </c>
      <c r="K1974">
        <v>1350605844</v>
      </c>
      <c r="L1974" s="10">
        <f t="shared" si="121"/>
        <v>41201.012083333335</v>
      </c>
      <c r="M1974" t="b">
        <v>1</v>
      </c>
      <c r="N1974">
        <v>238</v>
      </c>
      <c r="O1974" t="b">
        <v>1</v>
      </c>
      <c r="P1974" t="s">
        <v>8295</v>
      </c>
      <c r="Q1974" s="5">
        <f t="shared" si="122"/>
        <v>6.7447999999999997</v>
      </c>
      <c r="R1974" s="6">
        <f t="shared" si="123"/>
        <v>70.848739495798313</v>
      </c>
      <c r="S1974" t="s">
        <v>8319</v>
      </c>
      <c r="T1974" t="s">
        <v>8349</v>
      </c>
    </row>
    <row r="1975" spans="1:20" ht="43.2" x14ac:dyDescent="0.3">
      <c r="A1975">
        <v>1973</v>
      </c>
      <c r="B1975" s="3" t="s">
        <v>1974</v>
      </c>
      <c r="C1975" s="3" t="s">
        <v>6083</v>
      </c>
      <c r="D1975">
        <v>198000</v>
      </c>
      <c r="E1975">
        <v>508525.01</v>
      </c>
      <c r="F1975" t="s">
        <v>8219</v>
      </c>
      <c r="G1975" t="s">
        <v>8224</v>
      </c>
      <c r="H1975" t="s">
        <v>8246</v>
      </c>
      <c r="I1975">
        <v>1470466800</v>
      </c>
      <c r="J1975" s="10">
        <f t="shared" si="120"/>
        <v>42588.291666666672</v>
      </c>
      <c r="K1975">
        <v>1467134464</v>
      </c>
      <c r="L1975" s="10">
        <f t="shared" si="121"/>
        <v>42549.722962962958</v>
      </c>
      <c r="M1975" t="b">
        <v>1</v>
      </c>
      <c r="N1975">
        <v>2051</v>
      </c>
      <c r="O1975" t="b">
        <v>1</v>
      </c>
      <c r="P1975" t="s">
        <v>8295</v>
      </c>
      <c r="Q1975" s="5">
        <f t="shared" si="122"/>
        <v>2.5683081313131315</v>
      </c>
      <c r="R1975" s="6">
        <f t="shared" si="123"/>
        <v>247.94003412969283</v>
      </c>
      <c r="S1975" t="s">
        <v>8319</v>
      </c>
      <c r="T1975" t="s">
        <v>8349</v>
      </c>
    </row>
    <row r="1976" spans="1:20" ht="43.2" x14ac:dyDescent="0.3">
      <c r="A1976">
        <v>1974</v>
      </c>
      <c r="B1976" s="3" t="s">
        <v>1975</v>
      </c>
      <c r="C1976" s="3" t="s">
        <v>6084</v>
      </c>
      <c r="D1976">
        <v>20000</v>
      </c>
      <c r="E1976">
        <v>75099.199999999997</v>
      </c>
      <c r="F1976" t="s">
        <v>8219</v>
      </c>
      <c r="G1976" t="s">
        <v>8225</v>
      </c>
      <c r="H1976" t="s">
        <v>8247</v>
      </c>
      <c r="I1976">
        <v>1376899269</v>
      </c>
      <c r="J1976" s="10">
        <f t="shared" si="120"/>
        <v>41505.334131944444</v>
      </c>
      <c r="K1976">
        <v>1371715269</v>
      </c>
      <c r="L1976" s="10">
        <f t="shared" si="121"/>
        <v>41445.334131944444</v>
      </c>
      <c r="M1976" t="b">
        <v>1</v>
      </c>
      <c r="N1976">
        <v>402</v>
      </c>
      <c r="O1976" t="b">
        <v>1</v>
      </c>
      <c r="P1976" t="s">
        <v>8295</v>
      </c>
      <c r="Q1976" s="5">
        <f t="shared" si="122"/>
        <v>3.7549600000000001</v>
      </c>
      <c r="R1976" s="6">
        <f t="shared" si="123"/>
        <v>186.81393034825871</v>
      </c>
      <c r="S1976" t="s">
        <v>8319</v>
      </c>
      <c r="T1976" t="s">
        <v>8349</v>
      </c>
    </row>
    <row r="1977" spans="1:20" ht="28.8" x14ac:dyDescent="0.3">
      <c r="A1977">
        <v>1975</v>
      </c>
      <c r="B1977" s="3" t="s">
        <v>1976</v>
      </c>
      <c r="C1977" s="3" t="s">
        <v>6085</v>
      </c>
      <c r="D1977">
        <v>16000</v>
      </c>
      <c r="E1977">
        <v>33393.339999999997</v>
      </c>
      <c r="F1977" t="s">
        <v>8219</v>
      </c>
      <c r="G1977" t="s">
        <v>8224</v>
      </c>
      <c r="H1977" t="s">
        <v>8246</v>
      </c>
      <c r="I1977">
        <v>1362938851</v>
      </c>
      <c r="J1977" s="10">
        <f t="shared" si="120"/>
        <v>41343.755219907405</v>
      </c>
      <c r="K1977">
        <v>1360346851</v>
      </c>
      <c r="L1977" s="10">
        <f t="shared" si="121"/>
        <v>41313.755219907405</v>
      </c>
      <c r="M1977" t="b">
        <v>1</v>
      </c>
      <c r="N1977">
        <v>253</v>
      </c>
      <c r="O1977" t="b">
        <v>1</v>
      </c>
      <c r="P1977" t="s">
        <v>8295</v>
      </c>
      <c r="Q1977" s="5">
        <f t="shared" si="122"/>
        <v>2.0870837499999997</v>
      </c>
      <c r="R1977" s="6">
        <f t="shared" si="123"/>
        <v>131.98948616600788</v>
      </c>
      <c r="S1977" t="s">
        <v>8319</v>
      </c>
      <c r="T1977" t="s">
        <v>8349</v>
      </c>
    </row>
    <row r="1978" spans="1:20" ht="28.8" x14ac:dyDescent="0.3">
      <c r="A1978">
        <v>1976</v>
      </c>
      <c r="B1978" s="3" t="s">
        <v>1977</v>
      </c>
      <c r="C1978" s="3" t="s">
        <v>6086</v>
      </c>
      <c r="D1978">
        <v>4000</v>
      </c>
      <c r="E1978">
        <v>13864</v>
      </c>
      <c r="F1978" t="s">
        <v>8219</v>
      </c>
      <c r="G1978" t="s">
        <v>8225</v>
      </c>
      <c r="H1978" t="s">
        <v>8247</v>
      </c>
      <c r="I1978">
        <v>1373751325</v>
      </c>
      <c r="J1978" s="10">
        <f t="shared" si="120"/>
        <v>41468.899594907409</v>
      </c>
      <c r="K1978">
        <v>1371159325</v>
      </c>
      <c r="L1978" s="10">
        <f t="shared" si="121"/>
        <v>41438.899594907409</v>
      </c>
      <c r="M1978" t="b">
        <v>1</v>
      </c>
      <c r="N1978">
        <v>473</v>
      </c>
      <c r="O1978" t="b">
        <v>1</v>
      </c>
      <c r="P1978" t="s">
        <v>8295</v>
      </c>
      <c r="Q1978" s="5">
        <f t="shared" si="122"/>
        <v>3.4660000000000002</v>
      </c>
      <c r="R1978" s="6">
        <f t="shared" si="123"/>
        <v>29.310782241014799</v>
      </c>
      <c r="S1978" t="s">
        <v>8319</v>
      </c>
      <c r="T1978" t="s">
        <v>8349</v>
      </c>
    </row>
    <row r="1979" spans="1:20" ht="43.2" x14ac:dyDescent="0.3">
      <c r="A1979">
        <v>1977</v>
      </c>
      <c r="B1979" s="3" t="s">
        <v>1978</v>
      </c>
      <c r="C1979" s="3" t="s">
        <v>6087</v>
      </c>
      <c r="D1979">
        <v>50000</v>
      </c>
      <c r="E1979">
        <v>201165</v>
      </c>
      <c r="F1979" t="s">
        <v>8219</v>
      </c>
      <c r="G1979" t="s">
        <v>8224</v>
      </c>
      <c r="H1979" t="s">
        <v>8246</v>
      </c>
      <c r="I1979">
        <v>1450511940</v>
      </c>
      <c r="J1979" s="10">
        <f t="shared" si="120"/>
        <v>42357.332638888889</v>
      </c>
      <c r="K1979">
        <v>1446527540</v>
      </c>
      <c r="L1979" s="10">
        <f t="shared" si="121"/>
        <v>42311.216898148152</v>
      </c>
      <c r="M1979" t="b">
        <v>1</v>
      </c>
      <c r="N1979">
        <v>821</v>
      </c>
      <c r="O1979" t="b">
        <v>1</v>
      </c>
      <c r="P1979" t="s">
        <v>8295</v>
      </c>
      <c r="Q1979" s="5">
        <f t="shared" si="122"/>
        <v>4.0232999999999999</v>
      </c>
      <c r="R1979" s="6">
        <f t="shared" si="123"/>
        <v>245.02436053593178</v>
      </c>
      <c r="S1979" t="s">
        <v>8319</v>
      </c>
      <c r="T1979" t="s">
        <v>8349</v>
      </c>
    </row>
    <row r="1980" spans="1:20" ht="43.2" x14ac:dyDescent="0.3">
      <c r="A1980">
        <v>1978</v>
      </c>
      <c r="B1980" s="3" t="s">
        <v>1979</v>
      </c>
      <c r="C1980" s="3" t="s">
        <v>6088</v>
      </c>
      <c r="D1980">
        <v>50000</v>
      </c>
      <c r="E1980">
        <v>513422.57</v>
      </c>
      <c r="F1980" t="s">
        <v>8219</v>
      </c>
      <c r="G1980" t="s">
        <v>8224</v>
      </c>
      <c r="H1980" t="s">
        <v>8246</v>
      </c>
      <c r="I1980">
        <v>1339484400</v>
      </c>
      <c r="J1980" s="10">
        <f t="shared" si="120"/>
        <v>41072.291666666664</v>
      </c>
      <c r="K1980">
        <v>1336627492</v>
      </c>
      <c r="L1980" s="10">
        <f t="shared" si="121"/>
        <v>41039.225601851853</v>
      </c>
      <c r="M1980" t="b">
        <v>1</v>
      </c>
      <c r="N1980">
        <v>388</v>
      </c>
      <c r="O1980" t="b">
        <v>1</v>
      </c>
      <c r="P1980" t="s">
        <v>8295</v>
      </c>
      <c r="Q1980" s="5">
        <f t="shared" si="122"/>
        <v>10.2684514</v>
      </c>
      <c r="R1980" s="6">
        <f t="shared" si="123"/>
        <v>1323.2540463917526</v>
      </c>
      <c r="S1980" t="s">
        <v>8319</v>
      </c>
      <c r="T1980" t="s">
        <v>8349</v>
      </c>
    </row>
    <row r="1981" spans="1:20" ht="43.2" x14ac:dyDescent="0.3">
      <c r="A1981">
        <v>1979</v>
      </c>
      <c r="B1981" s="3" t="s">
        <v>1980</v>
      </c>
      <c r="C1981" s="3" t="s">
        <v>6089</v>
      </c>
      <c r="D1981">
        <v>200000</v>
      </c>
      <c r="E1981">
        <v>229802.31</v>
      </c>
      <c r="F1981" t="s">
        <v>8219</v>
      </c>
      <c r="G1981" t="s">
        <v>8224</v>
      </c>
      <c r="H1981" t="s">
        <v>8246</v>
      </c>
      <c r="I1981">
        <v>1447909140</v>
      </c>
      <c r="J1981" s="10">
        <f t="shared" si="120"/>
        <v>42327.207638888889</v>
      </c>
      <c r="K1981">
        <v>1444734146</v>
      </c>
      <c r="L1981" s="10">
        <f t="shared" si="121"/>
        <v>42290.460023148145</v>
      </c>
      <c r="M1981" t="b">
        <v>1</v>
      </c>
      <c r="N1981">
        <v>813</v>
      </c>
      <c r="O1981" t="b">
        <v>1</v>
      </c>
      <c r="P1981" t="s">
        <v>8295</v>
      </c>
      <c r="Q1981" s="5">
        <f t="shared" si="122"/>
        <v>1.14901155</v>
      </c>
      <c r="R1981" s="6">
        <f t="shared" si="123"/>
        <v>282.65966789667897</v>
      </c>
      <c r="S1981" t="s">
        <v>8319</v>
      </c>
      <c r="T1981" t="s">
        <v>8349</v>
      </c>
    </row>
    <row r="1982" spans="1:20" ht="28.8" x14ac:dyDescent="0.3">
      <c r="A1982">
        <v>1980</v>
      </c>
      <c r="B1982" s="3" t="s">
        <v>1981</v>
      </c>
      <c r="C1982" s="3" t="s">
        <v>6090</v>
      </c>
      <c r="D1982">
        <v>50000</v>
      </c>
      <c r="E1982">
        <v>177412.01</v>
      </c>
      <c r="F1982" t="s">
        <v>8219</v>
      </c>
      <c r="G1982" t="s">
        <v>8236</v>
      </c>
      <c r="H1982" t="s">
        <v>8249</v>
      </c>
      <c r="I1982">
        <v>1459684862</v>
      </c>
      <c r="J1982" s="10">
        <f t="shared" si="120"/>
        <v>42463.500717592593</v>
      </c>
      <c r="K1982">
        <v>1456232462</v>
      </c>
      <c r="L1982" s="10">
        <f t="shared" si="121"/>
        <v>42423.542384259257</v>
      </c>
      <c r="M1982" t="b">
        <v>1</v>
      </c>
      <c r="N1982">
        <v>1945</v>
      </c>
      <c r="O1982" t="b">
        <v>1</v>
      </c>
      <c r="P1982" t="s">
        <v>8295</v>
      </c>
      <c r="Q1982" s="5">
        <f t="shared" si="122"/>
        <v>3.5482402000000004</v>
      </c>
      <c r="R1982" s="6">
        <f t="shared" si="123"/>
        <v>91.214401028277635</v>
      </c>
      <c r="S1982" t="s">
        <v>8319</v>
      </c>
      <c r="T1982" t="s">
        <v>8349</v>
      </c>
    </row>
    <row r="1983" spans="1:20" ht="43.2" x14ac:dyDescent="0.3">
      <c r="A1983">
        <v>1981</v>
      </c>
      <c r="B1983" s="3" t="s">
        <v>1982</v>
      </c>
      <c r="C1983" s="3" t="s">
        <v>6091</v>
      </c>
      <c r="D1983">
        <v>7500</v>
      </c>
      <c r="E1983">
        <v>381</v>
      </c>
      <c r="F1983" t="s">
        <v>8221</v>
      </c>
      <c r="G1983" t="s">
        <v>8229</v>
      </c>
      <c r="H1983" t="s">
        <v>8251</v>
      </c>
      <c r="I1983">
        <v>1404926665</v>
      </c>
      <c r="J1983" s="10">
        <f t="shared" si="120"/>
        <v>41829.725289351853</v>
      </c>
      <c r="K1983">
        <v>1402334665</v>
      </c>
      <c r="L1983" s="10">
        <f t="shared" si="121"/>
        <v>41799.725289351853</v>
      </c>
      <c r="M1983" t="b">
        <v>0</v>
      </c>
      <c r="N1983">
        <v>12</v>
      </c>
      <c r="O1983" t="b">
        <v>0</v>
      </c>
      <c r="P1983" t="s">
        <v>8296</v>
      </c>
      <c r="Q1983" s="5">
        <f t="shared" si="122"/>
        <v>5.0799999999999998E-2</v>
      </c>
      <c r="R1983" s="6">
        <f t="shared" si="123"/>
        <v>31.75</v>
      </c>
      <c r="S1983" t="s">
        <v>8338</v>
      </c>
      <c r="T1983" t="s">
        <v>8350</v>
      </c>
    </row>
    <row r="1984" spans="1:20" ht="43.2" x14ac:dyDescent="0.3">
      <c r="A1984">
        <v>1982</v>
      </c>
      <c r="B1984" s="3" t="s">
        <v>1983</v>
      </c>
      <c r="C1984" s="3" t="s">
        <v>6092</v>
      </c>
      <c r="D1984">
        <v>180000</v>
      </c>
      <c r="E1984">
        <v>0</v>
      </c>
      <c r="F1984" t="s">
        <v>8221</v>
      </c>
      <c r="G1984" t="s">
        <v>8231</v>
      </c>
      <c r="H1984" t="s">
        <v>8252</v>
      </c>
      <c r="I1984">
        <v>1480863887</v>
      </c>
      <c r="J1984" s="10">
        <f t="shared" si="120"/>
        <v>42708.628321759257</v>
      </c>
      <c r="K1984">
        <v>1478268287</v>
      </c>
      <c r="L1984" s="10">
        <f t="shared" si="121"/>
        <v>42678.586655092593</v>
      </c>
      <c r="M1984" t="b">
        <v>0</v>
      </c>
      <c r="N1984">
        <v>0</v>
      </c>
      <c r="O1984" t="b">
        <v>0</v>
      </c>
      <c r="P1984" t="s">
        <v>8296</v>
      </c>
      <c r="Q1984" s="5">
        <f t="shared" si="122"/>
        <v>0</v>
      </c>
      <c r="R1984" s="6" t="e">
        <f t="shared" si="123"/>
        <v>#DIV/0!</v>
      </c>
      <c r="S1984" t="s">
        <v>8338</v>
      </c>
      <c r="T1984" t="s">
        <v>8350</v>
      </c>
    </row>
    <row r="1985" spans="1:20" ht="43.2" x14ac:dyDescent="0.3">
      <c r="A1985">
        <v>1983</v>
      </c>
      <c r="B1985" s="3" t="s">
        <v>1984</v>
      </c>
      <c r="C1985" s="3" t="s">
        <v>6093</v>
      </c>
      <c r="D1985">
        <v>33000</v>
      </c>
      <c r="E1985">
        <v>1419</v>
      </c>
      <c r="F1985" t="s">
        <v>8221</v>
      </c>
      <c r="G1985" t="s">
        <v>8224</v>
      </c>
      <c r="H1985" t="s">
        <v>8246</v>
      </c>
      <c r="I1985">
        <v>1472799600</v>
      </c>
      <c r="J1985" s="10">
        <f t="shared" si="120"/>
        <v>42615.291666666672</v>
      </c>
      <c r="K1985">
        <v>1470874618</v>
      </c>
      <c r="L1985" s="10">
        <f t="shared" si="121"/>
        <v>42593.011782407411</v>
      </c>
      <c r="M1985" t="b">
        <v>0</v>
      </c>
      <c r="N1985">
        <v>16</v>
      </c>
      <c r="O1985" t="b">
        <v>0</v>
      </c>
      <c r="P1985" t="s">
        <v>8296</v>
      </c>
      <c r="Q1985" s="5">
        <f t="shared" si="122"/>
        <v>4.2999999999999997E-2</v>
      </c>
      <c r="R1985" s="6">
        <f t="shared" si="123"/>
        <v>88.6875</v>
      </c>
      <c r="S1985" t="s">
        <v>8338</v>
      </c>
      <c r="T1985" t="s">
        <v>8350</v>
      </c>
    </row>
    <row r="1986" spans="1:20" ht="57.6" x14ac:dyDescent="0.3">
      <c r="A1986">
        <v>1984</v>
      </c>
      <c r="B1986" s="3" t="s">
        <v>1985</v>
      </c>
      <c r="C1986" s="3" t="s">
        <v>6094</v>
      </c>
      <c r="D1986">
        <v>15000</v>
      </c>
      <c r="E1986">
        <v>3172</v>
      </c>
      <c r="F1986" t="s">
        <v>8221</v>
      </c>
      <c r="G1986" t="s">
        <v>8224</v>
      </c>
      <c r="H1986" t="s">
        <v>8246</v>
      </c>
      <c r="I1986">
        <v>1417377481</v>
      </c>
      <c r="J1986" s="10">
        <f t="shared" si="120"/>
        <v>41973.831956018519</v>
      </c>
      <c r="K1986">
        <v>1412189881</v>
      </c>
      <c r="L1986" s="10">
        <f t="shared" si="121"/>
        <v>41913.790289351848</v>
      </c>
      <c r="M1986" t="b">
        <v>0</v>
      </c>
      <c r="N1986">
        <v>7</v>
      </c>
      <c r="O1986" t="b">
        <v>0</v>
      </c>
      <c r="P1986" t="s">
        <v>8296</v>
      </c>
      <c r="Q1986" s="5">
        <f t="shared" si="122"/>
        <v>0.21146666666666666</v>
      </c>
      <c r="R1986" s="6">
        <f t="shared" si="123"/>
        <v>453.14285714285717</v>
      </c>
      <c r="S1986" t="s">
        <v>8338</v>
      </c>
      <c r="T1986" t="s">
        <v>8350</v>
      </c>
    </row>
    <row r="1987" spans="1:20" ht="43.2" x14ac:dyDescent="0.3">
      <c r="A1987">
        <v>1985</v>
      </c>
      <c r="B1987" s="3" t="s">
        <v>1986</v>
      </c>
      <c r="C1987" s="3" t="s">
        <v>6095</v>
      </c>
      <c r="D1987">
        <v>1600</v>
      </c>
      <c r="E1987">
        <v>51</v>
      </c>
      <c r="F1987" t="s">
        <v>8221</v>
      </c>
      <c r="G1987" t="s">
        <v>8225</v>
      </c>
      <c r="H1987" t="s">
        <v>8247</v>
      </c>
      <c r="I1987">
        <v>1470178800</v>
      </c>
      <c r="J1987" s="10">
        <f t="shared" ref="J1987:J2050" si="124">(((I1987/60)/60)/24)+DATE(1970,1,1)</f>
        <v>42584.958333333328</v>
      </c>
      <c r="K1987">
        <v>1467650771</v>
      </c>
      <c r="L1987" s="10">
        <f t="shared" ref="L1987:L2050" si="125">(((K1987/60)/60)/24)+DATE(1970,1,1)</f>
        <v>42555.698738425926</v>
      </c>
      <c r="M1987" t="b">
        <v>0</v>
      </c>
      <c r="N1987">
        <v>4</v>
      </c>
      <c r="O1987" t="b">
        <v>0</v>
      </c>
      <c r="P1987" t="s">
        <v>8296</v>
      </c>
      <c r="Q1987" s="5">
        <f t="shared" ref="Q1987:Q2050" si="126">E1987/D1987</f>
        <v>3.1875000000000001E-2</v>
      </c>
      <c r="R1987" s="6">
        <f t="shared" ref="R1987:R2050" si="127">E1987/N1987</f>
        <v>12.75</v>
      </c>
      <c r="S1987" t="s">
        <v>8338</v>
      </c>
      <c r="T1987" t="s">
        <v>8350</v>
      </c>
    </row>
    <row r="1988" spans="1:20" ht="43.2" x14ac:dyDescent="0.3">
      <c r="A1988">
        <v>1986</v>
      </c>
      <c r="B1988" s="3" t="s">
        <v>1987</v>
      </c>
      <c r="C1988" s="3" t="s">
        <v>6096</v>
      </c>
      <c r="D1988">
        <v>2000</v>
      </c>
      <c r="E1988">
        <v>1</v>
      </c>
      <c r="F1988" t="s">
        <v>8221</v>
      </c>
      <c r="G1988" t="s">
        <v>8225</v>
      </c>
      <c r="H1988" t="s">
        <v>8247</v>
      </c>
      <c r="I1988">
        <v>1457947483</v>
      </c>
      <c r="J1988" s="10">
        <f t="shared" si="124"/>
        <v>42443.392164351855</v>
      </c>
      <c r="K1988">
        <v>1455359083</v>
      </c>
      <c r="L1988" s="10">
        <f t="shared" si="125"/>
        <v>42413.433831018512</v>
      </c>
      <c r="M1988" t="b">
        <v>0</v>
      </c>
      <c r="N1988">
        <v>1</v>
      </c>
      <c r="O1988" t="b">
        <v>0</v>
      </c>
      <c r="P1988" t="s">
        <v>8296</v>
      </c>
      <c r="Q1988" s="5">
        <f t="shared" si="126"/>
        <v>5.0000000000000001E-4</v>
      </c>
      <c r="R1988" s="6">
        <f t="shared" si="127"/>
        <v>1</v>
      </c>
      <c r="S1988" t="s">
        <v>8338</v>
      </c>
      <c r="T1988" t="s">
        <v>8350</v>
      </c>
    </row>
    <row r="1989" spans="1:20" ht="28.8" x14ac:dyDescent="0.3">
      <c r="A1989">
        <v>1987</v>
      </c>
      <c r="B1989" s="3" t="s">
        <v>1988</v>
      </c>
      <c r="C1989" s="3" t="s">
        <v>6097</v>
      </c>
      <c r="D1989">
        <v>5500</v>
      </c>
      <c r="E1989">
        <v>2336</v>
      </c>
      <c r="F1989" t="s">
        <v>8221</v>
      </c>
      <c r="G1989" t="s">
        <v>8225</v>
      </c>
      <c r="H1989" t="s">
        <v>8247</v>
      </c>
      <c r="I1989">
        <v>1425223276</v>
      </c>
      <c r="J1989" s="10">
        <f t="shared" si="124"/>
        <v>42064.639768518522</v>
      </c>
      <c r="K1989">
        <v>1422631276</v>
      </c>
      <c r="L1989" s="10">
        <f t="shared" si="125"/>
        <v>42034.639768518522</v>
      </c>
      <c r="M1989" t="b">
        <v>0</v>
      </c>
      <c r="N1989">
        <v>28</v>
      </c>
      <c r="O1989" t="b">
        <v>0</v>
      </c>
      <c r="P1989" t="s">
        <v>8296</v>
      </c>
      <c r="Q1989" s="5">
        <f t="shared" si="126"/>
        <v>0.42472727272727273</v>
      </c>
      <c r="R1989" s="6">
        <f t="shared" si="127"/>
        <v>83.428571428571431</v>
      </c>
      <c r="S1989" t="s">
        <v>8338</v>
      </c>
      <c r="T1989" t="s">
        <v>8350</v>
      </c>
    </row>
    <row r="1990" spans="1:20" x14ac:dyDescent="0.3">
      <c r="A1990">
        <v>1988</v>
      </c>
      <c r="B1990" s="3" t="s">
        <v>1989</v>
      </c>
      <c r="C1990" s="3" t="s">
        <v>6098</v>
      </c>
      <c r="D1990">
        <v>6000</v>
      </c>
      <c r="E1990">
        <v>25</v>
      </c>
      <c r="F1990" t="s">
        <v>8221</v>
      </c>
      <c r="G1990" t="s">
        <v>8224</v>
      </c>
      <c r="H1990" t="s">
        <v>8246</v>
      </c>
      <c r="I1990">
        <v>1440094742</v>
      </c>
      <c r="J1990" s="10">
        <f t="shared" si="124"/>
        <v>42236.763217592597</v>
      </c>
      <c r="K1990">
        <v>1437502742</v>
      </c>
      <c r="L1990" s="10">
        <f t="shared" si="125"/>
        <v>42206.763217592597</v>
      </c>
      <c r="M1990" t="b">
        <v>0</v>
      </c>
      <c r="N1990">
        <v>1</v>
      </c>
      <c r="O1990" t="b">
        <v>0</v>
      </c>
      <c r="P1990" t="s">
        <v>8296</v>
      </c>
      <c r="Q1990" s="5">
        <f t="shared" si="126"/>
        <v>4.1666666666666666E-3</v>
      </c>
      <c r="R1990" s="6">
        <f t="shared" si="127"/>
        <v>25</v>
      </c>
      <c r="S1990" t="s">
        <v>8338</v>
      </c>
      <c r="T1990" t="s">
        <v>8350</v>
      </c>
    </row>
    <row r="1991" spans="1:20" ht="43.2" x14ac:dyDescent="0.3">
      <c r="A1991">
        <v>1989</v>
      </c>
      <c r="B1991" s="3" t="s">
        <v>1990</v>
      </c>
      <c r="C1991" s="3" t="s">
        <v>6099</v>
      </c>
      <c r="D1991">
        <v>5000</v>
      </c>
      <c r="E1991">
        <v>50</v>
      </c>
      <c r="F1991" t="s">
        <v>8221</v>
      </c>
      <c r="G1991" t="s">
        <v>8224</v>
      </c>
      <c r="H1991" t="s">
        <v>8246</v>
      </c>
      <c r="I1991">
        <v>1481473208</v>
      </c>
      <c r="J1991" s="10">
        <f t="shared" si="124"/>
        <v>42715.680648148147</v>
      </c>
      <c r="K1991">
        <v>1478881208</v>
      </c>
      <c r="L1991" s="10">
        <f t="shared" si="125"/>
        <v>42685.680648148147</v>
      </c>
      <c r="M1991" t="b">
        <v>0</v>
      </c>
      <c r="N1991">
        <v>1</v>
      </c>
      <c r="O1991" t="b">
        <v>0</v>
      </c>
      <c r="P1991" t="s">
        <v>8296</v>
      </c>
      <c r="Q1991" s="5">
        <f t="shared" si="126"/>
        <v>0.01</v>
      </c>
      <c r="R1991" s="6">
        <f t="shared" si="127"/>
        <v>50</v>
      </c>
      <c r="S1991" t="s">
        <v>8338</v>
      </c>
      <c r="T1991" t="s">
        <v>8350</v>
      </c>
    </row>
    <row r="1992" spans="1:20" ht="43.2" x14ac:dyDescent="0.3">
      <c r="A1992">
        <v>1990</v>
      </c>
      <c r="B1992" s="3" t="s">
        <v>1991</v>
      </c>
      <c r="C1992" s="3" t="s">
        <v>6100</v>
      </c>
      <c r="D1992">
        <v>3000</v>
      </c>
      <c r="E1992">
        <v>509</v>
      </c>
      <c r="F1992" t="s">
        <v>8221</v>
      </c>
      <c r="G1992" t="s">
        <v>8224</v>
      </c>
      <c r="H1992" t="s">
        <v>8246</v>
      </c>
      <c r="I1992">
        <v>1455338532</v>
      </c>
      <c r="J1992" s="10">
        <f t="shared" si="124"/>
        <v>42413.195972222224</v>
      </c>
      <c r="K1992">
        <v>1454042532</v>
      </c>
      <c r="L1992" s="10">
        <f t="shared" si="125"/>
        <v>42398.195972222224</v>
      </c>
      <c r="M1992" t="b">
        <v>0</v>
      </c>
      <c r="N1992">
        <v>5</v>
      </c>
      <c r="O1992" t="b">
        <v>0</v>
      </c>
      <c r="P1992" t="s">
        <v>8296</v>
      </c>
      <c r="Q1992" s="5">
        <f t="shared" si="126"/>
        <v>0.16966666666666666</v>
      </c>
      <c r="R1992" s="6">
        <f t="shared" si="127"/>
        <v>101.8</v>
      </c>
      <c r="S1992" t="s">
        <v>8338</v>
      </c>
      <c r="T1992" t="s">
        <v>8350</v>
      </c>
    </row>
    <row r="1993" spans="1:20" ht="28.8" x14ac:dyDescent="0.3">
      <c r="A1993">
        <v>1991</v>
      </c>
      <c r="B1993" s="3" t="s">
        <v>1992</v>
      </c>
      <c r="C1993" s="3" t="s">
        <v>6101</v>
      </c>
      <c r="D1993">
        <v>2000</v>
      </c>
      <c r="E1993">
        <v>140</v>
      </c>
      <c r="F1993" t="s">
        <v>8221</v>
      </c>
      <c r="G1993" t="s">
        <v>8224</v>
      </c>
      <c r="H1993" t="s">
        <v>8246</v>
      </c>
      <c r="I1993">
        <v>1435958786</v>
      </c>
      <c r="J1993" s="10">
        <f t="shared" si="124"/>
        <v>42188.89335648148</v>
      </c>
      <c r="K1993">
        <v>1434144386</v>
      </c>
      <c r="L1993" s="10">
        <f t="shared" si="125"/>
        <v>42167.89335648148</v>
      </c>
      <c r="M1993" t="b">
        <v>0</v>
      </c>
      <c r="N1993">
        <v>3</v>
      </c>
      <c r="O1993" t="b">
        <v>0</v>
      </c>
      <c r="P1993" t="s">
        <v>8296</v>
      </c>
      <c r="Q1993" s="5">
        <f t="shared" si="126"/>
        <v>7.0000000000000007E-2</v>
      </c>
      <c r="R1993" s="6">
        <f t="shared" si="127"/>
        <v>46.666666666666664</v>
      </c>
      <c r="S1993" t="s">
        <v>8338</v>
      </c>
      <c r="T1993" t="s">
        <v>8350</v>
      </c>
    </row>
    <row r="1994" spans="1:20" ht="28.8" x14ac:dyDescent="0.3">
      <c r="A1994">
        <v>1992</v>
      </c>
      <c r="B1994" s="3" t="s">
        <v>1993</v>
      </c>
      <c r="C1994" s="3" t="s">
        <v>6102</v>
      </c>
      <c r="D1994">
        <v>1500</v>
      </c>
      <c r="E1994">
        <v>2</v>
      </c>
      <c r="F1994" t="s">
        <v>8221</v>
      </c>
      <c r="G1994" t="s">
        <v>8224</v>
      </c>
      <c r="H1994" t="s">
        <v>8246</v>
      </c>
      <c r="I1994">
        <v>1424229991</v>
      </c>
      <c r="J1994" s="10">
        <f t="shared" si="124"/>
        <v>42053.143414351856</v>
      </c>
      <c r="K1994">
        <v>1421637991</v>
      </c>
      <c r="L1994" s="10">
        <f t="shared" si="125"/>
        <v>42023.143414351856</v>
      </c>
      <c r="M1994" t="b">
        <v>0</v>
      </c>
      <c r="N1994">
        <v>2</v>
      </c>
      <c r="O1994" t="b">
        <v>0</v>
      </c>
      <c r="P1994" t="s">
        <v>8296</v>
      </c>
      <c r="Q1994" s="5">
        <f t="shared" si="126"/>
        <v>1.3333333333333333E-3</v>
      </c>
      <c r="R1994" s="6">
        <f t="shared" si="127"/>
        <v>1</v>
      </c>
      <c r="S1994" t="s">
        <v>8338</v>
      </c>
      <c r="T1994" t="s">
        <v>8350</v>
      </c>
    </row>
    <row r="1995" spans="1:20" ht="43.2" x14ac:dyDescent="0.3">
      <c r="A1995">
        <v>1993</v>
      </c>
      <c r="B1995" s="3" t="s">
        <v>1994</v>
      </c>
      <c r="C1995" s="3" t="s">
        <v>6103</v>
      </c>
      <c r="D1995">
        <v>2000</v>
      </c>
      <c r="E1995">
        <v>0</v>
      </c>
      <c r="F1995" t="s">
        <v>8221</v>
      </c>
      <c r="G1995" t="s">
        <v>8225</v>
      </c>
      <c r="H1995" t="s">
        <v>8247</v>
      </c>
      <c r="I1995">
        <v>1450706837</v>
      </c>
      <c r="J1995" s="10">
        <f t="shared" si="124"/>
        <v>42359.58839120371</v>
      </c>
      <c r="K1995">
        <v>1448114837</v>
      </c>
      <c r="L1995" s="10">
        <f t="shared" si="125"/>
        <v>42329.58839120371</v>
      </c>
      <c r="M1995" t="b">
        <v>0</v>
      </c>
      <c r="N1995">
        <v>0</v>
      </c>
      <c r="O1995" t="b">
        <v>0</v>
      </c>
      <c r="P1995" t="s">
        <v>8296</v>
      </c>
      <c r="Q1995" s="5">
        <f t="shared" si="126"/>
        <v>0</v>
      </c>
      <c r="R1995" s="6" t="e">
        <f t="shared" si="127"/>
        <v>#DIV/0!</v>
      </c>
      <c r="S1995" t="s">
        <v>8338</v>
      </c>
      <c r="T1995" t="s">
        <v>8350</v>
      </c>
    </row>
    <row r="1996" spans="1:20" ht="57.6" x14ac:dyDescent="0.3">
      <c r="A1996">
        <v>1994</v>
      </c>
      <c r="B1996" s="3" t="s">
        <v>1995</v>
      </c>
      <c r="C1996" s="3" t="s">
        <v>6104</v>
      </c>
      <c r="D1996">
        <v>3200</v>
      </c>
      <c r="E1996">
        <v>0</v>
      </c>
      <c r="F1996" t="s">
        <v>8221</v>
      </c>
      <c r="G1996" t="s">
        <v>8224</v>
      </c>
      <c r="H1996" t="s">
        <v>8246</v>
      </c>
      <c r="I1996">
        <v>1481072942</v>
      </c>
      <c r="J1996" s="10">
        <f t="shared" si="124"/>
        <v>42711.047939814816</v>
      </c>
      <c r="K1996">
        <v>1475885342</v>
      </c>
      <c r="L1996" s="10">
        <f t="shared" si="125"/>
        <v>42651.006273148145</v>
      </c>
      <c r="M1996" t="b">
        <v>0</v>
      </c>
      <c r="N1996">
        <v>0</v>
      </c>
      <c r="O1996" t="b">
        <v>0</v>
      </c>
      <c r="P1996" t="s">
        <v>8296</v>
      </c>
      <c r="Q1996" s="5">
        <f t="shared" si="126"/>
        <v>0</v>
      </c>
      <c r="R1996" s="6" t="e">
        <f t="shared" si="127"/>
        <v>#DIV/0!</v>
      </c>
      <c r="S1996" t="s">
        <v>8338</v>
      </c>
      <c r="T1996" t="s">
        <v>8350</v>
      </c>
    </row>
    <row r="1997" spans="1:20" ht="43.2" x14ac:dyDescent="0.3">
      <c r="A1997">
        <v>1995</v>
      </c>
      <c r="B1997" s="3" t="s">
        <v>1996</v>
      </c>
      <c r="C1997" s="3" t="s">
        <v>6105</v>
      </c>
      <c r="D1997">
        <v>1000</v>
      </c>
      <c r="E1997">
        <v>78</v>
      </c>
      <c r="F1997" t="s">
        <v>8221</v>
      </c>
      <c r="G1997" t="s">
        <v>8229</v>
      </c>
      <c r="H1997" t="s">
        <v>8251</v>
      </c>
      <c r="I1997">
        <v>1437082736</v>
      </c>
      <c r="J1997" s="10">
        <f t="shared" si="124"/>
        <v>42201.902037037042</v>
      </c>
      <c r="K1997">
        <v>1435354736</v>
      </c>
      <c r="L1997" s="10">
        <f t="shared" si="125"/>
        <v>42181.902037037042</v>
      </c>
      <c r="M1997" t="b">
        <v>0</v>
      </c>
      <c r="N1997">
        <v>3</v>
      </c>
      <c r="O1997" t="b">
        <v>0</v>
      </c>
      <c r="P1997" t="s">
        <v>8296</v>
      </c>
      <c r="Q1997" s="5">
        <f t="shared" si="126"/>
        <v>7.8E-2</v>
      </c>
      <c r="R1997" s="6">
        <f t="shared" si="127"/>
        <v>26</v>
      </c>
      <c r="S1997" t="s">
        <v>8338</v>
      </c>
      <c r="T1997" t="s">
        <v>8350</v>
      </c>
    </row>
    <row r="1998" spans="1:20" ht="57.6" x14ac:dyDescent="0.3">
      <c r="A1998">
        <v>1996</v>
      </c>
      <c r="B1998" s="3" t="s">
        <v>1997</v>
      </c>
      <c r="C1998" s="3" t="s">
        <v>6106</v>
      </c>
      <c r="D1998">
        <v>133800</v>
      </c>
      <c r="E1998">
        <v>0</v>
      </c>
      <c r="F1998" t="s">
        <v>8221</v>
      </c>
      <c r="G1998" t="s">
        <v>8224</v>
      </c>
      <c r="H1998" t="s">
        <v>8246</v>
      </c>
      <c r="I1998">
        <v>1405021211</v>
      </c>
      <c r="J1998" s="10">
        <f t="shared" si="124"/>
        <v>41830.819571759261</v>
      </c>
      <c r="K1998">
        <v>1402429211</v>
      </c>
      <c r="L1998" s="10">
        <f t="shared" si="125"/>
        <v>41800.819571759261</v>
      </c>
      <c r="M1998" t="b">
        <v>0</v>
      </c>
      <c r="N1998">
        <v>0</v>
      </c>
      <c r="O1998" t="b">
        <v>0</v>
      </c>
      <c r="P1998" t="s">
        <v>8296</v>
      </c>
      <c r="Q1998" s="5">
        <f t="shared" si="126"/>
        <v>0</v>
      </c>
      <c r="R1998" s="6" t="e">
        <f t="shared" si="127"/>
        <v>#DIV/0!</v>
      </c>
      <c r="S1998" t="s">
        <v>8338</v>
      </c>
      <c r="T1998" t="s">
        <v>8350</v>
      </c>
    </row>
    <row r="1999" spans="1:20" ht="43.2" x14ac:dyDescent="0.3">
      <c r="A1999">
        <v>1997</v>
      </c>
      <c r="B1999" s="3" t="s">
        <v>1998</v>
      </c>
      <c r="C1999" s="3" t="s">
        <v>6107</v>
      </c>
      <c r="D1999">
        <v>6500</v>
      </c>
      <c r="E1999">
        <v>0</v>
      </c>
      <c r="F1999" t="s">
        <v>8221</v>
      </c>
      <c r="G1999" t="s">
        <v>8224</v>
      </c>
      <c r="H1999" t="s">
        <v>8246</v>
      </c>
      <c r="I1999">
        <v>1409091612</v>
      </c>
      <c r="J1999" s="10">
        <f t="shared" si="124"/>
        <v>41877.930694444447</v>
      </c>
      <c r="K1999">
        <v>1406499612</v>
      </c>
      <c r="L1999" s="10">
        <f t="shared" si="125"/>
        <v>41847.930694444447</v>
      </c>
      <c r="M1999" t="b">
        <v>0</v>
      </c>
      <c r="N1999">
        <v>0</v>
      </c>
      <c r="O1999" t="b">
        <v>0</v>
      </c>
      <c r="P1999" t="s">
        <v>8296</v>
      </c>
      <c r="Q1999" s="5">
        <f t="shared" si="126"/>
        <v>0</v>
      </c>
      <c r="R1999" s="6" t="e">
        <f t="shared" si="127"/>
        <v>#DIV/0!</v>
      </c>
      <c r="S1999" t="s">
        <v>8338</v>
      </c>
      <c r="T1999" t="s">
        <v>8350</v>
      </c>
    </row>
    <row r="2000" spans="1:20" ht="43.2" x14ac:dyDescent="0.3">
      <c r="A2000">
        <v>1998</v>
      </c>
      <c r="B2000" s="3" t="s">
        <v>1999</v>
      </c>
      <c r="C2000" s="3" t="s">
        <v>6108</v>
      </c>
      <c r="D2000">
        <v>2500</v>
      </c>
      <c r="E2000">
        <v>655</v>
      </c>
      <c r="F2000" t="s">
        <v>8221</v>
      </c>
      <c r="G2000" t="s">
        <v>8224</v>
      </c>
      <c r="H2000" t="s">
        <v>8246</v>
      </c>
      <c r="I2000">
        <v>1406861438</v>
      </c>
      <c r="J2000" s="10">
        <f t="shared" si="124"/>
        <v>41852.118495370371</v>
      </c>
      <c r="K2000">
        <v>1402973438</v>
      </c>
      <c r="L2000" s="10">
        <f t="shared" si="125"/>
        <v>41807.118495370371</v>
      </c>
      <c r="M2000" t="b">
        <v>0</v>
      </c>
      <c r="N2000">
        <v>3</v>
      </c>
      <c r="O2000" t="b">
        <v>0</v>
      </c>
      <c r="P2000" t="s">
        <v>8296</v>
      </c>
      <c r="Q2000" s="5">
        <f t="shared" si="126"/>
        <v>0.26200000000000001</v>
      </c>
      <c r="R2000" s="6">
        <f t="shared" si="127"/>
        <v>218.33333333333334</v>
      </c>
      <c r="S2000" t="s">
        <v>8338</v>
      </c>
      <c r="T2000" t="s">
        <v>8350</v>
      </c>
    </row>
    <row r="2001" spans="1:20" ht="43.2" x14ac:dyDescent="0.3">
      <c r="A2001">
        <v>1999</v>
      </c>
      <c r="B2001" s="3" t="s">
        <v>2000</v>
      </c>
      <c r="C2001" s="3" t="s">
        <v>6109</v>
      </c>
      <c r="D2001">
        <v>31000</v>
      </c>
      <c r="E2001">
        <v>236</v>
      </c>
      <c r="F2001" t="s">
        <v>8221</v>
      </c>
      <c r="G2001" t="s">
        <v>8225</v>
      </c>
      <c r="H2001" t="s">
        <v>8247</v>
      </c>
      <c r="I2001">
        <v>1415882108</v>
      </c>
      <c r="J2001" s="10">
        <f t="shared" si="124"/>
        <v>41956.524398148147</v>
      </c>
      <c r="K2001">
        <v>1413286508</v>
      </c>
      <c r="L2001" s="10">
        <f t="shared" si="125"/>
        <v>41926.482731481483</v>
      </c>
      <c r="M2001" t="b">
        <v>0</v>
      </c>
      <c r="N2001">
        <v>7</v>
      </c>
      <c r="O2001" t="b">
        <v>0</v>
      </c>
      <c r="P2001" t="s">
        <v>8296</v>
      </c>
      <c r="Q2001" s="5">
        <f t="shared" si="126"/>
        <v>7.6129032258064515E-3</v>
      </c>
      <c r="R2001" s="6">
        <f t="shared" si="127"/>
        <v>33.714285714285715</v>
      </c>
      <c r="S2001" t="s">
        <v>8338</v>
      </c>
      <c r="T2001" t="s">
        <v>8350</v>
      </c>
    </row>
    <row r="2002" spans="1:20" ht="43.2" x14ac:dyDescent="0.3">
      <c r="A2002">
        <v>2000</v>
      </c>
      <c r="B2002" s="3" t="s">
        <v>2001</v>
      </c>
      <c r="C2002" s="3" t="s">
        <v>6110</v>
      </c>
      <c r="D2002">
        <v>5000</v>
      </c>
      <c r="E2002">
        <v>625</v>
      </c>
      <c r="F2002" t="s">
        <v>8221</v>
      </c>
      <c r="G2002" t="s">
        <v>8229</v>
      </c>
      <c r="H2002" t="s">
        <v>8251</v>
      </c>
      <c r="I2002">
        <v>1452120613</v>
      </c>
      <c r="J2002" s="10">
        <f t="shared" si="124"/>
        <v>42375.951539351852</v>
      </c>
      <c r="K2002">
        <v>1449528613</v>
      </c>
      <c r="L2002" s="10">
        <f t="shared" si="125"/>
        <v>42345.951539351852</v>
      </c>
      <c r="M2002" t="b">
        <v>0</v>
      </c>
      <c r="N2002">
        <v>25</v>
      </c>
      <c r="O2002" t="b">
        <v>0</v>
      </c>
      <c r="P2002" t="s">
        <v>8296</v>
      </c>
      <c r="Q2002" s="5">
        <f t="shared" si="126"/>
        <v>0.125</v>
      </c>
      <c r="R2002" s="6">
        <f t="shared" si="127"/>
        <v>25</v>
      </c>
      <c r="S2002" t="s">
        <v>8338</v>
      </c>
      <c r="T2002" t="s">
        <v>8350</v>
      </c>
    </row>
    <row r="2003" spans="1:20" ht="43.2" x14ac:dyDescent="0.3">
      <c r="A2003">
        <v>2001</v>
      </c>
      <c r="B2003" s="3" t="s">
        <v>2002</v>
      </c>
      <c r="C2003" s="3" t="s">
        <v>6111</v>
      </c>
      <c r="D2003">
        <v>55000</v>
      </c>
      <c r="E2003">
        <v>210171</v>
      </c>
      <c r="F2003" t="s">
        <v>8219</v>
      </c>
      <c r="G2003" t="s">
        <v>8236</v>
      </c>
      <c r="H2003" t="s">
        <v>8249</v>
      </c>
      <c r="I2003">
        <v>1434139200</v>
      </c>
      <c r="J2003" s="10">
        <f t="shared" si="124"/>
        <v>42167.833333333328</v>
      </c>
      <c r="K2003">
        <v>1431406916</v>
      </c>
      <c r="L2003" s="10">
        <f t="shared" si="125"/>
        <v>42136.209675925929</v>
      </c>
      <c r="M2003" t="b">
        <v>1</v>
      </c>
      <c r="N2003">
        <v>1637</v>
      </c>
      <c r="O2003" t="b">
        <v>1</v>
      </c>
      <c r="P2003" t="s">
        <v>8295</v>
      </c>
      <c r="Q2003" s="5">
        <f t="shared" si="126"/>
        <v>3.8212909090909091</v>
      </c>
      <c r="R2003" s="6">
        <f t="shared" si="127"/>
        <v>128.38790470372632</v>
      </c>
      <c r="S2003" t="s">
        <v>8319</v>
      </c>
      <c r="T2003" t="s">
        <v>8349</v>
      </c>
    </row>
    <row r="2004" spans="1:20" ht="43.2" x14ac:dyDescent="0.3">
      <c r="A2004">
        <v>2002</v>
      </c>
      <c r="B2004" s="3" t="s">
        <v>2003</v>
      </c>
      <c r="C2004" s="3" t="s">
        <v>6112</v>
      </c>
      <c r="D2004">
        <v>50000</v>
      </c>
      <c r="E2004">
        <v>108397.11</v>
      </c>
      <c r="F2004" t="s">
        <v>8219</v>
      </c>
      <c r="G2004" t="s">
        <v>8224</v>
      </c>
      <c r="H2004" t="s">
        <v>8246</v>
      </c>
      <c r="I2004">
        <v>1485191143</v>
      </c>
      <c r="J2004" s="10">
        <f t="shared" si="124"/>
        <v>42758.71230324074</v>
      </c>
      <c r="K2004">
        <v>1482599143</v>
      </c>
      <c r="L2004" s="10">
        <f t="shared" si="125"/>
        <v>42728.71230324074</v>
      </c>
      <c r="M2004" t="b">
        <v>1</v>
      </c>
      <c r="N2004">
        <v>1375</v>
      </c>
      <c r="O2004" t="b">
        <v>1</v>
      </c>
      <c r="P2004" t="s">
        <v>8295</v>
      </c>
      <c r="Q2004" s="5">
        <f t="shared" si="126"/>
        <v>2.1679422000000002</v>
      </c>
      <c r="R2004" s="6">
        <f t="shared" si="127"/>
        <v>78.834261818181815</v>
      </c>
      <c r="S2004" t="s">
        <v>8319</v>
      </c>
      <c r="T2004" t="s">
        <v>8349</v>
      </c>
    </row>
    <row r="2005" spans="1:20" ht="57.6" x14ac:dyDescent="0.3">
      <c r="A2005">
        <v>2003</v>
      </c>
      <c r="B2005" s="3" t="s">
        <v>2004</v>
      </c>
      <c r="C2005" s="3" t="s">
        <v>6113</v>
      </c>
      <c r="D2005">
        <v>500</v>
      </c>
      <c r="E2005">
        <v>1560</v>
      </c>
      <c r="F2005" t="s">
        <v>8219</v>
      </c>
      <c r="G2005" t="s">
        <v>8224</v>
      </c>
      <c r="H2005" t="s">
        <v>8246</v>
      </c>
      <c r="I2005">
        <v>1278111600</v>
      </c>
      <c r="J2005" s="10">
        <f t="shared" si="124"/>
        <v>40361.958333333336</v>
      </c>
      <c r="K2005">
        <v>1276830052</v>
      </c>
      <c r="L2005" s="10">
        <f t="shared" si="125"/>
        <v>40347.125601851854</v>
      </c>
      <c r="M2005" t="b">
        <v>1</v>
      </c>
      <c r="N2005">
        <v>17</v>
      </c>
      <c r="O2005" t="b">
        <v>1</v>
      </c>
      <c r="P2005" t="s">
        <v>8295</v>
      </c>
      <c r="Q2005" s="5">
        <f t="shared" si="126"/>
        <v>3.12</v>
      </c>
      <c r="R2005" s="6">
        <f t="shared" si="127"/>
        <v>91.764705882352942</v>
      </c>
      <c r="S2005" t="s">
        <v>8319</v>
      </c>
      <c r="T2005" t="s">
        <v>8349</v>
      </c>
    </row>
    <row r="2006" spans="1:20" ht="43.2" x14ac:dyDescent="0.3">
      <c r="A2006">
        <v>2004</v>
      </c>
      <c r="B2006" s="3" t="s">
        <v>2005</v>
      </c>
      <c r="C2006" s="3" t="s">
        <v>6114</v>
      </c>
      <c r="D2006">
        <v>50000</v>
      </c>
      <c r="E2006">
        <v>117210.24000000001</v>
      </c>
      <c r="F2006" t="s">
        <v>8219</v>
      </c>
      <c r="G2006" t="s">
        <v>8224</v>
      </c>
      <c r="H2006" t="s">
        <v>8246</v>
      </c>
      <c r="I2006">
        <v>1405002663</v>
      </c>
      <c r="J2006" s="10">
        <f t="shared" si="124"/>
        <v>41830.604895833334</v>
      </c>
      <c r="K2006">
        <v>1402410663</v>
      </c>
      <c r="L2006" s="10">
        <f t="shared" si="125"/>
        <v>41800.604895833334</v>
      </c>
      <c r="M2006" t="b">
        <v>1</v>
      </c>
      <c r="N2006">
        <v>354</v>
      </c>
      <c r="O2006" t="b">
        <v>1</v>
      </c>
      <c r="P2006" t="s">
        <v>8295</v>
      </c>
      <c r="Q2006" s="5">
        <f t="shared" si="126"/>
        <v>2.3442048</v>
      </c>
      <c r="R2006" s="6">
        <f t="shared" si="127"/>
        <v>331.10237288135596</v>
      </c>
      <c r="S2006" t="s">
        <v>8319</v>
      </c>
      <c r="T2006" t="s">
        <v>8349</v>
      </c>
    </row>
    <row r="2007" spans="1:20" ht="43.2" x14ac:dyDescent="0.3">
      <c r="A2007">
        <v>2005</v>
      </c>
      <c r="B2007" s="3" t="s">
        <v>2006</v>
      </c>
      <c r="C2007" s="3" t="s">
        <v>6115</v>
      </c>
      <c r="D2007">
        <v>30000</v>
      </c>
      <c r="E2007">
        <v>37104.03</v>
      </c>
      <c r="F2007" t="s">
        <v>8219</v>
      </c>
      <c r="G2007" t="s">
        <v>8224</v>
      </c>
      <c r="H2007" t="s">
        <v>8246</v>
      </c>
      <c r="I2007">
        <v>1381895940</v>
      </c>
      <c r="J2007" s="10">
        <f t="shared" si="124"/>
        <v>41563.165972222225</v>
      </c>
      <c r="K2007">
        <v>1379532618</v>
      </c>
      <c r="L2007" s="10">
        <f t="shared" si="125"/>
        <v>41535.812708333331</v>
      </c>
      <c r="M2007" t="b">
        <v>1</v>
      </c>
      <c r="N2007">
        <v>191</v>
      </c>
      <c r="O2007" t="b">
        <v>1</v>
      </c>
      <c r="P2007" t="s">
        <v>8295</v>
      </c>
      <c r="Q2007" s="5">
        <f t="shared" si="126"/>
        <v>1.236801</v>
      </c>
      <c r="R2007" s="6">
        <f t="shared" si="127"/>
        <v>194.26193717277485</v>
      </c>
      <c r="S2007" t="s">
        <v>8319</v>
      </c>
      <c r="T2007" t="s">
        <v>8349</v>
      </c>
    </row>
    <row r="2008" spans="1:20" ht="57.6" x14ac:dyDescent="0.3">
      <c r="A2008">
        <v>2006</v>
      </c>
      <c r="B2008" s="3" t="s">
        <v>2007</v>
      </c>
      <c r="C2008" s="3" t="s">
        <v>6116</v>
      </c>
      <c r="D2008">
        <v>50000</v>
      </c>
      <c r="E2008">
        <v>123920</v>
      </c>
      <c r="F2008" t="s">
        <v>8219</v>
      </c>
      <c r="G2008" t="s">
        <v>8224</v>
      </c>
      <c r="H2008" t="s">
        <v>8246</v>
      </c>
      <c r="I2008">
        <v>1417611645</v>
      </c>
      <c r="J2008" s="10">
        <f t="shared" si="124"/>
        <v>41976.542187500003</v>
      </c>
      <c r="K2008">
        <v>1414584045</v>
      </c>
      <c r="L2008" s="10">
        <f t="shared" si="125"/>
        <v>41941.500520833331</v>
      </c>
      <c r="M2008" t="b">
        <v>1</v>
      </c>
      <c r="N2008">
        <v>303</v>
      </c>
      <c r="O2008" t="b">
        <v>1</v>
      </c>
      <c r="P2008" t="s">
        <v>8295</v>
      </c>
      <c r="Q2008" s="5">
        <f t="shared" si="126"/>
        <v>2.4784000000000002</v>
      </c>
      <c r="R2008" s="6">
        <f t="shared" si="127"/>
        <v>408.97689768976898</v>
      </c>
      <c r="S2008" t="s">
        <v>8319</v>
      </c>
      <c r="T2008" t="s">
        <v>8349</v>
      </c>
    </row>
    <row r="2009" spans="1:20" ht="57.6" x14ac:dyDescent="0.3">
      <c r="A2009">
        <v>2007</v>
      </c>
      <c r="B2009" s="3" t="s">
        <v>2008</v>
      </c>
      <c r="C2009" s="3" t="s">
        <v>6117</v>
      </c>
      <c r="D2009">
        <v>10000</v>
      </c>
      <c r="E2009">
        <v>11570.92</v>
      </c>
      <c r="F2009" t="s">
        <v>8219</v>
      </c>
      <c r="G2009" t="s">
        <v>8224</v>
      </c>
      <c r="H2009" t="s">
        <v>8246</v>
      </c>
      <c r="I2009">
        <v>1282622400</v>
      </c>
      <c r="J2009" s="10">
        <f t="shared" si="124"/>
        <v>40414.166666666664</v>
      </c>
      <c r="K2009">
        <v>1276891586</v>
      </c>
      <c r="L2009" s="10">
        <f t="shared" si="125"/>
        <v>40347.837800925925</v>
      </c>
      <c r="M2009" t="b">
        <v>1</v>
      </c>
      <c r="N2009">
        <v>137</v>
      </c>
      <c r="O2009" t="b">
        <v>1</v>
      </c>
      <c r="P2009" t="s">
        <v>8295</v>
      </c>
      <c r="Q2009" s="5">
        <f t="shared" si="126"/>
        <v>1.157092</v>
      </c>
      <c r="R2009" s="6">
        <f t="shared" si="127"/>
        <v>84.459270072992695</v>
      </c>
      <c r="S2009" t="s">
        <v>8319</v>
      </c>
      <c r="T2009" t="s">
        <v>8349</v>
      </c>
    </row>
    <row r="2010" spans="1:20" ht="43.2" x14ac:dyDescent="0.3">
      <c r="A2010">
        <v>2008</v>
      </c>
      <c r="B2010" s="3" t="s">
        <v>2009</v>
      </c>
      <c r="C2010" s="3" t="s">
        <v>6118</v>
      </c>
      <c r="D2010">
        <v>1570.79</v>
      </c>
      <c r="E2010">
        <v>1839</v>
      </c>
      <c r="F2010" t="s">
        <v>8219</v>
      </c>
      <c r="G2010" t="s">
        <v>8224</v>
      </c>
      <c r="H2010" t="s">
        <v>8246</v>
      </c>
      <c r="I2010">
        <v>1316442622</v>
      </c>
      <c r="J2010" s="10">
        <f t="shared" si="124"/>
        <v>40805.604421296295</v>
      </c>
      <c r="K2010">
        <v>1312641022</v>
      </c>
      <c r="L2010" s="10">
        <f t="shared" si="125"/>
        <v>40761.604421296295</v>
      </c>
      <c r="M2010" t="b">
        <v>1</v>
      </c>
      <c r="N2010">
        <v>41</v>
      </c>
      <c r="O2010" t="b">
        <v>1</v>
      </c>
      <c r="P2010" t="s">
        <v>8295</v>
      </c>
      <c r="Q2010" s="5">
        <f t="shared" si="126"/>
        <v>1.1707484768810599</v>
      </c>
      <c r="R2010" s="6">
        <f t="shared" si="127"/>
        <v>44.853658536585364</v>
      </c>
      <c r="S2010" t="s">
        <v>8319</v>
      </c>
      <c r="T2010" t="s">
        <v>8349</v>
      </c>
    </row>
    <row r="2011" spans="1:20" ht="43.2" x14ac:dyDescent="0.3">
      <c r="A2011">
        <v>2009</v>
      </c>
      <c r="B2011" s="3" t="s">
        <v>2010</v>
      </c>
      <c r="C2011" s="3" t="s">
        <v>6119</v>
      </c>
      <c r="D2011">
        <v>50000</v>
      </c>
      <c r="E2011">
        <v>152579</v>
      </c>
      <c r="F2011" t="s">
        <v>8219</v>
      </c>
      <c r="G2011" t="s">
        <v>8236</v>
      </c>
      <c r="H2011" t="s">
        <v>8249</v>
      </c>
      <c r="I2011">
        <v>1479890743</v>
      </c>
      <c r="J2011" s="10">
        <f t="shared" si="124"/>
        <v>42697.365081018521</v>
      </c>
      <c r="K2011">
        <v>1476776743</v>
      </c>
      <c r="L2011" s="10">
        <f t="shared" si="125"/>
        <v>42661.323414351849</v>
      </c>
      <c r="M2011" t="b">
        <v>1</v>
      </c>
      <c r="N2011">
        <v>398</v>
      </c>
      <c r="O2011" t="b">
        <v>1</v>
      </c>
      <c r="P2011" t="s">
        <v>8295</v>
      </c>
      <c r="Q2011" s="5">
        <f t="shared" si="126"/>
        <v>3.05158</v>
      </c>
      <c r="R2011" s="6">
        <f t="shared" si="127"/>
        <v>383.3643216080402</v>
      </c>
      <c r="S2011" t="s">
        <v>8319</v>
      </c>
      <c r="T2011" t="s">
        <v>8349</v>
      </c>
    </row>
    <row r="2012" spans="1:20" ht="28.8" x14ac:dyDescent="0.3">
      <c r="A2012">
        <v>2010</v>
      </c>
      <c r="B2012" s="3" t="s">
        <v>2011</v>
      </c>
      <c r="C2012" s="3" t="s">
        <v>6120</v>
      </c>
      <c r="D2012">
        <v>30000</v>
      </c>
      <c r="E2012">
        <v>96015.9</v>
      </c>
      <c r="F2012" t="s">
        <v>8219</v>
      </c>
      <c r="G2012" t="s">
        <v>8224</v>
      </c>
      <c r="H2012" t="s">
        <v>8246</v>
      </c>
      <c r="I2012">
        <v>1471564491</v>
      </c>
      <c r="J2012" s="10">
        <f t="shared" si="124"/>
        <v>42600.996423611112</v>
      </c>
      <c r="K2012">
        <v>1468972491</v>
      </c>
      <c r="L2012" s="10">
        <f t="shared" si="125"/>
        <v>42570.996423611112</v>
      </c>
      <c r="M2012" t="b">
        <v>1</v>
      </c>
      <c r="N2012">
        <v>1737</v>
      </c>
      <c r="O2012" t="b">
        <v>1</v>
      </c>
      <c r="P2012" t="s">
        <v>8295</v>
      </c>
      <c r="Q2012" s="5">
        <f t="shared" si="126"/>
        <v>3.2005299999999997</v>
      </c>
      <c r="R2012" s="6">
        <f t="shared" si="127"/>
        <v>55.276856649395505</v>
      </c>
      <c r="S2012" t="s">
        <v>8319</v>
      </c>
      <c r="T2012" t="s">
        <v>8349</v>
      </c>
    </row>
    <row r="2013" spans="1:20" ht="43.2" x14ac:dyDescent="0.3">
      <c r="A2013">
        <v>2011</v>
      </c>
      <c r="B2013" s="3" t="s">
        <v>2012</v>
      </c>
      <c r="C2013" s="3" t="s">
        <v>6121</v>
      </c>
      <c r="D2013">
        <v>50000</v>
      </c>
      <c r="E2013">
        <v>409782</v>
      </c>
      <c r="F2013" t="s">
        <v>8219</v>
      </c>
      <c r="G2013" t="s">
        <v>8239</v>
      </c>
      <c r="H2013" t="s">
        <v>8249</v>
      </c>
      <c r="I2013">
        <v>1452553200</v>
      </c>
      <c r="J2013" s="10">
        <f t="shared" si="124"/>
        <v>42380.958333333328</v>
      </c>
      <c r="K2013">
        <v>1449650173</v>
      </c>
      <c r="L2013" s="10">
        <f t="shared" si="125"/>
        <v>42347.358483796299</v>
      </c>
      <c r="M2013" t="b">
        <v>1</v>
      </c>
      <c r="N2013">
        <v>971</v>
      </c>
      <c r="O2013" t="b">
        <v>1</v>
      </c>
      <c r="P2013" t="s">
        <v>8295</v>
      </c>
      <c r="Q2013" s="5">
        <f t="shared" si="126"/>
        <v>8.1956399999999991</v>
      </c>
      <c r="R2013" s="6">
        <f t="shared" si="127"/>
        <v>422.02059732234807</v>
      </c>
      <c r="S2013" t="s">
        <v>8319</v>
      </c>
      <c r="T2013" t="s">
        <v>8349</v>
      </c>
    </row>
    <row r="2014" spans="1:20" ht="43.2" x14ac:dyDescent="0.3">
      <c r="A2014">
        <v>2012</v>
      </c>
      <c r="B2014" s="3" t="s">
        <v>2013</v>
      </c>
      <c r="C2014" s="3" t="s">
        <v>6122</v>
      </c>
      <c r="D2014">
        <v>5000</v>
      </c>
      <c r="E2014">
        <v>11745</v>
      </c>
      <c r="F2014" t="s">
        <v>8219</v>
      </c>
      <c r="G2014" t="s">
        <v>8224</v>
      </c>
      <c r="H2014" t="s">
        <v>8246</v>
      </c>
      <c r="I2014">
        <v>1423165441</v>
      </c>
      <c r="J2014" s="10">
        <f t="shared" si="124"/>
        <v>42040.822233796294</v>
      </c>
      <c r="K2014">
        <v>1420573441</v>
      </c>
      <c r="L2014" s="10">
        <f t="shared" si="125"/>
        <v>42010.822233796294</v>
      </c>
      <c r="M2014" t="b">
        <v>1</v>
      </c>
      <c r="N2014">
        <v>183</v>
      </c>
      <c r="O2014" t="b">
        <v>1</v>
      </c>
      <c r="P2014" t="s">
        <v>8295</v>
      </c>
      <c r="Q2014" s="5">
        <f t="shared" si="126"/>
        <v>2.3490000000000002</v>
      </c>
      <c r="R2014" s="6">
        <f t="shared" si="127"/>
        <v>64.180327868852459</v>
      </c>
      <c r="S2014" t="s">
        <v>8319</v>
      </c>
      <c r="T2014" t="s">
        <v>8349</v>
      </c>
    </row>
    <row r="2015" spans="1:20" ht="43.2" x14ac:dyDescent="0.3">
      <c r="A2015">
        <v>2013</v>
      </c>
      <c r="B2015" s="3" t="s">
        <v>2014</v>
      </c>
      <c r="C2015" s="3" t="s">
        <v>6123</v>
      </c>
      <c r="D2015">
        <v>160000</v>
      </c>
      <c r="E2015">
        <v>791862</v>
      </c>
      <c r="F2015" t="s">
        <v>8219</v>
      </c>
      <c r="G2015" t="s">
        <v>8224</v>
      </c>
      <c r="H2015" t="s">
        <v>8246</v>
      </c>
      <c r="I2015">
        <v>1468019014</v>
      </c>
      <c r="J2015" s="10">
        <f t="shared" si="124"/>
        <v>42559.960810185185</v>
      </c>
      <c r="K2015">
        <v>1462835014</v>
      </c>
      <c r="L2015" s="10">
        <f t="shared" si="125"/>
        <v>42499.960810185185</v>
      </c>
      <c r="M2015" t="b">
        <v>1</v>
      </c>
      <c r="N2015">
        <v>4562</v>
      </c>
      <c r="O2015" t="b">
        <v>1</v>
      </c>
      <c r="P2015" t="s">
        <v>8295</v>
      </c>
      <c r="Q2015" s="5">
        <f t="shared" si="126"/>
        <v>4.9491375</v>
      </c>
      <c r="R2015" s="6">
        <f t="shared" si="127"/>
        <v>173.57781674704077</v>
      </c>
      <c r="S2015" t="s">
        <v>8319</v>
      </c>
      <c r="T2015" t="s">
        <v>8349</v>
      </c>
    </row>
    <row r="2016" spans="1:20" ht="43.2" x14ac:dyDescent="0.3">
      <c r="A2016">
        <v>2014</v>
      </c>
      <c r="B2016" s="3" t="s">
        <v>2015</v>
      </c>
      <c r="C2016" s="3" t="s">
        <v>6124</v>
      </c>
      <c r="D2016">
        <v>30000</v>
      </c>
      <c r="E2016">
        <v>2344134.67</v>
      </c>
      <c r="F2016" t="s">
        <v>8219</v>
      </c>
      <c r="G2016" t="s">
        <v>8224</v>
      </c>
      <c r="H2016" t="s">
        <v>8246</v>
      </c>
      <c r="I2016">
        <v>1364184539</v>
      </c>
      <c r="J2016" s="10">
        <f t="shared" si="124"/>
        <v>41358.172905092593</v>
      </c>
      <c r="K2016">
        <v>1361250539</v>
      </c>
      <c r="L2016" s="10">
        <f t="shared" si="125"/>
        <v>41324.214571759258</v>
      </c>
      <c r="M2016" t="b">
        <v>1</v>
      </c>
      <c r="N2016">
        <v>26457</v>
      </c>
      <c r="O2016" t="b">
        <v>1</v>
      </c>
      <c r="P2016" t="s">
        <v>8295</v>
      </c>
      <c r="Q2016" s="5">
        <f t="shared" si="126"/>
        <v>78.137822333333332</v>
      </c>
      <c r="R2016" s="6">
        <f t="shared" si="127"/>
        <v>88.601680840609291</v>
      </c>
      <c r="S2016" t="s">
        <v>8319</v>
      </c>
      <c r="T2016" t="s">
        <v>8349</v>
      </c>
    </row>
    <row r="2017" spans="1:20" ht="43.2" x14ac:dyDescent="0.3">
      <c r="A2017">
        <v>2015</v>
      </c>
      <c r="B2017" s="3" t="s">
        <v>2016</v>
      </c>
      <c r="C2017" s="3" t="s">
        <v>6125</v>
      </c>
      <c r="D2017">
        <v>7200</v>
      </c>
      <c r="E2017">
        <v>8136.01</v>
      </c>
      <c r="F2017" t="s">
        <v>8219</v>
      </c>
      <c r="G2017" t="s">
        <v>8224</v>
      </c>
      <c r="H2017" t="s">
        <v>8246</v>
      </c>
      <c r="I2017">
        <v>1315602163</v>
      </c>
      <c r="J2017" s="10">
        <f t="shared" si="124"/>
        <v>40795.876886574071</v>
      </c>
      <c r="K2017">
        <v>1313010163</v>
      </c>
      <c r="L2017" s="10">
        <f t="shared" si="125"/>
        <v>40765.876886574071</v>
      </c>
      <c r="M2017" t="b">
        <v>1</v>
      </c>
      <c r="N2017">
        <v>162</v>
      </c>
      <c r="O2017" t="b">
        <v>1</v>
      </c>
      <c r="P2017" t="s">
        <v>8295</v>
      </c>
      <c r="Q2017" s="5">
        <f t="shared" si="126"/>
        <v>1.1300013888888889</v>
      </c>
      <c r="R2017" s="6">
        <f t="shared" si="127"/>
        <v>50.222283950617282</v>
      </c>
      <c r="S2017" t="s">
        <v>8319</v>
      </c>
      <c r="T2017" t="s">
        <v>8349</v>
      </c>
    </row>
    <row r="2018" spans="1:20" ht="28.8" x14ac:dyDescent="0.3">
      <c r="A2018">
        <v>2016</v>
      </c>
      <c r="B2018" s="3" t="s">
        <v>2017</v>
      </c>
      <c r="C2018" s="3" t="s">
        <v>6126</v>
      </c>
      <c r="D2018">
        <v>10000</v>
      </c>
      <c r="E2018">
        <v>92154.22</v>
      </c>
      <c r="F2018" t="s">
        <v>8219</v>
      </c>
      <c r="G2018" t="s">
        <v>8224</v>
      </c>
      <c r="H2018" t="s">
        <v>8246</v>
      </c>
      <c r="I2018">
        <v>1362863299</v>
      </c>
      <c r="J2018" s="10">
        <f t="shared" si="124"/>
        <v>41342.88077546296</v>
      </c>
      <c r="K2018">
        <v>1360271299</v>
      </c>
      <c r="L2018" s="10">
        <f t="shared" si="125"/>
        <v>41312.88077546296</v>
      </c>
      <c r="M2018" t="b">
        <v>1</v>
      </c>
      <c r="N2018">
        <v>479</v>
      </c>
      <c r="O2018" t="b">
        <v>1</v>
      </c>
      <c r="P2018" t="s">
        <v>8295</v>
      </c>
      <c r="Q2018" s="5">
        <f t="shared" si="126"/>
        <v>9.2154220000000002</v>
      </c>
      <c r="R2018" s="6">
        <f t="shared" si="127"/>
        <v>192.38876826722338</v>
      </c>
      <c r="S2018" t="s">
        <v>8319</v>
      </c>
      <c r="T2018" t="s">
        <v>8349</v>
      </c>
    </row>
    <row r="2019" spans="1:20" ht="43.2" x14ac:dyDescent="0.3">
      <c r="A2019">
        <v>2017</v>
      </c>
      <c r="B2019" s="3" t="s">
        <v>2018</v>
      </c>
      <c r="C2019" s="3" t="s">
        <v>6127</v>
      </c>
      <c r="D2019">
        <v>25000</v>
      </c>
      <c r="E2019">
        <v>31275.599999999999</v>
      </c>
      <c r="F2019" t="s">
        <v>8219</v>
      </c>
      <c r="G2019" t="s">
        <v>8224</v>
      </c>
      <c r="H2019" t="s">
        <v>8246</v>
      </c>
      <c r="I2019">
        <v>1332561600</v>
      </c>
      <c r="J2019" s="10">
        <f t="shared" si="124"/>
        <v>40992.166666666664</v>
      </c>
      <c r="K2019">
        <v>1329873755</v>
      </c>
      <c r="L2019" s="10">
        <f t="shared" si="125"/>
        <v>40961.057349537034</v>
      </c>
      <c r="M2019" t="b">
        <v>1</v>
      </c>
      <c r="N2019">
        <v>426</v>
      </c>
      <c r="O2019" t="b">
        <v>1</v>
      </c>
      <c r="P2019" t="s">
        <v>8295</v>
      </c>
      <c r="Q2019" s="5">
        <f t="shared" si="126"/>
        <v>1.2510239999999999</v>
      </c>
      <c r="R2019" s="6">
        <f t="shared" si="127"/>
        <v>73.416901408450698</v>
      </c>
      <c r="S2019" t="s">
        <v>8319</v>
      </c>
      <c r="T2019" t="s">
        <v>8349</v>
      </c>
    </row>
    <row r="2020" spans="1:20" ht="43.2" x14ac:dyDescent="0.3">
      <c r="A2020">
        <v>2018</v>
      </c>
      <c r="B2020" s="3" t="s">
        <v>2019</v>
      </c>
      <c r="C2020" s="3" t="s">
        <v>6128</v>
      </c>
      <c r="D2020">
        <v>65000</v>
      </c>
      <c r="E2020">
        <v>66458.23</v>
      </c>
      <c r="F2020" t="s">
        <v>8219</v>
      </c>
      <c r="G2020" t="s">
        <v>8241</v>
      </c>
      <c r="H2020" t="s">
        <v>8249</v>
      </c>
      <c r="I2020">
        <v>1439455609</v>
      </c>
      <c r="J2020" s="10">
        <f t="shared" si="124"/>
        <v>42229.365844907406</v>
      </c>
      <c r="K2020">
        <v>1436863609</v>
      </c>
      <c r="L2020" s="10">
        <f t="shared" si="125"/>
        <v>42199.365844907406</v>
      </c>
      <c r="M2020" t="b">
        <v>1</v>
      </c>
      <c r="N2020">
        <v>450</v>
      </c>
      <c r="O2020" t="b">
        <v>1</v>
      </c>
      <c r="P2020" t="s">
        <v>8295</v>
      </c>
      <c r="Q2020" s="5">
        <f t="shared" si="126"/>
        <v>1.0224343076923077</v>
      </c>
      <c r="R2020" s="6">
        <f t="shared" si="127"/>
        <v>147.68495555555555</v>
      </c>
      <c r="S2020" t="s">
        <v>8319</v>
      </c>
      <c r="T2020" t="s">
        <v>8349</v>
      </c>
    </row>
    <row r="2021" spans="1:20" ht="57.6" x14ac:dyDescent="0.3">
      <c r="A2021">
        <v>2019</v>
      </c>
      <c r="B2021" s="3" t="s">
        <v>2020</v>
      </c>
      <c r="C2021" s="3" t="s">
        <v>6129</v>
      </c>
      <c r="D2021">
        <v>40000</v>
      </c>
      <c r="E2021">
        <v>193963.9</v>
      </c>
      <c r="F2021" t="s">
        <v>8219</v>
      </c>
      <c r="G2021" t="s">
        <v>8224</v>
      </c>
      <c r="H2021" t="s">
        <v>8246</v>
      </c>
      <c r="I2021">
        <v>1474563621</v>
      </c>
      <c r="J2021" s="10">
        <f t="shared" si="124"/>
        <v>42635.70857638889</v>
      </c>
      <c r="K2021">
        <v>1471971621</v>
      </c>
      <c r="L2021" s="10">
        <f t="shared" si="125"/>
        <v>42605.70857638889</v>
      </c>
      <c r="M2021" t="b">
        <v>1</v>
      </c>
      <c r="N2021">
        <v>1780</v>
      </c>
      <c r="O2021" t="b">
        <v>1</v>
      </c>
      <c r="P2021" t="s">
        <v>8295</v>
      </c>
      <c r="Q2021" s="5">
        <f t="shared" si="126"/>
        <v>4.8490975000000001</v>
      </c>
      <c r="R2021" s="6">
        <f t="shared" si="127"/>
        <v>108.96848314606741</v>
      </c>
      <c r="S2021" t="s">
        <v>8319</v>
      </c>
      <c r="T2021" t="s">
        <v>8349</v>
      </c>
    </row>
    <row r="2022" spans="1:20" ht="43.2" x14ac:dyDescent="0.3">
      <c r="A2022">
        <v>2020</v>
      </c>
      <c r="B2022" s="3" t="s">
        <v>2021</v>
      </c>
      <c r="C2022" s="3" t="s">
        <v>6130</v>
      </c>
      <c r="D2022">
        <v>1500</v>
      </c>
      <c r="E2022">
        <v>2885</v>
      </c>
      <c r="F2022" t="s">
        <v>8219</v>
      </c>
      <c r="G2022" t="s">
        <v>8224</v>
      </c>
      <c r="H2022" t="s">
        <v>8246</v>
      </c>
      <c r="I2022">
        <v>1400108640</v>
      </c>
      <c r="J2022" s="10">
        <f t="shared" si="124"/>
        <v>41773.961111111108</v>
      </c>
      <c r="K2022">
        <v>1396923624</v>
      </c>
      <c r="L2022" s="10">
        <f t="shared" si="125"/>
        <v>41737.097499999996</v>
      </c>
      <c r="M2022" t="b">
        <v>1</v>
      </c>
      <c r="N2022">
        <v>122</v>
      </c>
      <c r="O2022" t="b">
        <v>1</v>
      </c>
      <c r="P2022" t="s">
        <v>8295</v>
      </c>
      <c r="Q2022" s="5">
        <f t="shared" si="126"/>
        <v>1.9233333333333333</v>
      </c>
      <c r="R2022" s="6">
        <f t="shared" si="127"/>
        <v>23.647540983606557</v>
      </c>
      <c r="S2022" t="s">
        <v>8319</v>
      </c>
      <c r="T2022" t="s">
        <v>8349</v>
      </c>
    </row>
    <row r="2023" spans="1:20" ht="43.2" x14ac:dyDescent="0.3">
      <c r="A2023">
        <v>2021</v>
      </c>
      <c r="B2023" s="3" t="s">
        <v>2022</v>
      </c>
      <c r="C2023" s="3" t="s">
        <v>6131</v>
      </c>
      <c r="D2023">
        <v>5000</v>
      </c>
      <c r="E2023">
        <v>14055</v>
      </c>
      <c r="F2023" t="s">
        <v>8219</v>
      </c>
      <c r="G2023" t="s">
        <v>8224</v>
      </c>
      <c r="H2023" t="s">
        <v>8246</v>
      </c>
      <c r="I2023">
        <v>1411522897</v>
      </c>
      <c r="J2023" s="10">
        <f t="shared" si="124"/>
        <v>41906.070567129631</v>
      </c>
      <c r="K2023">
        <v>1407634897</v>
      </c>
      <c r="L2023" s="10">
        <f t="shared" si="125"/>
        <v>41861.070567129631</v>
      </c>
      <c r="M2023" t="b">
        <v>1</v>
      </c>
      <c r="N2023">
        <v>95</v>
      </c>
      <c r="O2023" t="b">
        <v>1</v>
      </c>
      <c r="P2023" t="s">
        <v>8295</v>
      </c>
      <c r="Q2023" s="5">
        <f t="shared" si="126"/>
        <v>2.8109999999999999</v>
      </c>
      <c r="R2023" s="6">
        <f t="shared" si="127"/>
        <v>147.94736842105263</v>
      </c>
      <c r="S2023" t="s">
        <v>8319</v>
      </c>
      <c r="T2023" t="s">
        <v>8349</v>
      </c>
    </row>
    <row r="2024" spans="1:20" ht="43.2" x14ac:dyDescent="0.3">
      <c r="A2024">
        <v>2022</v>
      </c>
      <c r="B2024" s="3" t="s">
        <v>2023</v>
      </c>
      <c r="C2024" s="3" t="s">
        <v>6132</v>
      </c>
      <c r="D2024">
        <v>100000</v>
      </c>
      <c r="E2024">
        <v>125137</v>
      </c>
      <c r="F2024" t="s">
        <v>8219</v>
      </c>
      <c r="G2024" t="s">
        <v>8224</v>
      </c>
      <c r="H2024" t="s">
        <v>8246</v>
      </c>
      <c r="I2024">
        <v>1465652372</v>
      </c>
      <c r="J2024" s="10">
        <f t="shared" si="124"/>
        <v>42532.569120370375</v>
      </c>
      <c r="K2024">
        <v>1463060372</v>
      </c>
      <c r="L2024" s="10">
        <f t="shared" si="125"/>
        <v>42502.569120370375</v>
      </c>
      <c r="M2024" t="b">
        <v>1</v>
      </c>
      <c r="N2024">
        <v>325</v>
      </c>
      <c r="O2024" t="b">
        <v>1</v>
      </c>
      <c r="P2024" t="s">
        <v>8295</v>
      </c>
      <c r="Q2024" s="5">
        <f t="shared" si="126"/>
        <v>1.2513700000000001</v>
      </c>
      <c r="R2024" s="6">
        <f t="shared" si="127"/>
        <v>385.03692307692307</v>
      </c>
      <c r="S2024" t="s">
        <v>8319</v>
      </c>
      <c r="T2024" t="s">
        <v>8349</v>
      </c>
    </row>
    <row r="2025" spans="1:20" ht="57.6" x14ac:dyDescent="0.3">
      <c r="A2025">
        <v>2023</v>
      </c>
      <c r="B2025" s="3" t="s">
        <v>2024</v>
      </c>
      <c r="C2025" s="3" t="s">
        <v>6133</v>
      </c>
      <c r="D2025">
        <v>100000</v>
      </c>
      <c r="E2025">
        <v>161459</v>
      </c>
      <c r="F2025" t="s">
        <v>8219</v>
      </c>
      <c r="G2025" t="s">
        <v>8224</v>
      </c>
      <c r="H2025" t="s">
        <v>8246</v>
      </c>
      <c r="I2025">
        <v>1434017153</v>
      </c>
      <c r="J2025" s="10">
        <f t="shared" si="124"/>
        <v>42166.420752314814</v>
      </c>
      <c r="K2025">
        <v>1431425153</v>
      </c>
      <c r="L2025" s="10">
        <f t="shared" si="125"/>
        <v>42136.420752314814</v>
      </c>
      <c r="M2025" t="b">
        <v>1</v>
      </c>
      <c r="N2025">
        <v>353</v>
      </c>
      <c r="O2025" t="b">
        <v>1</v>
      </c>
      <c r="P2025" t="s">
        <v>8295</v>
      </c>
      <c r="Q2025" s="5">
        <f t="shared" si="126"/>
        <v>1.61459</v>
      </c>
      <c r="R2025" s="6">
        <f t="shared" si="127"/>
        <v>457.39093484419266</v>
      </c>
      <c r="S2025" t="s">
        <v>8319</v>
      </c>
      <c r="T2025" t="s">
        <v>8349</v>
      </c>
    </row>
    <row r="2026" spans="1:20" ht="43.2" x14ac:dyDescent="0.3">
      <c r="A2026">
        <v>2024</v>
      </c>
      <c r="B2026" s="3" t="s">
        <v>2025</v>
      </c>
      <c r="C2026" s="3" t="s">
        <v>6134</v>
      </c>
      <c r="D2026">
        <v>4000</v>
      </c>
      <c r="E2026">
        <v>23414</v>
      </c>
      <c r="F2026" t="s">
        <v>8219</v>
      </c>
      <c r="G2026" t="s">
        <v>8224</v>
      </c>
      <c r="H2026" t="s">
        <v>8246</v>
      </c>
      <c r="I2026">
        <v>1344826800</v>
      </c>
      <c r="J2026" s="10">
        <f t="shared" si="124"/>
        <v>41134.125</v>
      </c>
      <c r="K2026">
        <v>1341875544</v>
      </c>
      <c r="L2026" s="10">
        <f t="shared" si="125"/>
        <v>41099.966944444444</v>
      </c>
      <c r="M2026" t="b">
        <v>1</v>
      </c>
      <c r="N2026">
        <v>105</v>
      </c>
      <c r="O2026" t="b">
        <v>1</v>
      </c>
      <c r="P2026" t="s">
        <v>8295</v>
      </c>
      <c r="Q2026" s="5">
        <f t="shared" si="126"/>
        <v>5.8535000000000004</v>
      </c>
      <c r="R2026" s="6">
        <f t="shared" si="127"/>
        <v>222.99047619047619</v>
      </c>
      <c r="S2026" t="s">
        <v>8319</v>
      </c>
      <c r="T2026" t="s">
        <v>8349</v>
      </c>
    </row>
    <row r="2027" spans="1:20" ht="43.2" x14ac:dyDescent="0.3">
      <c r="A2027">
        <v>2025</v>
      </c>
      <c r="B2027" s="3" t="s">
        <v>2026</v>
      </c>
      <c r="C2027" s="3" t="s">
        <v>6135</v>
      </c>
      <c r="D2027">
        <v>80000</v>
      </c>
      <c r="E2027">
        <v>160920</v>
      </c>
      <c r="F2027" t="s">
        <v>8219</v>
      </c>
      <c r="G2027" t="s">
        <v>8236</v>
      </c>
      <c r="H2027" t="s">
        <v>8249</v>
      </c>
      <c r="I2027">
        <v>1433996746</v>
      </c>
      <c r="J2027" s="10">
        <f t="shared" si="124"/>
        <v>42166.184560185182</v>
      </c>
      <c r="K2027">
        <v>1431404746</v>
      </c>
      <c r="L2027" s="10">
        <f t="shared" si="125"/>
        <v>42136.184560185182</v>
      </c>
      <c r="M2027" t="b">
        <v>1</v>
      </c>
      <c r="N2027">
        <v>729</v>
      </c>
      <c r="O2027" t="b">
        <v>1</v>
      </c>
      <c r="P2027" t="s">
        <v>8295</v>
      </c>
      <c r="Q2027" s="5">
        <f t="shared" si="126"/>
        <v>2.0114999999999998</v>
      </c>
      <c r="R2027" s="6">
        <f t="shared" si="127"/>
        <v>220.74074074074073</v>
      </c>
      <c r="S2027" t="s">
        <v>8319</v>
      </c>
      <c r="T2027" t="s">
        <v>8349</v>
      </c>
    </row>
    <row r="2028" spans="1:20" ht="28.8" x14ac:dyDescent="0.3">
      <c r="A2028">
        <v>2026</v>
      </c>
      <c r="B2028" s="3" t="s">
        <v>2027</v>
      </c>
      <c r="C2028" s="3" t="s">
        <v>6136</v>
      </c>
      <c r="D2028">
        <v>25000</v>
      </c>
      <c r="E2028">
        <v>33370.769999999997</v>
      </c>
      <c r="F2028" t="s">
        <v>8219</v>
      </c>
      <c r="G2028" t="s">
        <v>8224</v>
      </c>
      <c r="H2028" t="s">
        <v>8246</v>
      </c>
      <c r="I2028">
        <v>1398052740</v>
      </c>
      <c r="J2028" s="10">
        <f t="shared" si="124"/>
        <v>41750.165972222225</v>
      </c>
      <c r="K2028">
        <v>1394127585</v>
      </c>
      <c r="L2028" s="10">
        <f t="shared" si="125"/>
        <v>41704.735937500001</v>
      </c>
      <c r="M2028" t="b">
        <v>1</v>
      </c>
      <c r="N2028">
        <v>454</v>
      </c>
      <c r="O2028" t="b">
        <v>1</v>
      </c>
      <c r="P2028" t="s">
        <v>8295</v>
      </c>
      <c r="Q2028" s="5">
        <f t="shared" si="126"/>
        <v>1.3348307999999998</v>
      </c>
      <c r="R2028" s="6">
        <f t="shared" si="127"/>
        <v>73.503898678414089</v>
      </c>
      <c r="S2028" t="s">
        <v>8319</v>
      </c>
      <c r="T2028" t="s">
        <v>8349</v>
      </c>
    </row>
    <row r="2029" spans="1:20" ht="43.2" x14ac:dyDescent="0.3">
      <c r="A2029">
        <v>2027</v>
      </c>
      <c r="B2029" s="3" t="s">
        <v>2028</v>
      </c>
      <c r="C2029" s="3" t="s">
        <v>6137</v>
      </c>
      <c r="D2029">
        <v>100000</v>
      </c>
      <c r="E2029">
        <v>120249</v>
      </c>
      <c r="F2029" t="s">
        <v>8219</v>
      </c>
      <c r="G2029" t="s">
        <v>8224</v>
      </c>
      <c r="H2029" t="s">
        <v>8246</v>
      </c>
      <c r="I2029">
        <v>1427740319</v>
      </c>
      <c r="J2029" s="10">
        <f t="shared" si="124"/>
        <v>42093.772210648152</v>
      </c>
      <c r="K2029">
        <v>1423855919</v>
      </c>
      <c r="L2029" s="10">
        <f t="shared" si="125"/>
        <v>42048.813877314817</v>
      </c>
      <c r="M2029" t="b">
        <v>1</v>
      </c>
      <c r="N2029">
        <v>539</v>
      </c>
      <c r="O2029" t="b">
        <v>1</v>
      </c>
      <c r="P2029" t="s">
        <v>8295</v>
      </c>
      <c r="Q2029" s="5">
        <f t="shared" si="126"/>
        <v>1.2024900000000001</v>
      </c>
      <c r="R2029" s="6">
        <f t="shared" si="127"/>
        <v>223.09647495361781</v>
      </c>
      <c r="S2029" t="s">
        <v>8319</v>
      </c>
      <c r="T2029" t="s">
        <v>8349</v>
      </c>
    </row>
    <row r="2030" spans="1:20" ht="28.8" x14ac:dyDescent="0.3">
      <c r="A2030">
        <v>2028</v>
      </c>
      <c r="B2030" s="3" t="s">
        <v>2029</v>
      </c>
      <c r="C2030" s="3" t="s">
        <v>6138</v>
      </c>
      <c r="D2030">
        <v>3000</v>
      </c>
      <c r="E2030">
        <v>3785</v>
      </c>
      <c r="F2030" t="s">
        <v>8219</v>
      </c>
      <c r="G2030" t="s">
        <v>8224</v>
      </c>
      <c r="H2030" t="s">
        <v>8246</v>
      </c>
      <c r="I2030">
        <v>1268690100</v>
      </c>
      <c r="J2030" s="10">
        <f t="shared" si="124"/>
        <v>40252.913194444445</v>
      </c>
      <c r="K2030">
        <v>1265493806</v>
      </c>
      <c r="L2030" s="10">
        <f t="shared" si="125"/>
        <v>40215.919050925928</v>
      </c>
      <c r="M2030" t="b">
        <v>1</v>
      </c>
      <c r="N2030">
        <v>79</v>
      </c>
      <c r="O2030" t="b">
        <v>1</v>
      </c>
      <c r="P2030" t="s">
        <v>8295</v>
      </c>
      <c r="Q2030" s="5">
        <f t="shared" si="126"/>
        <v>1.2616666666666667</v>
      </c>
      <c r="R2030" s="6">
        <f t="shared" si="127"/>
        <v>47.911392405063289</v>
      </c>
      <c r="S2030" t="s">
        <v>8319</v>
      </c>
      <c r="T2030" t="s">
        <v>8349</v>
      </c>
    </row>
    <row r="2031" spans="1:20" ht="43.2" x14ac:dyDescent="0.3">
      <c r="A2031">
        <v>2029</v>
      </c>
      <c r="B2031" s="3" t="s">
        <v>2030</v>
      </c>
      <c r="C2031" s="3" t="s">
        <v>6139</v>
      </c>
      <c r="D2031">
        <v>2500</v>
      </c>
      <c r="E2031">
        <v>9030</v>
      </c>
      <c r="F2031" t="s">
        <v>8219</v>
      </c>
      <c r="G2031" t="s">
        <v>8224</v>
      </c>
      <c r="H2031" t="s">
        <v>8246</v>
      </c>
      <c r="I2031">
        <v>1409099481</v>
      </c>
      <c r="J2031" s="10">
        <f t="shared" si="124"/>
        <v>41878.021770833337</v>
      </c>
      <c r="K2031">
        <v>1406507481</v>
      </c>
      <c r="L2031" s="10">
        <f t="shared" si="125"/>
        <v>41848.021770833337</v>
      </c>
      <c r="M2031" t="b">
        <v>1</v>
      </c>
      <c r="N2031">
        <v>94</v>
      </c>
      <c r="O2031" t="b">
        <v>1</v>
      </c>
      <c r="P2031" t="s">
        <v>8295</v>
      </c>
      <c r="Q2031" s="5">
        <f t="shared" si="126"/>
        <v>3.6120000000000001</v>
      </c>
      <c r="R2031" s="6">
        <f t="shared" si="127"/>
        <v>96.063829787234042</v>
      </c>
      <c r="S2031" t="s">
        <v>8319</v>
      </c>
      <c r="T2031" t="s">
        <v>8349</v>
      </c>
    </row>
    <row r="2032" spans="1:20" ht="43.2" x14ac:dyDescent="0.3">
      <c r="A2032">
        <v>2030</v>
      </c>
      <c r="B2032" s="3" t="s">
        <v>2031</v>
      </c>
      <c r="C2032" s="3" t="s">
        <v>6140</v>
      </c>
      <c r="D2032">
        <v>32768</v>
      </c>
      <c r="E2032">
        <v>74134</v>
      </c>
      <c r="F2032" t="s">
        <v>8219</v>
      </c>
      <c r="G2032" t="s">
        <v>8225</v>
      </c>
      <c r="H2032" t="s">
        <v>8247</v>
      </c>
      <c r="I2032">
        <v>1354233296</v>
      </c>
      <c r="J2032" s="10">
        <f t="shared" si="124"/>
        <v>41242.996481481481</v>
      </c>
      <c r="K2032">
        <v>1351641296</v>
      </c>
      <c r="L2032" s="10">
        <f t="shared" si="125"/>
        <v>41212.996481481481</v>
      </c>
      <c r="M2032" t="b">
        <v>1</v>
      </c>
      <c r="N2032">
        <v>625</v>
      </c>
      <c r="O2032" t="b">
        <v>1</v>
      </c>
      <c r="P2032" t="s">
        <v>8295</v>
      </c>
      <c r="Q2032" s="5">
        <f t="shared" si="126"/>
        <v>2.26239013671875</v>
      </c>
      <c r="R2032" s="6">
        <f t="shared" si="127"/>
        <v>118.6144</v>
      </c>
      <c r="S2032" t="s">
        <v>8319</v>
      </c>
      <c r="T2032" t="s">
        <v>8349</v>
      </c>
    </row>
    <row r="2033" spans="1:20" ht="43.2" x14ac:dyDescent="0.3">
      <c r="A2033">
        <v>2031</v>
      </c>
      <c r="B2033" s="3" t="s">
        <v>2032</v>
      </c>
      <c r="C2033" s="3" t="s">
        <v>6141</v>
      </c>
      <c r="D2033">
        <v>50000</v>
      </c>
      <c r="E2033">
        <v>60175</v>
      </c>
      <c r="F2033" t="s">
        <v>8219</v>
      </c>
      <c r="G2033" t="s">
        <v>8233</v>
      </c>
      <c r="H2033" t="s">
        <v>8249</v>
      </c>
      <c r="I2033">
        <v>1420765200</v>
      </c>
      <c r="J2033" s="10">
        <f t="shared" si="124"/>
        <v>42013.041666666672</v>
      </c>
      <c r="K2033">
        <v>1417506853</v>
      </c>
      <c r="L2033" s="10">
        <f t="shared" si="125"/>
        <v>41975.329317129625</v>
      </c>
      <c r="M2033" t="b">
        <v>1</v>
      </c>
      <c r="N2033">
        <v>508</v>
      </c>
      <c r="O2033" t="b">
        <v>1</v>
      </c>
      <c r="P2033" t="s">
        <v>8295</v>
      </c>
      <c r="Q2033" s="5">
        <f t="shared" si="126"/>
        <v>1.2035</v>
      </c>
      <c r="R2033" s="6">
        <f t="shared" si="127"/>
        <v>118.45472440944881</v>
      </c>
      <c r="S2033" t="s">
        <v>8319</v>
      </c>
      <c r="T2033" t="s">
        <v>8349</v>
      </c>
    </row>
    <row r="2034" spans="1:20" ht="43.2" x14ac:dyDescent="0.3">
      <c r="A2034">
        <v>2032</v>
      </c>
      <c r="B2034" s="3" t="s">
        <v>2033</v>
      </c>
      <c r="C2034" s="3" t="s">
        <v>6142</v>
      </c>
      <c r="D2034">
        <v>25000</v>
      </c>
      <c r="E2034">
        <v>76047</v>
      </c>
      <c r="F2034" t="s">
        <v>8219</v>
      </c>
      <c r="G2034" t="s">
        <v>8224</v>
      </c>
      <c r="H2034" t="s">
        <v>8246</v>
      </c>
      <c r="I2034">
        <v>1481778000</v>
      </c>
      <c r="J2034" s="10">
        <f t="shared" si="124"/>
        <v>42719.208333333328</v>
      </c>
      <c r="K2034">
        <v>1479216874</v>
      </c>
      <c r="L2034" s="10">
        <f t="shared" si="125"/>
        <v>42689.565671296295</v>
      </c>
      <c r="M2034" t="b">
        <v>1</v>
      </c>
      <c r="N2034">
        <v>531</v>
      </c>
      <c r="O2034" t="b">
        <v>1</v>
      </c>
      <c r="P2034" t="s">
        <v>8295</v>
      </c>
      <c r="Q2034" s="5">
        <f t="shared" si="126"/>
        <v>3.0418799999999999</v>
      </c>
      <c r="R2034" s="6">
        <f t="shared" si="127"/>
        <v>143.21468926553672</v>
      </c>
      <c r="S2034" t="s">
        <v>8319</v>
      </c>
      <c r="T2034" t="s">
        <v>8349</v>
      </c>
    </row>
    <row r="2035" spans="1:20" ht="43.2" x14ac:dyDescent="0.3">
      <c r="A2035">
        <v>2033</v>
      </c>
      <c r="B2035" s="3" t="s">
        <v>2034</v>
      </c>
      <c r="C2035" s="3" t="s">
        <v>6143</v>
      </c>
      <c r="D2035">
        <v>25000</v>
      </c>
      <c r="E2035">
        <v>44669</v>
      </c>
      <c r="F2035" t="s">
        <v>8219</v>
      </c>
      <c r="G2035" t="s">
        <v>8224</v>
      </c>
      <c r="H2035" t="s">
        <v>8246</v>
      </c>
      <c r="I2035">
        <v>1398477518</v>
      </c>
      <c r="J2035" s="10">
        <f t="shared" si="124"/>
        <v>41755.082384259258</v>
      </c>
      <c r="K2035">
        <v>1395885518</v>
      </c>
      <c r="L2035" s="10">
        <f t="shared" si="125"/>
        <v>41725.082384259258</v>
      </c>
      <c r="M2035" t="b">
        <v>1</v>
      </c>
      <c r="N2035">
        <v>158</v>
      </c>
      <c r="O2035" t="b">
        <v>1</v>
      </c>
      <c r="P2035" t="s">
        <v>8295</v>
      </c>
      <c r="Q2035" s="5">
        <f t="shared" si="126"/>
        <v>1.7867599999999999</v>
      </c>
      <c r="R2035" s="6">
        <f t="shared" si="127"/>
        <v>282.71518987341773</v>
      </c>
      <c r="S2035" t="s">
        <v>8319</v>
      </c>
      <c r="T2035" t="s">
        <v>8349</v>
      </c>
    </row>
    <row r="2036" spans="1:20" ht="57.6" x14ac:dyDescent="0.3">
      <c r="A2036">
        <v>2034</v>
      </c>
      <c r="B2036" s="3" t="s">
        <v>2035</v>
      </c>
      <c r="C2036" s="3" t="s">
        <v>6144</v>
      </c>
      <c r="D2036">
        <v>78000</v>
      </c>
      <c r="E2036">
        <v>301719.59000000003</v>
      </c>
      <c r="F2036" t="s">
        <v>8219</v>
      </c>
      <c r="G2036" t="s">
        <v>8224</v>
      </c>
      <c r="H2036" t="s">
        <v>8246</v>
      </c>
      <c r="I2036">
        <v>1430981880</v>
      </c>
      <c r="J2036" s="10">
        <f t="shared" si="124"/>
        <v>42131.290277777778</v>
      </c>
      <c r="K2036">
        <v>1426216033</v>
      </c>
      <c r="L2036" s="10">
        <f t="shared" si="125"/>
        <v>42076.130011574074</v>
      </c>
      <c r="M2036" t="b">
        <v>1</v>
      </c>
      <c r="N2036">
        <v>508</v>
      </c>
      <c r="O2036" t="b">
        <v>1</v>
      </c>
      <c r="P2036" t="s">
        <v>8295</v>
      </c>
      <c r="Q2036" s="5">
        <f t="shared" si="126"/>
        <v>3.868199871794872</v>
      </c>
      <c r="R2036" s="6">
        <f t="shared" si="127"/>
        <v>593.93620078740162</v>
      </c>
      <c r="S2036" t="s">
        <v>8319</v>
      </c>
      <c r="T2036" t="s">
        <v>8349</v>
      </c>
    </row>
    <row r="2037" spans="1:20" ht="43.2" x14ac:dyDescent="0.3">
      <c r="A2037">
        <v>2035</v>
      </c>
      <c r="B2037" s="3" t="s">
        <v>2036</v>
      </c>
      <c r="C2037" s="3" t="s">
        <v>6145</v>
      </c>
      <c r="D2037">
        <v>80000</v>
      </c>
      <c r="E2037">
        <v>168829.14</v>
      </c>
      <c r="F2037" t="s">
        <v>8219</v>
      </c>
      <c r="G2037" t="s">
        <v>8224</v>
      </c>
      <c r="H2037" t="s">
        <v>8246</v>
      </c>
      <c r="I2037">
        <v>1450486800</v>
      </c>
      <c r="J2037" s="10">
        <f t="shared" si="124"/>
        <v>42357.041666666672</v>
      </c>
      <c r="K2037">
        <v>1446562807</v>
      </c>
      <c r="L2037" s="10">
        <f t="shared" si="125"/>
        <v>42311.625081018516</v>
      </c>
      <c r="M2037" t="b">
        <v>1</v>
      </c>
      <c r="N2037">
        <v>644</v>
      </c>
      <c r="O2037" t="b">
        <v>1</v>
      </c>
      <c r="P2037" t="s">
        <v>8295</v>
      </c>
      <c r="Q2037" s="5">
        <f t="shared" si="126"/>
        <v>2.1103642500000004</v>
      </c>
      <c r="R2037" s="6">
        <f t="shared" si="127"/>
        <v>262.15704968944101</v>
      </c>
      <c r="S2037" t="s">
        <v>8319</v>
      </c>
      <c r="T2037" t="s">
        <v>8349</v>
      </c>
    </row>
    <row r="2038" spans="1:20" ht="43.2" x14ac:dyDescent="0.3">
      <c r="A2038">
        <v>2036</v>
      </c>
      <c r="B2038" s="3" t="s">
        <v>2037</v>
      </c>
      <c r="C2038" s="3" t="s">
        <v>6146</v>
      </c>
      <c r="D2038">
        <v>30000</v>
      </c>
      <c r="E2038">
        <v>39500.5</v>
      </c>
      <c r="F2038" t="s">
        <v>8219</v>
      </c>
      <c r="G2038" t="s">
        <v>8224</v>
      </c>
      <c r="H2038" t="s">
        <v>8246</v>
      </c>
      <c r="I2038">
        <v>1399668319</v>
      </c>
      <c r="J2038" s="10">
        <f t="shared" si="124"/>
        <v>41768.864803240744</v>
      </c>
      <c r="K2038">
        <v>1397076319</v>
      </c>
      <c r="L2038" s="10">
        <f t="shared" si="125"/>
        <v>41738.864803240744</v>
      </c>
      <c r="M2038" t="b">
        <v>1</v>
      </c>
      <c r="N2038">
        <v>848</v>
      </c>
      <c r="O2038" t="b">
        <v>1</v>
      </c>
      <c r="P2038" t="s">
        <v>8295</v>
      </c>
      <c r="Q2038" s="5">
        <f t="shared" si="126"/>
        <v>1.3166833333333334</v>
      </c>
      <c r="R2038" s="6">
        <f t="shared" si="127"/>
        <v>46.580778301886795</v>
      </c>
      <c r="S2038" t="s">
        <v>8319</v>
      </c>
      <c r="T2038" t="s">
        <v>8349</v>
      </c>
    </row>
    <row r="2039" spans="1:20" ht="43.2" x14ac:dyDescent="0.3">
      <c r="A2039">
        <v>2037</v>
      </c>
      <c r="B2039" s="3" t="s">
        <v>2038</v>
      </c>
      <c r="C2039" s="3" t="s">
        <v>6147</v>
      </c>
      <c r="D2039">
        <v>10000</v>
      </c>
      <c r="E2039">
        <v>30047.64</v>
      </c>
      <c r="F2039" t="s">
        <v>8219</v>
      </c>
      <c r="G2039" t="s">
        <v>8224</v>
      </c>
      <c r="H2039" t="s">
        <v>8246</v>
      </c>
      <c r="I2039">
        <v>1388383353</v>
      </c>
      <c r="J2039" s="10">
        <f t="shared" si="124"/>
        <v>41638.251770833333</v>
      </c>
      <c r="K2039">
        <v>1383195753</v>
      </c>
      <c r="L2039" s="10">
        <f t="shared" si="125"/>
        <v>41578.210104166668</v>
      </c>
      <c r="M2039" t="b">
        <v>1</v>
      </c>
      <c r="N2039">
        <v>429</v>
      </c>
      <c r="O2039" t="b">
        <v>1</v>
      </c>
      <c r="P2039" t="s">
        <v>8295</v>
      </c>
      <c r="Q2039" s="5">
        <f t="shared" si="126"/>
        <v>3.0047639999999998</v>
      </c>
      <c r="R2039" s="6">
        <f t="shared" si="127"/>
        <v>70.041118881118877</v>
      </c>
      <c r="S2039" t="s">
        <v>8319</v>
      </c>
      <c r="T2039" t="s">
        <v>8349</v>
      </c>
    </row>
    <row r="2040" spans="1:20" ht="43.2" x14ac:dyDescent="0.3">
      <c r="A2040">
        <v>2038</v>
      </c>
      <c r="B2040" s="3" t="s">
        <v>2039</v>
      </c>
      <c r="C2040" s="3" t="s">
        <v>6148</v>
      </c>
      <c r="D2040">
        <v>8000</v>
      </c>
      <c r="E2040">
        <v>33641</v>
      </c>
      <c r="F2040" t="s">
        <v>8219</v>
      </c>
      <c r="G2040" t="s">
        <v>8225</v>
      </c>
      <c r="H2040" t="s">
        <v>8247</v>
      </c>
      <c r="I2040">
        <v>1372701600</v>
      </c>
      <c r="J2040" s="10">
        <f t="shared" si="124"/>
        <v>41456.75</v>
      </c>
      <c r="K2040">
        <v>1369895421</v>
      </c>
      <c r="L2040" s="10">
        <f t="shared" si="125"/>
        <v>41424.27107638889</v>
      </c>
      <c r="M2040" t="b">
        <v>1</v>
      </c>
      <c r="N2040">
        <v>204</v>
      </c>
      <c r="O2040" t="b">
        <v>1</v>
      </c>
      <c r="P2040" t="s">
        <v>8295</v>
      </c>
      <c r="Q2040" s="5">
        <f t="shared" si="126"/>
        <v>4.2051249999999998</v>
      </c>
      <c r="R2040" s="6">
        <f t="shared" si="127"/>
        <v>164.90686274509804</v>
      </c>
      <c r="S2040" t="s">
        <v>8319</v>
      </c>
      <c r="T2040" t="s">
        <v>8349</v>
      </c>
    </row>
    <row r="2041" spans="1:20" ht="28.8" x14ac:dyDescent="0.3">
      <c r="A2041">
        <v>2039</v>
      </c>
      <c r="B2041" s="3" t="s">
        <v>2040</v>
      </c>
      <c r="C2041" s="3" t="s">
        <v>6149</v>
      </c>
      <c r="D2041">
        <v>125000</v>
      </c>
      <c r="E2041">
        <v>170271</v>
      </c>
      <c r="F2041" t="s">
        <v>8219</v>
      </c>
      <c r="G2041" t="s">
        <v>8224</v>
      </c>
      <c r="H2041" t="s">
        <v>8246</v>
      </c>
      <c r="I2041">
        <v>1480568340</v>
      </c>
      <c r="J2041" s="10">
        <f t="shared" si="124"/>
        <v>42705.207638888889</v>
      </c>
      <c r="K2041">
        <v>1477996325</v>
      </c>
      <c r="L2041" s="10">
        <f t="shared" si="125"/>
        <v>42675.438946759255</v>
      </c>
      <c r="M2041" t="b">
        <v>1</v>
      </c>
      <c r="N2041">
        <v>379</v>
      </c>
      <c r="O2041" t="b">
        <v>1</v>
      </c>
      <c r="P2041" t="s">
        <v>8295</v>
      </c>
      <c r="Q2041" s="5">
        <f t="shared" si="126"/>
        <v>1.362168</v>
      </c>
      <c r="R2041" s="6">
        <f t="shared" si="127"/>
        <v>449.26385224274406</v>
      </c>
      <c r="S2041" t="s">
        <v>8319</v>
      </c>
      <c r="T2041" t="s">
        <v>8349</v>
      </c>
    </row>
    <row r="2042" spans="1:20" ht="28.8" x14ac:dyDescent="0.3">
      <c r="A2042">
        <v>2040</v>
      </c>
      <c r="B2042" s="3" t="s">
        <v>2041</v>
      </c>
      <c r="C2042" s="3" t="s">
        <v>6150</v>
      </c>
      <c r="D2042">
        <v>3000</v>
      </c>
      <c r="E2042">
        <v>7445.14</v>
      </c>
      <c r="F2042" t="s">
        <v>8219</v>
      </c>
      <c r="G2042" t="s">
        <v>8224</v>
      </c>
      <c r="H2042" t="s">
        <v>8246</v>
      </c>
      <c r="I2042">
        <v>1384557303</v>
      </c>
      <c r="J2042" s="10">
        <f t="shared" si="124"/>
        <v>41593.968784722223</v>
      </c>
      <c r="K2042">
        <v>1383257703</v>
      </c>
      <c r="L2042" s="10">
        <f t="shared" si="125"/>
        <v>41578.927118055559</v>
      </c>
      <c r="M2042" t="b">
        <v>1</v>
      </c>
      <c r="N2042">
        <v>271</v>
      </c>
      <c r="O2042" t="b">
        <v>1</v>
      </c>
      <c r="P2042" t="s">
        <v>8295</v>
      </c>
      <c r="Q2042" s="5">
        <f t="shared" si="126"/>
        <v>2.4817133333333334</v>
      </c>
      <c r="R2042" s="6">
        <f t="shared" si="127"/>
        <v>27.472841328413285</v>
      </c>
      <c r="S2042" t="s">
        <v>8319</v>
      </c>
      <c r="T2042" t="s">
        <v>8349</v>
      </c>
    </row>
    <row r="2043" spans="1:20" ht="43.2" x14ac:dyDescent="0.3">
      <c r="A2043">
        <v>2041</v>
      </c>
      <c r="B2043" s="3" t="s">
        <v>2042</v>
      </c>
      <c r="C2043" s="3" t="s">
        <v>6151</v>
      </c>
      <c r="D2043">
        <v>9500</v>
      </c>
      <c r="E2043">
        <v>17277</v>
      </c>
      <c r="F2043" t="s">
        <v>8219</v>
      </c>
      <c r="G2043" t="s">
        <v>8224</v>
      </c>
      <c r="H2043" t="s">
        <v>8246</v>
      </c>
      <c r="I2043">
        <v>1478785027</v>
      </c>
      <c r="J2043" s="10">
        <f t="shared" si="124"/>
        <v>42684.567442129628</v>
      </c>
      <c r="K2043">
        <v>1476189427</v>
      </c>
      <c r="L2043" s="10">
        <f t="shared" si="125"/>
        <v>42654.525775462964</v>
      </c>
      <c r="M2043" t="b">
        <v>0</v>
      </c>
      <c r="N2043">
        <v>120</v>
      </c>
      <c r="O2043" t="b">
        <v>1</v>
      </c>
      <c r="P2043" t="s">
        <v>8295</v>
      </c>
      <c r="Q2043" s="5">
        <f t="shared" si="126"/>
        <v>1.8186315789473684</v>
      </c>
      <c r="R2043" s="6">
        <f t="shared" si="127"/>
        <v>143.97499999999999</v>
      </c>
      <c r="S2043" t="s">
        <v>8319</v>
      </c>
      <c r="T2043" t="s">
        <v>8349</v>
      </c>
    </row>
    <row r="2044" spans="1:20" ht="43.2" x14ac:dyDescent="0.3">
      <c r="A2044">
        <v>2042</v>
      </c>
      <c r="B2044" s="3" t="s">
        <v>2043</v>
      </c>
      <c r="C2044" s="3" t="s">
        <v>6152</v>
      </c>
      <c r="D2044">
        <v>10000</v>
      </c>
      <c r="E2044">
        <v>12353</v>
      </c>
      <c r="F2044" t="s">
        <v>8219</v>
      </c>
      <c r="G2044" t="s">
        <v>8224</v>
      </c>
      <c r="H2044" t="s">
        <v>8246</v>
      </c>
      <c r="I2044">
        <v>1453481974</v>
      </c>
      <c r="J2044" s="10">
        <f t="shared" si="124"/>
        <v>42391.708032407405</v>
      </c>
      <c r="K2044">
        <v>1448297974</v>
      </c>
      <c r="L2044" s="10">
        <f t="shared" si="125"/>
        <v>42331.708032407405</v>
      </c>
      <c r="M2044" t="b">
        <v>0</v>
      </c>
      <c r="N2044">
        <v>140</v>
      </c>
      <c r="O2044" t="b">
        <v>1</v>
      </c>
      <c r="P2044" t="s">
        <v>8295</v>
      </c>
      <c r="Q2044" s="5">
        <f t="shared" si="126"/>
        <v>1.2353000000000001</v>
      </c>
      <c r="R2044" s="6">
        <f t="shared" si="127"/>
        <v>88.23571428571428</v>
      </c>
      <c r="S2044" t="s">
        <v>8319</v>
      </c>
      <c r="T2044" t="s">
        <v>8349</v>
      </c>
    </row>
    <row r="2045" spans="1:20" ht="43.2" x14ac:dyDescent="0.3">
      <c r="A2045">
        <v>2043</v>
      </c>
      <c r="B2045" s="3" t="s">
        <v>2044</v>
      </c>
      <c r="C2045" s="3" t="s">
        <v>6153</v>
      </c>
      <c r="D2045">
        <v>1385</v>
      </c>
      <c r="E2045">
        <v>7011</v>
      </c>
      <c r="F2045" t="s">
        <v>8219</v>
      </c>
      <c r="G2045" t="s">
        <v>8224</v>
      </c>
      <c r="H2045" t="s">
        <v>8246</v>
      </c>
      <c r="I2045">
        <v>1481432340</v>
      </c>
      <c r="J2045" s="10">
        <f t="shared" si="124"/>
        <v>42715.207638888889</v>
      </c>
      <c r="K2045">
        <v>1476764077</v>
      </c>
      <c r="L2045" s="10">
        <f t="shared" si="125"/>
        <v>42661.176817129628</v>
      </c>
      <c r="M2045" t="b">
        <v>0</v>
      </c>
      <c r="N2045">
        <v>193</v>
      </c>
      <c r="O2045" t="b">
        <v>1</v>
      </c>
      <c r="P2045" t="s">
        <v>8295</v>
      </c>
      <c r="Q2045" s="5">
        <f t="shared" si="126"/>
        <v>5.0620938628158845</v>
      </c>
      <c r="R2045" s="6">
        <f t="shared" si="127"/>
        <v>36.326424870466319</v>
      </c>
      <c r="S2045" t="s">
        <v>8319</v>
      </c>
      <c r="T2045" t="s">
        <v>8349</v>
      </c>
    </row>
    <row r="2046" spans="1:20" ht="43.2" x14ac:dyDescent="0.3">
      <c r="A2046">
        <v>2044</v>
      </c>
      <c r="B2046" s="3" t="s">
        <v>2045</v>
      </c>
      <c r="C2046" s="3" t="s">
        <v>6154</v>
      </c>
      <c r="D2046">
        <v>15000</v>
      </c>
      <c r="E2046">
        <v>16232</v>
      </c>
      <c r="F2046" t="s">
        <v>8219</v>
      </c>
      <c r="G2046" t="s">
        <v>8224</v>
      </c>
      <c r="H2046" t="s">
        <v>8246</v>
      </c>
      <c r="I2046">
        <v>1434212714</v>
      </c>
      <c r="J2046" s="10">
        <f t="shared" si="124"/>
        <v>42168.684189814812</v>
      </c>
      <c r="K2046">
        <v>1431620714</v>
      </c>
      <c r="L2046" s="10">
        <f t="shared" si="125"/>
        <v>42138.684189814812</v>
      </c>
      <c r="M2046" t="b">
        <v>0</v>
      </c>
      <c r="N2046">
        <v>180</v>
      </c>
      <c r="O2046" t="b">
        <v>1</v>
      </c>
      <c r="P2046" t="s">
        <v>8295</v>
      </c>
      <c r="Q2046" s="5">
        <f t="shared" si="126"/>
        <v>1.0821333333333334</v>
      </c>
      <c r="R2046" s="6">
        <f t="shared" si="127"/>
        <v>90.177777777777777</v>
      </c>
      <c r="S2046" t="s">
        <v>8319</v>
      </c>
      <c r="T2046" t="s">
        <v>8349</v>
      </c>
    </row>
    <row r="2047" spans="1:20" ht="43.2" x14ac:dyDescent="0.3">
      <c r="A2047">
        <v>2045</v>
      </c>
      <c r="B2047" s="3" t="s">
        <v>2046</v>
      </c>
      <c r="C2047" s="3" t="s">
        <v>6155</v>
      </c>
      <c r="D2047">
        <v>4900</v>
      </c>
      <c r="E2047">
        <v>40140.01</v>
      </c>
      <c r="F2047" t="s">
        <v>8219</v>
      </c>
      <c r="G2047" t="s">
        <v>8224</v>
      </c>
      <c r="H2047" t="s">
        <v>8246</v>
      </c>
      <c r="I2047">
        <v>1341799647</v>
      </c>
      <c r="J2047" s="10">
        <f t="shared" si="124"/>
        <v>41099.088506944441</v>
      </c>
      <c r="K2047">
        <v>1339207647</v>
      </c>
      <c r="L2047" s="10">
        <f t="shared" si="125"/>
        <v>41069.088506944441</v>
      </c>
      <c r="M2047" t="b">
        <v>0</v>
      </c>
      <c r="N2047">
        <v>263</v>
      </c>
      <c r="O2047" t="b">
        <v>1</v>
      </c>
      <c r="P2047" t="s">
        <v>8295</v>
      </c>
      <c r="Q2047" s="5">
        <f t="shared" si="126"/>
        <v>8.1918387755102042</v>
      </c>
      <c r="R2047" s="6">
        <f t="shared" si="127"/>
        <v>152.62361216730039</v>
      </c>
      <c r="S2047" t="s">
        <v>8319</v>
      </c>
      <c r="T2047" t="s">
        <v>8349</v>
      </c>
    </row>
    <row r="2048" spans="1:20" ht="43.2" x14ac:dyDescent="0.3">
      <c r="A2048">
        <v>2046</v>
      </c>
      <c r="B2048" s="3" t="s">
        <v>2047</v>
      </c>
      <c r="C2048" s="3" t="s">
        <v>6156</v>
      </c>
      <c r="D2048">
        <v>10000</v>
      </c>
      <c r="E2048">
        <v>12110</v>
      </c>
      <c r="F2048" t="s">
        <v>8219</v>
      </c>
      <c r="G2048" t="s">
        <v>8224</v>
      </c>
      <c r="H2048" t="s">
        <v>8246</v>
      </c>
      <c r="I2048">
        <v>1369282044</v>
      </c>
      <c r="J2048" s="10">
        <f t="shared" si="124"/>
        <v>41417.171805555554</v>
      </c>
      <c r="K2048">
        <v>1366690044</v>
      </c>
      <c r="L2048" s="10">
        <f t="shared" si="125"/>
        <v>41387.171805555554</v>
      </c>
      <c r="M2048" t="b">
        <v>0</v>
      </c>
      <c r="N2048">
        <v>217</v>
      </c>
      <c r="O2048" t="b">
        <v>1</v>
      </c>
      <c r="P2048" t="s">
        <v>8295</v>
      </c>
      <c r="Q2048" s="5">
        <f t="shared" si="126"/>
        <v>1.2110000000000001</v>
      </c>
      <c r="R2048" s="6">
        <f t="shared" si="127"/>
        <v>55.806451612903224</v>
      </c>
      <c r="S2048" t="s">
        <v>8319</v>
      </c>
      <c r="T2048" t="s">
        <v>8349</v>
      </c>
    </row>
    <row r="2049" spans="1:20" ht="43.2" x14ac:dyDescent="0.3">
      <c r="A2049">
        <v>2047</v>
      </c>
      <c r="B2049" s="3" t="s">
        <v>2048</v>
      </c>
      <c r="C2049" s="3" t="s">
        <v>6157</v>
      </c>
      <c r="D2049">
        <v>98000</v>
      </c>
      <c r="E2049">
        <v>100939</v>
      </c>
      <c r="F2049" t="s">
        <v>8219</v>
      </c>
      <c r="G2049" t="s">
        <v>8226</v>
      </c>
      <c r="H2049" t="s">
        <v>8248</v>
      </c>
      <c r="I2049">
        <v>1429228800</v>
      </c>
      <c r="J2049" s="10">
        <f t="shared" si="124"/>
        <v>42111</v>
      </c>
      <c r="K2049">
        <v>1426714870</v>
      </c>
      <c r="L2049" s="10">
        <f t="shared" si="125"/>
        <v>42081.903587962966</v>
      </c>
      <c r="M2049" t="b">
        <v>0</v>
      </c>
      <c r="N2049">
        <v>443</v>
      </c>
      <c r="O2049" t="b">
        <v>1</v>
      </c>
      <c r="P2049" t="s">
        <v>8295</v>
      </c>
      <c r="Q2049" s="5">
        <f t="shared" si="126"/>
        <v>1.0299897959183673</v>
      </c>
      <c r="R2049" s="6">
        <f t="shared" si="127"/>
        <v>227.85327313769753</v>
      </c>
      <c r="S2049" t="s">
        <v>8319</v>
      </c>
      <c r="T2049" t="s">
        <v>8349</v>
      </c>
    </row>
    <row r="2050" spans="1:20" ht="43.2" x14ac:dyDescent="0.3">
      <c r="A2050">
        <v>2048</v>
      </c>
      <c r="B2050" s="3" t="s">
        <v>2049</v>
      </c>
      <c r="C2050" s="3" t="s">
        <v>6158</v>
      </c>
      <c r="D2050">
        <v>85000</v>
      </c>
      <c r="E2050">
        <v>126082.45</v>
      </c>
      <c r="F2050" t="s">
        <v>8219</v>
      </c>
      <c r="G2050" t="s">
        <v>8224</v>
      </c>
      <c r="H2050" t="s">
        <v>8246</v>
      </c>
      <c r="I2050">
        <v>1369323491</v>
      </c>
      <c r="J2050" s="10">
        <f t="shared" si="124"/>
        <v>41417.651516203703</v>
      </c>
      <c r="K2050">
        <v>1366731491</v>
      </c>
      <c r="L2050" s="10">
        <f t="shared" si="125"/>
        <v>41387.651516203703</v>
      </c>
      <c r="M2050" t="b">
        <v>0</v>
      </c>
      <c r="N2050">
        <v>1373</v>
      </c>
      <c r="O2050" t="b">
        <v>1</v>
      </c>
      <c r="P2050" t="s">
        <v>8295</v>
      </c>
      <c r="Q2050" s="5">
        <f t="shared" si="126"/>
        <v>1.4833229411764706</v>
      </c>
      <c r="R2050" s="6">
        <f t="shared" si="127"/>
        <v>91.82989803350327</v>
      </c>
      <c r="S2050" t="s">
        <v>8319</v>
      </c>
      <c r="T2050" t="s">
        <v>8349</v>
      </c>
    </row>
    <row r="2051" spans="1:20" x14ac:dyDescent="0.3">
      <c r="A2051">
        <v>2049</v>
      </c>
      <c r="B2051" s="3" t="s">
        <v>2050</v>
      </c>
      <c r="C2051" s="3" t="s">
        <v>6159</v>
      </c>
      <c r="D2051">
        <v>50000</v>
      </c>
      <c r="E2051">
        <v>60095.35</v>
      </c>
      <c r="F2051" t="s">
        <v>8219</v>
      </c>
      <c r="G2051" t="s">
        <v>8225</v>
      </c>
      <c r="H2051" t="s">
        <v>8247</v>
      </c>
      <c r="I2051">
        <v>1386025140</v>
      </c>
      <c r="J2051" s="10">
        <f t="shared" ref="J2051:J2114" si="128">(((I2051/60)/60)/24)+DATE(1970,1,1)</f>
        <v>41610.957638888889</v>
      </c>
      <c r="K2051">
        <v>1382963963</v>
      </c>
      <c r="L2051" s="10">
        <f t="shared" ref="L2051:L2114" si="129">(((K2051/60)/60)/24)+DATE(1970,1,1)</f>
        <v>41575.527349537035</v>
      </c>
      <c r="M2051" t="b">
        <v>0</v>
      </c>
      <c r="N2051">
        <v>742</v>
      </c>
      <c r="O2051" t="b">
        <v>1</v>
      </c>
      <c r="P2051" t="s">
        <v>8295</v>
      </c>
      <c r="Q2051" s="5">
        <f t="shared" ref="Q2051:Q2114" si="130">E2051/D2051</f>
        <v>1.2019070000000001</v>
      </c>
      <c r="R2051" s="6">
        <f t="shared" ref="R2051:R2114" si="131">E2051/N2051</f>
        <v>80.991037735849048</v>
      </c>
      <c r="S2051" t="s">
        <v>8319</v>
      </c>
      <c r="T2051" t="s">
        <v>8349</v>
      </c>
    </row>
    <row r="2052" spans="1:20" ht="43.2" x14ac:dyDescent="0.3">
      <c r="A2052">
        <v>2050</v>
      </c>
      <c r="B2052" s="3" t="s">
        <v>2051</v>
      </c>
      <c r="C2052" s="3" t="s">
        <v>6160</v>
      </c>
      <c r="D2052">
        <v>10000</v>
      </c>
      <c r="E2052">
        <v>47327</v>
      </c>
      <c r="F2052" t="s">
        <v>8219</v>
      </c>
      <c r="G2052" t="s">
        <v>8224</v>
      </c>
      <c r="H2052" t="s">
        <v>8246</v>
      </c>
      <c r="I2052">
        <v>1433036578</v>
      </c>
      <c r="J2052" s="10">
        <f t="shared" si="128"/>
        <v>42155.071504629625</v>
      </c>
      <c r="K2052">
        <v>1429580578</v>
      </c>
      <c r="L2052" s="10">
        <f t="shared" si="129"/>
        <v>42115.071504629625</v>
      </c>
      <c r="M2052" t="b">
        <v>0</v>
      </c>
      <c r="N2052">
        <v>170</v>
      </c>
      <c r="O2052" t="b">
        <v>1</v>
      </c>
      <c r="P2052" t="s">
        <v>8295</v>
      </c>
      <c r="Q2052" s="5">
        <f t="shared" si="130"/>
        <v>4.7327000000000004</v>
      </c>
      <c r="R2052" s="6">
        <f t="shared" si="131"/>
        <v>278.39411764705881</v>
      </c>
      <c r="S2052" t="s">
        <v>8319</v>
      </c>
      <c r="T2052" t="s">
        <v>8349</v>
      </c>
    </row>
    <row r="2053" spans="1:20" ht="43.2" x14ac:dyDescent="0.3">
      <c r="A2053">
        <v>2051</v>
      </c>
      <c r="B2053" s="3" t="s">
        <v>2052</v>
      </c>
      <c r="C2053" s="3" t="s">
        <v>6161</v>
      </c>
      <c r="D2053">
        <v>8000</v>
      </c>
      <c r="E2053">
        <v>10429</v>
      </c>
      <c r="F2053" t="s">
        <v>8219</v>
      </c>
      <c r="G2053" t="s">
        <v>8224</v>
      </c>
      <c r="H2053" t="s">
        <v>8246</v>
      </c>
      <c r="I2053">
        <v>1388017937</v>
      </c>
      <c r="J2053" s="10">
        <f t="shared" si="128"/>
        <v>41634.022418981483</v>
      </c>
      <c r="K2053">
        <v>1385425937</v>
      </c>
      <c r="L2053" s="10">
        <f t="shared" si="129"/>
        <v>41604.022418981483</v>
      </c>
      <c r="M2053" t="b">
        <v>0</v>
      </c>
      <c r="N2053">
        <v>242</v>
      </c>
      <c r="O2053" t="b">
        <v>1</v>
      </c>
      <c r="P2053" t="s">
        <v>8295</v>
      </c>
      <c r="Q2053" s="5">
        <f t="shared" si="130"/>
        <v>1.303625</v>
      </c>
      <c r="R2053" s="6">
        <f t="shared" si="131"/>
        <v>43.095041322314053</v>
      </c>
      <c r="S2053" t="s">
        <v>8319</v>
      </c>
      <c r="T2053" t="s">
        <v>8349</v>
      </c>
    </row>
    <row r="2054" spans="1:20" ht="43.2" x14ac:dyDescent="0.3">
      <c r="A2054">
        <v>2052</v>
      </c>
      <c r="B2054" s="3" t="s">
        <v>2053</v>
      </c>
      <c r="C2054" s="3" t="s">
        <v>6162</v>
      </c>
      <c r="D2054">
        <v>50000</v>
      </c>
      <c r="E2054">
        <v>176524</v>
      </c>
      <c r="F2054" t="s">
        <v>8219</v>
      </c>
      <c r="G2054" t="s">
        <v>8224</v>
      </c>
      <c r="H2054" t="s">
        <v>8246</v>
      </c>
      <c r="I2054">
        <v>1455933653</v>
      </c>
      <c r="J2054" s="10">
        <f t="shared" si="128"/>
        <v>42420.08394675926</v>
      </c>
      <c r="K2054">
        <v>1452045653</v>
      </c>
      <c r="L2054" s="10">
        <f t="shared" si="129"/>
        <v>42375.08394675926</v>
      </c>
      <c r="M2054" t="b">
        <v>0</v>
      </c>
      <c r="N2054">
        <v>541</v>
      </c>
      <c r="O2054" t="b">
        <v>1</v>
      </c>
      <c r="P2054" t="s">
        <v>8295</v>
      </c>
      <c r="Q2054" s="5">
        <f t="shared" si="130"/>
        <v>3.5304799999999998</v>
      </c>
      <c r="R2054" s="6">
        <f t="shared" si="131"/>
        <v>326.29205175600737</v>
      </c>
      <c r="S2054" t="s">
        <v>8319</v>
      </c>
      <c r="T2054" t="s">
        <v>8349</v>
      </c>
    </row>
    <row r="2055" spans="1:20" ht="43.2" x14ac:dyDescent="0.3">
      <c r="A2055">
        <v>2053</v>
      </c>
      <c r="B2055" s="3" t="s">
        <v>2054</v>
      </c>
      <c r="C2055" s="3" t="s">
        <v>6163</v>
      </c>
      <c r="D2055">
        <v>5000</v>
      </c>
      <c r="E2055">
        <v>5051</v>
      </c>
      <c r="F2055" t="s">
        <v>8219</v>
      </c>
      <c r="G2055" t="s">
        <v>8224</v>
      </c>
      <c r="H2055" t="s">
        <v>8246</v>
      </c>
      <c r="I2055">
        <v>1448466551</v>
      </c>
      <c r="J2055" s="10">
        <f t="shared" si="128"/>
        <v>42333.659155092595</v>
      </c>
      <c r="K2055">
        <v>1445870951</v>
      </c>
      <c r="L2055" s="10">
        <f t="shared" si="129"/>
        <v>42303.617488425924</v>
      </c>
      <c r="M2055" t="b">
        <v>0</v>
      </c>
      <c r="N2055">
        <v>121</v>
      </c>
      <c r="O2055" t="b">
        <v>1</v>
      </c>
      <c r="P2055" t="s">
        <v>8295</v>
      </c>
      <c r="Q2055" s="5">
        <f t="shared" si="130"/>
        <v>1.0102</v>
      </c>
      <c r="R2055" s="6">
        <f t="shared" si="131"/>
        <v>41.743801652892564</v>
      </c>
      <c r="S2055" t="s">
        <v>8319</v>
      </c>
      <c r="T2055" t="s">
        <v>8349</v>
      </c>
    </row>
    <row r="2056" spans="1:20" ht="43.2" x14ac:dyDescent="0.3">
      <c r="A2056">
        <v>2054</v>
      </c>
      <c r="B2056" s="3" t="s">
        <v>2055</v>
      </c>
      <c r="C2056" s="3" t="s">
        <v>6164</v>
      </c>
      <c r="D2056">
        <v>35000</v>
      </c>
      <c r="E2056">
        <v>39757</v>
      </c>
      <c r="F2056" t="s">
        <v>8219</v>
      </c>
      <c r="G2056" t="s">
        <v>8225</v>
      </c>
      <c r="H2056" t="s">
        <v>8247</v>
      </c>
      <c r="I2056">
        <v>1399033810</v>
      </c>
      <c r="J2056" s="10">
        <f t="shared" si="128"/>
        <v>41761.520949074074</v>
      </c>
      <c r="K2056">
        <v>1396441810</v>
      </c>
      <c r="L2056" s="10">
        <f t="shared" si="129"/>
        <v>41731.520949074074</v>
      </c>
      <c r="M2056" t="b">
        <v>0</v>
      </c>
      <c r="N2056">
        <v>621</v>
      </c>
      <c r="O2056" t="b">
        <v>1</v>
      </c>
      <c r="P2056" t="s">
        <v>8295</v>
      </c>
      <c r="Q2056" s="5">
        <f t="shared" si="130"/>
        <v>1.1359142857142857</v>
      </c>
      <c r="R2056" s="6">
        <f t="shared" si="131"/>
        <v>64.020933977455712</v>
      </c>
      <c r="S2056" t="s">
        <v>8319</v>
      </c>
      <c r="T2056" t="s">
        <v>8349</v>
      </c>
    </row>
    <row r="2057" spans="1:20" ht="43.2" x14ac:dyDescent="0.3">
      <c r="A2057">
        <v>2055</v>
      </c>
      <c r="B2057" s="3" t="s">
        <v>2056</v>
      </c>
      <c r="C2057" s="3" t="s">
        <v>6165</v>
      </c>
      <c r="D2057">
        <v>6000</v>
      </c>
      <c r="E2057">
        <v>10045</v>
      </c>
      <c r="F2057" t="s">
        <v>8219</v>
      </c>
      <c r="G2057" t="s">
        <v>8224</v>
      </c>
      <c r="H2057" t="s">
        <v>8246</v>
      </c>
      <c r="I2057">
        <v>1417579200</v>
      </c>
      <c r="J2057" s="10">
        <f t="shared" si="128"/>
        <v>41976.166666666672</v>
      </c>
      <c r="K2057">
        <v>1415031043</v>
      </c>
      <c r="L2057" s="10">
        <f t="shared" si="129"/>
        <v>41946.674108796295</v>
      </c>
      <c r="M2057" t="b">
        <v>0</v>
      </c>
      <c r="N2057">
        <v>101</v>
      </c>
      <c r="O2057" t="b">
        <v>1</v>
      </c>
      <c r="P2057" t="s">
        <v>8295</v>
      </c>
      <c r="Q2057" s="5">
        <f t="shared" si="130"/>
        <v>1.6741666666666666</v>
      </c>
      <c r="R2057" s="6">
        <f t="shared" si="131"/>
        <v>99.455445544554451</v>
      </c>
      <c r="S2057" t="s">
        <v>8319</v>
      </c>
      <c r="T2057" t="s">
        <v>8349</v>
      </c>
    </row>
    <row r="2058" spans="1:20" ht="43.2" x14ac:dyDescent="0.3">
      <c r="A2058">
        <v>2056</v>
      </c>
      <c r="B2058" s="3" t="s">
        <v>2057</v>
      </c>
      <c r="C2058" s="3" t="s">
        <v>6166</v>
      </c>
      <c r="D2058">
        <v>50000</v>
      </c>
      <c r="E2058">
        <v>76726</v>
      </c>
      <c r="F2058" t="s">
        <v>8219</v>
      </c>
      <c r="G2058" t="s">
        <v>8224</v>
      </c>
      <c r="H2058" t="s">
        <v>8246</v>
      </c>
      <c r="I2058">
        <v>1366222542</v>
      </c>
      <c r="J2058" s="10">
        <f t="shared" si="128"/>
        <v>41381.76090277778</v>
      </c>
      <c r="K2058">
        <v>1363630542</v>
      </c>
      <c r="L2058" s="10">
        <f t="shared" si="129"/>
        <v>41351.76090277778</v>
      </c>
      <c r="M2058" t="b">
        <v>0</v>
      </c>
      <c r="N2058">
        <v>554</v>
      </c>
      <c r="O2058" t="b">
        <v>1</v>
      </c>
      <c r="P2058" t="s">
        <v>8295</v>
      </c>
      <c r="Q2058" s="5">
        <f t="shared" si="130"/>
        <v>1.5345200000000001</v>
      </c>
      <c r="R2058" s="6">
        <f t="shared" si="131"/>
        <v>138.49458483754512</v>
      </c>
      <c r="S2058" t="s">
        <v>8319</v>
      </c>
      <c r="T2058" t="s">
        <v>8349</v>
      </c>
    </row>
    <row r="2059" spans="1:20" ht="57.6" x14ac:dyDescent="0.3">
      <c r="A2059">
        <v>2057</v>
      </c>
      <c r="B2059" s="3" t="s">
        <v>2058</v>
      </c>
      <c r="C2059" s="3" t="s">
        <v>6167</v>
      </c>
      <c r="D2059">
        <v>15000</v>
      </c>
      <c r="E2059">
        <v>30334.83</v>
      </c>
      <c r="F2059" t="s">
        <v>8219</v>
      </c>
      <c r="G2059" t="s">
        <v>8225</v>
      </c>
      <c r="H2059" t="s">
        <v>8247</v>
      </c>
      <c r="I2059">
        <v>1456487532</v>
      </c>
      <c r="J2059" s="10">
        <f t="shared" si="128"/>
        <v>42426.494583333333</v>
      </c>
      <c r="K2059">
        <v>1453895532</v>
      </c>
      <c r="L2059" s="10">
        <f t="shared" si="129"/>
        <v>42396.494583333333</v>
      </c>
      <c r="M2059" t="b">
        <v>0</v>
      </c>
      <c r="N2059">
        <v>666</v>
      </c>
      <c r="O2059" t="b">
        <v>1</v>
      </c>
      <c r="P2059" t="s">
        <v>8295</v>
      </c>
      <c r="Q2059" s="5">
        <f t="shared" si="130"/>
        <v>2.022322</v>
      </c>
      <c r="R2059" s="6">
        <f t="shared" si="131"/>
        <v>45.547792792792798</v>
      </c>
      <c r="S2059" t="s">
        <v>8319</v>
      </c>
      <c r="T2059" t="s">
        <v>8349</v>
      </c>
    </row>
    <row r="2060" spans="1:20" ht="28.8" x14ac:dyDescent="0.3">
      <c r="A2060">
        <v>2058</v>
      </c>
      <c r="B2060" s="3" t="s">
        <v>2059</v>
      </c>
      <c r="C2060" s="3" t="s">
        <v>6168</v>
      </c>
      <c r="D2060">
        <v>2560</v>
      </c>
      <c r="E2060">
        <v>4308</v>
      </c>
      <c r="F2060" t="s">
        <v>8219</v>
      </c>
      <c r="G2060" t="s">
        <v>8225</v>
      </c>
      <c r="H2060" t="s">
        <v>8247</v>
      </c>
      <c r="I2060">
        <v>1425326400</v>
      </c>
      <c r="J2060" s="10">
        <f t="shared" si="128"/>
        <v>42065.833333333328</v>
      </c>
      <c r="K2060">
        <v>1421916830</v>
      </c>
      <c r="L2060" s="10">
        <f t="shared" si="129"/>
        <v>42026.370717592596</v>
      </c>
      <c r="M2060" t="b">
        <v>0</v>
      </c>
      <c r="N2060">
        <v>410</v>
      </c>
      <c r="O2060" t="b">
        <v>1</v>
      </c>
      <c r="P2060" t="s">
        <v>8295</v>
      </c>
      <c r="Q2060" s="5">
        <f t="shared" si="130"/>
        <v>1.6828125</v>
      </c>
      <c r="R2060" s="6">
        <f t="shared" si="131"/>
        <v>10.507317073170732</v>
      </c>
      <c r="S2060" t="s">
        <v>8319</v>
      </c>
      <c r="T2060" t="s">
        <v>8349</v>
      </c>
    </row>
    <row r="2061" spans="1:20" ht="43.2" x14ac:dyDescent="0.3">
      <c r="A2061">
        <v>2059</v>
      </c>
      <c r="B2061" s="3" t="s">
        <v>2060</v>
      </c>
      <c r="C2061" s="3" t="s">
        <v>6169</v>
      </c>
      <c r="D2061">
        <v>30000</v>
      </c>
      <c r="E2061">
        <v>43037</v>
      </c>
      <c r="F2061" t="s">
        <v>8219</v>
      </c>
      <c r="G2061" t="s">
        <v>8224</v>
      </c>
      <c r="H2061" t="s">
        <v>8246</v>
      </c>
      <c r="I2061">
        <v>1454277540</v>
      </c>
      <c r="J2061" s="10">
        <f t="shared" si="128"/>
        <v>42400.915972222225</v>
      </c>
      <c r="K2061">
        <v>1450880854</v>
      </c>
      <c r="L2061" s="10">
        <f t="shared" si="129"/>
        <v>42361.602476851855</v>
      </c>
      <c r="M2061" t="b">
        <v>0</v>
      </c>
      <c r="N2061">
        <v>375</v>
      </c>
      <c r="O2061" t="b">
        <v>1</v>
      </c>
      <c r="P2061" t="s">
        <v>8295</v>
      </c>
      <c r="Q2061" s="5">
        <f t="shared" si="130"/>
        <v>1.4345666666666668</v>
      </c>
      <c r="R2061" s="6">
        <f t="shared" si="131"/>
        <v>114.76533333333333</v>
      </c>
      <c r="S2061" t="s">
        <v>8319</v>
      </c>
      <c r="T2061" t="s">
        <v>8349</v>
      </c>
    </row>
    <row r="2062" spans="1:20" ht="43.2" x14ac:dyDescent="0.3">
      <c r="A2062">
        <v>2060</v>
      </c>
      <c r="B2062" s="3" t="s">
        <v>2061</v>
      </c>
      <c r="C2062" s="3" t="s">
        <v>6170</v>
      </c>
      <c r="D2062">
        <v>25000</v>
      </c>
      <c r="E2062">
        <v>49100</v>
      </c>
      <c r="F2062" t="s">
        <v>8219</v>
      </c>
      <c r="G2062" t="s">
        <v>8224</v>
      </c>
      <c r="H2062" t="s">
        <v>8246</v>
      </c>
      <c r="I2062">
        <v>1406129150</v>
      </c>
      <c r="J2062" s="10">
        <f t="shared" si="128"/>
        <v>41843.642939814818</v>
      </c>
      <c r="K2062">
        <v>1400945150</v>
      </c>
      <c r="L2062" s="10">
        <f t="shared" si="129"/>
        <v>41783.642939814818</v>
      </c>
      <c r="M2062" t="b">
        <v>0</v>
      </c>
      <c r="N2062">
        <v>1364</v>
      </c>
      <c r="O2062" t="b">
        <v>1</v>
      </c>
      <c r="P2062" t="s">
        <v>8295</v>
      </c>
      <c r="Q2062" s="5">
        <f t="shared" si="130"/>
        <v>1.964</v>
      </c>
      <c r="R2062" s="6">
        <f t="shared" si="131"/>
        <v>35.997067448680355</v>
      </c>
      <c r="S2062" t="s">
        <v>8319</v>
      </c>
      <c r="T2062" t="s">
        <v>8349</v>
      </c>
    </row>
    <row r="2063" spans="1:20" ht="43.2" x14ac:dyDescent="0.3">
      <c r="A2063">
        <v>2061</v>
      </c>
      <c r="B2063" s="3" t="s">
        <v>2062</v>
      </c>
      <c r="C2063" s="3" t="s">
        <v>6171</v>
      </c>
      <c r="D2063">
        <v>5000</v>
      </c>
      <c r="E2063">
        <v>5396</v>
      </c>
      <c r="F2063" t="s">
        <v>8219</v>
      </c>
      <c r="G2063" t="s">
        <v>8224</v>
      </c>
      <c r="H2063" t="s">
        <v>8246</v>
      </c>
      <c r="I2063">
        <v>1483208454</v>
      </c>
      <c r="J2063" s="10">
        <f t="shared" si="128"/>
        <v>42735.764513888891</v>
      </c>
      <c r="K2063">
        <v>1480616454</v>
      </c>
      <c r="L2063" s="10">
        <f t="shared" si="129"/>
        <v>42705.764513888891</v>
      </c>
      <c r="M2063" t="b">
        <v>0</v>
      </c>
      <c r="N2063">
        <v>35</v>
      </c>
      <c r="O2063" t="b">
        <v>1</v>
      </c>
      <c r="P2063" t="s">
        <v>8295</v>
      </c>
      <c r="Q2063" s="5">
        <f t="shared" si="130"/>
        <v>1.0791999999999999</v>
      </c>
      <c r="R2063" s="6">
        <f t="shared" si="131"/>
        <v>154.17142857142858</v>
      </c>
      <c r="S2063" t="s">
        <v>8319</v>
      </c>
      <c r="T2063" t="s">
        <v>8349</v>
      </c>
    </row>
    <row r="2064" spans="1:20" ht="57.6" x14ac:dyDescent="0.3">
      <c r="A2064">
        <v>2062</v>
      </c>
      <c r="B2064" s="3" t="s">
        <v>2063</v>
      </c>
      <c r="C2064" s="3" t="s">
        <v>6172</v>
      </c>
      <c r="D2064">
        <v>100000</v>
      </c>
      <c r="E2064">
        <v>114977</v>
      </c>
      <c r="F2064" t="s">
        <v>8219</v>
      </c>
      <c r="G2064" t="s">
        <v>8232</v>
      </c>
      <c r="H2064" t="s">
        <v>8253</v>
      </c>
      <c r="I2064">
        <v>1458807098</v>
      </c>
      <c r="J2064" s="10">
        <f t="shared" si="128"/>
        <v>42453.341412037036</v>
      </c>
      <c r="K2064">
        <v>1456218698</v>
      </c>
      <c r="L2064" s="10">
        <f t="shared" si="129"/>
        <v>42423.3830787037</v>
      </c>
      <c r="M2064" t="b">
        <v>0</v>
      </c>
      <c r="N2064">
        <v>203</v>
      </c>
      <c r="O2064" t="b">
        <v>1</v>
      </c>
      <c r="P2064" t="s">
        <v>8295</v>
      </c>
      <c r="Q2064" s="5">
        <f t="shared" si="130"/>
        <v>1.14977</v>
      </c>
      <c r="R2064" s="6">
        <f t="shared" si="131"/>
        <v>566.38916256157631</v>
      </c>
      <c r="S2064" t="s">
        <v>8319</v>
      </c>
      <c r="T2064" t="s">
        <v>8349</v>
      </c>
    </row>
    <row r="2065" spans="1:20" ht="28.8" x14ac:dyDescent="0.3">
      <c r="A2065">
        <v>2063</v>
      </c>
      <c r="B2065" s="3" t="s">
        <v>2064</v>
      </c>
      <c r="C2065" s="3" t="s">
        <v>6173</v>
      </c>
      <c r="D2065">
        <v>4000</v>
      </c>
      <c r="E2065">
        <v>5922</v>
      </c>
      <c r="F2065" t="s">
        <v>8219</v>
      </c>
      <c r="G2065" t="s">
        <v>8236</v>
      </c>
      <c r="H2065" t="s">
        <v>8249</v>
      </c>
      <c r="I2065">
        <v>1463333701</v>
      </c>
      <c r="J2065" s="10">
        <f t="shared" si="128"/>
        <v>42505.73265046296</v>
      </c>
      <c r="K2065">
        <v>1460482501</v>
      </c>
      <c r="L2065" s="10">
        <f t="shared" si="129"/>
        <v>42472.73265046296</v>
      </c>
      <c r="M2065" t="b">
        <v>0</v>
      </c>
      <c r="N2065">
        <v>49</v>
      </c>
      <c r="O2065" t="b">
        <v>1</v>
      </c>
      <c r="P2065" t="s">
        <v>8295</v>
      </c>
      <c r="Q2065" s="5">
        <f t="shared" si="130"/>
        <v>1.4804999999999999</v>
      </c>
      <c r="R2065" s="6">
        <f t="shared" si="131"/>
        <v>120.85714285714286</v>
      </c>
      <c r="S2065" t="s">
        <v>8319</v>
      </c>
      <c r="T2065" t="s">
        <v>8349</v>
      </c>
    </row>
    <row r="2066" spans="1:20" ht="43.2" x14ac:dyDescent="0.3">
      <c r="A2066">
        <v>2064</v>
      </c>
      <c r="B2066" s="3" t="s">
        <v>2065</v>
      </c>
      <c r="C2066" s="3" t="s">
        <v>6174</v>
      </c>
      <c r="D2066">
        <v>261962</v>
      </c>
      <c r="E2066">
        <v>500784.27</v>
      </c>
      <c r="F2066" t="s">
        <v>8219</v>
      </c>
      <c r="G2066" t="s">
        <v>8224</v>
      </c>
      <c r="H2066" t="s">
        <v>8246</v>
      </c>
      <c r="I2066">
        <v>1370001600</v>
      </c>
      <c r="J2066" s="10">
        <f t="shared" si="128"/>
        <v>41425.5</v>
      </c>
      <c r="K2066">
        <v>1366879523</v>
      </c>
      <c r="L2066" s="10">
        <f t="shared" si="129"/>
        <v>41389.364849537036</v>
      </c>
      <c r="M2066" t="b">
        <v>0</v>
      </c>
      <c r="N2066">
        <v>5812</v>
      </c>
      <c r="O2066" t="b">
        <v>1</v>
      </c>
      <c r="P2066" t="s">
        <v>8295</v>
      </c>
      <c r="Q2066" s="5">
        <f t="shared" si="130"/>
        <v>1.9116676082790633</v>
      </c>
      <c r="R2066" s="6">
        <f t="shared" si="131"/>
        <v>86.163845492085343</v>
      </c>
      <c r="S2066" t="s">
        <v>8319</v>
      </c>
      <c r="T2066" t="s">
        <v>8349</v>
      </c>
    </row>
    <row r="2067" spans="1:20" ht="43.2" x14ac:dyDescent="0.3">
      <c r="A2067">
        <v>2065</v>
      </c>
      <c r="B2067" s="3" t="s">
        <v>2066</v>
      </c>
      <c r="C2067" s="3" t="s">
        <v>6175</v>
      </c>
      <c r="D2067">
        <v>40000</v>
      </c>
      <c r="E2067">
        <v>79686.05</v>
      </c>
      <c r="F2067" t="s">
        <v>8219</v>
      </c>
      <c r="G2067" t="s">
        <v>8225</v>
      </c>
      <c r="H2067" t="s">
        <v>8247</v>
      </c>
      <c r="I2067">
        <v>1387958429</v>
      </c>
      <c r="J2067" s="10">
        <f t="shared" si="128"/>
        <v>41633.333668981482</v>
      </c>
      <c r="K2067">
        <v>1385366429</v>
      </c>
      <c r="L2067" s="10">
        <f t="shared" si="129"/>
        <v>41603.333668981482</v>
      </c>
      <c r="M2067" t="b">
        <v>0</v>
      </c>
      <c r="N2067">
        <v>1556</v>
      </c>
      <c r="O2067" t="b">
        <v>1</v>
      </c>
      <c r="P2067" t="s">
        <v>8295</v>
      </c>
      <c r="Q2067" s="5">
        <f t="shared" si="130"/>
        <v>1.99215125</v>
      </c>
      <c r="R2067" s="6">
        <f t="shared" si="131"/>
        <v>51.212114395886893</v>
      </c>
      <c r="S2067" t="s">
        <v>8319</v>
      </c>
      <c r="T2067" t="s">
        <v>8349</v>
      </c>
    </row>
    <row r="2068" spans="1:20" ht="43.2" x14ac:dyDescent="0.3">
      <c r="A2068">
        <v>2066</v>
      </c>
      <c r="B2068" s="3" t="s">
        <v>2067</v>
      </c>
      <c r="C2068" s="3" t="s">
        <v>6176</v>
      </c>
      <c r="D2068">
        <v>2000</v>
      </c>
      <c r="E2068">
        <v>4372</v>
      </c>
      <c r="F2068" t="s">
        <v>8219</v>
      </c>
      <c r="G2068" t="s">
        <v>8224</v>
      </c>
      <c r="H2068" t="s">
        <v>8246</v>
      </c>
      <c r="I2068">
        <v>1408818683</v>
      </c>
      <c r="J2068" s="10">
        <f t="shared" si="128"/>
        <v>41874.771793981483</v>
      </c>
      <c r="K2068">
        <v>1406226683</v>
      </c>
      <c r="L2068" s="10">
        <f t="shared" si="129"/>
        <v>41844.771793981483</v>
      </c>
      <c r="M2068" t="b">
        <v>0</v>
      </c>
      <c r="N2068">
        <v>65</v>
      </c>
      <c r="O2068" t="b">
        <v>1</v>
      </c>
      <c r="P2068" t="s">
        <v>8295</v>
      </c>
      <c r="Q2068" s="5">
        <f t="shared" si="130"/>
        <v>2.1859999999999999</v>
      </c>
      <c r="R2068" s="6">
        <f t="shared" si="131"/>
        <v>67.261538461538464</v>
      </c>
      <c r="S2068" t="s">
        <v>8319</v>
      </c>
      <c r="T2068" t="s">
        <v>8349</v>
      </c>
    </row>
    <row r="2069" spans="1:20" ht="43.2" x14ac:dyDescent="0.3">
      <c r="A2069">
        <v>2067</v>
      </c>
      <c r="B2069" s="3" t="s">
        <v>2068</v>
      </c>
      <c r="C2069" s="3" t="s">
        <v>6177</v>
      </c>
      <c r="D2069">
        <v>495</v>
      </c>
      <c r="E2069">
        <v>628</v>
      </c>
      <c r="F2069" t="s">
        <v>8219</v>
      </c>
      <c r="G2069" t="s">
        <v>8225</v>
      </c>
      <c r="H2069" t="s">
        <v>8247</v>
      </c>
      <c r="I2069">
        <v>1432499376</v>
      </c>
      <c r="J2069" s="10">
        <f t="shared" si="128"/>
        <v>42148.853888888887</v>
      </c>
      <c r="K2069">
        <v>1429648176</v>
      </c>
      <c r="L2069" s="10">
        <f t="shared" si="129"/>
        <v>42115.853888888887</v>
      </c>
      <c r="M2069" t="b">
        <v>0</v>
      </c>
      <c r="N2069">
        <v>10</v>
      </c>
      <c r="O2069" t="b">
        <v>1</v>
      </c>
      <c r="P2069" t="s">
        <v>8295</v>
      </c>
      <c r="Q2069" s="5">
        <f t="shared" si="130"/>
        <v>1.2686868686868686</v>
      </c>
      <c r="R2069" s="6">
        <f t="shared" si="131"/>
        <v>62.8</v>
      </c>
      <c r="S2069" t="s">
        <v>8319</v>
      </c>
      <c r="T2069" t="s">
        <v>8349</v>
      </c>
    </row>
    <row r="2070" spans="1:20" ht="43.2" x14ac:dyDescent="0.3">
      <c r="A2070">
        <v>2068</v>
      </c>
      <c r="B2070" s="3" t="s">
        <v>2069</v>
      </c>
      <c r="C2070" s="3" t="s">
        <v>6178</v>
      </c>
      <c r="D2070">
        <v>25000</v>
      </c>
      <c r="E2070">
        <v>26305.97</v>
      </c>
      <c r="F2070" t="s">
        <v>8219</v>
      </c>
      <c r="G2070" t="s">
        <v>8224</v>
      </c>
      <c r="H2070" t="s">
        <v>8246</v>
      </c>
      <c r="I2070">
        <v>1476994315</v>
      </c>
      <c r="J2070" s="10">
        <f t="shared" si="128"/>
        <v>42663.841608796298</v>
      </c>
      <c r="K2070">
        <v>1474402315</v>
      </c>
      <c r="L2070" s="10">
        <f t="shared" si="129"/>
        <v>42633.841608796298</v>
      </c>
      <c r="M2070" t="b">
        <v>0</v>
      </c>
      <c r="N2070">
        <v>76</v>
      </c>
      <c r="O2070" t="b">
        <v>1</v>
      </c>
      <c r="P2070" t="s">
        <v>8295</v>
      </c>
      <c r="Q2070" s="5">
        <f t="shared" si="130"/>
        <v>1.0522388</v>
      </c>
      <c r="R2070" s="6">
        <f t="shared" si="131"/>
        <v>346.13118421052633</v>
      </c>
      <c r="S2070" t="s">
        <v>8319</v>
      </c>
      <c r="T2070" t="s">
        <v>8349</v>
      </c>
    </row>
    <row r="2071" spans="1:20" ht="57.6" x14ac:dyDescent="0.3">
      <c r="A2071">
        <v>2069</v>
      </c>
      <c r="B2071" s="3" t="s">
        <v>2070</v>
      </c>
      <c r="C2071" s="3" t="s">
        <v>6179</v>
      </c>
      <c r="D2071">
        <v>50000</v>
      </c>
      <c r="E2071">
        <v>64203.33</v>
      </c>
      <c r="F2071" t="s">
        <v>8219</v>
      </c>
      <c r="G2071" t="s">
        <v>8224</v>
      </c>
      <c r="H2071" t="s">
        <v>8246</v>
      </c>
      <c r="I2071">
        <v>1451776791</v>
      </c>
      <c r="J2071" s="10">
        <f t="shared" si="128"/>
        <v>42371.972118055557</v>
      </c>
      <c r="K2071">
        <v>1449098391</v>
      </c>
      <c r="L2071" s="10">
        <f t="shared" si="129"/>
        <v>42340.972118055557</v>
      </c>
      <c r="M2071" t="b">
        <v>0</v>
      </c>
      <c r="N2071">
        <v>263</v>
      </c>
      <c r="O2071" t="b">
        <v>1</v>
      </c>
      <c r="P2071" t="s">
        <v>8295</v>
      </c>
      <c r="Q2071" s="5">
        <f t="shared" si="130"/>
        <v>1.2840666000000001</v>
      </c>
      <c r="R2071" s="6">
        <f t="shared" si="131"/>
        <v>244.11912547528519</v>
      </c>
      <c r="S2071" t="s">
        <v>8319</v>
      </c>
      <c r="T2071" t="s">
        <v>8349</v>
      </c>
    </row>
    <row r="2072" spans="1:20" ht="43.2" x14ac:dyDescent="0.3">
      <c r="A2072">
        <v>2070</v>
      </c>
      <c r="B2072" s="3" t="s">
        <v>2071</v>
      </c>
      <c r="C2072" s="3" t="s">
        <v>6180</v>
      </c>
      <c r="D2072">
        <v>125000</v>
      </c>
      <c r="E2072">
        <v>396659</v>
      </c>
      <c r="F2072" t="s">
        <v>8219</v>
      </c>
      <c r="G2072" t="s">
        <v>8236</v>
      </c>
      <c r="H2072" t="s">
        <v>8249</v>
      </c>
      <c r="I2072">
        <v>1467128723</v>
      </c>
      <c r="J2072" s="10">
        <f t="shared" si="128"/>
        <v>42549.6565162037</v>
      </c>
      <c r="K2072">
        <v>1464536723</v>
      </c>
      <c r="L2072" s="10">
        <f t="shared" si="129"/>
        <v>42519.6565162037</v>
      </c>
      <c r="M2072" t="b">
        <v>0</v>
      </c>
      <c r="N2072">
        <v>1530</v>
      </c>
      <c r="O2072" t="b">
        <v>1</v>
      </c>
      <c r="P2072" t="s">
        <v>8295</v>
      </c>
      <c r="Q2072" s="5">
        <f t="shared" si="130"/>
        <v>3.1732719999999999</v>
      </c>
      <c r="R2072" s="6">
        <f t="shared" si="131"/>
        <v>259.25424836601309</v>
      </c>
      <c r="S2072" t="s">
        <v>8319</v>
      </c>
      <c r="T2072" t="s">
        <v>8349</v>
      </c>
    </row>
    <row r="2073" spans="1:20" ht="43.2" x14ac:dyDescent="0.3">
      <c r="A2073">
        <v>2071</v>
      </c>
      <c r="B2073" s="3" t="s">
        <v>2072</v>
      </c>
      <c r="C2073" s="3" t="s">
        <v>6181</v>
      </c>
      <c r="D2073">
        <v>20000</v>
      </c>
      <c r="E2073">
        <v>56146</v>
      </c>
      <c r="F2073" t="s">
        <v>8219</v>
      </c>
      <c r="G2073" t="s">
        <v>8224</v>
      </c>
      <c r="H2073" t="s">
        <v>8246</v>
      </c>
      <c r="I2073">
        <v>1475390484</v>
      </c>
      <c r="J2073" s="10">
        <f t="shared" si="128"/>
        <v>42645.278749999998</v>
      </c>
      <c r="K2073">
        <v>1471502484</v>
      </c>
      <c r="L2073" s="10">
        <f t="shared" si="129"/>
        <v>42600.278749999998</v>
      </c>
      <c r="M2073" t="b">
        <v>0</v>
      </c>
      <c r="N2073">
        <v>278</v>
      </c>
      <c r="O2073" t="b">
        <v>1</v>
      </c>
      <c r="P2073" t="s">
        <v>8295</v>
      </c>
      <c r="Q2073" s="5">
        <f t="shared" si="130"/>
        <v>2.8073000000000001</v>
      </c>
      <c r="R2073" s="6">
        <f t="shared" si="131"/>
        <v>201.96402877697841</v>
      </c>
      <c r="S2073" t="s">
        <v>8319</v>
      </c>
      <c r="T2073" t="s">
        <v>8349</v>
      </c>
    </row>
    <row r="2074" spans="1:20" ht="57.6" x14ac:dyDescent="0.3">
      <c r="A2074">
        <v>2072</v>
      </c>
      <c r="B2074" s="3" t="s">
        <v>2073</v>
      </c>
      <c r="C2074" s="3" t="s">
        <v>6182</v>
      </c>
      <c r="D2074">
        <v>71500</v>
      </c>
      <c r="E2074">
        <v>79173</v>
      </c>
      <c r="F2074" t="s">
        <v>8219</v>
      </c>
      <c r="G2074" t="s">
        <v>8224</v>
      </c>
      <c r="H2074" t="s">
        <v>8246</v>
      </c>
      <c r="I2074">
        <v>1462629432</v>
      </c>
      <c r="J2074" s="10">
        <f t="shared" si="128"/>
        <v>42497.581388888888</v>
      </c>
      <c r="K2074">
        <v>1460037432</v>
      </c>
      <c r="L2074" s="10">
        <f t="shared" si="129"/>
        <v>42467.581388888888</v>
      </c>
      <c r="M2074" t="b">
        <v>0</v>
      </c>
      <c r="N2074">
        <v>350</v>
      </c>
      <c r="O2074" t="b">
        <v>1</v>
      </c>
      <c r="P2074" t="s">
        <v>8295</v>
      </c>
      <c r="Q2074" s="5">
        <f t="shared" si="130"/>
        <v>1.1073146853146854</v>
      </c>
      <c r="R2074" s="6">
        <f t="shared" si="131"/>
        <v>226.20857142857142</v>
      </c>
      <c r="S2074" t="s">
        <v>8319</v>
      </c>
      <c r="T2074" t="s">
        <v>8349</v>
      </c>
    </row>
    <row r="2075" spans="1:20" ht="43.2" x14ac:dyDescent="0.3">
      <c r="A2075">
        <v>2073</v>
      </c>
      <c r="B2075" s="3" t="s">
        <v>2074</v>
      </c>
      <c r="C2075" s="3" t="s">
        <v>6183</v>
      </c>
      <c r="D2075">
        <v>100000</v>
      </c>
      <c r="E2075">
        <v>152604.29999999999</v>
      </c>
      <c r="F2075" t="s">
        <v>8219</v>
      </c>
      <c r="G2075" t="s">
        <v>8224</v>
      </c>
      <c r="H2075" t="s">
        <v>8246</v>
      </c>
      <c r="I2075">
        <v>1431100918</v>
      </c>
      <c r="J2075" s="10">
        <f t="shared" si="128"/>
        <v>42132.668032407411</v>
      </c>
      <c r="K2075">
        <v>1427212918</v>
      </c>
      <c r="L2075" s="10">
        <f t="shared" si="129"/>
        <v>42087.668032407411</v>
      </c>
      <c r="M2075" t="b">
        <v>0</v>
      </c>
      <c r="N2075">
        <v>470</v>
      </c>
      <c r="O2075" t="b">
        <v>1</v>
      </c>
      <c r="P2075" t="s">
        <v>8295</v>
      </c>
      <c r="Q2075" s="5">
        <f t="shared" si="130"/>
        <v>1.5260429999999998</v>
      </c>
      <c r="R2075" s="6">
        <f t="shared" si="131"/>
        <v>324.69</v>
      </c>
      <c r="S2075" t="s">
        <v>8319</v>
      </c>
      <c r="T2075" t="s">
        <v>8349</v>
      </c>
    </row>
    <row r="2076" spans="1:20" ht="28.8" x14ac:dyDescent="0.3">
      <c r="A2076">
        <v>2074</v>
      </c>
      <c r="B2076" s="3" t="s">
        <v>2075</v>
      </c>
      <c r="C2076" s="3" t="s">
        <v>6184</v>
      </c>
      <c r="D2076">
        <v>600</v>
      </c>
      <c r="E2076">
        <v>615</v>
      </c>
      <c r="F2076" t="s">
        <v>8219</v>
      </c>
      <c r="G2076" t="s">
        <v>8224</v>
      </c>
      <c r="H2076" t="s">
        <v>8246</v>
      </c>
      <c r="I2076">
        <v>1462564182</v>
      </c>
      <c r="J2076" s="10">
        <f t="shared" si="128"/>
        <v>42496.826180555552</v>
      </c>
      <c r="K2076">
        <v>1459972182</v>
      </c>
      <c r="L2076" s="10">
        <f t="shared" si="129"/>
        <v>42466.826180555552</v>
      </c>
      <c r="M2076" t="b">
        <v>0</v>
      </c>
      <c r="N2076">
        <v>3</v>
      </c>
      <c r="O2076" t="b">
        <v>1</v>
      </c>
      <c r="P2076" t="s">
        <v>8295</v>
      </c>
      <c r="Q2076" s="5">
        <f t="shared" si="130"/>
        <v>1.0249999999999999</v>
      </c>
      <c r="R2076" s="6">
        <f t="shared" si="131"/>
        <v>205</v>
      </c>
      <c r="S2076" t="s">
        <v>8319</v>
      </c>
      <c r="T2076" t="s">
        <v>8349</v>
      </c>
    </row>
    <row r="2077" spans="1:20" ht="43.2" x14ac:dyDescent="0.3">
      <c r="A2077">
        <v>2075</v>
      </c>
      <c r="B2077" s="3" t="s">
        <v>2076</v>
      </c>
      <c r="C2077" s="3" t="s">
        <v>6185</v>
      </c>
      <c r="D2077">
        <v>9999</v>
      </c>
      <c r="E2077">
        <v>167820.6</v>
      </c>
      <c r="F2077" t="s">
        <v>8219</v>
      </c>
      <c r="G2077" t="s">
        <v>8224</v>
      </c>
      <c r="H2077" t="s">
        <v>8246</v>
      </c>
      <c r="I2077">
        <v>1374769288</v>
      </c>
      <c r="J2077" s="10">
        <f t="shared" si="128"/>
        <v>41480.681574074071</v>
      </c>
      <c r="K2077">
        <v>1372177288</v>
      </c>
      <c r="L2077" s="10">
        <f t="shared" si="129"/>
        <v>41450.681574074071</v>
      </c>
      <c r="M2077" t="b">
        <v>0</v>
      </c>
      <c r="N2077">
        <v>8200</v>
      </c>
      <c r="O2077" t="b">
        <v>1</v>
      </c>
      <c r="P2077" t="s">
        <v>8295</v>
      </c>
      <c r="Q2077" s="5">
        <f t="shared" si="130"/>
        <v>16.783738373837384</v>
      </c>
      <c r="R2077" s="6">
        <f t="shared" si="131"/>
        <v>20.465926829268295</v>
      </c>
      <c r="S2077" t="s">
        <v>8319</v>
      </c>
      <c r="T2077" t="s">
        <v>8349</v>
      </c>
    </row>
    <row r="2078" spans="1:20" ht="28.8" x14ac:dyDescent="0.3">
      <c r="A2078">
        <v>2076</v>
      </c>
      <c r="B2078" s="3" t="s">
        <v>2077</v>
      </c>
      <c r="C2078" s="3" t="s">
        <v>6186</v>
      </c>
      <c r="D2078">
        <v>179000</v>
      </c>
      <c r="E2078">
        <v>972594.99</v>
      </c>
      <c r="F2078" t="s">
        <v>8219</v>
      </c>
      <c r="G2078" t="s">
        <v>8225</v>
      </c>
      <c r="H2078" t="s">
        <v>8247</v>
      </c>
      <c r="I2078">
        <v>1406149689</v>
      </c>
      <c r="J2078" s="10">
        <f t="shared" si="128"/>
        <v>41843.880659722221</v>
      </c>
      <c r="K2078">
        <v>1402693689</v>
      </c>
      <c r="L2078" s="10">
        <f t="shared" si="129"/>
        <v>41803.880659722221</v>
      </c>
      <c r="M2078" t="b">
        <v>0</v>
      </c>
      <c r="N2078">
        <v>8359</v>
      </c>
      <c r="O2078" t="b">
        <v>1</v>
      </c>
      <c r="P2078" t="s">
        <v>8295</v>
      </c>
      <c r="Q2078" s="5">
        <f t="shared" si="130"/>
        <v>5.4334915642458101</v>
      </c>
      <c r="R2078" s="6">
        <f t="shared" si="131"/>
        <v>116.35303146309367</v>
      </c>
      <c r="S2078" t="s">
        <v>8319</v>
      </c>
      <c r="T2078" t="s">
        <v>8349</v>
      </c>
    </row>
    <row r="2079" spans="1:20" ht="43.2" x14ac:dyDescent="0.3">
      <c r="A2079">
        <v>2077</v>
      </c>
      <c r="B2079" s="3" t="s">
        <v>2078</v>
      </c>
      <c r="C2079" s="3" t="s">
        <v>6187</v>
      </c>
      <c r="D2079">
        <v>50000</v>
      </c>
      <c r="E2079">
        <v>57754</v>
      </c>
      <c r="F2079" t="s">
        <v>8219</v>
      </c>
      <c r="G2079" t="s">
        <v>8224</v>
      </c>
      <c r="H2079" t="s">
        <v>8246</v>
      </c>
      <c r="I2079">
        <v>1433538000</v>
      </c>
      <c r="J2079" s="10">
        <f t="shared" si="128"/>
        <v>42160.875</v>
      </c>
      <c r="K2079">
        <v>1428541276</v>
      </c>
      <c r="L2079" s="10">
        <f t="shared" si="129"/>
        <v>42103.042546296296</v>
      </c>
      <c r="M2079" t="b">
        <v>0</v>
      </c>
      <c r="N2079">
        <v>188</v>
      </c>
      <c r="O2079" t="b">
        <v>1</v>
      </c>
      <c r="P2079" t="s">
        <v>8295</v>
      </c>
      <c r="Q2079" s="5">
        <f t="shared" si="130"/>
        <v>1.1550800000000001</v>
      </c>
      <c r="R2079" s="6">
        <f t="shared" si="131"/>
        <v>307.20212765957444</v>
      </c>
      <c r="S2079" t="s">
        <v>8319</v>
      </c>
      <c r="T2079" t="s">
        <v>8349</v>
      </c>
    </row>
    <row r="2080" spans="1:20" ht="43.2" x14ac:dyDescent="0.3">
      <c r="A2080">
        <v>2078</v>
      </c>
      <c r="B2080" s="3" t="s">
        <v>2079</v>
      </c>
      <c r="C2080" s="3" t="s">
        <v>6188</v>
      </c>
      <c r="D2080">
        <v>20000</v>
      </c>
      <c r="E2080">
        <v>26241</v>
      </c>
      <c r="F2080" t="s">
        <v>8219</v>
      </c>
      <c r="G2080" t="s">
        <v>8227</v>
      </c>
      <c r="H2080" t="s">
        <v>8249</v>
      </c>
      <c r="I2080">
        <v>1482085857</v>
      </c>
      <c r="J2080" s="10">
        <f t="shared" si="128"/>
        <v>42722.771493055552</v>
      </c>
      <c r="K2080">
        <v>1479493857</v>
      </c>
      <c r="L2080" s="10">
        <f t="shared" si="129"/>
        <v>42692.771493055552</v>
      </c>
      <c r="M2080" t="b">
        <v>0</v>
      </c>
      <c r="N2080">
        <v>48</v>
      </c>
      <c r="O2080" t="b">
        <v>1</v>
      </c>
      <c r="P2080" t="s">
        <v>8295</v>
      </c>
      <c r="Q2080" s="5">
        <f t="shared" si="130"/>
        <v>1.3120499999999999</v>
      </c>
      <c r="R2080" s="6">
        <f t="shared" si="131"/>
        <v>546.6875</v>
      </c>
      <c r="S2080" t="s">
        <v>8319</v>
      </c>
      <c r="T2080" t="s">
        <v>8349</v>
      </c>
    </row>
    <row r="2081" spans="1:20" ht="57.6" x14ac:dyDescent="0.3">
      <c r="A2081">
        <v>2079</v>
      </c>
      <c r="B2081" s="3" t="s">
        <v>2080</v>
      </c>
      <c r="C2081" s="3" t="s">
        <v>6189</v>
      </c>
      <c r="D2081">
        <v>10000</v>
      </c>
      <c r="E2081">
        <v>28817</v>
      </c>
      <c r="F2081" t="s">
        <v>8219</v>
      </c>
      <c r="G2081" t="s">
        <v>8225</v>
      </c>
      <c r="H2081" t="s">
        <v>8247</v>
      </c>
      <c r="I2081">
        <v>1435258800</v>
      </c>
      <c r="J2081" s="10">
        <f t="shared" si="128"/>
        <v>42180.791666666672</v>
      </c>
      <c r="K2081">
        <v>1432659793</v>
      </c>
      <c r="L2081" s="10">
        <f t="shared" si="129"/>
        <v>42150.71056712963</v>
      </c>
      <c r="M2081" t="b">
        <v>0</v>
      </c>
      <c r="N2081">
        <v>607</v>
      </c>
      <c r="O2081" t="b">
        <v>1</v>
      </c>
      <c r="P2081" t="s">
        <v>8295</v>
      </c>
      <c r="Q2081" s="5">
        <f t="shared" si="130"/>
        <v>2.8816999999999999</v>
      </c>
      <c r="R2081" s="6">
        <f t="shared" si="131"/>
        <v>47.474464579901152</v>
      </c>
      <c r="S2081" t="s">
        <v>8319</v>
      </c>
      <c r="T2081" t="s">
        <v>8349</v>
      </c>
    </row>
    <row r="2082" spans="1:20" ht="43.2" x14ac:dyDescent="0.3">
      <c r="A2082">
        <v>2080</v>
      </c>
      <c r="B2082" s="3" t="s">
        <v>2081</v>
      </c>
      <c r="C2082" s="3" t="s">
        <v>6190</v>
      </c>
      <c r="D2082">
        <v>1000</v>
      </c>
      <c r="E2082">
        <v>5078</v>
      </c>
      <c r="F2082" t="s">
        <v>8219</v>
      </c>
      <c r="G2082" t="s">
        <v>8224</v>
      </c>
      <c r="H2082" t="s">
        <v>8246</v>
      </c>
      <c r="I2082">
        <v>1447286300</v>
      </c>
      <c r="J2082" s="10">
        <f t="shared" si="128"/>
        <v>42319.998842592591</v>
      </c>
      <c r="K2082">
        <v>1444690700</v>
      </c>
      <c r="L2082" s="10">
        <f t="shared" si="129"/>
        <v>42289.957175925927</v>
      </c>
      <c r="M2082" t="b">
        <v>0</v>
      </c>
      <c r="N2082">
        <v>50</v>
      </c>
      <c r="O2082" t="b">
        <v>1</v>
      </c>
      <c r="P2082" t="s">
        <v>8295</v>
      </c>
      <c r="Q2082" s="5">
        <f t="shared" si="130"/>
        <v>5.0780000000000003</v>
      </c>
      <c r="R2082" s="6">
        <f t="shared" si="131"/>
        <v>101.56</v>
      </c>
      <c r="S2082" t="s">
        <v>8319</v>
      </c>
      <c r="T2082" t="s">
        <v>8349</v>
      </c>
    </row>
    <row r="2083" spans="1:20" ht="43.2" x14ac:dyDescent="0.3">
      <c r="A2083">
        <v>2081</v>
      </c>
      <c r="B2083" s="3" t="s">
        <v>2082</v>
      </c>
      <c r="C2083" s="3" t="s">
        <v>6191</v>
      </c>
      <c r="D2083">
        <v>3500</v>
      </c>
      <c r="E2083">
        <v>4010</v>
      </c>
      <c r="F2083" t="s">
        <v>8219</v>
      </c>
      <c r="G2083" t="s">
        <v>8224</v>
      </c>
      <c r="H2083" t="s">
        <v>8246</v>
      </c>
      <c r="I2083">
        <v>1337144340</v>
      </c>
      <c r="J2083" s="10">
        <f t="shared" si="128"/>
        <v>41045.207638888889</v>
      </c>
      <c r="K2083">
        <v>1333597555</v>
      </c>
      <c r="L2083" s="10">
        <f t="shared" si="129"/>
        <v>41004.156886574077</v>
      </c>
      <c r="M2083" t="b">
        <v>0</v>
      </c>
      <c r="N2083">
        <v>55</v>
      </c>
      <c r="O2083" t="b">
        <v>1</v>
      </c>
      <c r="P2083" t="s">
        <v>8279</v>
      </c>
      <c r="Q2083" s="5">
        <f t="shared" si="130"/>
        <v>1.1457142857142857</v>
      </c>
      <c r="R2083" s="6">
        <f t="shared" si="131"/>
        <v>72.909090909090907</v>
      </c>
      <c r="S2083" t="s">
        <v>8325</v>
      </c>
      <c r="T2083" t="s">
        <v>8329</v>
      </c>
    </row>
    <row r="2084" spans="1:20" ht="43.2" x14ac:dyDescent="0.3">
      <c r="A2084">
        <v>2082</v>
      </c>
      <c r="B2084" s="3" t="s">
        <v>2083</v>
      </c>
      <c r="C2084" s="3" t="s">
        <v>6192</v>
      </c>
      <c r="D2084">
        <v>1500</v>
      </c>
      <c r="E2084">
        <v>1661</v>
      </c>
      <c r="F2084" t="s">
        <v>8219</v>
      </c>
      <c r="G2084" t="s">
        <v>8224</v>
      </c>
      <c r="H2084" t="s">
        <v>8246</v>
      </c>
      <c r="I2084">
        <v>1322106796</v>
      </c>
      <c r="J2084" s="10">
        <f t="shared" si="128"/>
        <v>40871.161990740737</v>
      </c>
      <c r="K2084">
        <v>1316919196</v>
      </c>
      <c r="L2084" s="10">
        <f t="shared" si="129"/>
        <v>40811.120324074072</v>
      </c>
      <c r="M2084" t="b">
        <v>0</v>
      </c>
      <c r="N2084">
        <v>38</v>
      </c>
      <c r="O2084" t="b">
        <v>1</v>
      </c>
      <c r="P2084" t="s">
        <v>8279</v>
      </c>
      <c r="Q2084" s="5">
        <f t="shared" si="130"/>
        <v>1.1073333333333333</v>
      </c>
      <c r="R2084" s="6">
        <f t="shared" si="131"/>
        <v>43.710526315789473</v>
      </c>
      <c r="S2084" t="s">
        <v>8325</v>
      </c>
      <c r="T2084" t="s">
        <v>8329</v>
      </c>
    </row>
    <row r="2085" spans="1:20" ht="43.2" x14ac:dyDescent="0.3">
      <c r="A2085">
        <v>2083</v>
      </c>
      <c r="B2085" s="3" t="s">
        <v>2084</v>
      </c>
      <c r="C2085" s="3" t="s">
        <v>6193</v>
      </c>
      <c r="D2085">
        <v>750</v>
      </c>
      <c r="E2085">
        <v>850</v>
      </c>
      <c r="F2085" t="s">
        <v>8219</v>
      </c>
      <c r="G2085" t="s">
        <v>8224</v>
      </c>
      <c r="H2085" t="s">
        <v>8246</v>
      </c>
      <c r="I2085">
        <v>1338830395</v>
      </c>
      <c r="J2085" s="10">
        <f t="shared" si="128"/>
        <v>41064.72216435185</v>
      </c>
      <c r="K2085">
        <v>1336238395</v>
      </c>
      <c r="L2085" s="10">
        <f t="shared" si="129"/>
        <v>41034.72216435185</v>
      </c>
      <c r="M2085" t="b">
        <v>0</v>
      </c>
      <c r="N2085">
        <v>25</v>
      </c>
      <c r="O2085" t="b">
        <v>1</v>
      </c>
      <c r="P2085" t="s">
        <v>8279</v>
      </c>
      <c r="Q2085" s="5">
        <f t="shared" si="130"/>
        <v>1.1333333333333333</v>
      </c>
      <c r="R2085" s="6">
        <f t="shared" si="131"/>
        <v>34</v>
      </c>
      <c r="S2085" t="s">
        <v>8325</v>
      </c>
      <c r="T2085" t="s">
        <v>8329</v>
      </c>
    </row>
    <row r="2086" spans="1:20" ht="43.2" x14ac:dyDescent="0.3">
      <c r="A2086">
        <v>2084</v>
      </c>
      <c r="B2086" s="3" t="s">
        <v>2085</v>
      </c>
      <c r="C2086" s="3" t="s">
        <v>6194</v>
      </c>
      <c r="D2086">
        <v>3000</v>
      </c>
      <c r="E2086">
        <v>3250</v>
      </c>
      <c r="F2086" t="s">
        <v>8219</v>
      </c>
      <c r="G2086" t="s">
        <v>8224</v>
      </c>
      <c r="H2086" t="s">
        <v>8246</v>
      </c>
      <c r="I2086">
        <v>1399186740</v>
      </c>
      <c r="J2086" s="10">
        <f t="shared" si="128"/>
        <v>41763.290972222225</v>
      </c>
      <c r="K2086">
        <v>1396468782</v>
      </c>
      <c r="L2086" s="10">
        <f t="shared" si="129"/>
        <v>41731.833124999997</v>
      </c>
      <c r="M2086" t="b">
        <v>0</v>
      </c>
      <c r="N2086">
        <v>46</v>
      </c>
      <c r="O2086" t="b">
        <v>1</v>
      </c>
      <c r="P2086" t="s">
        <v>8279</v>
      </c>
      <c r="Q2086" s="5">
        <f t="shared" si="130"/>
        <v>1.0833333333333333</v>
      </c>
      <c r="R2086" s="6">
        <f t="shared" si="131"/>
        <v>70.652173913043484</v>
      </c>
      <c r="S2086" t="s">
        <v>8325</v>
      </c>
      <c r="T2086" t="s">
        <v>8329</v>
      </c>
    </row>
    <row r="2087" spans="1:20" ht="57.6" x14ac:dyDescent="0.3">
      <c r="A2087">
        <v>2085</v>
      </c>
      <c r="B2087" s="3" t="s">
        <v>2086</v>
      </c>
      <c r="C2087" s="3" t="s">
        <v>6195</v>
      </c>
      <c r="D2087">
        <v>6000</v>
      </c>
      <c r="E2087">
        <v>7412</v>
      </c>
      <c r="F2087" t="s">
        <v>8219</v>
      </c>
      <c r="G2087" t="s">
        <v>8224</v>
      </c>
      <c r="H2087" t="s">
        <v>8246</v>
      </c>
      <c r="I2087">
        <v>1342382587</v>
      </c>
      <c r="J2087" s="10">
        <f t="shared" si="128"/>
        <v>41105.835497685184</v>
      </c>
      <c r="K2087">
        <v>1339790587</v>
      </c>
      <c r="L2087" s="10">
        <f t="shared" si="129"/>
        <v>41075.835497685184</v>
      </c>
      <c r="M2087" t="b">
        <v>0</v>
      </c>
      <c r="N2087">
        <v>83</v>
      </c>
      <c r="O2087" t="b">
        <v>1</v>
      </c>
      <c r="P2087" t="s">
        <v>8279</v>
      </c>
      <c r="Q2087" s="5">
        <f t="shared" si="130"/>
        <v>1.2353333333333334</v>
      </c>
      <c r="R2087" s="6">
        <f t="shared" si="131"/>
        <v>89.301204819277103</v>
      </c>
      <c r="S2087" t="s">
        <v>8325</v>
      </c>
      <c r="T2087" t="s">
        <v>8329</v>
      </c>
    </row>
    <row r="2088" spans="1:20" ht="43.2" x14ac:dyDescent="0.3">
      <c r="A2088">
        <v>2086</v>
      </c>
      <c r="B2088" s="3" t="s">
        <v>2087</v>
      </c>
      <c r="C2088" s="3" t="s">
        <v>6196</v>
      </c>
      <c r="D2088">
        <v>4000</v>
      </c>
      <c r="E2088">
        <v>4028</v>
      </c>
      <c r="F2088" t="s">
        <v>8219</v>
      </c>
      <c r="G2088" t="s">
        <v>8224</v>
      </c>
      <c r="H2088" t="s">
        <v>8246</v>
      </c>
      <c r="I2088">
        <v>1323838740</v>
      </c>
      <c r="J2088" s="10">
        <f t="shared" si="128"/>
        <v>40891.207638888889</v>
      </c>
      <c r="K2088">
        <v>1321200332</v>
      </c>
      <c r="L2088" s="10">
        <f t="shared" si="129"/>
        <v>40860.67050925926</v>
      </c>
      <c r="M2088" t="b">
        <v>0</v>
      </c>
      <c r="N2088">
        <v>35</v>
      </c>
      <c r="O2088" t="b">
        <v>1</v>
      </c>
      <c r="P2088" t="s">
        <v>8279</v>
      </c>
      <c r="Q2088" s="5">
        <f t="shared" si="130"/>
        <v>1.0069999999999999</v>
      </c>
      <c r="R2088" s="6">
        <f t="shared" si="131"/>
        <v>115.08571428571429</v>
      </c>
      <c r="S2088" t="s">
        <v>8325</v>
      </c>
      <c r="T2088" t="s">
        <v>8329</v>
      </c>
    </row>
    <row r="2089" spans="1:20" ht="57.6" x14ac:dyDescent="0.3">
      <c r="A2089">
        <v>2087</v>
      </c>
      <c r="B2089" s="3" t="s">
        <v>2088</v>
      </c>
      <c r="C2089" s="3" t="s">
        <v>6197</v>
      </c>
      <c r="D2089">
        <v>1500</v>
      </c>
      <c r="E2089">
        <v>1553</v>
      </c>
      <c r="F2089" t="s">
        <v>8219</v>
      </c>
      <c r="G2089" t="s">
        <v>8224</v>
      </c>
      <c r="H2089" t="s">
        <v>8246</v>
      </c>
      <c r="I2089">
        <v>1315457658</v>
      </c>
      <c r="J2089" s="10">
        <f t="shared" si="128"/>
        <v>40794.204375000001</v>
      </c>
      <c r="K2089">
        <v>1312865658</v>
      </c>
      <c r="L2089" s="10">
        <f t="shared" si="129"/>
        <v>40764.204375000001</v>
      </c>
      <c r="M2089" t="b">
        <v>0</v>
      </c>
      <c r="N2089">
        <v>25</v>
      </c>
      <c r="O2089" t="b">
        <v>1</v>
      </c>
      <c r="P2089" t="s">
        <v>8279</v>
      </c>
      <c r="Q2089" s="5">
        <f t="shared" si="130"/>
        <v>1.0353333333333334</v>
      </c>
      <c r="R2089" s="6">
        <f t="shared" si="131"/>
        <v>62.12</v>
      </c>
      <c r="S2089" t="s">
        <v>8325</v>
      </c>
      <c r="T2089" t="s">
        <v>8329</v>
      </c>
    </row>
    <row r="2090" spans="1:20" ht="43.2" x14ac:dyDescent="0.3">
      <c r="A2090">
        <v>2088</v>
      </c>
      <c r="B2090" s="3" t="s">
        <v>2089</v>
      </c>
      <c r="C2090" s="3" t="s">
        <v>6198</v>
      </c>
      <c r="D2090">
        <v>3000</v>
      </c>
      <c r="E2090">
        <v>3465.32</v>
      </c>
      <c r="F2090" t="s">
        <v>8219</v>
      </c>
      <c r="G2090" t="s">
        <v>8224</v>
      </c>
      <c r="H2090" t="s">
        <v>8246</v>
      </c>
      <c r="I2090">
        <v>1284177540</v>
      </c>
      <c r="J2090" s="10">
        <f t="shared" si="128"/>
        <v>40432.165972222225</v>
      </c>
      <c r="K2090">
        <v>1281028152</v>
      </c>
      <c r="L2090" s="10">
        <f t="shared" si="129"/>
        <v>40395.714722222219</v>
      </c>
      <c r="M2090" t="b">
        <v>0</v>
      </c>
      <c r="N2090">
        <v>75</v>
      </c>
      <c r="O2090" t="b">
        <v>1</v>
      </c>
      <c r="P2090" t="s">
        <v>8279</v>
      </c>
      <c r="Q2090" s="5">
        <f t="shared" si="130"/>
        <v>1.1551066666666667</v>
      </c>
      <c r="R2090" s="6">
        <f t="shared" si="131"/>
        <v>46.204266666666669</v>
      </c>
      <c r="S2090" t="s">
        <v>8325</v>
      </c>
      <c r="T2090" t="s">
        <v>8329</v>
      </c>
    </row>
    <row r="2091" spans="1:20" ht="28.8" x14ac:dyDescent="0.3">
      <c r="A2091">
        <v>2089</v>
      </c>
      <c r="B2091" s="3" t="s">
        <v>2090</v>
      </c>
      <c r="C2091" s="3" t="s">
        <v>6199</v>
      </c>
      <c r="D2091">
        <v>2500</v>
      </c>
      <c r="E2091">
        <v>3010.01</v>
      </c>
      <c r="F2091" t="s">
        <v>8219</v>
      </c>
      <c r="G2091" t="s">
        <v>8224</v>
      </c>
      <c r="H2091" t="s">
        <v>8246</v>
      </c>
      <c r="I2091">
        <v>1375408194</v>
      </c>
      <c r="J2091" s="10">
        <f t="shared" si="128"/>
        <v>41488.076319444444</v>
      </c>
      <c r="K2091">
        <v>1372384194</v>
      </c>
      <c r="L2091" s="10">
        <f t="shared" si="129"/>
        <v>41453.076319444444</v>
      </c>
      <c r="M2091" t="b">
        <v>0</v>
      </c>
      <c r="N2091">
        <v>62</v>
      </c>
      <c r="O2091" t="b">
        <v>1</v>
      </c>
      <c r="P2091" t="s">
        <v>8279</v>
      </c>
      <c r="Q2091" s="5">
        <f t="shared" si="130"/>
        <v>1.2040040000000001</v>
      </c>
      <c r="R2091" s="6">
        <f t="shared" si="131"/>
        <v>48.54854838709678</v>
      </c>
      <c r="S2091" t="s">
        <v>8325</v>
      </c>
      <c r="T2091" t="s">
        <v>8329</v>
      </c>
    </row>
    <row r="2092" spans="1:20" ht="43.2" x14ac:dyDescent="0.3">
      <c r="A2092">
        <v>2090</v>
      </c>
      <c r="B2092" s="3" t="s">
        <v>2091</v>
      </c>
      <c r="C2092" s="3" t="s">
        <v>6200</v>
      </c>
      <c r="D2092">
        <v>8000</v>
      </c>
      <c r="E2092">
        <v>9203.23</v>
      </c>
      <c r="F2092" t="s">
        <v>8219</v>
      </c>
      <c r="G2092" t="s">
        <v>8224</v>
      </c>
      <c r="H2092" t="s">
        <v>8246</v>
      </c>
      <c r="I2092">
        <v>1361696955</v>
      </c>
      <c r="J2092" s="10">
        <f t="shared" si="128"/>
        <v>41329.381423611114</v>
      </c>
      <c r="K2092">
        <v>1359104955</v>
      </c>
      <c r="L2092" s="10">
        <f t="shared" si="129"/>
        <v>41299.381423611114</v>
      </c>
      <c r="M2092" t="b">
        <v>0</v>
      </c>
      <c r="N2092">
        <v>160</v>
      </c>
      <c r="O2092" t="b">
        <v>1</v>
      </c>
      <c r="P2092" t="s">
        <v>8279</v>
      </c>
      <c r="Q2092" s="5">
        <f t="shared" si="130"/>
        <v>1.1504037499999999</v>
      </c>
      <c r="R2092" s="6">
        <f t="shared" si="131"/>
        <v>57.520187499999999</v>
      </c>
      <c r="S2092" t="s">
        <v>8325</v>
      </c>
      <c r="T2092" t="s">
        <v>8329</v>
      </c>
    </row>
    <row r="2093" spans="1:20" ht="57.6" x14ac:dyDescent="0.3">
      <c r="A2093">
        <v>2091</v>
      </c>
      <c r="B2093" s="3" t="s">
        <v>2092</v>
      </c>
      <c r="C2093" s="3" t="s">
        <v>6201</v>
      </c>
      <c r="D2093">
        <v>18000</v>
      </c>
      <c r="E2093">
        <v>21684.2</v>
      </c>
      <c r="F2093" t="s">
        <v>8219</v>
      </c>
      <c r="G2093" t="s">
        <v>8224</v>
      </c>
      <c r="H2093" t="s">
        <v>8246</v>
      </c>
      <c r="I2093">
        <v>1299009600</v>
      </c>
      <c r="J2093" s="10">
        <f t="shared" si="128"/>
        <v>40603.833333333336</v>
      </c>
      <c r="K2093">
        <v>1294818278</v>
      </c>
      <c r="L2093" s="10">
        <f t="shared" si="129"/>
        <v>40555.322662037033</v>
      </c>
      <c r="M2093" t="b">
        <v>0</v>
      </c>
      <c r="N2093">
        <v>246</v>
      </c>
      <c r="O2093" t="b">
        <v>1</v>
      </c>
      <c r="P2093" t="s">
        <v>8279</v>
      </c>
      <c r="Q2093" s="5">
        <f t="shared" si="130"/>
        <v>1.2046777777777777</v>
      </c>
      <c r="R2093" s="6">
        <f t="shared" si="131"/>
        <v>88.147154471544724</v>
      </c>
      <c r="S2093" t="s">
        <v>8325</v>
      </c>
      <c r="T2093" t="s">
        <v>8329</v>
      </c>
    </row>
    <row r="2094" spans="1:20" ht="43.2" x14ac:dyDescent="0.3">
      <c r="A2094">
        <v>2092</v>
      </c>
      <c r="B2094" s="3" t="s">
        <v>2093</v>
      </c>
      <c r="C2094" s="3" t="s">
        <v>6202</v>
      </c>
      <c r="D2094">
        <v>6000</v>
      </c>
      <c r="E2094">
        <v>6077</v>
      </c>
      <c r="F2094" t="s">
        <v>8219</v>
      </c>
      <c r="G2094" t="s">
        <v>8224</v>
      </c>
      <c r="H2094" t="s">
        <v>8246</v>
      </c>
      <c r="I2094">
        <v>1318006732</v>
      </c>
      <c r="J2094" s="10">
        <f t="shared" si="128"/>
        <v>40823.707546296297</v>
      </c>
      <c r="K2094">
        <v>1312822732</v>
      </c>
      <c r="L2094" s="10">
        <f t="shared" si="129"/>
        <v>40763.707546296297</v>
      </c>
      <c r="M2094" t="b">
        <v>0</v>
      </c>
      <c r="N2094">
        <v>55</v>
      </c>
      <c r="O2094" t="b">
        <v>1</v>
      </c>
      <c r="P2094" t="s">
        <v>8279</v>
      </c>
      <c r="Q2094" s="5">
        <f t="shared" si="130"/>
        <v>1.0128333333333333</v>
      </c>
      <c r="R2094" s="6">
        <f t="shared" si="131"/>
        <v>110.49090909090908</v>
      </c>
      <c r="S2094" t="s">
        <v>8325</v>
      </c>
      <c r="T2094" t="s">
        <v>8329</v>
      </c>
    </row>
    <row r="2095" spans="1:20" ht="43.2" x14ac:dyDescent="0.3">
      <c r="A2095">
        <v>2093</v>
      </c>
      <c r="B2095" s="3" t="s">
        <v>2094</v>
      </c>
      <c r="C2095" s="3" t="s">
        <v>6203</v>
      </c>
      <c r="D2095">
        <v>1500</v>
      </c>
      <c r="E2095">
        <v>1537</v>
      </c>
      <c r="F2095" t="s">
        <v>8219</v>
      </c>
      <c r="G2095" t="s">
        <v>8224</v>
      </c>
      <c r="H2095" t="s">
        <v>8246</v>
      </c>
      <c r="I2095">
        <v>1356211832</v>
      </c>
      <c r="J2095" s="10">
        <f t="shared" si="128"/>
        <v>41265.896203703705</v>
      </c>
      <c r="K2095">
        <v>1351024232</v>
      </c>
      <c r="L2095" s="10">
        <f t="shared" si="129"/>
        <v>41205.854537037041</v>
      </c>
      <c r="M2095" t="b">
        <v>0</v>
      </c>
      <c r="N2095">
        <v>23</v>
      </c>
      <c r="O2095" t="b">
        <v>1</v>
      </c>
      <c r="P2095" t="s">
        <v>8279</v>
      </c>
      <c r="Q2095" s="5">
        <f t="shared" si="130"/>
        <v>1.0246666666666666</v>
      </c>
      <c r="R2095" s="6">
        <f t="shared" si="131"/>
        <v>66.826086956521735</v>
      </c>
      <c r="S2095" t="s">
        <v>8325</v>
      </c>
      <c r="T2095" t="s">
        <v>8329</v>
      </c>
    </row>
    <row r="2096" spans="1:20" ht="57.6" x14ac:dyDescent="0.3">
      <c r="A2096">
        <v>2094</v>
      </c>
      <c r="B2096" s="3" t="s">
        <v>2095</v>
      </c>
      <c r="C2096" s="3" t="s">
        <v>6204</v>
      </c>
      <c r="D2096">
        <v>3500</v>
      </c>
      <c r="E2096">
        <v>4219</v>
      </c>
      <c r="F2096" t="s">
        <v>8219</v>
      </c>
      <c r="G2096" t="s">
        <v>8224</v>
      </c>
      <c r="H2096" t="s">
        <v>8246</v>
      </c>
      <c r="I2096">
        <v>1330916400</v>
      </c>
      <c r="J2096" s="10">
        <f t="shared" si="128"/>
        <v>40973.125</v>
      </c>
      <c r="K2096">
        <v>1327969730</v>
      </c>
      <c r="L2096" s="10">
        <f t="shared" si="129"/>
        <v>40939.02002314815</v>
      </c>
      <c r="M2096" t="b">
        <v>0</v>
      </c>
      <c r="N2096">
        <v>72</v>
      </c>
      <c r="O2096" t="b">
        <v>1</v>
      </c>
      <c r="P2096" t="s">
        <v>8279</v>
      </c>
      <c r="Q2096" s="5">
        <f t="shared" si="130"/>
        <v>1.2054285714285715</v>
      </c>
      <c r="R2096" s="6">
        <f t="shared" si="131"/>
        <v>58.597222222222221</v>
      </c>
      <c r="S2096" t="s">
        <v>8325</v>
      </c>
      <c r="T2096" t="s">
        <v>8329</v>
      </c>
    </row>
    <row r="2097" spans="1:20" ht="43.2" x14ac:dyDescent="0.3">
      <c r="A2097">
        <v>2095</v>
      </c>
      <c r="B2097" s="3" t="s">
        <v>2096</v>
      </c>
      <c r="C2097" s="3" t="s">
        <v>6205</v>
      </c>
      <c r="D2097">
        <v>2500</v>
      </c>
      <c r="E2097">
        <v>2500</v>
      </c>
      <c r="F2097" t="s">
        <v>8219</v>
      </c>
      <c r="G2097" t="s">
        <v>8224</v>
      </c>
      <c r="H2097" t="s">
        <v>8246</v>
      </c>
      <c r="I2097">
        <v>1317576973</v>
      </c>
      <c r="J2097" s="10">
        <f t="shared" si="128"/>
        <v>40818.733483796292</v>
      </c>
      <c r="K2097">
        <v>1312392973</v>
      </c>
      <c r="L2097" s="10">
        <f t="shared" si="129"/>
        <v>40758.733483796292</v>
      </c>
      <c r="M2097" t="b">
        <v>0</v>
      </c>
      <c r="N2097">
        <v>22</v>
      </c>
      <c r="O2097" t="b">
        <v>1</v>
      </c>
      <c r="P2097" t="s">
        <v>8279</v>
      </c>
      <c r="Q2097" s="5">
        <f t="shared" si="130"/>
        <v>1</v>
      </c>
      <c r="R2097" s="6">
        <f t="shared" si="131"/>
        <v>113.63636363636364</v>
      </c>
      <c r="S2097" t="s">
        <v>8325</v>
      </c>
      <c r="T2097" t="s">
        <v>8329</v>
      </c>
    </row>
    <row r="2098" spans="1:20" ht="43.2" x14ac:dyDescent="0.3">
      <c r="A2098">
        <v>2096</v>
      </c>
      <c r="B2098" s="3" t="s">
        <v>2097</v>
      </c>
      <c r="C2098" s="3" t="s">
        <v>6206</v>
      </c>
      <c r="D2098">
        <v>600</v>
      </c>
      <c r="E2098">
        <v>610</v>
      </c>
      <c r="F2098" t="s">
        <v>8219</v>
      </c>
      <c r="G2098" t="s">
        <v>8224</v>
      </c>
      <c r="H2098" t="s">
        <v>8246</v>
      </c>
      <c r="I2098">
        <v>1351223940</v>
      </c>
      <c r="J2098" s="10">
        <f t="shared" si="128"/>
        <v>41208.165972222225</v>
      </c>
      <c r="K2098">
        <v>1349892735</v>
      </c>
      <c r="L2098" s="10">
        <f t="shared" si="129"/>
        <v>41192.758506944447</v>
      </c>
      <c r="M2098" t="b">
        <v>0</v>
      </c>
      <c r="N2098">
        <v>14</v>
      </c>
      <c r="O2098" t="b">
        <v>1</v>
      </c>
      <c r="P2098" t="s">
        <v>8279</v>
      </c>
      <c r="Q2098" s="5">
        <f t="shared" si="130"/>
        <v>1.0166666666666666</v>
      </c>
      <c r="R2098" s="6">
        <f t="shared" si="131"/>
        <v>43.571428571428569</v>
      </c>
      <c r="S2098" t="s">
        <v>8325</v>
      </c>
      <c r="T2098" t="s">
        <v>8329</v>
      </c>
    </row>
    <row r="2099" spans="1:20" ht="43.2" x14ac:dyDescent="0.3">
      <c r="A2099">
        <v>2097</v>
      </c>
      <c r="B2099" s="3" t="s">
        <v>2098</v>
      </c>
      <c r="C2099" s="3" t="s">
        <v>6207</v>
      </c>
      <c r="D2099">
        <v>3000</v>
      </c>
      <c r="E2099">
        <v>3000</v>
      </c>
      <c r="F2099" t="s">
        <v>8219</v>
      </c>
      <c r="G2099" t="s">
        <v>8224</v>
      </c>
      <c r="H2099" t="s">
        <v>8246</v>
      </c>
      <c r="I2099">
        <v>1322751735</v>
      </c>
      <c r="J2099" s="10">
        <f t="shared" si="128"/>
        <v>40878.626562500001</v>
      </c>
      <c r="K2099">
        <v>1317564135</v>
      </c>
      <c r="L2099" s="10">
        <f t="shared" si="129"/>
        <v>40818.58489583333</v>
      </c>
      <c r="M2099" t="b">
        <v>0</v>
      </c>
      <c r="N2099">
        <v>38</v>
      </c>
      <c r="O2099" t="b">
        <v>1</v>
      </c>
      <c r="P2099" t="s">
        <v>8279</v>
      </c>
      <c r="Q2099" s="5">
        <f t="shared" si="130"/>
        <v>1</v>
      </c>
      <c r="R2099" s="6">
        <f t="shared" si="131"/>
        <v>78.94736842105263</v>
      </c>
      <c r="S2099" t="s">
        <v>8325</v>
      </c>
      <c r="T2099" t="s">
        <v>8329</v>
      </c>
    </row>
    <row r="2100" spans="1:20" ht="43.2" x14ac:dyDescent="0.3">
      <c r="A2100">
        <v>2098</v>
      </c>
      <c r="B2100" s="3" t="s">
        <v>2099</v>
      </c>
      <c r="C2100" s="3" t="s">
        <v>6208</v>
      </c>
      <c r="D2100">
        <v>6000</v>
      </c>
      <c r="E2100">
        <v>6020</v>
      </c>
      <c r="F2100" t="s">
        <v>8219</v>
      </c>
      <c r="G2100" t="s">
        <v>8224</v>
      </c>
      <c r="H2100" t="s">
        <v>8246</v>
      </c>
      <c r="I2100">
        <v>1331174635</v>
      </c>
      <c r="J2100" s="10">
        <f t="shared" si="128"/>
        <v>40976.11383101852</v>
      </c>
      <c r="K2100">
        <v>1328582635</v>
      </c>
      <c r="L2100" s="10">
        <f t="shared" si="129"/>
        <v>40946.11383101852</v>
      </c>
      <c r="M2100" t="b">
        <v>0</v>
      </c>
      <c r="N2100">
        <v>32</v>
      </c>
      <c r="O2100" t="b">
        <v>1</v>
      </c>
      <c r="P2100" t="s">
        <v>8279</v>
      </c>
      <c r="Q2100" s="5">
        <f t="shared" si="130"/>
        <v>1.0033333333333334</v>
      </c>
      <c r="R2100" s="6">
        <f t="shared" si="131"/>
        <v>188.125</v>
      </c>
      <c r="S2100" t="s">
        <v>8325</v>
      </c>
      <c r="T2100" t="s">
        <v>8329</v>
      </c>
    </row>
    <row r="2101" spans="1:20" x14ac:dyDescent="0.3">
      <c r="A2101">
        <v>2099</v>
      </c>
      <c r="B2101" s="3" t="s">
        <v>2100</v>
      </c>
      <c r="C2101" s="3" t="s">
        <v>6209</v>
      </c>
      <c r="D2101">
        <v>3000</v>
      </c>
      <c r="E2101">
        <v>3971</v>
      </c>
      <c r="F2101" t="s">
        <v>8219</v>
      </c>
      <c r="G2101" t="s">
        <v>8224</v>
      </c>
      <c r="H2101" t="s">
        <v>8246</v>
      </c>
      <c r="I2101">
        <v>1435808400</v>
      </c>
      <c r="J2101" s="10">
        <f t="shared" si="128"/>
        <v>42187.152777777781</v>
      </c>
      <c r="K2101">
        <v>1434650084</v>
      </c>
      <c r="L2101" s="10">
        <f t="shared" si="129"/>
        <v>42173.746342592596</v>
      </c>
      <c r="M2101" t="b">
        <v>0</v>
      </c>
      <c r="N2101">
        <v>63</v>
      </c>
      <c r="O2101" t="b">
        <v>1</v>
      </c>
      <c r="P2101" t="s">
        <v>8279</v>
      </c>
      <c r="Q2101" s="5">
        <f t="shared" si="130"/>
        <v>1.3236666666666668</v>
      </c>
      <c r="R2101" s="6">
        <f t="shared" si="131"/>
        <v>63.031746031746032</v>
      </c>
      <c r="S2101" t="s">
        <v>8325</v>
      </c>
      <c r="T2101" t="s">
        <v>8329</v>
      </c>
    </row>
    <row r="2102" spans="1:20" ht="43.2" x14ac:dyDescent="0.3">
      <c r="A2102">
        <v>2100</v>
      </c>
      <c r="B2102" s="3" t="s">
        <v>2101</v>
      </c>
      <c r="C2102" s="3" t="s">
        <v>6210</v>
      </c>
      <c r="D2102">
        <v>600</v>
      </c>
      <c r="E2102">
        <v>820</v>
      </c>
      <c r="F2102" t="s">
        <v>8219</v>
      </c>
      <c r="G2102" t="s">
        <v>8224</v>
      </c>
      <c r="H2102" t="s">
        <v>8246</v>
      </c>
      <c r="I2102">
        <v>1341028740</v>
      </c>
      <c r="J2102" s="10">
        <f t="shared" si="128"/>
        <v>41090.165972222225</v>
      </c>
      <c r="K2102">
        <v>1339704141</v>
      </c>
      <c r="L2102" s="10">
        <f t="shared" si="129"/>
        <v>41074.834965277776</v>
      </c>
      <c r="M2102" t="b">
        <v>0</v>
      </c>
      <c r="N2102">
        <v>27</v>
      </c>
      <c r="O2102" t="b">
        <v>1</v>
      </c>
      <c r="P2102" t="s">
        <v>8279</v>
      </c>
      <c r="Q2102" s="5">
        <f t="shared" si="130"/>
        <v>1.3666666666666667</v>
      </c>
      <c r="R2102" s="6">
        <f t="shared" si="131"/>
        <v>30.37037037037037</v>
      </c>
      <c r="S2102" t="s">
        <v>8325</v>
      </c>
      <c r="T2102" t="s">
        <v>8329</v>
      </c>
    </row>
    <row r="2103" spans="1:20" ht="43.2" x14ac:dyDescent="0.3">
      <c r="A2103">
        <v>2101</v>
      </c>
      <c r="B2103" s="3" t="s">
        <v>2102</v>
      </c>
      <c r="C2103" s="3" t="s">
        <v>6211</v>
      </c>
      <c r="D2103">
        <v>2000</v>
      </c>
      <c r="E2103">
        <v>2265</v>
      </c>
      <c r="F2103" t="s">
        <v>8219</v>
      </c>
      <c r="G2103" t="s">
        <v>8224</v>
      </c>
      <c r="H2103" t="s">
        <v>8246</v>
      </c>
      <c r="I2103">
        <v>1329104114</v>
      </c>
      <c r="J2103" s="10">
        <f t="shared" si="128"/>
        <v>40952.149467592593</v>
      </c>
      <c r="K2103">
        <v>1323920114</v>
      </c>
      <c r="L2103" s="10">
        <f t="shared" si="129"/>
        <v>40892.149467592593</v>
      </c>
      <c r="M2103" t="b">
        <v>0</v>
      </c>
      <c r="N2103">
        <v>44</v>
      </c>
      <c r="O2103" t="b">
        <v>1</v>
      </c>
      <c r="P2103" t="s">
        <v>8279</v>
      </c>
      <c r="Q2103" s="5">
        <f t="shared" si="130"/>
        <v>1.1325000000000001</v>
      </c>
      <c r="R2103" s="6">
        <f t="shared" si="131"/>
        <v>51.477272727272727</v>
      </c>
      <c r="S2103" t="s">
        <v>8325</v>
      </c>
      <c r="T2103" t="s">
        <v>8329</v>
      </c>
    </row>
    <row r="2104" spans="1:20" ht="43.2" x14ac:dyDescent="0.3">
      <c r="A2104">
        <v>2102</v>
      </c>
      <c r="B2104" s="3" t="s">
        <v>2103</v>
      </c>
      <c r="C2104" s="3" t="s">
        <v>6212</v>
      </c>
      <c r="D2104">
        <v>1000</v>
      </c>
      <c r="E2104">
        <v>1360</v>
      </c>
      <c r="F2104" t="s">
        <v>8219</v>
      </c>
      <c r="G2104" t="s">
        <v>8224</v>
      </c>
      <c r="H2104" t="s">
        <v>8246</v>
      </c>
      <c r="I2104">
        <v>1304628648</v>
      </c>
      <c r="J2104" s="10">
        <f t="shared" si="128"/>
        <v>40668.868611111109</v>
      </c>
      <c r="K2104">
        <v>1302036648</v>
      </c>
      <c r="L2104" s="10">
        <f t="shared" si="129"/>
        <v>40638.868611111109</v>
      </c>
      <c r="M2104" t="b">
        <v>0</v>
      </c>
      <c r="N2104">
        <v>38</v>
      </c>
      <c r="O2104" t="b">
        <v>1</v>
      </c>
      <c r="P2104" t="s">
        <v>8279</v>
      </c>
      <c r="Q2104" s="5">
        <f t="shared" si="130"/>
        <v>1.36</v>
      </c>
      <c r="R2104" s="6">
        <f t="shared" si="131"/>
        <v>35.789473684210527</v>
      </c>
      <c r="S2104" t="s">
        <v>8325</v>
      </c>
      <c r="T2104" t="s">
        <v>8329</v>
      </c>
    </row>
    <row r="2105" spans="1:20" ht="28.8" x14ac:dyDescent="0.3">
      <c r="A2105">
        <v>2103</v>
      </c>
      <c r="B2105" s="3" t="s">
        <v>2104</v>
      </c>
      <c r="C2105" s="3" t="s">
        <v>6213</v>
      </c>
      <c r="D2105">
        <v>7777</v>
      </c>
      <c r="E2105">
        <v>11364</v>
      </c>
      <c r="F2105" t="s">
        <v>8219</v>
      </c>
      <c r="G2105" t="s">
        <v>8224</v>
      </c>
      <c r="H2105" t="s">
        <v>8246</v>
      </c>
      <c r="I2105">
        <v>1352488027</v>
      </c>
      <c r="J2105" s="10">
        <f t="shared" si="128"/>
        <v>41222.7966087963</v>
      </c>
      <c r="K2105">
        <v>1349892427</v>
      </c>
      <c r="L2105" s="10">
        <f t="shared" si="129"/>
        <v>41192.754942129628</v>
      </c>
      <c r="M2105" t="b">
        <v>0</v>
      </c>
      <c r="N2105">
        <v>115</v>
      </c>
      <c r="O2105" t="b">
        <v>1</v>
      </c>
      <c r="P2105" t="s">
        <v>8279</v>
      </c>
      <c r="Q2105" s="5">
        <f t="shared" si="130"/>
        <v>1.4612318374694613</v>
      </c>
      <c r="R2105" s="6">
        <f t="shared" si="131"/>
        <v>98.817391304347822</v>
      </c>
      <c r="S2105" t="s">
        <v>8325</v>
      </c>
      <c r="T2105" t="s">
        <v>8329</v>
      </c>
    </row>
    <row r="2106" spans="1:20" ht="43.2" x14ac:dyDescent="0.3">
      <c r="A2106">
        <v>2104</v>
      </c>
      <c r="B2106" s="3" t="s">
        <v>2105</v>
      </c>
      <c r="C2106" s="3" t="s">
        <v>6214</v>
      </c>
      <c r="D2106">
        <v>800</v>
      </c>
      <c r="E2106">
        <v>1036</v>
      </c>
      <c r="F2106" t="s">
        <v>8219</v>
      </c>
      <c r="G2106" t="s">
        <v>8224</v>
      </c>
      <c r="H2106" t="s">
        <v>8246</v>
      </c>
      <c r="I2106">
        <v>1369958400</v>
      </c>
      <c r="J2106" s="10">
        <f t="shared" si="128"/>
        <v>41425</v>
      </c>
      <c r="K2106">
        <v>1367286434</v>
      </c>
      <c r="L2106" s="10">
        <f t="shared" si="129"/>
        <v>41394.074467592596</v>
      </c>
      <c r="M2106" t="b">
        <v>0</v>
      </c>
      <c r="N2106">
        <v>37</v>
      </c>
      <c r="O2106" t="b">
        <v>1</v>
      </c>
      <c r="P2106" t="s">
        <v>8279</v>
      </c>
      <c r="Q2106" s="5">
        <f t="shared" si="130"/>
        <v>1.2949999999999999</v>
      </c>
      <c r="R2106" s="6">
        <f t="shared" si="131"/>
        <v>28</v>
      </c>
      <c r="S2106" t="s">
        <v>8325</v>
      </c>
      <c r="T2106" t="s">
        <v>8329</v>
      </c>
    </row>
    <row r="2107" spans="1:20" ht="43.2" x14ac:dyDescent="0.3">
      <c r="A2107">
        <v>2105</v>
      </c>
      <c r="B2107" s="3" t="s">
        <v>2106</v>
      </c>
      <c r="C2107" s="3" t="s">
        <v>6215</v>
      </c>
      <c r="D2107">
        <v>2000</v>
      </c>
      <c r="E2107">
        <v>5080</v>
      </c>
      <c r="F2107" t="s">
        <v>8219</v>
      </c>
      <c r="G2107" t="s">
        <v>8224</v>
      </c>
      <c r="H2107" t="s">
        <v>8246</v>
      </c>
      <c r="I2107">
        <v>1416542400</v>
      </c>
      <c r="J2107" s="10">
        <f t="shared" si="128"/>
        <v>41964.166666666672</v>
      </c>
      <c r="K2107">
        <v>1415472953</v>
      </c>
      <c r="L2107" s="10">
        <f t="shared" si="129"/>
        <v>41951.788807870369</v>
      </c>
      <c r="M2107" t="b">
        <v>0</v>
      </c>
      <c r="N2107">
        <v>99</v>
      </c>
      <c r="O2107" t="b">
        <v>1</v>
      </c>
      <c r="P2107" t="s">
        <v>8279</v>
      </c>
      <c r="Q2107" s="5">
        <f t="shared" si="130"/>
        <v>2.54</v>
      </c>
      <c r="R2107" s="6">
        <f t="shared" si="131"/>
        <v>51.313131313131315</v>
      </c>
      <c r="S2107" t="s">
        <v>8325</v>
      </c>
      <c r="T2107" t="s">
        <v>8329</v>
      </c>
    </row>
    <row r="2108" spans="1:20" ht="43.2" x14ac:dyDescent="0.3">
      <c r="A2108">
        <v>2106</v>
      </c>
      <c r="B2108" s="3" t="s">
        <v>2107</v>
      </c>
      <c r="C2108" s="3" t="s">
        <v>6216</v>
      </c>
      <c r="D2108">
        <v>2200</v>
      </c>
      <c r="E2108">
        <v>2355</v>
      </c>
      <c r="F2108" t="s">
        <v>8219</v>
      </c>
      <c r="G2108" t="s">
        <v>8224</v>
      </c>
      <c r="H2108" t="s">
        <v>8246</v>
      </c>
      <c r="I2108">
        <v>1359176974</v>
      </c>
      <c r="J2108" s="10">
        <f t="shared" si="128"/>
        <v>41300.21497685185</v>
      </c>
      <c r="K2108">
        <v>1356584974</v>
      </c>
      <c r="L2108" s="10">
        <f t="shared" si="129"/>
        <v>41270.21497685185</v>
      </c>
      <c r="M2108" t="b">
        <v>0</v>
      </c>
      <c r="N2108">
        <v>44</v>
      </c>
      <c r="O2108" t="b">
        <v>1</v>
      </c>
      <c r="P2108" t="s">
        <v>8279</v>
      </c>
      <c r="Q2108" s="5">
        <f t="shared" si="130"/>
        <v>1.0704545454545455</v>
      </c>
      <c r="R2108" s="6">
        <f t="shared" si="131"/>
        <v>53.522727272727273</v>
      </c>
      <c r="S2108" t="s">
        <v>8325</v>
      </c>
      <c r="T2108" t="s">
        <v>8329</v>
      </c>
    </row>
    <row r="2109" spans="1:20" ht="43.2" x14ac:dyDescent="0.3">
      <c r="A2109">
        <v>2107</v>
      </c>
      <c r="B2109" s="3" t="s">
        <v>2108</v>
      </c>
      <c r="C2109" s="3" t="s">
        <v>6217</v>
      </c>
      <c r="D2109">
        <v>2000</v>
      </c>
      <c r="E2109">
        <v>2154.66</v>
      </c>
      <c r="F2109" t="s">
        <v>8219</v>
      </c>
      <c r="G2109" t="s">
        <v>8224</v>
      </c>
      <c r="H2109" t="s">
        <v>8246</v>
      </c>
      <c r="I2109">
        <v>1415815393</v>
      </c>
      <c r="J2109" s="10">
        <f t="shared" si="128"/>
        <v>41955.752233796295</v>
      </c>
      <c r="K2109">
        <v>1413997393</v>
      </c>
      <c r="L2109" s="10">
        <f t="shared" si="129"/>
        <v>41934.71056712963</v>
      </c>
      <c r="M2109" t="b">
        <v>0</v>
      </c>
      <c r="N2109">
        <v>58</v>
      </c>
      <c r="O2109" t="b">
        <v>1</v>
      </c>
      <c r="P2109" t="s">
        <v>8279</v>
      </c>
      <c r="Q2109" s="5">
        <f t="shared" si="130"/>
        <v>1.0773299999999999</v>
      </c>
      <c r="R2109" s="6">
        <f t="shared" si="131"/>
        <v>37.149310344827583</v>
      </c>
      <c r="S2109" t="s">
        <v>8325</v>
      </c>
      <c r="T2109" t="s">
        <v>8329</v>
      </c>
    </row>
    <row r="2110" spans="1:20" ht="57.6" x14ac:dyDescent="0.3">
      <c r="A2110">
        <v>2108</v>
      </c>
      <c r="B2110" s="3" t="s">
        <v>2109</v>
      </c>
      <c r="C2110" s="3" t="s">
        <v>6218</v>
      </c>
      <c r="D2110">
        <v>16000</v>
      </c>
      <c r="E2110">
        <v>17170</v>
      </c>
      <c r="F2110" t="s">
        <v>8219</v>
      </c>
      <c r="G2110" t="s">
        <v>8224</v>
      </c>
      <c r="H2110" t="s">
        <v>8246</v>
      </c>
      <c r="I2110">
        <v>1347249300</v>
      </c>
      <c r="J2110" s="10">
        <f t="shared" si="128"/>
        <v>41162.163194444445</v>
      </c>
      <c r="K2110">
        <v>1344917580</v>
      </c>
      <c r="L2110" s="10">
        <f t="shared" si="129"/>
        <v>41135.175694444442</v>
      </c>
      <c r="M2110" t="b">
        <v>0</v>
      </c>
      <c r="N2110">
        <v>191</v>
      </c>
      <c r="O2110" t="b">
        <v>1</v>
      </c>
      <c r="P2110" t="s">
        <v>8279</v>
      </c>
      <c r="Q2110" s="5">
        <f t="shared" si="130"/>
        <v>1.0731250000000001</v>
      </c>
      <c r="R2110" s="6">
        <f t="shared" si="131"/>
        <v>89.895287958115176</v>
      </c>
      <c r="S2110" t="s">
        <v>8325</v>
      </c>
      <c r="T2110" t="s">
        <v>8329</v>
      </c>
    </row>
    <row r="2111" spans="1:20" ht="43.2" x14ac:dyDescent="0.3">
      <c r="A2111">
        <v>2109</v>
      </c>
      <c r="B2111" s="3" t="s">
        <v>2110</v>
      </c>
      <c r="C2111" s="3" t="s">
        <v>6219</v>
      </c>
      <c r="D2111">
        <v>4000</v>
      </c>
      <c r="E2111">
        <v>4261</v>
      </c>
      <c r="F2111" t="s">
        <v>8219</v>
      </c>
      <c r="G2111" t="s">
        <v>8224</v>
      </c>
      <c r="H2111" t="s">
        <v>8246</v>
      </c>
      <c r="I2111">
        <v>1436115617</v>
      </c>
      <c r="J2111" s="10">
        <f t="shared" si="128"/>
        <v>42190.708530092597</v>
      </c>
      <c r="K2111">
        <v>1433523617</v>
      </c>
      <c r="L2111" s="10">
        <f t="shared" si="129"/>
        <v>42160.708530092597</v>
      </c>
      <c r="M2111" t="b">
        <v>0</v>
      </c>
      <c r="N2111">
        <v>40</v>
      </c>
      <c r="O2111" t="b">
        <v>1</v>
      </c>
      <c r="P2111" t="s">
        <v>8279</v>
      </c>
      <c r="Q2111" s="5">
        <f t="shared" si="130"/>
        <v>1.06525</v>
      </c>
      <c r="R2111" s="6">
        <f t="shared" si="131"/>
        <v>106.52500000000001</v>
      </c>
      <c r="S2111" t="s">
        <v>8325</v>
      </c>
      <c r="T2111" t="s">
        <v>8329</v>
      </c>
    </row>
    <row r="2112" spans="1:20" ht="28.8" x14ac:dyDescent="0.3">
      <c r="A2112">
        <v>2110</v>
      </c>
      <c r="B2112" s="3" t="s">
        <v>2111</v>
      </c>
      <c r="C2112" s="3" t="s">
        <v>6220</v>
      </c>
      <c r="D2112">
        <v>2000</v>
      </c>
      <c r="E2112">
        <v>2007</v>
      </c>
      <c r="F2112" t="s">
        <v>8219</v>
      </c>
      <c r="G2112" t="s">
        <v>8224</v>
      </c>
      <c r="H2112" t="s">
        <v>8246</v>
      </c>
      <c r="I2112">
        <v>1401253140</v>
      </c>
      <c r="J2112" s="10">
        <f t="shared" si="128"/>
        <v>41787.207638888889</v>
      </c>
      <c r="K2112">
        <v>1398873969</v>
      </c>
      <c r="L2112" s="10">
        <f t="shared" si="129"/>
        <v>41759.670937499999</v>
      </c>
      <c r="M2112" t="b">
        <v>0</v>
      </c>
      <c r="N2112">
        <v>38</v>
      </c>
      <c r="O2112" t="b">
        <v>1</v>
      </c>
      <c r="P2112" t="s">
        <v>8279</v>
      </c>
      <c r="Q2112" s="5">
        <f t="shared" si="130"/>
        <v>1.0035000000000001</v>
      </c>
      <c r="R2112" s="6">
        <f t="shared" si="131"/>
        <v>52.815789473684212</v>
      </c>
      <c r="S2112" t="s">
        <v>8325</v>
      </c>
      <c r="T2112" t="s">
        <v>8329</v>
      </c>
    </row>
    <row r="2113" spans="1:20" ht="43.2" x14ac:dyDescent="0.3">
      <c r="A2113">
        <v>2111</v>
      </c>
      <c r="B2113" s="3" t="s">
        <v>2112</v>
      </c>
      <c r="C2113" s="3" t="s">
        <v>6221</v>
      </c>
      <c r="D2113">
        <v>2000</v>
      </c>
      <c r="E2113">
        <v>2130</v>
      </c>
      <c r="F2113" t="s">
        <v>8219</v>
      </c>
      <c r="G2113" t="s">
        <v>8224</v>
      </c>
      <c r="H2113" t="s">
        <v>8246</v>
      </c>
      <c r="I2113">
        <v>1313370000</v>
      </c>
      <c r="J2113" s="10">
        <f t="shared" si="128"/>
        <v>40770.041666666664</v>
      </c>
      <c r="K2113">
        <v>1307594625</v>
      </c>
      <c r="L2113" s="10">
        <f t="shared" si="129"/>
        <v>40703.197048611109</v>
      </c>
      <c r="M2113" t="b">
        <v>0</v>
      </c>
      <c r="N2113">
        <v>39</v>
      </c>
      <c r="O2113" t="b">
        <v>1</v>
      </c>
      <c r="P2113" t="s">
        <v>8279</v>
      </c>
      <c r="Q2113" s="5">
        <f t="shared" si="130"/>
        <v>1.0649999999999999</v>
      </c>
      <c r="R2113" s="6">
        <f t="shared" si="131"/>
        <v>54.615384615384613</v>
      </c>
      <c r="S2113" t="s">
        <v>8325</v>
      </c>
      <c r="T2113" t="s">
        <v>8329</v>
      </c>
    </row>
    <row r="2114" spans="1:20" ht="43.2" x14ac:dyDescent="0.3">
      <c r="A2114">
        <v>2112</v>
      </c>
      <c r="B2114" s="3" t="s">
        <v>2113</v>
      </c>
      <c r="C2114" s="3" t="s">
        <v>6222</v>
      </c>
      <c r="D2114">
        <v>300</v>
      </c>
      <c r="E2114">
        <v>300</v>
      </c>
      <c r="F2114" t="s">
        <v>8219</v>
      </c>
      <c r="G2114" t="s">
        <v>8224</v>
      </c>
      <c r="H2114" t="s">
        <v>8246</v>
      </c>
      <c r="I2114">
        <v>1366064193</v>
      </c>
      <c r="J2114" s="10">
        <f t="shared" si="128"/>
        <v>41379.928159722222</v>
      </c>
      <c r="K2114">
        <v>1364854593</v>
      </c>
      <c r="L2114" s="10">
        <f t="shared" si="129"/>
        <v>41365.928159722222</v>
      </c>
      <c r="M2114" t="b">
        <v>0</v>
      </c>
      <c r="N2114">
        <v>11</v>
      </c>
      <c r="O2114" t="b">
        <v>1</v>
      </c>
      <c r="P2114" t="s">
        <v>8279</v>
      </c>
      <c r="Q2114" s="5">
        <f t="shared" si="130"/>
        <v>1</v>
      </c>
      <c r="R2114" s="6">
        <f t="shared" si="131"/>
        <v>27.272727272727273</v>
      </c>
      <c r="S2114" t="s">
        <v>8325</v>
      </c>
      <c r="T2114" t="s">
        <v>8329</v>
      </c>
    </row>
    <row r="2115" spans="1:20" ht="28.8" x14ac:dyDescent="0.3">
      <c r="A2115">
        <v>2113</v>
      </c>
      <c r="B2115" s="3" t="s">
        <v>2114</v>
      </c>
      <c r="C2115" s="3" t="s">
        <v>6223</v>
      </c>
      <c r="D2115">
        <v>7000</v>
      </c>
      <c r="E2115">
        <v>7340</v>
      </c>
      <c r="F2115" t="s">
        <v>8219</v>
      </c>
      <c r="G2115" t="s">
        <v>8224</v>
      </c>
      <c r="H2115" t="s">
        <v>8246</v>
      </c>
      <c r="I2115">
        <v>1411505176</v>
      </c>
      <c r="J2115" s="10">
        <f t="shared" ref="J2115:J2178" si="132">(((I2115/60)/60)/24)+DATE(1970,1,1)</f>
        <v>41905.86546296296</v>
      </c>
      <c r="K2115">
        <v>1408481176</v>
      </c>
      <c r="L2115" s="10">
        <f t="shared" ref="L2115:L2178" si="133">(((K2115/60)/60)/24)+DATE(1970,1,1)</f>
        <v>41870.86546296296</v>
      </c>
      <c r="M2115" t="b">
        <v>0</v>
      </c>
      <c r="N2115">
        <v>107</v>
      </c>
      <c r="O2115" t="b">
        <v>1</v>
      </c>
      <c r="P2115" t="s">
        <v>8279</v>
      </c>
      <c r="Q2115" s="5">
        <f t="shared" ref="Q2115:Q2178" si="134">E2115/D2115</f>
        <v>1.0485714285714285</v>
      </c>
      <c r="R2115" s="6">
        <f t="shared" ref="R2115:R2178" si="135">E2115/N2115</f>
        <v>68.598130841121488</v>
      </c>
      <c r="S2115" t="s">
        <v>8325</v>
      </c>
      <c r="T2115" t="s">
        <v>8329</v>
      </c>
    </row>
    <row r="2116" spans="1:20" ht="43.2" x14ac:dyDescent="0.3">
      <c r="A2116">
        <v>2114</v>
      </c>
      <c r="B2116" s="3" t="s">
        <v>2115</v>
      </c>
      <c r="C2116" s="3" t="s">
        <v>6224</v>
      </c>
      <c r="D2116">
        <v>5000</v>
      </c>
      <c r="E2116">
        <v>5235</v>
      </c>
      <c r="F2116" t="s">
        <v>8219</v>
      </c>
      <c r="G2116" t="s">
        <v>8224</v>
      </c>
      <c r="H2116" t="s">
        <v>8246</v>
      </c>
      <c r="I2116">
        <v>1291870740</v>
      </c>
      <c r="J2116" s="10">
        <f t="shared" si="132"/>
        <v>40521.207638888889</v>
      </c>
      <c r="K2116">
        <v>1286480070</v>
      </c>
      <c r="L2116" s="10">
        <f t="shared" si="133"/>
        <v>40458.815625000003</v>
      </c>
      <c r="M2116" t="b">
        <v>0</v>
      </c>
      <c r="N2116">
        <v>147</v>
      </c>
      <c r="O2116" t="b">
        <v>1</v>
      </c>
      <c r="P2116" t="s">
        <v>8279</v>
      </c>
      <c r="Q2116" s="5">
        <f t="shared" si="134"/>
        <v>1.0469999999999999</v>
      </c>
      <c r="R2116" s="6">
        <f t="shared" si="135"/>
        <v>35.612244897959187</v>
      </c>
      <c r="S2116" t="s">
        <v>8325</v>
      </c>
      <c r="T2116" t="s">
        <v>8329</v>
      </c>
    </row>
    <row r="2117" spans="1:20" ht="43.2" x14ac:dyDescent="0.3">
      <c r="A2117">
        <v>2115</v>
      </c>
      <c r="B2117" s="3" t="s">
        <v>2116</v>
      </c>
      <c r="C2117" s="3" t="s">
        <v>6225</v>
      </c>
      <c r="D2117">
        <v>1500</v>
      </c>
      <c r="E2117">
        <v>3385</v>
      </c>
      <c r="F2117" t="s">
        <v>8219</v>
      </c>
      <c r="G2117" t="s">
        <v>8224</v>
      </c>
      <c r="H2117" t="s">
        <v>8246</v>
      </c>
      <c r="I2117">
        <v>1298167001</v>
      </c>
      <c r="J2117" s="10">
        <f t="shared" si="132"/>
        <v>40594.081030092595</v>
      </c>
      <c r="K2117">
        <v>1295575001</v>
      </c>
      <c r="L2117" s="10">
        <f t="shared" si="133"/>
        <v>40564.081030092595</v>
      </c>
      <c r="M2117" t="b">
        <v>0</v>
      </c>
      <c r="N2117">
        <v>36</v>
      </c>
      <c r="O2117" t="b">
        <v>1</v>
      </c>
      <c r="P2117" t="s">
        <v>8279</v>
      </c>
      <c r="Q2117" s="5">
        <f t="shared" si="134"/>
        <v>2.2566666666666668</v>
      </c>
      <c r="R2117" s="6">
        <f t="shared" si="135"/>
        <v>94.027777777777771</v>
      </c>
      <c r="S2117" t="s">
        <v>8325</v>
      </c>
      <c r="T2117" t="s">
        <v>8329</v>
      </c>
    </row>
    <row r="2118" spans="1:20" ht="43.2" x14ac:dyDescent="0.3">
      <c r="A2118">
        <v>2116</v>
      </c>
      <c r="B2118" s="3" t="s">
        <v>2117</v>
      </c>
      <c r="C2118" s="3" t="s">
        <v>6226</v>
      </c>
      <c r="D2118">
        <v>48000</v>
      </c>
      <c r="E2118">
        <v>48434</v>
      </c>
      <c r="F2118" t="s">
        <v>8219</v>
      </c>
      <c r="G2118" t="s">
        <v>8224</v>
      </c>
      <c r="H2118" t="s">
        <v>8246</v>
      </c>
      <c r="I2118">
        <v>1349203203</v>
      </c>
      <c r="J2118" s="10">
        <f t="shared" si="132"/>
        <v>41184.777812500004</v>
      </c>
      <c r="K2118">
        <v>1345056003</v>
      </c>
      <c r="L2118" s="10">
        <f t="shared" si="133"/>
        <v>41136.777812500004</v>
      </c>
      <c r="M2118" t="b">
        <v>0</v>
      </c>
      <c r="N2118">
        <v>92</v>
      </c>
      <c r="O2118" t="b">
        <v>1</v>
      </c>
      <c r="P2118" t="s">
        <v>8279</v>
      </c>
      <c r="Q2118" s="5">
        <f t="shared" si="134"/>
        <v>1.0090416666666666</v>
      </c>
      <c r="R2118" s="6">
        <f t="shared" si="135"/>
        <v>526.45652173913038</v>
      </c>
      <c r="S2118" t="s">
        <v>8325</v>
      </c>
      <c r="T2118" t="s">
        <v>8329</v>
      </c>
    </row>
    <row r="2119" spans="1:20" ht="43.2" x14ac:dyDescent="0.3">
      <c r="A2119">
        <v>2117</v>
      </c>
      <c r="B2119" s="3" t="s">
        <v>2118</v>
      </c>
      <c r="C2119" s="3" t="s">
        <v>6227</v>
      </c>
      <c r="D2119">
        <v>1200</v>
      </c>
      <c r="E2119">
        <v>1773</v>
      </c>
      <c r="F2119" t="s">
        <v>8219</v>
      </c>
      <c r="G2119" t="s">
        <v>8224</v>
      </c>
      <c r="H2119" t="s">
        <v>8246</v>
      </c>
      <c r="I2119">
        <v>1445921940</v>
      </c>
      <c r="J2119" s="10">
        <f t="shared" si="132"/>
        <v>42304.207638888889</v>
      </c>
      <c r="K2119">
        <v>1444699549</v>
      </c>
      <c r="L2119" s="10">
        <f t="shared" si="133"/>
        <v>42290.059594907405</v>
      </c>
      <c r="M2119" t="b">
        <v>0</v>
      </c>
      <c r="N2119">
        <v>35</v>
      </c>
      <c r="O2119" t="b">
        <v>1</v>
      </c>
      <c r="P2119" t="s">
        <v>8279</v>
      </c>
      <c r="Q2119" s="5">
        <f t="shared" si="134"/>
        <v>1.4775</v>
      </c>
      <c r="R2119" s="6">
        <f t="shared" si="135"/>
        <v>50.657142857142858</v>
      </c>
      <c r="S2119" t="s">
        <v>8325</v>
      </c>
      <c r="T2119" t="s">
        <v>8329</v>
      </c>
    </row>
    <row r="2120" spans="1:20" ht="28.8" x14ac:dyDescent="0.3">
      <c r="A2120">
        <v>2118</v>
      </c>
      <c r="B2120" s="3" t="s">
        <v>2119</v>
      </c>
      <c r="C2120" s="3" t="s">
        <v>6228</v>
      </c>
      <c r="D2120">
        <v>1000</v>
      </c>
      <c r="E2120">
        <v>1346.11</v>
      </c>
      <c r="F2120" t="s">
        <v>8219</v>
      </c>
      <c r="G2120" t="s">
        <v>8224</v>
      </c>
      <c r="H2120" t="s">
        <v>8246</v>
      </c>
      <c r="I2120">
        <v>1311538136</v>
      </c>
      <c r="J2120" s="10">
        <f t="shared" si="132"/>
        <v>40748.839537037034</v>
      </c>
      <c r="K2120">
        <v>1308946136</v>
      </c>
      <c r="L2120" s="10">
        <f t="shared" si="133"/>
        <v>40718.839537037034</v>
      </c>
      <c r="M2120" t="b">
        <v>0</v>
      </c>
      <c r="N2120">
        <v>17</v>
      </c>
      <c r="O2120" t="b">
        <v>1</v>
      </c>
      <c r="P2120" t="s">
        <v>8279</v>
      </c>
      <c r="Q2120" s="5">
        <f t="shared" si="134"/>
        <v>1.3461099999999999</v>
      </c>
      <c r="R2120" s="6">
        <f t="shared" si="135"/>
        <v>79.182941176470578</v>
      </c>
      <c r="S2120" t="s">
        <v>8325</v>
      </c>
      <c r="T2120" t="s">
        <v>8329</v>
      </c>
    </row>
    <row r="2121" spans="1:20" ht="43.2" x14ac:dyDescent="0.3">
      <c r="A2121">
        <v>2119</v>
      </c>
      <c r="B2121" s="3" t="s">
        <v>2120</v>
      </c>
      <c r="C2121" s="3" t="s">
        <v>6229</v>
      </c>
      <c r="D2121">
        <v>2000</v>
      </c>
      <c r="E2121">
        <v>2015</v>
      </c>
      <c r="F2121" t="s">
        <v>8219</v>
      </c>
      <c r="G2121" t="s">
        <v>8224</v>
      </c>
      <c r="H2121" t="s">
        <v>8246</v>
      </c>
      <c r="I2121">
        <v>1345086445</v>
      </c>
      <c r="J2121" s="10">
        <f t="shared" si="132"/>
        <v>41137.130150462966</v>
      </c>
      <c r="K2121">
        <v>1342494445</v>
      </c>
      <c r="L2121" s="10">
        <f t="shared" si="133"/>
        <v>41107.130150462966</v>
      </c>
      <c r="M2121" t="b">
        <v>0</v>
      </c>
      <c r="N2121">
        <v>22</v>
      </c>
      <c r="O2121" t="b">
        <v>1</v>
      </c>
      <c r="P2121" t="s">
        <v>8279</v>
      </c>
      <c r="Q2121" s="5">
        <f t="shared" si="134"/>
        <v>1.0075000000000001</v>
      </c>
      <c r="R2121" s="6">
        <f t="shared" si="135"/>
        <v>91.590909090909093</v>
      </c>
      <c r="S2121" t="s">
        <v>8325</v>
      </c>
      <c r="T2121" t="s">
        <v>8329</v>
      </c>
    </row>
    <row r="2122" spans="1:20" ht="43.2" x14ac:dyDescent="0.3">
      <c r="A2122">
        <v>2120</v>
      </c>
      <c r="B2122" s="3" t="s">
        <v>2121</v>
      </c>
      <c r="C2122" s="3" t="s">
        <v>6230</v>
      </c>
      <c r="D2122">
        <v>8000</v>
      </c>
      <c r="E2122">
        <v>8070.43</v>
      </c>
      <c r="F2122" t="s">
        <v>8219</v>
      </c>
      <c r="G2122" t="s">
        <v>8224</v>
      </c>
      <c r="H2122" t="s">
        <v>8246</v>
      </c>
      <c r="I2122">
        <v>1388617736</v>
      </c>
      <c r="J2122" s="10">
        <f t="shared" si="132"/>
        <v>41640.964537037034</v>
      </c>
      <c r="K2122">
        <v>1384384136</v>
      </c>
      <c r="L2122" s="10">
        <f t="shared" si="133"/>
        <v>41591.964537037034</v>
      </c>
      <c r="M2122" t="b">
        <v>0</v>
      </c>
      <c r="N2122">
        <v>69</v>
      </c>
      <c r="O2122" t="b">
        <v>1</v>
      </c>
      <c r="P2122" t="s">
        <v>8279</v>
      </c>
      <c r="Q2122" s="5">
        <f t="shared" si="134"/>
        <v>1.00880375</v>
      </c>
      <c r="R2122" s="6">
        <f t="shared" si="135"/>
        <v>116.96275362318841</v>
      </c>
      <c r="S2122" t="s">
        <v>8325</v>
      </c>
      <c r="T2122" t="s">
        <v>8329</v>
      </c>
    </row>
    <row r="2123" spans="1:20" ht="43.2" x14ac:dyDescent="0.3">
      <c r="A2123">
        <v>2121</v>
      </c>
      <c r="B2123" s="3" t="s">
        <v>2122</v>
      </c>
      <c r="C2123" s="3" t="s">
        <v>6231</v>
      </c>
      <c r="D2123">
        <v>50000</v>
      </c>
      <c r="E2123">
        <v>284</v>
      </c>
      <c r="F2123" t="s">
        <v>8221</v>
      </c>
      <c r="G2123" t="s">
        <v>8240</v>
      </c>
      <c r="H2123" t="s">
        <v>8257</v>
      </c>
      <c r="I2123">
        <v>1484156948</v>
      </c>
      <c r="J2123" s="10">
        <f t="shared" si="132"/>
        <v>42746.7424537037</v>
      </c>
      <c r="K2123">
        <v>1481564948</v>
      </c>
      <c r="L2123" s="10">
        <f t="shared" si="133"/>
        <v>42716.7424537037</v>
      </c>
      <c r="M2123" t="b">
        <v>0</v>
      </c>
      <c r="N2123">
        <v>10</v>
      </c>
      <c r="O2123" t="b">
        <v>0</v>
      </c>
      <c r="P2123" t="s">
        <v>8282</v>
      </c>
      <c r="Q2123" s="5">
        <f t="shared" si="134"/>
        <v>5.6800000000000002E-3</v>
      </c>
      <c r="R2123" s="6">
        <f t="shared" si="135"/>
        <v>28.4</v>
      </c>
      <c r="S2123" t="s">
        <v>8333</v>
      </c>
      <c r="T2123" t="s">
        <v>8334</v>
      </c>
    </row>
    <row r="2124" spans="1:20" ht="43.2" x14ac:dyDescent="0.3">
      <c r="A2124">
        <v>2122</v>
      </c>
      <c r="B2124" s="3" t="s">
        <v>2123</v>
      </c>
      <c r="C2124" s="3" t="s">
        <v>6232</v>
      </c>
      <c r="D2124">
        <v>80000</v>
      </c>
      <c r="E2124">
        <v>310</v>
      </c>
      <c r="F2124" t="s">
        <v>8221</v>
      </c>
      <c r="G2124" t="s">
        <v>8238</v>
      </c>
      <c r="H2124" t="s">
        <v>8256</v>
      </c>
      <c r="I2124">
        <v>1483773169</v>
      </c>
      <c r="J2124" s="10">
        <f t="shared" si="132"/>
        <v>42742.300567129627</v>
      </c>
      <c r="K2124">
        <v>1481181169</v>
      </c>
      <c r="L2124" s="10">
        <f t="shared" si="133"/>
        <v>42712.300567129627</v>
      </c>
      <c r="M2124" t="b">
        <v>0</v>
      </c>
      <c r="N2124">
        <v>3</v>
      </c>
      <c r="O2124" t="b">
        <v>0</v>
      </c>
      <c r="P2124" t="s">
        <v>8282</v>
      </c>
      <c r="Q2124" s="5">
        <f t="shared" si="134"/>
        <v>3.875E-3</v>
      </c>
      <c r="R2124" s="6">
        <f t="shared" si="135"/>
        <v>103.33333333333333</v>
      </c>
      <c r="S2124" t="s">
        <v>8333</v>
      </c>
      <c r="T2124" t="s">
        <v>8334</v>
      </c>
    </row>
    <row r="2125" spans="1:20" ht="57.6" x14ac:dyDescent="0.3">
      <c r="A2125">
        <v>2123</v>
      </c>
      <c r="B2125" s="3" t="s">
        <v>2124</v>
      </c>
      <c r="C2125" s="3" t="s">
        <v>6233</v>
      </c>
      <c r="D2125">
        <v>500</v>
      </c>
      <c r="E2125">
        <v>50</v>
      </c>
      <c r="F2125" t="s">
        <v>8221</v>
      </c>
      <c r="G2125" t="s">
        <v>8224</v>
      </c>
      <c r="H2125" t="s">
        <v>8246</v>
      </c>
      <c r="I2125">
        <v>1268636340</v>
      </c>
      <c r="J2125" s="10">
        <f t="shared" si="132"/>
        <v>40252.290972222225</v>
      </c>
      <c r="K2125">
        <v>1263982307</v>
      </c>
      <c r="L2125" s="10">
        <f t="shared" si="133"/>
        <v>40198.424849537041</v>
      </c>
      <c r="M2125" t="b">
        <v>0</v>
      </c>
      <c r="N2125">
        <v>5</v>
      </c>
      <c r="O2125" t="b">
        <v>0</v>
      </c>
      <c r="P2125" t="s">
        <v>8282</v>
      </c>
      <c r="Q2125" s="5">
        <f t="shared" si="134"/>
        <v>0.1</v>
      </c>
      <c r="R2125" s="6">
        <f t="shared" si="135"/>
        <v>10</v>
      </c>
      <c r="S2125" t="s">
        <v>8333</v>
      </c>
      <c r="T2125" t="s">
        <v>8334</v>
      </c>
    </row>
    <row r="2126" spans="1:20" ht="57.6" x14ac:dyDescent="0.3">
      <c r="A2126">
        <v>2124</v>
      </c>
      <c r="B2126" s="3" t="s">
        <v>2125</v>
      </c>
      <c r="C2126" s="3" t="s">
        <v>6234</v>
      </c>
      <c r="D2126">
        <v>1100</v>
      </c>
      <c r="E2126">
        <v>115</v>
      </c>
      <c r="F2126" t="s">
        <v>8221</v>
      </c>
      <c r="G2126" t="s">
        <v>8224</v>
      </c>
      <c r="H2126" t="s">
        <v>8246</v>
      </c>
      <c r="I2126">
        <v>1291093200</v>
      </c>
      <c r="J2126" s="10">
        <f t="shared" si="132"/>
        <v>40512.208333333336</v>
      </c>
      <c r="K2126">
        <v>1286930435</v>
      </c>
      <c r="L2126" s="10">
        <f t="shared" si="133"/>
        <v>40464.028182870366</v>
      </c>
      <c r="M2126" t="b">
        <v>0</v>
      </c>
      <c r="N2126">
        <v>5</v>
      </c>
      <c r="O2126" t="b">
        <v>0</v>
      </c>
      <c r="P2126" t="s">
        <v>8282</v>
      </c>
      <c r="Q2126" s="5">
        <f t="shared" si="134"/>
        <v>0.10454545454545454</v>
      </c>
      <c r="R2126" s="6">
        <f t="shared" si="135"/>
        <v>23</v>
      </c>
      <c r="S2126" t="s">
        <v>8333</v>
      </c>
      <c r="T2126" t="s">
        <v>8334</v>
      </c>
    </row>
    <row r="2127" spans="1:20" ht="43.2" x14ac:dyDescent="0.3">
      <c r="A2127">
        <v>2125</v>
      </c>
      <c r="B2127" s="3" t="s">
        <v>2126</v>
      </c>
      <c r="C2127" s="3" t="s">
        <v>6235</v>
      </c>
      <c r="D2127">
        <v>60000</v>
      </c>
      <c r="E2127">
        <v>852</v>
      </c>
      <c r="F2127" t="s">
        <v>8221</v>
      </c>
      <c r="G2127" t="s">
        <v>8224</v>
      </c>
      <c r="H2127" t="s">
        <v>8246</v>
      </c>
      <c r="I2127">
        <v>1438734833</v>
      </c>
      <c r="J2127" s="10">
        <f t="shared" si="132"/>
        <v>42221.023530092592</v>
      </c>
      <c r="K2127">
        <v>1436142833</v>
      </c>
      <c r="L2127" s="10">
        <f t="shared" si="133"/>
        <v>42191.023530092592</v>
      </c>
      <c r="M2127" t="b">
        <v>0</v>
      </c>
      <c r="N2127">
        <v>27</v>
      </c>
      <c r="O2127" t="b">
        <v>0</v>
      </c>
      <c r="P2127" t="s">
        <v>8282</v>
      </c>
      <c r="Q2127" s="5">
        <f t="shared" si="134"/>
        <v>1.4200000000000001E-2</v>
      </c>
      <c r="R2127" s="6">
        <f t="shared" si="135"/>
        <v>31.555555555555557</v>
      </c>
      <c r="S2127" t="s">
        <v>8333</v>
      </c>
      <c r="T2127" t="s">
        <v>8334</v>
      </c>
    </row>
    <row r="2128" spans="1:20" ht="43.2" x14ac:dyDescent="0.3">
      <c r="A2128">
        <v>2126</v>
      </c>
      <c r="B2128" s="3" t="s">
        <v>2127</v>
      </c>
      <c r="C2128" s="3" t="s">
        <v>6236</v>
      </c>
      <c r="D2128">
        <v>20000</v>
      </c>
      <c r="E2128">
        <v>10</v>
      </c>
      <c r="F2128" t="s">
        <v>8221</v>
      </c>
      <c r="G2128" t="s">
        <v>8224</v>
      </c>
      <c r="H2128" t="s">
        <v>8246</v>
      </c>
      <c r="I2128">
        <v>1418080887</v>
      </c>
      <c r="J2128" s="10">
        <f t="shared" si="132"/>
        <v>41981.973229166666</v>
      </c>
      <c r="K2128">
        <v>1415488887</v>
      </c>
      <c r="L2128" s="10">
        <f t="shared" si="133"/>
        <v>41951.973229166666</v>
      </c>
      <c r="M2128" t="b">
        <v>0</v>
      </c>
      <c r="N2128">
        <v>2</v>
      </c>
      <c r="O2128" t="b">
        <v>0</v>
      </c>
      <c r="P2128" t="s">
        <v>8282</v>
      </c>
      <c r="Q2128" s="5">
        <f t="shared" si="134"/>
        <v>5.0000000000000001E-4</v>
      </c>
      <c r="R2128" s="6">
        <f t="shared" si="135"/>
        <v>5</v>
      </c>
      <c r="S2128" t="s">
        <v>8333</v>
      </c>
      <c r="T2128" t="s">
        <v>8334</v>
      </c>
    </row>
    <row r="2129" spans="1:20" ht="28.8" x14ac:dyDescent="0.3">
      <c r="A2129">
        <v>2127</v>
      </c>
      <c r="B2129" s="3" t="s">
        <v>2128</v>
      </c>
      <c r="C2129" s="3" t="s">
        <v>6237</v>
      </c>
      <c r="D2129">
        <v>28000</v>
      </c>
      <c r="E2129">
        <v>8076</v>
      </c>
      <c r="F2129" t="s">
        <v>8221</v>
      </c>
      <c r="G2129" t="s">
        <v>8225</v>
      </c>
      <c r="H2129" t="s">
        <v>8247</v>
      </c>
      <c r="I2129">
        <v>1426158463</v>
      </c>
      <c r="J2129" s="10">
        <f t="shared" si="132"/>
        <v>42075.463692129633</v>
      </c>
      <c r="K2129">
        <v>1423570063</v>
      </c>
      <c r="L2129" s="10">
        <f t="shared" si="133"/>
        <v>42045.50535879629</v>
      </c>
      <c r="M2129" t="b">
        <v>0</v>
      </c>
      <c r="N2129">
        <v>236</v>
      </c>
      <c r="O2129" t="b">
        <v>0</v>
      </c>
      <c r="P2129" t="s">
        <v>8282</v>
      </c>
      <c r="Q2129" s="5">
        <f t="shared" si="134"/>
        <v>0.28842857142857142</v>
      </c>
      <c r="R2129" s="6">
        <f t="shared" si="135"/>
        <v>34.220338983050844</v>
      </c>
      <c r="S2129" t="s">
        <v>8333</v>
      </c>
      <c r="T2129" t="s">
        <v>8334</v>
      </c>
    </row>
    <row r="2130" spans="1:20" ht="43.2" x14ac:dyDescent="0.3">
      <c r="A2130">
        <v>2128</v>
      </c>
      <c r="B2130" s="3" t="s">
        <v>2129</v>
      </c>
      <c r="C2130" s="3" t="s">
        <v>6238</v>
      </c>
      <c r="D2130">
        <v>15000</v>
      </c>
      <c r="E2130">
        <v>25</v>
      </c>
      <c r="F2130" t="s">
        <v>8221</v>
      </c>
      <c r="G2130" t="s">
        <v>8229</v>
      </c>
      <c r="H2130" t="s">
        <v>8251</v>
      </c>
      <c r="I2130">
        <v>1411324369</v>
      </c>
      <c r="J2130" s="10">
        <f t="shared" si="132"/>
        <v>41903.772789351853</v>
      </c>
      <c r="K2130">
        <v>1406140369</v>
      </c>
      <c r="L2130" s="10">
        <f t="shared" si="133"/>
        <v>41843.772789351853</v>
      </c>
      <c r="M2130" t="b">
        <v>0</v>
      </c>
      <c r="N2130">
        <v>1</v>
      </c>
      <c r="O2130" t="b">
        <v>0</v>
      </c>
      <c r="P2130" t="s">
        <v>8282</v>
      </c>
      <c r="Q2130" s="5">
        <f t="shared" si="134"/>
        <v>1.6666666666666668E-3</v>
      </c>
      <c r="R2130" s="6">
        <f t="shared" si="135"/>
        <v>25</v>
      </c>
      <c r="S2130" t="s">
        <v>8333</v>
      </c>
      <c r="T2130" t="s">
        <v>8334</v>
      </c>
    </row>
    <row r="2131" spans="1:20" ht="43.2" x14ac:dyDescent="0.3">
      <c r="A2131">
        <v>2129</v>
      </c>
      <c r="B2131" s="3" t="s">
        <v>2130</v>
      </c>
      <c r="C2131" s="3" t="s">
        <v>6239</v>
      </c>
      <c r="D2131">
        <v>2000</v>
      </c>
      <c r="E2131">
        <v>236</v>
      </c>
      <c r="F2131" t="s">
        <v>8221</v>
      </c>
      <c r="G2131" t="s">
        <v>8224</v>
      </c>
      <c r="H2131" t="s">
        <v>8246</v>
      </c>
      <c r="I2131">
        <v>1457570100</v>
      </c>
      <c r="J2131" s="10">
        <f t="shared" si="132"/>
        <v>42439.024305555555</v>
      </c>
      <c r="K2131">
        <v>1454978100</v>
      </c>
      <c r="L2131" s="10">
        <f t="shared" si="133"/>
        <v>42409.024305555555</v>
      </c>
      <c r="M2131" t="b">
        <v>0</v>
      </c>
      <c r="N2131">
        <v>12</v>
      </c>
      <c r="O2131" t="b">
        <v>0</v>
      </c>
      <c r="P2131" t="s">
        <v>8282</v>
      </c>
      <c r="Q2131" s="5">
        <f t="shared" si="134"/>
        <v>0.11799999999999999</v>
      </c>
      <c r="R2131" s="6">
        <f t="shared" si="135"/>
        <v>19.666666666666668</v>
      </c>
      <c r="S2131" t="s">
        <v>8333</v>
      </c>
      <c r="T2131" t="s">
        <v>8334</v>
      </c>
    </row>
    <row r="2132" spans="1:20" ht="28.8" x14ac:dyDescent="0.3">
      <c r="A2132">
        <v>2130</v>
      </c>
      <c r="B2132" s="3" t="s">
        <v>2131</v>
      </c>
      <c r="C2132" s="3" t="s">
        <v>6240</v>
      </c>
      <c r="D2132">
        <v>42000</v>
      </c>
      <c r="E2132">
        <v>85</v>
      </c>
      <c r="F2132" t="s">
        <v>8221</v>
      </c>
      <c r="G2132" t="s">
        <v>8224</v>
      </c>
      <c r="H2132" t="s">
        <v>8246</v>
      </c>
      <c r="I2132">
        <v>1408154663</v>
      </c>
      <c r="J2132" s="10">
        <f t="shared" si="132"/>
        <v>41867.086377314816</v>
      </c>
      <c r="K2132">
        <v>1405130663</v>
      </c>
      <c r="L2132" s="10">
        <f t="shared" si="133"/>
        <v>41832.086377314816</v>
      </c>
      <c r="M2132" t="b">
        <v>0</v>
      </c>
      <c r="N2132">
        <v>4</v>
      </c>
      <c r="O2132" t="b">
        <v>0</v>
      </c>
      <c r="P2132" t="s">
        <v>8282</v>
      </c>
      <c r="Q2132" s="5">
        <f t="shared" si="134"/>
        <v>2.0238095238095236E-3</v>
      </c>
      <c r="R2132" s="6">
        <f t="shared" si="135"/>
        <v>21.25</v>
      </c>
      <c r="S2132" t="s">
        <v>8333</v>
      </c>
      <c r="T2132" t="s">
        <v>8334</v>
      </c>
    </row>
    <row r="2133" spans="1:20" ht="43.2" x14ac:dyDescent="0.3">
      <c r="A2133">
        <v>2131</v>
      </c>
      <c r="B2133" s="3" t="s">
        <v>2132</v>
      </c>
      <c r="C2133" s="3" t="s">
        <v>6241</v>
      </c>
      <c r="D2133">
        <v>500</v>
      </c>
      <c r="E2133">
        <v>25</v>
      </c>
      <c r="F2133" t="s">
        <v>8221</v>
      </c>
      <c r="G2133" t="s">
        <v>8224</v>
      </c>
      <c r="H2133" t="s">
        <v>8246</v>
      </c>
      <c r="I2133">
        <v>1436677091</v>
      </c>
      <c r="J2133" s="10">
        <f t="shared" si="132"/>
        <v>42197.207071759258</v>
      </c>
      <c r="K2133">
        <v>1434085091</v>
      </c>
      <c r="L2133" s="10">
        <f t="shared" si="133"/>
        <v>42167.207071759258</v>
      </c>
      <c r="M2133" t="b">
        <v>0</v>
      </c>
      <c r="N2133">
        <v>3</v>
      </c>
      <c r="O2133" t="b">
        <v>0</v>
      </c>
      <c r="P2133" t="s">
        <v>8282</v>
      </c>
      <c r="Q2133" s="5">
        <f t="shared" si="134"/>
        <v>0.05</v>
      </c>
      <c r="R2133" s="6">
        <f t="shared" si="135"/>
        <v>8.3333333333333339</v>
      </c>
      <c r="S2133" t="s">
        <v>8333</v>
      </c>
      <c r="T2133" t="s">
        <v>8334</v>
      </c>
    </row>
    <row r="2134" spans="1:20" ht="43.2" x14ac:dyDescent="0.3">
      <c r="A2134">
        <v>2132</v>
      </c>
      <c r="B2134" s="3" t="s">
        <v>2133</v>
      </c>
      <c r="C2134" s="3" t="s">
        <v>6242</v>
      </c>
      <c r="D2134">
        <v>100000</v>
      </c>
      <c r="E2134">
        <v>2112.9899999999998</v>
      </c>
      <c r="F2134" t="s">
        <v>8221</v>
      </c>
      <c r="G2134" t="s">
        <v>8224</v>
      </c>
      <c r="H2134" t="s">
        <v>8246</v>
      </c>
      <c r="I2134">
        <v>1391427692</v>
      </c>
      <c r="J2134" s="10">
        <f t="shared" si="132"/>
        <v>41673.487175925926</v>
      </c>
      <c r="K2134">
        <v>1388835692</v>
      </c>
      <c r="L2134" s="10">
        <f t="shared" si="133"/>
        <v>41643.487175925926</v>
      </c>
      <c r="M2134" t="b">
        <v>0</v>
      </c>
      <c r="N2134">
        <v>99</v>
      </c>
      <c r="O2134" t="b">
        <v>0</v>
      </c>
      <c r="P2134" t="s">
        <v>8282</v>
      </c>
      <c r="Q2134" s="5">
        <f t="shared" si="134"/>
        <v>2.1129899999999997E-2</v>
      </c>
      <c r="R2134" s="6">
        <f t="shared" si="135"/>
        <v>21.34333333333333</v>
      </c>
      <c r="S2134" t="s">
        <v>8333</v>
      </c>
      <c r="T2134" t="s">
        <v>8334</v>
      </c>
    </row>
    <row r="2135" spans="1:20" ht="43.2" x14ac:dyDescent="0.3">
      <c r="A2135">
        <v>2133</v>
      </c>
      <c r="B2135" s="3" t="s">
        <v>2134</v>
      </c>
      <c r="C2135" s="3" t="s">
        <v>6243</v>
      </c>
      <c r="D2135">
        <v>1000</v>
      </c>
      <c r="E2135">
        <v>16</v>
      </c>
      <c r="F2135" t="s">
        <v>8221</v>
      </c>
      <c r="G2135" t="s">
        <v>8224</v>
      </c>
      <c r="H2135" t="s">
        <v>8246</v>
      </c>
      <c r="I2135">
        <v>1303628340</v>
      </c>
      <c r="J2135" s="10">
        <f t="shared" si="132"/>
        <v>40657.290972222225</v>
      </c>
      <c r="K2135">
        <v>1300328399</v>
      </c>
      <c r="L2135" s="10">
        <f t="shared" si="133"/>
        <v>40619.097210648149</v>
      </c>
      <c r="M2135" t="b">
        <v>0</v>
      </c>
      <c r="N2135">
        <v>3</v>
      </c>
      <c r="O2135" t="b">
        <v>0</v>
      </c>
      <c r="P2135" t="s">
        <v>8282</v>
      </c>
      <c r="Q2135" s="5">
        <f t="shared" si="134"/>
        <v>1.6E-2</v>
      </c>
      <c r="R2135" s="6">
        <f t="shared" si="135"/>
        <v>5.333333333333333</v>
      </c>
      <c r="S2135" t="s">
        <v>8333</v>
      </c>
      <c r="T2135" t="s">
        <v>8334</v>
      </c>
    </row>
    <row r="2136" spans="1:20" ht="43.2" x14ac:dyDescent="0.3">
      <c r="A2136">
        <v>2134</v>
      </c>
      <c r="B2136" s="3" t="s">
        <v>2135</v>
      </c>
      <c r="C2136" s="3" t="s">
        <v>6244</v>
      </c>
      <c r="D2136">
        <v>6000</v>
      </c>
      <c r="E2136">
        <v>104</v>
      </c>
      <c r="F2136" t="s">
        <v>8221</v>
      </c>
      <c r="G2136" t="s">
        <v>8224</v>
      </c>
      <c r="H2136" t="s">
        <v>8246</v>
      </c>
      <c r="I2136">
        <v>1367097391</v>
      </c>
      <c r="J2136" s="10">
        <f t="shared" si="132"/>
        <v>41391.886469907404</v>
      </c>
      <c r="K2136">
        <v>1364505391</v>
      </c>
      <c r="L2136" s="10">
        <f t="shared" si="133"/>
        <v>41361.886469907404</v>
      </c>
      <c r="M2136" t="b">
        <v>0</v>
      </c>
      <c r="N2136">
        <v>3</v>
      </c>
      <c r="O2136" t="b">
        <v>0</v>
      </c>
      <c r="P2136" t="s">
        <v>8282</v>
      </c>
      <c r="Q2136" s="5">
        <f t="shared" si="134"/>
        <v>1.7333333333333333E-2</v>
      </c>
      <c r="R2136" s="6">
        <f t="shared" si="135"/>
        <v>34.666666666666664</v>
      </c>
      <c r="S2136" t="s">
        <v>8333</v>
      </c>
      <c r="T2136" t="s">
        <v>8334</v>
      </c>
    </row>
    <row r="2137" spans="1:20" ht="43.2" x14ac:dyDescent="0.3">
      <c r="A2137">
        <v>2135</v>
      </c>
      <c r="B2137" s="3" t="s">
        <v>2136</v>
      </c>
      <c r="C2137" s="3" t="s">
        <v>6245</v>
      </c>
      <c r="D2137">
        <v>5000</v>
      </c>
      <c r="E2137">
        <v>478</v>
      </c>
      <c r="F2137" t="s">
        <v>8221</v>
      </c>
      <c r="G2137" t="s">
        <v>8224</v>
      </c>
      <c r="H2137" t="s">
        <v>8246</v>
      </c>
      <c r="I2137">
        <v>1349392033</v>
      </c>
      <c r="J2137" s="10">
        <f t="shared" si="132"/>
        <v>41186.963344907403</v>
      </c>
      <c r="K2137">
        <v>1346800033</v>
      </c>
      <c r="L2137" s="10">
        <f t="shared" si="133"/>
        <v>41156.963344907403</v>
      </c>
      <c r="M2137" t="b">
        <v>0</v>
      </c>
      <c r="N2137">
        <v>22</v>
      </c>
      <c r="O2137" t="b">
        <v>0</v>
      </c>
      <c r="P2137" t="s">
        <v>8282</v>
      </c>
      <c r="Q2137" s="5">
        <f t="shared" si="134"/>
        <v>9.5600000000000004E-2</v>
      </c>
      <c r="R2137" s="6">
        <f t="shared" si="135"/>
        <v>21.727272727272727</v>
      </c>
      <c r="S2137" t="s">
        <v>8333</v>
      </c>
      <c r="T2137" t="s">
        <v>8334</v>
      </c>
    </row>
    <row r="2138" spans="1:20" ht="43.2" x14ac:dyDescent="0.3">
      <c r="A2138">
        <v>2136</v>
      </c>
      <c r="B2138" s="3" t="s">
        <v>2137</v>
      </c>
      <c r="C2138" s="3" t="s">
        <v>6246</v>
      </c>
      <c r="D2138">
        <v>80000</v>
      </c>
      <c r="E2138">
        <v>47.69</v>
      </c>
      <c r="F2138" t="s">
        <v>8221</v>
      </c>
      <c r="G2138" t="s">
        <v>8224</v>
      </c>
      <c r="H2138" t="s">
        <v>8246</v>
      </c>
      <c r="I2138">
        <v>1382184786</v>
      </c>
      <c r="J2138" s="10">
        <f t="shared" si="132"/>
        <v>41566.509097222224</v>
      </c>
      <c r="K2138">
        <v>1379592786</v>
      </c>
      <c r="L2138" s="10">
        <f t="shared" si="133"/>
        <v>41536.509097222224</v>
      </c>
      <c r="M2138" t="b">
        <v>0</v>
      </c>
      <c r="N2138">
        <v>4</v>
      </c>
      <c r="O2138" t="b">
        <v>0</v>
      </c>
      <c r="P2138" t="s">
        <v>8282</v>
      </c>
      <c r="Q2138" s="5">
        <f t="shared" si="134"/>
        <v>5.9612499999999998E-4</v>
      </c>
      <c r="R2138" s="6">
        <f t="shared" si="135"/>
        <v>11.922499999999999</v>
      </c>
      <c r="S2138" t="s">
        <v>8333</v>
      </c>
      <c r="T2138" t="s">
        <v>8334</v>
      </c>
    </row>
    <row r="2139" spans="1:20" ht="43.2" x14ac:dyDescent="0.3">
      <c r="A2139">
        <v>2137</v>
      </c>
      <c r="B2139" s="3" t="s">
        <v>2138</v>
      </c>
      <c r="C2139" s="3" t="s">
        <v>6247</v>
      </c>
      <c r="D2139">
        <v>50000</v>
      </c>
      <c r="E2139">
        <v>14203</v>
      </c>
      <c r="F2139" t="s">
        <v>8221</v>
      </c>
      <c r="G2139" t="s">
        <v>8229</v>
      </c>
      <c r="H2139" t="s">
        <v>8251</v>
      </c>
      <c r="I2139">
        <v>1417804229</v>
      </c>
      <c r="J2139" s="10">
        <f t="shared" si="132"/>
        <v>41978.771168981482</v>
      </c>
      <c r="K2139">
        <v>1415212229</v>
      </c>
      <c r="L2139" s="10">
        <f t="shared" si="133"/>
        <v>41948.771168981482</v>
      </c>
      <c r="M2139" t="b">
        <v>0</v>
      </c>
      <c r="N2139">
        <v>534</v>
      </c>
      <c r="O2139" t="b">
        <v>0</v>
      </c>
      <c r="P2139" t="s">
        <v>8282</v>
      </c>
      <c r="Q2139" s="5">
        <f t="shared" si="134"/>
        <v>0.28405999999999998</v>
      </c>
      <c r="R2139" s="6">
        <f t="shared" si="135"/>
        <v>26.59737827715356</v>
      </c>
      <c r="S2139" t="s">
        <v>8333</v>
      </c>
      <c r="T2139" t="s">
        <v>8334</v>
      </c>
    </row>
    <row r="2140" spans="1:20" ht="28.8" x14ac:dyDescent="0.3">
      <c r="A2140">
        <v>2138</v>
      </c>
      <c r="B2140" s="3" t="s">
        <v>2139</v>
      </c>
      <c r="C2140" s="3" t="s">
        <v>6248</v>
      </c>
      <c r="D2140">
        <v>1000</v>
      </c>
      <c r="E2140">
        <v>128</v>
      </c>
      <c r="F2140" t="s">
        <v>8221</v>
      </c>
      <c r="G2140" t="s">
        <v>8225</v>
      </c>
      <c r="H2140" t="s">
        <v>8247</v>
      </c>
      <c r="I2140">
        <v>1383959939</v>
      </c>
      <c r="J2140" s="10">
        <f t="shared" si="132"/>
        <v>41587.054849537039</v>
      </c>
      <c r="K2140">
        <v>1381364339</v>
      </c>
      <c r="L2140" s="10">
        <f t="shared" si="133"/>
        <v>41557.013182870374</v>
      </c>
      <c r="M2140" t="b">
        <v>0</v>
      </c>
      <c r="N2140">
        <v>12</v>
      </c>
      <c r="O2140" t="b">
        <v>0</v>
      </c>
      <c r="P2140" t="s">
        <v>8282</v>
      </c>
      <c r="Q2140" s="5">
        <f t="shared" si="134"/>
        <v>0.128</v>
      </c>
      <c r="R2140" s="6">
        <f t="shared" si="135"/>
        <v>10.666666666666666</v>
      </c>
      <c r="S2140" t="s">
        <v>8333</v>
      </c>
      <c r="T2140" t="s">
        <v>8334</v>
      </c>
    </row>
    <row r="2141" spans="1:20" ht="43.2" x14ac:dyDescent="0.3">
      <c r="A2141">
        <v>2139</v>
      </c>
      <c r="B2141" s="3" t="s">
        <v>2140</v>
      </c>
      <c r="C2141" s="3" t="s">
        <v>6249</v>
      </c>
      <c r="D2141">
        <v>30000</v>
      </c>
      <c r="E2141">
        <v>1626</v>
      </c>
      <c r="F2141" t="s">
        <v>8221</v>
      </c>
      <c r="G2141" t="s">
        <v>8224</v>
      </c>
      <c r="H2141" t="s">
        <v>8246</v>
      </c>
      <c r="I2141">
        <v>1478196008</v>
      </c>
      <c r="J2141" s="10">
        <f t="shared" si="132"/>
        <v>42677.750092592592</v>
      </c>
      <c r="K2141">
        <v>1475604008</v>
      </c>
      <c r="L2141" s="10">
        <f t="shared" si="133"/>
        <v>42647.750092592592</v>
      </c>
      <c r="M2141" t="b">
        <v>0</v>
      </c>
      <c r="N2141">
        <v>56</v>
      </c>
      <c r="O2141" t="b">
        <v>0</v>
      </c>
      <c r="P2141" t="s">
        <v>8282</v>
      </c>
      <c r="Q2141" s="5">
        <f t="shared" si="134"/>
        <v>5.4199999999999998E-2</v>
      </c>
      <c r="R2141" s="6">
        <f t="shared" si="135"/>
        <v>29.035714285714285</v>
      </c>
      <c r="S2141" t="s">
        <v>8333</v>
      </c>
      <c r="T2141" t="s">
        <v>8334</v>
      </c>
    </row>
    <row r="2142" spans="1:20" ht="43.2" x14ac:dyDescent="0.3">
      <c r="A2142">
        <v>2140</v>
      </c>
      <c r="B2142" s="3" t="s">
        <v>2141</v>
      </c>
      <c r="C2142" s="3" t="s">
        <v>6250</v>
      </c>
      <c r="D2142">
        <v>500000</v>
      </c>
      <c r="E2142">
        <v>560</v>
      </c>
      <c r="F2142" t="s">
        <v>8221</v>
      </c>
      <c r="G2142" t="s">
        <v>8224</v>
      </c>
      <c r="H2142" t="s">
        <v>8246</v>
      </c>
      <c r="I2142">
        <v>1357934424</v>
      </c>
      <c r="J2142" s="10">
        <f t="shared" si="132"/>
        <v>41285.833611111113</v>
      </c>
      <c r="K2142">
        <v>1355342424</v>
      </c>
      <c r="L2142" s="10">
        <f t="shared" si="133"/>
        <v>41255.833611111113</v>
      </c>
      <c r="M2142" t="b">
        <v>0</v>
      </c>
      <c r="N2142">
        <v>11</v>
      </c>
      <c r="O2142" t="b">
        <v>0</v>
      </c>
      <c r="P2142" t="s">
        <v>8282</v>
      </c>
      <c r="Q2142" s="5">
        <f t="shared" si="134"/>
        <v>1.1199999999999999E-3</v>
      </c>
      <c r="R2142" s="6">
        <f t="shared" si="135"/>
        <v>50.909090909090907</v>
      </c>
      <c r="S2142" t="s">
        <v>8333</v>
      </c>
      <c r="T2142" t="s">
        <v>8334</v>
      </c>
    </row>
    <row r="2143" spans="1:20" ht="43.2" x14ac:dyDescent="0.3">
      <c r="A2143">
        <v>2141</v>
      </c>
      <c r="B2143" s="3" t="s">
        <v>2142</v>
      </c>
      <c r="C2143" s="3" t="s">
        <v>6251</v>
      </c>
      <c r="D2143">
        <v>15000</v>
      </c>
      <c r="E2143">
        <v>0</v>
      </c>
      <c r="F2143" t="s">
        <v>8221</v>
      </c>
      <c r="G2143" t="s">
        <v>8224</v>
      </c>
      <c r="H2143" t="s">
        <v>8246</v>
      </c>
      <c r="I2143">
        <v>1415947159</v>
      </c>
      <c r="J2143" s="10">
        <f t="shared" si="132"/>
        <v>41957.277303240742</v>
      </c>
      <c r="K2143">
        <v>1413351559</v>
      </c>
      <c r="L2143" s="10">
        <f t="shared" si="133"/>
        <v>41927.235636574071</v>
      </c>
      <c r="M2143" t="b">
        <v>0</v>
      </c>
      <c r="N2143">
        <v>0</v>
      </c>
      <c r="O2143" t="b">
        <v>0</v>
      </c>
      <c r="P2143" t="s">
        <v>8282</v>
      </c>
      <c r="Q2143" s="5">
        <f t="shared" si="134"/>
        <v>0</v>
      </c>
      <c r="R2143" s="6" t="e">
        <f t="shared" si="135"/>
        <v>#DIV/0!</v>
      </c>
      <c r="S2143" t="s">
        <v>8333</v>
      </c>
      <c r="T2143" t="s">
        <v>8334</v>
      </c>
    </row>
    <row r="2144" spans="1:20" ht="43.2" x14ac:dyDescent="0.3">
      <c r="A2144">
        <v>2142</v>
      </c>
      <c r="B2144" s="3" t="s">
        <v>2143</v>
      </c>
      <c r="C2144" s="3" t="s">
        <v>6252</v>
      </c>
      <c r="D2144">
        <v>10500</v>
      </c>
      <c r="E2144">
        <v>601</v>
      </c>
      <c r="F2144" t="s">
        <v>8221</v>
      </c>
      <c r="G2144" t="s">
        <v>8236</v>
      </c>
      <c r="H2144" t="s">
        <v>8249</v>
      </c>
      <c r="I2144">
        <v>1451494210</v>
      </c>
      <c r="J2144" s="10">
        <f t="shared" si="132"/>
        <v>42368.701504629629</v>
      </c>
      <c r="K2144">
        <v>1449075010</v>
      </c>
      <c r="L2144" s="10">
        <f t="shared" si="133"/>
        <v>42340.701504629629</v>
      </c>
      <c r="M2144" t="b">
        <v>0</v>
      </c>
      <c r="N2144">
        <v>12</v>
      </c>
      <c r="O2144" t="b">
        <v>0</v>
      </c>
      <c r="P2144" t="s">
        <v>8282</v>
      </c>
      <c r="Q2144" s="5">
        <f t="shared" si="134"/>
        <v>5.7238095238095241E-2</v>
      </c>
      <c r="R2144" s="6">
        <f t="shared" si="135"/>
        <v>50.083333333333336</v>
      </c>
      <c r="S2144" t="s">
        <v>8333</v>
      </c>
      <c r="T2144" t="s">
        <v>8334</v>
      </c>
    </row>
    <row r="2145" spans="1:20" ht="43.2" x14ac:dyDescent="0.3">
      <c r="A2145">
        <v>2143</v>
      </c>
      <c r="B2145" s="3" t="s">
        <v>2144</v>
      </c>
      <c r="C2145" s="3" t="s">
        <v>6253</v>
      </c>
      <c r="D2145">
        <v>2000</v>
      </c>
      <c r="E2145">
        <v>225</v>
      </c>
      <c r="F2145" t="s">
        <v>8221</v>
      </c>
      <c r="G2145" t="s">
        <v>8224</v>
      </c>
      <c r="H2145" t="s">
        <v>8246</v>
      </c>
      <c r="I2145">
        <v>1279738800</v>
      </c>
      <c r="J2145" s="10">
        <f t="shared" si="132"/>
        <v>40380.791666666664</v>
      </c>
      <c r="K2145">
        <v>1275599812</v>
      </c>
      <c r="L2145" s="10">
        <f t="shared" si="133"/>
        <v>40332.886712962965</v>
      </c>
      <c r="M2145" t="b">
        <v>0</v>
      </c>
      <c r="N2145">
        <v>5</v>
      </c>
      <c r="O2145" t="b">
        <v>0</v>
      </c>
      <c r="P2145" t="s">
        <v>8282</v>
      </c>
      <c r="Q2145" s="5">
        <f t="shared" si="134"/>
        <v>0.1125</v>
      </c>
      <c r="R2145" s="6">
        <f t="shared" si="135"/>
        <v>45</v>
      </c>
      <c r="S2145" t="s">
        <v>8333</v>
      </c>
      <c r="T2145" t="s">
        <v>8334</v>
      </c>
    </row>
    <row r="2146" spans="1:20" ht="43.2" x14ac:dyDescent="0.3">
      <c r="A2146">
        <v>2144</v>
      </c>
      <c r="B2146" s="3" t="s">
        <v>2145</v>
      </c>
      <c r="C2146" s="3" t="s">
        <v>6254</v>
      </c>
      <c r="D2146">
        <v>35500</v>
      </c>
      <c r="E2146">
        <v>607</v>
      </c>
      <c r="F2146" t="s">
        <v>8221</v>
      </c>
      <c r="G2146" t="s">
        <v>8224</v>
      </c>
      <c r="H2146" t="s">
        <v>8246</v>
      </c>
      <c r="I2146">
        <v>1379164040</v>
      </c>
      <c r="J2146" s="10">
        <f t="shared" si="132"/>
        <v>41531.546759259261</v>
      </c>
      <c r="K2146">
        <v>1376399240</v>
      </c>
      <c r="L2146" s="10">
        <f t="shared" si="133"/>
        <v>41499.546759259261</v>
      </c>
      <c r="M2146" t="b">
        <v>0</v>
      </c>
      <c r="N2146">
        <v>24</v>
      </c>
      <c r="O2146" t="b">
        <v>0</v>
      </c>
      <c r="P2146" t="s">
        <v>8282</v>
      </c>
      <c r="Q2146" s="5">
        <f t="shared" si="134"/>
        <v>1.7098591549295775E-2</v>
      </c>
      <c r="R2146" s="6">
        <f t="shared" si="135"/>
        <v>25.291666666666668</v>
      </c>
      <c r="S2146" t="s">
        <v>8333</v>
      </c>
      <c r="T2146" t="s">
        <v>8334</v>
      </c>
    </row>
    <row r="2147" spans="1:20" ht="43.2" x14ac:dyDescent="0.3">
      <c r="A2147">
        <v>2145</v>
      </c>
      <c r="B2147" s="3" t="s">
        <v>2146</v>
      </c>
      <c r="C2147" s="3" t="s">
        <v>6255</v>
      </c>
      <c r="D2147">
        <v>15000</v>
      </c>
      <c r="E2147">
        <v>4565</v>
      </c>
      <c r="F2147" t="s">
        <v>8221</v>
      </c>
      <c r="G2147" t="s">
        <v>8224</v>
      </c>
      <c r="H2147" t="s">
        <v>8246</v>
      </c>
      <c r="I2147">
        <v>1385534514</v>
      </c>
      <c r="J2147" s="10">
        <f t="shared" si="132"/>
        <v>41605.279097222221</v>
      </c>
      <c r="K2147">
        <v>1382938914</v>
      </c>
      <c r="L2147" s="10">
        <f t="shared" si="133"/>
        <v>41575.237430555557</v>
      </c>
      <c r="M2147" t="b">
        <v>0</v>
      </c>
      <c r="N2147">
        <v>89</v>
      </c>
      <c r="O2147" t="b">
        <v>0</v>
      </c>
      <c r="P2147" t="s">
        <v>8282</v>
      </c>
      <c r="Q2147" s="5">
        <f t="shared" si="134"/>
        <v>0.30433333333333334</v>
      </c>
      <c r="R2147" s="6">
        <f t="shared" si="135"/>
        <v>51.292134831460672</v>
      </c>
      <c r="S2147" t="s">
        <v>8333</v>
      </c>
      <c r="T2147" t="s">
        <v>8334</v>
      </c>
    </row>
    <row r="2148" spans="1:20" ht="43.2" x14ac:dyDescent="0.3">
      <c r="A2148">
        <v>2146</v>
      </c>
      <c r="B2148" s="3" t="s">
        <v>2147</v>
      </c>
      <c r="C2148" s="3" t="s">
        <v>6256</v>
      </c>
      <c r="D2148">
        <v>5000</v>
      </c>
      <c r="E2148">
        <v>1</v>
      </c>
      <c r="F2148" t="s">
        <v>8221</v>
      </c>
      <c r="G2148" t="s">
        <v>8224</v>
      </c>
      <c r="H2148" t="s">
        <v>8246</v>
      </c>
      <c r="I2148">
        <v>1455207510</v>
      </c>
      <c r="J2148" s="10">
        <f t="shared" si="132"/>
        <v>42411.679513888885</v>
      </c>
      <c r="K2148">
        <v>1453997910</v>
      </c>
      <c r="L2148" s="10">
        <f t="shared" si="133"/>
        <v>42397.679513888885</v>
      </c>
      <c r="M2148" t="b">
        <v>0</v>
      </c>
      <c r="N2148">
        <v>1</v>
      </c>
      <c r="O2148" t="b">
        <v>0</v>
      </c>
      <c r="P2148" t="s">
        <v>8282</v>
      </c>
      <c r="Q2148" s="5">
        <f t="shared" si="134"/>
        <v>2.0000000000000001E-4</v>
      </c>
      <c r="R2148" s="6">
        <f t="shared" si="135"/>
        <v>1</v>
      </c>
      <c r="S2148" t="s">
        <v>8333</v>
      </c>
      <c r="T2148" t="s">
        <v>8334</v>
      </c>
    </row>
    <row r="2149" spans="1:20" x14ac:dyDescent="0.3">
      <c r="A2149">
        <v>2147</v>
      </c>
      <c r="B2149" s="3" t="s">
        <v>2148</v>
      </c>
      <c r="C2149" s="3" t="s">
        <v>6257</v>
      </c>
      <c r="D2149">
        <v>390000</v>
      </c>
      <c r="E2149">
        <v>2716</v>
      </c>
      <c r="F2149" t="s">
        <v>8221</v>
      </c>
      <c r="G2149" t="s">
        <v>8224</v>
      </c>
      <c r="H2149" t="s">
        <v>8246</v>
      </c>
      <c r="I2149">
        <v>1416125148</v>
      </c>
      <c r="J2149" s="10">
        <f t="shared" si="132"/>
        <v>41959.337361111116</v>
      </c>
      <c r="K2149">
        <v>1413356748</v>
      </c>
      <c r="L2149" s="10">
        <f t="shared" si="133"/>
        <v>41927.295694444445</v>
      </c>
      <c r="M2149" t="b">
        <v>0</v>
      </c>
      <c r="N2149">
        <v>55</v>
      </c>
      <c r="O2149" t="b">
        <v>0</v>
      </c>
      <c r="P2149" t="s">
        <v>8282</v>
      </c>
      <c r="Q2149" s="5">
        <f t="shared" si="134"/>
        <v>6.9641025641025639E-3</v>
      </c>
      <c r="R2149" s="6">
        <f t="shared" si="135"/>
        <v>49.381818181818183</v>
      </c>
      <c r="S2149" t="s">
        <v>8333</v>
      </c>
      <c r="T2149" t="s">
        <v>8334</v>
      </c>
    </row>
    <row r="2150" spans="1:20" ht="43.2" x14ac:dyDescent="0.3">
      <c r="A2150">
        <v>2148</v>
      </c>
      <c r="B2150" s="3" t="s">
        <v>2149</v>
      </c>
      <c r="C2150" s="3" t="s">
        <v>6258</v>
      </c>
      <c r="D2150">
        <v>100</v>
      </c>
      <c r="E2150">
        <v>2</v>
      </c>
      <c r="F2150" t="s">
        <v>8221</v>
      </c>
      <c r="G2150" t="s">
        <v>8225</v>
      </c>
      <c r="H2150" t="s">
        <v>8247</v>
      </c>
      <c r="I2150">
        <v>1427992582</v>
      </c>
      <c r="J2150" s="10">
        <f t="shared" si="132"/>
        <v>42096.691921296297</v>
      </c>
      <c r="K2150">
        <v>1425404182</v>
      </c>
      <c r="L2150" s="10">
        <f t="shared" si="133"/>
        <v>42066.733587962968</v>
      </c>
      <c r="M2150" t="b">
        <v>0</v>
      </c>
      <c r="N2150">
        <v>2</v>
      </c>
      <c r="O2150" t="b">
        <v>0</v>
      </c>
      <c r="P2150" t="s">
        <v>8282</v>
      </c>
      <c r="Q2150" s="5">
        <f t="shared" si="134"/>
        <v>0.02</v>
      </c>
      <c r="R2150" s="6">
        <f t="shared" si="135"/>
        <v>1</v>
      </c>
      <c r="S2150" t="s">
        <v>8333</v>
      </c>
      <c r="T2150" t="s">
        <v>8334</v>
      </c>
    </row>
    <row r="2151" spans="1:20" ht="57.6" x14ac:dyDescent="0.3">
      <c r="A2151">
        <v>2149</v>
      </c>
      <c r="B2151" s="3" t="s">
        <v>2150</v>
      </c>
      <c r="C2151" s="3" t="s">
        <v>6259</v>
      </c>
      <c r="D2151">
        <v>2000</v>
      </c>
      <c r="E2151">
        <v>0</v>
      </c>
      <c r="F2151" t="s">
        <v>8221</v>
      </c>
      <c r="G2151" t="s">
        <v>8224</v>
      </c>
      <c r="H2151" t="s">
        <v>8246</v>
      </c>
      <c r="I2151">
        <v>1280534400</v>
      </c>
      <c r="J2151" s="10">
        <f t="shared" si="132"/>
        <v>40390</v>
      </c>
      <c r="K2151">
        <v>1277512556</v>
      </c>
      <c r="L2151" s="10">
        <f t="shared" si="133"/>
        <v>40355.024953703702</v>
      </c>
      <c r="M2151" t="b">
        <v>0</v>
      </c>
      <c r="N2151">
        <v>0</v>
      </c>
      <c r="O2151" t="b">
        <v>0</v>
      </c>
      <c r="P2151" t="s">
        <v>8282</v>
      </c>
      <c r="Q2151" s="5">
        <f t="shared" si="134"/>
        <v>0</v>
      </c>
      <c r="R2151" s="6" t="e">
        <f t="shared" si="135"/>
        <v>#DIV/0!</v>
      </c>
      <c r="S2151" t="s">
        <v>8333</v>
      </c>
      <c r="T2151" t="s">
        <v>8334</v>
      </c>
    </row>
    <row r="2152" spans="1:20" x14ac:dyDescent="0.3">
      <c r="A2152">
        <v>2150</v>
      </c>
      <c r="B2152" s="3" t="s">
        <v>2151</v>
      </c>
      <c r="C2152" s="3" t="s">
        <v>6260</v>
      </c>
      <c r="D2152">
        <v>50000</v>
      </c>
      <c r="E2152">
        <v>405</v>
      </c>
      <c r="F2152" t="s">
        <v>8221</v>
      </c>
      <c r="G2152" t="s">
        <v>8234</v>
      </c>
      <c r="H2152" t="s">
        <v>8254</v>
      </c>
      <c r="I2152">
        <v>1468392599</v>
      </c>
      <c r="J2152" s="10">
        <f t="shared" si="132"/>
        <v>42564.284710648149</v>
      </c>
      <c r="K2152">
        <v>1465800599</v>
      </c>
      <c r="L2152" s="10">
        <f t="shared" si="133"/>
        <v>42534.284710648149</v>
      </c>
      <c r="M2152" t="b">
        <v>0</v>
      </c>
      <c r="N2152">
        <v>4</v>
      </c>
      <c r="O2152" t="b">
        <v>0</v>
      </c>
      <c r="P2152" t="s">
        <v>8282</v>
      </c>
      <c r="Q2152" s="5">
        <f t="shared" si="134"/>
        <v>8.0999999999999996E-3</v>
      </c>
      <c r="R2152" s="6">
        <f t="shared" si="135"/>
        <v>101.25</v>
      </c>
      <c r="S2152" t="s">
        <v>8333</v>
      </c>
      <c r="T2152" t="s">
        <v>8334</v>
      </c>
    </row>
    <row r="2153" spans="1:20" ht="43.2" x14ac:dyDescent="0.3">
      <c r="A2153">
        <v>2151</v>
      </c>
      <c r="B2153" s="3" t="s">
        <v>2152</v>
      </c>
      <c r="C2153" s="3" t="s">
        <v>6261</v>
      </c>
      <c r="D2153">
        <v>45000</v>
      </c>
      <c r="E2153">
        <v>118</v>
      </c>
      <c r="F2153" t="s">
        <v>8221</v>
      </c>
      <c r="G2153" t="s">
        <v>8224</v>
      </c>
      <c r="H2153" t="s">
        <v>8246</v>
      </c>
      <c r="I2153">
        <v>1467231614</v>
      </c>
      <c r="J2153" s="10">
        <f t="shared" si="132"/>
        <v>42550.847384259265</v>
      </c>
      <c r="K2153">
        <v>1464639614</v>
      </c>
      <c r="L2153" s="10">
        <f t="shared" si="133"/>
        <v>42520.847384259265</v>
      </c>
      <c r="M2153" t="b">
        <v>0</v>
      </c>
      <c r="N2153">
        <v>6</v>
      </c>
      <c r="O2153" t="b">
        <v>0</v>
      </c>
      <c r="P2153" t="s">
        <v>8282</v>
      </c>
      <c r="Q2153" s="5">
        <f t="shared" si="134"/>
        <v>2.6222222222222224E-3</v>
      </c>
      <c r="R2153" s="6">
        <f t="shared" si="135"/>
        <v>19.666666666666668</v>
      </c>
      <c r="S2153" t="s">
        <v>8333</v>
      </c>
      <c r="T2153" t="s">
        <v>8334</v>
      </c>
    </row>
    <row r="2154" spans="1:20" ht="43.2" x14ac:dyDescent="0.3">
      <c r="A2154">
        <v>2152</v>
      </c>
      <c r="B2154" s="3" t="s">
        <v>2153</v>
      </c>
      <c r="C2154" s="3" t="s">
        <v>6262</v>
      </c>
      <c r="D2154">
        <v>30000</v>
      </c>
      <c r="E2154">
        <v>50</v>
      </c>
      <c r="F2154" t="s">
        <v>8221</v>
      </c>
      <c r="G2154" t="s">
        <v>8224</v>
      </c>
      <c r="H2154" t="s">
        <v>8246</v>
      </c>
      <c r="I2154">
        <v>1394909909</v>
      </c>
      <c r="J2154" s="10">
        <f t="shared" si="132"/>
        <v>41713.790613425925</v>
      </c>
      <c r="K2154">
        <v>1392321509</v>
      </c>
      <c r="L2154" s="10">
        <f t="shared" si="133"/>
        <v>41683.832280092596</v>
      </c>
      <c r="M2154" t="b">
        <v>0</v>
      </c>
      <c r="N2154">
        <v>4</v>
      </c>
      <c r="O2154" t="b">
        <v>0</v>
      </c>
      <c r="P2154" t="s">
        <v>8282</v>
      </c>
      <c r="Q2154" s="5">
        <f t="shared" si="134"/>
        <v>1.6666666666666668E-3</v>
      </c>
      <c r="R2154" s="6">
        <f t="shared" si="135"/>
        <v>12.5</v>
      </c>
      <c r="S2154" t="s">
        <v>8333</v>
      </c>
      <c r="T2154" t="s">
        <v>8334</v>
      </c>
    </row>
    <row r="2155" spans="1:20" ht="43.2" x14ac:dyDescent="0.3">
      <c r="A2155">
        <v>2153</v>
      </c>
      <c r="B2155" s="3" t="s">
        <v>2154</v>
      </c>
      <c r="C2155" s="3" t="s">
        <v>6263</v>
      </c>
      <c r="D2155">
        <v>372625</v>
      </c>
      <c r="E2155">
        <v>34</v>
      </c>
      <c r="F2155" t="s">
        <v>8221</v>
      </c>
      <c r="G2155" t="s">
        <v>8224</v>
      </c>
      <c r="H2155" t="s">
        <v>8246</v>
      </c>
      <c r="I2155">
        <v>1420876740</v>
      </c>
      <c r="J2155" s="10">
        <f t="shared" si="132"/>
        <v>42014.332638888889</v>
      </c>
      <c r="K2155">
        <v>1417470718</v>
      </c>
      <c r="L2155" s="10">
        <f t="shared" si="133"/>
        <v>41974.911087962959</v>
      </c>
      <c r="M2155" t="b">
        <v>0</v>
      </c>
      <c r="N2155">
        <v>4</v>
      </c>
      <c r="O2155" t="b">
        <v>0</v>
      </c>
      <c r="P2155" t="s">
        <v>8282</v>
      </c>
      <c r="Q2155" s="5">
        <f t="shared" si="134"/>
        <v>9.1244548809124457E-5</v>
      </c>
      <c r="R2155" s="6">
        <f t="shared" si="135"/>
        <v>8.5</v>
      </c>
      <c r="S2155" t="s">
        <v>8333</v>
      </c>
      <c r="T2155" t="s">
        <v>8334</v>
      </c>
    </row>
    <row r="2156" spans="1:20" ht="28.8" x14ac:dyDescent="0.3">
      <c r="A2156">
        <v>2154</v>
      </c>
      <c r="B2156" s="3" t="s">
        <v>2155</v>
      </c>
      <c r="C2156" s="3" t="s">
        <v>6264</v>
      </c>
      <c r="D2156">
        <v>250</v>
      </c>
      <c r="E2156">
        <v>2</v>
      </c>
      <c r="F2156" t="s">
        <v>8221</v>
      </c>
      <c r="G2156" t="s">
        <v>8224</v>
      </c>
      <c r="H2156" t="s">
        <v>8246</v>
      </c>
      <c r="I2156">
        <v>1390921827</v>
      </c>
      <c r="J2156" s="10">
        <f t="shared" si="132"/>
        <v>41667.632256944446</v>
      </c>
      <c r="K2156">
        <v>1389193827</v>
      </c>
      <c r="L2156" s="10">
        <f t="shared" si="133"/>
        <v>41647.632256944446</v>
      </c>
      <c r="M2156" t="b">
        <v>0</v>
      </c>
      <c r="N2156">
        <v>2</v>
      </c>
      <c r="O2156" t="b">
        <v>0</v>
      </c>
      <c r="P2156" t="s">
        <v>8282</v>
      </c>
      <c r="Q2156" s="5">
        <f t="shared" si="134"/>
        <v>8.0000000000000002E-3</v>
      </c>
      <c r="R2156" s="6">
        <f t="shared" si="135"/>
        <v>1</v>
      </c>
      <c r="S2156" t="s">
        <v>8333</v>
      </c>
      <c r="T2156" t="s">
        <v>8334</v>
      </c>
    </row>
    <row r="2157" spans="1:20" ht="43.2" x14ac:dyDescent="0.3">
      <c r="A2157">
        <v>2155</v>
      </c>
      <c r="B2157" s="3" t="s">
        <v>2156</v>
      </c>
      <c r="C2157" s="3" t="s">
        <v>6265</v>
      </c>
      <c r="D2157">
        <v>5000</v>
      </c>
      <c r="E2157">
        <v>115</v>
      </c>
      <c r="F2157" t="s">
        <v>8221</v>
      </c>
      <c r="G2157" t="s">
        <v>8225</v>
      </c>
      <c r="H2157" t="s">
        <v>8247</v>
      </c>
      <c r="I2157">
        <v>1459443385</v>
      </c>
      <c r="J2157" s="10">
        <f t="shared" si="132"/>
        <v>42460.70584490741</v>
      </c>
      <c r="K2157">
        <v>1456854985</v>
      </c>
      <c r="L2157" s="10">
        <f t="shared" si="133"/>
        <v>42430.747511574074</v>
      </c>
      <c r="M2157" t="b">
        <v>0</v>
      </c>
      <c r="N2157">
        <v>5</v>
      </c>
      <c r="O2157" t="b">
        <v>0</v>
      </c>
      <c r="P2157" t="s">
        <v>8282</v>
      </c>
      <c r="Q2157" s="5">
        <f t="shared" si="134"/>
        <v>2.3E-2</v>
      </c>
      <c r="R2157" s="6">
        <f t="shared" si="135"/>
        <v>23</v>
      </c>
      <c r="S2157" t="s">
        <v>8333</v>
      </c>
      <c r="T2157" t="s">
        <v>8334</v>
      </c>
    </row>
    <row r="2158" spans="1:20" ht="43.2" x14ac:dyDescent="0.3">
      <c r="A2158">
        <v>2156</v>
      </c>
      <c r="B2158" s="3" t="s">
        <v>2157</v>
      </c>
      <c r="C2158" s="3" t="s">
        <v>6266</v>
      </c>
      <c r="D2158">
        <v>56000</v>
      </c>
      <c r="E2158">
        <v>1493</v>
      </c>
      <c r="F2158" t="s">
        <v>8221</v>
      </c>
      <c r="G2158" t="s">
        <v>8224</v>
      </c>
      <c r="H2158" t="s">
        <v>8246</v>
      </c>
      <c r="I2158">
        <v>1379363406</v>
      </c>
      <c r="J2158" s="10">
        <f t="shared" si="132"/>
        <v>41533.85423611111</v>
      </c>
      <c r="K2158">
        <v>1375475406</v>
      </c>
      <c r="L2158" s="10">
        <f t="shared" si="133"/>
        <v>41488.85423611111</v>
      </c>
      <c r="M2158" t="b">
        <v>0</v>
      </c>
      <c r="N2158">
        <v>83</v>
      </c>
      <c r="O2158" t="b">
        <v>0</v>
      </c>
      <c r="P2158" t="s">
        <v>8282</v>
      </c>
      <c r="Q2158" s="5">
        <f t="shared" si="134"/>
        <v>2.6660714285714284E-2</v>
      </c>
      <c r="R2158" s="6">
        <f t="shared" si="135"/>
        <v>17.987951807228917</v>
      </c>
      <c r="S2158" t="s">
        <v>8333</v>
      </c>
      <c r="T2158" t="s">
        <v>8334</v>
      </c>
    </row>
    <row r="2159" spans="1:20" ht="28.8" x14ac:dyDescent="0.3">
      <c r="A2159">
        <v>2157</v>
      </c>
      <c r="B2159" s="3" t="s">
        <v>2158</v>
      </c>
      <c r="C2159" s="3" t="s">
        <v>6267</v>
      </c>
      <c r="D2159">
        <v>75000</v>
      </c>
      <c r="E2159">
        <v>21144</v>
      </c>
      <c r="F2159" t="s">
        <v>8221</v>
      </c>
      <c r="G2159" t="s">
        <v>8224</v>
      </c>
      <c r="H2159" t="s">
        <v>8246</v>
      </c>
      <c r="I2159">
        <v>1482479940</v>
      </c>
      <c r="J2159" s="10">
        <f t="shared" si="132"/>
        <v>42727.332638888889</v>
      </c>
      <c r="K2159">
        <v>1479684783</v>
      </c>
      <c r="L2159" s="10">
        <f t="shared" si="133"/>
        <v>42694.98128472222</v>
      </c>
      <c r="M2159" t="b">
        <v>0</v>
      </c>
      <c r="N2159">
        <v>57</v>
      </c>
      <c r="O2159" t="b">
        <v>0</v>
      </c>
      <c r="P2159" t="s">
        <v>8282</v>
      </c>
      <c r="Q2159" s="5">
        <f t="shared" si="134"/>
        <v>0.28192</v>
      </c>
      <c r="R2159" s="6">
        <f t="shared" si="135"/>
        <v>370.94736842105266</v>
      </c>
      <c r="S2159" t="s">
        <v>8333</v>
      </c>
      <c r="T2159" t="s">
        <v>8334</v>
      </c>
    </row>
    <row r="2160" spans="1:20" ht="43.2" x14ac:dyDescent="0.3">
      <c r="A2160">
        <v>2158</v>
      </c>
      <c r="B2160" s="3" t="s">
        <v>2159</v>
      </c>
      <c r="C2160" s="3" t="s">
        <v>6268</v>
      </c>
      <c r="D2160">
        <v>300000</v>
      </c>
      <c r="E2160">
        <v>19770.11</v>
      </c>
      <c r="F2160" t="s">
        <v>8221</v>
      </c>
      <c r="G2160" t="s">
        <v>8224</v>
      </c>
      <c r="H2160" t="s">
        <v>8246</v>
      </c>
      <c r="I2160">
        <v>1360009774</v>
      </c>
      <c r="J2160" s="10">
        <f t="shared" si="132"/>
        <v>41309.853865740741</v>
      </c>
      <c r="K2160">
        <v>1356121774</v>
      </c>
      <c r="L2160" s="10">
        <f t="shared" si="133"/>
        <v>41264.853865740741</v>
      </c>
      <c r="M2160" t="b">
        <v>0</v>
      </c>
      <c r="N2160">
        <v>311</v>
      </c>
      <c r="O2160" t="b">
        <v>0</v>
      </c>
      <c r="P2160" t="s">
        <v>8282</v>
      </c>
      <c r="Q2160" s="5">
        <f t="shared" si="134"/>
        <v>6.5900366666666668E-2</v>
      </c>
      <c r="R2160" s="6">
        <f t="shared" si="135"/>
        <v>63.569485530546629</v>
      </c>
      <c r="S2160" t="s">
        <v>8333</v>
      </c>
      <c r="T2160" t="s">
        <v>8334</v>
      </c>
    </row>
    <row r="2161" spans="1:20" ht="57.6" x14ac:dyDescent="0.3">
      <c r="A2161">
        <v>2159</v>
      </c>
      <c r="B2161" s="3" t="s">
        <v>2160</v>
      </c>
      <c r="C2161" s="3" t="s">
        <v>6269</v>
      </c>
      <c r="D2161">
        <v>3600</v>
      </c>
      <c r="E2161">
        <v>26</v>
      </c>
      <c r="F2161" t="s">
        <v>8221</v>
      </c>
      <c r="G2161" t="s">
        <v>8224</v>
      </c>
      <c r="H2161" t="s">
        <v>8246</v>
      </c>
      <c r="I2161">
        <v>1310837574</v>
      </c>
      <c r="J2161" s="10">
        <f t="shared" si="132"/>
        <v>40740.731180555551</v>
      </c>
      <c r="K2161">
        <v>1308245574</v>
      </c>
      <c r="L2161" s="10">
        <f t="shared" si="133"/>
        <v>40710.731180555551</v>
      </c>
      <c r="M2161" t="b">
        <v>0</v>
      </c>
      <c r="N2161">
        <v>2</v>
      </c>
      <c r="O2161" t="b">
        <v>0</v>
      </c>
      <c r="P2161" t="s">
        <v>8282</v>
      </c>
      <c r="Q2161" s="5">
        <f t="shared" si="134"/>
        <v>7.2222222222222219E-3</v>
      </c>
      <c r="R2161" s="6">
        <f t="shared" si="135"/>
        <v>13</v>
      </c>
      <c r="S2161" t="s">
        <v>8333</v>
      </c>
      <c r="T2161" t="s">
        <v>8334</v>
      </c>
    </row>
    <row r="2162" spans="1:20" ht="43.2" x14ac:dyDescent="0.3">
      <c r="A2162">
        <v>2160</v>
      </c>
      <c r="B2162" s="3" t="s">
        <v>2161</v>
      </c>
      <c r="C2162" s="3" t="s">
        <v>6270</v>
      </c>
      <c r="D2162">
        <v>10000</v>
      </c>
      <c r="E2162">
        <v>85</v>
      </c>
      <c r="F2162" t="s">
        <v>8221</v>
      </c>
      <c r="G2162" t="s">
        <v>8224</v>
      </c>
      <c r="H2162" t="s">
        <v>8246</v>
      </c>
      <c r="I2162">
        <v>1337447105</v>
      </c>
      <c r="J2162" s="10">
        <f t="shared" si="132"/>
        <v>41048.711863425924</v>
      </c>
      <c r="K2162">
        <v>1334855105</v>
      </c>
      <c r="L2162" s="10">
        <f t="shared" si="133"/>
        <v>41018.711863425924</v>
      </c>
      <c r="M2162" t="b">
        <v>0</v>
      </c>
      <c r="N2162">
        <v>16</v>
      </c>
      <c r="O2162" t="b">
        <v>0</v>
      </c>
      <c r="P2162" t="s">
        <v>8282</v>
      </c>
      <c r="Q2162" s="5">
        <f t="shared" si="134"/>
        <v>8.5000000000000006E-3</v>
      </c>
      <c r="R2162" s="6">
        <f t="shared" si="135"/>
        <v>5.3125</v>
      </c>
      <c r="S2162" t="s">
        <v>8333</v>
      </c>
      <c r="T2162" t="s">
        <v>8334</v>
      </c>
    </row>
    <row r="2163" spans="1:20" ht="28.8" x14ac:dyDescent="0.3">
      <c r="A2163">
        <v>2161</v>
      </c>
      <c r="B2163" s="3" t="s">
        <v>2162</v>
      </c>
      <c r="C2163" s="3" t="s">
        <v>6271</v>
      </c>
      <c r="D2163">
        <v>400</v>
      </c>
      <c r="E2163">
        <v>463</v>
      </c>
      <c r="F2163" t="s">
        <v>8219</v>
      </c>
      <c r="G2163" t="s">
        <v>8224</v>
      </c>
      <c r="H2163" t="s">
        <v>8246</v>
      </c>
      <c r="I2163">
        <v>1443040059</v>
      </c>
      <c r="J2163" s="10">
        <f t="shared" si="132"/>
        <v>42270.852534722217</v>
      </c>
      <c r="K2163">
        <v>1440448059</v>
      </c>
      <c r="L2163" s="10">
        <f t="shared" si="133"/>
        <v>42240.852534722217</v>
      </c>
      <c r="M2163" t="b">
        <v>0</v>
      </c>
      <c r="N2163">
        <v>13</v>
      </c>
      <c r="O2163" t="b">
        <v>1</v>
      </c>
      <c r="P2163" t="s">
        <v>8276</v>
      </c>
      <c r="Q2163" s="5">
        <f t="shared" si="134"/>
        <v>1.1575</v>
      </c>
      <c r="R2163" s="6">
        <f t="shared" si="135"/>
        <v>35.615384615384613</v>
      </c>
      <c r="S2163" t="s">
        <v>8325</v>
      </c>
      <c r="T2163" t="s">
        <v>8326</v>
      </c>
    </row>
    <row r="2164" spans="1:20" ht="43.2" x14ac:dyDescent="0.3">
      <c r="A2164">
        <v>2162</v>
      </c>
      <c r="B2164" s="3" t="s">
        <v>2163</v>
      </c>
      <c r="C2164" s="3" t="s">
        <v>6272</v>
      </c>
      <c r="D2164">
        <v>4500</v>
      </c>
      <c r="E2164">
        <v>5052</v>
      </c>
      <c r="F2164" t="s">
        <v>8219</v>
      </c>
      <c r="G2164" t="s">
        <v>8224</v>
      </c>
      <c r="H2164" t="s">
        <v>8246</v>
      </c>
      <c r="I2164">
        <v>1406226191</v>
      </c>
      <c r="J2164" s="10">
        <f t="shared" si="132"/>
        <v>41844.766099537039</v>
      </c>
      <c r="K2164">
        <v>1403547791</v>
      </c>
      <c r="L2164" s="10">
        <f t="shared" si="133"/>
        <v>41813.766099537039</v>
      </c>
      <c r="M2164" t="b">
        <v>0</v>
      </c>
      <c r="N2164">
        <v>58</v>
      </c>
      <c r="O2164" t="b">
        <v>1</v>
      </c>
      <c r="P2164" t="s">
        <v>8276</v>
      </c>
      <c r="Q2164" s="5">
        <f t="shared" si="134"/>
        <v>1.1226666666666667</v>
      </c>
      <c r="R2164" s="6">
        <f t="shared" si="135"/>
        <v>87.103448275862064</v>
      </c>
      <c r="S2164" t="s">
        <v>8325</v>
      </c>
      <c r="T2164" t="s">
        <v>8326</v>
      </c>
    </row>
    <row r="2165" spans="1:20" ht="43.2" x14ac:dyDescent="0.3">
      <c r="A2165">
        <v>2163</v>
      </c>
      <c r="B2165" s="3" t="s">
        <v>2164</v>
      </c>
      <c r="C2165" s="3" t="s">
        <v>6273</v>
      </c>
      <c r="D2165">
        <v>2500</v>
      </c>
      <c r="E2165">
        <v>3305</v>
      </c>
      <c r="F2165" t="s">
        <v>8219</v>
      </c>
      <c r="G2165" t="s">
        <v>8224</v>
      </c>
      <c r="H2165" t="s">
        <v>8246</v>
      </c>
      <c r="I2165">
        <v>1433735400</v>
      </c>
      <c r="J2165" s="10">
        <f t="shared" si="132"/>
        <v>42163.159722222219</v>
      </c>
      <c r="K2165">
        <v>1429306520</v>
      </c>
      <c r="L2165" s="10">
        <f t="shared" si="133"/>
        <v>42111.899537037039</v>
      </c>
      <c r="M2165" t="b">
        <v>0</v>
      </c>
      <c r="N2165">
        <v>44</v>
      </c>
      <c r="O2165" t="b">
        <v>1</v>
      </c>
      <c r="P2165" t="s">
        <v>8276</v>
      </c>
      <c r="Q2165" s="5">
        <f t="shared" si="134"/>
        <v>1.3220000000000001</v>
      </c>
      <c r="R2165" s="6">
        <f t="shared" si="135"/>
        <v>75.11363636363636</v>
      </c>
      <c r="S2165" t="s">
        <v>8325</v>
      </c>
      <c r="T2165" t="s">
        <v>8326</v>
      </c>
    </row>
    <row r="2166" spans="1:20" ht="28.8" x14ac:dyDescent="0.3">
      <c r="A2166">
        <v>2164</v>
      </c>
      <c r="B2166" s="3" t="s">
        <v>2165</v>
      </c>
      <c r="C2166" s="3" t="s">
        <v>6274</v>
      </c>
      <c r="D2166">
        <v>5500</v>
      </c>
      <c r="E2166">
        <v>5645</v>
      </c>
      <c r="F2166" t="s">
        <v>8219</v>
      </c>
      <c r="G2166" t="s">
        <v>8224</v>
      </c>
      <c r="H2166" t="s">
        <v>8246</v>
      </c>
      <c r="I2166">
        <v>1466827140</v>
      </c>
      <c r="J2166" s="10">
        <f t="shared" si="132"/>
        <v>42546.165972222225</v>
      </c>
      <c r="K2166">
        <v>1464196414</v>
      </c>
      <c r="L2166" s="10">
        <f t="shared" si="133"/>
        <v>42515.71775462963</v>
      </c>
      <c r="M2166" t="b">
        <v>0</v>
      </c>
      <c r="N2166">
        <v>83</v>
      </c>
      <c r="O2166" t="b">
        <v>1</v>
      </c>
      <c r="P2166" t="s">
        <v>8276</v>
      </c>
      <c r="Q2166" s="5">
        <f t="shared" si="134"/>
        <v>1.0263636363636364</v>
      </c>
      <c r="R2166" s="6">
        <f t="shared" si="135"/>
        <v>68.01204819277109</v>
      </c>
      <c r="S2166" t="s">
        <v>8325</v>
      </c>
      <c r="T2166" t="s">
        <v>8326</v>
      </c>
    </row>
    <row r="2167" spans="1:20" ht="43.2" x14ac:dyDescent="0.3">
      <c r="A2167">
        <v>2165</v>
      </c>
      <c r="B2167" s="3" t="s">
        <v>2166</v>
      </c>
      <c r="C2167" s="3" t="s">
        <v>6275</v>
      </c>
      <c r="D2167">
        <v>2500</v>
      </c>
      <c r="E2167">
        <v>3466</v>
      </c>
      <c r="F2167" t="s">
        <v>8219</v>
      </c>
      <c r="G2167" t="s">
        <v>8230</v>
      </c>
      <c r="H2167" t="s">
        <v>8249</v>
      </c>
      <c r="I2167">
        <v>1460127635</v>
      </c>
      <c r="J2167" s="10">
        <f t="shared" si="132"/>
        <v>42468.625405092593</v>
      </c>
      <c r="K2167">
        <v>1457539235</v>
      </c>
      <c r="L2167" s="10">
        <f t="shared" si="133"/>
        <v>42438.667071759264</v>
      </c>
      <c r="M2167" t="b">
        <v>0</v>
      </c>
      <c r="N2167">
        <v>117</v>
      </c>
      <c r="O2167" t="b">
        <v>1</v>
      </c>
      <c r="P2167" t="s">
        <v>8276</v>
      </c>
      <c r="Q2167" s="5">
        <f t="shared" si="134"/>
        <v>1.3864000000000001</v>
      </c>
      <c r="R2167" s="6">
        <f t="shared" si="135"/>
        <v>29.623931623931625</v>
      </c>
      <c r="S2167" t="s">
        <v>8325</v>
      </c>
      <c r="T2167" t="s">
        <v>8326</v>
      </c>
    </row>
    <row r="2168" spans="1:20" ht="57.6" x14ac:dyDescent="0.3">
      <c r="A2168">
        <v>2166</v>
      </c>
      <c r="B2168" s="3" t="s">
        <v>2167</v>
      </c>
      <c r="C2168" s="3" t="s">
        <v>6276</v>
      </c>
      <c r="D2168">
        <v>2000</v>
      </c>
      <c r="E2168">
        <v>2932</v>
      </c>
      <c r="F2168" t="s">
        <v>8219</v>
      </c>
      <c r="G2168" t="s">
        <v>8224</v>
      </c>
      <c r="H2168" t="s">
        <v>8246</v>
      </c>
      <c r="I2168">
        <v>1417813618</v>
      </c>
      <c r="J2168" s="10">
        <f t="shared" si="132"/>
        <v>41978.879837962959</v>
      </c>
      <c r="K2168">
        <v>1413922018</v>
      </c>
      <c r="L2168" s="10">
        <f t="shared" si="133"/>
        <v>41933.838171296295</v>
      </c>
      <c r="M2168" t="b">
        <v>0</v>
      </c>
      <c r="N2168">
        <v>32</v>
      </c>
      <c r="O2168" t="b">
        <v>1</v>
      </c>
      <c r="P2168" t="s">
        <v>8276</v>
      </c>
      <c r="Q2168" s="5">
        <f t="shared" si="134"/>
        <v>1.466</v>
      </c>
      <c r="R2168" s="6">
        <f t="shared" si="135"/>
        <v>91.625</v>
      </c>
      <c r="S2168" t="s">
        <v>8325</v>
      </c>
      <c r="T2168" t="s">
        <v>8326</v>
      </c>
    </row>
    <row r="2169" spans="1:20" ht="28.8" x14ac:dyDescent="0.3">
      <c r="A2169">
        <v>2167</v>
      </c>
      <c r="B2169" s="3" t="s">
        <v>2168</v>
      </c>
      <c r="C2169" s="3" t="s">
        <v>6277</v>
      </c>
      <c r="D2169">
        <v>150</v>
      </c>
      <c r="E2169">
        <v>180</v>
      </c>
      <c r="F2169" t="s">
        <v>8219</v>
      </c>
      <c r="G2169" t="s">
        <v>8224</v>
      </c>
      <c r="H2169" t="s">
        <v>8246</v>
      </c>
      <c r="I2169">
        <v>1347672937</v>
      </c>
      <c r="J2169" s="10">
        <f t="shared" si="132"/>
        <v>41167.066400462965</v>
      </c>
      <c r="K2169">
        <v>1346463337</v>
      </c>
      <c r="L2169" s="10">
        <f t="shared" si="133"/>
        <v>41153.066400462965</v>
      </c>
      <c r="M2169" t="b">
        <v>0</v>
      </c>
      <c r="N2169">
        <v>8</v>
      </c>
      <c r="O2169" t="b">
        <v>1</v>
      </c>
      <c r="P2169" t="s">
        <v>8276</v>
      </c>
      <c r="Q2169" s="5">
        <f t="shared" si="134"/>
        <v>1.2</v>
      </c>
      <c r="R2169" s="6">
        <f t="shared" si="135"/>
        <v>22.5</v>
      </c>
      <c r="S2169" t="s">
        <v>8325</v>
      </c>
      <c r="T2169" t="s">
        <v>8326</v>
      </c>
    </row>
    <row r="2170" spans="1:20" ht="28.8" x14ac:dyDescent="0.3">
      <c r="A2170">
        <v>2168</v>
      </c>
      <c r="B2170" s="3" t="s">
        <v>2169</v>
      </c>
      <c r="C2170" s="3" t="s">
        <v>6278</v>
      </c>
      <c r="D2170">
        <v>18000</v>
      </c>
      <c r="E2170">
        <v>21884.69</v>
      </c>
      <c r="F2170" t="s">
        <v>8219</v>
      </c>
      <c r="G2170" t="s">
        <v>8224</v>
      </c>
      <c r="H2170" t="s">
        <v>8246</v>
      </c>
      <c r="I2170">
        <v>1486702800</v>
      </c>
      <c r="J2170" s="10">
        <f t="shared" si="132"/>
        <v>42776.208333333328</v>
      </c>
      <c r="K2170">
        <v>1484058261</v>
      </c>
      <c r="L2170" s="10">
        <f t="shared" si="133"/>
        <v>42745.600243055553</v>
      </c>
      <c r="M2170" t="b">
        <v>0</v>
      </c>
      <c r="N2170">
        <v>340</v>
      </c>
      <c r="O2170" t="b">
        <v>1</v>
      </c>
      <c r="P2170" t="s">
        <v>8276</v>
      </c>
      <c r="Q2170" s="5">
        <f t="shared" si="134"/>
        <v>1.215816111111111</v>
      </c>
      <c r="R2170" s="6">
        <f t="shared" si="135"/>
        <v>64.366735294117646</v>
      </c>
      <c r="S2170" t="s">
        <v>8325</v>
      </c>
      <c r="T2170" t="s">
        <v>8326</v>
      </c>
    </row>
    <row r="2171" spans="1:20" ht="57.6" x14ac:dyDescent="0.3">
      <c r="A2171">
        <v>2169</v>
      </c>
      <c r="B2171" s="3" t="s">
        <v>2170</v>
      </c>
      <c r="C2171" s="3" t="s">
        <v>6279</v>
      </c>
      <c r="D2171">
        <v>153</v>
      </c>
      <c r="E2171">
        <v>153</v>
      </c>
      <c r="F2171" t="s">
        <v>8219</v>
      </c>
      <c r="G2171" t="s">
        <v>8224</v>
      </c>
      <c r="H2171" t="s">
        <v>8246</v>
      </c>
      <c r="I2171">
        <v>1488473351</v>
      </c>
      <c r="J2171" s="10">
        <f t="shared" si="132"/>
        <v>42796.700821759259</v>
      </c>
      <c r="K2171">
        <v>1488214151</v>
      </c>
      <c r="L2171" s="10">
        <f t="shared" si="133"/>
        <v>42793.700821759259</v>
      </c>
      <c r="M2171" t="b">
        <v>0</v>
      </c>
      <c r="N2171">
        <v>7</v>
      </c>
      <c r="O2171" t="b">
        <v>1</v>
      </c>
      <c r="P2171" t="s">
        <v>8276</v>
      </c>
      <c r="Q2171" s="5">
        <f t="shared" si="134"/>
        <v>1</v>
      </c>
      <c r="R2171" s="6">
        <f t="shared" si="135"/>
        <v>21.857142857142858</v>
      </c>
      <c r="S2171" t="s">
        <v>8325</v>
      </c>
      <c r="T2171" t="s">
        <v>8326</v>
      </c>
    </row>
    <row r="2172" spans="1:20" ht="43.2" x14ac:dyDescent="0.3">
      <c r="A2172">
        <v>2170</v>
      </c>
      <c r="B2172" s="3" t="s">
        <v>2171</v>
      </c>
      <c r="C2172" s="3" t="s">
        <v>6280</v>
      </c>
      <c r="D2172">
        <v>350</v>
      </c>
      <c r="E2172">
        <v>633</v>
      </c>
      <c r="F2172" t="s">
        <v>8219</v>
      </c>
      <c r="G2172" t="s">
        <v>8224</v>
      </c>
      <c r="H2172" t="s">
        <v>8246</v>
      </c>
      <c r="I2172">
        <v>1440266422</v>
      </c>
      <c r="J2172" s="10">
        <f t="shared" si="132"/>
        <v>42238.750254629631</v>
      </c>
      <c r="K2172">
        <v>1436810422</v>
      </c>
      <c r="L2172" s="10">
        <f t="shared" si="133"/>
        <v>42198.750254629631</v>
      </c>
      <c r="M2172" t="b">
        <v>0</v>
      </c>
      <c r="N2172">
        <v>19</v>
      </c>
      <c r="O2172" t="b">
        <v>1</v>
      </c>
      <c r="P2172" t="s">
        <v>8276</v>
      </c>
      <c r="Q2172" s="5">
        <f t="shared" si="134"/>
        <v>1.8085714285714285</v>
      </c>
      <c r="R2172" s="6">
        <f t="shared" si="135"/>
        <v>33.315789473684212</v>
      </c>
      <c r="S2172" t="s">
        <v>8325</v>
      </c>
      <c r="T2172" t="s">
        <v>8326</v>
      </c>
    </row>
    <row r="2173" spans="1:20" ht="43.2" x14ac:dyDescent="0.3">
      <c r="A2173">
        <v>2171</v>
      </c>
      <c r="B2173" s="3" t="s">
        <v>2172</v>
      </c>
      <c r="C2173" s="3" t="s">
        <v>6281</v>
      </c>
      <c r="D2173">
        <v>4000</v>
      </c>
      <c r="E2173">
        <v>4243</v>
      </c>
      <c r="F2173" t="s">
        <v>8219</v>
      </c>
      <c r="G2173" t="s">
        <v>8224</v>
      </c>
      <c r="H2173" t="s">
        <v>8246</v>
      </c>
      <c r="I2173">
        <v>1434949200</v>
      </c>
      <c r="J2173" s="10">
        <f t="shared" si="132"/>
        <v>42177.208333333328</v>
      </c>
      <c r="K2173">
        <v>1431903495</v>
      </c>
      <c r="L2173" s="10">
        <f t="shared" si="133"/>
        <v>42141.95711805555</v>
      </c>
      <c r="M2173" t="b">
        <v>0</v>
      </c>
      <c r="N2173">
        <v>47</v>
      </c>
      <c r="O2173" t="b">
        <v>1</v>
      </c>
      <c r="P2173" t="s">
        <v>8276</v>
      </c>
      <c r="Q2173" s="5">
        <f t="shared" si="134"/>
        <v>1.0607500000000001</v>
      </c>
      <c r="R2173" s="6">
        <f t="shared" si="135"/>
        <v>90.276595744680847</v>
      </c>
      <c r="S2173" t="s">
        <v>8325</v>
      </c>
      <c r="T2173" t="s">
        <v>8326</v>
      </c>
    </row>
    <row r="2174" spans="1:20" ht="43.2" x14ac:dyDescent="0.3">
      <c r="A2174">
        <v>2172</v>
      </c>
      <c r="B2174" s="3" t="s">
        <v>2173</v>
      </c>
      <c r="C2174" s="3" t="s">
        <v>6282</v>
      </c>
      <c r="D2174">
        <v>1000</v>
      </c>
      <c r="E2174">
        <v>1000</v>
      </c>
      <c r="F2174" t="s">
        <v>8219</v>
      </c>
      <c r="G2174" t="s">
        <v>8224</v>
      </c>
      <c r="H2174" t="s">
        <v>8246</v>
      </c>
      <c r="I2174">
        <v>1429365320</v>
      </c>
      <c r="J2174" s="10">
        <f t="shared" si="132"/>
        <v>42112.580092592587</v>
      </c>
      <c r="K2174">
        <v>1426773320</v>
      </c>
      <c r="L2174" s="10">
        <f t="shared" si="133"/>
        <v>42082.580092592587</v>
      </c>
      <c r="M2174" t="b">
        <v>0</v>
      </c>
      <c r="N2174">
        <v>13</v>
      </c>
      <c r="O2174" t="b">
        <v>1</v>
      </c>
      <c r="P2174" t="s">
        <v>8276</v>
      </c>
      <c r="Q2174" s="5">
        <f t="shared" si="134"/>
        <v>1</v>
      </c>
      <c r="R2174" s="6">
        <f t="shared" si="135"/>
        <v>76.92307692307692</v>
      </c>
      <c r="S2174" t="s">
        <v>8325</v>
      </c>
      <c r="T2174" t="s">
        <v>8326</v>
      </c>
    </row>
    <row r="2175" spans="1:20" ht="43.2" x14ac:dyDescent="0.3">
      <c r="A2175">
        <v>2173</v>
      </c>
      <c r="B2175" s="3" t="s">
        <v>2174</v>
      </c>
      <c r="C2175" s="3" t="s">
        <v>6283</v>
      </c>
      <c r="D2175">
        <v>4200</v>
      </c>
      <c r="E2175">
        <v>5331</v>
      </c>
      <c r="F2175" t="s">
        <v>8219</v>
      </c>
      <c r="G2175" t="s">
        <v>8224</v>
      </c>
      <c r="H2175" t="s">
        <v>8246</v>
      </c>
      <c r="I2175">
        <v>1378785540</v>
      </c>
      <c r="J2175" s="10">
        <f t="shared" si="132"/>
        <v>41527.165972222225</v>
      </c>
      <c r="K2175">
        <v>1376066243</v>
      </c>
      <c r="L2175" s="10">
        <f t="shared" si="133"/>
        <v>41495.692627314813</v>
      </c>
      <c r="M2175" t="b">
        <v>0</v>
      </c>
      <c r="N2175">
        <v>90</v>
      </c>
      <c r="O2175" t="b">
        <v>1</v>
      </c>
      <c r="P2175" t="s">
        <v>8276</v>
      </c>
      <c r="Q2175" s="5">
        <f t="shared" si="134"/>
        <v>1.2692857142857144</v>
      </c>
      <c r="R2175" s="6">
        <f t="shared" si="135"/>
        <v>59.233333333333334</v>
      </c>
      <c r="S2175" t="s">
        <v>8325</v>
      </c>
      <c r="T2175" t="s">
        <v>8326</v>
      </c>
    </row>
    <row r="2176" spans="1:20" ht="57.6" x14ac:dyDescent="0.3">
      <c r="A2176">
        <v>2174</v>
      </c>
      <c r="B2176" s="3" t="s">
        <v>2175</v>
      </c>
      <c r="C2176" s="3" t="s">
        <v>6284</v>
      </c>
      <c r="D2176">
        <v>4000</v>
      </c>
      <c r="E2176">
        <v>4119</v>
      </c>
      <c r="F2176" t="s">
        <v>8219</v>
      </c>
      <c r="G2176" t="s">
        <v>8225</v>
      </c>
      <c r="H2176" t="s">
        <v>8247</v>
      </c>
      <c r="I2176">
        <v>1462453307</v>
      </c>
      <c r="J2176" s="10">
        <f t="shared" si="132"/>
        <v>42495.542905092589</v>
      </c>
      <c r="K2176">
        <v>1459861307</v>
      </c>
      <c r="L2176" s="10">
        <f t="shared" si="133"/>
        <v>42465.542905092589</v>
      </c>
      <c r="M2176" t="b">
        <v>0</v>
      </c>
      <c r="N2176">
        <v>63</v>
      </c>
      <c r="O2176" t="b">
        <v>1</v>
      </c>
      <c r="P2176" t="s">
        <v>8276</v>
      </c>
      <c r="Q2176" s="5">
        <f t="shared" si="134"/>
        <v>1.0297499999999999</v>
      </c>
      <c r="R2176" s="6">
        <f t="shared" si="135"/>
        <v>65.38095238095238</v>
      </c>
      <c r="S2176" t="s">
        <v>8325</v>
      </c>
      <c r="T2176" t="s">
        <v>8326</v>
      </c>
    </row>
    <row r="2177" spans="1:20" ht="43.2" x14ac:dyDescent="0.3">
      <c r="A2177">
        <v>2175</v>
      </c>
      <c r="B2177" s="3" t="s">
        <v>2176</v>
      </c>
      <c r="C2177" s="3" t="s">
        <v>6285</v>
      </c>
      <c r="D2177">
        <v>700</v>
      </c>
      <c r="E2177">
        <v>1750</v>
      </c>
      <c r="F2177" t="s">
        <v>8219</v>
      </c>
      <c r="G2177" t="s">
        <v>8224</v>
      </c>
      <c r="H2177" t="s">
        <v>8246</v>
      </c>
      <c r="I2177">
        <v>1469059986</v>
      </c>
      <c r="J2177" s="10">
        <f t="shared" si="132"/>
        <v>42572.009097222224</v>
      </c>
      <c r="K2177">
        <v>1468455186</v>
      </c>
      <c r="L2177" s="10">
        <f t="shared" si="133"/>
        <v>42565.009097222224</v>
      </c>
      <c r="M2177" t="b">
        <v>0</v>
      </c>
      <c r="N2177">
        <v>26</v>
      </c>
      <c r="O2177" t="b">
        <v>1</v>
      </c>
      <c r="P2177" t="s">
        <v>8276</v>
      </c>
      <c r="Q2177" s="5">
        <f t="shared" si="134"/>
        <v>2.5</v>
      </c>
      <c r="R2177" s="6">
        <f t="shared" si="135"/>
        <v>67.307692307692307</v>
      </c>
      <c r="S2177" t="s">
        <v>8325</v>
      </c>
      <c r="T2177" t="s">
        <v>8326</v>
      </c>
    </row>
    <row r="2178" spans="1:20" ht="43.2" x14ac:dyDescent="0.3">
      <c r="A2178">
        <v>2176</v>
      </c>
      <c r="B2178" s="3" t="s">
        <v>2177</v>
      </c>
      <c r="C2178" s="3" t="s">
        <v>6286</v>
      </c>
      <c r="D2178">
        <v>5000</v>
      </c>
      <c r="E2178">
        <v>6301</v>
      </c>
      <c r="F2178" t="s">
        <v>8219</v>
      </c>
      <c r="G2178" t="s">
        <v>8224</v>
      </c>
      <c r="H2178" t="s">
        <v>8246</v>
      </c>
      <c r="I2178">
        <v>1430579509</v>
      </c>
      <c r="J2178" s="10">
        <f t="shared" si="132"/>
        <v>42126.633206018523</v>
      </c>
      <c r="K2178">
        <v>1427987509</v>
      </c>
      <c r="L2178" s="10">
        <f t="shared" si="133"/>
        <v>42096.633206018523</v>
      </c>
      <c r="M2178" t="b">
        <v>0</v>
      </c>
      <c r="N2178">
        <v>71</v>
      </c>
      <c r="O2178" t="b">
        <v>1</v>
      </c>
      <c r="P2178" t="s">
        <v>8276</v>
      </c>
      <c r="Q2178" s="5">
        <f t="shared" si="134"/>
        <v>1.2602</v>
      </c>
      <c r="R2178" s="6">
        <f t="shared" si="135"/>
        <v>88.74647887323944</v>
      </c>
      <c r="S2178" t="s">
        <v>8325</v>
      </c>
      <c r="T2178" t="s">
        <v>8326</v>
      </c>
    </row>
    <row r="2179" spans="1:20" ht="72" x14ac:dyDescent="0.3">
      <c r="A2179">
        <v>2177</v>
      </c>
      <c r="B2179" s="3" t="s">
        <v>2178</v>
      </c>
      <c r="C2179" s="3" t="s">
        <v>6287</v>
      </c>
      <c r="D2179">
        <v>2500</v>
      </c>
      <c r="E2179">
        <v>2503</v>
      </c>
      <c r="F2179" t="s">
        <v>8219</v>
      </c>
      <c r="G2179" t="s">
        <v>8224</v>
      </c>
      <c r="H2179" t="s">
        <v>8246</v>
      </c>
      <c r="I2179">
        <v>1465192867</v>
      </c>
      <c r="J2179" s="10">
        <f t="shared" ref="J2179:J2242" si="136">(((I2179/60)/60)/24)+DATE(1970,1,1)</f>
        <v>42527.250775462962</v>
      </c>
      <c r="K2179">
        <v>1463032867</v>
      </c>
      <c r="L2179" s="10">
        <f t="shared" ref="L2179:L2242" si="137">(((K2179/60)/60)/24)+DATE(1970,1,1)</f>
        <v>42502.250775462962</v>
      </c>
      <c r="M2179" t="b">
        <v>0</v>
      </c>
      <c r="N2179">
        <v>38</v>
      </c>
      <c r="O2179" t="b">
        <v>1</v>
      </c>
      <c r="P2179" t="s">
        <v>8276</v>
      </c>
      <c r="Q2179" s="5">
        <f t="shared" ref="Q2179:Q2242" si="138">E2179/D2179</f>
        <v>1.0012000000000001</v>
      </c>
      <c r="R2179" s="6">
        <f t="shared" ref="R2179:R2242" si="139">E2179/N2179</f>
        <v>65.868421052631575</v>
      </c>
      <c r="S2179" t="s">
        <v>8325</v>
      </c>
      <c r="T2179" t="s">
        <v>8326</v>
      </c>
    </row>
    <row r="2180" spans="1:20" ht="43.2" x14ac:dyDescent="0.3">
      <c r="A2180">
        <v>2178</v>
      </c>
      <c r="B2180" s="3" t="s">
        <v>2179</v>
      </c>
      <c r="C2180" s="3" t="s">
        <v>6288</v>
      </c>
      <c r="D2180">
        <v>25000</v>
      </c>
      <c r="E2180">
        <v>34660</v>
      </c>
      <c r="F2180" t="s">
        <v>8219</v>
      </c>
      <c r="G2180" t="s">
        <v>8224</v>
      </c>
      <c r="H2180" t="s">
        <v>8246</v>
      </c>
      <c r="I2180">
        <v>1484752597</v>
      </c>
      <c r="J2180" s="10">
        <f t="shared" si="136"/>
        <v>42753.63653935185</v>
      </c>
      <c r="K2180">
        <v>1482160597</v>
      </c>
      <c r="L2180" s="10">
        <f t="shared" si="137"/>
        <v>42723.63653935185</v>
      </c>
      <c r="M2180" t="b">
        <v>0</v>
      </c>
      <c r="N2180">
        <v>859</v>
      </c>
      <c r="O2180" t="b">
        <v>1</v>
      </c>
      <c r="P2180" t="s">
        <v>8276</v>
      </c>
      <c r="Q2180" s="5">
        <f t="shared" si="138"/>
        <v>1.3864000000000001</v>
      </c>
      <c r="R2180" s="6">
        <f t="shared" si="139"/>
        <v>40.349243306169967</v>
      </c>
      <c r="S2180" t="s">
        <v>8325</v>
      </c>
      <c r="T2180" t="s">
        <v>8326</v>
      </c>
    </row>
    <row r="2181" spans="1:20" ht="43.2" x14ac:dyDescent="0.3">
      <c r="A2181">
        <v>2179</v>
      </c>
      <c r="B2181" s="3" t="s">
        <v>2180</v>
      </c>
      <c r="C2181" s="3" t="s">
        <v>6289</v>
      </c>
      <c r="D2181">
        <v>1000</v>
      </c>
      <c r="E2181">
        <v>1614</v>
      </c>
      <c r="F2181" t="s">
        <v>8219</v>
      </c>
      <c r="G2181" t="s">
        <v>8224</v>
      </c>
      <c r="H2181" t="s">
        <v>8246</v>
      </c>
      <c r="I2181">
        <v>1428725192</v>
      </c>
      <c r="J2181" s="10">
        <f t="shared" si="136"/>
        <v>42105.171203703707</v>
      </c>
      <c r="K2181">
        <v>1426133192</v>
      </c>
      <c r="L2181" s="10">
        <f t="shared" si="137"/>
        <v>42075.171203703707</v>
      </c>
      <c r="M2181" t="b">
        <v>0</v>
      </c>
      <c r="N2181">
        <v>21</v>
      </c>
      <c r="O2181" t="b">
        <v>1</v>
      </c>
      <c r="P2181" t="s">
        <v>8276</v>
      </c>
      <c r="Q2181" s="5">
        <f t="shared" si="138"/>
        <v>1.6140000000000001</v>
      </c>
      <c r="R2181" s="6">
        <f t="shared" si="139"/>
        <v>76.857142857142861</v>
      </c>
      <c r="S2181" t="s">
        <v>8325</v>
      </c>
      <c r="T2181" t="s">
        <v>8326</v>
      </c>
    </row>
    <row r="2182" spans="1:20" ht="28.8" x14ac:dyDescent="0.3">
      <c r="A2182">
        <v>2180</v>
      </c>
      <c r="B2182" s="3" t="s">
        <v>2181</v>
      </c>
      <c r="C2182" s="3" t="s">
        <v>6290</v>
      </c>
      <c r="D2182">
        <v>5000</v>
      </c>
      <c r="E2182">
        <v>5359.21</v>
      </c>
      <c r="F2182" t="s">
        <v>8219</v>
      </c>
      <c r="G2182" t="s">
        <v>8224</v>
      </c>
      <c r="H2182" t="s">
        <v>8246</v>
      </c>
      <c r="I2182">
        <v>1447434268</v>
      </c>
      <c r="J2182" s="10">
        <f t="shared" si="136"/>
        <v>42321.711435185185</v>
      </c>
      <c r="K2182">
        <v>1443801868</v>
      </c>
      <c r="L2182" s="10">
        <f t="shared" si="137"/>
        <v>42279.669768518521</v>
      </c>
      <c r="M2182" t="b">
        <v>0</v>
      </c>
      <c r="N2182">
        <v>78</v>
      </c>
      <c r="O2182" t="b">
        <v>1</v>
      </c>
      <c r="P2182" t="s">
        <v>8276</v>
      </c>
      <c r="Q2182" s="5">
        <f t="shared" si="138"/>
        <v>1.071842</v>
      </c>
      <c r="R2182" s="6">
        <f t="shared" si="139"/>
        <v>68.707820512820518</v>
      </c>
      <c r="S2182" t="s">
        <v>8325</v>
      </c>
      <c r="T2182" t="s">
        <v>8326</v>
      </c>
    </row>
    <row r="2183" spans="1:20" ht="57.6" x14ac:dyDescent="0.3">
      <c r="A2183">
        <v>2181</v>
      </c>
      <c r="B2183" s="3" t="s">
        <v>2182</v>
      </c>
      <c r="C2183" s="3" t="s">
        <v>6291</v>
      </c>
      <c r="D2183">
        <v>2000</v>
      </c>
      <c r="E2183">
        <v>3062</v>
      </c>
      <c r="F2183" t="s">
        <v>8219</v>
      </c>
      <c r="G2183" t="s">
        <v>8224</v>
      </c>
      <c r="H2183" t="s">
        <v>8246</v>
      </c>
      <c r="I2183">
        <v>1487635653</v>
      </c>
      <c r="J2183" s="10">
        <f t="shared" si="136"/>
        <v>42787.005243055552</v>
      </c>
      <c r="K2183">
        <v>1486426053</v>
      </c>
      <c r="L2183" s="10">
        <f t="shared" si="137"/>
        <v>42773.005243055552</v>
      </c>
      <c r="M2183" t="b">
        <v>0</v>
      </c>
      <c r="N2183">
        <v>53</v>
      </c>
      <c r="O2183" t="b">
        <v>1</v>
      </c>
      <c r="P2183" t="s">
        <v>8297</v>
      </c>
      <c r="Q2183" s="5">
        <f t="shared" si="138"/>
        <v>1.5309999999999999</v>
      </c>
      <c r="R2183" s="6">
        <f t="shared" si="139"/>
        <v>57.773584905660378</v>
      </c>
      <c r="S2183" t="s">
        <v>8333</v>
      </c>
      <c r="T2183" t="s">
        <v>8351</v>
      </c>
    </row>
    <row r="2184" spans="1:20" ht="43.2" x14ac:dyDescent="0.3">
      <c r="A2184">
        <v>2182</v>
      </c>
      <c r="B2184" s="3" t="s">
        <v>2183</v>
      </c>
      <c r="C2184" s="3" t="s">
        <v>6292</v>
      </c>
      <c r="D2184">
        <v>3000</v>
      </c>
      <c r="E2184">
        <v>15725</v>
      </c>
      <c r="F2184" t="s">
        <v>8219</v>
      </c>
      <c r="G2184" t="s">
        <v>8229</v>
      </c>
      <c r="H2184" t="s">
        <v>8251</v>
      </c>
      <c r="I2184">
        <v>1412285825</v>
      </c>
      <c r="J2184" s="10">
        <f t="shared" si="136"/>
        <v>41914.900752314818</v>
      </c>
      <c r="K2184">
        <v>1409261825</v>
      </c>
      <c r="L2184" s="10">
        <f t="shared" si="137"/>
        <v>41879.900752314818</v>
      </c>
      <c r="M2184" t="b">
        <v>0</v>
      </c>
      <c r="N2184">
        <v>356</v>
      </c>
      <c r="O2184" t="b">
        <v>1</v>
      </c>
      <c r="P2184" t="s">
        <v>8297</v>
      </c>
      <c r="Q2184" s="5">
        <f t="shared" si="138"/>
        <v>5.2416666666666663</v>
      </c>
      <c r="R2184" s="6">
        <f t="shared" si="139"/>
        <v>44.171348314606739</v>
      </c>
      <c r="S2184" t="s">
        <v>8333</v>
      </c>
      <c r="T2184" t="s">
        <v>8351</v>
      </c>
    </row>
    <row r="2185" spans="1:20" ht="43.2" x14ac:dyDescent="0.3">
      <c r="A2185">
        <v>2183</v>
      </c>
      <c r="B2185" s="3" t="s">
        <v>2184</v>
      </c>
      <c r="C2185" s="3" t="s">
        <v>6293</v>
      </c>
      <c r="D2185">
        <v>1800</v>
      </c>
      <c r="E2185">
        <v>8807</v>
      </c>
      <c r="F2185" t="s">
        <v>8219</v>
      </c>
      <c r="G2185" t="s">
        <v>8224</v>
      </c>
      <c r="H2185" t="s">
        <v>8246</v>
      </c>
      <c r="I2185">
        <v>1486616400</v>
      </c>
      <c r="J2185" s="10">
        <f t="shared" si="136"/>
        <v>42775.208333333328</v>
      </c>
      <c r="K2185">
        <v>1484037977</v>
      </c>
      <c r="L2185" s="10">
        <f t="shared" si="137"/>
        <v>42745.365474537044</v>
      </c>
      <c r="M2185" t="b">
        <v>0</v>
      </c>
      <c r="N2185">
        <v>279</v>
      </c>
      <c r="O2185" t="b">
        <v>1</v>
      </c>
      <c r="P2185" t="s">
        <v>8297</v>
      </c>
      <c r="Q2185" s="5">
        <f t="shared" si="138"/>
        <v>4.8927777777777779</v>
      </c>
      <c r="R2185" s="6">
        <f t="shared" si="139"/>
        <v>31.566308243727597</v>
      </c>
      <c r="S2185" t="s">
        <v>8333</v>
      </c>
      <c r="T2185" t="s">
        <v>8351</v>
      </c>
    </row>
    <row r="2186" spans="1:20" ht="57.6" x14ac:dyDescent="0.3">
      <c r="A2186">
        <v>2184</v>
      </c>
      <c r="B2186" s="3" t="s">
        <v>2185</v>
      </c>
      <c r="C2186" s="3" t="s">
        <v>6294</v>
      </c>
      <c r="D2186">
        <v>10000</v>
      </c>
      <c r="E2186">
        <v>28474</v>
      </c>
      <c r="F2186" t="s">
        <v>8219</v>
      </c>
      <c r="G2186" t="s">
        <v>8224</v>
      </c>
      <c r="H2186" t="s">
        <v>8246</v>
      </c>
      <c r="I2186">
        <v>1453737600</v>
      </c>
      <c r="J2186" s="10">
        <f t="shared" si="136"/>
        <v>42394.666666666672</v>
      </c>
      <c r="K2186">
        <v>1452530041</v>
      </c>
      <c r="L2186" s="10">
        <f t="shared" si="137"/>
        <v>42380.690289351856</v>
      </c>
      <c r="M2186" t="b">
        <v>1</v>
      </c>
      <c r="N2186">
        <v>266</v>
      </c>
      <c r="O2186" t="b">
        <v>1</v>
      </c>
      <c r="P2186" t="s">
        <v>8297</v>
      </c>
      <c r="Q2186" s="5">
        <f t="shared" si="138"/>
        <v>2.8473999999999999</v>
      </c>
      <c r="R2186" s="6">
        <f t="shared" si="139"/>
        <v>107.04511278195488</v>
      </c>
      <c r="S2186" t="s">
        <v>8333</v>
      </c>
      <c r="T2186" t="s">
        <v>8351</v>
      </c>
    </row>
    <row r="2187" spans="1:20" ht="43.2" x14ac:dyDescent="0.3">
      <c r="A2187">
        <v>2185</v>
      </c>
      <c r="B2187" s="3" t="s">
        <v>2186</v>
      </c>
      <c r="C2187" s="3" t="s">
        <v>6295</v>
      </c>
      <c r="D2187">
        <v>5000</v>
      </c>
      <c r="E2187">
        <v>92848.5</v>
      </c>
      <c r="F2187" t="s">
        <v>8219</v>
      </c>
      <c r="G2187" t="s">
        <v>8225</v>
      </c>
      <c r="H2187" t="s">
        <v>8247</v>
      </c>
      <c r="I2187">
        <v>1364286239</v>
      </c>
      <c r="J2187" s="10">
        <f t="shared" si="136"/>
        <v>41359.349988425929</v>
      </c>
      <c r="K2187">
        <v>1360830239</v>
      </c>
      <c r="L2187" s="10">
        <f t="shared" si="137"/>
        <v>41319.349988425929</v>
      </c>
      <c r="M2187" t="b">
        <v>0</v>
      </c>
      <c r="N2187">
        <v>623</v>
      </c>
      <c r="O2187" t="b">
        <v>1</v>
      </c>
      <c r="P2187" t="s">
        <v>8297</v>
      </c>
      <c r="Q2187" s="5">
        <f t="shared" si="138"/>
        <v>18.569700000000001</v>
      </c>
      <c r="R2187" s="6">
        <f t="shared" si="139"/>
        <v>149.03451043338683</v>
      </c>
      <c r="S2187" t="s">
        <v>8333</v>
      </c>
      <c r="T2187" t="s">
        <v>8351</v>
      </c>
    </row>
    <row r="2188" spans="1:20" ht="43.2" x14ac:dyDescent="0.3">
      <c r="A2188">
        <v>2186</v>
      </c>
      <c r="B2188" s="3" t="s">
        <v>2187</v>
      </c>
      <c r="C2188" s="3" t="s">
        <v>6296</v>
      </c>
      <c r="D2188">
        <v>20000</v>
      </c>
      <c r="E2188">
        <v>21935</v>
      </c>
      <c r="F2188" t="s">
        <v>8219</v>
      </c>
      <c r="G2188" t="s">
        <v>8224</v>
      </c>
      <c r="H2188" t="s">
        <v>8246</v>
      </c>
      <c r="I2188">
        <v>1473213600</v>
      </c>
      <c r="J2188" s="10">
        <f t="shared" si="136"/>
        <v>42620.083333333328</v>
      </c>
      <c r="K2188">
        <v>1470062743</v>
      </c>
      <c r="L2188" s="10">
        <f t="shared" si="137"/>
        <v>42583.615081018521</v>
      </c>
      <c r="M2188" t="b">
        <v>0</v>
      </c>
      <c r="N2188">
        <v>392</v>
      </c>
      <c r="O2188" t="b">
        <v>1</v>
      </c>
      <c r="P2188" t="s">
        <v>8297</v>
      </c>
      <c r="Q2188" s="5">
        <f t="shared" si="138"/>
        <v>1.0967499999999999</v>
      </c>
      <c r="R2188" s="6">
        <f t="shared" si="139"/>
        <v>55.956632653061227</v>
      </c>
      <c r="S2188" t="s">
        <v>8333</v>
      </c>
      <c r="T2188" t="s">
        <v>8351</v>
      </c>
    </row>
    <row r="2189" spans="1:20" ht="43.2" x14ac:dyDescent="0.3">
      <c r="A2189">
        <v>2187</v>
      </c>
      <c r="B2189" s="3" t="s">
        <v>2188</v>
      </c>
      <c r="C2189" s="3" t="s">
        <v>6297</v>
      </c>
      <c r="D2189">
        <v>20000</v>
      </c>
      <c r="E2189">
        <v>202928.5</v>
      </c>
      <c r="F2189" t="s">
        <v>8219</v>
      </c>
      <c r="G2189" t="s">
        <v>8224</v>
      </c>
      <c r="H2189" t="s">
        <v>8246</v>
      </c>
      <c r="I2189">
        <v>1428033540</v>
      </c>
      <c r="J2189" s="10">
        <f t="shared" si="136"/>
        <v>42097.165972222225</v>
      </c>
      <c r="K2189">
        <v>1425531666</v>
      </c>
      <c r="L2189" s="10">
        <f t="shared" si="137"/>
        <v>42068.209097222221</v>
      </c>
      <c r="M2189" t="b">
        <v>1</v>
      </c>
      <c r="N2189">
        <v>3562</v>
      </c>
      <c r="O2189" t="b">
        <v>1</v>
      </c>
      <c r="P2189" t="s">
        <v>8297</v>
      </c>
      <c r="Q2189" s="5">
        <f t="shared" si="138"/>
        <v>10.146425000000001</v>
      </c>
      <c r="R2189" s="6">
        <f t="shared" si="139"/>
        <v>56.970381807973048</v>
      </c>
      <c r="S2189" t="s">
        <v>8333</v>
      </c>
      <c r="T2189" t="s">
        <v>8351</v>
      </c>
    </row>
    <row r="2190" spans="1:20" ht="43.2" x14ac:dyDescent="0.3">
      <c r="A2190">
        <v>2188</v>
      </c>
      <c r="B2190" s="3" t="s">
        <v>2189</v>
      </c>
      <c r="C2190" s="3" t="s">
        <v>6298</v>
      </c>
      <c r="D2190">
        <v>5494</v>
      </c>
      <c r="E2190">
        <v>22645</v>
      </c>
      <c r="F2190" t="s">
        <v>8219</v>
      </c>
      <c r="G2190" t="s">
        <v>8226</v>
      </c>
      <c r="H2190" t="s">
        <v>8248</v>
      </c>
      <c r="I2190">
        <v>1477414800</v>
      </c>
      <c r="J2190" s="10">
        <f t="shared" si="136"/>
        <v>42668.708333333328</v>
      </c>
      <c r="K2190">
        <v>1474380241</v>
      </c>
      <c r="L2190" s="10">
        <f t="shared" si="137"/>
        <v>42633.586122685185</v>
      </c>
      <c r="M2190" t="b">
        <v>0</v>
      </c>
      <c r="N2190">
        <v>514</v>
      </c>
      <c r="O2190" t="b">
        <v>1</v>
      </c>
      <c r="P2190" t="s">
        <v>8297</v>
      </c>
      <c r="Q2190" s="5">
        <f t="shared" si="138"/>
        <v>4.1217692027666546</v>
      </c>
      <c r="R2190" s="6">
        <f t="shared" si="139"/>
        <v>44.056420233463037</v>
      </c>
      <c r="S2190" t="s">
        <v>8333</v>
      </c>
      <c r="T2190" t="s">
        <v>8351</v>
      </c>
    </row>
    <row r="2191" spans="1:20" ht="43.2" x14ac:dyDescent="0.3">
      <c r="A2191">
        <v>2189</v>
      </c>
      <c r="B2191" s="3" t="s">
        <v>2190</v>
      </c>
      <c r="C2191" s="3" t="s">
        <v>6299</v>
      </c>
      <c r="D2191">
        <v>1200</v>
      </c>
      <c r="E2191">
        <v>6039</v>
      </c>
      <c r="F2191" t="s">
        <v>8219</v>
      </c>
      <c r="G2191" t="s">
        <v>8225</v>
      </c>
      <c r="H2191" t="s">
        <v>8247</v>
      </c>
      <c r="I2191">
        <v>1461276000</v>
      </c>
      <c r="J2191" s="10">
        <f t="shared" si="136"/>
        <v>42481.916666666672</v>
      </c>
      <c r="K2191">
        <v>1460055300</v>
      </c>
      <c r="L2191" s="10">
        <f t="shared" si="137"/>
        <v>42467.788194444445</v>
      </c>
      <c r="M2191" t="b">
        <v>0</v>
      </c>
      <c r="N2191">
        <v>88</v>
      </c>
      <c r="O2191" t="b">
        <v>1</v>
      </c>
      <c r="P2191" t="s">
        <v>8297</v>
      </c>
      <c r="Q2191" s="5">
        <f t="shared" si="138"/>
        <v>5.0324999999999998</v>
      </c>
      <c r="R2191" s="6">
        <f t="shared" si="139"/>
        <v>68.625</v>
      </c>
      <c r="S2191" t="s">
        <v>8333</v>
      </c>
      <c r="T2191" t="s">
        <v>8351</v>
      </c>
    </row>
    <row r="2192" spans="1:20" ht="43.2" x14ac:dyDescent="0.3">
      <c r="A2192">
        <v>2190</v>
      </c>
      <c r="B2192" s="3" t="s">
        <v>2191</v>
      </c>
      <c r="C2192" s="3" t="s">
        <v>6300</v>
      </c>
      <c r="D2192">
        <v>19000</v>
      </c>
      <c r="E2192">
        <v>35076</v>
      </c>
      <c r="F2192" t="s">
        <v>8219</v>
      </c>
      <c r="G2192" t="s">
        <v>8224</v>
      </c>
      <c r="H2192" t="s">
        <v>8246</v>
      </c>
      <c r="I2192">
        <v>1458716340</v>
      </c>
      <c r="J2192" s="10">
        <f t="shared" si="136"/>
        <v>42452.290972222225</v>
      </c>
      <c r="K2192">
        <v>1455721204</v>
      </c>
      <c r="L2192" s="10">
        <f t="shared" si="137"/>
        <v>42417.625046296293</v>
      </c>
      <c r="M2192" t="b">
        <v>0</v>
      </c>
      <c r="N2192">
        <v>537</v>
      </c>
      <c r="O2192" t="b">
        <v>1</v>
      </c>
      <c r="P2192" t="s">
        <v>8297</v>
      </c>
      <c r="Q2192" s="5">
        <f t="shared" si="138"/>
        <v>1.8461052631578947</v>
      </c>
      <c r="R2192" s="6">
        <f t="shared" si="139"/>
        <v>65.318435754189949</v>
      </c>
      <c r="S2192" t="s">
        <v>8333</v>
      </c>
      <c r="T2192" t="s">
        <v>8351</v>
      </c>
    </row>
    <row r="2193" spans="1:20" ht="43.2" x14ac:dyDescent="0.3">
      <c r="A2193">
        <v>2191</v>
      </c>
      <c r="B2193" s="3" t="s">
        <v>2192</v>
      </c>
      <c r="C2193" s="3" t="s">
        <v>6301</v>
      </c>
      <c r="D2193">
        <v>750</v>
      </c>
      <c r="E2193">
        <v>898</v>
      </c>
      <c r="F2193" t="s">
        <v>8219</v>
      </c>
      <c r="G2193" t="s">
        <v>8225</v>
      </c>
      <c r="H2193" t="s">
        <v>8247</v>
      </c>
      <c r="I2193">
        <v>1487102427</v>
      </c>
      <c r="J2193" s="10">
        <f t="shared" si="136"/>
        <v>42780.833645833336</v>
      </c>
      <c r="K2193">
        <v>1486065627</v>
      </c>
      <c r="L2193" s="10">
        <f t="shared" si="137"/>
        <v>42768.833645833336</v>
      </c>
      <c r="M2193" t="b">
        <v>0</v>
      </c>
      <c r="N2193">
        <v>25</v>
      </c>
      <c r="O2193" t="b">
        <v>1</v>
      </c>
      <c r="P2193" t="s">
        <v>8297</v>
      </c>
      <c r="Q2193" s="5">
        <f t="shared" si="138"/>
        <v>1.1973333333333334</v>
      </c>
      <c r="R2193" s="6">
        <f t="shared" si="139"/>
        <v>35.92</v>
      </c>
      <c r="S2193" t="s">
        <v>8333</v>
      </c>
      <c r="T2193" t="s">
        <v>8351</v>
      </c>
    </row>
    <row r="2194" spans="1:20" ht="43.2" x14ac:dyDescent="0.3">
      <c r="A2194">
        <v>2192</v>
      </c>
      <c r="B2194" s="3" t="s">
        <v>2193</v>
      </c>
      <c r="C2194" s="3" t="s">
        <v>6302</v>
      </c>
      <c r="D2194">
        <v>12000</v>
      </c>
      <c r="E2194">
        <v>129748.82</v>
      </c>
      <c r="F2194" t="s">
        <v>8219</v>
      </c>
      <c r="G2194" t="s">
        <v>8225</v>
      </c>
      <c r="H2194" t="s">
        <v>8247</v>
      </c>
      <c r="I2194">
        <v>1481842800</v>
      </c>
      <c r="J2194" s="10">
        <f t="shared" si="136"/>
        <v>42719.958333333328</v>
      </c>
      <c r="K2194">
        <v>1479414344</v>
      </c>
      <c r="L2194" s="10">
        <f t="shared" si="137"/>
        <v>42691.8512037037</v>
      </c>
      <c r="M2194" t="b">
        <v>0</v>
      </c>
      <c r="N2194">
        <v>3238</v>
      </c>
      <c r="O2194" t="b">
        <v>1</v>
      </c>
      <c r="P2194" t="s">
        <v>8297</v>
      </c>
      <c r="Q2194" s="5">
        <f t="shared" si="138"/>
        <v>10.812401666666668</v>
      </c>
      <c r="R2194" s="6">
        <f t="shared" si="139"/>
        <v>40.070667078443485</v>
      </c>
      <c r="S2194" t="s">
        <v>8333</v>
      </c>
      <c r="T2194" t="s">
        <v>8351</v>
      </c>
    </row>
    <row r="2195" spans="1:20" ht="57.6" x14ac:dyDescent="0.3">
      <c r="A2195">
        <v>2193</v>
      </c>
      <c r="B2195" s="3" t="s">
        <v>2194</v>
      </c>
      <c r="C2195" s="3" t="s">
        <v>6303</v>
      </c>
      <c r="D2195">
        <v>15000</v>
      </c>
      <c r="E2195">
        <v>67856</v>
      </c>
      <c r="F2195" t="s">
        <v>8219</v>
      </c>
      <c r="G2195" t="s">
        <v>8224</v>
      </c>
      <c r="H2195" t="s">
        <v>8246</v>
      </c>
      <c r="I2195">
        <v>1479704340</v>
      </c>
      <c r="J2195" s="10">
        <f t="shared" si="136"/>
        <v>42695.207638888889</v>
      </c>
      <c r="K2195">
        <v>1477043072</v>
      </c>
      <c r="L2195" s="10">
        <f t="shared" si="137"/>
        <v>42664.405925925923</v>
      </c>
      <c r="M2195" t="b">
        <v>0</v>
      </c>
      <c r="N2195">
        <v>897</v>
      </c>
      <c r="O2195" t="b">
        <v>1</v>
      </c>
      <c r="P2195" t="s">
        <v>8297</v>
      </c>
      <c r="Q2195" s="5">
        <f t="shared" si="138"/>
        <v>4.5237333333333334</v>
      </c>
      <c r="R2195" s="6">
        <f t="shared" si="139"/>
        <v>75.647714604236342</v>
      </c>
      <c r="S2195" t="s">
        <v>8333</v>
      </c>
      <c r="T2195" t="s">
        <v>8351</v>
      </c>
    </row>
    <row r="2196" spans="1:20" ht="57.6" x14ac:dyDescent="0.3">
      <c r="A2196">
        <v>2194</v>
      </c>
      <c r="B2196" s="3" t="s">
        <v>2195</v>
      </c>
      <c r="C2196" s="3" t="s">
        <v>6304</v>
      </c>
      <c r="D2196">
        <v>10000</v>
      </c>
      <c r="E2196">
        <v>53737</v>
      </c>
      <c r="F2196" t="s">
        <v>8219</v>
      </c>
      <c r="G2196" t="s">
        <v>8224</v>
      </c>
      <c r="H2196" t="s">
        <v>8246</v>
      </c>
      <c r="I2196">
        <v>1459012290</v>
      </c>
      <c r="J2196" s="10">
        <f t="shared" si="136"/>
        <v>42455.716319444444</v>
      </c>
      <c r="K2196">
        <v>1456423890</v>
      </c>
      <c r="L2196" s="10">
        <f t="shared" si="137"/>
        <v>42425.757986111115</v>
      </c>
      <c r="M2196" t="b">
        <v>0</v>
      </c>
      <c r="N2196">
        <v>878</v>
      </c>
      <c r="O2196" t="b">
        <v>1</v>
      </c>
      <c r="P2196" t="s">
        <v>8297</v>
      </c>
      <c r="Q2196" s="5">
        <f t="shared" si="138"/>
        <v>5.3737000000000004</v>
      </c>
      <c r="R2196" s="6">
        <f t="shared" si="139"/>
        <v>61.203872437357631</v>
      </c>
      <c r="S2196" t="s">
        <v>8333</v>
      </c>
      <c r="T2196" t="s">
        <v>8351</v>
      </c>
    </row>
    <row r="2197" spans="1:20" ht="28.8" x14ac:dyDescent="0.3">
      <c r="A2197">
        <v>2195</v>
      </c>
      <c r="B2197" s="3" t="s">
        <v>2196</v>
      </c>
      <c r="C2197" s="3" t="s">
        <v>6305</v>
      </c>
      <c r="D2197">
        <v>4600</v>
      </c>
      <c r="E2197">
        <v>5535</v>
      </c>
      <c r="F2197" t="s">
        <v>8219</v>
      </c>
      <c r="G2197" t="s">
        <v>8224</v>
      </c>
      <c r="H2197" t="s">
        <v>8246</v>
      </c>
      <c r="I2197">
        <v>1439317900</v>
      </c>
      <c r="J2197" s="10">
        <f t="shared" si="136"/>
        <v>42227.771990740745</v>
      </c>
      <c r="K2197">
        <v>1436725900</v>
      </c>
      <c r="L2197" s="10">
        <f t="shared" si="137"/>
        <v>42197.771990740745</v>
      </c>
      <c r="M2197" t="b">
        <v>0</v>
      </c>
      <c r="N2197">
        <v>115</v>
      </c>
      <c r="O2197" t="b">
        <v>1</v>
      </c>
      <c r="P2197" t="s">
        <v>8297</v>
      </c>
      <c r="Q2197" s="5">
        <f t="shared" si="138"/>
        <v>1.2032608695652174</v>
      </c>
      <c r="R2197" s="6">
        <f t="shared" si="139"/>
        <v>48.130434782608695</v>
      </c>
      <c r="S2197" t="s">
        <v>8333</v>
      </c>
      <c r="T2197" t="s">
        <v>8351</v>
      </c>
    </row>
    <row r="2198" spans="1:20" ht="28.8" x14ac:dyDescent="0.3">
      <c r="A2198">
        <v>2196</v>
      </c>
      <c r="B2198" s="3" t="s">
        <v>2197</v>
      </c>
      <c r="C2198" s="3" t="s">
        <v>6306</v>
      </c>
      <c r="D2198">
        <v>14000</v>
      </c>
      <c r="E2198">
        <v>15937</v>
      </c>
      <c r="F2198" t="s">
        <v>8219</v>
      </c>
      <c r="G2198" t="s">
        <v>8224</v>
      </c>
      <c r="H2198" t="s">
        <v>8246</v>
      </c>
      <c r="I2198">
        <v>1480662000</v>
      </c>
      <c r="J2198" s="10">
        <f t="shared" si="136"/>
        <v>42706.291666666672</v>
      </c>
      <c r="K2198">
        <v>1478000502</v>
      </c>
      <c r="L2198" s="10">
        <f t="shared" si="137"/>
        <v>42675.487291666665</v>
      </c>
      <c r="M2198" t="b">
        <v>0</v>
      </c>
      <c r="N2198">
        <v>234</v>
      </c>
      <c r="O2198" t="b">
        <v>1</v>
      </c>
      <c r="P2198" t="s">
        <v>8297</v>
      </c>
      <c r="Q2198" s="5">
        <f t="shared" si="138"/>
        <v>1.1383571428571428</v>
      </c>
      <c r="R2198" s="6">
        <f t="shared" si="139"/>
        <v>68.106837606837601</v>
      </c>
      <c r="S2198" t="s">
        <v>8333</v>
      </c>
      <c r="T2198" t="s">
        <v>8351</v>
      </c>
    </row>
    <row r="2199" spans="1:20" ht="43.2" x14ac:dyDescent="0.3">
      <c r="A2199">
        <v>2197</v>
      </c>
      <c r="B2199" s="3" t="s">
        <v>2198</v>
      </c>
      <c r="C2199" s="3" t="s">
        <v>6307</v>
      </c>
      <c r="D2199">
        <v>30000</v>
      </c>
      <c r="E2199">
        <v>285309.33</v>
      </c>
      <c r="F2199" t="s">
        <v>8219</v>
      </c>
      <c r="G2199" t="s">
        <v>8224</v>
      </c>
      <c r="H2199" t="s">
        <v>8246</v>
      </c>
      <c r="I2199">
        <v>1425132059</v>
      </c>
      <c r="J2199" s="10">
        <f t="shared" si="136"/>
        <v>42063.584016203706</v>
      </c>
      <c r="K2199">
        <v>1422540059</v>
      </c>
      <c r="L2199" s="10">
        <f t="shared" si="137"/>
        <v>42033.584016203706</v>
      </c>
      <c r="M2199" t="b">
        <v>0</v>
      </c>
      <c r="N2199">
        <v>4330</v>
      </c>
      <c r="O2199" t="b">
        <v>1</v>
      </c>
      <c r="P2199" t="s">
        <v>8297</v>
      </c>
      <c r="Q2199" s="5">
        <f t="shared" si="138"/>
        <v>9.5103109999999997</v>
      </c>
      <c r="R2199" s="6">
        <f t="shared" si="139"/>
        <v>65.891300230946882</v>
      </c>
      <c r="S2199" t="s">
        <v>8333</v>
      </c>
      <c r="T2199" t="s">
        <v>8351</v>
      </c>
    </row>
    <row r="2200" spans="1:20" ht="43.2" x14ac:dyDescent="0.3">
      <c r="A2200">
        <v>2198</v>
      </c>
      <c r="B2200" s="3" t="s">
        <v>2199</v>
      </c>
      <c r="C2200" s="3" t="s">
        <v>6308</v>
      </c>
      <c r="D2200">
        <v>40000</v>
      </c>
      <c r="E2200">
        <v>53157</v>
      </c>
      <c r="F2200" t="s">
        <v>8219</v>
      </c>
      <c r="G2200" t="s">
        <v>8224</v>
      </c>
      <c r="H2200" t="s">
        <v>8246</v>
      </c>
      <c r="I2200">
        <v>1447507200</v>
      </c>
      <c r="J2200" s="10">
        <f t="shared" si="136"/>
        <v>42322.555555555555</v>
      </c>
      <c r="K2200">
        <v>1444911600</v>
      </c>
      <c r="L2200" s="10">
        <f t="shared" si="137"/>
        <v>42292.513888888891</v>
      </c>
      <c r="M2200" t="b">
        <v>0</v>
      </c>
      <c r="N2200">
        <v>651</v>
      </c>
      <c r="O2200" t="b">
        <v>1</v>
      </c>
      <c r="P2200" t="s">
        <v>8297</v>
      </c>
      <c r="Q2200" s="5">
        <f t="shared" si="138"/>
        <v>1.3289249999999999</v>
      </c>
      <c r="R2200" s="6">
        <f t="shared" si="139"/>
        <v>81.654377880184327</v>
      </c>
      <c r="S2200" t="s">
        <v>8333</v>
      </c>
      <c r="T2200" t="s">
        <v>8351</v>
      </c>
    </row>
    <row r="2201" spans="1:20" ht="28.8" x14ac:dyDescent="0.3">
      <c r="A2201">
        <v>2199</v>
      </c>
      <c r="B2201" s="3" t="s">
        <v>2200</v>
      </c>
      <c r="C2201" s="3" t="s">
        <v>6309</v>
      </c>
      <c r="D2201">
        <v>9000</v>
      </c>
      <c r="E2201">
        <v>13228</v>
      </c>
      <c r="F2201" t="s">
        <v>8219</v>
      </c>
      <c r="G2201" t="s">
        <v>8241</v>
      </c>
      <c r="H2201" t="s">
        <v>8249</v>
      </c>
      <c r="I2201">
        <v>1444903198</v>
      </c>
      <c r="J2201" s="10">
        <f t="shared" si="136"/>
        <v>42292.416643518518</v>
      </c>
      <c r="K2201">
        <v>1442311198</v>
      </c>
      <c r="L2201" s="10">
        <f t="shared" si="137"/>
        <v>42262.416643518518</v>
      </c>
      <c r="M2201" t="b">
        <v>1</v>
      </c>
      <c r="N2201">
        <v>251</v>
      </c>
      <c r="O2201" t="b">
        <v>1</v>
      </c>
      <c r="P2201" t="s">
        <v>8297</v>
      </c>
      <c r="Q2201" s="5">
        <f t="shared" si="138"/>
        <v>1.4697777777777778</v>
      </c>
      <c r="R2201" s="6">
        <f t="shared" si="139"/>
        <v>52.701195219123505</v>
      </c>
      <c r="S2201" t="s">
        <v>8333</v>
      </c>
      <c r="T2201" t="s">
        <v>8351</v>
      </c>
    </row>
    <row r="2202" spans="1:20" ht="43.2" x14ac:dyDescent="0.3">
      <c r="A2202">
        <v>2200</v>
      </c>
      <c r="B2202" s="3" t="s">
        <v>2201</v>
      </c>
      <c r="C2202" s="3" t="s">
        <v>6310</v>
      </c>
      <c r="D2202">
        <v>2000</v>
      </c>
      <c r="E2202">
        <v>10843</v>
      </c>
      <c r="F2202" t="s">
        <v>8219</v>
      </c>
      <c r="G2202" t="s">
        <v>8225</v>
      </c>
      <c r="H2202" t="s">
        <v>8247</v>
      </c>
      <c r="I2202">
        <v>1436151600</v>
      </c>
      <c r="J2202" s="10">
        <f t="shared" si="136"/>
        <v>42191.125</v>
      </c>
      <c r="K2202">
        <v>1433775668</v>
      </c>
      <c r="L2202" s="10">
        <f t="shared" si="137"/>
        <v>42163.625787037032</v>
      </c>
      <c r="M2202" t="b">
        <v>0</v>
      </c>
      <c r="N2202">
        <v>263</v>
      </c>
      <c r="O2202" t="b">
        <v>1</v>
      </c>
      <c r="P2202" t="s">
        <v>8297</v>
      </c>
      <c r="Q2202" s="5">
        <f t="shared" si="138"/>
        <v>5.4215</v>
      </c>
      <c r="R2202" s="6">
        <f t="shared" si="139"/>
        <v>41.228136882129277</v>
      </c>
      <c r="S2202" t="s">
        <v>8333</v>
      </c>
      <c r="T2202" t="s">
        <v>8351</v>
      </c>
    </row>
    <row r="2203" spans="1:20" ht="43.2" x14ac:dyDescent="0.3">
      <c r="A2203">
        <v>2201</v>
      </c>
      <c r="B2203" s="3" t="s">
        <v>2202</v>
      </c>
      <c r="C2203" s="3" t="s">
        <v>6311</v>
      </c>
      <c r="D2203">
        <v>110</v>
      </c>
      <c r="E2203">
        <v>420.99</v>
      </c>
      <c r="F2203" t="s">
        <v>8219</v>
      </c>
      <c r="G2203" t="s">
        <v>8225</v>
      </c>
      <c r="H2203" t="s">
        <v>8247</v>
      </c>
      <c r="I2203">
        <v>1358367565</v>
      </c>
      <c r="J2203" s="10">
        <f t="shared" si="136"/>
        <v>41290.846817129634</v>
      </c>
      <c r="K2203">
        <v>1357157965</v>
      </c>
      <c r="L2203" s="10">
        <f t="shared" si="137"/>
        <v>41276.846817129634</v>
      </c>
      <c r="M2203" t="b">
        <v>0</v>
      </c>
      <c r="N2203">
        <v>28</v>
      </c>
      <c r="O2203" t="b">
        <v>1</v>
      </c>
      <c r="P2203" t="s">
        <v>8280</v>
      </c>
      <c r="Q2203" s="5">
        <f t="shared" si="138"/>
        <v>3.8271818181818182</v>
      </c>
      <c r="R2203" s="6">
        <f t="shared" si="139"/>
        <v>15.035357142857142</v>
      </c>
      <c r="S2203" t="s">
        <v>8325</v>
      </c>
      <c r="T2203" t="s">
        <v>8330</v>
      </c>
    </row>
    <row r="2204" spans="1:20" ht="28.8" x14ac:dyDescent="0.3">
      <c r="A2204">
        <v>2202</v>
      </c>
      <c r="B2204" s="3" t="s">
        <v>2203</v>
      </c>
      <c r="C2204" s="3" t="s">
        <v>6312</v>
      </c>
      <c r="D2204">
        <v>4000</v>
      </c>
      <c r="E2204">
        <v>28167.25</v>
      </c>
      <c r="F2204" t="s">
        <v>8219</v>
      </c>
      <c r="G2204" t="s">
        <v>8224</v>
      </c>
      <c r="H2204" t="s">
        <v>8246</v>
      </c>
      <c r="I2204">
        <v>1351801368</v>
      </c>
      <c r="J2204" s="10">
        <f t="shared" si="136"/>
        <v>41214.849166666667</v>
      </c>
      <c r="K2204">
        <v>1349209368</v>
      </c>
      <c r="L2204" s="10">
        <f t="shared" si="137"/>
        <v>41184.849166666667</v>
      </c>
      <c r="M2204" t="b">
        <v>0</v>
      </c>
      <c r="N2204">
        <v>721</v>
      </c>
      <c r="O2204" t="b">
        <v>1</v>
      </c>
      <c r="P2204" t="s">
        <v>8280</v>
      </c>
      <c r="Q2204" s="5">
        <f t="shared" si="138"/>
        <v>7.0418124999999998</v>
      </c>
      <c r="R2204" s="6">
        <f t="shared" si="139"/>
        <v>39.066920943134534</v>
      </c>
      <c r="S2204" t="s">
        <v>8325</v>
      </c>
      <c r="T2204" t="s">
        <v>8330</v>
      </c>
    </row>
    <row r="2205" spans="1:20" ht="43.2" x14ac:dyDescent="0.3">
      <c r="A2205">
        <v>2203</v>
      </c>
      <c r="B2205" s="3" t="s">
        <v>2204</v>
      </c>
      <c r="C2205" s="3" t="s">
        <v>6313</v>
      </c>
      <c r="D2205">
        <v>2000</v>
      </c>
      <c r="E2205">
        <v>2191</v>
      </c>
      <c r="F2205" t="s">
        <v>8219</v>
      </c>
      <c r="G2205" t="s">
        <v>8229</v>
      </c>
      <c r="H2205" t="s">
        <v>8251</v>
      </c>
      <c r="I2205">
        <v>1443127082</v>
      </c>
      <c r="J2205" s="10">
        <f t="shared" si="136"/>
        <v>42271.85974537037</v>
      </c>
      <c r="K2205">
        <v>1440535082</v>
      </c>
      <c r="L2205" s="10">
        <f t="shared" si="137"/>
        <v>42241.85974537037</v>
      </c>
      <c r="M2205" t="b">
        <v>0</v>
      </c>
      <c r="N2205">
        <v>50</v>
      </c>
      <c r="O2205" t="b">
        <v>1</v>
      </c>
      <c r="P2205" t="s">
        <v>8280</v>
      </c>
      <c r="Q2205" s="5">
        <f t="shared" si="138"/>
        <v>1.0954999999999999</v>
      </c>
      <c r="R2205" s="6">
        <f t="shared" si="139"/>
        <v>43.82</v>
      </c>
      <c r="S2205" t="s">
        <v>8325</v>
      </c>
      <c r="T2205" t="s">
        <v>8330</v>
      </c>
    </row>
    <row r="2206" spans="1:20" ht="43.2" x14ac:dyDescent="0.3">
      <c r="A2206">
        <v>2204</v>
      </c>
      <c r="B2206" s="3" t="s">
        <v>2205</v>
      </c>
      <c r="C2206" s="3" t="s">
        <v>6314</v>
      </c>
      <c r="D2206">
        <v>1500</v>
      </c>
      <c r="E2206">
        <v>1993</v>
      </c>
      <c r="F2206" t="s">
        <v>8219</v>
      </c>
      <c r="G2206" t="s">
        <v>8224</v>
      </c>
      <c r="H2206" t="s">
        <v>8246</v>
      </c>
      <c r="I2206">
        <v>1362814119</v>
      </c>
      <c r="J2206" s="10">
        <f t="shared" si="136"/>
        <v>41342.311562499999</v>
      </c>
      <c r="K2206">
        <v>1360222119</v>
      </c>
      <c r="L2206" s="10">
        <f t="shared" si="137"/>
        <v>41312.311562499999</v>
      </c>
      <c r="M2206" t="b">
        <v>0</v>
      </c>
      <c r="N2206">
        <v>73</v>
      </c>
      <c r="O2206" t="b">
        <v>1</v>
      </c>
      <c r="P2206" t="s">
        <v>8280</v>
      </c>
      <c r="Q2206" s="5">
        <f t="shared" si="138"/>
        <v>1.3286666666666667</v>
      </c>
      <c r="R2206" s="6">
        <f t="shared" si="139"/>
        <v>27.301369863013697</v>
      </c>
      <c r="S2206" t="s">
        <v>8325</v>
      </c>
      <c r="T2206" t="s">
        <v>8330</v>
      </c>
    </row>
    <row r="2207" spans="1:20" ht="43.2" x14ac:dyDescent="0.3">
      <c r="A2207">
        <v>2205</v>
      </c>
      <c r="B2207" s="3" t="s">
        <v>2206</v>
      </c>
      <c r="C2207" s="3" t="s">
        <v>6315</v>
      </c>
      <c r="D2207">
        <v>750</v>
      </c>
      <c r="E2207">
        <v>1140</v>
      </c>
      <c r="F2207" t="s">
        <v>8219</v>
      </c>
      <c r="G2207" t="s">
        <v>8224</v>
      </c>
      <c r="H2207" t="s">
        <v>8246</v>
      </c>
      <c r="I2207">
        <v>1338579789</v>
      </c>
      <c r="J2207" s="10">
        <f t="shared" si="136"/>
        <v>41061.82163194444</v>
      </c>
      <c r="K2207">
        <v>1335987789</v>
      </c>
      <c r="L2207" s="10">
        <f t="shared" si="137"/>
        <v>41031.82163194444</v>
      </c>
      <c r="M2207" t="b">
        <v>0</v>
      </c>
      <c r="N2207">
        <v>27</v>
      </c>
      <c r="O2207" t="b">
        <v>1</v>
      </c>
      <c r="P2207" t="s">
        <v>8280</v>
      </c>
      <c r="Q2207" s="5">
        <f t="shared" si="138"/>
        <v>1.52</v>
      </c>
      <c r="R2207" s="6">
        <f t="shared" si="139"/>
        <v>42.222222222222221</v>
      </c>
      <c r="S2207" t="s">
        <v>8325</v>
      </c>
      <c r="T2207" t="s">
        <v>8330</v>
      </c>
    </row>
    <row r="2208" spans="1:20" ht="43.2" x14ac:dyDescent="0.3">
      <c r="A2208">
        <v>2206</v>
      </c>
      <c r="B2208" s="3" t="s">
        <v>2207</v>
      </c>
      <c r="C2208" s="3" t="s">
        <v>6316</v>
      </c>
      <c r="D2208">
        <v>1100</v>
      </c>
      <c r="E2208">
        <v>1130</v>
      </c>
      <c r="F2208" t="s">
        <v>8219</v>
      </c>
      <c r="G2208" t="s">
        <v>8224</v>
      </c>
      <c r="H2208" t="s">
        <v>8246</v>
      </c>
      <c r="I2208">
        <v>1334556624</v>
      </c>
      <c r="J2208" s="10">
        <f t="shared" si="136"/>
        <v>41015.257222222222</v>
      </c>
      <c r="K2208">
        <v>1333001424</v>
      </c>
      <c r="L2208" s="10">
        <f t="shared" si="137"/>
        <v>40997.257222222222</v>
      </c>
      <c r="M2208" t="b">
        <v>0</v>
      </c>
      <c r="N2208">
        <v>34</v>
      </c>
      <c r="O2208" t="b">
        <v>1</v>
      </c>
      <c r="P2208" t="s">
        <v>8280</v>
      </c>
      <c r="Q2208" s="5">
        <f t="shared" si="138"/>
        <v>1.0272727272727273</v>
      </c>
      <c r="R2208" s="6">
        <f t="shared" si="139"/>
        <v>33.235294117647058</v>
      </c>
      <c r="S2208" t="s">
        <v>8325</v>
      </c>
      <c r="T2208" t="s">
        <v>8330</v>
      </c>
    </row>
    <row r="2209" spans="1:20" ht="43.2" x14ac:dyDescent="0.3">
      <c r="A2209">
        <v>2207</v>
      </c>
      <c r="B2209" s="3" t="s">
        <v>2208</v>
      </c>
      <c r="C2209" s="3" t="s">
        <v>6317</v>
      </c>
      <c r="D2209">
        <v>2000</v>
      </c>
      <c r="E2209">
        <v>2000</v>
      </c>
      <c r="F2209" t="s">
        <v>8219</v>
      </c>
      <c r="G2209" t="s">
        <v>8224</v>
      </c>
      <c r="H2209" t="s">
        <v>8246</v>
      </c>
      <c r="I2209">
        <v>1384580373</v>
      </c>
      <c r="J2209" s="10">
        <f t="shared" si="136"/>
        <v>41594.235798611109</v>
      </c>
      <c r="K2209">
        <v>1381984773</v>
      </c>
      <c r="L2209" s="10">
        <f t="shared" si="137"/>
        <v>41564.194131944445</v>
      </c>
      <c r="M2209" t="b">
        <v>0</v>
      </c>
      <c r="N2209">
        <v>7</v>
      </c>
      <c r="O2209" t="b">
        <v>1</v>
      </c>
      <c r="P2209" t="s">
        <v>8280</v>
      </c>
      <c r="Q2209" s="5">
        <f t="shared" si="138"/>
        <v>1</v>
      </c>
      <c r="R2209" s="6">
        <f t="shared" si="139"/>
        <v>285.71428571428572</v>
      </c>
      <c r="S2209" t="s">
        <v>8325</v>
      </c>
      <c r="T2209" t="s">
        <v>8330</v>
      </c>
    </row>
    <row r="2210" spans="1:20" ht="43.2" x14ac:dyDescent="0.3">
      <c r="A2210">
        <v>2208</v>
      </c>
      <c r="B2210" s="3" t="s">
        <v>2209</v>
      </c>
      <c r="C2210" s="3" t="s">
        <v>6318</v>
      </c>
      <c r="D2210">
        <v>1000</v>
      </c>
      <c r="E2210">
        <v>1016</v>
      </c>
      <c r="F2210" t="s">
        <v>8219</v>
      </c>
      <c r="G2210" t="s">
        <v>8224</v>
      </c>
      <c r="H2210" t="s">
        <v>8246</v>
      </c>
      <c r="I2210">
        <v>1333771200</v>
      </c>
      <c r="J2210" s="10">
        <f t="shared" si="136"/>
        <v>41006.166666666664</v>
      </c>
      <c r="K2210">
        <v>1328649026</v>
      </c>
      <c r="L2210" s="10">
        <f t="shared" si="137"/>
        <v>40946.882245370369</v>
      </c>
      <c r="M2210" t="b">
        <v>0</v>
      </c>
      <c r="N2210">
        <v>24</v>
      </c>
      <c r="O2210" t="b">
        <v>1</v>
      </c>
      <c r="P2210" t="s">
        <v>8280</v>
      </c>
      <c r="Q2210" s="5">
        <f t="shared" si="138"/>
        <v>1.016</v>
      </c>
      <c r="R2210" s="6">
        <f t="shared" si="139"/>
        <v>42.333333333333336</v>
      </c>
      <c r="S2210" t="s">
        <v>8325</v>
      </c>
      <c r="T2210" t="s">
        <v>8330</v>
      </c>
    </row>
    <row r="2211" spans="1:20" ht="28.8" x14ac:dyDescent="0.3">
      <c r="A2211">
        <v>2209</v>
      </c>
      <c r="B2211" s="3" t="s">
        <v>2210</v>
      </c>
      <c r="C2211" s="3" t="s">
        <v>6319</v>
      </c>
      <c r="D2211">
        <v>500</v>
      </c>
      <c r="E2211">
        <v>754</v>
      </c>
      <c r="F2211" t="s">
        <v>8219</v>
      </c>
      <c r="G2211" t="s">
        <v>8225</v>
      </c>
      <c r="H2211" t="s">
        <v>8247</v>
      </c>
      <c r="I2211">
        <v>1397516400</v>
      </c>
      <c r="J2211" s="10">
        <f t="shared" si="136"/>
        <v>41743.958333333336</v>
      </c>
      <c r="K2211">
        <v>1396524644</v>
      </c>
      <c r="L2211" s="10">
        <f t="shared" si="137"/>
        <v>41732.479675925926</v>
      </c>
      <c r="M2211" t="b">
        <v>0</v>
      </c>
      <c r="N2211">
        <v>15</v>
      </c>
      <c r="O2211" t="b">
        <v>1</v>
      </c>
      <c r="P2211" t="s">
        <v>8280</v>
      </c>
      <c r="Q2211" s="5">
        <f t="shared" si="138"/>
        <v>1.508</v>
      </c>
      <c r="R2211" s="6">
        <f t="shared" si="139"/>
        <v>50.266666666666666</v>
      </c>
      <c r="S2211" t="s">
        <v>8325</v>
      </c>
      <c r="T2211" t="s">
        <v>8330</v>
      </c>
    </row>
    <row r="2212" spans="1:20" ht="43.2" x14ac:dyDescent="0.3">
      <c r="A2212">
        <v>2210</v>
      </c>
      <c r="B2212" s="3" t="s">
        <v>2211</v>
      </c>
      <c r="C2212" s="3" t="s">
        <v>6320</v>
      </c>
      <c r="D2212">
        <v>4000</v>
      </c>
      <c r="E2212">
        <v>4457</v>
      </c>
      <c r="F2212" t="s">
        <v>8219</v>
      </c>
      <c r="G2212" t="s">
        <v>8224</v>
      </c>
      <c r="H2212" t="s">
        <v>8246</v>
      </c>
      <c r="I2212">
        <v>1334424960</v>
      </c>
      <c r="J2212" s="10">
        <f t="shared" si="136"/>
        <v>41013.73333333333</v>
      </c>
      <c r="K2212">
        <v>1329442510</v>
      </c>
      <c r="L2212" s="10">
        <f t="shared" si="137"/>
        <v>40956.066087962965</v>
      </c>
      <c r="M2212" t="b">
        <v>0</v>
      </c>
      <c r="N2212">
        <v>72</v>
      </c>
      <c r="O2212" t="b">
        <v>1</v>
      </c>
      <c r="P2212" t="s">
        <v>8280</v>
      </c>
      <c r="Q2212" s="5">
        <f t="shared" si="138"/>
        <v>1.11425</v>
      </c>
      <c r="R2212" s="6">
        <f t="shared" si="139"/>
        <v>61.902777777777779</v>
      </c>
      <c r="S2212" t="s">
        <v>8325</v>
      </c>
      <c r="T2212" t="s">
        <v>8330</v>
      </c>
    </row>
    <row r="2213" spans="1:20" ht="43.2" x14ac:dyDescent="0.3">
      <c r="A2213">
        <v>2211</v>
      </c>
      <c r="B2213" s="3" t="s">
        <v>2212</v>
      </c>
      <c r="C2213" s="3" t="s">
        <v>6321</v>
      </c>
      <c r="D2213">
        <v>2500</v>
      </c>
      <c r="E2213">
        <v>4890</v>
      </c>
      <c r="F2213" t="s">
        <v>8219</v>
      </c>
      <c r="G2213" t="s">
        <v>8224</v>
      </c>
      <c r="H2213" t="s">
        <v>8246</v>
      </c>
      <c r="I2213">
        <v>1397113140</v>
      </c>
      <c r="J2213" s="10">
        <f t="shared" si="136"/>
        <v>41739.290972222225</v>
      </c>
      <c r="K2213">
        <v>1395168625</v>
      </c>
      <c r="L2213" s="10">
        <f t="shared" si="137"/>
        <v>41716.785011574073</v>
      </c>
      <c r="M2213" t="b">
        <v>0</v>
      </c>
      <c r="N2213">
        <v>120</v>
      </c>
      <c r="O2213" t="b">
        <v>1</v>
      </c>
      <c r="P2213" t="s">
        <v>8280</v>
      </c>
      <c r="Q2213" s="5">
        <f t="shared" si="138"/>
        <v>1.956</v>
      </c>
      <c r="R2213" s="6">
        <f t="shared" si="139"/>
        <v>40.75</v>
      </c>
      <c r="S2213" t="s">
        <v>8325</v>
      </c>
      <c r="T2213" t="s">
        <v>8330</v>
      </c>
    </row>
    <row r="2214" spans="1:20" ht="43.2" x14ac:dyDescent="0.3">
      <c r="A2214">
        <v>2212</v>
      </c>
      <c r="B2214" s="3" t="s">
        <v>2213</v>
      </c>
      <c r="C2214" s="3" t="s">
        <v>6322</v>
      </c>
      <c r="D2214">
        <v>6000</v>
      </c>
      <c r="E2214">
        <v>6863</v>
      </c>
      <c r="F2214" t="s">
        <v>8219</v>
      </c>
      <c r="G2214" t="s">
        <v>8224</v>
      </c>
      <c r="H2214" t="s">
        <v>8246</v>
      </c>
      <c r="I2214">
        <v>1383526800</v>
      </c>
      <c r="J2214" s="10">
        <f t="shared" si="136"/>
        <v>41582.041666666664</v>
      </c>
      <c r="K2214">
        <v>1380650177</v>
      </c>
      <c r="L2214" s="10">
        <f t="shared" si="137"/>
        <v>41548.747418981482</v>
      </c>
      <c r="M2214" t="b">
        <v>0</v>
      </c>
      <c r="N2214">
        <v>123</v>
      </c>
      <c r="O2214" t="b">
        <v>1</v>
      </c>
      <c r="P2214" t="s">
        <v>8280</v>
      </c>
      <c r="Q2214" s="5">
        <f t="shared" si="138"/>
        <v>1.1438333333333333</v>
      </c>
      <c r="R2214" s="6">
        <f t="shared" si="139"/>
        <v>55.796747967479675</v>
      </c>
      <c r="S2214" t="s">
        <v>8325</v>
      </c>
      <c r="T2214" t="s">
        <v>8330</v>
      </c>
    </row>
    <row r="2215" spans="1:20" ht="57.6" x14ac:dyDescent="0.3">
      <c r="A2215">
        <v>2213</v>
      </c>
      <c r="B2215" s="3" t="s">
        <v>2214</v>
      </c>
      <c r="C2215" s="3" t="s">
        <v>6323</v>
      </c>
      <c r="D2215">
        <v>5</v>
      </c>
      <c r="E2215">
        <v>10</v>
      </c>
      <c r="F2215" t="s">
        <v>8219</v>
      </c>
      <c r="G2215" t="s">
        <v>8224</v>
      </c>
      <c r="H2215" t="s">
        <v>8246</v>
      </c>
      <c r="I2215">
        <v>1431719379</v>
      </c>
      <c r="J2215" s="10">
        <f t="shared" si="136"/>
        <v>42139.826145833329</v>
      </c>
      <c r="K2215">
        <v>1429127379</v>
      </c>
      <c r="L2215" s="10">
        <f t="shared" si="137"/>
        <v>42109.826145833329</v>
      </c>
      <c r="M2215" t="b">
        <v>0</v>
      </c>
      <c r="N2215">
        <v>1</v>
      </c>
      <c r="O2215" t="b">
        <v>1</v>
      </c>
      <c r="P2215" t="s">
        <v>8280</v>
      </c>
      <c r="Q2215" s="5">
        <f t="shared" si="138"/>
        <v>2</v>
      </c>
      <c r="R2215" s="6">
        <f t="shared" si="139"/>
        <v>10</v>
      </c>
      <c r="S2215" t="s">
        <v>8325</v>
      </c>
      <c r="T2215" t="s">
        <v>8330</v>
      </c>
    </row>
    <row r="2216" spans="1:20" ht="43.2" x14ac:dyDescent="0.3">
      <c r="A2216">
        <v>2214</v>
      </c>
      <c r="B2216" s="3" t="s">
        <v>2215</v>
      </c>
      <c r="C2216" s="3" t="s">
        <v>6324</v>
      </c>
      <c r="D2216">
        <v>600</v>
      </c>
      <c r="E2216">
        <v>1755.01</v>
      </c>
      <c r="F2216" t="s">
        <v>8219</v>
      </c>
      <c r="G2216" t="s">
        <v>8224</v>
      </c>
      <c r="H2216" t="s">
        <v>8246</v>
      </c>
      <c r="I2216">
        <v>1391713248</v>
      </c>
      <c r="J2216" s="10">
        <f t="shared" si="136"/>
        <v>41676.792222222226</v>
      </c>
      <c r="K2216">
        <v>1389121248</v>
      </c>
      <c r="L2216" s="10">
        <f t="shared" si="137"/>
        <v>41646.792222222226</v>
      </c>
      <c r="M2216" t="b">
        <v>0</v>
      </c>
      <c r="N2216">
        <v>24</v>
      </c>
      <c r="O2216" t="b">
        <v>1</v>
      </c>
      <c r="P2216" t="s">
        <v>8280</v>
      </c>
      <c r="Q2216" s="5">
        <f t="shared" si="138"/>
        <v>2.9250166666666666</v>
      </c>
      <c r="R2216" s="6">
        <f t="shared" si="139"/>
        <v>73.125416666666666</v>
      </c>
      <c r="S2216" t="s">
        <v>8325</v>
      </c>
      <c r="T2216" t="s">
        <v>8330</v>
      </c>
    </row>
    <row r="2217" spans="1:20" ht="28.8" x14ac:dyDescent="0.3">
      <c r="A2217">
        <v>2215</v>
      </c>
      <c r="B2217" s="3" t="s">
        <v>2216</v>
      </c>
      <c r="C2217" s="3" t="s">
        <v>6325</v>
      </c>
      <c r="D2217">
        <v>550</v>
      </c>
      <c r="E2217">
        <v>860</v>
      </c>
      <c r="F2217" t="s">
        <v>8219</v>
      </c>
      <c r="G2217" t="s">
        <v>8224</v>
      </c>
      <c r="H2217" t="s">
        <v>8246</v>
      </c>
      <c r="I2217">
        <v>1331621940</v>
      </c>
      <c r="J2217" s="10">
        <f t="shared" si="136"/>
        <v>40981.290972222225</v>
      </c>
      <c r="K2217">
        <v>1329671572</v>
      </c>
      <c r="L2217" s="10">
        <f t="shared" si="137"/>
        <v>40958.717268518521</v>
      </c>
      <c r="M2217" t="b">
        <v>0</v>
      </c>
      <c r="N2217">
        <v>33</v>
      </c>
      <c r="O2217" t="b">
        <v>1</v>
      </c>
      <c r="P2217" t="s">
        <v>8280</v>
      </c>
      <c r="Q2217" s="5">
        <f t="shared" si="138"/>
        <v>1.5636363636363637</v>
      </c>
      <c r="R2217" s="6">
        <f t="shared" si="139"/>
        <v>26.060606060606062</v>
      </c>
      <c r="S2217" t="s">
        <v>8325</v>
      </c>
      <c r="T2217" t="s">
        <v>8330</v>
      </c>
    </row>
    <row r="2218" spans="1:20" ht="43.2" x14ac:dyDescent="0.3">
      <c r="A2218">
        <v>2216</v>
      </c>
      <c r="B2218" s="3" t="s">
        <v>2217</v>
      </c>
      <c r="C2218" s="3" t="s">
        <v>6326</v>
      </c>
      <c r="D2218">
        <v>300</v>
      </c>
      <c r="E2218">
        <v>317</v>
      </c>
      <c r="F2218" t="s">
        <v>8219</v>
      </c>
      <c r="G2218" t="s">
        <v>8224</v>
      </c>
      <c r="H2218" t="s">
        <v>8246</v>
      </c>
      <c r="I2218">
        <v>1437674545</v>
      </c>
      <c r="J2218" s="10">
        <f t="shared" si="136"/>
        <v>42208.751678240747</v>
      </c>
      <c r="K2218">
        <v>1436464945</v>
      </c>
      <c r="L2218" s="10">
        <f t="shared" si="137"/>
        <v>42194.751678240747</v>
      </c>
      <c r="M2218" t="b">
        <v>0</v>
      </c>
      <c r="N2218">
        <v>14</v>
      </c>
      <c r="O2218" t="b">
        <v>1</v>
      </c>
      <c r="P2218" t="s">
        <v>8280</v>
      </c>
      <c r="Q2218" s="5">
        <f t="shared" si="138"/>
        <v>1.0566666666666666</v>
      </c>
      <c r="R2218" s="6">
        <f t="shared" si="139"/>
        <v>22.642857142857142</v>
      </c>
      <c r="S2218" t="s">
        <v>8325</v>
      </c>
      <c r="T2218" t="s">
        <v>8330</v>
      </c>
    </row>
    <row r="2219" spans="1:20" ht="43.2" x14ac:dyDescent="0.3">
      <c r="A2219">
        <v>2217</v>
      </c>
      <c r="B2219" s="3" t="s">
        <v>2218</v>
      </c>
      <c r="C2219" s="3" t="s">
        <v>6327</v>
      </c>
      <c r="D2219">
        <v>420</v>
      </c>
      <c r="E2219">
        <v>425</v>
      </c>
      <c r="F2219" t="s">
        <v>8219</v>
      </c>
      <c r="G2219" t="s">
        <v>8224</v>
      </c>
      <c r="H2219" t="s">
        <v>8246</v>
      </c>
      <c r="I2219">
        <v>1446451200</v>
      </c>
      <c r="J2219" s="10">
        <f t="shared" si="136"/>
        <v>42310.333333333328</v>
      </c>
      <c r="K2219">
        <v>1445539113</v>
      </c>
      <c r="L2219" s="10">
        <f t="shared" si="137"/>
        <v>42299.776770833334</v>
      </c>
      <c r="M2219" t="b">
        <v>0</v>
      </c>
      <c r="N2219">
        <v>9</v>
      </c>
      <c r="O2219" t="b">
        <v>1</v>
      </c>
      <c r="P2219" t="s">
        <v>8280</v>
      </c>
      <c r="Q2219" s="5">
        <f t="shared" si="138"/>
        <v>1.0119047619047619</v>
      </c>
      <c r="R2219" s="6">
        <f t="shared" si="139"/>
        <v>47.222222222222221</v>
      </c>
      <c r="S2219" t="s">
        <v>8325</v>
      </c>
      <c r="T2219" t="s">
        <v>8330</v>
      </c>
    </row>
    <row r="2220" spans="1:20" ht="43.2" x14ac:dyDescent="0.3">
      <c r="A2220">
        <v>2218</v>
      </c>
      <c r="B2220" s="3" t="s">
        <v>2219</v>
      </c>
      <c r="C2220" s="3" t="s">
        <v>6328</v>
      </c>
      <c r="D2220">
        <v>2000</v>
      </c>
      <c r="E2220">
        <v>2456.66</v>
      </c>
      <c r="F2220" t="s">
        <v>8219</v>
      </c>
      <c r="G2220" t="s">
        <v>8224</v>
      </c>
      <c r="H2220" t="s">
        <v>8246</v>
      </c>
      <c r="I2220">
        <v>1346198400</v>
      </c>
      <c r="J2220" s="10">
        <f t="shared" si="136"/>
        <v>41150</v>
      </c>
      <c r="K2220">
        <v>1344281383</v>
      </c>
      <c r="L2220" s="10">
        <f t="shared" si="137"/>
        <v>41127.812303240738</v>
      </c>
      <c r="M2220" t="b">
        <v>0</v>
      </c>
      <c r="N2220">
        <v>76</v>
      </c>
      <c r="O2220" t="b">
        <v>1</v>
      </c>
      <c r="P2220" t="s">
        <v>8280</v>
      </c>
      <c r="Q2220" s="5">
        <f t="shared" si="138"/>
        <v>1.2283299999999999</v>
      </c>
      <c r="R2220" s="6">
        <f t="shared" si="139"/>
        <v>32.324473684210524</v>
      </c>
      <c r="S2220" t="s">
        <v>8325</v>
      </c>
      <c r="T2220" t="s">
        <v>8330</v>
      </c>
    </row>
    <row r="2221" spans="1:20" ht="43.2" x14ac:dyDescent="0.3">
      <c r="A2221">
        <v>2219</v>
      </c>
      <c r="B2221" s="3" t="s">
        <v>2220</v>
      </c>
      <c r="C2221" s="3" t="s">
        <v>6329</v>
      </c>
      <c r="D2221">
        <v>1000</v>
      </c>
      <c r="E2221">
        <v>1015</v>
      </c>
      <c r="F2221" t="s">
        <v>8219</v>
      </c>
      <c r="G2221" t="s">
        <v>8224</v>
      </c>
      <c r="H2221" t="s">
        <v>8246</v>
      </c>
      <c r="I2221">
        <v>1440004512</v>
      </c>
      <c r="J2221" s="10">
        <f t="shared" si="136"/>
        <v>42235.718888888892</v>
      </c>
      <c r="K2221">
        <v>1437412512</v>
      </c>
      <c r="L2221" s="10">
        <f t="shared" si="137"/>
        <v>42205.718888888892</v>
      </c>
      <c r="M2221" t="b">
        <v>0</v>
      </c>
      <c r="N2221">
        <v>19</v>
      </c>
      <c r="O2221" t="b">
        <v>1</v>
      </c>
      <c r="P2221" t="s">
        <v>8280</v>
      </c>
      <c r="Q2221" s="5">
        <f t="shared" si="138"/>
        <v>1.0149999999999999</v>
      </c>
      <c r="R2221" s="6">
        <f t="shared" si="139"/>
        <v>53.421052631578945</v>
      </c>
      <c r="S2221" t="s">
        <v>8325</v>
      </c>
      <c r="T2221" t="s">
        <v>8330</v>
      </c>
    </row>
    <row r="2222" spans="1:20" ht="43.2" x14ac:dyDescent="0.3">
      <c r="A2222">
        <v>2220</v>
      </c>
      <c r="B2222" s="3" t="s">
        <v>2221</v>
      </c>
      <c r="C2222" s="3" t="s">
        <v>6330</v>
      </c>
      <c r="D2222">
        <v>3500</v>
      </c>
      <c r="E2222">
        <v>3540</v>
      </c>
      <c r="F2222" t="s">
        <v>8219</v>
      </c>
      <c r="G2222" t="s">
        <v>8224</v>
      </c>
      <c r="H2222" t="s">
        <v>8246</v>
      </c>
      <c r="I2222">
        <v>1374888436</v>
      </c>
      <c r="J2222" s="10">
        <f t="shared" si="136"/>
        <v>41482.060601851852</v>
      </c>
      <c r="K2222">
        <v>1372296436</v>
      </c>
      <c r="L2222" s="10">
        <f t="shared" si="137"/>
        <v>41452.060601851852</v>
      </c>
      <c r="M2222" t="b">
        <v>0</v>
      </c>
      <c r="N2222">
        <v>69</v>
      </c>
      <c r="O2222" t="b">
        <v>1</v>
      </c>
      <c r="P2222" t="s">
        <v>8280</v>
      </c>
      <c r="Q2222" s="5">
        <f t="shared" si="138"/>
        <v>1.0114285714285713</v>
      </c>
      <c r="R2222" s="6">
        <f t="shared" si="139"/>
        <v>51.304347826086953</v>
      </c>
      <c r="S2222" t="s">
        <v>8325</v>
      </c>
      <c r="T2222" t="s">
        <v>8330</v>
      </c>
    </row>
    <row r="2223" spans="1:20" ht="43.2" x14ac:dyDescent="0.3">
      <c r="A2223">
        <v>2221</v>
      </c>
      <c r="B2223" s="3" t="s">
        <v>2222</v>
      </c>
      <c r="C2223" s="3" t="s">
        <v>6331</v>
      </c>
      <c r="D2223">
        <v>7500</v>
      </c>
      <c r="E2223">
        <v>8109</v>
      </c>
      <c r="F2223" t="s">
        <v>8219</v>
      </c>
      <c r="G2223" t="s">
        <v>8224</v>
      </c>
      <c r="H2223" t="s">
        <v>8246</v>
      </c>
      <c r="I2223">
        <v>1461369600</v>
      </c>
      <c r="J2223" s="10">
        <f t="shared" si="136"/>
        <v>42483</v>
      </c>
      <c r="K2223">
        <v>1458748809</v>
      </c>
      <c r="L2223" s="10">
        <f t="shared" si="137"/>
        <v>42452.666770833333</v>
      </c>
      <c r="M2223" t="b">
        <v>0</v>
      </c>
      <c r="N2223">
        <v>218</v>
      </c>
      <c r="O2223" t="b">
        <v>1</v>
      </c>
      <c r="P2223" t="s">
        <v>8297</v>
      </c>
      <c r="Q2223" s="5">
        <f t="shared" si="138"/>
        <v>1.0811999999999999</v>
      </c>
      <c r="R2223" s="6">
        <f t="shared" si="139"/>
        <v>37.197247706422019</v>
      </c>
      <c r="S2223" t="s">
        <v>8333</v>
      </c>
      <c r="T2223" t="s">
        <v>8351</v>
      </c>
    </row>
    <row r="2224" spans="1:20" ht="43.2" x14ac:dyDescent="0.3">
      <c r="A2224">
        <v>2222</v>
      </c>
      <c r="B2224" s="3" t="s">
        <v>2223</v>
      </c>
      <c r="C2224" s="3" t="s">
        <v>6332</v>
      </c>
      <c r="D2224">
        <v>500</v>
      </c>
      <c r="E2224">
        <v>813</v>
      </c>
      <c r="F2224" t="s">
        <v>8219</v>
      </c>
      <c r="G2224" t="s">
        <v>8224</v>
      </c>
      <c r="H2224" t="s">
        <v>8246</v>
      </c>
      <c r="I2224">
        <v>1327776847</v>
      </c>
      <c r="J2224" s="10">
        <f t="shared" si="136"/>
        <v>40936.787581018521</v>
      </c>
      <c r="K2224">
        <v>1325184847</v>
      </c>
      <c r="L2224" s="10">
        <f t="shared" si="137"/>
        <v>40906.787581018521</v>
      </c>
      <c r="M2224" t="b">
        <v>0</v>
      </c>
      <c r="N2224">
        <v>30</v>
      </c>
      <c r="O2224" t="b">
        <v>1</v>
      </c>
      <c r="P2224" t="s">
        <v>8297</v>
      </c>
      <c r="Q2224" s="5">
        <f t="shared" si="138"/>
        <v>1.6259999999999999</v>
      </c>
      <c r="R2224" s="6">
        <f t="shared" si="139"/>
        <v>27.1</v>
      </c>
      <c r="S2224" t="s">
        <v>8333</v>
      </c>
      <c r="T2224" t="s">
        <v>8351</v>
      </c>
    </row>
    <row r="2225" spans="1:20" ht="57.6" x14ac:dyDescent="0.3">
      <c r="A2225">
        <v>2223</v>
      </c>
      <c r="B2225" s="3" t="s">
        <v>2224</v>
      </c>
      <c r="C2225" s="3" t="s">
        <v>6333</v>
      </c>
      <c r="D2225">
        <v>19500</v>
      </c>
      <c r="E2225">
        <v>20631</v>
      </c>
      <c r="F2225" t="s">
        <v>8219</v>
      </c>
      <c r="G2225" t="s">
        <v>8229</v>
      </c>
      <c r="H2225" t="s">
        <v>8251</v>
      </c>
      <c r="I2225">
        <v>1435418568</v>
      </c>
      <c r="J2225" s="10">
        <f t="shared" si="136"/>
        <v>42182.640833333338</v>
      </c>
      <c r="K2225">
        <v>1432826568</v>
      </c>
      <c r="L2225" s="10">
        <f t="shared" si="137"/>
        <v>42152.640833333338</v>
      </c>
      <c r="M2225" t="b">
        <v>0</v>
      </c>
      <c r="N2225">
        <v>100</v>
      </c>
      <c r="O2225" t="b">
        <v>1</v>
      </c>
      <c r="P2225" t="s">
        <v>8297</v>
      </c>
      <c r="Q2225" s="5">
        <f t="shared" si="138"/>
        <v>1.0580000000000001</v>
      </c>
      <c r="R2225" s="6">
        <f t="shared" si="139"/>
        <v>206.31</v>
      </c>
      <c r="S2225" t="s">
        <v>8333</v>
      </c>
      <c r="T2225" t="s">
        <v>8351</v>
      </c>
    </row>
    <row r="2226" spans="1:20" ht="43.2" x14ac:dyDescent="0.3">
      <c r="A2226">
        <v>2224</v>
      </c>
      <c r="B2226" s="3" t="s">
        <v>2225</v>
      </c>
      <c r="C2226" s="3" t="s">
        <v>6334</v>
      </c>
      <c r="D2226">
        <v>10000</v>
      </c>
      <c r="E2226">
        <v>24315</v>
      </c>
      <c r="F2226" t="s">
        <v>8219</v>
      </c>
      <c r="G2226" t="s">
        <v>8224</v>
      </c>
      <c r="H2226" t="s">
        <v>8246</v>
      </c>
      <c r="I2226">
        <v>1477767600</v>
      </c>
      <c r="J2226" s="10">
        <f t="shared" si="136"/>
        <v>42672.791666666672</v>
      </c>
      <c r="K2226">
        <v>1475337675</v>
      </c>
      <c r="L2226" s="10">
        <f t="shared" si="137"/>
        <v>42644.667534722219</v>
      </c>
      <c r="M2226" t="b">
        <v>0</v>
      </c>
      <c r="N2226">
        <v>296</v>
      </c>
      <c r="O2226" t="b">
        <v>1</v>
      </c>
      <c r="P2226" t="s">
        <v>8297</v>
      </c>
      <c r="Q2226" s="5">
        <f t="shared" si="138"/>
        <v>2.4315000000000002</v>
      </c>
      <c r="R2226" s="6">
        <f t="shared" si="139"/>
        <v>82.145270270270274</v>
      </c>
      <c r="S2226" t="s">
        <v>8333</v>
      </c>
      <c r="T2226" t="s">
        <v>8351</v>
      </c>
    </row>
    <row r="2227" spans="1:20" ht="43.2" x14ac:dyDescent="0.3">
      <c r="A2227">
        <v>2225</v>
      </c>
      <c r="B2227" s="3" t="s">
        <v>2226</v>
      </c>
      <c r="C2227" s="3" t="s">
        <v>6335</v>
      </c>
      <c r="D2227">
        <v>21000</v>
      </c>
      <c r="E2227">
        <v>198415.01</v>
      </c>
      <c r="F2227" t="s">
        <v>8219</v>
      </c>
      <c r="G2227" t="s">
        <v>8225</v>
      </c>
      <c r="H2227" t="s">
        <v>8247</v>
      </c>
      <c r="I2227">
        <v>1411326015</v>
      </c>
      <c r="J2227" s="10">
        <f t="shared" si="136"/>
        <v>41903.79184027778</v>
      </c>
      <c r="K2227">
        <v>1408734015</v>
      </c>
      <c r="L2227" s="10">
        <f t="shared" si="137"/>
        <v>41873.79184027778</v>
      </c>
      <c r="M2227" t="b">
        <v>0</v>
      </c>
      <c r="N2227">
        <v>1204</v>
      </c>
      <c r="O2227" t="b">
        <v>1</v>
      </c>
      <c r="P2227" t="s">
        <v>8297</v>
      </c>
      <c r="Q2227" s="5">
        <f t="shared" si="138"/>
        <v>9.4483338095238096</v>
      </c>
      <c r="R2227" s="6">
        <f t="shared" si="139"/>
        <v>164.79651993355483</v>
      </c>
      <c r="S2227" t="s">
        <v>8333</v>
      </c>
      <c r="T2227" t="s">
        <v>8351</v>
      </c>
    </row>
    <row r="2228" spans="1:20" ht="43.2" x14ac:dyDescent="0.3">
      <c r="A2228">
        <v>2226</v>
      </c>
      <c r="B2228" s="3" t="s">
        <v>2227</v>
      </c>
      <c r="C2228" s="3" t="s">
        <v>6336</v>
      </c>
      <c r="D2228">
        <v>18000</v>
      </c>
      <c r="E2228">
        <v>19523.310000000001</v>
      </c>
      <c r="F2228" t="s">
        <v>8219</v>
      </c>
      <c r="G2228" t="s">
        <v>8224</v>
      </c>
      <c r="H2228" t="s">
        <v>8246</v>
      </c>
      <c r="I2228">
        <v>1455253140</v>
      </c>
      <c r="J2228" s="10">
        <f t="shared" si="136"/>
        <v>42412.207638888889</v>
      </c>
      <c r="K2228">
        <v>1452625822</v>
      </c>
      <c r="L2228" s="10">
        <f t="shared" si="137"/>
        <v>42381.79886574074</v>
      </c>
      <c r="M2228" t="b">
        <v>0</v>
      </c>
      <c r="N2228">
        <v>321</v>
      </c>
      <c r="O2228" t="b">
        <v>1</v>
      </c>
      <c r="P2228" t="s">
        <v>8297</v>
      </c>
      <c r="Q2228" s="5">
        <f t="shared" si="138"/>
        <v>1.0846283333333333</v>
      </c>
      <c r="R2228" s="6">
        <f t="shared" si="139"/>
        <v>60.820280373831778</v>
      </c>
      <c r="S2228" t="s">
        <v>8333</v>
      </c>
      <c r="T2228" t="s">
        <v>8351</v>
      </c>
    </row>
    <row r="2229" spans="1:20" ht="43.2" x14ac:dyDescent="0.3">
      <c r="A2229">
        <v>2227</v>
      </c>
      <c r="B2229" s="3" t="s">
        <v>2228</v>
      </c>
      <c r="C2229" s="3" t="s">
        <v>6337</v>
      </c>
      <c r="D2229">
        <v>13000</v>
      </c>
      <c r="E2229">
        <v>20459</v>
      </c>
      <c r="F2229" t="s">
        <v>8219</v>
      </c>
      <c r="G2229" t="s">
        <v>8225</v>
      </c>
      <c r="H2229" t="s">
        <v>8247</v>
      </c>
      <c r="I2229">
        <v>1384374155</v>
      </c>
      <c r="J2229" s="10">
        <f t="shared" si="136"/>
        <v>41591.849016203705</v>
      </c>
      <c r="K2229">
        <v>1381778555</v>
      </c>
      <c r="L2229" s="10">
        <f t="shared" si="137"/>
        <v>41561.807349537034</v>
      </c>
      <c r="M2229" t="b">
        <v>0</v>
      </c>
      <c r="N2229">
        <v>301</v>
      </c>
      <c r="O2229" t="b">
        <v>1</v>
      </c>
      <c r="P2229" t="s">
        <v>8297</v>
      </c>
      <c r="Q2229" s="5">
        <f t="shared" si="138"/>
        <v>1.5737692307692308</v>
      </c>
      <c r="R2229" s="6">
        <f t="shared" si="139"/>
        <v>67.970099667774093</v>
      </c>
      <c r="S2229" t="s">
        <v>8333</v>
      </c>
      <c r="T2229" t="s">
        <v>8351</v>
      </c>
    </row>
    <row r="2230" spans="1:20" ht="57.6" x14ac:dyDescent="0.3">
      <c r="A2230">
        <v>2228</v>
      </c>
      <c r="B2230" s="3" t="s">
        <v>2229</v>
      </c>
      <c r="C2230" s="3" t="s">
        <v>6338</v>
      </c>
      <c r="D2230">
        <v>1000</v>
      </c>
      <c r="E2230">
        <v>11744.9</v>
      </c>
      <c r="F2230" t="s">
        <v>8219</v>
      </c>
      <c r="G2230" t="s">
        <v>8236</v>
      </c>
      <c r="H2230" t="s">
        <v>8249</v>
      </c>
      <c r="I2230">
        <v>1439707236</v>
      </c>
      <c r="J2230" s="10">
        <f t="shared" si="136"/>
        <v>42232.278194444443</v>
      </c>
      <c r="K2230">
        <v>1437115236</v>
      </c>
      <c r="L2230" s="10">
        <f t="shared" si="137"/>
        <v>42202.278194444443</v>
      </c>
      <c r="M2230" t="b">
        <v>0</v>
      </c>
      <c r="N2230">
        <v>144</v>
      </c>
      <c r="O2230" t="b">
        <v>1</v>
      </c>
      <c r="P2230" t="s">
        <v>8297</v>
      </c>
      <c r="Q2230" s="5">
        <f t="shared" si="138"/>
        <v>11.744899999999999</v>
      </c>
      <c r="R2230" s="6">
        <f t="shared" si="139"/>
        <v>81.561805555555551</v>
      </c>
      <c r="S2230" t="s">
        <v>8333</v>
      </c>
      <c r="T2230" t="s">
        <v>8351</v>
      </c>
    </row>
    <row r="2231" spans="1:20" ht="43.2" x14ac:dyDescent="0.3">
      <c r="A2231">
        <v>2229</v>
      </c>
      <c r="B2231" s="3" t="s">
        <v>2230</v>
      </c>
      <c r="C2231" s="3" t="s">
        <v>6339</v>
      </c>
      <c r="D2231">
        <v>8012</v>
      </c>
      <c r="E2231">
        <v>13704.33</v>
      </c>
      <c r="F2231" t="s">
        <v>8219</v>
      </c>
      <c r="G2231" t="s">
        <v>8224</v>
      </c>
      <c r="H2231" t="s">
        <v>8246</v>
      </c>
      <c r="I2231">
        <v>1378180800</v>
      </c>
      <c r="J2231" s="10">
        <f t="shared" si="136"/>
        <v>41520.166666666664</v>
      </c>
      <c r="K2231">
        <v>1375113391</v>
      </c>
      <c r="L2231" s="10">
        <f t="shared" si="137"/>
        <v>41484.664247685185</v>
      </c>
      <c r="M2231" t="b">
        <v>0</v>
      </c>
      <c r="N2231">
        <v>539</v>
      </c>
      <c r="O2231" t="b">
        <v>1</v>
      </c>
      <c r="P2231" t="s">
        <v>8297</v>
      </c>
      <c r="Q2231" s="5">
        <f t="shared" si="138"/>
        <v>1.7104755366949576</v>
      </c>
      <c r="R2231" s="6">
        <f t="shared" si="139"/>
        <v>25.42547309833024</v>
      </c>
      <c r="S2231" t="s">
        <v>8333</v>
      </c>
      <c r="T2231" t="s">
        <v>8351</v>
      </c>
    </row>
    <row r="2232" spans="1:20" ht="43.2" x14ac:dyDescent="0.3">
      <c r="A2232">
        <v>2230</v>
      </c>
      <c r="B2232" s="3" t="s">
        <v>2231</v>
      </c>
      <c r="C2232" s="3" t="s">
        <v>6340</v>
      </c>
      <c r="D2232">
        <v>8500</v>
      </c>
      <c r="E2232">
        <v>10706</v>
      </c>
      <c r="F2232" t="s">
        <v>8219</v>
      </c>
      <c r="G2232" t="s">
        <v>8224</v>
      </c>
      <c r="H2232" t="s">
        <v>8246</v>
      </c>
      <c r="I2232">
        <v>1398460127</v>
      </c>
      <c r="J2232" s="10">
        <f t="shared" si="136"/>
        <v>41754.881099537037</v>
      </c>
      <c r="K2232">
        <v>1395868127</v>
      </c>
      <c r="L2232" s="10">
        <f t="shared" si="137"/>
        <v>41724.881099537037</v>
      </c>
      <c r="M2232" t="b">
        <v>0</v>
      </c>
      <c r="N2232">
        <v>498</v>
      </c>
      <c r="O2232" t="b">
        <v>1</v>
      </c>
      <c r="P2232" t="s">
        <v>8297</v>
      </c>
      <c r="Q2232" s="5">
        <f t="shared" si="138"/>
        <v>1.2595294117647058</v>
      </c>
      <c r="R2232" s="6">
        <f t="shared" si="139"/>
        <v>21.497991967871485</v>
      </c>
      <c r="S2232" t="s">
        <v>8333</v>
      </c>
      <c r="T2232" t="s">
        <v>8351</v>
      </c>
    </row>
    <row r="2233" spans="1:20" ht="43.2" x14ac:dyDescent="0.3">
      <c r="A2233">
        <v>2231</v>
      </c>
      <c r="B2233" s="3" t="s">
        <v>2232</v>
      </c>
      <c r="C2233" s="3" t="s">
        <v>6341</v>
      </c>
      <c r="D2233">
        <v>2500</v>
      </c>
      <c r="E2233">
        <v>30303.24</v>
      </c>
      <c r="F2233" t="s">
        <v>8219</v>
      </c>
      <c r="G2233" t="s">
        <v>8224</v>
      </c>
      <c r="H2233" t="s">
        <v>8246</v>
      </c>
      <c r="I2233">
        <v>1372136400</v>
      </c>
      <c r="J2233" s="10">
        <f t="shared" si="136"/>
        <v>41450.208333333336</v>
      </c>
      <c r="K2233">
        <v>1369864301</v>
      </c>
      <c r="L2233" s="10">
        <f t="shared" si="137"/>
        <v>41423.910891203705</v>
      </c>
      <c r="M2233" t="b">
        <v>0</v>
      </c>
      <c r="N2233">
        <v>1113</v>
      </c>
      <c r="O2233" t="b">
        <v>1</v>
      </c>
      <c r="P2233" t="s">
        <v>8297</v>
      </c>
      <c r="Q2233" s="5">
        <f t="shared" si="138"/>
        <v>12.121296000000001</v>
      </c>
      <c r="R2233" s="6">
        <f t="shared" si="139"/>
        <v>27.226630727762803</v>
      </c>
      <c r="S2233" t="s">
        <v>8333</v>
      </c>
      <c r="T2233" t="s">
        <v>8351</v>
      </c>
    </row>
    <row r="2234" spans="1:20" ht="43.2" x14ac:dyDescent="0.3">
      <c r="A2234">
        <v>2232</v>
      </c>
      <c r="B2234" s="3" t="s">
        <v>2233</v>
      </c>
      <c r="C2234" s="3" t="s">
        <v>6342</v>
      </c>
      <c r="D2234">
        <v>5000</v>
      </c>
      <c r="E2234">
        <v>24790</v>
      </c>
      <c r="F2234" t="s">
        <v>8219</v>
      </c>
      <c r="G2234" t="s">
        <v>8224</v>
      </c>
      <c r="H2234" t="s">
        <v>8246</v>
      </c>
      <c r="I2234">
        <v>1405738800</v>
      </c>
      <c r="J2234" s="10">
        <f t="shared" si="136"/>
        <v>41839.125</v>
      </c>
      <c r="K2234">
        <v>1402945408</v>
      </c>
      <c r="L2234" s="10">
        <f t="shared" si="137"/>
        <v>41806.794074074074</v>
      </c>
      <c r="M2234" t="b">
        <v>0</v>
      </c>
      <c r="N2234">
        <v>988</v>
      </c>
      <c r="O2234" t="b">
        <v>1</v>
      </c>
      <c r="P2234" t="s">
        <v>8297</v>
      </c>
      <c r="Q2234" s="5">
        <f t="shared" si="138"/>
        <v>4.9580000000000002</v>
      </c>
      <c r="R2234" s="6">
        <f t="shared" si="139"/>
        <v>25.091093117408906</v>
      </c>
      <c r="S2234" t="s">
        <v>8333</v>
      </c>
      <c r="T2234" t="s">
        <v>8351</v>
      </c>
    </row>
    <row r="2235" spans="1:20" ht="43.2" x14ac:dyDescent="0.3">
      <c r="A2235">
        <v>2233</v>
      </c>
      <c r="B2235" s="3" t="s">
        <v>2234</v>
      </c>
      <c r="C2235" s="3" t="s">
        <v>6343</v>
      </c>
      <c r="D2235">
        <v>2500</v>
      </c>
      <c r="E2235">
        <v>8301</v>
      </c>
      <c r="F2235" t="s">
        <v>8219</v>
      </c>
      <c r="G2235" t="s">
        <v>8225</v>
      </c>
      <c r="H2235" t="s">
        <v>8247</v>
      </c>
      <c r="I2235">
        <v>1450051200</v>
      </c>
      <c r="J2235" s="10">
        <f t="shared" si="136"/>
        <v>42352</v>
      </c>
      <c r="K2235">
        <v>1448269539</v>
      </c>
      <c r="L2235" s="10">
        <f t="shared" si="137"/>
        <v>42331.378923611104</v>
      </c>
      <c r="M2235" t="b">
        <v>0</v>
      </c>
      <c r="N2235">
        <v>391</v>
      </c>
      <c r="O2235" t="b">
        <v>1</v>
      </c>
      <c r="P2235" t="s">
        <v>8297</v>
      </c>
      <c r="Q2235" s="5">
        <f t="shared" si="138"/>
        <v>3.3203999999999998</v>
      </c>
      <c r="R2235" s="6">
        <f t="shared" si="139"/>
        <v>21.230179028132991</v>
      </c>
      <c r="S2235" t="s">
        <v>8333</v>
      </c>
      <c r="T2235" t="s">
        <v>8351</v>
      </c>
    </row>
    <row r="2236" spans="1:20" ht="43.2" x14ac:dyDescent="0.3">
      <c r="A2236">
        <v>2234</v>
      </c>
      <c r="B2236" s="3" t="s">
        <v>2235</v>
      </c>
      <c r="C2236" s="3" t="s">
        <v>6344</v>
      </c>
      <c r="D2236">
        <v>100</v>
      </c>
      <c r="E2236">
        <v>1165</v>
      </c>
      <c r="F2236" t="s">
        <v>8219</v>
      </c>
      <c r="G2236" t="s">
        <v>8224</v>
      </c>
      <c r="H2236" t="s">
        <v>8246</v>
      </c>
      <c r="I2236">
        <v>1483645647</v>
      </c>
      <c r="J2236" s="10">
        <f t="shared" si="136"/>
        <v>42740.824618055558</v>
      </c>
      <c r="K2236">
        <v>1481053647</v>
      </c>
      <c r="L2236" s="10">
        <f t="shared" si="137"/>
        <v>42710.824618055558</v>
      </c>
      <c r="M2236" t="b">
        <v>0</v>
      </c>
      <c r="N2236">
        <v>28</v>
      </c>
      <c r="O2236" t="b">
        <v>1</v>
      </c>
      <c r="P2236" t="s">
        <v>8297</v>
      </c>
      <c r="Q2236" s="5">
        <f t="shared" si="138"/>
        <v>11.65</v>
      </c>
      <c r="R2236" s="6">
        <f t="shared" si="139"/>
        <v>41.607142857142854</v>
      </c>
      <c r="S2236" t="s">
        <v>8333</v>
      </c>
      <c r="T2236" t="s">
        <v>8351</v>
      </c>
    </row>
    <row r="2237" spans="1:20" ht="28.8" x14ac:dyDescent="0.3">
      <c r="A2237">
        <v>2235</v>
      </c>
      <c r="B2237" s="3" t="s">
        <v>2236</v>
      </c>
      <c r="C2237" s="3" t="s">
        <v>6345</v>
      </c>
      <c r="D2237">
        <v>13000</v>
      </c>
      <c r="E2237">
        <v>19931</v>
      </c>
      <c r="F2237" t="s">
        <v>8219</v>
      </c>
      <c r="G2237" t="s">
        <v>8229</v>
      </c>
      <c r="H2237" t="s">
        <v>8251</v>
      </c>
      <c r="I2237">
        <v>1427585511</v>
      </c>
      <c r="J2237" s="10">
        <f t="shared" si="136"/>
        <v>42091.980451388896</v>
      </c>
      <c r="K2237">
        <v>1424997111</v>
      </c>
      <c r="L2237" s="10">
        <f t="shared" si="137"/>
        <v>42062.022118055553</v>
      </c>
      <c r="M2237" t="b">
        <v>0</v>
      </c>
      <c r="N2237">
        <v>147</v>
      </c>
      <c r="O2237" t="b">
        <v>1</v>
      </c>
      <c r="P2237" t="s">
        <v>8297</v>
      </c>
      <c r="Q2237" s="5">
        <f t="shared" si="138"/>
        <v>1.5331538461538461</v>
      </c>
      <c r="R2237" s="6">
        <f t="shared" si="139"/>
        <v>135.58503401360545</v>
      </c>
      <c r="S2237" t="s">
        <v>8333</v>
      </c>
      <c r="T2237" t="s">
        <v>8351</v>
      </c>
    </row>
    <row r="2238" spans="1:20" ht="43.2" x14ac:dyDescent="0.3">
      <c r="A2238">
        <v>2236</v>
      </c>
      <c r="B2238" s="3" t="s">
        <v>2237</v>
      </c>
      <c r="C2238" s="3" t="s">
        <v>6346</v>
      </c>
      <c r="D2238">
        <v>2800</v>
      </c>
      <c r="E2238">
        <v>15039</v>
      </c>
      <c r="F2238" t="s">
        <v>8219</v>
      </c>
      <c r="G2238" t="s">
        <v>8224</v>
      </c>
      <c r="H2238" t="s">
        <v>8246</v>
      </c>
      <c r="I2238">
        <v>1454338123</v>
      </c>
      <c r="J2238" s="10">
        <f t="shared" si="136"/>
        <v>42401.617164351846</v>
      </c>
      <c r="K2238">
        <v>1451746123</v>
      </c>
      <c r="L2238" s="10">
        <f t="shared" si="137"/>
        <v>42371.617164351846</v>
      </c>
      <c r="M2238" t="b">
        <v>0</v>
      </c>
      <c r="N2238">
        <v>680</v>
      </c>
      <c r="O2238" t="b">
        <v>1</v>
      </c>
      <c r="P2238" t="s">
        <v>8297</v>
      </c>
      <c r="Q2238" s="5">
        <f t="shared" si="138"/>
        <v>5.3710714285714287</v>
      </c>
      <c r="R2238" s="6">
        <f t="shared" si="139"/>
        <v>22.116176470588236</v>
      </c>
      <c r="S2238" t="s">
        <v>8333</v>
      </c>
      <c r="T2238" t="s">
        <v>8351</v>
      </c>
    </row>
    <row r="2239" spans="1:20" ht="43.2" x14ac:dyDescent="0.3">
      <c r="A2239">
        <v>2237</v>
      </c>
      <c r="B2239" s="3" t="s">
        <v>2238</v>
      </c>
      <c r="C2239" s="3" t="s">
        <v>6347</v>
      </c>
      <c r="D2239">
        <v>18000</v>
      </c>
      <c r="E2239">
        <v>63527</v>
      </c>
      <c r="F2239" t="s">
        <v>8219</v>
      </c>
      <c r="G2239" t="s">
        <v>8224</v>
      </c>
      <c r="H2239" t="s">
        <v>8246</v>
      </c>
      <c r="I2239">
        <v>1415779140</v>
      </c>
      <c r="J2239" s="10">
        <f t="shared" si="136"/>
        <v>41955.332638888889</v>
      </c>
      <c r="K2239">
        <v>1412294683</v>
      </c>
      <c r="L2239" s="10">
        <f t="shared" si="137"/>
        <v>41915.003275462965</v>
      </c>
      <c r="M2239" t="b">
        <v>0</v>
      </c>
      <c r="N2239">
        <v>983</v>
      </c>
      <c r="O2239" t="b">
        <v>1</v>
      </c>
      <c r="P2239" t="s">
        <v>8297</v>
      </c>
      <c r="Q2239" s="5">
        <f t="shared" si="138"/>
        <v>3.5292777777777777</v>
      </c>
      <c r="R2239" s="6">
        <f t="shared" si="139"/>
        <v>64.625635808748726</v>
      </c>
      <c r="S2239" t="s">
        <v>8333</v>
      </c>
      <c r="T2239" t="s">
        <v>8351</v>
      </c>
    </row>
    <row r="2240" spans="1:20" ht="28.8" x14ac:dyDescent="0.3">
      <c r="A2240">
        <v>2238</v>
      </c>
      <c r="B2240" s="3" t="s">
        <v>2239</v>
      </c>
      <c r="C2240" s="3" t="s">
        <v>6348</v>
      </c>
      <c r="D2240">
        <v>4000</v>
      </c>
      <c r="E2240">
        <v>5496</v>
      </c>
      <c r="F2240" t="s">
        <v>8219</v>
      </c>
      <c r="G2240" t="s">
        <v>8236</v>
      </c>
      <c r="H2240" t="s">
        <v>8249</v>
      </c>
      <c r="I2240">
        <v>1489157716</v>
      </c>
      <c r="J2240" s="10">
        <f t="shared" si="136"/>
        <v>42804.621712962966</v>
      </c>
      <c r="K2240">
        <v>1486565716</v>
      </c>
      <c r="L2240" s="10">
        <f t="shared" si="137"/>
        <v>42774.621712962966</v>
      </c>
      <c r="M2240" t="b">
        <v>0</v>
      </c>
      <c r="N2240">
        <v>79</v>
      </c>
      <c r="O2240" t="b">
        <v>1</v>
      </c>
      <c r="P2240" t="s">
        <v>8297</v>
      </c>
      <c r="Q2240" s="5">
        <f t="shared" si="138"/>
        <v>1.3740000000000001</v>
      </c>
      <c r="R2240" s="6">
        <f t="shared" si="139"/>
        <v>69.569620253164558</v>
      </c>
      <c r="S2240" t="s">
        <v>8333</v>
      </c>
      <c r="T2240" t="s">
        <v>8351</v>
      </c>
    </row>
    <row r="2241" spans="1:20" ht="28.8" x14ac:dyDescent="0.3">
      <c r="A2241">
        <v>2239</v>
      </c>
      <c r="B2241" s="3" t="s">
        <v>2240</v>
      </c>
      <c r="C2241" s="3" t="s">
        <v>6349</v>
      </c>
      <c r="D2241">
        <v>25000</v>
      </c>
      <c r="E2241">
        <v>32006.67</v>
      </c>
      <c r="F2241" t="s">
        <v>8219</v>
      </c>
      <c r="G2241" t="s">
        <v>8224</v>
      </c>
      <c r="H2241" t="s">
        <v>8246</v>
      </c>
      <c r="I2241">
        <v>1385870520</v>
      </c>
      <c r="J2241" s="10">
        <f t="shared" si="136"/>
        <v>41609.168055555558</v>
      </c>
      <c r="K2241">
        <v>1382742014</v>
      </c>
      <c r="L2241" s="10">
        <f t="shared" si="137"/>
        <v>41572.958495370374</v>
      </c>
      <c r="M2241" t="b">
        <v>0</v>
      </c>
      <c r="N2241">
        <v>426</v>
      </c>
      <c r="O2241" t="b">
        <v>1</v>
      </c>
      <c r="P2241" t="s">
        <v>8297</v>
      </c>
      <c r="Q2241" s="5">
        <f t="shared" si="138"/>
        <v>1.2802667999999999</v>
      </c>
      <c r="R2241" s="6">
        <f t="shared" si="139"/>
        <v>75.133028169014082</v>
      </c>
      <c r="S2241" t="s">
        <v>8333</v>
      </c>
      <c r="T2241" t="s">
        <v>8351</v>
      </c>
    </row>
    <row r="2242" spans="1:20" ht="43.2" x14ac:dyDescent="0.3">
      <c r="A2242">
        <v>2240</v>
      </c>
      <c r="B2242" s="3" t="s">
        <v>2241</v>
      </c>
      <c r="C2242" s="3" t="s">
        <v>6350</v>
      </c>
      <c r="D2242">
        <v>5000</v>
      </c>
      <c r="E2242">
        <v>13534</v>
      </c>
      <c r="F2242" t="s">
        <v>8219</v>
      </c>
      <c r="G2242" t="s">
        <v>8224</v>
      </c>
      <c r="H2242" t="s">
        <v>8246</v>
      </c>
      <c r="I2242">
        <v>1461354544</v>
      </c>
      <c r="J2242" s="10">
        <f t="shared" si="136"/>
        <v>42482.825740740736</v>
      </c>
      <c r="K2242">
        <v>1458762544</v>
      </c>
      <c r="L2242" s="10">
        <f t="shared" si="137"/>
        <v>42452.825740740736</v>
      </c>
      <c r="M2242" t="b">
        <v>0</v>
      </c>
      <c r="N2242">
        <v>96</v>
      </c>
      <c r="O2242" t="b">
        <v>1</v>
      </c>
      <c r="P2242" t="s">
        <v>8297</v>
      </c>
      <c r="Q2242" s="5">
        <f t="shared" si="138"/>
        <v>2.7067999999999999</v>
      </c>
      <c r="R2242" s="6">
        <f t="shared" si="139"/>
        <v>140.97916666666666</v>
      </c>
      <c r="S2242" t="s">
        <v>8333</v>
      </c>
      <c r="T2242" t="s">
        <v>8351</v>
      </c>
    </row>
    <row r="2243" spans="1:20" ht="43.2" x14ac:dyDescent="0.3">
      <c r="A2243">
        <v>2241</v>
      </c>
      <c r="B2243" s="3" t="s">
        <v>2242</v>
      </c>
      <c r="C2243" s="3" t="s">
        <v>6351</v>
      </c>
      <c r="D2243">
        <v>1000</v>
      </c>
      <c r="E2243">
        <v>8064</v>
      </c>
      <c r="F2243" t="s">
        <v>8219</v>
      </c>
      <c r="G2243" t="s">
        <v>8225</v>
      </c>
      <c r="H2243" t="s">
        <v>8247</v>
      </c>
      <c r="I2243">
        <v>1488484300</v>
      </c>
      <c r="J2243" s="10">
        <f t="shared" ref="J2243:J2306" si="140">(((I2243/60)/60)/24)+DATE(1970,1,1)</f>
        <v>42796.827546296292</v>
      </c>
      <c r="K2243">
        <v>1485892300</v>
      </c>
      <c r="L2243" s="10">
        <f t="shared" ref="L2243:L2306" si="141">(((K2243/60)/60)/24)+DATE(1970,1,1)</f>
        <v>42766.827546296292</v>
      </c>
      <c r="M2243" t="b">
        <v>0</v>
      </c>
      <c r="N2243">
        <v>163</v>
      </c>
      <c r="O2243" t="b">
        <v>1</v>
      </c>
      <c r="P2243" t="s">
        <v>8297</v>
      </c>
      <c r="Q2243" s="5">
        <f t="shared" ref="Q2243:Q2306" si="142">E2243/D2243</f>
        <v>8.0640000000000001</v>
      </c>
      <c r="R2243" s="6">
        <f t="shared" ref="R2243:R2306" si="143">E2243/N2243</f>
        <v>49.472392638036808</v>
      </c>
      <c r="S2243" t="s">
        <v>8333</v>
      </c>
      <c r="T2243" t="s">
        <v>8351</v>
      </c>
    </row>
    <row r="2244" spans="1:20" ht="28.8" x14ac:dyDescent="0.3">
      <c r="A2244">
        <v>2242</v>
      </c>
      <c r="B2244" s="3" t="s">
        <v>2243</v>
      </c>
      <c r="C2244" s="3" t="s">
        <v>6352</v>
      </c>
      <c r="D2244">
        <v>10000</v>
      </c>
      <c r="E2244">
        <v>136009.76</v>
      </c>
      <c r="F2244" t="s">
        <v>8219</v>
      </c>
      <c r="G2244" t="s">
        <v>8224</v>
      </c>
      <c r="H2244" t="s">
        <v>8246</v>
      </c>
      <c r="I2244">
        <v>1385521320</v>
      </c>
      <c r="J2244" s="10">
        <f t="shared" si="140"/>
        <v>41605.126388888886</v>
      </c>
      <c r="K2244">
        <v>1382449733</v>
      </c>
      <c r="L2244" s="10">
        <f t="shared" si="141"/>
        <v>41569.575613425928</v>
      </c>
      <c r="M2244" t="b">
        <v>0</v>
      </c>
      <c r="N2244">
        <v>2525</v>
      </c>
      <c r="O2244" t="b">
        <v>1</v>
      </c>
      <c r="P2244" t="s">
        <v>8297</v>
      </c>
      <c r="Q2244" s="5">
        <f t="shared" si="142"/>
        <v>13.600976000000001</v>
      </c>
      <c r="R2244" s="6">
        <f t="shared" si="143"/>
        <v>53.865251485148519</v>
      </c>
      <c r="S2244" t="s">
        <v>8333</v>
      </c>
      <c r="T2244" t="s">
        <v>8351</v>
      </c>
    </row>
    <row r="2245" spans="1:20" ht="43.2" x14ac:dyDescent="0.3">
      <c r="A2245">
        <v>2243</v>
      </c>
      <c r="B2245" s="3" t="s">
        <v>2244</v>
      </c>
      <c r="C2245" s="3" t="s">
        <v>6353</v>
      </c>
      <c r="D2245">
        <v>1</v>
      </c>
      <c r="E2245">
        <v>9302.5</v>
      </c>
      <c r="F2245" t="s">
        <v>8219</v>
      </c>
      <c r="G2245" t="s">
        <v>8224</v>
      </c>
      <c r="H2245" t="s">
        <v>8246</v>
      </c>
      <c r="I2245">
        <v>1489374000</v>
      </c>
      <c r="J2245" s="10">
        <f t="shared" si="140"/>
        <v>42807.125</v>
      </c>
      <c r="K2245">
        <v>1488823290</v>
      </c>
      <c r="L2245" s="10">
        <f t="shared" si="141"/>
        <v>42800.751041666663</v>
      </c>
      <c r="M2245" t="b">
        <v>0</v>
      </c>
      <c r="N2245">
        <v>2035</v>
      </c>
      <c r="O2245" t="b">
        <v>1</v>
      </c>
      <c r="P2245" t="s">
        <v>8297</v>
      </c>
      <c r="Q2245" s="5">
        <f t="shared" si="142"/>
        <v>9302.5</v>
      </c>
      <c r="R2245" s="6">
        <f t="shared" si="143"/>
        <v>4.5712530712530715</v>
      </c>
      <c r="S2245" t="s">
        <v>8333</v>
      </c>
      <c r="T2245" t="s">
        <v>8351</v>
      </c>
    </row>
    <row r="2246" spans="1:20" ht="43.2" x14ac:dyDescent="0.3">
      <c r="A2246">
        <v>2244</v>
      </c>
      <c r="B2246" s="3" t="s">
        <v>2245</v>
      </c>
      <c r="C2246" s="3" t="s">
        <v>6354</v>
      </c>
      <c r="D2246">
        <v>5000</v>
      </c>
      <c r="E2246">
        <v>18851</v>
      </c>
      <c r="F2246" t="s">
        <v>8219</v>
      </c>
      <c r="G2246" t="s">
        <v>8224</v>
      </c>
      <c r="H2246" t="s">
        <v>8246</v>
      </c>
      <c r="I2246">
        <v>1476649800</v>
      </c>
      <c r="J2246" s="10">
        <f t="shared" si="140"/>
        <v>42659.854166666672</v>
      </c>
      <c r="K2246">
        <v>1475609946</v>
      </c>
      <c r="L2246" s="10">
        <f t="shared" si="141"/>
        <v>42647.818819444445</v>
      </c>
      <c r="M2246" t="b">
        <v>0</v>
      </c>
      <c r="N2246">
        <v>290</v>
      </c>
      <c r="O2246" t="b">
        <v>1</v>
      </c>
      <c r="P2246" t="s">
        <v>8297</v>
      </c>
      <c r="Q2246" s="5">
        <f t="shared" si="142"/>
        <v>3.7702</v>
      </c>
      <c r="R2246" s="6">
        <f t="shared" si="143"/>
        <v>65.00344827586207</v>
      </c>
      <c r="S2246" t="s">
        <v>8333</v>
      </c>
      <c r="T2246" t="s">
        <v>8351</v>
      </c>
    </row>
    <row r="2247" spans="1:20" ht="43.2" x14ac:dyDescent="0.3">
      <c r="A2247">
        <v>2245</v>
      </c>
      <c r="B2247" s="3" t="s">
        <v>2246</v>
      </c>
      <c r="C2247" s="3" t="s">
        <v>6355</v>
      </c>
      <c r="D2247">
        <v>4000</v>
      </c>
      <c r="E2247">
        <v>105881</v>
      </c>
      <c r="F2247" t="s">
        <v>8219</v>
      </c>
      <c r="G2247" t="s">
        <v>8224</v>
      </c>
      <c r="H2247" t="s">
        <v>8246</v>
      </c>
      <c r="I2247">
        <v>1393005600</v>
      </c>
      <c r="J2247" s="10">
        <f t="shared" si="140"/>
        <v>41691.75</v>
      </c>
      <c r="K2247">
        <v>1390323617</v>
      </c>
      <c r="L2247" s="10">
        <f t="shared" si="141"/>
        <v>41660.708530092597</v>
      </c>
      <c r="M2247" t="b">
        <v>0</v>
      </c>
      <c r="N2247">
        <v>1980</v>
      </c>
      <c r="O2247" t="b">
        <v>1</v>
      </c>
      <c r="P2247" t="s">
        <v>8297</v>
      </c>
      <c r="Q2247" s="5">
        <f t="shared" si="142"/>
        <v>26.47025</v>
      </c>
      <c r="R2247" s="6">
        <f t="shared" si="143"/>
        <v>53.475252525252522</v>
      </c>
      <c r="S2247" t="s">
        <v>8333</v>
      </c>
      <c r="T2247" t="s">
        <v>8351</v>
      </c>
    </row>
    <row r="2248" spans="1:20" ht="43.2" x14ac:dyDescent="0.3">
      <c r="A2248">
        <v>2246</v>
      </c>
      <c r="B2248" s="3" t="s">
        <v>2247</v>
      </c>
      <c r="C2248" s="3" t="s">
        <v>6356</v>
      </c>
      <c r="D2248">
        <v>2500</v>
      </c>
      <c r="E2248">
        <v>2503</v>
      </c>
      <c r="F2248" t="s">
        <v>8219</v>
      </c>
      <c r="G2248" t="s">
        <v>8225</v>
      </c>
      <c r="H2248" t="s">
        <v>8247</v>
      </c>
      <c r="I2248">
        <v>1441393210</v>
      </c>
      <c r="J2248" s="10">
        <f t="shared" si="140"/>
        <v>42251.79178240741</v>
      </c>
      <c r="K2248">
        <v>1438801210</v>
      </c>
      <c r="L2248" s="10">
        <f t="shared" si="141"/>
        <v>42221.79178240741</v>
      </c>
      <c r="M2248" t="b">
        <v>0</v>
      </c>
      <c r="N2248">
        <v>57</v>
      </c>
      <c r="O2248" t="b">
        <v>1</v>
      </c>
      <c r="P2248" t="s">
        <v>8297</v>
      </c>
      <c r="Q2248" s="5">
        <f t="shared" si="142"/>
        <v>1.0012000000000001</v>
      </c>
      <c r="R2248" s="6">
        <f t="shared" si="143"/>
        <v>43.912280701754383</v>
      </c>
      <c r="S2248" t="s">
        <v>8333</v>
      </c>
      <c r="T2248" t="s">
        <v>8351</v>
      </c>
    </row>
    <row r="2249" spans="1:20" ht="28.8" x14ac:dyDescent="0.3">
      <c r="A2249">
        <v>2247</v>
      </c>
      <c r="B2249" s="3" t="s">
        <v>2248</v>
      </c>
      <c r="C2249" s="3" t="s">
        <v>6357</v>
      </c>
      <c r="D2249">
        <v>18500</v>
      </c>
      <c r="E2249">
        <v>19324</v>
      </c>
      <c r="F2249" t="s">
        <v>8219</v>
      </c>
      <c r="G2249" t="s">
        <v>8224</v>
      </c>
      <c r="H2249" t="s">
        <v>8246</v>
      </c>
      <c r="I2249">
        <v>1438185565</v>
      </c>
      <c r="J2249" s="10">
        <f t="shared" si="140"/>
        <v>42214.666261574079</v>
      </c>
      <c r="K2249">
        <v>1436975965</v>
      </c>
      <c r="L2249" s="10">
        <f t="shared" si="141"/>
        <v>42200.666261574079</v>
      </c>
      <c r="M2249" t="b">
        <v>0</v>
      </c>
      <c r="N2249">
        <v>380</v>
      </c>
      <c r="O2249" t="b">
        <v>1</v>
      </c>
      <c r="P2249" t="s">
        <v>8297</v>
      </c>
      <c r="Q2249" s="5">
        <f t="shared" si="142"/>
        <v>1.0445405405405406</v>
      </c>
      <c r="R2249" s="6">
        <f t="shared" si="143"/>
        <v>50.852631578947367</v>
      </c>
      <c r="S2249" t="s">
        <v>8333</v>
      </c>
      <c r="T2249" t="s">
        <v>8351</v>
      </c>
    </row>
    <row r="2250" spans="1:20" ht="43.2" x14ac:dyDescent="0.3">
      <c r="A2250">
        <v>2248</v>
      </c>
      <c r="B2250" s="3" t="s">
        <v>2249</v>
      </c>
      <c r="C2250" s="3" t="s">
        <v>6358</v>
      </c>
      <c r="D2250">
        <v>7000</v>
      </c>
      <c r="E2250">
        <v>7505</v>
      </c>
      <c r="F2250" t="s">
        <v>8219</v>
      </c>
      <c r="G2250" t="s">
        <v>8225</v>
      </c>
      <c r="H2250" t="s">
        <v>8247</v>
      </c>
      <c r="I2250">
        <v>1481749278</v>
      </c>
      <c r="J2250" s="10">
        <f t="shared" si="140"/>
        <v>42718.875902777778</v>
      </c>
      <c r="K2250">
        <v>1479157278</v>
      </c>
      <c r="L2250" s="10">
        <f t="shared" si="141"/>
        <v>42688.875902777778</v>
      </c>
      <c r="M2250" t="b">
        <v>0</v>
      </c>
      <c r="N2250">
        <v>128</v>
      </c>
      <c r="O2250" t="b">
        <v>1</v>
      </c>
      <c r="P2250" t="s">
        <v>8297</v>
      </c>
      <c r="Q2250" s="5">
        <f t="shared" si="142"/>
        <v>1.0721428571428571</v>
      </c>
      <c r="R2250" s="6">
        <f t="shared" si="143"/>
        <v>58.6328125</v>
      </c>
      <c r="S2250" t="s">
        <v>8333</v>
      </c>
      <c r="T2250" t="s">
        <v>8351</v>
      </c>
    </row>
    <row r="2251" spans="1:20" ht="43.2" x14ac:dyDescent="0.3">
      <c r="A2251">
        <v>2249</v>
      </c>
      <c r="B2251" s="3" t="s">
        <v>2250</v>
      </c>
      <c r="C2251" s="3" t="s">
        <v>6359</v>
      </c>
      <c r="D2251">
        <v>3500</v>
      </c>
      <c r="E2251">
        <v>5907</v>
      </c>
      <c r="F2251" t="s">
        <v>8219</v>
      </c>
      <c r="G2251" t="s">
        <v>8224</v>
      </c>
      <c r="H2251" t="s">
        <v>8246</v>
      </c>
      <c r="I2251">
        <v>1364917965</v>
      </c>
      <c r="J2251" s="10">
        <f t="shared" si="140"/>
        <v>41366.661631944444</v>
      </c>
      <c r="K2251">
        <v>1362329565</v>
      </c>
      <c r="L2251" s="10">
        <f t="shared" si="141"/>
        <v>41336.703298611108</v>
      </c>
      <c r="M2251" t="b">
        <v>0</v>
      </c>
      <c r="N2251">
        <v>180</v>
      </c>
      <c r="O2251" t="b">
        <v>1</v>
      </c>
      <c r="P2251" t="s">
        <v>8297</v>
      </c>
      <c r="Q2251" s="5">
        <f t="shared" si="142"/>
        <v>1.6877142857142857</v>
      </c>
      <c r="R2251" s="6">
        <f t="shared" si="143"/>
        <v>32.81666666666667</v>
      </c>
      <c r="S2251" t="s">
        <v>8333</v>
      </c>
      <c r="T2251" t="s">
        <v>8351</v>
      </c>
    </row>
    <row r="2252" spans="1:20" ht="43.2" x14ac:dyDescent="0.3">
      <c r="A2252">
        <v>2250</v>
      </c>
      <c r="B2252" s="3" t="s">
        <v>2251</v>
      </c>
      <c r="C2252" s="3" t="s">
        <v>6360</v>
      </c>
      <c r="D2252">
        <v>25000</v>
      </c>
      <c r="E2252">
        <v>243778</v>
      </c>
      <c r="F2252" t="s">
        <v>8219</v>
      </c>
      <c r="G2252" t="s">
        <v>8224</v>
      </c>
      <c r="H2252" t="s">
        <v>8246</v>
      </c>
      <c r="I2252">
        <v>1480727273</v>
      </c>
      <c r="J2252" s="10">
        <f t="shared" si="140"/>
        <v>42707.0471412037</v>
      </c>
      <c r="K2252">
        <v>1478131673</v>
      </c>
      <c r="L2252" s="10">
        <f t="shared" si="141"/>
        <v>42677.005474537036</v>
      </c>
      <c r="M2252" t="b">
        <v>0</v>
      </c>
      <c r="N2252">
        <v>571</v>
      </c>
      <c r="O2252" t="b">
        <v>1</v>
      </c>
      <c r="P2252" t="s">
        <v>8297</v>
      </c>
      <c r="Q2252" s="5">
        <f t="shared" si="142"/>
        <v>9.7511200000000002</v>
      </c>
      <c r="R2252" s="6">
        <f t="shared" si="143"/>
        <v>426.93169877408059</v>
      </c>
      <c r="S2252" t="s">
        <v>8333</v>
      </c>
      <c r="T2252" t="s">
        <v>8351</v>
      </c>
    </row>
    <row r="2253" spans="1:20" ht="43.2" x14ac:dyDescent="0.3">
      <c r="A2253">
        <v>2251</v>
      </c>
      <c r="B2253" s="3" t="s">
        <v>2252</v>
      </c>
      <c r="C2253" s="3" t="s">
        <v>6361</v>
      </c>
      <c r="D2253">
        <v>8500</v>
      </c>
      <c r="E2253">
        <v>11428.19</v>
      </c>
      <c r="F2253" t="s">
        <v>8219</v>
      </c>
      <c r="G2253" t="s">
        <v>8224</v>
      </c>
      <c r="H2253" t="s">
        <v>8246</v>
      </c>
      <c r="I2253">
        <v>1408177077</v>
      </c>
      <c r="J2253" s="10">
        <f t="shared" si="140"/>
        <v>41867.34579861111</v>
      </c>
      <c r="K2253">
        <v>1406362677</v>
      </c>
      <c r="L2253" s="10">
        <f t="shared" si="141"/>
        <v>41846.34579861111</v>
      </c>
      <c r="M2253" t="b">
        <v>0</v>
      </c>
      <c r="N2253">
        <v>480</v>
      </c>
      <c r="O2253" t="b">
        <v>1</v>
      </c>
      <c r="P2253" t="s">
        <v>8297</v>
      </c>
      <c r="Q2253" s="5">
        <f t="shared" si="142"/>
        <v>1.3444929411764706</v>
      </c>
      <c r="R2253" s="6">
        <f t="shared" si="143"/>
        <v>23.808729166666669</v>
      </c>
      <c r="S2253" t="s">
        <v>8333</v>
      </c>
      <c r="T2253" t="s">
        <v>8351</v>
      </c>
    </row>
    <row r="2254" spans="1:20" ht="43.2" x14ac:dyDescent="0.3">
      <c r="A2254">
        <v>2252</v>
      </c>
      <c r="B2254" s="3" t="s">
        <v>2253</v>
      </c>
      <c r="C2254" s="3" t="s">
        <v>6362</v>
      </c>
      <c r="D2254">
        <v>9000</v>
      </c>
      <c r="E2254">
        <v>24505</v>
      </c>
      <c r="F2254" t="s">
        <v>8219</v>
      </c>
      <c r="G2254" t="s">
        <v>8227</v>
      </c>
      <c r="H2254" t="s">
        <v>8249</v>
      </c>
      <c r="I2254">
        <v>1470469938</v>
      </c>
      <c r="J2254" s="10">
        <f t="shared" si="140"/>
        <v>42588.327986111108</v>
      </c>
      <c r="K2254">
        <v>1469173938</v>
      </c>
      <c r="L2254" s="10">
        <f t="shared" si="141"/>
        <v>42573.327986111108</v>
      </c>
      <c r="M2254" t="b">
        <v>0</v>
      </c>
      <c r="N2254">
        <v>249</v>
      </c>
      <c r="O2254" t="b">
        <v>1</v>
      </c>
      <c r="P2254" t="s">
        <v>8297</v>
      </c>
      <c r="Q2254" s="5">
        <f t="shared" si="142"/>
        <v>2.722777777777778</v>
      </c>
      <c r="R2254" s="6">
        <f t="shared" si="143"/>
        <v>98.413654618473899</v>
      </c>
      <c r="S2254" t="s">
        <v>8333</v>
      </c>
      <c r="T2254" t="s">
        <v>8351</v>
      </c>
    </row>
    <row r="2255" spans="1:20" ht="43.2" x14ac:dyDescent="0.3">
      <c r="A2255">
        <v>2253</v>
      </c>
      <c r="B2255" s="3" t="s">
        <v>2254</v>
      </c>
      <c r="C2255" s="3" t="s">
        <v>6363</v>
      </c>
      <c r="D2255">
        <v>8000</v>
      </c>
      <c r="E2255">
        <v>9015</v>
      </c>
      <c r="F2255" t="s">
        <v>8219</v>
      </c>
      <c r="G2255" t="s">
        <v>8224</v>
      </c>
      <c r="H2255" t="s">
        <v>8246</v>
      </c>
      <c r="I2255">
        <v>1447862947</v>
      </c>
      <c r="J2255" s="10">
        <f t="shared" si="140"/>
        <v>42326.672997685186</v>
      </c>
      <c r="K2255">
        <v>1445267347</v>
      </c>
      <c r="L2255" s="10">
        <f t="shared" si="141"/>
        <v>42296.631331018521</v>
      </c>
      <c r="M2255" t="b">
        <v>0</v>
      </c>
      <c r="N2255">
        <v>84</v>
      </c>
      <c r="O2255" t="b">
        <v>1</v>
      </c>
      <c r="P2255" t="s">
        <v>8297</v>
      </c>
      <c r="Q2255" s="5">
        <f t="shared" si="142"/>
        <v>1.1268750000000001</v>
      </c>
      <c r="R2255" s="6">
        <f t="shared" si="143"/>
        <v>107.32142857142857</v>
      </c>
      <c r="S2255" t="s">
        <v>8333</v>
      </c>
      <c r="T2255" t="s">
        <v>8351</v>
      </c>
    </row>
    <row r="2256" spans="1:20" ht="43.2" x14ac:dyDescent="0.3">
      <c r="A2256">
        <v>2254</v>
      </c>
      <c r="B2256" s="3" t="s">
        <v>2255</v>
      </c>
      <c r="C2256" s="3" t="s">
        <v>6364</v>
      </c>
      <c r="D2256">
        <v>500</v>
      </c>
      <c r="E2256">
        <v>2299</v>
      </c>
      <c r="F2256" t="s">
        <v>8219</v>
      </c>
      <c r="G2256" t="s">
        <v>8224</v>
      </c>
      <c r="H2256" t="s">
        <v>8246</v>
      </c>
      <c r="I2256">
        <v>1485271968</v>
      </c>
      <c r="J2256" s="10">
        <f t="shared" si="140"/>
        <v>42759.647777777776</v>
      </c>
      <c r="K2256">
        <v>1484667168</v>
      </c>
      <c r="L2256" s="10">
        <f t="shared" si="141"/>
        <v>42752.647777777776</v>
      </c>
      <c r="M2256" t="b">
        <v>0</v>
      </c>
      <c r="N2256">
        <v>197</v>
      </c>
      <c r="O2256" t="b">
        <v>1</v>
      </c>
      <c r="P2256" t="s">
        <v>8297</v>
      </c>
      <c r="Q2256" s="5">
        <f t="shared" si="142"/>
        <v>4.5979999999999999</v>
      </c>
      <c r="R2256" s="6">
        <f t="shared" si="143"/>
        <v>11.67005076142132</v>
      </c>
      <c r="S2256" t="s">
        <v>8333</v>
      </c>
      <c r="T2256" t="s">
        <v>8351</v>
      </c>
    </row>
    <row r="2257" spans="1:20" ht="28.8" x14ac:dyDescent="0.3">
      <c r="A2257">
        <v>2255</v>
      </c>
      <c r="B2257" s="3" t="s">
        <v>2256</v>
      </c>
      <c r="C2257" s="3" t="s">
        <v>6365</v>
      </c>
      <c r="D2257">
        <v>3950</v>
      </c>
      <c r="E2257">
        <v>11323</v>
      </c>
      <c r="F2257" t="s">
        <v>8219</v>
      </c>
      <c r="G2257" t="s">
        <v>8224</v>
      </c>
      <c r="H2257" t="s">
        <v>8246</v>
      </c>
      <c r="I2257">
        <v>1462661451</v>
      </c>
      <c r="J2257" s="10">
        <f t="shared" si="140"/>
        <v>42497.951979166668</v>
      </c>
      <c r="K2257">
        <v>1460069451</v>
      </c>
      <c r="L2257" s="10">
        <f t="shared" si="141"/>
        <v>42467.951979166668</v>
      </c>
      <c r="M2257" t="b">
        <v>0</v>
      </c>
      <c r="N2257">
        <v>271</v>
      </c>
      <c r="O2257" t="b">
        <v>1</v>
      </c>
      <c r="P2257" t="s">
        <v>8297</v>
      </c>
      <c r="Q2257" s="5">
        <f t="shared" si="142"/>
        <v>2.8665822784810127</v>
      </c>
      <c r="R2257" s="6">
        <f t="shared" si="143"/>
        <v>41.782287822878232</v>
      </c>
      <c r="S2257" t="s">
        <v>8333</v>
      </c>
      <c r="T2257" t="s">
        <v>8351</v>
      </c>
    </row>
    <row r="2258" spans="1:20" ht="43.2" x14ac:dyDescent="0.3">
      <c r="A2258">
        <v>2256</v>
      </c>
      <c r="B2258" s="3" t="s">
        <v>2257</v>
      </c>
      <c r="C2258" s="3" t="s">
        <v>6366</v>
      </c>
      <c r="D2258">
        <v>480</v>
      </c>
      <c r="E2258">
        <v>1069</v>
      </c>
      <c r="F2258" t="s">
        <v>8219</v>
      </c>
      <c r="G2258" t="s">
        <v>8225</v>
      </c>
      <c r="H2258" t="s">
        <v>8247</v>
      </c>
      <c r="I2258">
        <v>1479811846</v>
      </c>
      <c r="J2258" s="10">
        <f t="shared" si="140"/>
        <v>42696.451921296291</v>
      </c>
      <c r="K2258">
        <v>1478602246</v>
      </c>
      <c r="L2258" s="10">
        <f t="shared" si="141"/>
        <v>42682.451921296291</v>
      </c>
      <c r="M2258" t="b">
        <v>0</v>
      </c>
      <c r="N2258">
        <v>50</v>
      </c>
      <c r="O2258" t="b">
        <v>1</v>
      </c>
      <c r="P2258" t="s">
        <v>8297</v>
      </c>
      <c r="Q2258" s="5">
        <f t="shared" si="142"/>
        <v>2.2270833333333333</v>
      </c>
      <c r="R2258" s="6">
        <f t="shared" si="143"/>
        <v>21.38</v>
      </c>
      <c r="S2258" t="s">
        <v>8333</v>
      </c>
      <c r="T2258" t="s">
        <v>8351</v>
      </c>
    </row>
    <row r="2259" spans="1:20" ht="57.6" x14ac:dyDescent="0.3">
      <c r="A2259">
        <v>2257</v>
      </c>
      <c r="B2259" s="3" t="s">
        <v>2258</v>
      </c>
      <c r="C2259" s="3" t="s">
        <v>6367</v>
      </c>
      <c r="D2259">
        <v>2500</v>
      </c>
      <c r="E2259">
        <v>15903.5</v>
      </c>
      <c r="F2259" t="s">
        <v>8219</v>
      </c>
      <c r="G2259" t="s">
        <v>8225</v>
      </c>
      <c r="H2259" t="s">
        <v>8247</v>
      </c>
      <c r="I2259">
        <v>1466377200</v>
      </c>
      <c r="J2259" s="10">
        <f t="shared" si="140"/>
        <v>42540.958333333328</v>
      </c>
      <c r="K2259">
        <v>1463351329</v>
      </c>
      <c r="L2259" s="10">
        <f t="shared" si="141"/>
        <v>42505.936678240745</v>
      </c>
      <c r="M2259" t="b">
        <v>0</v>
      </c>
      <c r="N2259">
        <v>169</v>
      </c>
      <c r="O2259" t="b">
        <v>1</v>
      </c>
      <c r="P2259" t="s">
        <v>8297</v>
      </c>
      <c r="Q2259" s="5">
        <f t="shared" si="142"/>
        <v>6.3613999999999997</v>
      </c>
      <c r="R2259" s="6">
        <f t="shared" si="143"/>
        <v>94.103550295857985</v>
      </c>
      <c r="S2259" t="s">
        <v>8333</v>
      </c>
      <c r="T2259" t="s">
        <v>8351</v>
      </c>
    </row>
    <row r="2260" spans="1:20" ht="28.8" x14ac:dyDescent="0.3">
      <c r="A2260">
        <v>2258</v>
      </c>
      <c r="B2260" s="3" t="s">
        <v>2259</v>
      </c>
      <c r="C2260" s="3" t="s">
        <v>6368</v>
      </c>
      <c r="D2260">
        <v>2200</v>
      </c>
      <c r="E2260">
        <v>3223</v>
      </c>
      <c r="F2260" t="s">
        <v>8219</v>
      </c>
      <c r="G2260" t="s">
        <v>8224</v>
      </c>
      <c r="H2260" t="s">
        <v>8246</v>
      </c>
      <c r="I2260">
        <v>1434045687</v>
      </c>
      <c r="J2260" s="10">
        <f t="shared" si="140"/>
        <v>42166.75100694444</v>
      </c>
      <c r="K2260">
        <v>1431453687</v>
      </c>
      <c r="L2260" s="10">
        <f t="shared" si="141"/>
        <v>42136.75100694444</v>
      </c>
      <c r="M2260" t="b">
        <v>0</v>
      </c>
      <c r="N2260">
        <v>205</v>
      </c>
      <c r="O2260" t="b">
        <v>1</v>
      </c>
      <c r="P2260" t="s">
        <v>8297</v>
      </c>
      <c r="Q2260" s="5">
        <f t="shared" si="142"/>
        <v>1.4650000000000001</v>
      </c>
      <c r="R2260" s="6">
        <f t="shared" si="143"/>
        <v>15.721951219512196</v>
      </c>
      <c r="S2260" t="s">
        <v>8333</v>
      </c>
      <c r="T2260" t="s">
        <v>8351</v>
      </c>
    </row>
    <row r="2261" spans="1:20" ht="43.2" x14ac:dyDescent="0.3">
      <c r="A2261">
        <v>2259</v>
      </c>
      <c r="B2261" s="3" t="s">
        <v>2260</v>
      </c>
      <c r="C2261" s="3" t="s">
        <v>6369</v>
      </c>
      <c r="D2261">
        <v>1000</v>
      </c>
      <c r="E2261">
        <v>18671</v>
      </c>
      <c r="F2261" t="s">
        <v>8219</v>
      </c>
      <c r="G2261" t="s">
        <v>8225</v>
      </c>
      <c r="H2261" t="s">
        <v>8247</v>
      </c>
      <c r="I2261">
        <v>1481224736</v>
      </c>
      <c r="J2261" s="10">
        <f t="shared" si="140"/>
        <v>42712.804814814815</v>
      </c>
      <c r="K2261">
        <v>1480360736</v>
      </c>
      <c r="L2261" s="10">
        <f t="shared" si="141"/>
        <v>42702.804814814815</v>
      </c>
      <c r="M2261" t="b">
        <v>0</v>
      </c>
      <c r="N2261">
        <v>206</v>
      </c>
      <c r="O2261" t="b">
        <v>1</v>
      </c>
      <c r="P2261" t="s">
        <v>8297</v>
      </c>
      <c r="Q2261" s="5">
        <f t="shared" si="142"/>
        <v>18.670999999999999</v>
      </c>
      <c r="R2261" s="6">
        <f t="shared" si="143"/>
        <v>90.635922330097088</v>
      </c>
      <c r="S2261" t="s">
        <v>8333</v>
      </c>
      <c r="T2261" t="s">
        <v>8351</v>
      </c>
    </row>
    <row r="2262" spans="1:20" ht="43.2" x14ac:dyDescent="0.3">
      <c r="A2262">
        <v>2260</v>
      </c>
      <c r="B2262" s="3" t="s">
        <v>2261</v>
      </c>
      <c r="C2262" s="3" t="s">
        <v>6370</v>
      </c>
      <c r="D2262">
        <v>2500</v>
      </c>
      <c r="E2262">
        <v>8173</v>
      </c>
      <c r="F2262" t="s">
        <v>8219</v>
      </c>
      <c r="G2262" t="s">
        <v>8224</v>
      </c>
      <c r="H2262" t="s">
        <v>8246</v>
      </c>
      <c r="I2262">
        <v>1395876250</v>
      </c>
      <c r="J2262" s="10">
        <f t="shared" si="140"/>
        <v>41724.975115740745</v>
      </c>
      <c r="K2262">
        <v>1393287850</v>
      </c>
      <c r="L2262" s="10">
        <f t="shared" si="141"/>
        <v>41695.016782407409</v>
      </c>
      <c r="M2262" t="b">
        <v>0</v>
      </c>
      <c r="N2262">
        <v>84</v>
      </c>
      <c r="O2262" t="b">
        <v>1</v>
      </c>
      <c r="P2262" t="s">
        <v>8297</v>
      </c>
      <c r="Q2262" s="5">
        <f t="shared" si="142"/>
        <v>3.2692000000000001</v>
      </c>
      <c r="R2262" s="6">
        <f t="shared" si="143"/>
        <v>97.297619047619051</v>
      </c>
      <c r="S2262" t="s">
        <v>8333</v>
      </c>
      <c r="T2262" t="s">
        <v>8351</v>
      </c>
    </row>
    <row r="2263" spans="1:20" ht="43.2" x14ac:dyDescent="0.3">
      <c r="A2263">
        <v>2261</v>
      </c>
      <c r="B2263" s="3" t="s">
        <v>2262</v>
      </c>
      <c r="C2263" s="3" t="s">
        <v>6371</v>
      </c>
      <c r="D2263">
        <v>1000</v>
      </c>
      <c r="E2263">
        <v>7795</v>
      </c>
      <c r="F2263" t="s">
        <v>8219</v>
      </c>
      <c r="G2263" t="s">
        <v>8226</v>
      </c>
      <c r="H2263" t="s">
        <v>8248</v>
      </c>
      <c r="I2263">
        <v>1487093020</v>
      </c>
      <c r="J2263" s="10">
        <f t="shared" si="140"/>
        <v>42780.724768518514</v>
      </c>
      <c r="K2263">
        <v>1485278620</v>
      </c>
      <c r="L2263" s="10">
        <f t="shared" si="141"/>
        <v>42759.724768518514</v>
      </c>
      <c r="M2263" t="b">
        <v>0</v>
      </c>
      <c r="N2263">
        <v>210</v>
      </c>
      <c r="O2263" t="b">
        <v>1</v>
      </c>
      <c r="P2263" t="s">
        <v>8297</v>
      </c>
      <c r="Q2263" s="5">
        <f t="shared" si="142"/>
        <v>7.7949999999999999</v>
      </c>
      <c r="R2263" s="6">
        <f t="shared" si="143"/>
        <v>37.11904761904762</v>
      </c>
      <c r="S2263" t="s">
        <v>8333</v>
      </c>
      <c r="T2263" t="s">
        <v>8351</v>
      </c>
    </row>
    <row r="2264" spans="1:20" ht="43.2" x14ac:dyDescent="0.3">
      <c r="A2264">
        <v>2262</v>
      </c>
      <c r="B2264" s="3" t="s">
        <v>2263</v>
      </c>
      <c r="C2264" s="3" t="s">
        <v>6372</v>
      </c>
      <c r="D2264">
        <v>3300</v>
      </c>
      <c r="E2264">
        <v>5087</v>
      </c>
      <c r="F2264" t="s">
        <v>8219</v>
      </c>
      <c r="G2264" t="s">
        <v>8224</v>
      </c>
      <c r="H2264" t="s">
        <v>8246</v>
      </c>
      <c r="I2264">
        <v>1416268800</v>
      </c>
      <c r="J2264" s="10">
        <f t="shared" si="140"/>
        <v>41961</v>
      </c>
      <c r="K2264">
        <v>1413295358</v>
      </c>
      <c r="L2264" s="10">
        <f t="shared" si="141"/>
        <v>41926.585162037038</v>
      </c>
      <c r="M2264" t="b">
        <v>0</v>
      </c>
      <c r="N2264">
        <v>181</v>
      </c>
      <c r="O2264" t="b">
        <v>1</v>
      </c>
      <c r="P2264" t="s">
        <v>8297</v>
      </c>
      <c r="Q2264" s="5">
        <f t="shared" si="142"/>
        <v>1.5415151515151515</v>
      </c>
      <c r="R2264" s="6">
        <f t="shared" si="143"/>
        <v>28.104972375690608</v>
      </c>
      <c r="S2264" t="s">
        <v>8333</v>
      </c>
      <c r="T2264" t="s">
        <v>8351</v>
      </c>
    </row>
    <row r="2265" spans="1:20" ht="43.2" x14ac:dyDescent="0.3">
      <c r="A2265">
        <v>2263</v>
      </c>
      <c r="B2265" s="3" t="s">
        <v>2264</v>
      </c>
      <c r="C2265" s="3" t="s">
        <v>6373</v>
      </c>
      <c r="D2265">
        <v>7500</v>
      </c>
      <c r="E2265">
        <v>8666</v>
      </c>
      <c r="F2265" t="s">
        <v>8219</v>
      </c>
      <c r="G2265" t="s">
        <v>8235</v>
      </c>
      <c r="H2265" t="s">
        <v>8255</v>
      </c>
      <c r="I2265">
        <v>1422734313</v>
      </c>
      <c r="J2265" s="10">
        <f t="shared" si="140"/>
        <v>42035.832326388889</v>
      </c>
      <c r="K2265">
        <v>1420919913</v>
      </c>
      <c r="L2265" s="10">
        <f t="shared" si="141"/>
        <v>42014.832326388889</v>
      </c>
      <c r="M2265" t="b">
        <v>0</v>
      </c>
      <c r="N2265">
        <v>60</v>
      </c>
      <c r="O2265" t="b">
        <v>1</v>
      </c>
      <c r="P2265" t="s">
        <v>8297</v>
      </c>
      <c r="Q2265" s="5">
        <f t="shared" si="142"/>
        <v>1.1554666666666666</v>
      </c>
      <c r="R2265" s="6">
        <f t="shared" si="143"/>
        <v>144.43333333333334</v>
      </c>
      <c r="S2265" t="s">
        <v>8333</v>
      </c>
      <c r="T2265" t="s">
        <v>8351</v>
      </c>
    </row>
    <row r="2266" spans="1:20" ht="57.6" x14ac:dyDescent="0.3">
      <c r="A2266">
        <v>2264</v>
      </c>
      <c r="B2266" s="3" t="s">
        <v>2265</v>
      </c>
      <c r="C2266" s="3" t="s">
        <v>6374</v>
      </c>
      <c r="D2266">
        <v>6000</v>
      </c>
      <c r="E2266">
        <v>10802</v>
      </c>
      <c r="F2266" t="s">
        <v>8219</v>
      </c>
      <c r="G2266" t="s">
        <v>8224</v>
      </c>
      <c r="H2266" t="s">
        <v>8246</v>
      </c>
      <c r="I2266">
        <v>1463972400</v>
      </c>
      <c r="J2266" s="10">
        <f t="shared" si="140"/>
        <v>42513.125</v>
      </c>
      <c r="K2266">
        <v>1462543114</v>
      </c>
      <c r="L2266" s="10">
        <f t="shared" si="141"/>
        <v>42496.582337962958</v>
      </c>
      <c r="M2266" t="b">
        <v>0</v>
      </c>
      <c r="N2266">
        <v>445</v>
      </c>
      <c r="O2266" t="b">
        <v>1</v>
      </c>
      <c r="P2266" t="s">
        <v>8297</v>
      </c>
      <c r="Q2266" s="5">
        <f t="shared" si="142"/>
        <v>1.8003333333333333</v>
      </c>
      <c r="R2266" s="6">
        <f t="shared" si="143"/>
        <v>24.274157303370785</v>
      </c>
      <c r="S2266" t="s">
        <v>8333</v>
      </c>
      <c r="T2266" t="s">
        <v>8351</v>
      </c>
    </row>
    <row r="2267" spans="1:20" ht="43.2" x14ac:dyDescent="0.3">
      <c r="A2267">
        <v>2265</v>
      </c>
      <c r="B2267" s="3" t="s">
        <v>2266</v>
      </c>
      <c r="C2267" s="3" t="s">
        <v>6375</v>
      </c>
      <c r="D2267">
        <v>200</v>
      </c>
      <c r="E2267">
        <v>597</v>
      </c>
      <c r="F2267" t="s">
        <v>8219</v>
      </c>
      <c r="G2267" t="s">
        <v>8225</v>
      </c>
      <c r="H2267" t="s">
        <v>8247</v>
      </c>
      <c r="I2267">
        <v>1479846507</v>
      </c>
      <c r="J2267" s="10">
        <f t="shared" si="140"/>
        <v>42696.853090277778</v>
      </c>
      <c r="K2267">
        <v>1479241707</v>
      </c>
      <c r="L2267" s="10">
        <f t="shared" si="141"/>
        <v>42689.853090277778</v>
      </c>
      <c r="M2267" t="b">
        <v>0</v>
      </c>
      <c r="N2267">
        <v>17</v>
      </c>
      <c r="O2267" t="b">
        <v>1</v>
      </c>
      <c r="P2267" t="s">
        <v>8297</v>
      </c>
      <c r="Q2267" s="5">
        <f t="shared" si="142"/>
        <v>2.9849999999999999</v>
      </c>
      <c r="R2267" s="6">
        <f t="shared" si="143"/>
        <v>35.117647058823529</v>
      </c>
      <c r="S2267" t="s">
        <v>8333</v>
      </c>
      <c r="T2267" t="s">
        <v>8351</v>
      </c>
    </row>
    <row r="2268" spans="1:20" ht="43.2" x14ac:dyDescent="0.3">
      <c r="A2268">
        <v>2266</v>
      </c>
      <c r="B2268" s="3" t="s">
        <v>2267</v>
      </c>
      <c r="C2268" s="3" t="s">
        <v>6376</v>
      </c>
      <c r="D2268">
        <v>1500</v>
      </c>
      <c r="E2268">
        <v>4804</v>
      </c>
      <c r="F2268" t="s">
        <v>8219</v>
      </c>
      <c r="G2268" t="s">
        <v>8224</v>
      </c>
      <c r="H2268" t="s">
        <v>8246</v>
      </c>
      <c r="I2268">
        <v>1461722400</v>
      </c>
      <c r="J2268" s="10">
        <f t="shared" si="140"/>
        <v>42487.083333333328</v>
      </c>
      <c r="K2268">
        <v>1460235592</v>
      </c>
      <c r="L2268" s="10">
        <f t="shared" si="141"/>
        <v>42469.874907407408</v>
      </c>
      <c r="M2268" t="b">
        <v>0</v>
      </c>
      <c r="N2268">
        <v>194</v>
      </c>
      <c r="O2268" t="b">
        <v>1</v>
      </c>
      <c r="P2268" t="s">
        <v>8297</v>
      </c>
      <c r="Q2268" s="5">
        <f t="shared" si="142"/>
        <v>3.2026666666666666</v>
      </c>
      <c r="R2268" s="6">
        <f t="shared" si="143"/>
        <v>24.762886597938145</v>
      </c>
      <c r="S2268" t="s">
        <v>8333</v>
      </c>
      <c r="T2268" t="s">
        <v>8351</v>
      </c>
    </row>
    <row r="2269" spans="1:20" ht="43.2" x14ac:dyDescent="0.3">
      <c r="A2269">
        <v>2267</v>
      </c>
      <c r="B2269" s="3" t="s">
        <v>2268</v>
      </c>
      <c r="C2269" s="3" t="s">
        <v>6377</v>
      </c>
      <c r="D2269">
        <v>20000</v>
      </c>
      <c r="E2269">
        <v>76105</v>
      </c>
      <c r="F2269" t="s">
        <v>8219</v>
      </c>
      <c r="G2269" t="s">
        <v>8224</v>
      </c>
      <c r="H2269" t="s">
        <v>8246</v>
      </c>
      <c r="I2269">
        <v>1419123600</v>
      </c>
      <c r="J2269" s="10">
        <f t="shared" si="140"/>
        <v>41994.041666666672</v>
      </c>
      <c r="K2269">
        <v>1416945297</v>
      </c>
      <c r="L2269" s="10">
        <f t="shared" si="141"/>
        <v>41968.829826388886</v>
      </c>
      <c r="M2269" t="b">
        <v>0</v>
      </c>
      <c r="N2269">
        <v>404</v>
      </c>
      <c r="O2269" t="b">
        <v>1</v>
      </c>
      <c r="P2269" t="s">
        <v>8297</v>
      </c>
      <c r="Q2269" s="5">
        <f t="shared" si="142"/>
        <v>3.80525</v>
      </c>
      <c r="R2269" s="6">
        <f t="shared" si="143"/>
        <v>188.37871287128712</v>
      </c>
      <c r="S2269" t="s">
        <v>8333</v>
      </c>
      <c r="T2269" t="s">
        <v>8351</v>
      </c>
    </row>
    <row r="2270" spans="1:20" ht="43.2" x14ac:dyDescent="0.3">
      <c r="A2270">
        <v>2268</v>
      </c>
      <c r="B2270" s="3" t="s">
        <v>2269</v>
      </c>
      <c r="C2270" s="3" t="s">
        <v>6378</v>
      </c>
      <c r="D2270">
        <v>28000</v>
      </c>
      <c r="E2270">
        <v>28728</v>
      </c>
      <c r="F2270" t="s">
        <v>8219</v>
      </c>
      <c r="G2270" t="s">
        <v>8224</v>
      </c>
      <c r="H2270" t="s">
        <v>8246</v>
      </c>
      <c r="I2270">
        <v>1489283915</v>
      </c>
      <c r="J2270" s="10">
        <f t="shared" si="140"/>
        <v>42806.082349537035</v>
      </c>
      <c r="K2270">
        <v>1486691915</v>
      </c>
      <c r="L2270" s="10">
        <f t="shared" si="141"/>
        <v>42776.082349537035</v>
      </c>
      <c r="M2270" t="b">
        <v>0</v>
      </c>
      <c r="N2270">
        <v>194</v>
      </c>
      <c r="O2270" t="b">
        <v>1</v>
      </c>
      <c r="P2270" t="s">
        <v>8297</v>
      </c>
      <c r="Q2270" s="5">
        <f t="shared" si="142"/>
        <v>1.026</v>
      </c>
      <c r="R2270" s="6">
        <f t="shared" si="143"/>
        <v>148.08247422680412</v>
      </c>
      <c r="S2270" t="s">
        <v>8333</v>
      </c>
      <c r="T2270" t="s">
        <v>8351</v>
      </c>
    </row>
    <row r="2271" spans="1:20" ht="43.2" x14ac:dyDescent="0.3">
      <c r="A2271">
        <v>2269</v>
      </c>
      <c r="B2271" s="3" t="s">
        <v>2270</v>
      </c>
      <c r="C2271" s="3" t="s">
        <v>6379</v>
      </c>
      <c r="D2271">
        <v>2500</v>
      </c>
      <c r="E2271">
        <v>45041</v>
      </c>
      <c r="F2271" t="s">
        <v>8219</v>
      </c>
      <c r="G2271" t="s">
        <v>8224</v>
      </c>
      <c r="H2271" t="s">
        <v>8246</v>
      </c>
      <c r="I2271">
        <v>1488862800</v>
      </c>
      <c r="J2271" s="10">
        <f t="shared" si="140"/>
        <v>42801.208333333328</v>
      </c>
      <c r="K2271">
        <v>1486745663</v>
      </c>
      <c r="L2271" s="10">
        <f t="shared" si="141"/>
        <v>42776.704432870371</v>
      </c>
      <c r="M2271" t="b">
        <v>0</v>
      </c>
      <c r="N2271">
        <v>902</v>
      </c>
      <c r="O2271" t="b">
        <v>1</v>
      </c>
      <c r="P2271" t="s">
        <v>8297</v>
      </c>
      <c r="Q2271" s="5">
        <f t="shared" si="142"/>
        <v>18.016400000000001</v>
      </c>
      <c r="R2271" s="6">
        <f t="shared" si="143"/>
        <v>49.934589800443462</v>
      </c>
      <c r="S2271" t="s">
        <v>8333</v>
      </c>
      <c r="T2271" t="s">
        <v>8351</v>
      </c>
    </row>
    <row r="2272" spans="1:20" ht="43.2" x14ac:dyDescent="0.3">
      <c r="A2272">
        <v>2270</v>
      </c>
      <c r="B2272" s="3" t="s">
        <v>2271</v>
      </c>
      <c r="C2272" s="3" t="s">
        <v>6380</v>
      </c>
      <c r="D2272">
        <v>25000</v>
      </c>
      <c r="E2272">
        <v>180062</v>
      </c>
      <c r="F2272" t="s">
        <v>8219</v>
      </c>
      <c r="G2272" t="s">
        <v>8224</v>
      </c>
      <c r="H2272" t="s">
        <v>8246</v>
      </c>
      <c r="I2272">
        <v>1484085540</v>
      </c>
      <c r="J2272" s="10">
        <f t="shared" si="140"/>
        <v>42745.915972222225</v>
      </c>
      <c r="K2272">
        <v>1482353513</v>
      </c>
      <c r="L2272" s="10">
        <f t="shared" si="141"/>
        <v>42725.869363425925</v>
      </c>
      <c r="M2272" t="b">
        <v>0</v>
      </c>
      <c r="N2272">
        <v>1670</v>
      </c>
      <c r="O2272" t="b">
        <v>1</v>
      </c>
      <c r="P2272" t="s">
        <v>8297</v>
      </c>
      <c r="Q2272" s="5">
        <f t="shared" si="142"/>
        <v>7.2024800000000004</v>
      </c>
      <c r="R2272" s="6">
        <f t="shared" si="143"/>
        <v>107.82155688622754</v>
      </c>
      <c r="S2272" t="s">
        <v>8333</v>
      </c>
      <c r="T2272" t="s">
        <v>8351</v>
      </c>
    </row>
    <row r="2273" spans="1:20" ht="43.2" x14ac:dyDescent="0.3">
      <c r="A2273">
        <v>2271</v>
      </c>
      <c r="B2273" s="3" t="s">
        <v>2272</v>
      </c>
      <c r="C2273" s="3" t="s">
        <v>6381</v>
      </c>
      <c r="D2273">
        <v>20000</v>
      </c>
      <c r="E2273">
        <v>56618</v>
      </c>
      <c r="F2273" t="s">
        <v>8219</v>
      </c>
      <c r="G2273" t="s">
        <v>8224</v>
      </c>
      <c r="H2273" t="s">
        <v>8246</v>
      </c>
      <c r="I2273">
        <v>1481328004</v>
      </c>
      <c r="J2273" s="10">
        <f t="shared" si="140"/>
        <v>42714.000046296293</v>
      </c>
      <c r="K2273">
        <v>1478736004</v>
      </c>
      <c r="L2273" s="10">
        <f t="shared" si="141"/>
        <v>42684.000046296293</v>
      </c>
      <c r="M2273" t="b">
        <v>0</v>
      </c>
      <c r="N2273">
        <v>1328</v>
      </c>
      <c r="O2273" t="b">
        <v>1</v>
      </c>
      <c r="P2273" t="s">
        <v>8297</v>
      </c>
      <c r="Q2273" s="5">
        <f t="shared" si="142"/>
        <v>2.8309000000000002</v>
      </c>
      <c r="R2273" s="6">
        <f t="shared" si="143"/>
        <v>42.63403614457831</v>
      </c>
      <c r="S2273" t="s">
        <v>8333</v>
      </c>
      <c r="T2273" t="s">
        <v>8351</v>
      </c>
    </row>
    <row r="2274" spans="1:20" ht="43.2" x14ac:dyDescent="0.3">
      <c r="A2274">
        <v>2272</v>
      </c>
      <c r="B2274" s="3" t="s">
        <v>2273</v>
      </c>
      <c r="C2274" s="3" t="s">
        <v>6382</v>
      </c>
      <c r="D2274">
        <v>1000</v>
      </c>
      <c r="E2274">
        <v>13566</v>
      </c>
      <c r="F2274" t="s">
        <v>8219</v>
      </c>
      <c r="G2274" t="s">
        <v>8224</v>
      </c>
      <c r="H2274" t="s">
        <v>8246</v>
      </c>
      <c r="I2274">
        <v>1449506836</v>
      </c>
      <c r="J2274" s="10">
        <f t="shared" si="140"/>
        <v>42345.699490740735</v>
      </c>
      <c r="K2274">
        <v>1446914836</v>
      </c>
      <c r="L2274" s="10">
        <f t="shared" si="141"/>
        <v>42315.699490740735</v>
      </c>
      <c r="M2274" t="b">
        <v>0</v>
      </c>
      <c r="N2274">
        <v>944</v>
      </c>
      <c r="O2274" t="b">
        <v>1</v>
      </c>
      <c r="P2274" t="s">
        <v>8297</v>
      </c>
      <c r="Q2274" s="5">
        <f t="shared" si="142"/>
        <v>13.566000000000001</v>
      </c>
      <c r="R2274" s="6">
        <f t="shared" si="143"/>
        <v>14.370762711864407</v>
      </c>
      <c r="S2274" t="s">
        <v>8333</v>
      </c>
      <c r="T2274" t="s">
        <v>8351</v>
      </c>
    </row>
    <row r="2275" spans="1:20" ht="43.2" x14ac:dyDescent="0.3">
      <c r="A2275">
        <v>2273</v>
      </c>
      <c r="B2275" s="3" t="s">
        <v>2274</v>
      </c>
      <c r="C2275" s="3" t="s">
        <v>6383</v>
      </c>
      <c r="D2275">
        <v>2500</v>
      </c>
      <c r="E2275">
        <v>5509</v>
      </c>
      <c r="F2275" t="s">
        <v>8219</v>
      </c>
      <c r="G2275" t="s">
        <v>8229</v>
      </c>
      <c r="H2275" t="s">
        <v>8251</v>
      </c>
      <c r="I2275">
        <v>1489320642</v>
      </c>
      <c r="J2275" s="10">
        <f t="shared" si="140"/>
        <v>42806.507430555561</v>
      </c>
      <c r="K2275">
        <v>1487164242</v>
      </c>
      <c r="L2275" s="10">
        <f t="shared" si="141"/>
        <v>42781.549097222218</v>
      </c>
      <c r="M2275" t="b">
        <v>0</v>
      </c>
      <c r="N2275">
        <v>147</v>
      </c>
      <c r="O2275" t="b">
        <v>1</v>
      </c>
      <c r="P2275" t="s">
        <v>8297</v>
      </c>
      <c r="Q2275" s="5">
        <f t="shared" si="142"/>
        <v>2.2035999999999998</v>
      </c>
      <c r="R2275" s="6">
        <f t="shared" si="143"/>
        <v>37.476190476190474</v>
      </c>
      <c r="S2275" t="s">
        <v>8333</v>
      </c>
      <c r="T2275" t="s">
        <v>8351</v>
      </c>
    </row>
    <row r="2276" spans="1:20" ht="57.6" x14ac:dyDescent="0.3">
      <c r="A2276">
        <v>2274</v>
      </c>
      <c r="B2276" s="3" t="s">
        <v>2275</v>
      </c>
      <c r="C2276" s="3" t="s">
        <v>6384</v>
      </c>
      <c r="D2276">
        <v>2500</v>
      </c>
      <c r="E2276">
        <v>2990</v>
      </c>
      <c r="F2276" t="s">
        <v>8219</v>
      </c>
      <c r="G2276" t="s">
        <v>8224</v>
      </c>
      <c r="H2276" t="s">
        <v>8246</v>
      </c>
      <c r="I2276">
        <v>1393156857</v>
      </c>
      <c r="J2276" s="10">
        <f t="shared" si="140"/>
        <v>41693.500659722224</v>
      </c>
      <c r="K2276">
        <v>1390564857</v>
      </c>
      <c r="L2276" s="10">
        <f t="shared" si="141"/>
        <v>41663.500659722224</v>
      </c>
      <c r="M2276" t="b">
        <v>0</v>
      </c>
      <c r="N2276">
        <v>99</v>
      </c>
      <c r="O2276" t="b">
        <v>1</v>
      </c>
      <c r="P2276" t="s">
        <v>8297</v>
      </c>
      <c r="Q2276" s="5">
        <f t="shared" si="142"/>
        <v>1.196</v>
      </c>
      <c r="R2276" s="6">
        <f t="shared" si="143"/>
        <v>30.202020202020201</v>
      </c>
      <c r="S2276" t="s">
        <v>8333</v>
      </c>
      <c r="T2276" t="s">
        <v>8351</v>
      </c>
    </row>
    <row r="2277" spans="1:20" ht="43.2" x14ac:dyDescent="0.3">
      <c r="A2277">
        <v>2275</v>
      </c>
      <c r="B2277" s="3" t="s">
        <v>2276</v>
      </c>
      <c r="C2277" s="3" t="s">
        <v>6385</v>
      </c>
      <c r="D2277">
        <v>650</v>
      </c>
      <c r="E2277">
        <v>2650.5</v>
      </c>
      <c r="F2277" t="s">
        <v>8219</v>
      </c>
      <c r="G2277" t="s">
        <v>8225</v>
      </c>
      <c r="H2277" t="s">
        <v>8247</v>
      </c>
      <c r="I2277">
        <v>1419259679</v>
      </c>
      <c r="J2277" s="10">
        <f t="shared" si="140"/>
        <v>41995.616655092599</v>
      </c>
      <c r="K2277">
        <v>1416667679</v>
      </c>
      <c r="L2277" s="10">
        <f t="shared" si="141"/>
        <v>41965.616655092599</v>
      </c>
      <c r="M2277" t="b">
        <v>0</v>
      </c>
      <c r="N2277">
        <v>79</v>
      </c>
      <c r="O2277" t="b">
        <v>1</v>
      </c>
      <c r="P2277" t="s">
        <v>8297</v>
      </c>
      <c r="Q2277" s="5">
        <f t="shared" si="142"/>
        <v>4.0776923076923079</v>
      </c>
      <c r="R2277" s="6">
        <f t="shared" si="143"/>
        <v>33.550632911392405</v>
      </c>
      <c r="S2277" t="s">
        <v>8333</v>
      </c>
      <c r="T2277" t="s">
        <v>8351</v>
      </c>
    </row>
    <row r="2278" spans="1:20" ht="57.6" x14ac:dyDescent="0.3">
      <c r="A2278">
        <v>2276</v>
      </c>
      <c r="B2278" s="3" t="s">
        <v>2277</v>
      </c>
      <c r="C2278" s="3" t="s">
        <v>6386</v>
      </c>
      <c r="D2278">
        <v>4589</v>
      </c>
      <c r="E2278">
        <v>4856</v>
      </c>
      <c r="F2278" t="s">
        <v>8219</v>
      </c>
      <c r="G2278" t="s">
        <v>8224</v>
      </c>
      <c r="H2278" t="s">
        <v>8246</v>
      </c>
      <c r="I2278">
        <v>1388936289</v>
      </c>
      <c r="J2278" s="10">
        <f t="shared" si="140"/>
        <v>41644.651493055557</v>
      </c>
      <c r="K2278">
        <v>1386344289</v>
      </c>
      <c r="L2278" s="10">
        <f t="shared" si="141"/>
        <v>41614.651493055557</v>
      </c>
      <c r="M2278" t="b">
        <v>0</v>
      </c>
      <c r="N2278">
        <v>75</v>
      </c>
      <c r="O2278" t="b">
        <v>1</v>
      </c>
      <c r="P2278" t="s">
        <v>8297</v>
      </c>
      <c r="Q2278" s="5">
        <f t="shared" si="142"/>
        <v>1.0581826105905425</v>
      </c>
      <c r="R2278" s="6">
        <f t="shared" si="143"/>
        <v>64.74666666666667</v>
      </c>
      <c r="S2278" t="s">
        <v>8333</v>
      </c>
      <c r="T2278" t="s">
        <v>8351</v>
      </c>
    </row>
    <row r="2279" spans="1:20" ht="43.2" x14ac:dyDescent="0.3">
      <c r="A2279">
        <v>2277</v>
      </c>
      <c r="B2279" s="3" t="s">
        <v>2278</v>
      </c>
      <c r="C2279" s="3" t="s">
        <v>6387</v>
      </c>
      <c r="D2279">
        <v>8500</v>
      </c>
      <c r="E2279">
        <v>11992</v>
      </c>
      <c r="F2279" t="s">
        <v>8219</v>
      </c>
      <c r="G2279" t="s">
        <v>8224</v>
      </c>
      <c r="H2279" t="s">
        <v>8246</v>
      </c>
      <c r="I2279">
        <v>1330359423</v>
      </c>
      <c r="J2279" s="10">
        <f t="shared" si="140"/>
        <v>40966.678506944445</v>
      </c>
      <c r="K2279">
        <v>1327767423</v>
      </c>
      <c r="L2279" s="10">
        <f t="shared" si="141"/>
        <v>40936.678506944445</v>
      </c>
      <c r="M2279" t="b">
        <v>0</v>
      </c>
      <c r="N2279">
        <v>207</v>
      </c>
      <c r="O2279" t="b">
        <v>1</v>
      </c>
      <c r="P2279" t="s">
        <v>8297</v>
      </c>
      <c r="Q2279" s="5">
        <f t="shared" si="142"/>
        <v>1.4108235294117648</v>
      </c>
      <c r="R2279" s="6">
        <f t="shared" si="143"/>
        <v>57.932367149758456</v>
      </c>
      <c r="S2279" t="s">
        <v>8333</v>
      </c>
      <c r="T2279" t="s">
        <v>8351</v>
      </c>
    </row>
    <row r="2280" spans="1:20" ht="28.8" x14ac:dyDescent="0.3">
      <c r="A2280">
        <v>2278</v>
      </c>
      <c r="B2280" s="3" t="s">
        <v>2279</v>
      </c>
      <c r="C2280" s="3" t="s">
        <v>6388</v>
      </c>
      <c r="D2280">
        <v>2000</v>
      </c>
      <c r="E2280">
        <v>5414</v>
      </c>
      <c r="F2280" t="s">
        <v>8219</v>
      </c>
      <c r="G2280" t="s">
        <v>8237</v>
      </c>
      <c r="H2280" t="s">
        <v>8249</v>
      </c>
      <c r="I2280">
        <v>1451861940</v>
      </c>
      <c r="J2280" s="10">
        <f t="shared" si="140"/>
        <v>42372.957638888889</v>
      </c>
      <c r="K2280">
        <v>1448902867</v>
      </c>
      <c r="L2280" s="10">
        <f t="shared" si="141"/>
        <v>42338.709108796291</v>
      </c>
      <c r="M2280" t="b">
        <v>0</v>
      </c>
      <c r="N2280">
        <v>102</v>
      </c>
      <c r="O2280" t="b">
        <v>1</v>
      </c>
      <c r="P2280" t="s">
        <v>8297</v>
      </c>
      <c r="Q2280" s="5">
        <f t="shared" si="142"/>
        <v>2.7069999999999999</v>
      </c>
      <c r="R2280" s="6">
        <f t="shared" si="143"/>
        <v>53.078431372549019</v>
      </c>
      <c r="S2280" t="s">
        <v>8333</v>
      </c>
      <c r="T2280" t="s">
        <v>8351</v>
      </c>
    </row>
    <row r="2281" spans="1:20" ht="43.2" x14ac:dyDescent="0.3">
      <c r="A2281">
        <v>2279</v>
      </c>
      <c r="B2281" s="3" t="s">
        <v>2280</v>
      </c>
      <c r="C2281" s="3" t="s">
        <v>6389</v>
      </c>
      <c r="D2281">
        <v>1000</v>
      </c>
      <c r="E2281">
        <v>1538</v>
      </c>
      <c r="F2281" t="s">
        <v>8219</v>
      </c>
      <c r="G2281" t="s">
        <v>8224</v>
      </c>
      <c r="H2281" t="s">
        <v>8246</v>
      </c>
      <c r="I2281">
        <v>1423022400</v>
      </c>
      <c r="J2281" s="10">
        <f t="shared" si="140"/>
        <v>42039.166666666672</v>
      </c>
      <c r="K2281">
        <v>1421436099</v>
      </c>
      <c r="L2281" s="10">
        <f t="shared" si="141"/>
        <v>42020.806701388887</v>
      </c>
      <c r="M2281" t="b">
        <v>0</v>
      </c>
      <c r="N2281">
        <v>32</v>
      </c>
      <c r="O2281" t="b">
        <v>1</v>
      </c>
      <c r="P2281" t="s">
        <v>8297</v>
      </c>
      <c r="Q2281" s="5">
        <f t="shared" si="142"/>
        <v>1.538</v>
      </c>
      <c r="R2281" s="6">
        <f t="shared" si="143"/>
        <v>48.0625</v>
      </c>
      <c r="S2281" t="s">
        <v>8333</v>
      </c>
      <c r="T2281" t="s">
        <v>8351</v>
      </c>
    </row>
    <row r="2282" spans="1:20" ht="57.6" x14ac:dyDescent="0.3">
      <c r="A2282">
        <v>2280</v>
      </c>
      <c r="B2282" s="3" t="s">
        <v>2281</v>
      </c>
      <c r="C2282" s="3" t="s">
        <v>6390</v>
      </c>
      <c r="D2282">
        <v>9800</v>
      </c>
      <c r="E2282">
        <v>39550.5</v>
      </c>
      <c r="F2282" t="s">
        <v>8219</v>
      </c>
      <c r="G2282" t="s">
        <v>8224</v>
      </c>
      <c r="H2282" t="s">
        <v>8246</v>
      </c>
      <c r="I2282">
        <v>1442501991</v>
      </c>
      <c r="J2282" s="10">
        <f t="shared" si="140"/>
        <v>42264.624895833331</v>
      </c>
      <c r="K2282">
        <v>1439909991</v>
      </c>
      <c r="L2282" s="10">
        <f t="shared" si="141"/>
        <v>42234.624895833331</v>
      </c>
      <c r="M2282" t="b">
        <v>0</v>
      </c>
      <c r="N2282">
        <v>480</v>
      </c>
      <c r="O2282" t="b">
        <v>1</v>
      </c>
      <c r="P2282" t="s">
        <v>8297</v>
      </c>
      <c r="Q2282" s="5">
        <f t="shared" si="142"/>
        <v>4.0357653061224488</v>
      </c>
      <c r="R2282" s="6">
        <f t="shared" si="143"/>
        <v>82.396874999999994</v>
      </c>
      <c r="S2282" t="s">
        <v>8333</v>
      </c>
      <c r="T2282" t="s">
        <v>8351</v>
      </c>
    </row>
    <row r="2283" spans="1:20" ht="43.2" x14ac:dyDescent="0.3">
      <c r="A2283">
        <v>2281</v>
      </c>
      <c r="B2283" s="3" t="s">
        <v>2282</v>
      </c>
      <c r="C2283" s="3" t="s">
        <v>6391</v>
      </c>
      <c r="D2283">
        <v>300</v>
      </c>
      <c r="E2283">
        <v>555</v>
      </c>
      <c r="F2283" t="s">
        <v>8219</v>
      </c>
      <c r="G2283" t="s">
        <v>8224</v>
      </c>
      <c r="H2283" t="s">
        <v>8246</v>
      </c>
      <c r="I2283">
        <v>1311576600</v>
      </c>
      <c r="J2283" s="10">
        <f t="shared" si="140"/>
        <v>40749.284722222219</v>
      </c>
      <c r="K2283">
        <v>1306219897</v>
      </c>
      <c r="L2283" s="10">
        <f t="shared" si="141"/>
        <v>40687.285844907405</v>
      </c>
      <c r="M2283" t="b">
        <v>0</v>
      </c>
      <c r="N2283">
        <v>11</v>
      </c>
      <c r="O2283" t="b">
        <v>1</v>
      </c>
      <c r="P2283" t="s">
        <v>8276</v>
      </c>
      <c r="Q2283" s="5">
        <f t="shared" si="142"/>
        <v>1.85</v>
      </c>
      <c r="R2283" s="6">
        <f t="shared" si="143"/>
        <v>50.454545454545453</v>
      </c>
      <c r="S2283" t="s">
        <v>8325</v>
      </c>
      <c r="T2283" t="s">
        <v>8326</v>
      </c>
    </row>
    <row r="2284" spans="1:20" ht="28.8" x14ac:dyDescent="0.3">
      <c r="A2284">
        <v>2282</v>
      </c>
      <c r="B2284" s="3" t="s">
        <v>2283</v>
      </c>
      <c r="C2284" s="3" t="s">
        <v>6392</v>
      </c>
      <c r="D2284">
        <v>750</v>
      </c>
      <c r="E2284">
        <v>1390</v>
      </c>
      <c r="F2284" t="s">
        <v>8219</v>
      </c>
      <c r="G2284" t="s">
        <v>8224</v>
      </c>
      <c r="H2284" t="s">
        <v>8246</v>
      </c>
      <c r="I2284">
        <v>1452744686</v>
      </c>
      <c r="J2284" s="10">
        <f t="shared" si="140"/>
        <v>42383.17460648148</v>
      </c>
      <c r="K2284">
        <v>1447560686</v>
      </c>
      <c r="L2284" s="10">
        <f t="shared" si="141"/>
        <v>42323.17460648148</v>
      </c>
      <c r="M2284" t="b">
        <v>0</v>
      </c>
      <c r="N2284">
        <v>12</v>
      </c>
      <c r="O2284" t="b">
        <v>1</v>
      </c>
      <c r="P2284" t="s">
        <v>8276</v>
      </c>
      <c r="Q2284" s="5">
        <f t="shared" si="142"/>
        <v>1.8533333333333333</v>
      </c>
      <c r="R2284" s="6">
        <f t="shared" si="143"/>
        <v>115.83333333333333</v>
      </c>
      <c r="S2284" t="s">
        <v>8325</v>
      </c>
      <c r="T2284" t="s">
        <v>8326</v>
      </c>
    </row>
    <row r="2285" spans="1:20" ht="43.2" x14ac:dyDescent="0.3">
      <c r="A2285">
        <v>2283</v>
      </c>
      <c r="B2285" s="3" t="s">
        <v>2284</v>
      </c>
      <c r="C2285" s="3" t="s">
        <v>6393</v>
      </c>
      <c r="D2285">
        <v>3000</v>
      </c>
      <c r="E2285">
        <v>3025.66</v>
      </c>
      <c r="F2285" t="s">
        <v>8219</v>
      </c>
      <c r="G2285" t="s">
        <v>8224</v>
      </c>
      <c r="H2285" t="s">
        <v>8246</v>
      </c>
      <c r="I2285">
        <v>1336528804</v>
      </c>
      <c r="J2285" s="10">
        <f t="shared" si="140"/>
        <v>41038.083379629628</v>
      </c>
      <c r="K2285">
        <v>1331348404</v>
      </c>
      <c r="L2285" s="10">
        <f t="shared" si="141"/>
        <v>40978.125046296293</v>
      </c>
      <c r="M2285" t="b">
        <v>0</v>
      </c>
      <c r="N2285">
        <v>48</v>
      </c>
      <c r="O2285" t="b">
        <v>1</v>
      </c>
      <c r="P2285" t="s">
        <v>8276</v>
      </c>
      <c r="Q2285" s="5">
        <f t="shared" si="142"/>
        <v>1.0085533333333332</v>
      </c>
      <c r="R2285" s="6">
        <f t="shared" si="143"/>
        <v>63.03458333333333</v>
      </c>
      <c r="S2285" t="s">
        <v>8325</v>
      </c>
      <c r="T2285" t="s">
        <v>8326</v>
      </c>
    </row>
    <row r="2286" spans="1:20" ht="28.8" x14ac:dyDescent="0.3">
      <c r="A2286">
        <v>2284</v>
      </c>
      <c r="B2286" s="3" t="s">
        <v>2285</v>
      </c>
      <c r="C2286" s="3" t="s">
        <v>6394</v>
      </c>
      <c r="D2286">
        <v>6000</v>
      </c>
      <c r="E2286">
        <v>6373.27</v>
      </c>
      <c r="F2286" t="s">
        <v>8219</v>
      </c>
      <c r="G2286" t="s">
        <v>8224</v>
      </c>
      <c r="H2286" t="s">
        <v>8246</v>
      </c>
      <c r="I2286">
        <v>1299902400</v>
      </c>
      <c r="J2286" s="10">
        <f t="shared" si="140"/>
        <v>40614.166666666664</v>
      </c>
      <c r="K2286">
        <v>1297451245</v>
      </c>
      <c r="L2286" s="10">
        <f t="shared" si="141"/>
        <v>40585.796817129631</v>
      </c>
      <c r="M2286" t="b">
        <v>0</v>
      </c>
      <c r="N2286">
        <v>59</v>
      </c>
      <c r="O2286" t="b">
        <v>1</v>
      </c>
      <c r="P2286" t="s">
        <v>8276</v>
      </c>
      <c r="Q2286" s="5">
        <f t="shared" si="142"/>
        <v>1.0622116666666668</v>
      </c>
      <c r="R2286" s="6">
        <f t="shared" si="143"/>
        <v>108.02152542372882</v>
      </c>
      <c r="S2286" t="s">
        <v>8325</v>
      </c>
      <c r="T2286" t="s">
        <v>8326</v>
      </c>
    </row>
    <row r="2287" spans="1:20" ht="43.2" x14ac:dyDescent="0.3">
      <c r="A2287">
        <v>2285</v>
      </c>
      <c r="B2287" s="3" t="s">
        <v>2286</v>
      </c>
      <c r="C2287" s="3" t="s">
        <v>6395</v>
      </c>
      <c r="D2287">
        <v>3000</v>
      </c>
      <c r="E2287">
        <v>3641</v>
      </c>
      <c r="F2287" t="s">
        <v>8219</v>
      </c>
      <c r="G2287" t="s">
        <v>8224</v>
      </c>
      <c r="H2287" t="s">
        <v>8246</v>
      </c>
      <c r="I2287">
        <v>1340944043</v>
      </c>
      <c r="J2287" s="10">
        <f t="shared" si="140"/>
        <v>41089.185682870368</v>
      </c>
      <c r="K2287">
        <v>1338352043</v>
      </c>
      <c r="L2287" s="10">
        <f t="shared" si="141"/>
        <v>41059.185682870368</v>
      </c>
      <c r="M2287" t="b">
        <v>0</v>
      </c>
      <c r="N2287">
        <v>79</v>
      </c>
      <c r="O2287" t="b">
        <v>1</v>
      </c>
      <c r="P2287" t="s">
        <v>8276</v>
      </c>
      <c r="Q2287" s="5">
        <f t="shared" si="142"/>
        <v>1.2136666666666667</v>
      </c>
      <c r="R2287" s="6">
        <f t="shared" si="143"/>
        <v>46.088607594936711</v>
      </c>
      <c r="S2287" t="s">
        <v>8325</v>
      </c>
      <c r="T2287" t="s">
        <v>8326</v>
      </c>
    </row>
    <row r="2288" spans="1:20" ht="43.2" x14ac:dyDescent="0.3">
      <c r="A2288">
        <v>2286</v>
      </c>
      <c r="B2288" s="3" t="s">
        <v>2287</v>
      </c>
      <c r="C2288" s="3" t="s">
        <v>6396</v>
      </c>
      <c r="D2288">
        <v>1500</v>
      </c>
      <c r="E2288">
        <v>1501</v>
      </c>
      <c r="F2288" t="s">
        <v>8219</v>
      </c>
      <c r="G2288" t="s">
        <v>8224</v>
      </c>
      <c r="H2288" t="s">
        <v>8246</v>
      </c>
      <c r="I2288">
        <v>1378439940</v>
      </c>
      <c r="J2288" s="10">
        <f t="shared" si="140"/>
        <v>41523.165972222225</v>
      </c>
      <c r="K2288">
        <v>1376003254</v>
      </c>
      <c r="L2288" s="10">
        <f t="shared" si="141"/>
        <v>41494.963587962964</v>
      </c>
      <c r="M2288" t="b">
        <v>0</v>
      </c>
      <c r="N2288">
        <v>14</v>
      </c>
      <c r="O2288" t="b">
        <v>1</v>
      </c>
      <c r="P2288" t="s">
        <v>8276</v>
      </c>
      <c r="Q2288" s="5">
        <f t="shared" si="142"/>
        <v>1.0006666666666666</v>
      </c>
      <c r="R2288" s="6">
        <f t="shared" si="143"/>
        <v>107.21428571428571</v>
      </c>
      <c r="S2288" t="s">
        <v>8325</v>
      </c>
      <c r="T2288" t="s">
        <v>8326</v>
      </c>
    </row>
    <row r="2289" spans="1:20" ht="43.2" x14ac:dyDescent="0.3">
      <c r="A2289">
        <v>2287</v>
      </c>
      <c r="B2289" s="3" t="s">
        <v>2288</v>
      </c>
      <c r="C2289" s="3" t="s">
        <v>6397</v>
      </c>
      <c r="D2289">
        <v>4500</v>
      </c>
      <c r="E2289">
        <v>5398.99</v>
      </c>
      <c r="F2289" t="s">
        <v>8219</v>
      </c>
      <c r="G2289" t="s">
        <v>8224</v>
      </c>
      <c r="H2289" t="s">
        <v>8246</v>
      </c>
      <c r="I2289">
        <v>1403539260</v>
      </c>
      <c r="J2289" s="10">
        <f t="shared" si="140"/>
        <v>41813.667361111111</v>
      </c>
      <c r="K2289">
        <v>1401724860</v>
      </c>
      <c r="L2289" s="10">
        <f t="shared" si="141"/>
        <v>41792.667361111111</v>
      </c>
      <c r="M2289" t="b">
        <v>0</v>
      </c>
      <c r="N2289">
        <v>106</v>
      </c>
      <c r="O2289" t="b">
        <v>1</v>
      </c>
      <c r="P2289" t="s">
        <v>8276</v>
      </c>
      <c r="Q2289" s="5">
        <f t="shared" si="142"/>
        <v>1.1997755555555556</v>
      </c>
      <c r="R2289" s="6">
        <f t="shared" si="143"/>
        <v>50.9338679245283</v>
      </c>
      <c r="S2289" t="s">
        <v>8325</v>
      </c>
      <c r="T2289" t="s">
        <v>8326</v>
      </c>
    </row>
    <row r="2290" spans="1:20" ht="43.2" x14ac:dyDescent="0.3">
      <c r="A2290">
        <v>2288</v>
      </c>
      <c r="B2290" s="3" t="s">
        <v>2289</v>
      </c>
      <c r="C2290" s="3" t="s">
        <v>6398</v>
      </c>
      <c r="D2290">
        <v>1000</v>
      </c>
      <c r="E2290">
        <v>1001</v>
      </c>
      <c r="F2290" t="s">
        <v>8219</v>
      </c>
      <c r="G2290" t="s">
        <v>8224</v>
      </c>
      <c r="H2290" t="s">
        <v>8246</v>
      </c>
      <c r="I2290">
        <v>1340733600</v>
      </c>
      <c r="J2290" s="10">
        <f t="shared" si="140"/>
        <v>41086.75</v>
      </c>
      <c r="K2290">
        <v>1339098689</v>
      </c>
      <c r="L2290" s="10">
        <f t="shared" si="141"/>
        <v>41067.827418981484</v>
      </c>
      <c r="M2290" t="b">
        <v>0</v>
      </c>
      <c r="N2290">
        <v>25</v>
      </c>
      <c r="O2290" t="b">
        <v>1</v>
      </c>
      <c r="P2290" t="s">
        <v>8276</v>
      </c>
      <c r="Q2290" s="5">
        <f t="shared" si="142"/>
        <v>1.0009999999999999</v>
      </c>
      <c r="R2290" s="6">
        <f t="shared" si="143"/>
        <v>40.04</v>
      </c>
      <c r="S2290" t="s">
        <v>8325</v>
      </c>
      <c r="T2290" t="s">
        <v>8326</v>
      </c>
    </row>
    <row r="2291" spans="1:20" ht="43.2" x14ac:dyDescent="0.3">
      <c r="A2291">
        <v>2289</v>
      </c>
      <c r="B2291" s="3" t="s">
        <v>2290</v>
      </c>
      <c r="C2291" s="3" t="s">
        <v>6399</v>
      </c>
      <c r="D2291">
        <v>1500</v>
      </c>
      <c r="E2291">
        <v>1611</v>
      </c>
      <c r="F2291" t="s">
        <v>8219</v>
      </c>
      <c r="G2291" t="s">
        <v>8224</v>
      </c>
      <c r="H2291" t="s">
        <v>8246</v>
      </c>
      <c r="I2291">
        <v>1386372120</v>
      </c>
      <c r="J2291" s="10">
        <f t="shared" si="140"/>
        <v>41614.973611111112</v>
      </c>
      <c r="K2291">
        <v>1382659060</v>
      </c>
      <c r="L2291" s="10">
        <f t="shared" si="141"/>
        <v>41571.998379629629</v>
      </c>
      <c r="M2291" t="b">
        <v>0</v>
      </c>
      <c r="N2291">
        <v>25</v>
      </c>
      <c r="O2291" t="b">
        <v>1</v>
      </c>
      <c r="P2291" t="s">
        <v>8276</v>
      </c>
      <c r="Q2291" s="5">
        <f t="shared" si="142"/>
        <v>1.0740000000000001</v>
      </c>
      <c r="R2291" s="6">
        <f t="shared" si="143"/>
        <v>64.44</v>
      </c>
      <c r="S2291" t="s">
        <v>8325</v>
      </c>
      <c r="T2291" t="s">
        <v>8326</v>
      </c>
    </row>
    <row r="2292" spans="1:20" ht="43.2" x14ac:dyDescent="0.3">
      <c r="A2292">
        <v>2290</v>
      </c>
      <c r="B2292" s="3" t="s">
        <v>2291</v>
      </c>
      <c r="C2292" s="3" t="s">
        <v>6400</v>
      </c>
      <c r="D2292">
        <v>1500</v>
      </c>
      <c r="E2292">
        <v>1561</v>
      </c>
      <c r="F2292" t="s">
        <v>8219</v>
      </c>
      <c r="G2292" t="s">
        <v>8224</v>
      </c>
      <c r="H2292" t="s">
        <v>8246</v>
      </c>
      <c r="I2292">
        <v>1259686800</v>
      </c>
      <c r="J2292" s="10">
        <f t="shared" si="140"/>
        <v>40148.708333333336</v>
      </c>
      <c r="K2292">
        <v>1252908330</v>
      </c>
      <c r="L2292" s="10">
        <f t="shared" si="141"/>
        <v>40070.253819444442</v>
      </c>
      <c r="M2292" t="b">
        <v>0</v>
      </c>
      <c r="N2292">
        <v>29</v>
      </c>
      <c r="O2292" t="b">
        <v>1</v>
      </c>
      <c r="P2292" t="s">
        <v>8276</v>
      </c>
      <c r="Q2292" s="5">
        <f t="shared" si="142"/>
        <v>1.0406666666666666</v>
      </c>
      <c r="R2292" s="6">
        <f t="shared" si="143"/>
        <v>53.827586206896555</v>
      </c>
      <c r="S2292" t="s">
        <v>8325</v>
      </c>
      <c r="T2292" t="s">
        <v>8326</v>
      </c>
    </row>
    <row r="2293" spans="1:20" ht="43.2" x14ac:dyDescent="0.3">
      <c r="A2293">
        <v>2291</v>
      </c>
      <c r="B2293" s="3" t="s">
        <v>2292</v>
      </c>
      <c r="C2293" s="3" t="s">
        <v>6401</v>
      </c>
      <c r="D2293">
        <v>2500</v>
      </c>
      <c r="E2293">
        <v>4320</v>
      </c>
      <c r="F2293" t="s">
        <v>8219</v>
      </c>
      <c r="G2293" t="s">
        <v>8224</v>
      </c>
      <c r="H2293" t="s">
        <v>8246</v>
      </c>
      <c r="I2293">
        <v>1335153600</v>
      </c>
      <c r="J2293" s="10">
        <f t="shared" si="140"/>
        <v>41022.166666666664</v>
      </c>
      <c r="K2293">
        <v>1332199618</v>
      </c>
      <c r="L2293" s="10">
        <f t="shared" si="141"/>
        <v>40987.977060185185</v>
      </c>
      <c r="M2293" t="b">
        <v>0</v>
      </c>
      <c r="N2293">
        <v>43</v>
      </c>
      <c r="O2293" t="b">
        <v>1</v>
      </c>
      <c r="P2293" t="s">
        <v>8276</v>
      </c>
      <c r="Q2293" s="5">
        <f t="shared" si="142"/>
        <v>1.728</v>
      </c>
      <c r="R2293" s="6">
        <f t="shared" si="143"/>
        <v>100.46511627906976</v>
      </c>
      <c r="S2293" t="s">
        <v>8325</v>
      </c>
      <c r="T2293" t="s">
        <v>8326</v>
      </c>
    </row>
    <row r="2294" spans="1:20" ht="43.2" x14ac:dyDescent="0.3">
      <c r="A2294">
        <v>2292</v>
      </c>
      <c r="B2294" s="3" t="s">
        <v>2293</v>
      </c>
      <c r="C2294" s="3" t="s">
        <v>6402</v>
      </c>
      <c r="D2294">
        <v>2000</v>
      </c>
      <c r="E2294">
        <v>2145.0100000000002</v>
      </c>
      <c r="F2294" t="s">
        <v>8219</v>
      </c>
      <c r="G2294" t="s">
        <v>8224</v>
      </c>
      <c r="H2294" t="s">
        <v>8246</v>
      </c>
      <c r="I2294">
        <v>1334767476</v>
      </c>
      <c r="J2294" s="10">
        <f t="shared" si="140"/>
        <v>41017.697638888887</v>
      </c>
      <c r="K2294">
        <v>1332175476</v>
      </c>
      <c r="L2294" s="10">
        <f t="shared" si="141"/>
        <v>40987.697638888887</v>
      </c>
      <c r="M2294" t="b">
        <v>0</v>
      </c>
      <c r="N2294">
        <v>46</v>
      </c>
      <c r="O2294" t="b">
        <v>1</v>
      </c>
      <c r="P2294" t="s">
        <v>8276</v>
      </c>
      <c r="Q2294" s="5">
        <f t="shared" si="142"/>
        <v>1.072505</v>
      </c>
      <c r="R2294" s="6">
        <f t="shared" si="143"/>
        <v>46.630652173913049</v>
      </c>
      <c r="S2294" t="s">
        <v>8325</v>
      </c>
      <c r="T2294" t="s">
        <v>8326</v>
      </c>
    </row>
    <row r="2295" spans="1:20" ht="28.8" x14ac:dyDescent="0.3">
      <c r="A2295">
        <v>2293</v>
      </c>
      <c r="B2295" s="3" t="s">
        <v>2294</v>
      </c>
      <c r="C2295" s="3" t="s">
        <v>6403</v>
      </c>
      <c r="D2295">
        <v>850</v>
      </c>
      <c r="E2295">
        <v>920</v>
      </c>
      <c r="F2295" t="s">
        <v>8219</v>
      </c>
      <c r="G2295" t="s">
        <v>8224</v>
      </c>
      <c r="H2295" t="s">
        <v>8246</v>
      </c>
      <c r="I2295">
        <v>1348545540</v>
      </c>
      <c r="J2295" s="10">
        <f t="shared" si="140"/>
        <v>41177.165972222225</v>
      </c>
      <c r="K2295">
        <v>1346345999</v>
      </c>
      <c r="L2295" s="10">
        <f t="shared" si="141"/>
        <v>41151.708321759259</v>
      </c>
      <c r="M2295" t="b">
        <v>0</v>
      </c>
      <c r="N2295">
        <v>27</v>
      </c>
      <c r="O2295" t="b">
        <v>1</v>
      </c>
      <c r="P2295" t="s">
        <v>8276</v>
      </c>
      <c r="Q2295" s="5">
        <f t="shared" si="142"/>
        <v>1.0823529411764705</v>
      </c>
      <c r="R2295" s="6">
        <f t="shared" si="143"/>
        <v>34.074074074074076</v>
      </c>
      <c r="S2295" t="s">
        <v>8325</v>
      </c>
      <c r="T2295" t="s">
        <v>8326</v>
      </c>
    </row>
    <row r="2296" spans="1:20" ht="43.2" x14ac:dyDescent="0.3">
      <c r="A2296">
        <v>2294</v>
      </c>
      <c r="B2296" s="3" t="s">
        <v>2295</v>
      </c>
      <c r="C2296" s="3" t="s">
        <v>6404</v>
      </c>
      <c r="D2296">
        <v>5000</v>
      </c>
      <c r="E2296">
        <v>7304.04</v>
      </c>
      <c r="F2296" t="s">
        <v>8219</v>
      </c>
      <c r="G2296" t="s">
        <v>8224</v>
      </c>
      <c r="H2296" t="s">
        <v>8246</v>
      </c>
      <c r="I2296">
        <v>1358702480</v>
      </c>
      <c r="J2296" s="10">
        <f t="shared" si="140"/>
        <v>41294.72314814815</v>
      </c>
      <c r="K2296">
        <v>1356110480</v>
      </c>
      <c r="L2296" s="10">
        <f t="shared" si="141"/>
        <v>41264.72314814815</v>
      </c>
      <c r="M2296" t="b">
        <v>0</v>
      </c>
      <c r="N2296">
        <v>112</v>
      </c>
      <c r="O2296" t="b">
        <v>1</v>
      </c>
      <c r="P2296" t="s">
        <v>8276</v>
      </c>
      <c r="Q2296" s="5">
        <f t="shared" si="142"/>
        <v>1.4608079999999999</v>
      </c>
      <c r="R2296" s="6">
        <f t="shared" si="143"/>
        <v>65.214642857142863</v>
      </c>
      <c r="S2296" t="s">
        <v>8325</v>
      </c>
      <c r="T2296" t="s">
        <v>8326</v>
      </c>
    </row>
    <row r="2297" spans="1:20" ht="57.6" x14ac:dyDescent="0.3">
      <c r="A2297">
        <v>2295</v>
      </c>
      <c r="B2297" s="3" t="s">
        <v>2296</v>
      </c>
      <c r="C2297" s="3" t="s">
        <v>6405</v>
      </c>
      <c r="D2297">
        <v>1200</v>
      </c>
      <c r="E2297">
        <v>1503</v>
      </c>
      <c r="F2297" t="s">
        <v>8219</v>
      </c>
      <c r="G2297" t="s">
        <v>8224</v>
      </c>
      <c r="H2297" t="s">
        <v>8246</v>
      </c>
      <c r="I2297">
        <v>1359240856</v>
      </c>
      <c r="J2297" s="10">
        <f t="shared" si="140"/>
        <v>41300.954351851848</v>
      </c>
      <c r="K2297">
        <v>1356648856</v>
      </c>
      <c r="L2297" s="10">
        <f t="shared" si="141"/>
        <v>41270.954351851848</v>
      </c>
      <c r="M2297" t="b">
        <v>0</v>
      </c>
      <c r="N2297">
        <v>34</v>
      </c>
      <c r="O2297" t="b">
        <v>1</v>
      </c>
      <c r="P2297" t="s">
        <v>8276</v>
      </c>
      <c r="Q2297" s="5">
        <f t="shared" si="142"/>
        <v>1.2524999999999999</v>
      </c>
      <c r="R2297" s="6">
        <f t="shared" si="143"/>
        <v>44.205882352941174</v>
      </c>
      <c r="S2297" t="s">
        <v>8325</v>
      </c>
      <c r="T2297" t="s">
        <v>8326</v>
      </c>
    </row>
    <row r="2298" spans="1:20" ht="43.2" x14ac:dyDescent="0.3">
      <c r="A2298">
        <v>2296</v>
      </c>
      <c r="B2298" s="3" t="s">
        <v>2297</v>
      </c>
      <c r="C2298" s="3" t="s">
        <v>6406</v>
      </c>
      <c r="D2298">
        <v>7000</v>
      </c>
      <c r="E2298">
        <v>10435</v>
      </c>
      <c r="F2298" t="s">
        <v>8219</v>
      </c>
      <c r="G2298" t="s">
        <v>8224</v>
      </c>
      <c r="H2298" t="s">
        <v>8246</v>
      </c>
      <c r="I2298">
        <v>1330018426</v>
      </c>
      <c r="J2298" s="10">
        <f t="shared" si="140"/>
        <v>40962.731782407405</v>
      </c>
      <c r="K2298">
        <v>1326994426</v>
      </c>
      <c r="L2298" s="10">
        <f t="shared" si="141"/>
        <v>40927.731782407405</v>
      </c>
      <c r="M2298" t="b">
        <v>0</v>
      </c>
      <c r="N2298">
        <v>145</v>
      </c>
      <c r="O2298" t="b">
        <v>1</v>
      </c>
      <c r="P2298" t="s">
        <v>8276</v>
      </c>
      <c r="Q2298" s="5">
        <f t="shared" si="142"/>
        <v>1.4907142857142857</v>
      </c>
      <c r="R2298" s="6">
        <f t="shared" si="143"/>
        <v>71.965517241379317</v>
      </c>
      <c r="S2298" t="s">
        <v>8325</v>
      </c>
      <c r="T2298" t="s">
        <v>8326</v>
      </c>
    </row>
    <row r="2299" spans="1:20" ht="28.8" x14ac:dyDescent="0.3">
      <c r="A2299">
        <v>2297</v>
      </c>
      <c r="B2299" s="3" t="s">
        <v>2298</v>
      </c>
      <c r="C2299" s="3" t="s">
        <v>6407</v>
      </c>
      <c r="D2299">
        <v>1000</v>
      </c>
      <c r="E2299">
        <v>1006</v>
      </c>
      <c r="F2299" t="s">
        <v>8219</v>
      </c>
      <c r="G2299" t="s">
        <v>8224</v>
      </c>
      <c r="H2299" t="s">
        <v>8246</v>
      </c>
      <c r="I2299">
        <v>1331697540</v>
      </c>
      <c r="J2299" s="10">
        <f t="shared" si="140"/>
        <v>40982.165972222225</v>
      </c>
      <c r="K2299">
        <v>1328749249</v>
      </c>
      <c r="L2299" s="10">
        <f t="shared" si="141"/>
        <v>40948.042233796295</v>
      </c>
      <c r="M2299" t="b">
        <v>0</v>
      </c>
      <c r="N2299">
        <v>19</v>
      </c>
      <c r="O2299" t="b">
        <v>1</v>
      </c>
      <c r="P2299" t="s">
        <v>8276</v>
      </c>
      <c r="Q2299" s="5">
        <f t="shared" si="142"/>
        <v>1.006</v>
      </c>
      <c r="R2299" s="6">
        <f t="shared" si="143"/>
        <v>52.94736842105263</v>
      </c>
      <c r="S2299" t="s">
        <v>8325</v>
      </c>
      <c r="T2299" t="s">
        <v>8326</v>
      </c>
    </row>
    <row r="2300" spans="1:20" ht="43.2" x14ac:dyDescent="0.3">
      <c r="A2300">
        <v>2298</v>
      </c>
      <c r="B2300" s="3" t="s">
        <v>2299</v>
      </c>
      <c r="C2300" s="3" t="s">
        <v>6408</v>
      </c>
      <c r="D2300">
        <v>30000</v>
      </c>
      <c r="E2300">
        <v>31522</v>
      </c>
      <c r="F2300" t="s">
        <v>8219</v>
      </c>
      <c r="G2300" t="s">
        <v>8224</v>
      </c>
      <c r="H2300" t="s">
        <v>8246</v>
      </c>
      <c r="I2300">
        <v>1395861033</v>
      </c>
      <c r="J2300" s="10">
        <f t="shared" si="140"/>
        <v>41724.798993055556</v>
      </c>
      <c r="K2300">
        <v>1393272633</v>
      </c>
      <c r="L2300" s="10">
        <f t="shared" si="141"/>
        <v>41694.84065972222</v>
      </c>
      <c r="M2300" t="b">
        <v>0</v>
      </c>
      <c r="N2300">
        <v>288</v>
      </c>
      <c r="O2300" t="b">
        <v>1</v>
      </c>
      <c r="P2300" t="s">
        <v>8276</v>
      </c>
      <c r="Q2300" s="5">
        <f t="shared" si="142"/>
        <v>1.0507333333333333</v>
      </c>
      <c r="R2300" s="6">
        <f t="shared" si="143"/>
        <v>109.45138888888889</v>
      </c>
      <c r="S2300" t="s">
        <v>8325</v>
      </c>
      <c r="T2300" t="s">
        <v>8326</v>
      </c>
    </row>
    <row r="2301" spans="1:20" ht="43.2" x14ac:dyDescent="0.3">
      <c r="A2301">
        <v>2299</v>
      </c>
      <c r="B2301" s="3" t="s">
        <v>2300</v>
      </c>
      <c r="C2301" s="3" t="s">
        <v>6409</v>
      </c>
      <c r="D2301">
        <v>300</v>
      </c>
      <c r="E2301">
        <v>1050.5</v>
      </c>
      <c r="F2301" t="s">
        <v>8219</v>
      </c>
      <c r="G2301" t="s">
        <v>8224</v>
      </c>
      <c r="H2301" t="s">
        <v>8246</v>
      </c>
      <c r="I2301">
        <v>1296953209</v>
      </c>
      <c r="J2301" s="10">
        <f t="shared" si="140"/>
        <v>40580.032511574071</v>
      </c>
      <c r="K2301">
        <v>1295657209</v>
      </c>
      <c r="L2301" s="10">
        <f t="shared" si="141"/>
        <v>40565.032511574071</v>
      </c>
      <c r="M2301" t="b">
        <v>0</v>
      </c>
      <c r="N2301">
        <v>14</v>
      </c>
      <c r="O2301" t="b">
        <v>1</v>
      </c>
      <c r="P2301" t="s">
        <v>8276</v>
      </c>
      <c r="Q2301" s="5">
        <f t="shared" si="142"/>
        <v>3.5016666666666665</v>
      </c>
      <c r="R2301" s="6">
        <f t="shared" si="143"/>
        <v>75.035714285714292</v>
      </c>
      <c r="S2301" t="s">
        <v>8325</v>
      </c>
      <c r="T2301" t="s">
        <v>8326</v>
      </c>
    </row>
    <row r="2302" spans="1:20" ht="43.2" x14ac:dyDescent="0.3">
      <c r="A2302">
        <v>2300</v>
      </c>
      <c r="B2302" s="3" t="s">
        <v>2301</v>
      </c>
      <c r="C2302" s="3" t="s">
        <v>6410</v>
      </c>
      <c r="D2302">
        <v>800</v>
      </c>
      <c r="E2302">
        <v>810</v>
      </c>
      <c r="F2302" t="s">
        <v>8219</v>
      </c>
      <c r="G2302" t="s">
        <v>8224</v>
      </c>
      <c r="H2302" t="s">
        <v>8246</v>
      </c>
      <c r="I2302">
        <v>1340904416</v>
      </c>
      <c r="J2302" s="10">
        <f t="shared" si="140"/>
        <v>41088.727037037039</v>
      </c>
      <c r="K2302">
        <v>1339694816</v>
      </c>
      <c r="L2302" s="10">
        <f t="shared" si="141"/>
        <v>41074.727037037039</v>
      </c>
      <c r="M2302" t="b">
        <v>0</v>
      </c>
      <c r="N2302">
        <v>7</v>
      </c>
      <c r="O2302" t="b">
        <v>1</v>
      </c>
      <c r="P2302" t="s">
        <v>8276</v>
      </c>
      <c r="Q2302" s="5">
        <f t="shared" si="142"/>
        <v>1.0125</v>
      </c>
      <c r="R2302" s="6">
        <f t="shared" si="143"/>
        <v>115.71428571428571</v>
      </c>
      <c r="S2302" t="s">
        <v>8325</v>
      </c>
      <c r="T2302" t="s">
        <v>8326</v>
      </c>
    </row>
    <row r="2303" spans="1:20" ht="28.8" x14ac:dyDescent="0.3">
      <c r="A2303">
        <v>2301</v>
      </c>
      <c r="B2303" s="3" t="s">
        <v>2302</v>
      </c>
      <c r="C2303" s="3" t="s">
        <v>6411</v>
      </c>
      <c r="D2303">
        <v>5000</v>
      </c>
      <c r="E2303">
        <v>6680.22</v>
      </c>
      <c r="F2303" t="s">
        <v>8219</v>
      </c>
      <c r="G2303" t="s">
        <v>8224</v>
      </c>
      <c r="H2303" t="s">
        <v>8246</v>
      </c>
      <c r="I2303">
        <v>1371785496</v>
      </c>
      <c r="J2303" s="10">
        <f t="shared" si="140"/>
        <v>41446.146944444445</v>
      </c>
      <c r="K2303">
        <v>1369193496</v>
      </c>
      <c r="L2303" s="10">
        <f t="shared" si="141"/>
        <v>41416.146944444445</v>
      </c>
      <c r="M2303" t="b">
        <v>1</v>
      </c>
      <c r="N2303">
        <v>211</v>
      </c>
      <c r="O2303" t="b">
        <v>1</v>
      </c>
      <c r="P2303" t="s">
        <v>8279</v>
      </c>
      <c r="Q2303" s="5">
        <f t="shared" si="142"/>
        <v>1.336044</v>
      </c>
      <c r="R2303" s="6">
        <f t="shared" si="143"/>
        <v>31.659810426540286</v>
      </c>
      <c r="S2303" t="s">
        <v>8325</v>
      </c>
      <c r="T2303" t="s">
        <v>8329</v>
      </c>
    </row>
    <row r="2304" spans="1:20" ht="43.2" x14ac:dyDescent="0.3">
      <c r="A2304">
        <v>2302</v>
      </c>
      <c r="B2304" s="3" t="s">
        <v>2303</v>
      </c>
      <c r="C2304" s="3" t="s">
        <v>6412</v>
      </c>
      <c r="D2304">
        <v>2300</v>
      </c>
      <c r="E2304">
        <v>3925</v>
      </c>
      <c r="F2304" t="s">
        <v>8219</v>
      </c>
      <c r="G2304" t="s">
        <v>8224</v>
      </c>
      <c r="H2304" t="s">
        <v>8246</v>
      </c>
      <c r="I2304">
        <v>1388473200</v>
      </c>
      <c r="J2304" s="10">
        <f t="shared" si="140"/>
        <v>41639.291666666664</v>
      </c>
      <c r="K2304">
        <v>1385585434</v>
      </c>
      <c r="L2304" s="10">
        <f t="shared" si="141"/>
        <v>41605.868449074071</v>
      </c>
      <c r="M2304" t="b">
        <v>1</v>
      </c>
      <c r="N2304">
        <v>85</v>
      </c>
      <c r="O2304" t="b">
        <v>1</v>
      </c>
      <c r="P2304" t="s">
        <v>8279</v>
      </c>
      <c r="Q2304" s="5">
        <f t="shared" si="142"/>
        <v>1.7065217391304348</v>
      </c>
      <c r="R2304" s="6">
        <f t="shared" si="143"/>
        <v>46.176470588235297</v>
      </c>
      <c r="S2304" t="s">
        <v>8325</v>
      </c>
      <c r="T2304" t="s">
        <v>8329</v>
      </c>
    </row>
    <row r="2305" spans="1:20" ht="57.6" x14ac:dyDescent="0.3">
      <c r="A2305">
        <v>2303</v>
      </c>
      <c r="B2305" s="3" t="s">
        <v>2304</v>
      </c>
      <c r="C2305" s="3" t="s">
        <v>6413</v>
      </c>
      <c r="D2305">
        <v>6450</v>
      </c>
      <c r="E2305">
        <v>7053.61</v>
      </c>
      <c r="F2305" t="s">
        <v>8219</v>
      </c>
      <c r="G2305" t="s">
        <v>8224</v>
      </c>
      <c r="H2305" t="s">
        <v>8246</v>
      </c>
      <c r="I2305">
        <v>1323747596</v>
      </c>
      <c r="J2305" s="10">
        <f t="shared" si="140"/>
        <v>40890.152731481481</v>
      </c>
      <c r="K2305">
        <v>1320287996</v>
      </c>
      <c r="L2305" s="10">
        <f t="shared" si="141"/>
        <v>40850.111064814817</v>
      </c>
      <c r="M2305" t="b">
        <v>1</v>
      </c>
      <c r="N2305">
        <v>103</v>
      </c>
      <c r="O2305" t="b">
        <v>1</v>
      </c>
      <c r="P2305" t="s">
        <v>8279</v>
      </c>
      <c r="Q2305" s="5">
        <f t="shared" si="142"/>
        <v>1.0935829457364341</v>
      </c>
      <c r="R2305" s="6">
        <f t="shared" si="143"/>
        <v>68.481650485436887</v>
      </c>
      <c r="S2305" t="s">
        <v>8325</v>
      </c>
      <c r="T2305" t="s">
        <v>8329</v>
      </c>
    </row>
    <row r="2306" spans="1:20" ht="43.2" x14ac:dyDescent="0.3">
      <c r="A2306">
        <v>2304</v>
      </c>
      <c r="B2306" s="3" t="s">
        <v>2305</v>
      </c>
      <c r="C2306" s="3" t="s">
        <v>6414</v>
      </c>
      <c r="D2306">
        <v>6000</v>
      </c>
      <c r="E2306">
        <v>6042.02</v>
      </c>
      <c r="F2306" t="s">
        <v>8219</v>
      </c>
      <c r="G2306" t="s">
        <v>8224</v>
      </c>
      <c r="H2306" t="s">
        <v>8246</v>
      </c>
      <c r="I2306">
        <v>1293857940</v>
      </c>
      <c r="J2306" s="10">
        <f t="shared" si="140"/>
        <v>40544.207638888889</v>
      </c>
      <c r="K2306">
        <v>1290281691</v>
      </c>
      <c r="L2306" s="10">
        <f t="shared" si="141"/>
        <v>40502.815868055557</v>
      </c>
      <c r="M2306" t="b">
        <v>1</v>
      </c>
      <c r="N2306">
        <v>113</v>
      </c>
      <c r="O2306" t="b">
        <v>1</v>
      </c>
      <c r="P2306" t="s">
        <v>8279</v>
      </c>
      <c r="Q2306" s="5">
        <f t="shared" si="142"/>
        <v>1.0070033333333335</v>
      </c>
      <c r="R2306" s="6">
        <f t="shared" si="143"/>
        <v>53.469203539823013</v>
      </c>
      <c r="S2306" t="s">
        <v>8325</v>
      </c>
      <c r="T2306" t="s">
        <v>8329</v>
      </c>
    </row>
    <row r="2307" spans="1:20" ht="43.2" x14ac:dyDescent="0.3">
      <c r="A2307">
        <v>2305</v>
      </c>
      <c r="B2307" s="3" t="s">
        <v>2306</v>
      </c>
      <c r="C2307" s="3" t="s">
        <v>6415</v>
      </c>
      <c r="D2307">
        <v>18000</v>
      </c>
      <c r="E2307">
        <v>18221</v>
      </c>
      <c r="F2307" t="s">
        <v>8219</v>
      </c>
      <c r="G2307" t="s">
        <v>8224</v>
      </c>
      <c r="H2307" t="s">
        <v>8246</v>
      </c>
      <c r="I2307">
        <v>1407520800</v>
      </c>
      <c r="J2307" s="10">
        <f t="shared" ref="J2307:J2370" si="144">(((I2307/60)/60)/24)+DATE(1970,1,1)</f>
        <v>41859.75</v>
      </c>
      <c r="K2307">
        <v>1405356072</v>
      </c>
      <c r="L2307" s="10">
        <f t="shared" ref="L2307:L2370" si="145">(((K2307/60)/60)/24)+DATE(1970,1,1)</f>
        <v>41834.695277777777</v>
      </c>
      <c r="M2307" t="b">
        <v>1</v>
      </c>
      <c r="N2307">
        <v>167</v>
      </c>
      <c r="O2307" t="b">
        <v>1</v>
      </c>
      <c r="P2307" t="s">
        <v>8279</v>
      </c>
      <c r="Q2307" s="5">
        <f t="shared" ref="Q2307:Q2370" si="146">E2307/D2307</f>
        <v>1.0122777777777778</v>
      </c>
      <c r="R2307" s="6">
        <f t="shared" ref="R2307:R2370" si="147">E2307/N2307</f>
        <v>109.10778443113773</v>
      </c>
      <c r="S2307" t="s">
        <v>8325</v>
      </c>
      <c r="T2307" t="s">
        <v>8329</v>
      </c>
    </row>
    <row r="2308" spans="1:20" ht="43.2" x14ac:dyDescent="0.3">
      <c r="A2308">
        <v>2306</v>
      </c>
      <c r="B2308" s="3" t="s">
        <v>2307</v>
      </c>
      <c r="C2308" s="3" t="s">
        <v>6416</v>
      </c>
      <c r="D2308">
        <v>3500</v>
      </c>
      <c r="E2308">
        <v>3736.55</v>
      </c>
      <c r="F2308" t="s">
        <v>8219</v>
      </c>
      <c r="G2308" t="s">
        <v>8224</v>
      </c>
      <c r="H2308" t="s">
        <v>8246</v>
      </c>
      <c r="I2308">
        <v>1331352129</v>
      </c>
      <c r="J2308" s="10">
        <f t="shared" si="144"/>
        <v>40978.16815972222</v>
      </c>
      <c r="K2308">
        <v>1328760129</v>
      </c>
      <c r="L2308" s="10">
        <f t="shared" si="145"/>
        <v>40948.16815972222</v>
      </c>
      <c r="M2308" t="b">
        <v>1</v>
      </c>
      <c r="N2308">
        <v>73</v>
      </c>
      <c r="O2308" t="b">
        <v>1</v>
      </c>
      <c r="P2308" t="s">
        <v>8279</v>
      </c>
      <c r="Q2308" s="5">
        <f t="shared" si="146"/>
        <v>1.0675857142857144</v>
      </c>
      <c r="R2308" s="6">
        <f t="shared" si="147"/>
        <v>51.185616438356163</v>
      </c>
      <c r="S2308" t="s">
        <v>8325</v>
      </c>
      <c r="T2308" t="s">
        <v>8329</v>
      </c>
    </row>
    <row r="2309" spans="1:20" ht="43.2" x14ac:dyDescent="0.3">
      <c r="A2309">
        <v>2307</v>
      </c>
      <c r="B2309" s="3" t="s">
        <v>2308</v>
      </c>
      <c r="C2309" s="3" t="s">
        <v>6417</v>
      </c>
      <c r="D2309">
        <v>1964.47</v>
      </c>
      <c r="E2309">
        <v>2095.2600000000002</v>
      </c>
      <c r="F2309" t="s">
        <v>8219</v>
      </c>
      <c r="G2309" t="s">
        <v>8224</v>
      </c>
      <c r="H2309" t="s">
        <v>8246</v>
      </c>
      <c r="I2309">
        <v>1336245328</v>
      </c>
      <c r="J2309" s="10">
        <f t="shared" si="144"/>
        <v>41034.802407407406</v>
      </c>
      <c r="K2309">
        <v>1333653333</v>
      </c>
      <c r="L2309" s="10">
        <f t="shared" si="145"/>
        <v>41004.802465277775</v>
      </c>
      <c r="M2309" t="b">
        <v>1</v>
      </c>
      <c r="N2309">
        <v>75</v>
      </c>
      <c r="O2309" t="b">
        <v>1</v>
      </c>
      <c r="P2309" t="s">
        <v>8279</v>
      </c>
      <c r="Q2309" s="5">
        <f t="shared" si="146"/>
        <v>1.0665777537961894</v>
      </c>
      <c r="R2309" s="6">
        <f t="shared" si="147"/>
        <v>27.936800000000002</v>
      </c>
      <c r="S2309" t="s">
        <v>8325</v>
      </c>
      <c r="T2309" t="s">
        <v>8329</v>
      </c>
    </row>
    <row r="2310" spans="1:20" ht="43.2" x14ac:dyDescent="0.3">
      <c r="A2310">
        <v>2308</v>
      </c>
      <c r="B2310" s="3" t="s">
        <v>2309</v>
      </c>
      <c r="C2310" s="3" t="s">
        <v>6418</v>
      </c>
      <c r="D2310">
        <v>50000</v>
      </c>
      <c r="E2310">
        <v>50653.11</v>
      </c>
      <c r="F2310" t="s">
        <v>8219</v>
      </c>
      <c r="G2310" t="s">
        <v>8224</v>
      </c>
      <c r="H2310" t="s">
        <v>8246</v>
      </c>
      <c r="I2310">
        <v>1409274000</v>
      </c>
      <c r="J2310" s="10">
        <f t="shared" si="144"/>
        <v>41880.041666666664</v>
      </c>
      <c r="K2310">
        <v>1406847996</v>
      </c>
      <c r="L2310" s="10">
        <f t="shared" si="145"/>
        <v>41851.962916666671</v>
      </c>
      <c r="M2310" t="b">
        <v>1</v>
      </c>
      <c r="N2310">
        <v>614</v>
      </c>
      <c r="O2310" t="b">
        <v>1</v>
      </c>
      <c r="P2310" t="s">
        <v>8279</v>
      </c>
      <c r="Q2310" s="5">
        <f t="shared" si="146"/>
        <v>1.0130622</v>
      </c>
      <c r="R2310" s="6">
        <f t="shared" si="147"/>
        <v>82.496921824104234</v>
      </c>
      <c r="S2310" t="s">
        <v>8325</v>
      </c>
      <c r="T2310" t="s">
        <v>8329</v>
      </c>
    </row>
    <row r="2311" spans="1:20" ht="43.2" x14ac:dyDescent="0.3">
      <c r="A2311">
        <v>2309</v>
      </c>
      <c r="B2311" s="3" t="s">
        <v>2310</v>
      </c>
      <c r="C2311" s="3" t="s">
        <v>6419</v>
      </c>
      <c r="D2311">
        <v>6000</v>
      </c>
      <c r="E2311">
        <v>6400.47</v>
      </c>
      <c r="F2311" t="s">
        <v>8219</v>
      </c>
      <c r="G2311" t="s">
        <v>8224</v>
      </c>
      <c r="H2311" t="s">
        <v>8246</v>
      </c>
      <c r="I2311">
        <v>1362872537</v>
      </c>
      <c r="J2311" s="10">
        <f t="shared" si="144"/>
        <v>41342.987696759257</v>
      </c>
      <c r="K2311">
        <v>1359848537</v>
      </c>
      <c r="L2311" s="10">
        <f t="shared" si="145"/>
        <v>41307.987696759257</v>
      </c>
      <c r="M2311" t="b">
        <v>1</v>
      </c>
      <c r="N2311">
        <v>107</v>
      </c>
      <c r="O2311" t="b">
        <v>1</v>
      </c>
      <c r="P2311" t="s">
        <v>8279</v>
      </c>
      <c r="Q2311" s="5">
        <f t="shared" si="146"/>
        <v>1.0667450000000001</v>
      </c>
      <c r="R2311" s="6">
        <f t="shared" si="147"/>
        <v>59.817476635514019</v>
      </c>
      <c r="S2311" t="s">
        <v>8325</v>
      </c>
      <c r="T2311" t="s">
        <v>8329</v>
      </c>
    </row>
    <row r="2312" spans="1:20" ht="57.6" x14ac:dyDescent="0.3">
      <c r="A2312">
        <v>2310</v>
      </c>
      <c r="B2312" s="3" t="s">
        <v>2311</v>
      </c>
      <c r="C2312" s="3" t="s">
        <v>6420</v>
      </c>
      <c r="D2312">
        <v>18500</v>
      </c>
      <c r="E2312">
        <v>79335.360000000001</v>
      </c>
      <c r="F2312" t="s">
        <v>8219</v>
      </c>
      <c r="G2312" t="s">
        <v>8224</v>
      </c>
      <c r="H2312" t="s">
        <v>8246</v>
      </c>
      <c r="I2312">
        <v>1363889015</v>
      </c>
      <c r="J2312" s="10">
        <f t="shared" si="144"/>
        <v>41354.752488425926</v>
      </c>
      <c r="K2312">
        <v>1361300615</v>
      </c>
      <c r="L2312" s="10">
        <f t="shared" si="145"/>
        <v>41324.79415509259</v>
      </c>
      <c r="M2312" t="b">
        <v>1</v>
      </c>
      <c r="N2312">
        <v>1224</v>
      </c>
      <c r="O2312" t="b">
        <v>1</v>
      </c>
      <c r="P2312" t="s">
        <v>8279</v>
      </c>
      <c r="Q2312" s="5">
        <f t="shared" si="146"/>
        <v>4.288397837837838</v>
      </c>
      <c r="R2312" s="6">
        <f t="shared" si="147"/>
        <v>64.816470588235291</v>
      </c>
      <c r="S2312" t="s">
        <v>8325</v>
      </c>
      <c r="T2312" t="s">
        <v>8329</v>
      </c>
    </row>
    <row r="2313" spans="1:20" ht="43.2" x14ac:dyDescent="0.3">
      <c r="A2313">
        <v>2311</v>
      </c>
      <c r="B2313" s="3" t="s">
        <v>2312</v>
      </c>
      <c r="C2313" s="3" t="s">
        <v>6421</v>
      </c>
      <c r="D2313">
        <v>9000</v>
      </c>
      <c r="E2313">
        <v>9370</v>
      </c>
      <c r="F2313" t="s">
        <v>8219</v>
      </c>
      <c r="G2313" t="s">
        <v>8224</v>
      </c>
      <c r="H2313" t="s">
        <v>8246</v>
      </c>
      <c r="I2313">
        <v>1399421189</v>
      </c>
      <c r="J2313" s="10">
        <f t="shared" si="144"/>
        <v>41766.004502314812</v>
      </c>
      <c r="K2313">
        <v>1396829189</v>
      </c>
      <c r="L2313" s="10">
        <f t="shared" si="145"/>
        <v>41736.004502314812</v>
      </c>
      <c r="M2313" t="b">
        <v>1</v>
      </c>
      <c r="N2313">
        <v>104</v>
      </c>
      <c r="O2313" t="b">
        <v>1</v>
      </c>
      <c r="P2313" t="s">
        <v>8279</v>
      </c>
      <c r="Q2313" s="5">
        <f t="shared" si="146"/>
        <v>1.0411111111111111</v>
      </c>
      <c r="R2313" s="6">
        <f t="shared" si="147"/>
        <v>90.09615384615384</v>
      </c>
      <c r="S2313" t="s">
        <v>8325</v>
      </c>
      <c r="T2313" t="s">
        <v>8329</v>
      </c>
    </row>
    <row r="2314" spans="1:20" ht="43.2" x14ac:dyDescent="0.3">
      <c r="A2314">
        <v>2312</v>
      </c>
      <c r="B2314" s="3" t="s">
        <v>2313</v>
      </c>
      <c r="C2314" s="3" t="s">
        <v>6422</v>
      </c>
      <c r="D2314">
        <v>3000</v>
      </c>
      <c r="E2314">
        <v>3236</v>
      </c>
      <c r="F2314" t="s">
        <v>8219</v>
      </c>
      <c r="G2314" t="s">
        <v>8224</v>
      </c>
      <c r="H2314" t="s">
        <v>8246</v>
      </c>
      <c r="I2314">
        <v>1397862000</v>
      </c>
      <c r="J2314" s="10">
        <f t="shared" si="144"/>
        <v>41747.958333333336</v>
      </c>
      <c r="K2314">
        <v>1395155478</v>
      </c>
      <c r="L2314" s="10">
        <f t="shared" si="145"/>
        <v>41716.632847222223</v>
      </c>
      <c r="M2314" t="b">
        <v>1</v>
      </c>
      <c r="N2314">
        <v>79</v>
      </c>
      <c r="O2314" t="b">
        <v>1</v>
      </c>
      <c r="P2314" t="s">
        <v>8279</v>
      </c>
      <c r="Q2314" s="5">
        <f t="shared" si="146"/>
        <v>1.0786666666666667</v>
      </c>
      <c r="R2314" s="6">
        <f t="shared" si="147"/>
        <v>40.962025316455694</v>
      </c>
      <c r="S2314" t="s">
        <v>8325</v>
      </c>
      <c r="T2314" t="s">
        <v>8329</v>
      </c>
    </row>
    <row r="2315" spans="1:20" ht="28.8" x14ac:dyDescent="0.3">
      <c r="A2315">
        <v>2313</v>
      </c>
      <c r="B2315" s="3" t="s">
        <v>2314</v>
      </c>
      <c r="C2315" s="3" t="s">
        <v>6423</v>
      </c>
      <c r="D2315">
        <v>5000</v>
      </c>
      <c r="E2315">
        <v>8792.02</v>
      </c>
      <c r="F2315" t="s">
        <v>8219</v>
      </c>
      <c r="G2315" t="s">
        <v>8224</v>
      </c>
      <c r="H2315" t="s">
        <v>8246</v>
      </c>
      <c r="I2315">
        <v>1336086026</v>
      </c>
      <c r="J2315" s="10">
        <f t="shared" si="144"/>
        <v>41032.958634259259</v>
      </c>
      <c r="K2315">
        <v>1333494026</v>
      </c>
      <c r="L2315" s="10">
        <f t="shared" si="145"/>
        <v>41002.958634259259</v>
      </c>
      <c r="M2315" t="b">
        <v>1</v>
      </c>
      <c r="N2315">
        <v>157</v>
      </c>
      <c r="O2315" t="b">
        <v>1</v>
      </c>
      <c r="P2315" t="s">
        <v>8279</v>
      </c>
      <c r="Q2315" s="5">
        <f t="shared" si="146"/>
        <v>1.7584040000000001</v>
      </c>
      <c r="R2315" s="6">
        <f t="shared" si="147"/>
        <v>56.000127388535034</v>
      </c>
      <c r="S2315" t="s">
        <v>8325</v>
      </c>
      <c r="T2315" t="s">
        <v>8329</v>
      </c>
    </row>
    <row r="2316" spans="1:20" ht="43.2" x14ac:dyDescent="0.3">
      <c r="A2316">
        <v>2314</v>
      </c>
      <c r="B2316" s="3" t="s">
        <v>2315</v>
      </c>
      <c r="C2316" s="3" t="s">
        <v>6424</v>
      </c>
      <c r="D2316">
        <v>1200</v>
      </c>
      <c r="E2316">
        <v>1883.64</v>
      </c>
      <c r="F2316" t="s">
        <v>8219</v>
      </c>
      <c r="G2316" t="s">
        <v>8224</v>
      </c>
      <c r="H2316" t="s">
        <v>8246</v>
      </c>
      <c r="I2316">
        <v>1339074857</v>
      </c>
      <c r="J2316" s="10">
        <f t="shared" si="144"/>
        <v>41067.551585648151</v>
      </c>
      <c r="K2316">
        <v>1336482857</v>
      </c>
      <c r="L2316" s="10">
        <f t="shared" si="145"/>
        <v>41037.551585648151</v>
      </c>
      <c r="M2316" t="b">
        <v>1</v>
      </c>
      <c r="N2316">
        <v>50</v>
      </c>
      <c r="O2316" t="b">
        <v>1</v>
      </c>
      <c r="P2316" t="s">
        <v>8279</v>
      </c>
      <c r="Q2316" s="5">
        <f t="shared" si="146"/>
        <v>1.5697000000000001</v>
      </c>
      <c r="R2316" s="6">
        <f t="shared" si="147"/>
        <v>37.672800000000002</v>
      </c>
      <c r="S2316" t="s">
        <v>8325</v>
      </c>
      <c r="T2316" t="s">
        <v>8329</v>
      </c>
    </row>
    <row r="2317" spans="1:20" ht="43.2" x14ac:dyDescent="0.3">
      <c r="A2317">
        <v>2315</v>
      </c>
      <c r="B2317" s="3" t="s">
        <v>2316</v>
      </c>
      <c r="C2317" s="3" t="s">
        <v>6425</v>
      </c>
      <c r="D2317">
        <v>2500</v>
      </c>
      <c r="E2317">
        <v>2565</v>
      </c>
      <c r="F2317" t="s">
        <v>8219</v>
      </c>
      <c r="G2317" t="s">
        <v>8224</v>
      </c>
      <c r="H2317" t="s">
        <v>8246</v>
      </c>
      <c r="I2317">
        <v>1336238743</v>
      </c>
      <c r="J2317" s="10">
        <f t="shared" si="144"/>
        <v>41034.72619212963</v>
      </c>
      <c r="K2317">
        <v>1333646743</v>
      </c>
      <c r="L2317" s="10">
        <f t="shared" si="145"/>
        <v>41004.72619212963</v>
      </c>
      <c r="M2317" t="b">
        <v>1</v>
      </c>
      <c r="N2317">
        <v>64</v>
      </c>
      <c r="O2317" t="b">
        <v>1</v>
      </c>
      <c r="P2317" t="s">
        <v>8279</v>
      </c>
      <c r="Q2317" s="5">
        <f t="shared" si="146"/>
        <v>1.026</v>
      </c>
      <c r="R2317" s="6">
        <f t="shared" si="147"/>
        <v>40.078125</v>
      </c>
      <c r="S2317" t="s">
        <v>8325</v>
      </c>
      <c r="T2317" t="s">
        <v>8329</v>
      </c>
    </row>
    <row r="2318" spans="1:20" ht="57.6" x14ac:dyDescent="0.3">
      <c r="A2318">
        <v>2316</v>
      </c>
      <c r="B2318" s="3" t="s">
        <v>2317</v>
      </c>
      <c r="C2318" s="3" t="s">
        <v>6426</v>
      </c>
      <c r="D2318">
        <v>15000</v>
      </c>
      <c r="E2318">
        <v>15606.4</v>
      </c>
      <c r="F2318" t="s">
        <v>8219</v>
      </c>
      <c r="G2318" t="s">
        <v>8224</v>
      </c>
      <c r="H2318" t="s">
        <v>8246</v>
      </c>
      <c r="I2318">
        <v>1260383040</v>
      </c>
      <c r="J2318" s="10">
        <f t="shared" si="144"/>
        <v>40156.76666666667</v>
      </c>
      <c r="K2318">
        <v>1253726650</v>
      </c>
      <c r="L2318" s="10">
        <f t="shared" si="145"/>
        <v>40079.725115740745</v>
      </c>
      <c r="M2318" t="b">
        <v>1</v>
      </c>
      <c r="N2318">
        <v>200</v>
      </c>
      <c r="O2318" t="b">
        <v>1</v>
      </c>
      <c r="P2318" t="s">
        <v>8279</v>
      </c>
      <c r="Q2318" s="5">
        <f t="shared" si="146"/>
        <v>1.0404266666666666</v>
      </c>
      <c r="R2318" s="6">
        <f t="shared" si="147"/>
        <v>78.031999999999996</v>
      </c>
      <c r="S2318" t="s">
        <v>8325</v>
      </c>
      <c r="T2318" t="s">
        <v>8329</v>
      </c>
    </row>
    <row r="2319" spans="1:20" ht="43.2" x14ac:dyDescent="0.3">
      <c r="A2319">
        <v>2317</v>
      </c>
      <c r="B2319" s="3" t="s">
        <v>2318</v>
      </c>
      <c r="C2319" s="3" t="s">
        <v>6427</v>
      </c>
      <c r="D2319">
        <v>400</v>
      </c>
      <c r="E2319">
        <v>416</v>
      </c>
      <c r="F2319" t="s">
        <v>8219</v>
      </c>
      <c r="G2319" t="s">
        <v>8224</v>
      </c>
      <c r="H2319" t="s">
        <v>8246</v>
      </c>
      <c r="I2319">
        <v>1266210000</v>
      </c>
      <c r="J2319" s="10">
        <f t="shared" si="144"/>
        <v>40224.208333333336</v>
      </c>
      <c r="K2319">
        <v>1263474049</v>
      </c>
      <c r="L2319" s="10">
        <f t="shared" si="145"/>
        <v>40192.542233796295</v>
      </c>
      <c r="M2319" t="b">
        <v>1</v>
      </c>
      <c r="N2319">
        <v>22</v>
      </c>
      <c r="O2319" t="b">
        <v>1</v>
      </c>
      <c r="P2319" t="s">
        <v>8279</v>
      </c>
      <c r="Q2319" s="5">
        <f t="shared" si="146"/>
        <v>1.04</v>
      </c>
      <c r="R2319" s="6">
        <f t="shared" si="147"/>
        <v>18.90909090909091</v>
      </c>
      <c r="S2319" t="s">
        <v>8325</v>
      </c>
      <c r="T2319" t="s">
        <v>8329</v>
      </c>
    </row>
    <row r="2320" spans="1:20" ht="57.6" x14ac:dyDescent="0.3">
      <c r="A2320">
        <v>2318</v>
      </c>
      <c r="B2320" s="3" t="s">
        <v>2319</v>
      </c>
      <c r="C2320" s="3" t="s">
        <v>6428</v>
      </c>
      <c r="D2320">
        <v>5000</v>
      </c>
      <c r="E2320">
        <v>6053</v>
      </c>
      <c r="F2320" t="s">
        <v>8219</v>
      </c>
      <c r="G2320" t="s">
        <v>8224</v>
      </c>
      <c r="H2320" t="s">
        <v>8246</v>
      </c>
      <c r="I2320">
        <v>1253937540</v>
      </c>
      <c r="J2320" s="10">
        <f t="shared" si="144"/>
        <v>40082.165972222225</v>
      </c>
      <c r="K2320">
        <v>1251214014</v>
      </c>
      <c r="L2320" s="10">
        <f t="shared" si="145"/>
        <v>40050.643680555557</v>
      </c>
      <c r="M2320" t="b">
        <v>1</v>
      </c>
      <c r="N2320">
        <v>163</v>
      </c>
      <c r="O2320" t="b">
        <v>1</v>
      </c>
      <c r="P2320" t="s">
        <v>8279</v>
      </c>
      <c r="Q2320" s="5">
        <f t="shared" si="146"/>
        <v>1.2105999999999999</v>
      </c>
      <c r="R2320" s="6">
        <f t="shared" si="147"/>
        <v>37.134969325153371</v>
      </c>
      <c r="S2320" t="s">
        <v>8325</v>
      </c>
      <c r="T2320" t="s">
        <v>8329</v>
      </c>
    </row>
    <row r="2321" spans="1:20" ht="43.2" x14ac:dyDescent="0.3">
      <c r="A2321">
        <v>2319</v>
      </c>
      <c r="B2321" s="3" t="s">
        <v>2320</v>
      </c>
      <c r="C2321" s="3" t="s">
        <v>6429</v>
      </c>
      <c r="D2321">
        <v>3000</v>
      </c>
      <c r="E2321">
        <v>3231</v>
      </c>
      <c r="F2321" t="s">
        <v>8219</v>
      </c>
      <c r="G2321" t="s">
        <v>8224</v>
      </c>
      <c r="H2321" t="s">
        <v>8246</v>
      </c>
      <c r="I2321">
        <v>1387072685</v>
      </c>
      <c r="J2321" s="10">
        <f t="shared" si="144"/>
        <v>41623.082002314812</v>
      </c>
      <c r="K2321">
        <v>1384480685</v>
      </c>
      <c r="L2321" s="10">
        <f t="shared" si="145"/>
        <v>41593.082002314812</v>
      </c>
      <c r="M2321" t="b">
        <v>1</v>
      </c>
      <c r="N2321">
        <v>77</v>
      </c>
      <c r="O2321" t="b">
        <v>1</v>
      </c>
      <c r="P2321" t="s">
        <v>8279</v>
      </c>
      <c r="Q2321" s="5">
        <f t="shared" si="146"/>
        <v>1.077</v>
      </c>
      <c r="R2321" s="6">
        <f t="shared" si="147"/>
        <v>41.961038961038959</v>
      </c>
      <c r="S2321" t="s">
        <v>8325</v>
      </c>
      <c r="T2321" t="s">
        <v>8329</v>
      </c>
    </row>
    <row r="2322" spans="1:20" ht="57.6" x14ac:dyDescent="0.3">
      <c r="A2322">
        <v>2320</v>
      </c>
      <c r="B2322" s="3" t="s">
        <v>2321</v>
      </c>
      <c r="C2322" s="3" t="s">
        <v>6430</v>
      </c>
      <c r="D2322">
        <v>5000</v>
      </c>
      <c r="E2322">
        <v>5433</v>
      </c>
      <c r="F2322" t="s">
        <v>8219</v>
      </c>
      <c r="G2322" t="s">
        <v>8224</v>
      </c>
      <c r="H2322" t="s">
        <v>8246</v>
      </c>
      <c r="I2322">
        <v>1396463800</v>
      </c>
      <c r="J2322" s="10">
        <f t="shared" si="144"/>
        <v>41731.775462962964</v>
      </c>
      <c r="K2322">
        <v>1393443400</v>
      </c>
      <c r="L2322" s="10">
        <f t="shared" si="145"/>
        <v>41696.817129629628</v>
      </c>
      <c r="M2322" t="b">
        <v>1</v>
      </c>
      <c r="N2322">
        <v>89</v>
      </c>
      <c r="O2322" t="b">
        <v>1</v>
      </c>
      <c r="P2322" t="s">
        <v>8279</v>
      </c>
      <c r="Q2322" s="5">
        <f t="shared" si="146"/>
        <v>1.0866</v>
      </c>
      <c r="R2322" s="6">
        <f t="shared" si="147"/>
        <v>61.044943820224717</v>
      </c>
      <c r="S2322" t="s">
        <v>8325</v>
      </c>
      <c r="T2322" t="s">
        <v>8329</v>
      </c>
    </row>
    <row r="2323" spans="1:20" ht="43.2" x14ac:dyDescent="0.3">
      <c r="A2323">
        <v>2321</v>
      </c>
      <c r="B2323" s="3" t="s">
        <v>2322</v>
      </c>
      <c r="C2323" s="3" t="s">
        <v>6431</v>
      </c>
      <c r="D2323">
        <v>10557</v>
      </c>
      <c r="E2323">
        <v>4130</v>
      </c>
      <c r="F2323" t="s">
        <v>8222</v>
      </c>
      <c r="G2323" t="s">
        <v>8239</v>
      </c>
      <c r="H2323" t="s">
        <v>8249</v>
      </c>
      <c r="I2323">
        <v>1491282901</v>
      </c>
      <c r="J2323" s="10">
        <f t="shared" si="144"/>
        <v>42829.21876157407</v>
      </c>
      <c r="K2323">
        <v>1488694501</v>
      </c>
      <c r="L2323" s="10">
        <f t="shared" si="145"/>
        <v>42799.260428240741</v>
      </c>
      <c r="M2323" t="b">
        <v>0</v>
      </c>
      <c r="N2323">
        <v>64</v>
      </c>
      <c r="O2323" t="b">
        <v>0</v>
      </c>
      <c r="P2323" t="s">
        <v>8298</v>
      </c>
      <c r="Q2323" s="5">
        <f t="shared" si="146"/>
        <v>0.39120962394619685</v>
      </c>
      <c r="R2323" s="6">
        <f t="shared" si="147"/>
        <v>64.53125</v>
      </c>
      <c r="S2323" t="s">
        <v>8336</v>
      </c>
      <c r="T2323" t="s">
        <v>8352</v>
      </c>
    </row>
    <row r="2324" spans="1:20" ht="43.2" x14ac:dyDescent="0.3">
      <c r="A2324">
        <v>2322</v>
      </c>
      <c r="B2324" s="3" t="s">
        <v>2323</v>
      </c>
      <c r="C2324" s="3" t="s">
        <v>6432</v>
      </c>
      <c r="D2324">
        <v>2700</v>
      </c>
      <c r="E2324">
        <v>85</v>
      </c>
      <c r="F2324" t="s">
        <v>8222</v>
      </c>
      <c r="G2324" t="s">
        <v>8224</v>
      </c>
      <c r="H2324" t="s">
        <v>8246</v>
      </c>
      <c r="I2324">
        <v>1491769769</v>
      </c>
      <c r="J2324" s="10">
        <f t="shared" si="144"/>
        <v>42834.853807870371</v>
      </c>
      <c r="K2324">
        <v>1489181369</v>
      </c>
      <c r="L2324" s="10">
        <f t="shared" si="145"/>
        <v>42804.895474537043</v>
      </c>
      <c r="M2324" t="b">
        <v>0</v>
      </c>
      <c r="N2324">
        <v>4</v>
      </c>
      <c r="O2324" t="b">
        <v>0</v>
      </c>
      <c r="P2324" t="s">
        <v>8298</v>
      </c>
      <c r="Q2324" s="5">
        <f t="shared" si="146"/>
        <v>3.1481481481481478E-2</v>
      </c>
      <c r="R2324" s="6">
        <f t="shared" si="147"/>
        <v>21.25</v>
      </c>
      <c r="S2324" t="s">
        <v>8336</v>
      </c>
      <c r="T2324" t="s">
        <v>8352</v>
      </c>
    </row>
    <row r="2325" spans="1:20" ht="43.2" x14ac:dyDescent="0.3">
      <c r="A2325">
        <v>2323</v>
      </c>
      <c r="B2325" s="3" t="s">
        <v>2324</v>
      </c>
      <c r="C2325" s="3" t="s">
        <v>6433</v>
      </c>
      <c r="D2325">
        <v>250</v>
      </c>
      <c r="E2325">
        <v>120</v>
      </c>
      <c r="F2325" t="s">
        <v>8222</v>
      </c>
      <c r="G2325" t="s">
        <v>8224</v>
      </c>
      <c r="H2325" t="s">
        <v>8246</v>
      </c>
      <c r="I2325">
        <v>1490033247</v>
      </c>
      <c r="J2325" s="10">
        <f t="shared" si="144"/>
        <v>42814.755173611105</v>
      </c>
      <c r="K2325">
        <v>1489428447</v>
      </c>
      <c r="L2325" s="10">
        <f t="shared" si="145"/>
        <v>42807.755173611105</v>
      </c>
      <c r="M2325" t="b">
        <v>0</v>
      </c>
      <c r="N2325">
        <v>4</v>
      </c>
      <c r="O2325" t="b">
        <v>0</v>
      </c>
      <c r="P2325" t="s">
        <v>8298</v>
      </c>
      <c r="Q2325" s="5">
        <f t="shared" si="146"/>
        <v>0.48</v>
      </c>
      <c r="R2325" s="6">
        <f t="shared" si="147"/>
        <v>30</v>
      </c>
      <c r="S2325" t="s">
        <v>8336</v>
      </c>
      <c r="T2325" t="s">
        <v>8352</v>
      </c>
    </row>
    <row r="2326" spans="1:20" ht="43.2" x14ac:dyDescent="0.3">
      <c r="A2326">
        <v>2324</v>
      </c>
      <c r="B2326" s="3" t="s">
        <v>2325</v>
      </c>
      <c r="C2326" s="3" t="s">
        <v>6434</v>
      </c>
      <c r="D2326">
        <v>7500</v>
      </c>
      <c r="E2326">
        <v>1555</v>
      </c>
      <c r="F2326" t="s">
        <v>8222</v>
      </c>
      <c r="G2326" t="s">
        <v>8225</v>
      </c>
      <c r="H2326" t="s">
        <v>8247</v>
      </c>
      <c r="I2326">
        <v>1490559285</v>
      </c>
      <c r="J2326" s="10">
        <f t="shared" si="144"/>
        <v>42820.843576388885</v>
      </c>
      <c r="K2326">
        <v>1487970885</v>
      </c>
      <c r="L2326" s="10">
        <f t="shared" si="145"/>
        <v>42790.885243055556</v>
      </c>
      <c r="M2326" t="b">
        <v>0</v>
      </c>
      <c r="N2326">
        <v>61</v>
      </c>
      <c r="O2326" t="b">
        <v>0</v>
      </c>
      <c r="P2326" t="s">
        <v>8298</v>
      </c>
      <c r="Q2326" s="5">
        <f t="shared" si="146"/>
        <v>0.20733333333333334</v>
      </c>
      <c r="R2326" s="6">
        <f t="shared" si="147"/>
        <v>25.491803278688526</v>
      </c>
      <c r="S2326" t="s">
        <v>8336</v>
      </c>
      <c r="T2326" t="s">
        <v>8352</v>
      </c>
    </row>
    <row r="2327" spans="1:20" ht="43.2" x14ac:dyDescent="0.3">
      <c r="A2327">
        <v>2325</v>
      </c>
      <c r="B2327" s="3" t="s">
        <v>2326</v>
      </c>
      <c r="C2327" s="3" t="s">
        <v>6435</v>
      </c>
      <c r="D2327">
        <v>1000</v>
      </c>
      <c r="E2327">
        <v>80</v>
      </c>
      <c r="F2327" t="s">
        <v>8222</v>
      </c>
      <c r="G2327" t="s">
        <v>8224</v>
      </c>
      <c r="H2327" t="s">
        <v>8246</v>
      </c>
      <c r="I2327">
        <v>1490830331</v>
      </c>
      <c r="J2327" s="10">
        <f t="shared" si="144"/>
        <v>42823.980682870373</v>
      </c>
      <c r="K2327">
        <v>1488241931</v>
      </c>
      <c r="L2327" s="10">
        <f t="shared" si="145"/>
        <v>42794.022349537037</v>
      </c>
      <c r="M2327" t="b">
        <v>0</v>
      </c>
      <c r="N2327">
        <v>7</v>
      </c>
      <c r="O2327" t="b">
        <v>0</v>
      </c>
      <c r="P2327" t="s">
        <v>8298</v>
      </c>
      <c r="Q2327" s="5">
        <f t="shared" si="146"/>
        <v>0.08</v>
      </c>
      <c r="R2327" s="6">
        <f t="shared" si="147"/>
        <v>11.428571428571429</v>
      </c>
      <c r="S2327" t="s">
        <v>8336</v>
      </c>
      <c r="T2327" t="s">
        <v>8352</v>
      </c>
    </row>
    <row r="2328" spans="1:20" ht="43.2" x14ac:dyDescent="0.3">
      <c r="A2328">
        <v>2326</v>
      </c>
      <c r="B2328" s="3" t="s">
        <v>2327</v>
      </c>
      <c r="C2328" s="3" t="s">
        <v>6436</v>
      </c>
      <c r="D2328">
        <v>15000</v>
      </c>
      <c r="E2328">
        <v>108</v>
      </c>
      <c r="F2328" t="s">
        <v>8222</v>
      </c>
      <c r="G2328" t="s">
        <v>8224</v>
      </c>
      <c r="H2328" t="s">
        <v>8246</v>
      </c>
      <c r="I2328">
        <v>1493571600</v>
      </c>
      <c r="J2328" s="10">
        <f t="shared" si="144"/>
        <v>42855.708333333328</v>
      </c>
      <c r="K2328">
        <v>1489106948</v>
      </c>
      <c r="L2328" s="10">
        <f t="shared" si="145"/>
        <v>42804.034120370372</v>
      </c>
      <c r="M2328" t="b">
        <v>0</v>
      </c>
      <c r="N2328">
        <v>1</v>
      </c>
      <c r="O2328" t="b">
        <v>0</v>
      </c>
      <c r="P2328" t="s">
        <v>8298</v>
      </c>
      <c r="Q2328" s="5">
        <f t="shared" si="146"/>
        <v>7.1999999999999998E-3</v>
      </c>
      <c r="R2328" s="6">
        <f t="shared" si="147"/>
        <v>108</v>
      </c>
      <c r="S2328" t="s">
        <v>8336</v>
      </c>
      <c r="T2328" t="s">
        <v>8352</v>
      </c>
    </row>
    <row r="2329" spans="1:20" ht="28.8" x14ac:dyDescent="0.3">
      <c r="A2329">
        <v>2327</v>
      </c>
      <c r="B2329" s="3" t="s">
        <v>2328</v>
      </c>
      <c r="C2329" s="3" t="s">
        <v>6437</v>
      </c>
      <c r="D2329">
        <v>35000</v>
      </c>
      <c r="E2329">
        <v>184133.01</v>
      </c>
      <c r="F2329" t="s">
        <v>8219</v>
      </c>
      <c r="G2329" t="s">
        <v>8224</v>
      </c>
      <c r="H2329" t="s">
        <v>8246</v>
      </c>
      <c r="I2329">
        <v>1409090440</v>
      </c>
      <c r="J2329" s="10">
        <f t="shared" si="144"/>
        <v>41877.917129629634</v>
      </c>
      <c r="K2329">
        <v>1406066440</v>
      </c>
      <c r="L2329" s="10">
        <f t="shared" si="145"/>
        <v>41842.917129629634</v>
      </c>
      <c r="M2329" t="b">
        <v>1</v>
      </c>
      <c r="N2329">
        <v>3355</v>
      </c>
      <c r="O2329" t="b">
        <v>1</v>
      </c>
      <c r="P2329" t="s">
        <v>8298</v>
      </c>
      <c r="Q2329" s="5">
        <f t="shared" si="146"/>
        <v>5.2609431428571432</v>
      </c>
      <c r="R2329" s="6">
        <f t="shared" si="147"/>
        <v>54.883162444113267</v>
      </c>
      <c r="S2329" t="s">
        <v>8336</v>
      </c>
      <c r="T2329" t="s">
        <v>8352</v>
      </c>
    </row>
    <row r="2330" spans="1:20" ht="57.6" x14ac:dyDescent="0.3">
      <c r="A2330">
        <v>2328</v>
      </c>
      <c r="B2330" s="3" t="s">
        <v>2329</v>
      </c>
      <c r="C2330" s="3" t="s">
        <v>6438</v>
      </c>
      <c r="D2330">
        <v>10000</v>
      </c>
      <c r="E2330">
        <v>25445</v>
      </c>
      <c r="F2330" t="s">
        <v>8219</v>
      </c>
      <c r="G2330" t="s">
        <v>8224</v>
      </c>
      <c r="H2330" t="s">
        <v>8246</v>
      </c>
      <c r="I2330">
        <v>1434307537</v>
      </c>
      <c r="J2330" s="10">
        <f t="shared" si="144"/>
        <v>42169.781678240746</v>
      </c>
      <c r="K2330">
        <v>1431715537</v>
      </c>
      <c r="L2330" s="10">
        <f t="shared" si="145"/>
        <v>42139.781678240746</v>
      </c>
      <c r="M2330" t="b">
        <v>1</v>
      </c>
      <c r="N2330">
        <v>537</v>
      </c>
      <c r="O2330" t="b">
        <v>1</v>
      </c>
      <c r="P2330" t="s">
        <v>8298</v>
      </c>
      <c r="Q2330" s="5">
        <f t="shared" si="146"/>
        <v>2.5445000000000002</v>
      </c>
      <c r="R2330" s="6">
        <f t="shared" si="147"/>
        <v>47.383612662942269</v>
      </c>
      <c r="S2330" t="s">
        <v>8336</v>
      </c>
      <c r="T2330" t="s">
        <v>8352</v>
      </c>
    </row>
    <row r="2331" spans="1:20" ht="43.2" x14ac:dyDescent="0.3">
      <c r="A2331">
        <v>2329</v>
      </c>
      <c r="B2331" s="3" t="s">
        <v>2330</v>
      </c>
      <c r="C2331" s="3" t="s">
        <v>6439</v>
      </c>
      <c r="D2331">
        <v>25000</v>
      </c>
      <c r="E2331">
        <v>26480</v>
      </c>
      <c r="F2331" t="s">
        <v>8219</v>
      </c>
      <c r="G2331" t="s">
        <v>8224</v>
      </c>
      <c r="H2331" t="s">
        <v>8246</v>
      </c>
      <c r="I2331">
        <v>1405609146</v>
      </c>
      <c r="J2331" s="10">
        <f t="shared" si="144"/>
        <v>41837.624374999999</v>
      </c>
      <c r="K2331">
        <v>1403017146</v>
      </c>
      <c r="L2331" s="10">
        <f t="shared" si="145"/>
        <v>41807.624374999999</v>
      </c>
      <c r="M2331" t="b">
        <v>1</v>
      </c>
      <c r="N2331">
        <v>125</v>
      </c>
      <c r="O2331" t="b">
        <v>1</v>
      </c>
      <c r="P2331" t="s">
        <v>8298</v>
      </c>
      <c r="Q2331" s="5">
        <f t="shared" si="146"/>
        <v>1.0591999999999999</v>
      </c>
      <c r="R2331" s="6">
        <f t="shared" si="147"/>
        <v>211.84</v>
      </c>
      <c r="S2331" t="s">
        <v>8336</v>
      </c>
      <c r="T2331" t="s">
        <v>8352</v>
      </c>
    </row>
    <row r="2332" spans="1:20" ht="43.2" x14ac:dyDescent="0.3">
      <c r="A2332">
        <v>2330</v>
      </c>
      <c r="B2332" s="3" t="s">
        <v>2331</v>
      </c>
      <c r="C2332" s="3" t="s">
        <v>6440</v>
      </c>
      <c r="D2332">
        <v>35000</v>
      </c>
      <c r="E2332">
        <v>35848</v>
      </c>
      <c r="F2332" t="s">
        <v>8219</v>
      </c>
      <c r="G2332" t="s">
        <v>8224</v>
      </c>
      <c r="H2332" t="s">
        <v>8246</v>
      </c>
      <c r="I2332">
        <v>1451001600</v>
      </c>
      <c r="J2332" s="10">
        <f t="shared" si="144"/>
        <v>42363</v>
      </c>
      <c r="K2332">
        <v>1448400943</v>
      </c>
      <c r="L2332" s="10">
        <f t="shared" si="145"/>
        <v>42332.89980324074</v>
      </c>
      <c r="M2332" t="b">
        <v>1</v>
      </c>
      <c r="N2332">
        <v>163</v>
      </c>
      <c r="O2332" t="b">
        <v>1</v>
      </c>
      <c r="P2332" t="s">
        <v>8298</v>
      </c>
      <c r="Q2332" s="5">
        <f t="shared" si="146"/>
        <v>1.0242285714285715</v>
      </c>
      <c r="R2332" s="6">
        <f t="shared" si="147"/>
        <v>219.92638036809817</v>
      </c>
      <c r="S2332" t="s">
        <v>8336</v>
      </c>
      <c r="T2332" t="s">
        <v>8352</v>
      </c>
    </row>
    <row r="2333" spans="1:20" ht="43.2" x14ac:dyDescent="0.3">
      <c r="A2333">
        <v>2331</v>
      </c>
      <c r="B2333" s="3" t="s">
        <v>2332</v>
      </c>
      <c r="C2333" s="3" t="s">
        <v>6441</v>
      </c>
      <c r="D2333">
        <v>8000</v>
      </c>
      <c r="E2333">
        <v>11545.1</v>
      </c>
      <c r="F2333" t="s">
        <v>8219</v>
      </c>
      <c r="G2333" t="s">
        <v>8224</v>
      </c>
      <c r="H2333" t="s">
        <v>8246</v>
      </c>
      <c r="I2333">
        <v>1408320490</v>
      </c>
      <c r="J2333" s="10">
        <f t="shared" si="144"/>
        <v>41869.005671296298</v>
      </c>
      <c r="K2333">
        <v>1405728490</v>
      </c>
      <c r="L2333" s="10">
        <f t="shared" si="145"/>
        <v>41839.005671296298</v>
      </c>
      <c r="M2333" t="b">
        <v>1</v>
      </c>
      <c r="N2333">
        <v>283</v>
      </c>
      <c r="O2333" t="b">
        <v>1</v>
      </c>
      <c r="P2333" t="s">
        <v>8298</v>
      </c>
      <c r="Q2333" s="5">
        <f t="shared" si="146"/>
        <v>1.4431375</v>
      </c>
      <c r="R2333" s="6">
        <f t="shared" si="147"/>
        <v>40.795406360424032</v>
      </c>
      <c r="S2333" t="s">
        <v>8336</v>
      </c>
      <c r="T2333" t="s">
        <v>8352</v>
      </c>
    </row>
    <row r="2334" spans="1:20" ht="43.2" x14ac:dyDescent="0.3">
      <c r="A2334">
        <v>2332</v>
      </c>
      <c r="B2334" s="3" t="s">
        <v>2333</v>
      </c>
      <c r="C2334" s="3" t="s">
        <v>6442</v>
      </c>
      <c r="D2334">
        <v>25000</v>
      </c>
      <c r="E2334">
        <v>26577</v>
      </c>
      <c r="F2334" t="s">
        <v>8219</v>
      </c>
      <c r="G2334" t="s">
        <v>8224</v>
      </c>
      <c r="H2334" t="s">
        <v>8246</v>
      </c>
      <c r="I2334">
        <v>1423235071</v>
      </c>
      <c r="J2334" s="10">
        <f t="shared" si="144"/>
        <v>42041.628136574072</v>
      </c>
      <c r="K2334">
        <v>1420643071</v>
      </c>
      <c r="L2334" s="10">
        <f t="shared" si="145"/>
        <v>42011.628136574072</v>
      </c>
      <c r="M2334" t="b">
        <v>1</v>
      </c>
      <c r="N2334">
        <v>352</v>
      </c>
      <c r="O2334" t="b">
        <v>1</v>
      </c>
      <c r="P2334" t="s">
        <v>8298</v>
      </c>
      <c r="Q2334" s="5">
        <f t="shared" si="146"/>
        <v>1.06308</v>
      </c>
      <c r="R2334" s="6">
        <f t="shared" si="147"/>
        <v>75.502840909090907</v>
      </c>
      <c r="S2334" t="s">
        <v>8336</v>
      </c>
      <c r="T2334" t="s">
        <v>8352</v>
      </c>
    </row>
    <row r="2335" spans="1:20" ht="43.2" x14ac:dyDescent="0.3">
      <c r="A2335">
        <v>2333</v>
      </c>
      <c r="B2335" s="3" t="s">
        <v>2334</v>
      </c>
      <c r="C2335" s="3" t="s">
        <v>6443</v>
      </c>
      <c r="D2335">
        <v>600</v>
      </c>
      <c r="E2335">
        <v>1273</v>
      </c>
      <c r="F2335" t="s">
        <v>8219</v>
      </c>
      <c r="G2335" t="s">
        <v>8224</v>
      </c>
      <c r="H2335" t="s">
        <v>8246</v>
      </c>
      <c r="I2335">
        <v>1401385800</v>
      </c>
      <c r="J2335" s="10">
        <f t="shared" si="144"/>
        <v>41788.743055555555</v>
      </c>
      <c r="K2335">
        <v>1399563390</v>
      </c>
      <c r="L2335" s="10">
        <f t="shared" si="145"/>
        <v>41767.650347222225</v>
      </c>
      <c r="M2335" t="b">
        <v>1</v>
      </c>
      <c r="N2335">
        <v>94</v>
      </c>
      <c r="O2335" t="b">
        <v>1</v>
      </c>
      <c r="P2335" t="s">
        <v>8298</v>
      </c>
      <c r="Q2335" s="5">
        <f t="shared" si="146"/>
        <v>2.1216666666666666</v>
      </c>
      <c r="R2335" s="6">
        <f t="shared" si="147"/>
        <v>13.542553191489361</v>
      </c>
      <c r="S2335" t="s">
        <v>8336</v>
      </c>
      <c r="T2335" t="s">
        <v>8352</v>
      </c>
    </row>
    <row r="2336" spans="1:20" ht="43.2" x14ac:dyDescent="0.3">
      <c r="A2336">
        <v>2334</v>
      </c>
      <c r="B2336" s="3" t="s">
        <v>2335</v>
      </c>
      <c r="C2336" s="3" t="s">
        <v>6444</v>
      </c>
      <c r="D2336">
        <v>4000</v>
      </c>
      <c r="E2336">
        <v>4078</v>
      </c>
      <c r="F2336" t="s">
        <v>8219</v>
      </c>
      <c r="G2336" t="s">
        <v>8224</v>
      </c>
      <c r="H2336" t="s">
        <v>8246</v>
      </c>
      <c r="I2336">
        <v>1415208840</v>
      </c>
      <c r="J2336" s="10">
        <f t="shared" si="144"/>
        <v>41948.731944444444</v>
      </c>
      <c r="K2336">
        <v>1412611498</v>
      </c>
      <c r="L2336" s="10">
        <f t="shared" si="145"/>
        <v>41918.670115740737</v>
      </c>
      <c r="M2336" t="b">
        <v>1</v>
      </c>
      <c r="N2336">
        <v>67</v>
      </c>
      <c r="O2336" t="b">
        <v>1</v>
      </c>
      <c r="P2336" t="s">
        <v>8298</v>
      </c>
      <c r="Q2336" s="5">
        <f t="shared" si="146"/>
        <v>1.0195000000000001</v>
      </c>
      <c r="R2336" s="6">
        <f t="shared" si="147"/>
        <v>60.865671641791046</v>
      </c>
      <c r="S2336" t="s">
        <v>8336</v>
      </c>
      <c r="T2336" t="s">
        <v>8352</v>
      </c>
    </row>
    <row r="2337" spans="1:20" ht="43.2" x14ac:dyDescent="0.3">
      <c r="A2337">
        <v>2335</v>
      </c>
      <c r="B2337" s="3" t="s">
        <v>2336</v>
      </c>
      <c r="C2337" s="3" t="s">
        <v>6445</v>
      </c>
      <c r="D2337">
        <v>25000</v>
      </c>
      <c r="E2337">
        <v>25568</v>
      </c>
      <c r="F2337" t="s">
        <v>8219</v>
      </c>
      <c r="G2337" t="s">
        <v>8224</v>
      </c>
      <c r="H2337" t="s">
        <v>8246</v>
      </c>
      <c r="I2337">
        <v>1402494243</v>
      </c>
      <c r="J2337" s="10">
        <f t="shared" si="144"/>
        <v>41801.572256944448</v>
      </c>
      <c r="K2337">
        <v>1399902243</v>
      </c>
      <c r="L2337" s="10">
        <f t="shared" si="145"/>
        <v>41771.572256944448</v>
      </c>
      <c r="M2337" t="b">
        <v>1</v>
      </c>
      <c r="N2337">
        <v>221</v>
      </c>
      <c r="O2337" t="b">
        <v>1</v>
      </c>
      <c r="P2337" t="s">
        <v>8298</v>
      </c>
      <c r="Q2337" s="5">
        <f t="shared" si="146"/>
        <v>1.0227200000000001</v>
      </c>
      <c r="R2337" s="6">
        <f t="shared" si="147"/>
        <v>115.69230769230769</v>
      </c>
      <c r="S2337" t="s">
        <v>8336</v>
      </c>
      <c r="T2337" t="s">
        <v>8352</v>
      </c>
    </row>
    <row r="2338" spans="1:20" ht="43.2" x14ac:dyDescent="0.3">
      <c r="A2338">
        <v>2336</v>
      </c>
      <c r="B2338" s="3" t="s">
        <v>2337</v>
      </c>
      <c r="C2338" s="3" t="s">
        <v>6446</v>
      </c>
      <c r="D2338">
        <v>20000</v>
      </c>
      <c r="E2338">
        <v>104146.51</v>
      </c>
      <c r="F2338" t="s">
        <v>8219</v>
      </c>
      <c r="G2338" t="s">
        <v>8224</v>
      </c>
      <c r="H2338" t="s">
        <v>8246</v>
      </c>
      <c r="I2338">
        <v>1394316695</v>
      </c>
      <c r="J2338" s="10">
        <f t="shared" si="144"/>
        <v>41706.924710648149</v>
      </c>
      <c r="K2338">
        <v>1390860695</v>
      </c>
      <c r="L2338" s="10">
        <f t="shared" si="145"/>
        <v>41666.924710648149</v>
      </c>
      <c r="M2338" t="b">
        <v>1</v>
      </c>
      <c r="N2338">
        <v>2165</v>
      </c>
      <c r="O2338" t="b">
        <v>1</v>
      </c>
      <c r="P2338" t="s">
        <v>8298</v>
      </c>
      <c r="Q2338" s="5">
        <f t="shared" si="146"/>
        <v>5.2073254999999996</v>
      </c>
      <c r="R2338" s="6">
        <f t="shared" si="147"/>
        <v>48.104623556581984</v>
      </c>
      <c r="S2338" t="s">
        <v>8336</v>
      </c>
      <c r="T2338" t="s">
        <v>8352</v>
      </c>
    </row>
    <row r="2339" spans="1:20" ht="28.8" x14ac:dyDescent="0.3">
      <c r="A2339">
        <v>2337</v>
      </c>
      <c r="B2339" s="3" t="s">
        <v>2338</v>
      </c>
      <c r="C2339" s="3" t="s">
        <v>6447</v>
      </c>
      <c r="D2339">
        <v>12000</v>
      </c>
      <c r="E2339">
        <v>13279</v>
      </c>
      <c r="F2339" t="s">
        <v>8219</v>
      </c>
      <c r="G2339" t="s">
        <v>8224</v>
      </c>
      <c r="H2339" t="s">
        <v>8246</v>
      </c>
      <c r="I2339">
        <v>1403796143</v>
      </c>
      <c r="J2339" s="10">
        <f t="shared" si="144"/>
        <v>41816.640543981484</v>
      </c>
      <c r="K2339">
        <v>1401204143</v>
      </c>
      <c r="L2339" s="10">
        <f t="shared" si="145"/>
        <v>41786.640543981484</v>
      </c>
      <c r="M2339" t="b">
        <v>1</v>
      </c>
      <c r="N2339">
        <v>179</v>
      </c>
      <c r="O2339" t="b">
        <v>1</v>
      </c>
      <c r="P2339" t="s">
        <v>8298</v>
      </c>
      <c r="Q2339" s="5">
        <f t="shared" si="146"/>
        <v>1.1065833333333333</v>
      </c>
      <c r="R2339" s="6">
        <f t="shared" si="147"/>
        <v>74.184357541899445</v>
      </c>
      <c r="S2339" t="s">
        <v>8336</v>
      </c>
      <c r="T2339" t="s">
        <v>8352</v>
      </c>
    </row>
    <row r="2340" spans="1:20" ht="43.2" x14ac:dyDescent="0.3">
      <c r="A2340">
        <v>2338</v>
      </c>
      <c r="B2340" s="3" t="s">
        <v>2339</v>
      </c>
      <c r="C2340" s="3" t="s">
        <v>6448</v>
      </c>
      <c r="D2340">
        <v>15000</v>
      </c>
      <c r="E2340">
        <v>15171.5</v>
      </c>
      <c r="F2340" t="s">
        <v>8219</v>
      </c>
      <c r="G2340" t="s">
        <v>8224</v>
      </c>
      <c r="H2340" t="s">
        <v>8246</v>
      </c>
      <c r="I2340">
        <v>1404077484</v>
      </c>
      <c r="J2340" s="10">
        <f t="shared" si="144"/>
        <v>41819.896805555552</v>
      </c>
      <c r="K2340">
        <v>1401485484</v>
      </c>
      <c r="L2340" s="10">
        <f t="shared" si="145"/>
        <v>41789.896805555552</v>
      </c>
      <c r="M2340" t="b">
        <v>1</v>
      </c>
      <c r="N2340">
        <v>123</v>
      </c>
      <c r="O2340" t="b">
        <v>1</v>
      </c>
      <c r="P2340" t="s">
        <v>8298</v>
      </c>
      <c r="Q2340" s="5">
        <f t="shared" si="146"/>
        <v>1.0114333333333334</v>
      </c>
      <c r="R2340" s="6">
        <f t="shared" si="147"/>
        <v>123.34552845528455</v>
      </c>
      <c r="S2340" t="s">
        <v>8336</v>
      </c>
      <c r="T2340" t="s">
        <v>8352</v>
      </c>
    </row>
    <row r="2341" spans="1:20" ht="43.2" x14ac:dyDescent="0.3">
      <c r="A2341">
        <v>2339</v>
      </c>
      <c r="B2341" s="3" t="s">
        <v>2340</v>
      </c>
      <c r="C2341" s="3" t="s">
        <v>6449</v>
      </c>
      <c r="D2341">
        <v>25000</v>
      </c>
      <c r="E2341">
        <v>73552</v>
      </c>
      <c r="F2341" t="s">
        <v>8219</v>
      </c>
      <c r="G2341" t="s">
        <v>8224</v>
      </c>
      <c r="H2341" t="s">
        <v>8246</v>
      </c>
      <c r="I2341">
        <v>1482134340</v>
      </c>
      <c r="J2341" s="10">
        <f t="shared" si="144"/>
        <v>42723.332638888889</v>
      </c>
      <c r="K2341">
        <v>1479496309</v>
      </c>
      <c r="L2341" s="10">
        <f t="shared" si="145"/>
        <v>42692.79987268518</v>
      </c>
      <c r="M2341" t="b">
        <v>1</v>
      </c>
      <c r="N2341">
        <v>1104</v>
      </c>
      <c r="O2341" t="b">
        <v>1</v>
      </c>
      <c r="P2341" t="s">
        <v>8298</v>
      </c>
      <c r="Q2341" s="5">
        <f t="shared" si="146"/>
        <v>2.9420799999999998</v>
      </c>
      <c r="R2341" s="6">
        <f t="shared" si="147"/>
        <v>66.623188405797094</v>
      </c>
      <c r="S2341" t="s">
        <v>8336</v>
      </c>
      <c r="T2341" t="s">
        <v>8352</v>
      </c>
    </row>
    <row r="2342" spans="1:20" ht="43.2" x14ac:dyDescent="0.3">
      <c r="A2342">
        <v>2340</v>
      </c>
      <c r="B2342" s="3" t="s">
        <v>2341</v>
      </c>
      <c r="C2342" s="3" t="s">
        <v>6450</v>
      </c>
      <c r="D2342">
        <v>40000</v>
      </c>
      <c r="E2342">
        <v>42311</v>
      </c>
      <c r="F2342" t="s">
        <v>8219</v>
      </c>
      <c r="G2342" t="s">
        <v>8224</v>
      </c>
      <c r="H2342" t="s">
        <v>8246</v>
      </c>
      <c r="I2342">
        <v>1477841138</v>
      </c>
      <c r="J2342" s="10">
        <f t="shared" si="144"/>
        <v>42673.642800925925</v>
      </c>
      <c r="K2342">
        <v>1475249138</v>
      </c>
      <c r="L2342" s="10">
        <f t="shared" si="145"/>
        <v>42643.642800925925</v>
      </c>
      <c r="M2342" t="b">
        <v>1</v>
      </c>
      <c r="N2342">
        <v>403</v>
      </c>
      <c r="O2342" t="b">
        <v>1</v>
      </c>
      <c r="P2342" t="s">
        <v>8298</v>
      </c>
      <c r="Q2342" s="5">
        <f t="shared" si="146"/>
        <v>1.0577749999999999</v>
      </c>
      <c r="R2342" s="6">
        <f t="shared" si="147"/>
        <v>104.99007444168734</v>
      </c>
      <c r="S2342" t="s">
        <v>8336</v>
      </c>
      <c r="T2342" t="s">
        <v>8352</v>
      </c>
    </row>
    <row r="2343" spans="1:20" ht="43.2" x14ac:dyDescent="0.3">
      <c r="A2343">
        <v>2341</v>
      </c>
      <c r="B2343" s="3" t="s">
        <v>2342</v>
      </c>
      <c r="C2343" s="3" t="s">
        <v>6451</v>
      </c>
      <c r="D2343">
        <v>5000</v>
      </c>
      <c r="E2343">
        <v>0</v>
      </c>
      <c r="F2343" t="s">
        <v>8220</v>
      </c>
      <c r="G2343" t="s">
        <v>8224</v>
      </c>
      <c r="H2343" t="s">
        <v>8246</v>
      </c>
      <c r="I2343">
        <v>1436729504</v>
      </c>
      <c r="J2343" s="10">
        <f t="shared" si="144"/>
        <v>42197.813703703709</v>
      </c>
      <c r="K2343">
        <v>1434137504</v>
      </c>
      <c r="L2343" s="10">
        <f t="shared" si="145"/>
        <v>42167.813703703709</v>
      </c>
      <c r="M2343" t="b">
        <v>0</v>
      </c>
      <c r="N2343">
        <v>0</v>
      </c>
      <c r="O2343" t="b">
        <v>0</v>
      </c>
      <c r="P2343" t="s">
        <v>8272</v>
      </c>
      <c r="Q2343" s="5">
        <f t="shared" si="146"/>
        <v>0</v>
      </c>
      <c r="R2343" s="6" t="e">
        <f t="shared" si="147"/>
        <v>#DIV/0!</v>
      </c>
      <c r="S2343" t="s">
        <v>8319</v>
      </c>
      <c r="T2343" t="s">
        <v>8320</v>
      </c>
    </row>
    <row r="2344" spans="1:20" ht="43.2" x14ac:dyDescent="0.3">
      <c r="A2344">
        <v>2342</v>
      </c>
      <c r="B2344" s="3" t="s">
        <v>2343</v>
      </c>
      <c r="C2344" s="3" t="s">
        <v>6452</v>
      </c>
      <c r="D2344">
        <v>5500</v>
      </c>
      <c r="E2344">
        <v>0</v>
      </c>
      <c r="F2344" t="s">
        <v>8220</v>
      </c>
      <c r="G2344" t="s">
        <v>8224</v>
      </c>
      <c r="H2344" t="s">
        <v>8246</v>
      </c>
      <c r="I2344">
        <v>1412571600</v>
      </c>
      <c r="J2344" s="10">
        <f t="shared" si="144"/>
        <v>41918.208333333336</v>
      </c>
      <c r="K2344">
        <v>1410799870</v>
      </c>
      <c r="L2344" s="10">
        <f t="shared" si="145"/>
        <v>41897.702199074076</v>
      </c>
      <c r="M2344" t="b">
        <v>0</v>
      </c>
      <c r="N2344">
        <v>0</v>
      </c>
      <c r="O2344" t="b">
        <v>0</v>
      </c>
      <c r="P2344" t="s">
        <v>8272</v>
      </c>
      <c r="Q2344" s="5">
        <f t="shared" si="146"/>
        <v>0</v>
      </c>
      <c r="R2344" s="6" t="e">
        <f t="shared" si="147"/>
        <v>#DIV/0!</v>
      </c>
      <c r="S2344" t="s">
        <v>8319</v>
      </c>
      <c r="T2344" t="s">
        <v>8320</v>
      </c>
    </row>
    <row r="2345" spans="1:20" ht="43.2" x14ac:dyDescent="0.3">
      <c r="A2345">
        <v>2343</v>
      </c>
      <c r="B2345" s="3" t="s">
        <v>2344</v>
      </c>
      <c r="C2345" s="3" t="s">
        <v>6453</v>
      </c>
      <c r="D2345">
        <v>10000</v>
      </c>
      <c r="E2345">
        <v>300</v>
      </c>
      <c r="F2345" t="s">
        <v>8220</v>
      </c>
      <c r="G2345" t="s">
        <v>8224</v>
      </c>
      <c r="H2345" t="s">
        <v>8246</v>
      </c>
      <c r="I2345">
        <v>1452282420</v>
      </c>
      <c r="J2345" s="10">
        <f t="shared" si="144"/>
        <v>42377.82430555555</v>
      </c>
      <c r="K2345">
        <v>1447962505</v>
      </c>
      <c r="L2345" s="10">
        <f t="shared" si="145"/>
        <v>42327.825289351851</v>
      </c>
      <c r="M2345" t="b">
        <v>0</v>
      </c>
      <c r="N2345">
        <v>1</v>
      </c>
      <c r="O2345" t="b">
        <v>0</v>
      </c>
      <c r="P2345" t="s">
        <v>8272</v>
      </c>
      <c r="Q2345" s="5">
        <f t="shared" si="146"/>
        <v>0.03</v>
      </c>
      <c r="R2345" s="6">
        <f t="shared" si="147"/>
        <v>300</v>
      </c>
      <c r="S2345" t="s">
        <v>8319</v>
      </c>
      <c r="T2345" t="s">
        <v>8320</v>
      </c>
    </row>
    <row r="2346" spans="1:20" ht="43.2" x14ac:dyDescent="0.3">
      <c r="A2346">
        <v>2344</v>
      </c>
      <c r="B2346" s="3" t="s">
        <v>2345</v>
      </c>
      <c r="C2346" s="3" t="s">
        <v>6454</v>
      </c>
      <c r="D2346">
        <v>1000</v>
      </c>
      <c r="E2346">
        <v>1</v>
      </c>
      <c r="F2346" t="s">
        <v>8220</v>
      </c>
      <c r="G2346" t="s">
        <v>8229</v>
      </c>
      <c r="H2346" t="s">
        <v>8251</v>
      </c>
      <c r="I2346">
        <v>1466789269</v>
      </c>
      <c r="J2346" s="10">
        <f t="shared" si="144"/>
        <v>42545.727650462963</v>
      </c>
      <c r="K2346">
        <v>1464197269</v>
      </c>
      <c r="L2346" s="10">
        <f t="shared" si="145"/>
        <v>42515.727650462963</v>
      </c>
      <c r="M2346" t="b">
        <v>0</v>
      </c>
      <c r="N2346">
        <v>1</v>
      </c>
      <c r="O2346" t="b">
        <v>0</v>
      </c>
      <c r="P2346" t="s">
        <v>8272</v>
      </c>
      <c r="Q2346" s="5">
        <f t="shared" si="146"/>
        <v>1E-3</v>
      </c>
      <c r="R2346" s="6">
        <f t="shared" si="147"/>
        <v>1</v>
      </c>
      <c r="S2346" t="s">
        <v>8319</v>
      </c>
      <c r="T2346" t="s">
        <v>8320</v>
      </c>
    </row>
    <row r="2347" spans="1:20" ht="43.2" x14ac:dyDescent="0.3">
      <c r="A2347">
        <v>2345</v>
      </c>
      <c r="B2347" s="3" t="s">
        <v>2346</v>
      </c>
      <c r="C2347" s="3" t="s">
        <v>6455</v>
      </c>
      <c r="D2347">
        <v>3000</v>
      </c>
      <c r="E2347">
        <v>0</v>
      </c>
      <c r="F2347" t="s">
        <v>8220</v>
      </c>
      <c r="G2347" t="s">
        <v>8224</v>
      </c>
      <c r="H2347" t="s">
        <v>8246</v>
      </c>
      <c r="I2347">
        <v>1427845140</v>
      </c>
      <c r="J2347" s="10">
        <f t="shared" si="144"/>
        <v>42094.985416666663</v>
      </c>
      <c r="K2347">
        <v>1424822556</v>
      </c>
      <c r="L2347" s="10">
        <f t="shared" si="145"/>
        <v>42060.001805555556</v>
      </c>
      <c r="M2347" t="b">
        <v>0</v>
      </c>
      <c r="N2347">
        <v>0</v>
      </c>
      <c r="O2347" t="b">
        <v>0</v>
      </c>
      <c r="P2347" t="s">
        <v>8272</v>
      </c>
      <c r="Q2347" s="5">
        <f t="shared" si="146"/>
        <v>0</v>
      </c>
      <c r="R2347" s="6" t="e">
        <f t="shared" si="147"/>
        <v>#DIV/0!</v>
      </c>
      <c r="S2347" t="s">
        <v>8319</v>
      </c>
      <c r="T2347" t="s">
        <v>8320</v>
      </c>
    </row>
    <row r="2348" spans="1:20" ht="43.2" x14ac:dyDescent="0.3">
      <c r="A2348">
        <v>2346</v>
      </c>
      <c r="B2348" s="3" t="s">
        <v>2347</v>
      </c>
      <c r="C2348" s="3" t="s">
        <v>6456</v>
      </c>
      <c r="D2348">
        <v>60000</v>
      </c>
      <c r="E2348">
        <v>39</v>
      </c>
      <c r="F2348" t="s">
        <v>8220</v>
      </c>
      <c r="G2348" t="s">
        <v>8224</v>
      </c>
      <c r="H2348" t="s">
        <v>8246</v>
      </c>
      <c r="I2348">
        <v>1476731431</v>
      </c>
      <c r="J2348" s="10">
        <f t="shared" si="144"/>
        <v>42660.79896990741</v>
      </c>
      <c r="K2348">
        <v>1472843431</v>
      </c>
      <c r="L2348" s="10">
        <f t="shared" si="145"/>
        <v>42615.79896990741</v>
      </c>
      <c r="M2348" t="b">
        <v>0</v>
      </c>
      <c r="N2348">
        <v>3</v>
      </c>
      <c r="O2348" t="b">
        <v>0</v>
      </c>
      <c r="P2348" t="s">
        <v>8272</v>
      </c>
      <c r="Q2348" s="5">
        <f t="shared" si="146"/>
        <v>6.4999999999999997E-4</v>
      </c>
      <c r="R2348" s="6">
        <f t="shared" si="147"/>
        <v>13</v>
      </c>
      <c r="S2348" t="s">
        <v>8319</v>
      </c>
      <c r="T2348" t="s">
        <v>8320</v>
      </c>
    </row>
    <row r="2349" spans="1:20" ht="43.2" x14ac:dyDescent="0.3">
      <c r="A2349">
        <v>2347</v>
      </c>
      <c r="B2349" s="3" t="s">
        <v>2348</v>
      </c>
      <c r="C2349" s="3" t="s">
        <v>6457</v>
      </c>
      <c r="D2349">
        <v>1000</v>
      </c>
      <c r="E2349">
        <v>15</v>
      </c>
      <c r="F2349" t="s">
        <v>8220</v>
      </c>
      <c r="G2349" t="s">
        <v>8224</v>
      </c>
      <c r="H2349" t="s">
        <v>8246</v>
      </c>
      <c r="I2349">
        <v>1472135676</v>
      </c>
      <c r="J2349" s="10">
        <f t="shared" si="144"/>
        <v>42607.607361111113</v>
      </c>
      <c r="K2349">
        <v>1469543676</v>
      </c>
      <c r="L2349" s="10">
        <f t="shared" si="145"/>
        <v>42577.607361111113</v>
      </c>
      <c r="M2349" t="b">
        <v>0</v>
      </c>
      <c r="N2349">
        <v>1</v>
      </c>
      <c r="O2349" t="b">
        <v>0</v>
      </c>
      <c r="P2349" t="s">
        <v>8272</v>
      </c>
      <c r="Q2349" s="5">
        <f t="shared" si="146"/>
        <v>1.4999999999999999E-2</v>
      </c>
      <c r="R2349" s="6">
        <f t="shared" si="147"/>
        <v>15</v>
      </c>
      <c r="S2349" t="s">
        <v>8319</v>
      </c>
      <c r="T2349" t="s">
        <v>8320</v>
      </c>
    </row>
    <row r="2350" spans="1:20" ht="43.2" x14ac:dyDescent="0.3">
      <c r="A2350">
        <v>2348</v>
      </c>
      <c r="B2350" s="3" t="s">
        <v>2349</v>
      </c>
      <c r="C2350" s="3" t="s">
        <v>6458</v>
      </c>
      <c r="D2350">
        <v>70000</v>
      </c>
      <c r="E2350">
        <v>270</v>
      </c>
      <c r="F2350" t="s">
        <v>8220</v>
      </c>
      <c r="G2350" t="s">
        <v>8224</v>
      </c>
      <c r="H2350" t="s">
        <v>8246</v>
      </c>
      <c r="I2350">
        <v>1456006938</v>
      </c>
      <c r="J2350" s="10">
        <f t="shared" si="144"/>
        <v>42420.932152777779</v>
      </c>
      <c r="K2350">
        <v>1450822938</v>
      </c>
      <c r="L2350" s="10">
        <f t="shared" si="145"/>
        <v>42360.932152777779</v>
      </c>
      <c r="M2350" t="b">
        <v>0</v>
      </c>
      <c r="N2350">
        <v>5</v>
      </c>
      <c r="O2350" t="b">
        <v>0</v>
      </c>
      <c r="P2350" t="s">
        <v>8272</v>
      </c>
      <c r="Q2350" s="5">
        <f t="shared" si="146"/>
        <v>3.8571428571428572E-3</v>
      </c>
      <c r="R2350" s="6">
        <f t="shared" si="147"/>
        <v>54</v>
      </c>
      <c r="S2350" t="s">
        <v>8319</v>
      </c>
      <c r="T2350" t="s">
        <v>8320</v>
      </c>
    </row>
    <row r="2351" spans="1:20" ht="43.2" x14ac:dyDescent="0.3">
      <c r="A2351">
        <v>2349</v>
      </c>
      <c r="B2351" s="3" t="s">
        <v>2350</v>
      </c>
      <c r="C2351" s="3" t="s">
        <v>6459</v>
      </c>
      <c r="D2351">
        <v>474900</v>
      </c>
      <c r="E2351">
        <v>0</v>
      </c>
      <c r="F2351" t="s">
        <v>8220</v>
      </c>
      <c r="G2351" t="s">
        <v>8235</v>
      </c>
      <c r="H2351" t="s">
        <v>8255</v>
      </c>
      <c r="I2351">
        <v>1439318228</v>
      </c>
      <c r="J2351" s="10">
        <f t="shared" si="144"/>
        <v>42227.775787037041</v>
      </c>
      <c r="K2351">
        <v>1436812628</v>
      </c>
      <c r="L2351" s="10">
        <f t="shared" si="145"/>
        <v>42198.775787037041</v>
      </c>
      <c r="M2351" t="b">
        <v>0</v>
      </c>
      <c r="N2351">
        <v>0</v>
      </c>
      <c r="O2351" t="b">
        <v>0</v>
      </c>
      <c r="P2351" t="s">
        <v>8272</v>
      </c>
      <c r="Q2351" s="5">
        <f t="shared" si="146"/>
        <v>0</v>
      </c>
      <c r="R2351" s="6" t="e">
        <f t="shared" si="147"/>
        <v>#DIV/0!</v>
      </c>
      <c r="S2351" t="s">
        <v>8319</v>
      </c>
      <c r="T2351" t="s">
        <v>8320</v>
      </c>
    </row>
    <row r="2352" spans="1:20" ht="43.2" x14ac:dyDescent="0.3">
      <c r="A2352">
        <v>2350</v>
      </c>
      <c r="B2352" s="3" t="s">
        <v>2351</v>
      </c>
      <c r="C2352" s="3" t="s">
        <v>6460</v>
      </c>
      <c r="D2352">
        <v>50000</v>
      </c>
      <c r="E2352">
        <v>0</v>
      </c>
      <c r="F2352" t="s">
        <v>8220</v>
      </c>
      <c r="G2352" t="s">
        <v>8241</v>
      </c>
      <c r="H2352" t="s">
        <v>8249</v>
      </c>
      <c r="I2352">
        <v>1483474370</v>
      </c>
      <c r="J2352" s="10">
        <f t="shared" si="144"/>
        <v>42738.842245370368</v>
      </c>
      <c r="K2352">
        <v>1480882370</v>
      </c>
      <c r="L2352" s="10">
        <f t="shared" si="145"/>
        <v>42708.842245370368</v>
      </c>
      <c r="M2352" t="b">
        <v>0</v>
      </c>
      <c r="N2352">
        <v>0</v>
      </c>
      <c r="O2352" t="b">
        <v>0</v>
      </c>
      <c r="P2352" t="s">
        <v>8272</v>
      </c>
      <c r="Q2352" s="5">
        <f t="shared" si="146"/>
        <v>0</v>
      </c>
      <c r="R2352" s="6" t="e">
        <f t="shared" si="147"/>
        <v>#DIV/0!</v>
      </c>
      <c r="S2352" t="s">
        <v>8319</v>
      </c>
      <c r="T2352" t="s">
        <v>8320</v>
      </c>
    </row>
    <row r="2353" spans="1:20" ht="28.8" x14ac:dyDescent="0.3">
      <c r="A2353">
        <v>2351</v>
      </c>
      <c r="B2353" s="3" t="s">
        <v>2352</v>
      </c>
      <c r="C2353" s="3" t="s">
        <v>6461</v>
      </c>
      <c r="D2353">
        <v>18900</v>
      </c>
      <c r="E2353">
        <v>108</v>
      </c>
      <c r="F2353" t="s">
        <v>8220</v>
      </c>
      <c r="G2353" t="s">
        <v>8228</v>
      </c>
      <c r="H2353" t="s">
        <v>8250</v>
      </c>
      <c r="I2353">
        <v>1430360739</v>
      </c>
      <c r="J2353" s="10">
        <f t="shared" si="144"/>
        <v>42124.101145833338</v>
      </c>
      <c r="K2353">
        <v>1427768739</v>
      </c>
      <c r="L2353" s="10">
        <f t="shared" si="145"/>
        <v>42094.101145833338</v>
      </c>
      <c r="M2353" t="b">
        <v>0</v>
      </c>
      <c r="N2353">
        <v>7</v>
      </c>
      <c r="O2353" t="b">
        <v>0</v>
      </c>
      <c r="P2353" t="s">
        <v>8272</v>
      </c>
      <c r="Q2353" s="5">
        <f t="shared" si="146"/>
        <v>5.7142857142857143E-3</v>
      </c>
      <c r="R2353" s="6">
        <f t="shared" si="147"/>
        <v>15.428571428571429</v>
      </c>
      <c r="S2353" t="s">
        <v>8319</v>
      </c>
      <c r="T2353" t="s">
        <v>8320</v>
      </c>
    </row>
    <row r="2354" spans="1:20" ht="43.2" x14ac:dyDescent="0.3">
      <c r="A2354">
        <v>2352</v>
      </c>
      <c r="B2354" s="3" t="s">
        <v>2353</v>
      </c>
      <c r="C2354" s="3" t="s">
        <v>6462</v>
      </c>
      <c r="D2354">
        <v>2000</v>
      </c>
      <c r="E2354">
        <v>0</v>
      </c>
      <c r="F2354" t="s">
        <v>8220</v>
      </c>
      <c r="G2354" t="s">
        <v>8224</v>
      </c>
      <c r="H2354" t="s">
        <v>8246</v>
      </c>
      <c r="I2354">
        <v>1433603552</v>
      </c>
      <c r="J2354" s="10">
        <f t="shared" si="144"/>
        <v>42161.633703703701</v>
      </c>
      <c r="K2354">
        <v>1428419552</v>
      </c>
      <c r="L2354" s="10">
        <f t="shared" si="145"/>
        <v>42101.633703703701</v>
      </c>
      <c r="M2354" t="b">
        <v>0</v>
      </c>
      <c r="N2354">
        <v>0</v>
      </c>
      <c r="O2354" t="b">
        <v>0</v>
      </c>
      <c r="P2354" t="s">
        <v>8272</v>
      </c>
      <c r="Q2354" s="5">
        <f t="shared" si="146"/>
        <v>0</v>
      </c>
      <c r="R2354" s="6" t="e">
        <f t="shared" si="147"/>
        <v>#DIV/0!</v>
      </c>
      <c r="S2354" t="s">
        <v>8319</v>
      </c>
      <c r="T2354" t="s">
        <v>8320</v>
      </c>
    </row>
    <row r="2355" spans="1:20" ht="43.2" x14ac:dyDescent="0.3">
      <c r="A2355">
        <v>2353</v>
      </c>
      <c r="B2355" s="3" t="s">
        <v>2354</v>
      </c>
      <c r="C2355" s="3" t="s">
        <v>6463</v>
      </c>
      <c r="D2355">
        <v>1000</v>
      </c>
      <c r="E2355">
        <v>0</v>
      </c>
      <c r="F2355" t="s">
        <v>8220</v>
      </c>
      <c r="G2355" t="s">
        <v>8224</v>
      </c>
      <c r="H2355" t="s">
        <v>8246</v>
      </c>
      <c r="I2355">
        <v>1429632822</v>
      </c>
      <c r="J2355" s="10">
        <f t="shared" si="144"/>
        <v>42115.676180555558</v>
      </c>
      <c r="K2355">
        <v>1428596022</v>
      </c>
      <c r="L2355" s="10">
        <f t="shared" si="145"/>
        <v>42103.676180555558</v>
      </c>
      <c r="M2355" t="b">
        <v>0</v>
      </c>
      <c r="N2355">
        <v>0</v>
      </c>
      <c r="O2355" t="b">
        <v>0</v>
      </c>
      <c r="P2355" t="s">
        <v>8272</v>
      </c>
      <c r="Q2355" s="5">
        <f t="shared" si="146"/>
        <v>0</v>
      </c>
      <c r="R2355" s="6" t="e">
        <f t="shared" si="147"/>
        <v>#DIV/0!</v>
      </c>
      <c r="S2355" t="s">
        <v>8319</v>
      </c>
      <c r="T2355" t="s">
        <v>8320</v>
      </c>
    </row>
    <row r="2356" spans="1:20" ht="43.2" x14ac:dyDescent="0.3">
      <c r="A2356">
        <v>2354</v>
      </c>
      <c r="B2356" s="3" t="s">
        <v>2355</v>
      </c>
      <c r="C2356" s="3" t="s">
        <v>6464</v>
      </c>
      <c r="D2356">
        <v>35000</v>
      </c>
      <c r="E2356">
        <v>25</v>
      </c>
      <c r="F2356" t="s">
        <v>8220</v>
      </c>
      <c r="G2356" t="s">
        <v>8224</v>
      </c>
      <c r="H2356" t="s">
        <v>8246</v>
      </c>
      <c r="I2356">
        <v>1420910460</v>
      </c>
      <c r="J2356" s="10">
        <f t="shared" si="144"/>
        <v>42014.722916666666</v>
      </c>
      <c r="K2356">
        <v>1415726460</v>
      </c>
      <c r="L2356" s="10">
        <f t="shared" si="145"/>
        <v>41954.722916666666</v>
      </c>
      <c r="M2356" t="b">
        <v>0</v>
      </c>
      <c r="N2356">
        <v>1</v>
      </c>
      <c r="O2356" t="b">
        <v>0</v>
      </c>
      <c r="P2356" t="s">
        <v>8272</v>
      </c>
      <c r="Q2356" s="5">
        <f t="shared" si="146"/>
        <v>7.1428571428571429E-4</v>
      </c>
      <c r="R2356" s="6">
        <f t="shared" si="147"/>
        <v>25</v>
      </c>
      <c r="S2356" t="s">
        <v>8319</v>
      </c>
      <c r="T2356" t="s">
        <v>8320</v>
      </c>
    </row>
    <row r="2357" spans="1:20" ht="43.2" x14ac:dyDescent="0.3">
      <c r="A2357">
        <v>2355</v>
      </c>
      <c r="B2357" s="3" t="s">
        <v>2356</v>
      </c>
      <c r="C2357" s="3" t="s">
        <v>6465</v>
      </c>
      <c r="D2357">
        <v>8000</v>
      </c>
      <c r="E2357">
        <v>55</v>
      </c>
      <c r="F2357" t="s">
        <v>8220</v>
      </c>
      <c r="G2357" t="s">
        <v>8226</v>
      </c>
      <c r="H2357" t="s">
        <v>8248</v>
      </c>
      <c r="I2357">
        <v>1430604136</v>
      </c>
      <c r="J2357" s="10">
        <f t="shared" si="144"/>
        <v>42126.918240740735</v>
      </c>
      <c r="K2357">
        <v>1428012136</v>
      </c>
      <c r="L2357" s="10">
        <f t="shared" si="145"/>
        <v>42096.918240740735</v>
      </c>
      <c r="M2357" t="b">
        <v>0</v>
      </c>
      <c r="N2357">
        <v>2</v>
      </c>
      <c r="O2357" t="b">
        <v>0</v>
      </c>
      <c r="P2357" t="s">
        <v>8272</v>
      </c>
      <c r="Q2357" s="5">
        <f t="shared" si="146"/>
        <v>6.875E-3</v>
      </c>
      <c r="R2357" s="6">
        <f t="shared" si="147"/>
        <v>27.5</v>
      </c>
      <c r="S2357" t="s">
        <v>8319</v>
      </c>
      <c r="T2357" t="s">
        <v>8320</v>
      </c>
    </row>
    <row r="2358" spans="1:20" ht="28.8" x14ac:dyDescent="0.3">
      <c r="A2358">
        <v>2356</v>
      </c>
      <c r="B2358" s="3" t="s">
        <v>2357</v>
      </c>
      <c r="C2358" s="3" t="s">
        <v>6466</v>
      </c>
      <c r="D2358">
        <v>10000</v>
      </c>
      <c r="E2358">
        <v>0</v>
      </c>
      <c r="F2358" t="s">
        <v>8220</v>
      </c>
      <c r="G2358" t="s">
        <v>8233</v>
      </c>
      <c r="H2358" t="s">
        <v>8249</v>
      </c>
      <c r="I2358">
        <v>1433530104</v>
      </c>
      <c r="J2358" s="10">
        <f t="shared" si="144"/>
        <v>42160.78361111111</v>
      </c>
      <c r="K2358">
        <v>1430938104</v>
      </c>
      <c r="L2358" s="10">
        <f t="shared" si="145"/>
        <v>42130.78361111111</v>
      </c>
      <c r="M2358" t="b">
        <v>0</v>
      </c>
      <c r="N2358">
        <v>0</v>
      </c>
      <c r="O2358" t="b">
        <v>0</v>
      </c>
      <c r="P2358" t="s">
        <v>8272</v>
      </c>
      <c r="Q2358" s="5">
        <f t="shared" si="146"/>
        <v>0</v>
      </c>
      <c r="R2358" s="6" t="e">
        <f t="shared" si="147"/>
        <v>#DIV/0!</v>
      </c>
      <c r="S2358" t="s">
        <v>8319</v>
      </c>
      <c r="T2358" t="s">
        <v>8320</v>
      </c>
    </row>
    <row r="2359" spans="1:20" ht="43.2" x14ac:dyDescent="0.3">
      <c r="A2359">
        <v>2357</v>
      </c>
      <c r="B2359" s="3" t="s">
        <v>2358</v>
      </c>
      <c r="C2359" s="3" t="s">
        <v>6467</v>
      </c>
      <c r="D2359">
        <v>27000</v>
      </c>
      <c r="E2359">
        <v>0</v>
      </c>
      <c r="F2359" t="s">
        <v>8220</v>
      </c>
      <c r="G2359" t="s">
        <v>8225</v>
      </c>
      <c r="H2359" t="s">
        <v>8247</v>
      </c>
      <c r="I2359">
        <v>1445093578</v>
      </c>
      <c r="J2359" s="10">
        <f t="shared" si="144"/>
        <v>42294.620115740734</v>
      </c>
      <c r="K2359">
        <v>1442501578</v>
      </c>
      <c r="L2359" s="10">
        <f t="shared" si="145"/>
        <v>42264.620115740734</v>
      </c>
      <c r="M2359" t="b">
        <v>0</v>
      </c>
      <c r="N2359">
        <v>0</v>
      </c>
      <c r="O2359" t="b">
        <v>0</v>
      </c>
      <c r="P2359" t="s">
        <v>8272</v>
      </c>
      <c r="Q2359" s="5">
        <f t="shared" si="146"/>
        <v>0</v>
      </c>
      <c r="R2359" s="6" t="e">
        <f t="shared" si="147"/>
        <v>#DIV/0!</v>
      </c>
      <c r="S2359" t="s">
        <v>8319</v>
      </c>
      <c r="T2359" t="s">
        <v>8320</v>
      </c>
    </row>
    <row r="2360" spans="1:20" ht="43.2" x14ac:dyDescent="0.3">
      <c r="A2360">
        <v>2358</v>
      </c>
      <c r="B2360" s="3" t="s">
        <v>2359</v>
      </c>
      <c r="C2360" s="3" t="s">
        <v>6468</v>
      </c>
      <c r="D2360">
        <v>1500</v>
      </c>
      <c r="E2360">
        <v>0</v>
      </c>
      <c r="F2360" t="s">
        <v>8220</v>
      </c>
      <c r="G2360" t="s">
        <v>8225</v>
      </c>
      <c r="H2360" t="s">
        <v>8247</v>
      </c>
      <c r="I2360">
        <v>1422664740</v>
      </c>
      <c r="J2360" s="10">
        <f t="shared" si="144"/>
        <v>42035.027083333334</v>
      </c>
      <c r="K2360">
        <v>1417818036</v>
      </c>
      <c r="L2360" s="10">
        <f t="shared" si="145"/>
        <v>41978.930972222224</v>
      </c>
      <c r="M2360" t="b">
        <v>0</v>
      </c>
      <c r="N2360">
        <v>0</v>
      </c>
      <c r="O2360" t="b">
        <v>0</v>
      </c>
      <c r="P2360" t="s">
        <v>8272</v>
      </c>
      <c r="Q2360" s="5">
        <f t="shared" si="146"/>
        <v>0</v>
      </c>
      <c r="R2360" s="6" t="e">
        <f t="shared" si="147"/>
        <v>#DIV/0!</v>
      </c>
      <c r="S2360" t="s">
        <v>8319</v>
      </c>
      <c r="T2360" t="s">
        <v>8320</v>
      </c>
    </row>
    <row r="2361" spans="1:20" ht="43.2" x14ac:dyDescent="0.3">
      <c r="A2361">
        <v>2359</v>
      </c>
      <c r="B2361" s="3" t="s">
        <v>2360</v>
      </c>
      <c r="C2361" s="3" t="s">
        <v>6469</v>
      </c>
      <c r="D2361">
        <v>7500</v>
      </c>
      <c r="E2361">
        <v>1101</v>
      </c>
      <c r="F2361" t="s">
        <v>8220</v>
      </c>
      <c r="G2361" t="s">
        <v>8224</v>
      </c>
      <c r="H2361" t="s">
        <v>8246</v>
      </c>
      <c r="I2361">
        <v>1438616124</v>
      </c>
      <c r="J2361" s="10">
        <f t="shared" si="144"/>
        <v>42219.649583333332</v>
      </c>
      <c r="K2361">
        <v>1433432124</v>
      </c>
      <c r="L2361" s="10">
        <f t="shared" si="145"/>
        <v>42159.649583333332</v>
      </c>
      <c r="M2361" t="b">
        <v>0</v>
      </c>
      <c r="N2361">
        <v>3</v>
      </c>
      <c r="O2361" t="b">
        <v>0</v>
      </c>
      <c r="P2361" t="s">
        <v>8272</v>
      </c>
      <c r="Q2361" s="5">
        <f t="shared" si="146"/>
        <v>0.14680000000000001</v>
      </c>
      <c r="R2361" s="6">
        <f t="shared" si="147"/>
        <v>367</v>
      </c>
      <c r="S2361" t="s">
        <v>8319</v>
      </c>
      <c r="T2361" t="s">
        <v>8320</v>
      </c>
    </row>
    <row r="2362" spans="1:20" ht="43.2" x14ac:dyDescent="0.3">
      <c r="A2362">
        <v>2360</v>
      </c>
      <c r="B2362" s="3" t="s">
        <v>2361</v>
      </c>
      <c r="C2362" s="3" t="s">
        <v>6470</v>
      </c>
      <c r="D2362">
        <v>5000</v>
      </c>
      <c r="E2362">
        <v>2</v>
      </c>
      <c r="F2362" t="s">
        <v>8220</v>
      </c>
      <c r="G2362" t="s">
        <v>8229</v>
      </c>
      <c r="H2362" t="s">
        <v>8251</v>
      </c>
      <c r="I2362">
        <v>1454864280</v>
      </c>
      <c r="J2362" s="10">
        <f t="shared" si="144"/>
        <v>42407.70694444445</v>
      </c>
      <c r="K2362">
        <v>1452272280</v>
      </c>
      <c r="L2362" s="10">
        <f t="shared" si="145"/>
        <v>42377.70694444445</v>
      </c>
      <c r="M2362" t="b">
        <v>0</v>
      </c>
      <c r="N2362">
        <v>1</v>
      </c>
      <c r="O2362" t="b">
        <v>0</v>
      </c>
      <c r="P2362" t="s">
        <v>8272</v>
      </c>
      <c r="Q2362" s="5">
        <f t="shared" si="146"/>
        <v>4.0000000000000002E-4</v>
      </c>
      <c r="R2362" s="6">
        <f t="shared" si="147"/>
        <v>2</v>
      </c>
      <c r="S2362" t="s">
        <v>8319</v>
      </c>
      <c r="T2362" t="s">
        <v>8320</v>
      </c>
    </row>
    <row r="2363" spans="1:20" ht="43.2" x14ac:dyDescent="0.3">
      <c r="A2363">
        <v>2361</v>
      </c>
      <c r="B2363" s="3" t="s">
        <v>2362</v>
      </c>
      <c r="C2363" s="3" t="s">
        <v>6471</v>
      </c>
      <c r="D2363">
        <v>200</v>
      </c>
      <c r="E2363">
        <v>0</v>
      </c>
      <c r="F2363" t="s">
        <v>8220</v>
      </c>
      <c r="G2363" t="s">
        <v>8229</v>
      </c>
      <c r="H2363" t="s">
        <v>8251</v>
      </c>
      <c r="I2363">
        <v>1462053600</v>
      </c>
      <c r="J2363" s="10">
        <f t="shared" si="144"/>
        <v>42490.916666666672</v>
      </c>
      <c r="K2363">
        <v>1459975008</v>
      </c>
      <c r="L2363" s="10">
        <f t="shared" si="145"/>
        <v>42466.858888888892</v>
      </c>
      <c r="M2363" t="b">
        <v>0</v>
      </c>
      <c r="N2363">
        <v>0</v>
      </c>
      <c r="O2363" t="b">
        <v>0</v>
      </c>
      <c r="P2363" t="s">
        <v>8272</v>
      </c>
      <c r="Q2363" s="5">
        <f t="shared" si="146"/>
        <v>0</v>
      </c>
      <c r="R2363" s="6" t="e">
        <f t="shared" si="147"/>
        <v>#DIV/0!</v>
      </c>
      <c r="S2363" t="s">
        <v>8319</v>
      </c>
      <c r="T2363" t="s">
        <v>8320</v>
      </c>
    </row>
    <row r="2364" spans="1:20" ht="43.2" x14ac:dyDescent="0.3">
      <c r="A2364">
        <v>2362</v>
      </c>
      <c r="B2364" s="3" t="s">
        <v>2363</v>
      </c>
      <c r="C2364" s="3" t="s">
        <v>6472</v>
      </c>
      <c r="D2364">
        <v>420</v>
      </c>
      <c r="E2364">
        <v>120</v>
      </c>
      <c r="F2364" t="s">
        <v>8220</v>
      </c>
      <c r="G2364" t="s">
        <v>8224</v>
      </c>
      <c r="H2364" t="s">
        <v>8246</v>
      </c>
      <c r="I2364">
        <v>1418315470</v>
      </c>
      <c r="J2364" s="10">
        <f t="shared" si="144"/>
        <v>41984.688310185185</v>
      </c>
      <c r="K2364">
        <v>1415723470</v>
      </c>
      <c r="L2364" s="10">
        <f t="shared" si="145"/>
        <v>41954.688310185185</v>
      </c>
      <c r="M2364" t="b">
        <v>0</v>
      </c>
      <c r="N2364">
        <v>2</v>
      </c>
      <c r="O2364" t="b">
        <v>0</v>
      </c>
      <c r="P2364" t="s">
        <v>8272</v>
      </c>
      <c r="Q2364" s="5">
        <f t="shared" si="146"/>
        <v>0.2857142857142857</v>
      </c>
      <c r="R2364" s="6">
        <f t="shared" si="147"/>
        <v>60</v>
      </c>
      <c r="S2364" t="s">
        <v>8319</v>
      </c>
      <c r="T2364" t="s">
        <v>8320</v>
      </c>
    </row>
    <row r="2365" spans="1:20" ht="43.2" x14ac:dyDescent="0.3">
      <c r="A2365">
        <v>2363</v>
      </c>
      <c r="B2365" s="3" t="s">
        <v>2364</v>
      </c>
      <c r="C2365" s="3" t="s">
        <v>6473</v>
      </c>
      <c r="D2365">
        <v>175000</v>
      </c>
      <c r="E2365">
        <v>0</v>
      </c>
      <c r="F2365" t="s">
        <v>8220</v>
      </c>
      <c r="G2365" t="s">
        <v>8224</v>
      </c>
      <c r="H2365" t="s">
        <v>8246</v>
      </c>
      <c r="I2365">
        <v>1451348200</v>
      </c>
      <c r="J2365" s="10">
        <f t="shared" si="144"/>
        <v>42367.011574074073</v>
      </c>
      <c r="K2365">
        <v>1447460200</v>
      </c>
      <c r="L2365" s="10">
        <f t="shared" si="145"/>
        <v>42322.011574074073</v>
      </c>
      <c r="M2365" t="b">
        <v>0</v>
      </c>
      <c r="N2365">
        <v>0</v>
      </c>
      <c r="O2365" t="b">
        <v>0</v>
      </c>
      <c r="P2365" t="s">
        <v>8272</v>
      </c>
      <c r="Q2365" s="5">
        <f t="shared" si="146"/>
        <v>0</v>
      </c>
      <c r="R2365" s="6" t="e">
        <f t="shared" si="147"/>
        <v>#DIV/0!</v>
      </c>
      <c r="S2365" t="s">
        <v>8319</v>
      </c>
      <c r="T2365" t="s">
        <v>8320</v>
      </c>
    </row>
    <row r="2366" spans="1:20" ht="28.8" x14ac:dyDescent="0.3">
      <c r="A2366">
        <v>2364</v>
      </c>
      <c r="B2366" s="3" t="s">
        <v>2365</v>
      </c>
      <c r="C2366" s="3" t="s">
        <v>6474</v>
      </c>
      <c r="D2366">
        <v>128</v>
      </c>
      <c r="E2366">
        <v>0</v>
      </c>
      <c r="F2366" t="s">
        <v>8220</v>
      </c>
      <c r="G2366" t="s">
        <v>8224</v>
      </c>
      <c r="H2366" t="s">
        <v>8246</v>
      </c>
      <c r="I2366">
        <v>1445898356</v>
      </c>
      <c r="J2366" s="10">
        <f t="shared" si="144"/>
        <v>42303.934675925921</v>
      </c>
      <c r="K2366">
        <v>1441146356</v>
      </c>
      <c r="L2366" s="10">
        <f t="shared" si="145"/>
        <v>42248.934675925921</v>
      </c>
      <c r="M2366" t="b">
        <v>0</v>
      </c>
      <c r="N2366">
        <v>0</v>
      </c>
      <c r="O2366" t="b">
        <v>0</v>
      </c>
      <c r="P2366" t="s">
        <v>8272</v>
      </c>
      <c r="Q2366" s="5">
        <f t="shared" si="146"/>
        <v>0</v>
      </c>
      <c r="R2366" s="6" t="e">
        <f t="shared" si="147"/>
        <v>#DIV/0!</v>
      </c>
      <c r="S2366" t="s">
        <v>8319</v>
      </c>
      <c r="T2366" t="s">
        <v>8320</v>
      </c>
    </row>
    <row r="2367" spans="1:20" ht="43.2" x14ac:dyDescent="0.3">
      <c r="A2367">
        <v>2365</v>
      </c>
      <c r="B2367" s="3" t="s">
        <v>2366</v>
      </c>
      <c r="C2367" s="3" t="s">
        <v>6475</v>
      </c>
      <c r="D2367">
        <v>1000</v>
      </c>
      <c r="E2367">
        <v>0</v>
      </c>
      <c r="F2367" t="s">
        <v>8220</v>
      </c>
      <c r="G2367" t="s">
        <v>8237</v>
      </c>
      <c r="H2367" t="s">
        <v>8249</v>
      </c>
      <c r="I2367">
        <v>1453071600</v>
      </c>
      <c r="J2367" s="10">
        <f t="shared" si="144"/>
        <v>42386.958333333328</v>
      </c>
      <c r="K2367">
        <v>1449596425</v>
      </c>
      <c r="L2367" s="10">
        <f t="shared" si="145"/>
        <v>42346.736400462964</v>
      </c>
      <c r="M2367" t="b">
        <v>0</v>
      </c>
      <c r="N2367">
        <v>0</v>
      </c>
      <c r="O2367" t="b">
        <v>0</v>
      </c>
      <c r="P2367" t="s">
        <v>8272</v>
      </c>
      <c r="Q2367" s="5">
        <f t="shared" si="146"/>
        <v>0</v>
      </c>
      <c r="R2367" s="6" t="e">
        <f t="shared" si="147"/>
        <v>#DIV/0!</v>
      </c>
      <c r="S2367" t="s">
        <v>8319</v>
      </c>
      <c r="T2367" t="s">
        <v>8320</v>
      </c>
    </row>
    <row r="2368" spans="1:20" ht="43.2" x14ac:dyDescent="0.3">
      <c r="A2368">
        <v>2366</v>
      </c>
      <c r="B2368" s="3" t="s">
        <v>2367</v>
      </c>
      <c r="C2368" s="3" t="s">
        <v>6476</v>
      </c>
      <c r="D2368">
        <v>25000</v>
      </c>
      <c r="E2368">
        <v>2630</v>
      </c>
      <c r="F2368" t="s">
        <v>8220</v>
      </c>
      <c r="G2368" t="s">
        <v>8225</v>
      </c>
      <c r="H2368" t="s">
        <v>8247</v>
      </c>
      <c r="I2368">
        <v>1445431533</v>
      </c>
      <c r="J2368" s="10">
        <f t="shared" si="144"/>
        <v>42298.531631944439</v>
      </c>
      <c r="K2368">
        <v>1442839533</v>
      </c>
      <c r="L2368" s="10">
        <f t="shared" si="145"/>
        <v>42268.531631944439</v>
      </c>
      <c r="M2368" t="b">
        <v>0</v>
      </c>
      <c r="N2368">
        <v>27</v>
      </c>
      <c r="O2368" t="b">
        <v>0</v>
      </c>
      <c r="P2368" t="s">
        <v>8272</v>
      </c>
      <c r="Q2368" s="5">
        <f t="shared" si="146"/>
        <v>0.1052</v>
      </c>
      <c r="R2368" s="6">
        <f t="shared" si="147"/>
        <v>97.407407407407405</v>
      </c>
      <c r="S2368" t="s">
        <v>8319</v>
      </c>
      <c r="T2368" t="s">
        <v>8320</v>
      </c>
    </row>
    <row r="2369" spans="1:20" ht="43.2" x14ac:dyDescent="0.3">
      <c r="A2369">
        <v>2367</v>
      </c>
      <c r="B2369" s="3" t="s">
        <v>2368</v>
      </c>
      <c r="C2369" s="3" t="s">
        <v>6477</v>
      </c>
      <c r="D2369">
        <v>50000</v>
      </c>
      <c r="E2369">
        <v>670</v>
      </c>
      <c r="F2369" t="s">
        <v>8220</v>
      </c>
      <c r="G2369" t="s">
        <v>8224</v>
      </c>
      <c r="H2369" t="s">
        <v>8246</v>
      </c>
      <c r="I2369">
        <v>1461622616</v>
      </c>
      <c r="J2369" s="10">
        <f t="shared" si="144"/>
        <v>42485.928425925929</v>
      </c>
      <c r="K2369">
        <v>1456442216</v>
      </c>
      <c r="L2369" s="10">
        <f t="shared" si="145"/>
        <v>42425.970092592594</v>
      </c>
      <c r="M2369" t="b">
        <v>0</v>
      </c>
      <c r="N2369">
        <v>14</v>
      </c>
      <c r="O2369" t="b">
        <v>0</v>
      </c>
      <c r="P2369" t="s">
        <v>8272</v>
      </c>
      <c r="Q2369" s="5">
        <f t="shared" si="146"/>
        <v>1.34E-2</v>
      </c>
      <c r="R2369" s="6">
        <f t="shared" si="147"/>
        <v>47.857142857142854</v>
      </c>
      <c r="S2369" t="s">
        <v>8319</v>
      </c>
      <c r="T2369" t="s">
        <v>8320</v>
      </c>
    </row>
    <row r="2370" spans="1:20" ht="43.2" x14ac:dyDescent="0.3">
      <c r="A2370">
        <v>2368</v>
      </c>
      <c r="B2370" s="3" t="s">
        <v>2369</v>
      </c>
      <c r="C2370" s="3" t="s">
        <v>6478</v>
      </c>
      <c r="D2370">
        <v>40000</v>
      </c>
      <c r="E2370">
        <v>100</v>
      </c>
      <c r="F2370" t="s">
        <v>8220</v>
      </c>
      <c r="G2370" t="s">
        <v>8224</v>
      </c>
      <c r="H2370" t="s">
        <v>8246</v>
      </c>
      <c r="I2370">
        <v>1429028365</v>
      </c>
      <c r="J2370" s="10">
        <f t="shared" si="144"/>
        <v>42108.680150462969</v>
      </c>
      <c r="K2370">
        <v>1425143965</v>
      </c>
      <c r="L2370" s="10">
        <f t="shared" si="145"/>
        <v>42063.721817129626</v>
      </c>
      <c r="M2370" t="b">
        <v>0</v>
      </c>
      <c r="N2370">
        <v>2</v>
      </c>
      <c r="O2370" t="b">
        <v>0</v>
      </c>
      <c r="P2370" t="s">
        <v>8272</v>
      </c>
      <c r="Q2370" s="5">
        <f t="shared" si="146"/>
        <v>2.5000000000000001E-3</v>
      </c>
      <c r="R2370" s="6">
        <f t="shared" si="147"/>
        <v>50</v>
      </c>
      <c r="S2370" t="s">
        <v>8319</v>
      </c>
      <c r="T2370" t="s">
        <v>8320</v>
      </c>
    </row>
    <row r="2371" spans="1:20" ht="43.2" x14ac:dyDescent="0.3">
      <c r="A2371">
        <v>2369</v>
      </c>
      <c r="B2371" s="3" t="s">
        <v>2370</v>
      </c>
      <c r="C2371" s="3" t="s">
        <v>6479</v>
      </c>
      <c r="D2371">
        <v>25000</v>
      </c>
      <c r="E2371">
        <v>0</v>
      </c>
      <c r="F2371" t="s">
        <v>8220</v>
      </c>
      <c r="G2371" t="s">
        <v>8224</v>
      </c>
      <c r="H2371" t="s">
        <v>8246</v>
      </c>
      <c r="I2371">
        <v>1455132611</v>
      </c>
      <c r="J2371" s="10">
        <f t="shared" ref="J2371:J2434" si="148">(((I2371/60)/60)/24)+DATE(1970,1,1)</f>
        <v>42410.812627314815</v>
      </c>
      <c r="K2371">
        <v>1452540611</v>
      </c>
      <c r="L2371" s="10">
        <f t="shared" ref="L2371:L2434" si="149">(((K2371/60)/60)/24)+DATE(1970,1,1)</f>
        <v>42380.812627314815</v>
      </c>
      <c r="M2371" t="b">
        <v>0</v>
      </c>
      <c r="N2371">
        <v>0</v>
      </c>
      <c r="O2371" t="b">
        <v>0</v>
      </c>
      <c r="P2371" t="s">
        <v>8272</v>
      </c>
      <c r="Q2371" s="5">
        <f t="shared" ref="Q2371:Q2434" si="150">E2371/D2371</f>
        <v>0</v>
      </c>
      <c r="R2371" s="6" t="e">
        <f t="shared" ref="R2371:R2434" si="151">E2371/N2371</f>
        <v>#DIV/0!</v>
      </c>
      <c r="S2371" t="s">
        <v>8319</v>
      </c>
      <c r="T2371" t="s">
        <v>8320</v>
      </c>
    </row>
    <row r="2372" spans="1:20" ht="43.2" x14ac:dyDescent="0.3">
      <c r="A2372">
        <v>2370</v>
      </c>
      <c r="B2372" s="3" t="s">
        <v>2371</v>
      </c>
      <c r="C2372" s="3" t="s">
        <v>6480</v>
      </c>
      <c r="D2372">
        <v>25000</v>
      </c>
      <c r="E2372">
        <v>82</v>
      </c>
      <c r="F2372" t="s">
        <v>8220</v>
      </c>
      <c r="G2372" t="s">
        <v>8224</v>
      </c>
      <c r="H2372" t="s">
        <v>8246</v>
      </c>
      <c r="I2372">
        <v>1418877141</v>
      </c>
      <c r="J2372" s="10">
        <f t="shared" si="148"/>
        <v>41991.18913194444</v>
      </c>
      <c r="K2372">
        <v>1416285141</v>
      </c>
      <c r="L2372" s="10">
        <f t="shared" si="149"/>
        <v>41961.18913194444</v>
      </c>
      <c r="M2372" t="b">
        <v>0</v>
      </c>
      <c r="N2372">
        <v>4</v>
      </c>
      <c r="O2372" t="b">
        <v>0</v>
      </c>
      <c r="P2372" t="s">
        <v>8272</v>
      </c>
      <c r="Q2372" s="5">
        <f t="shared" si="150"/>
        <v>3.2799999999999999E-3</v>
      </c>
      <c r="R2372" s="6">
        <f t="shared" si="151"/>
        <v>20.5</v>
      </c>
      <c r="S2372" t="s">
        <v>8319</v>
      </c>
      <c r="T2372" t="s">
        <v>8320</v>
      </c>
    </row>
    <row r="2373" spans="1:20" ht="43.2" x14ac:dyDescent="0.3">
      <c r="A2373">
        <v>2371</v>
      </c>
      <c r="B2373" s="3" t="s">
        <v>2372</v>
      </c>
      <c r="C2373" s="3" t="s">
        <v>6481</v>
      </c>
      <c r="D2373">
        <v>2000</v>
      </c>
      <c r="E2373">
        <v>0</v>
      </c>
      <c r="F2373" t="s">
        <v>8220</v>
      </c>
      <c r="G2373" t="s">
        <v>8224</v>
      </c>
      <c r="H2373" t="s">
        <v>8246</v>
      </c>
      <c r="I2373">
        <v>1435257596</v>
      </c>
      <c r="J2373" s="10">
        <f t="shared" si="148"/>
        <v>42180.777731481481</v>
      </c>
      <c r="K2373">
        <v>1432665596</v>
      </c>
      <c r="L2373" s="10">
        <f t="shared" si="149"/>
        <v>42150.777731481481</v>
      </c>
      <c r="M2373" t="b">
        <v>0</v>
      </c>
      <c r="N2373">
        <v>0</v>
      </c>
      <c r="O2373" t="b">
        <v>0</v>
      </c>
      <c r="P2373" t="s">
        <v>8272</v>
      </c>
      <c r="Q2373" s="5">
        <f t="shared" si="150"/>
        <v>0</v>
      </c>
      <c r="R2373" s="6" t="e">
        <f t="shared" si="151"/>
        <v>#DIV/0!</v>
      </c>
      <c r="S2373" t="s">
        <v>8319</v>
      </c>
      <c r="T2373" t="s">
        <v>8320</v>
      </c>
    </row>
    <row r="2374" spans="1:20" ht="43.2" x14ac:dyDescent="0.3">
      <c r="A2374">
        <v>2372</v>
      </c>
      <c r="B2374" s="3" t="s">
        <v>2373</v>
      </c>
      <c r="C2374" s="3" t="s">
        <v>6482</v>
      </c>
      <c r="D2374">
        <v>5500</v>
      </c>
      <c r="E2374">
        <v>180</v>
      </c>
      <c r="F2374" t="s">
        <v>8220</v>
      </c>
      <c r="G2374" t="s">
        <v>8226</v>
      </c>
      <c r="H2374" t="s">
        <v>8248</v>
      </c>
      <c r="I2374">
        <v>1429839571</v>
      </c>
      <c r="J2374" s="10">
        <f t="shared" si="148"/>
        <v>42118.069108796291</v>
      </c>
      <c r="K2374">
        <v>1427247571</v>
      </c>
      <c r="L2374" s="10">
        <f t="shared" si="149"/>
        <v>42088.069108796291</v>
      </c>
      <c r="M2374" t="b">
        <v>0</v>
      </c>
      <c r="N2374">
        <v>6</v>
      </c>
      <c r="O2374" t="b">
        <v>0</v>
      </c>
      <c r="P2374" t="s">
        <v>8272</v>
      </c>
      <c r="Q2374" s="5">
        <f t="shared" si="150"/>
        <v>3.272727272727273E-2</v>
      </c>
      <c r="R2374" s="6">
        <f t="shared" si="151"/>
        <v>30</v>
      </c>
      <c r="S2374" t="s">
        <v>8319</v>
      </c>
      <c r="T2374" t="s">
        <v>8320</v>
      </c>
    </row>
    <row r="2375" spans="1:20" ht="28.8" x14ac:dyDescent="0.3">
      <c r="A2375">
        <v>2373</v>
      </c>
      <c r="B2375" s="3" t="s">
        <v>2374</v>
      </c>
      <c r="C2375" s="3" t="s">
        <v>6483</v>
      </c>
      <c r="D2375">
        <v>850000</v>
      </c>
      <c r="E2375">
        <v>50</v>
      </c>
      <c r="F2375" t="s">
        <v>8220</v>
      </c>
      <c r="G2375" t="s">
        <v>8235</v>
      </c>
      <c r="H2375" t="s">
        <v>8255</v>
      </c>
      <c r="I2375">
        <v>1440863624</v>
      </c>
      <c r="J2375" s="10">
        <f t="shared" si="148"/>
        <v>42245.662314814821</v>
      </c>
      <c r="K2375">
        <v>1438271624</v>
      </c>
      <c r="L2375" s="10">
        <f t="shared" si="149"/>
        <v>42215.662314814821</v>
      </c>
      <c r="M2375" t="b">
        <v>0</v>
      </c>
      <c r="N2375">
        <v>1</v>
      </c>
      <c r="O2375" t="b">
        <v>0</v>
      </c>
      <c r="P2375" t="s">
        <v>8272</v>
      </c>
      <c r="Q2375" s="5">
        <f t="shared" si="150"/>
        <v>5.8823529411764708E-5</v>
      </c>
      <c r="R2375" s="6">
        <f t="shared" si="151"/>
        <v>50</v>
      </c>
      <c r="S2375" t="s">
        <v>8319</v>
      </c>
      <c r="T2375" t="s">
        <v>8320</v>
      </c>
    </row>
    <row r="2376" spans="1:20" ht="43.2" x14ac:dyDescent="0.3">
      <c r="A2376">
        <v>2374</v>
      </c>
      <c r="B2376" s="3" t="s">
        <v>2375</v>
      </c>
      <c r="C2376" s="3" t="s">
        <v>6484</v>
      </c>
      <c r="D2376">
        <v>22000</v>
      </c>
      <c r="E2376">
        <v>10</v>
      </c>
      <c r="F2376" t="s">
        <v>8220</v>
      </c>
      <c r="G2376" t="s">
        <v>8224</v>
      </c>
      <c r="H2376" t="s">
        <v>8246</v>
      </c>
      <c r="I2376">
        <v>1423772060</v>
      </c>
      <c r="J2376" s="10">
        <f t="shared" si="148"/>
        <v>42047.843287037031</v>
      </c>
      <c r="K2376">
        <v>1421180060</v>
      </c>
      <c r="L2376" s="10">
        <f t="shared" si="149"/>
        <v>42017.843287037031</v>
      </c>
      <c r="M2376" t="b">
        <v>0</v>
      </c>
      <c r="N2376">
        <v>1</v>
      </c>
      <c r="O2376" t="b">
        <v>0</v>
      </c>
      <c r="P2376" t="s">
        <v>8272</v>
      </c>
      <c r="Q2376" s="5">
        <f t="shared" si="150"/>
        <v>4.5454545454545455E-4</v>
      </c>
      <c r="R2376" s="6">
        <f t="shared" si="151"/>
        <v>10</v>
      </c>
      <c r="S2376" t="s">
        <v>8319</v>
      </c>
      <c r="T2376" t="s">
        <v>8320</v>
      </c>
    </row>
    <row r="2377" spans="1:20" ht="43.2" x14ac:dyDescent="0.3">
      <c r="A2377">
        <v>2375</v>
      </c>
      <c r="B2377" s="3" t="s">
        <v>2376</v>
      </c>
      <c r="C2377" s="3" t="s">
        <v>6485</v>
      </c>
      <c r="D2377">
        <v>10000</v>
      </c>
      <c r="E2377">
        <v>0</v>
      </c>
      <c r="F2377" t="s">
        <v>8220</v>
      </c>
      <c r="G2377" t="s">
        <v>8224</v>
      </c>
      <c r="H2377" t="s">
        <v>8246</v>
      </c>
      <c r="I2377">
        <v>1473451437</v>
      </c>
      <c r="J2377" s="10">
        <f t="shared" si="148"/>
        <v>42622.836076388892</v>
      </c>
      <c r="K2377">
        <v>1470859437</v>
      </c>
      <c r="L2377" s="10">
        <f t="shared" si="149"/>
        <v>42592.836076388892</v>
      </c>
      <c r="M2377" t="b">
        <v>0</v>
      </c>
      <c r="N2377">
        <v>0</v>
      </c>
      <c r="O2377" t="b">
        <v>0</v>
      </c>
      <c r="P2377" t="s">
        <v>8272</v>
      </c>
      <c r="Q2377" s="5">
        <f t="shared" si="150"/>
        <v>0</v>
      </c>
      <c r="R2377" s="6" t="e">
        <f t="shared" si="151"/>
        <v>#DIV/0!</v>
      </c>
      <c r="S2377" t="s">
        <v>8319</v>
      </c>
      <c r="T2377" t="s">
        <v>8320</v>
      </c>
    </row>
    <row r="2378" spans="1:20" ht="43.2" x14ac:dyDescent="0.3">
      <c r="A2378">
        <v>2376</v>
      </c>
      <c r="B2378" s="3" t="s">
        <v>2377</v>
      </c>
      <c r="C2378" s="3" t="s">
        <v>6486</v>
      </c>
      <c r="D2378">
        <v>3000</v>
      </c>
      <c r="E2378">
        <v>326.33</v>
      </c>
      <c r="F2378" t="s">
        <v>8220</v>
      </c>
      <c r="G2378" t="s">
        <v>8224</v>
      </c>
      <c r="H2378" t="s">
        <v>8246</v>
      </c>
      <c r="I2378">
        <v>1449785566</v>
      </c>
      <c r="J2378" s="10">
        <f t="shared" si="148"/>
        <v>42348.925532407404</v>
      </c>
      <c r="K2378">
        <v>1447193566</v>
      </c>
      <c r="L2378" s="10">
        <f t="shared" si="149"/>
        <v>42318.925532407404</v>
      </c>
      <c r="M2378" t="b">
        <v>0</v>
      </c>
      <c r="N2378">
        <v>4</v>
      </c>
      <c r="O2378" t="b">
        <v>0</v>
      </c>
      <c r="P2378" t="s">
        <v>8272</v>
      </c>
      <c r="Q2378" s="5">
        <f t="shared" si="150"/>
        <v>0.10877666666666666</v>
      </c>
      <c r="R2378" s="6">
        <f t="shared" si="151"/>
        <v>81.582499999999996</v>
      </c>
      <c r="S2378" t="s">
        <v>8319</v>
      </c>
      <c r="T2378" t="s">
        <v>8320</v>
      </c>
    </row>
    <row r="2379" spans="1:20" ht="43.2" x14ac:dyDescent="0.3">
      <c r="A2379">
        <v>2377</v>
      </c>
      <c r="B2379" s="3" t="s">
        <v>2378</v>
      </c>
      <c r="C2379" s="3" t="s">
        <v>6487</v>
      </c>
      <c r="D2379">
        <v>2500</v>
      </c>
      <c r="E2379">
        <v>0</v>
      </c>
      <c r="F2379" t="s">
        <v>8220</v>
      </c>
      <c r="G2379" t="s">
        <v>8229</v>
      </c>
      <c r="H2379" t="s">
        <v>8251</v>
      </c>
      <c r="I2379">
        <v>1480110783</v>
      </c>
      <c r="J2379" s="10">
        <f t="shared" si="148"/>
        <v>42699.911840277782</v>
      </c>
      <c r="K2379">
        <v>1477515183</v>
      </c>
      <c r="L2379" s="10">
        <f t="shared" si="149"/>
        <v>42669.870173611111</v>
      </c>
      <c r="M2379" t="b">
        <v>0</v>
      </c>
      <c r="N2379">
        <v>0</v>
      </c>
      <c r="O2379" t="b">
        <v>0</v>
      </c>
      <c r="P2379" t="s">
        <v>8272</v>
      </c>
      <c r="Q2379" s="5">
        <f t="shared" si="150"/>
        <v>0</v>
      </c>
      <c r="R2379" s="6" t="e">
        <f t="shared" si="151"/>
        <v>#DIV/0!</v>
      </c>
      <c r="S2379" t="s">
        <v>8319</v>
      </c>
      <c r="T2379" t="s">
        <v>8320</v>
      </c>
    </row>
    <row r="2380" spans="1:20" ht="43.2" x14ac:dyDescent="0.3">
      <c r="A2380">
        <v>2378</v>
      </c>
      <c r="B2380" s="3" t="s">
        <v>2379</v>
      </c>
      <c r="C2380" s="3" t="s">
        <v>6488</v>
      </c>
      <c r="D2380">
        <v>110000</v>
      </c>
      <c r="E2380">
        <v>0</v>
      </c>
      <c r="F2380" t="s">
        <v>8220</v>
      </c>
      <c r="G2380" t="s">
        <v>8224</v>
      </c>
      <c r="H2380" t="s">
        <v>8246</v>
      </c>
      <c r="I2380">
        <v>1440548330</v>
      </c>
      <c r="J2380" s="10">
        <f t="shared" si="148"/>
        <v>42242.013078703705</v>
      </c>
      <c r="K2380">
        <v>1438042730</v>
      </c>
      <c r="L2380" s="10">
        <f t="shared" si="149"/>
        <v>42213.013078703705</v>
      </c>
      <c r="M2380" t="b">
        <v>0</v>
      </c>
      <c r="N2380">
        <v>0</v>
      </c>
      <c r="O2380" t="b">
        <v>0</v>
      </c>
      <c r="P2380" t="s">
        <v>8272</v>
      </c>
      <c r="Q2380" s="5">
        <f t="shared" si="150"/>
        <v>0</v>
      </c>
      <c r="R2380" s="6" t="e">
        <f t="shared" si="151"/>
        <v>#DIV/0!</v>
      </c>
      <c r="S2380" t="s">
        <v>8319</v>
      </c>
      <c r="T2380" t="s">
        <v>8320</v>
      </c>
    </row>
    <row r="2381" spans="1:20" ht="28.8" x14ac:dyDescent="0.3">
      <c r="A2381">
        <v>2379</v>
      </c>
      <c r="B2381" s="3" t="s">
        <v>2380</v>
      </c>
      <c r="C2381" s="3" t="s">
        <v>6489</v>
      </c>
      <c r="D2381">
        <v>30000</v>
      </c>
      <c r="E2381">
        <v>0</v>
      </c>
      <c r="F2381" t="s">
        <v>8220</v>
      </c>
      <c r="G2381" t="s">
        <v>8224</v>
      </c>
      <c r="H2381" t="s">
        <v>8246</v>
      </c>
      <c r="I2381">
        <v>1444004616</v>
      </c>
      <c r="J2381" s="10">
        <f t="shared" si="148"/>
        <v>42282.016388888893</v>
      </c>
      <c r="K2381">
        <v>1440116616</v>
      </c>
      <c r="L2381" s="10">
        <f t="shared" si="149"/>
        <v>42237.016388888893</v>
      </c>
      <c r="M2381" t="b">
        <v>0</v>
      </c>
      <c r="N2381">
        <v>0</v>
      </c>
      <c r="O2381" t="b">
        <v>0</v>
      </c>
      <c r="P2381" t="s">
        <v>8272</v>
      </c>
      <c r="Q2381" s="5">
        <f t="shared" si="150"/>
        <v>0</v>
      </c>
      <c r="R2381" s="6" t="e">
        <f t="shared" si="151"/>
        <v>#DIV/0!</v>
      </c>
      <c r="S2381" t="s">
        <v>8319</v>
      </c>
      <c r="T2381" t="s">
        <v>8320</v>
      </c>
    </row>
    <row r="2382" spans="1:20" ht="43.2" x14ac:dyDescent="0.3">
      <c r="A2382">
        <v>2380</v>
      </c>
      <c r="B2382" s="3" t="s">
        <v>2381</v>
      </c>
      <c r="C2382" s="3" t="s">
        <v>6490</v>
      </c>
      <c r="D2382">
        <v>15000</v>
      </c>
      <c r="E2382">
        <v>55</v>
      </c>
      <c r="F2382" t="s">
        <v>8220</v>
      </c>
      <c r="G2382" t="s">
        <v>8224</v>
      </c>
      <c r="H2382" t="s">
        <v>8246</v>
      </c>
      <c r="I2382">
        <v>1443726142</v>
      </c>
      <c r="J2382" s="10">
        <f t="shared" si="148"/>
        <v>42278.793310185181</v>
      </c>
      <c r="K2382">
        <v>1441134142</v>
      </c>
      <c r="L2382" s="10">
        <f t="shared" si="149"/>
        <v>42248.793310185181</v>
      </c>
      <c r="M2382" t="b">
        <v>0</v>
      </c>
      <c r="N2382">
        <v>3</v>
      </c>
      <c r="O2382" t="b">
        <v>0</v>
      </c>
      <c r="P2382" t="s">
        <v>8272</v>
      </c>
      <c r="Q2382" s="5">
        <f t="shared" si="150"/>
        <v>3.6666666666666666E-3</v>
      </c>
      <c r="R2382" s="6">
        <f t="shared" si="151"/>
        <v>18.333333333333332</v>
      </c>
      <c r="S2382" t="s">
        <v>8319</v>
      </c>
      <c r="T2382" t="s">
        <v>8320</v>
      </c>
    </row>
    <row r="2383" spans="1:20" ht="43.2" x14ac:dyDescent="0.3">
      <c r="A2383">
        <v>2381</v>
      </c>
      <c r="B2383" s="3" t="s">
        <v>2382</v>
      </c>
      <c r="C2383" s="3" t="s">
        <v>6491</v>
      </c>
      <c r="D2383">
        <v>86350</v>
      </c>
      <c r="E2383">
        <v>1571</v>
      </c>
      <c r="F2383" t="s">
        <v>8220</v>
      </c>
      <c r="G2383" t="s">
        <v>8224</v>
      </c>
      <c r="H2383" t="s">
        <v>8246</v>
      </c>
      <c r="I2383">
        <v>1428704848</v>
      </c>
      <c r="J2383" s="10">
        <f t="shared" si="148"/>
        <v>42104.935740740737</v>
      </c>
      <c r="K2383">
        <v>1426112848</v>
      </c>
      <c r="L2383" s="10">
        <f t="shared" si="149"/>
        <v>42074.935740740737</v>
      </c>
      <c r="M2383" t="b">
        <v>0</v>
      </c>
      <c r="N2383">
        <v>7</v>
      </c>
      <c r="O2383" t="b">
        <v>0</v>
      </c>
      <c r="P2383" t="s">
        <v>8272</v>
      </c>
      <c r="Q2383" s="5">
        <f t="shared" si="150"/>
        <v>1.8193398957730169E-2</v>
      </c>
      <c r="R2383" s="6">
        <f t="shared" si="151"/>
        <v>224.42857142857142</v>
      </c>
      <c r="S2383" t="s">
        <v>8319</v>
      </c>
      <c r="T2383" t="s">
        <v>8320</v>
      </c>
    </row>
    <row r="2384" spans="1:20" ht="57.6" x14ac:dyDescent="0.3">
      <c r="A2384">
        <v>2382</v>
      </c>
      <c r="B2384" s="3" t="s">
        <v>2383</v>
      </c>
      <c r="C2384" s="3" t="s">
        <v>6492</v>
      </c>
      <c r="D2384">
        <v>3000</v>
      </c>
      <c r="E2384">
        <v>75</v>
      </c>
      <c r="F2384" t="s">
        <v>8220</v>
      </c>
      <c r="G2384" t="s">
        <v>8224</v>
      </c>
      <c r="H2384" t="s">
        <v>8246</v>
      </c>
      <c r="I2384">
        <v>1438662603</v>
      </c>
      <c r="J2384" s="10">
        <f t="shared" si="148"/>
        <v>42220.187534722223</v>
      </c>
      <c r="K2384">
        <v>1436502603</v>
      </c>
      <c r="L2384" s="10">
        <f t="shared" si="149"/>
        <v>42195.187534722223</v>
      </c>
      <c r="M2384" t="b">
        <v>0</v>
      </c>
      <c r="N2384">
        <v>2</v>
      </c>
      <c r="O2384" t="b">
        <v>0</v>
      </c>
      <c r="P2384" t="s">
        <v>8272</v>
      </c>
      <c r="Q2384" s="5">
        <f t="shared" si="150"/>
        <v>2.5000000000000001E-2</v>
      </c>
      <c r="R2384" s="6">
        <f t="shared" si="151"/>
        <v>37.5</v>
      </c>
      <c r="S2384" t="s">
        <v>8319</v>
      </c>
      <c r="T2384" t="s">
        <v>8320</v>
      </c>
    </row>
    <row r="2385" spans="1:20" ht="43.2" x14ac:dyDescent="0.3">
      <c r="A2385">
        <v>2383</v>
      </c>
      <c r="B2385" s="3" t="s">
        <v>2384</v>
      </c>
      <c r="C2385" s="3" t="s">
        <v>6493</v>
      </c>
      <c r="D2385">
        <v>10000</v>
      </c>
      <c r="E2385">
        <v>435</v>
      </c>
      <c r="F2385" t="s">
        <v>8220</v>
      </c>
      <c r="G2385" t="s">
        <v>8228</v>
      </c>
      <c r="H2385" t="s">
        <v>8250</v>
      </c>
      <c r="I2385">
        <v>1424568107</v>
      </c>
      <c r="J2385" s="10">
        <f t="shared" si="148"/>
        <v>42057.056793981479</v>
      </c>
      <c r="K2385">
        <v>1421976107</v>
      </c>
      <c r="L2385" s="10">
        <f t="shared" si="149"/>
        <v>42027.056793981479</v>
      </c>
      <c r="M2385" t="b">
        <v>0</v>
      </c>
      <c r="N2385">
        <v>3</v>
      </c>
      <c r="O2385" t="b">
        <v>0</v>
      </c>
      <c r="P2385" t="s">
        <v>8272</v>
      </c>
      <c r="Q2385" s="5">
        <f t="shared" si="150"/>
        <v>4.3499999999999997E-2</v>
      </c>
      <c r="R2385" s="6">
        <f t="shared" si="151"/>
        <v>145</v>
      </c>
      <c r="S2385" t="s">
        <v>8319</v>
      </c>
      <c r="T2385" t="s">
        <v>8320</v>
      </c>
    </row>
    <row r="2386" spans="1:20" ht="57.6" x14ac:dyDescent="0.3">
      <c r="A2386">
        <v>2384</v>
      </c>
      <c r="B2386" s="3" t="s">
        <v>2385</v>
      </c>
      <c r="C2386" s="3" t="s">
        <v>6494</v>
      </c>
      <c r="D2386">
        <v>1000</v>
      </c>
      <c r="E2386">
        <v>8</v>
      </c>
      <c r="F2386" t="s">
        <v>8220</v>
      </c>
      <c r="G2386" t="s">
        <v>8224</v>
      </c>
      <c r="H2386" t="s">
        <v>8246</v>
      </c>
      <c r="I2386">
        <v>1415932643</v>
      </c>
      <c r="J2386" s="10">
        <f t="shared" si="148"/>
        <v>41957.109293981484</v>
      </c>
      <c r="K2386">
        <v>1413337043</v>
      </c>
      <c r="L2386" s="10">
        <f t="shared" si="149"/>
        <v>41927.067627314813</v>
      </c>
      <c r="M2386" t="b">
        <v>0</v>
      </c>
      <c r="N2386">
        <v>8</v>
      </c>
      <c r="O2386" t="b">
        <v>0</v>
      </c>
      <c r="P2386" t="s">
        <v>8272</v>
      </c>
      <c r="Q2386" s="5">
        <f t="shared" si="150"/>
        <v>8.0000000000000002E-3</v>
      </c>
      <c r="R2386" s="6">
        <f t="shared" si="151"/>
        <v>1</v>
      </c>
      <c r="S2386" t="s">
        <v>8319</v>
      </c>
      <c r="T2386" t="s">
        <v>8320</v>
      </c>
    </row>
    <row r="2387" spans="1:20" ht="43.2" x14ac:dyDescent="0.3">
      <c r="A2387">
        <v>2385</v>
      </c>
      <c r="B2387" s="3" t="s">
        <v>2386</v>
      </c>
      <c r="C2387" s="3" t="s">
        <v>6495</v>
      </c>
      <c r="D2387">
        <v>65000</v>
      </c>
      <c r="E2387">
        <v>788</v>
      </c>
      <c r="F2387" t="s">
        <v>8220</v>
      </c>
      <c r="G2387" t="s">
        <v>8224</v>
      </c>
      <c r="H2387" t="s">
        <v>8246</v>
      </c>
      <c r="I2387">
        <v>1438793432</v>
      </c>
      <c r="J2387" s="10">
        <f t="shared" si="148"/>
        <v>42221.70175925926</v>
      </c>
      <c r="K2387">
        <v>1436201432</v>
      </c>
      <c r="L2387" s="10">
        <f t="shared" si="149"/>
        <v>42191.70175925926</v>
      </c>
      <c r="M2387" t="b">
        <v>0</v>
      </c>
      <c r="N2387">
        <v>7</v>
      </c>
      <c r="O2387" t="b">
        <v>0</v>
      </c>
      <c r="P2387" t="s">
        <v>8272</v>
      </c>
      <c r="Q2387" s="5">
        <f t="shared" si="150"/>
        <v>1.2123076923076924E-2</v>
      </c>
      <c r="R2387" s="6">
        <f t="shared" si="151"/>
        <v>112.57142857142857</v>
      </c>
      <c r="S2387" t="s">
        <v>8319</v>
      </c>
      <c r="T2387" t="s">
        <v>8320</v>
      </c>
    </row>
    <row r="2388" spans="1:20" ht="43.2" x14ac:dyDescent="0.3">
      <c r="A2388">
        <v>2386</v>
      </c>
      <c r="B2388" s="3" t="s">
        <v>2387</v>
      </c>
      <c r="C2388" s="3" t="s">
        <v>6496</v>
      </c>
      <c r="D2388">
        <v>30000</v>
      </c>
      <c r="E2388">
        <v>0</v>
      </c>
      <c r="F2388" t="s">
        <v>8220</v>
      </c>
      <c r="G2388" t="s">
        <v>8229</v>
      </c>
      <c r="H2388" t="s">
        <v>8251</v>
      </c>
      <c r="I2388">
        <v>1420920424</v>
      </c>
      <c r="J2388" s="10">
        <f t="shared" si="148"/>
        <v>42014.838240740741</v>
      </c>
      <c r="K2388">
        <v>1415736424</v>
      </c>
      <c r="L2388" s="10">
        <f t="shared" si="149"/>
        <v>41954.838240740741</v>
      </c>
      <c r="M2388" t="b">
        <v>0</v>
      </c>
      <c r="N2388">
        <v>0</v>
      </c>
      <c r="O2388" t="b">
        <v>0</v>
      </c>
      <c r="P2388" t="s">
        <v>8272</v>
      </c>
      <c r="Q2388" s="5">
        <f t="shared" si="150"/>
        <v>0</v>
      </c>
      <c r="R2388" s="6" t="e">
        <f t="shared" si="151"/>
        <v>#DIV/0!</v>
      </c>
      <c r="S2388" t="s">
        <v>8319</v>
      </c>
      <c r="T2388" t="s">
        <v>8320</v>
      </c>
    </row>
    <row r="2389" spans="1:20" ht="43.2" x14ac:dyDescent="0.3">
      <c r="A2389">
        <v>2387</v>
      </c>
      <c r="B2389" s="3" t="s">
        <v>2388</v>
      </c>
      <c r="C2389" s="3" t="s">
        <v>6497</v>
      </c>
      <c r="D2389">
        <v>150000</v>
      </c>
      <c r="E2389">
        <v>1026</v>
      </c>
      <c r="F2389" t="s">
        <v>8220</v>
      </c>
      <c r="G2389" t="s">
        <v>8224</v>
      </c>
      <c r="H2389" t="s">
        <v>8246</v>
      </c>
      <c r="I2389">
        <v>1469199740</v>
      </c>
      <c r="J2389" s="10">
        <f t="shared" si="148"/>
        <v>42573.626620370371</v>
      </c>
      <c r="K2389">
        <v>1465311740</v>
      </c>
      <c r="L2389" s="10">
        <f t="shared" si="149"/>
        <v>42528.626620370371</v>
      </c>
      <c r="M2389" t="b">
        <v>0</v>
      </c>
      <c r="N2389">
        <v>3</v>
      </c>
      <c r="O2389" t="b">
        <v>0</v>
      </c>
      <c r="P2389" t="s">
        <v>8272</v>
      </c>
      <c r="Q2389" s="5">
        <f t="shared" si="150"/>
        <v>6.8399999999999997E-3</v>
      </c>
      <c r="R2389" s="6">
        <f t="shared" si="151"/>
        <v>342</v>
      </c>
      <c r="S2389" t="s">
        <v>8319</v>
      </c>
      <c r="T2389" t="s">
        <v>8320</v>
      </c>
    </row>
    <row r="2390" spans="1:20" ht="43.2" x14ac:dyDescent="0.3">
      <c r="A2390">
        <v>2388</v>
      </c>
      <c r="B2390" s="3" t="s">
        <v>2389</v>
      </c>
      <c r="C2390" s="3" t="s">
        <v>6498</v>
      </c>
      <c r="D2390">
        <v>37000</v>
      </c>
      <c r="E2390">
        <v>463</v>
      </c>
      <c r="F2390" t="s">
        <v>8220</v>
      </c>
      <c r="G2390" t="s">
        <v>8224</v>
      </c>
      <c r="H2390" t="s">
        <v>8246</v>
      </c>
      <c r="I2390">
        <v>1421350140</v>
      </c>
      <c r="J2390" s="10">
        <f t="shared" si="148"/>
        <v>42019.811805555553</v>
      </c>
      <c r="K2390">
        <v>1418761759</v>
      </c>
      <c r="L2390" s="10">
        <f t="shared" si="149"/>
        <v>41989.853692129633</v>
      </c>
      <c r="M2390" t="b">
        <v>0</v>
      </c>
      <c r="N2390">
        <v>8</v>
      </c>
      <c r="O2390" t="b">
        <v>0</v>
      </c>
      <c r="P2390" t="s">
        <v>8272</v>
      </c>
      <c r="Q2390" s="5">
        <f t="shared" si="150"/>
        <v>1.2513513513513513E-2</v>
      </c>
      <c r="R2390" s="6">
        <f t="shared" si="151"/>
        <v>57.875</v>
      </c>
      <c r="S2390" t="s">
        <v>8319</v>
      </c>
      <c r="T2390" t="s">
        <v>8320</v>
      </c>
    </row>
    <row r="2391" spans="1:20" ht="57.6" x14ac:dyDescent="0.3">
      <c r="A2391">
        <v>2389</v>
      </c>
      <c r="B2391" s="3" t="s">
        <v>2390</v>
      </c>
      <c r="C2391" s="3" t="s">
        <v>6499</v>
      </c>
      <c r="D2391">
        <v>16000</v>
      </c>
      <c r="E2391">
        <v>30</v>
      </c>
      <c r="F2391" t="s">
        <v>8220</v>
      </c>
      <c r="G2391" t="s">
        <v>8230</v>
      </c>
      <c r="H2391" t="s">
        <v>8249</v>
      </c>
      <c r="I2391">
        <v>1437861540</v>
      </c>
      <c r="J2391" s="10">
        <f t="shared" si="148"/>
        <v>42210.915972222225</v>
      </c>
      <c r="K2391">
        <v>1435160452</v>
      </c>
      <c r="L2391" s="10">
        <f t="shared" si="149"/>
        <v>42179.653379629628</v>
      </c>
      <c r="M2391" t="b">
        <v>0</v>
      </c>
      <c r="N2391">
        <v>1</v>
      </c>
      <c r="O2391" t="b">
        <v>0</v>
      </c>
      <c r="P2391" t="s">
        <v>8272</v>
      </c>
      <c r="Q2391" s="5">
        <f t="shared" si="150"/>
        <v>1.8749999999999999E-3</v>
      </c>
      <c r="R2391" s="6">
        <f t="shared" si="151"/>
        <v>30</v>
      </c>
      <c r="S2391" t="s">
        <v>8319</v>
      </c>
      <c r="T2391" t="s">
        <v>8320</v>
      </c>
    </row>
    <row r="2392" spans="1:20" ht="43.2" x14ac:dyDescent="0.3">
      <c r="A2392">
        <v>2390</v>
      </c>
      <c r="B2392" s="3" t="s">
        <v>2391</v>
      </c>
      <c r="C2392" s="3" t="s">
        <v>6500</v>
      </c>
      <c r="D2392">
        <v>510000</v>
      </c>
      <c r="E2392">
        <v>0</v>
      </c>
      <c r="F2392" t="s">
        <v>8220</v>
      </c>
      <c r="G2392" t="s">
        <v>8226</v>
      </c>
      <c r="H2392" t="s">
        <v>8248</v>
      </c>
      <c r="I2392">
        <v>1420352264</v>
      </c>
      <c r="J2392" s="10">
        <f t="shared" si="148"/>
        <v>42008.262314814812</v>
      </c>
      <c r="K2392">
        <v>1416896264</v>
      </c>
      <c r="L2392" s="10">
        <f t="shared" si="149"/>
        <v>41968.262314814812</v>
      </c>
      <c r="M2392" t="b">
        <v>0</v>
      </c>
      <c r="N2392">
        <v>0</v>
      </c>
      <c r="O2392" t="b">
        <v>0</v>
      </c>
      <c r="P2392" t="s">
        <v>8272</v>
      </c>
      <c r="Q2392" s="5">
        <f t="shared" si="150"/>
        <v>0</v>
      </c>
      <c r="R2392" s="6" t="e">
        <f t="shared" si="151"/>
        <v>#DIV/0!</v>
      </c>
      <c r="S2392" t="s">
        <v>8319</v>
      </c>
      <c r="T2392" t="s">
        <v>8320</v>
      </c>
    </row>
    <row r="2393" spans="1:20" ht="28.8" x14ac:dyDescent="0.3">
      <c r="A2393">
        <v>2391</v>
      </c>
      <c r="B2393" s="3" t="s">
        <v>2392</v>
      </c>
      <c r="C2393" s="3" t="s">
        <v>6501</v>
      </c>
      <c r="D2393">
        <v>20000</v>
      </c>
      <c r="E2393">
        <v>25</v>
      </c>
      <c r="F2393" t="s">
        <v>8220</v>
      </c>
      <c r="G2393" t="s">
        <v>8224</v>
      </c>
      <c r="H2393" t="s">
        <v>8246</v>
      </c>
      <c r="I2393">
        <v>1427825044</v>
      </c>
      <c r="J2393" s="10">
        <f t="shared" si="148"/>
        <v>42094.752824074079</v>
      </c>
      <c r="K2393">
        <v>1425236644</v>
      </c>
      <c r="L2393" s="10">
        <f t="shared" si="149"/>
        <v>42064.794490740736</v>
      </c>
      <c r="M2393" t="b">
        <v>0</v>
      </c>
      <c r="N2393">
        <v>1</v>
      </c>
      <c r="O2393" t="b">
        <v>0</v>
      </c>
      <c r="P2393" t="s">
        <v>8272</v>
      </c>
      <c r="Q2393" s="5">
        <f t="shared" si="150"/>
        <v>1.25E-3</v>
      </c>
      <c r="R2393" s="6">
        <f t="shared" si="151"/>
        <v>25</v>
      </c>
      <c r="S2393" t="s">
        <v>8319</v>
      </c>
      <c r="T2393" t="s">
        <v>8320</v>
      </c>
    </row>
    <row r="2394" spans="1:20" ht="43.2" x14ac:dyDescent="0.3">
      <c r="A2394">
        <v>2392</v>
      </c>
      <c r="B2394" s="3" t="s">
        <v>2393</v>
      </c>
      <c r="C2394" s="3" t="s">
        <v>6502</v>
      </c>
      <c r="D2394">
        <v>4200</v>
      </c>
      <c r="E2394">
        <v>0</v>
      </c>
      <c r="F2394" t="s">
        <v>8220</v>
      </c>
      <c r="G2394" t="s">
        <v>8224</v>
      </c>
      <c r="H2394" t="s">
        <v>8246</v>
      </c>
      <c r="I2394">
        <v>1446087223</v>
      </c>
      <c r="J2394" s="10">
        <f t="shared" si="148"/>
        <v>42306.120636574073</v>
      </c>
      <c r="K2394">
        <v>1443495223</v>
      </c>
      <c r="L2394" s="10">
        <f t="shared" si="149"/>
        <v>42276.120636574073</v>
      </c>
      <c r="M2394" t="b">
        <v>0</v>
      </c>
      <c r="N2394">
        <v>0</v>
      </c>
      <c r="O2394" t="b">
        <v>0</v>
      </c>
      <c r="P2394" t="s">
        <v>8272</v>
      </c>
      <c r="Q2394" s="5">
        <f t="shared" si="150"/>
        <v>0</v>
      </c>
      <c r="R2394" s="6" t="e">
        <f t="shared" si="151"/>
        <v>#DIV/0!</v>
      </c>
      <c r="S2394" t="s">
        <v>8319</v>
      </c>
      <c r="T2394" t="s">
        <v>8320</v>
      </c>
    </row>
    <row r="2395" spans="1:20" ht="43.2" x14ac:dyDescent="0.3">
      <c r="A2395">
        <v>2393</v>
      </c>
      <c r="B2395" s="3" t="s">
        <v>2394</v>
      </c>
      <c r="C2395" s="3" t="s">
        <v>6503</v>
      </c>
      <c r="D2395">
        <v>100000</v>
      </c>
      <c r="E2395">
        <v>50</v>
      </c>
      <c r="F2395" t="s">
        <v>8220</v>
      </c>
      <c r="G2395" t="s">
        <v>8224</v>
      </c>
      <c r="H2395" t="s">
        <v>8246</v>
      </c>
      <c r="I2395">
        <v>1439048017</v>
      </c>
      <c r="J2395" s="10">
        <f t="shared" si="148"/>
        <v>42224.648344907408</v>
      </c>
      <c r="K2395">
        <v>1436456017</v>
      </c>
      <c r="L2395" s="10">
        <f t="shared" si="149"/>
        <v>42194.648344907408</v>
      </c>
      <c r="M2395" t="b">
        <v>0</v>
      </c>
      <c r="N2395">
        <v>1</v>
      </c>
      <c r="O2395" t="b">
        <v>0</v>
      </c>
      <c r="P2395" t="s">
        <v>8272</v>
      </c>
      <c r="Q2395" s="5">
        <f t="shared" si="150"/>
        <v>5.0000000000000001E-4</v>
      </c>
      <c r="R2395" s="6">
        <f t="shared" si="151"/>
        <v>50</v>
      </c>
      <c r="S2395" t="s">
        <v>8319</v>
      </c>
      <c r="T2395" t="s">
        <v>8320</v>
      </c>
    </row>
    <row r="2396" spans="1:20" ht="43.2" x14ac:dyDescent="0.3">
      <c r="A2396">
        <v>2394</v>
      </c>
      <c r="B2396" s="3" t="s">
        <v>2395</v>
      </c>
      <c r="C2396" s="3" t="s">
        <v>6504</v>
      </c>
      <c r="D2396">
        <v>5000</v>
      </c>
      <c r="E2396">
        <v>3</v>
      </c>
      <c r="F2396" t="s">
        <v>8220</v>
      </c>
      <c r="G2396" t="s">
        <v>8241</v>
      </c>
      <c r="H2396" t="s">
        <v>8249</v>
      </c>
      <c r="I2396">
        <v>1424940093</v>
      </c>
      <c r="J2396" s="10">
        <f t="shared" si="148"/>
        <v>42061.362187499995</v>
      </c>
      <c r="K2396">
        <v>1422348093</v>
      </c>
      <c r="L2396" s="10">
        <f t="shared" si="149"/>
        <v>42031.362187499995</v>
      </c>
      <c r="M2396" t="b">
        <v>0</v>
      </c>
      <c r="N2396">
        <v>2</v>
      </c>
      <c r="O2396" t="b">
        <v>0</v>
      </c>
      <c r="P2396" t="s">
        <v>8272</v>
      </c>
      <c r="Q2396" s="5">
        <f t="shared" si="150"/>
        <v>5.9999999999999995E-4</v>
      </c>
      <c r="R2396" s="6">
        <f t="shared" si="151"/>
        <v>1.5</v>
      </c>
      <c r="S2396" t="s">
        <v>8319</v>
      </c>
      <c r="T2396" t="s">
        <v>8320</v>
      </c>
    </row>
    <row r="2397" spans="1:20" ht="43.2" x14ac:dyDescent="0.3">
      <c r="A2397">
        <v>2395</v>
      </c>
      <c r="B2397" s="3" t="s">
        <v>2396</v>
      </c>
      <c r="C2397" s="3" t="s">
        <v>6505</v>
      </c>
      <c r="D2397">
        <v>33000</v>
      </c>
      <c r="E2397">
        <v>0</v>
      </c>
      <c r="F2397" t="s">
        <v>8220</v>
      </c>
      <c r="G2397" t="s">
        <v>8224</v>
      </c>
      <c r="H2397" t="s">
        <v>8246</v>
      </c>
      <c r="I2397">
        <v>1484038620</v>
      </c>
      <c r="J2397" s="10">
        <f t="shared" si="148"/>
        <v>42745.372916666667</v>
      </c>
      <c r="K2397">
        <v>1481597687</v>
      </c>
      <c r="L2397" s="10">
        <f t="shared" si="149"/>
        <v>42717.121377314819</v>
      </c>
      <c r="M2397" t="b">
        <v>0</v>
      </c>
      <c r="N2397">
        <v>0</v>
      </c>
      <c r="O2397" t="b">
        <v>0</v>
      </c>
      <c r="P2397" t="s">
        <v>8272</v>
      </c>
      <c r="Q2397" s="5">
        <f t="shared" si="150"/>
        <v>0</v>
      </c>
      <c r="R2397" s="6" t="e">
        <f t="shared" si="151"/>
        <v>#DIV/0!</v>
      </c>
      <c r="S2397" t="s">
        <v>8319</v>
      </c>
      <c r="T2397" t="s">
        <v>8320</v>
      </c>
    </row>
    <row r="2398" spans="1:20" ht="43.2" x14ac:dyDescent="0.3">
      <c r="A2398">
        <v>2396</v>
      </c>
      <c r="B2398" s="3" t="s">
        <v>2397</v>
      </c>
      <c r="C2398" s="3" t="s">
        <v>6506</v>
      </c>
      <c r="D2398">
        <v>5000</v>
      </c>
      <c r="E2398">
        <v>10</v>
      </c>
      <c r="F2398" t="s">
        <v>8220</v>
      </c>
      <c r="G2398" t="s">
        <v>8240</v>
      </c>
      <c r="H2398" t="s">
        <v>8257</v>
      </c>
      <c r="I2398">
        <v>1444940558</v>
      </c>
      <c r="J2398" s="10">
        <f t="shared" si="148"/>
        <v>42292.849050925928</v>
      </c>
      <c r="K2398">
        <v>1442348558</v>
      </c>
      <c r="L2398" s="10">
        <f t="shared" si="149"/>
        <v>42262.849050925928</v>
      </c>
      <c r="M2398" t="b">
        <v>0</v>
      </c>
      <c r="N2398">
        <v>1</v>
      </c>
      <c r="O2398" t="b">
        <v>0</v>
      </c>
      <c r="P2398" t="s">
        <v>8272</v>
      </c>
      <c r="Q2398" s="5">
        <f t="shared" si="150"/>
        <v>2E-3</v>
      </c>
      <c r="R2398" s="6">
        <f t="shared" si="151"/>
        <v>10</v>
      </c>
      <c r="S2398" t="s">
        <v>8319</v>
      </c>
      <c r="T2398" t="s">
        <v>8320</v>
      </c>
    </row>
    <row r="2399" spans="1:20" ht="43.2" x14ac:dyDescent="0.3">
      <c r="A2399">
        <v>2397</v>
      </c>
      <c r="B2399" s="3" t="s">
        <v>2398</v>
      </c>
      <c r="C2399" s="3" t="s">
        <v>6507</v>
      </c>
      <c r="D2399">
        <v>124000</v>
      </c>
      <c r="E2399">
        <v>0</v>
      </c>
      <c r="F2399" t="s">
        <v>8220</v>
      </c>
      <c r="G2399" t="s">
        <v>8224</v>
      </c>
      <c r="H2399" t="s">
        <v>8246</v>
      </c>
      <c r="I2399">
        <v>1420233256</v>
      </c>
      <c r="J2399" s="10">
        <f t="shared" si="148"/>
        <v>42006.88490740741</v>
      </c>
      <c r="K2399">
        <v>1417641256</v>
      </c>
      <c r="L2399" s="10">
        <f t="shared" si="149"/>
        <v>41976.88490740741</v>
      </c>
      <c r="M2399" t="b">
        <v>0</v>
      </c>
      <c r="N2399">
        <v>0</v>
      </c>
      <c r="O2399" t="b">
        <v>0</v>
      </c>
      <c r="P2399" t="s">
        <v>8272</v>
      </c>
      <c r="Q2399" s="5">
        <f t="shared" si="150"/>
        <v>0</v>
      </c>
      <c r="R2399" s="6" t="e">
        <f t="shared" si="151"/>
        <v>#DIV/0!</v>
      </c>
      <c r="S2399" t="s">
        <v>8319</v>
      </c>
      <c r="T2399" t="s">
        <v>8320</v>
      </c>
    </row>
    <row r="2400" spans="1:20" ht="43.2" x14ac:dyDescent="0.3">
      <c r="A2400">
        <v>2398</v>
      </c>
      <c r="B2400" s="3" t="s">
        <v>2399</v>
      </c>
      <c r="C2400" s="3" t="s">
        <v>6508</v>
      </c>
      <c r="D2400">
        <v>4000</v>
      </c>
      <c r="E2400">
        <v>0</v>
      </c>
      <c r="F2400" t="s">
        <v>8220</v>
      </c>
      <c r="G2400" t="s">
        <v>8224</v>
      </c>
      <c r="H2400" t="s">
        <v>8246</v>
      </c>
      <c r="I2400">
        <v>1435874384</v>
      </c>
      <c r="J2400" s="10">
        <f t="shared" si="148"/>
        <v>42187.916481481487</v>
      </c>
      <c r="K2400">
        <v>1433282384</v>
      </c>
      <c r="L2400" s="10">
        <f t="shared" si="149"/>
        <v>42157.916481481487</v>
      </c>
      <c r="M2400" t="b">
        <v>0</v>
      </c>
      <c r="N2400">
        <v>0</v>
      </c>
      <c r="O2400" t="b">
        <v>0</v>
      </c>
      <c r="P2400" t="s">
        <v>8272</v>
      </c>
      <c r="Q2400" s="5">
        <f t="shared" si="150"/>
        <v>0</v>
      </c>
      <c r="R2400" s="6" t="e">
        <f t="shared" si="151"/>
        <v>#DIV/0!</v>
      </c>
      <c r="S2400" t="s">
        <v>8319</v>
      </c>
      <c r="T2400" t="s">
        <v>8320</v>
      </c>
    </row>
    <row r="2401" spans="1:20" ht="43.2" x14ac:dyDescent="0.3">
      <c r="A2401">
        <v>2399</v>
      </c>
      <c r="B2401" s="3" t="s">
        <v>2400</v>
      </c>
      <c r="C2401" s="3" t="s">
        <v>6509</v>
      </c>
      <c r="D2401">
        <v>13000</v>
      </c>
      <c r="E2401">
        <v>0</v>
      </c>
      <c r="F2401" t="s">
        <v>8220</v>
      </c>
      <c r="G2401" t="s">
        <v>8235</v>
      </c>
      <c r="H2401" t="s">
        <v>8255</v>
      </c>
      <c r="I2401">
        <v>1418934506</v>
      </c>
      <c r="J2401" s="10">
        <f t="shared" si="148"/>
        <v>41991.853078703702</v>
      </c>
      <c r="K2401">
        <v>1415910506</v>
      </c>
      <c r="L2401" s="10">
        <f t="shared" si="149"/>
        <v>41956.853078703702</v>
      </c>
      <c r="M2401" t="b">
        <v>0</v>
      </c>
      <c r="N2401">
        <v>0</v>
      </c>
      <c r="O2401" t="b">
        <v>0</v>
      </c>
      <c r="P2401" t="s">
        <v>8272</v>
      </c>
      <c r="Q2401" s="5">
        <f t="shared" si="150"/>
        <v>0</v>
      </c>
      <c r="R2401" s="6" t="e">
        <f t="shared" si="151"/>
        <v>#DIV/0!</v>
      </c>
      <c r="S2401" t="s">
        <v>8319</v>
      </c>
      <c r="T2401" t="s">
        <v>8320</v>
      </c>
    </row>
    <row r="2402" spans="1:20" ht="43.2" x14ac:dyDescent="0.3">
      <c r="A2402">
        <v>2400</v>
      </c>
      <c r="B2402" s="3" t="s">
        <v>2401</v>
      </c>
      <c r="C2402" s="3" t="s">
        <v>6510</v>
      </c>
      <c r="D2402">
        <v>50000</v>
      </c>
      <c r="E2402">
        <v>0</v>
      </c>
      <c r="F2402" t="s">
        <v>8220</v>
      </c>
      <c r="G2402" t="s">
        <v>8226</v>
      </c>
      <c r="H2402" t="s">
        <v>8248</v>
      </c>
      <c r="I2402">
        <v>1460615164</v>
      </c>
      <c r="J2402" s="10">
        <f t="shared" si="148"/>
        <v>42474.268101851849</v>
      </c>
      <c r="K2402">
        <v>1458023164</v>
      </c>
      <c r="L2402" s="10">
        <f t="shared" si="149"/>
        <v>42444.268101851849</v>
      </c>
      <c r="M2402" t="b">
        <v>0</v>
      </c>
      <c r="N2402">
        <v>0</v>
      </c>
      <c r="O2402" t="b">
        <v>0</v>
      </c>
      <c r="P2402" t="s">
        <v>8272</v>
      </c>
      <c r="Q2402" s="5">
        <f t="shared" si="150"/>
        <v>0</v>
      </c>
      <c r="R2402" s="6" t="e">
        <f t="shared" si="151"/>
        <v>#DIV/0!</v>
      </c>
      <c r="S2402" t="s">
        <v>8319</v>
      </c>
      <c r="T2402" t="s">
        <v>8320</v>
      </c>
    </row>
    <row r="2403" spans="1:20" ht="43.2" x14ac:dyDescent="0.3">
      <c r="A2403">
        <v>2401</v>
      </c>
      <c r="B2403" s="3" t="s">
        <v>2402</v>
      </c>
      <c r="C2403" s="3" t="s">
        <v>6511</v>
      </c>
      <c r="D2403">
        <v>28000</v>
      </c>
      <c r="E2403">
        <v>201</v>
      </c>
      <c r="F2403" t="s">
        <v>8221</v>
      </c>
      <c r="G2403" t="s">
        <v>8224</v>
      </c>
      <c r="H2403" t="s">
        <v>8246</v>
      </c>
      <c r="I2403">
        <v>1457207096</v>
      </c>
      <c r="J2403" s="10">
        <f t="shared" si="148"/>
        <v>42434.822870370372</v>
      </c>
      <c r="K2403">
        <v>1452023096</v>
      </c>
      <c r="L2403" s="10">
        <f t="shared" si="149"/>
        <v>42374.822870370372</v>
      </c>
      <c r="M2403" t="b">
        <v>0</v>
      </c>
      <c r="N2403">
        <v>9</v>
      </c>
      <c r="O2403" t="b">
        <v>0</v>
      </c>
      <c r="P2403" t="s">
        <v>8284</v>
      </c>
      <c r="Q2403" s="5">
        <f t="shared" si="150"/>
        <v>7.1785714285714283E-3</v>
      </c>
      <c r="R2403" s="6">
        <f t="shared" si="151"/>
        <v>22.333333333333332</v>
      </c>
      <c r="S2403" t="s">
        <v>8336</v>
      </c>
      <c r="T2403" t="s">
        <v>8337</v>
      </c>
    </row>
    <row r="2404" spans="1:20" x14ac:dyDescent="0.3">
      <c r="A2404">
        <v>2402</v>
      </c>
      <c r="B2404" s="3" t="s">
        <v>2403</v>
      </c>
      <c r="C2404" s="3" t="s">
        <v>6512</v>
      </c>
      <c r="D2404">
        <v>12000</v>
      </c>
      <c r="E2404">
        <v>52</v>
      </c>
      <c r="F2404" t="s">
        <v>8221</v>
      </c>
      <c r="G2404" t="s">
        <v>8224</v>
      </c>
      <c r="H2404" t="s">
        <v>8246</v>
      </c>
      <c r="I2404">
        <v>1431533931</v>
      </c>
      <c r="J2404" s="10">
        <f t="shared" si="148"/>
        <v>42137.679756944446</v>
      </c>
      <c r="K2404">
        <v>1428941931</v>
      </c>
      <c r="L2404" s="10">
        <f t="shared" si="149"/>
        <v>42107.679756944446</v>
      </c>
      <c r="M2404" t="b">
        <v>0</v>
      </c>
      <c r="N2404">
        <v>1</v>
      </c>
      <c r="O2404" t="b">
        <v>0</v>
      </c>
      <c r="P2404" t="s">
        <v>8284</v>
      </c>
      <c r="Q2404" s="5">
        <f t="shared" si="150"/>
        <v>4.3333333333333331E-3</v>
      </c>
      <c r="R2404" s="6">
        <f t="shared" si="151"/>
        <v>52</v>
      </c>
      <c r="S2404" t="s">
        <v>8336</v>
      </c>
      <c r="T2404" t="s">
        <v>8337</v>
      </c>
    </row>
    <row r="2405" spans="1:20" ht="43.2" x14ac:dyDescent="0.3">
      <c r="A2405">
        <v>2403</v>
      </c>
      <c r="B2405" s="3" t="s">
        <v>2404</v>
      </c>
      <c r="C2405" s="3" t="s">
        <v>6513</v>
      </c>
      <c r="D2405">
        <v>1200</v>
      </c>
      <c r="E2405">
        <v>202</v>
      </c>
      <c r="F2405" t="s">
        <v>8221</v>
      </c>
      <c r="G2405" t="s">
        <v>8225</v>
      </c>
      <c r="H2405" t="s">
        <v>8247</v>
      </c>
      <c r="I2405">
        <v>1459368658</v>
      </c>
      <c r="J2405" s="10">
        <f t="shared" si="148"/>
        <v>42459.840949074074</v>
      </c>
      <c r="K2405">
        <v>1454188258</v>
      </c>
      <c r="L2405" s="10">
        <f t="shared" si="149"/>
        <v>42399.882615740738</v>
      </c>
      <c r="M2405" t="b">
        <v>0</v>
      </c>
      <c r="N2405">
        <v>12</v>
      </c>
      <c r="O2405" t="b">
        <v>0</v>
      </c>
      <c r="P2405" t="s">
        <v>8284</v>
      </c>
      <c r="Q2405" s="5">
        <f t="shared" si="150"/>
        <v>0.16833333333333333</v>
      </c>
      <c r="R2405" s="6">
        <f t="shared" si="151"/>
        <v>16.833333333333332</v>
      </c>
      <c r="S2405" t="s">
        <v>8336</v>
      </c>
      <c r="T2405" t="s">
        <v>8337</v>
      </c>
    </row>
    <row r="2406" spans="1:20" ht="43.2" x14ac:dyDescent="0.3">
      <c r="A2406">
        <v>2404</v>
      </c>
      <c r="B2406" s="3" t="s">
        <v>2405</v>
      </c>
      <c r="C2406" s="3" t="s">
        <v>6514</v>
      </c>
      <c r="D2406">
        <v>15000</v>
      </c>
      <c r="E2406">
        <v>0</v>
      </c>
      <c r="F2406" t="s">
        <v>8221</v>
      </c>
      <c r="G2406" t="s">
        <v>8224</v>
      </c>
      <c r="H2406" t="s">
        <v>8246</v>
      </c>
      <c r="I2406">
        <v>1451782607</v>
      </c>
      <c r="J2406" s="10">
        <f t="shared" si="148"/>
        <v>42372.03943287037</v>
      </c>
      <c r="K2406">
        <v>1449190607</v>
      </c>
      <c r="L2406" s="10">
        <f t="shared" si="149"/>
        <v>42342.03943287037</v>
      </c>
      <c r="M2406" t="b">
        <v>0</v>
      </c>
      <c r="N2406">
        <v>0</v>
      </c>
      <c r="O2406" t="b">
        <v>0</v>
      </c>
      <c r="P2406" t="s">
        <v>8284</v>
      </c>
      <c r="Q2406" s="5">
        <f t="shared" si="150"/>
        <v>0</v>
      </c>
      <c r="R2406" s="6" t="e">
        <f t="shared" si="151"/>
        <v>#DIV/0!</v>
      </c>
      <c r="S2406" t="s">
        <v>8336</v>
      </c>
      <c r="T2406" t="s">
        <v>8337</v>
      </c>
    </row>
    <row r="2407" spans="1:20" ht="43.2" x14ac:dyDescent="0.3">
      <c r="A2407">
        <v>2405</v>
      </c>
      <c r="B2407" s="3" t="s">
        <v>2406</v>
      </c>
      <c r="C2407" s="3" t="s">
        <v>6515</v>
      </c>
      <c r="D2407">
        <v>5000</v>
      </c>
      <c r="E2407">
        <v>1126</v>
      </c>
      <c r="F2407" t="s">
        <v>8221</v>
      </c>
      <c r="G2407" t="s">
        <v>8224</v>
      </c>
      <c r="H2407" t="s">
        <v>8246</v>
      </c>
      <c r="I2407">
        <v>1472911375</v>
      </c>
      <c r="J2407" s="10">
        <f t="shared" si="148"/>
        <v>42616.585358796292</v>
      </c>
      <c r="K2407">
        <v>1471096975</v>
      </c>
      <c r="L2407" s="10">
        <f t="shared" si="149"/>
        <v>42595.585358796292</v>
      </c>
      <c r="M2407" t="b">
        <v>0</v>
      </c>
      <c r="N2407">
        <v>20</v>
      </c>
      <c r="O2407" t="b">
        <v>0</v>
      </c>
      <c r="P2407" t="s">
        <v>8284</v>
      </c>
      <c r="Q2407" s="5">
        <f t="shared" si="150"/>
        <v>0.22520000000000001</v>
      </c>
      <c r="R2407" s="6">
        <f t="shared" si="151"/>
        <v>56.3</v>
      </c>
      <c r="S2407" t="s">
        <v>8336</v>
      </c>
      <c r="T2407" t="s">
        <v>8337</v>
      </c>
    </row>
    <row r="2408" spans="1:20" ht="43.2" x14ac:dyDescent="0.3">
      <c r="A2408">
        <v>2406</v>
      </c>
      <c r="B2408" s="3" t="s">
        <v>2407</v>
      </c>
      <c r="C2408" s="3" t="s">
        <v>6516</v>
      </c>
      <c r="D2408">
        <v>3250</v>
      </c>
      <c r="E2408">
        <v>1345</v>
      </c>
      <c r="F2408" t="s">
        <v>8221</v>
      </c>
      <c r="G2408" t="s">
        <v>8224</v>
      </c>
      <c r="H2408" t="s">
        <v>8246</v>
      </c>
      <c r="I2408">
        <v>1421635190</v>
      </c>
      <c r="J2408" s="10">
        <f t="shared" si="148"/>
        <v>42023.110995370371</v>
      </c>
      <c r="K2408">
        <v>1418179190</v>
      </c>
      <c r="L2408" s="10">
        <f t="shared" si="149"/>
        <v>41983.110995370371</v>
      </c>
      <c r="M2408" t="b">
        <v>0</v>
      </c>
      <c r="N2408">
        <v>16</v>
      </c>
      <c r="O2408" t="b">
        <v>0</v>
      </c>
      <c r="P2408" t="s">
        <v>8284</v>
      </c>
      <c r="Q2408" s="5">
        <f t="shared" si="150"/>
        <v>0.41384615384615386</v>
      </c>
      <c r="R2408" s="6">
        <f t="shared" si="151"/>
        <v>84.0625</v>
      </c>
      <c r="S2408" t="s">
        <v>8336</v>
      </c>
      <c r="T2408" t="s">
        <v>8337</v>
      </c>
    </row>
    <row r="2409" spans="1:20" ht="57.6" x14ac:dyDescent="0.3">
      <c r="A2409">
        <v>2407</v>
      </c>
      <c r="B2409" s="3" t="s">
        <v>2408</v>
      </c>
      <c r="C2409" s="3" t="s">
        <v>6517</v>
      </c>
      <c r="D2409">
        <v>22000</v>
      </c>
      <c r="E2409">
        <v>5557</v>
      </c>
      <c r="F2409" t="s">
        <v>8221</v>
      </c>
      <c r="G2409" t="s">
        <v>8224</v>
      </c>
      <c r="H2409" t="s">
        <v>8246</v>
      </c>
      <c r="I2409">
        <v>1428732000</v>
      </c>
      <c r="J2409" s="10">
        <f t="shared" si="148"/>
        <v>42105.25</v>
      </c>
      <c r="K2409">
        <v>1426772928</v>
      </c>
      <c r="L2409" s="10">
        <f t="shared" si="149"/>
        <v>42082.575555555552</v>
      </c>
      <c r="M2409" t="b">
        <v>0</v>
      </c>
      <c r="N2409">
        <v>33</v>
      </c>
      <c r="O2409" t="b">
        <v>0</v>
      </c>
      <c r="P2409" t="s">
        <v>8284</v>
      </c>
      <c r="Q2409" s="5">
        <f t="shared" si="150"/>
        <v>0.25259090909090909</v>
      </c>
      <c r="R2409" s="6">
        <f t="shared" si="151"/>
        <v>168.39393939393941</v>
      </c>
      <c r="S2409" t="s">
        <v>8336</v>
      </c>
      <c r="T2409" t="s">
        <v>8337</v>
      </c>
    </row>
    <row r="2410" spans="1:20" ht="43.2" x14ac:dyDescent="0.3">
      <c r="A2410">
        <v>2408</v>
      </c>
      <c r="B2410" s="3" t="s">
        <v>2409</v>
      </c>
      <c r="C2410" s="3" t="s">
        <v>6518</v>
      </c>
      <c r="D2410">
        <v>15000</v>
      </c>
      <c r="E2410">
        <v>30</v>
      </c>
      <c r="F2410" t="s">
        <v>8221</v>
      </c>
      <c r="G2410" t="s">
        <v>8224</v>
      </c>
      <c r="H2410" t="s">
        <v>8246</v>
      </c>
      <c r="I2410">
        <v>1415247757</v>
      </c>
      <c r="J2410" s="10">
        <f t="shared" si="148"/>
        <v>41949.182372685187</v>
      </c>
      <c r="K2410">
        <v>1412652157</v>
      </c>
      <c r="L2410" s="10">
        <f t="shared" si="149"/>
        <v>41919.140706018516</v>
      </c>
      <c r="M2410" t="b">
        <v>0</v>
      </c>
      <c r="N2410">
        <v>2</v>
      </c>
      <c r="O2410" t="b">
        <v>0</v>
      </c>
      <c r="P2410" t="s">
        <v>8284</v>
      </c>
      <c r="Q2410" s="5">
        <f t="shared" si="150"/>
        <v>2E-3</v>
      </c>
      <c r="R2410" s="6">
        <f t="shared" si="151"/>
        <v>15</v>
      </c>
      <c r="S2410" t="s">
        <v>8336</v>
      </c>
      <c r="T2410" t="s">
        <v>8337</v>
      </c>
    </row>
    <row r="2411" spans="1:20" ht="43.2" x14ac:dyDescent="0.3">
      <c r="A2411">
        <v>2409</v>
      </c>
      <c r="B2411" s="3" t="s">
        <v>2410</v>
      </c>
      <c r="C2411" s="3" t="s">
        <v>6519</v>
      </c>
      <c r="D2411">
        <v>25000</v>
      </c>
      <c r="E2411">
        <v>460</v>
      </c>
      <c r="F2411" t="s">
        <v>8221</v>
      </c>
      <c r="G2411" t="s">
        <v>8224</v>
      </c>
      <c r="H2411" t="s">
        <v>8246</v>
      </c>
      <c r="I2411">
        <v>1439931675</v>
      </c>
      <c r="J2411" s="10">
        <f t="shared" si="148"/>
        <v>42234.875868055555</v>
      </c>
      <c r="K2411">
        <v>1437339675</v>
      </c>
      <c r="L2411" s="10">
        <f t="shared" si="149"/>
        <v>42204.875868055555</v>
      </c>
      <c r="M2411" t="b">
        <v>0</v>
      </c>
      <c r="N2411">
        <v>6</v>
      </c>
      <c r="O2411" t="b">
        <v>0</v>
      </c>
      <c r="P2411" t="s">
        <v>8284</v>
      </c>
      <c r="Q2411" s="5">
        <f t="shared" si="150"/>
        <v>1.84E-2</v>
      </c>
      <c r="R2411" s="6">
        <f t="shared" si="151"/>
        <v>76.666666666666671</v>
      </c>
      <c r="S2411" t="s">
        <v>8336</v>
      </c>
      <c r="T2411" t="s">
        <v>8337</v>
      </c>
    </row>
    <row r="2412" spans="1:20" ht="57.6" x14ac:dyDescent="0.3">
      <c r="A2412">
        <v>2410</v>
      </c>
      <c r="B2412" s="3" t="s">
        <v>2411</v>
      </c>
      <c r="C2412" s="3" t="s">
        <v>6520</v>
      </c>
      <c r="D2412">
        <v>15000</v>
      </c>
      <c r="E2412">
        <v>0</v>
      </c>
      <c r="F2412" t="s">
        <v>8221</v>
      </c>
      <c r="G2412" t="s">
        <v>8226</v>
      </c>
      <c r="H2412" t="s">
        <v>8248</v>
      </c>
      <c r="I2412">
        <v>1441619275</v>
      </c>
      <c r="J2412" s="10">
        <f t="shared" si="148"/>
        <v>42254.408275462964</v>
      </c>
      <c r="K2412">
        <v>1439027275</v>
      </c>
      <c r="L2412" s="10">
        <f t="shared" si="149"/>
        <v>42224.408275462964</v>
      </c>
      <c r="M2412" t="b">
        <v>0</v>
      </c>
      <c r="N2412">
        <v>0</v>
      </c>
      <c r="O2412" t="b">
        <v>0</v>
      </c>
      <c r="P2412" t="s">
        <v>8284</v>
      </c>
      <c r="Q2412" s="5">
        <f t="shared" si="150"/>
        <v>0</v>
      </c>
      <c r="R2412" s="6" t="e">
        <f t="shared" si="151"/>
        <v>#DIV/0!</v>
      </c>
      <c r="S2412" t="s">
        <v>8336</v>
      </c>
      <c r="T2412" t="s">
        <v>8337</v>
      </c>
    </row>
    <row r="2413" spans="1:20" ht="57.6" x14ac:dyDescent="0.3">
      <c r="A2413">
        <v>2411</v>
      </c>
      <c r="B2413" s="3" t="s">
        <v>2412</v>
      </c>
      <c r="C2413" s="3" t="s">
        <v>6521</v>
      </c>
      <c r="D2413">
        <v>25000</v>
      </c>
      <c r="E2413">
        <v>151</v>
      </c>
      <c r="F2413" t="s">
        <v>8221</v>
      </c>
      <c r="G2413" t="s">
        <v>8224</v>
      </c>
      <c r="H2413" t="s">
        <v>8246</v>
      </c>
      <c r="I2413">
        <v>1440524082</v>
      </c>
      <c r="J2413" s="10">
        <f t="shared" si="148"/>
        <v>42241.732430555552</v>
      </c>
      <c r="K2413">
        <v>1437932082</v>
      </c>
      <c r="L2413" s="10">
        <f t="shared" si="149"/>
        <v>42211.732430555552</v>
      </c>
      <c r="M2413" t="b">
        <v>0</v>
      </c>
      <c r="N2413">
        <v>3</v>
      </c>
      <c r="O2413" t="b">
        <v>0</v>
      </c>
      <c r="P2413" t="s">
        <v>8284</v>
      </c>
      <c r="Q2413" s="5">
        <f t="shared" si="150"/>
        <v>6.0400000000000002E-3</v>
      </c>
      <c r="R2413" s="6">
        <f t="shared" si="151"/>
        <v>50.333333333333336</v>
      </c>
      <c r="S2413" t="s">
        <v>8336</v>
      </c>
      <c r="T2413" t="s">
        <v>8337</v>
      </c>
    </row>
    <row r="2414" spans="1:20" ht="57.6" x14ac:dyDescent="0.3">
      <c r="A2414">
        <v>2412</v>
      </c>
      <c r="B2414" s="3" t="s">
        <v>2413</v>
      </c>
      <c r="C2414" s="3" t="s">
        <v>6522</v>
      </c>
      <c r="D2414">
        <v>8000</v>
      </c>
      <c r="E2414">
        <v>0</v>
      </c>
      <c r="F2414" t="s">
        <v>8221</v>
      </c>
      <c r="G2414" t="s">
        <v>8230</v>
      </c>
      <c r="H2414" t="s">
        <v>8249</v>
      </c>
      <c r="I2414">
        <v>1480185673</v>
      </c>
      <c r="J2414" s="10">
        <f t="shared" si="148"/>
        <v>42700.778622685189</v>
      </c>
      <c r="K2414">
        <v>1476294073</v>
      </c>
      <c r="L2414" s="10">
        <f t="shared" si="149"/>
        <v>42655.736956018518</v>
      </c>
      <c r="M2414" t="b">
        <v>0</v>
      </c>
      <c r="N2414">
        <v>0</v>
      </c>
      <c r="O2414" t="b">
        <v>0</v>
      </c>
      <c r="P2414" t="s">
        <v>8284</v>
      </c>
      <c r="Q2414" s="5">
        <f t="shared" si="150"/>
        <v>0</v>
      </c>
      <c r="R2414" s="6" t="e">
        <f t="shared" si="151"/>
        <v>#DIV/0!</v>
      </c>
      <c r="S2414" t="s">
        <v>8336</v>
      </c>
      <c r="T2414" t="s">
        <v>8337</v>
      </c>
    </row>
    <row r="2415" spans="1:20" ht="43.2" x14ac:dyDescent="0.3">
      <c r="A2415">
        <v>2413</v>
      </c>
      <c r="B2415" s="3" t="s">
        <v>2414</v>
      </c>
      <c r="C2415" s="3" t="s">
        <v>6523</v>
      </c>
      <c r="D2415">
        <v>3000</v>
      </c>
      <c r="E2415">
        <v>25</v>
      </c>
      <c r="F2415" t="s">
        <v>8221</v>
      </c>
      <c r="G2415" t="s">
        <v>8224</v>
      </c>
      <c r="H2415" t="s">
        <v>8246</v>
      </c>
      <c r="I2415">
        <v>1401579000</v>
      </c>
      <c r="J2415" s="10">
        <f t="shared" si="148"/>
        <v>41790.979166666664</v>
      </c>
      <c r="K2415">
        <v>1398911882</v>
      </c>
      <c r="L2415" s="10">
        <f t="shared" si="149"/>
        <v>41760.10974537037</v>
      </c>
      <c r="M2415" t="b">
        <v>0</v>
      </c>
      <c r="N2415">
        <v>3</v>
      </c>
      <c r="O2415" t="b">
        <v>0</v>
      </c>
      <c r="P2415" t="s">
        <v>8284</v>
      </c>
      <c r="Q2415" s="5">
        <f t="shared" si="150"/>
        <v>8.3333333333333332E-3</v>
      </c>
      <c r="R2415" s="6">
        <f t="shared" si="151"/>
        <v>8.3333333333333339</v>
      </c>
      <c r="S2415" t="s">
        <v>8336</v>
      </c>
      <c r="T2415" t="s">
        <v>8337</v>
      </c>
    </row>
    <row r="2416" spans="1:20" ht="43.2" x14ac:dyDescent="0.3">
      <c r="A2416">
        <v>2414</v>
      </c>
      <c r="B2416" s="3" t="s">
        <v>2415</v>
      </c>
      <c r="C2416" s="3" t="s">
        <v>6524</v>
      </c>
      <c r="D2416">
        <v>15000</v>
      </c>
      <c r="E2416">
        <v>460</v>
      </c>
      <c r="F2416" t="s">
        <v>8221</v>
      </c>
      <c r="G2416" t="s">
        <v>8224</v>
      </c>
      <c r="H2416" t="s">
        <v>8246</v>
      </c>
      <c r="I2416">
        <v>1440215940</v>
      </c>
      <c r="J2416" s="10">
        <f t="shared" si="148"/>
        <v>42238.165972222225</v>
      </c>
      <c r="K2416">
        <v>1436805660</v>
      </c>
      <c r="L2416" s="10">
        <f t="shared" si="149"/>
        <v>42198.695138888885</v>
      </c>
      <c r="M2416" t="b">
        <v>0</v>
      </c>
      <c r="N2416">
        <v>13</v>
      </c>
      <c r="O2416" t="b">
        <v>0</v>
      </c>
      <c r="P2416" t="s">
        <v>8284</v>
      </c>
      <c r="Q2416" s="5">
        <f t="shared" si="150"/>
        <v>3.0666666666666665E-2</v>
      </c>
      <c r="R2416" s="6">
        <f t="shared" si="151"/>
        <v>35.384615384615387</v>
      </c>
      <c r="S2416" t="s">
        <v>8336</v>
      </c>
      <c r="T2416" t="s">
        <v>8337</v>
      </c>
    </row>
    <row r="2417" spans="1:20" ht="43.2" x14ac:dyDescent="0.3">
      <c r="A2417">
        <v>2415</v>
      </c>
      <c r="B2417" s="3" t="s">
        <v>2416</v>
      </c>
      <c r="C2417" s="3" t="s">
        <v>6525</v>
      </c>
      <c r="D2417">
        <v>60000</v>
      </c>
      <c r="E2417">
        <v>335</v>
      </c>
      <c r="F2417" t="s">
        <v>8221</v>
      </c>
      <c r="G2417" t="s">
        <v>8224</v>
      </c>
      <c r="H2417" t="s">
        <v>8246</v>
      </c>
      <c r="I2417">
        <v>1468615346</v>
      </c>
      <c r="J2417" s="10">
        <f t="shared" si="148"/>
        <v>42566.862800925926</v>
      </c>
      <c r="K2417">
        <v>1466023346</v>
      </c>
      <c r="L2417" s="10">
        <f t="shared" si="149"/>
        <v>42536.862800925926</v>
      </c>
      <c r="M2417" t="b">
        <v>0</v>
      </c>
      <c r="N2417">
        <v>6</v>
      </c>
      <c r="O2417" t="b">
        <v>0</v>
      </c>
      <c r="P2417" t="s">
        <v>8284</v>
      </c>
      <c r="Q2417" s="5">
        <f t="shared" si="150"/>
        <v>5.5833333333333334E-3</v>
      </c>
      <c r="R2417" s="6">
        <f t="shared" si="151"/>
        <v>55.833333333333336</v>
      </c>
      <c r="S2417" t="s">
        <v>8336</v>
      </c>
      <c r="T2417" t="s">
        <v>8337</v>
      </c>
    </row>
    <row r="2418" spans="1:20" ht="43.2" x14ac:dyDescent="0.3">
      <c r="A2418">
        <v>2416</v>
      </c>
      <c r="B2418" s="3" t="s">
        <v>2417</v>
      </c>
      <c r="C2418" s="3" t="s">
        <v>6526</v>
      </c>
      <c r="D2418">
        <v>20000</v>
      </c>
      <c r="E2418">
        <v>5</v>
      </c>
      <c r="F2418" t="s">
        <v>8221</v>
      </c>
      <c r="G2418" t="s">
        <v>8224</v>
      </c>
      <c r="H2418" t="s">
        <v>8246</v>
      </c>
      <c r="I2418">
        <v>1426345200</v>
      </c>
      <c r="J2418" s="10">
        <f t="shared" si="148"/>
        <v>42077.625</v>
      </c>
      <c r="K2418">
        <v>1421343743</v>
      </c>
      <c r="L2418" s="10">
        <f t="shared" si="149"/>
        <v>42019.737766203703</v>
      </c>
      <c r="M2418" t="b">
        <v>0</v>
      </c>
      <c r="N2418">
        <v>1</v>
      </c>
      <c r="O2418" t="b">
        <v>0</v>
      </c>
      <c r="P2418" t="s">
        <v>8284</v>
      </c>
      <c r="Q2418" s="5">
        <f t="shared" si="150"/>
        <v>2.5000000000000001E-4</v>
      </c>
      <c r="R2418" s="6">
        <f t="shared" si="151"/>
        <v>5</v>
      </c>
      <c r="S2418" t="s">
        <v>8336</v>
      </c>
      <c r="T2418" t="s">
        <v>8337</v>
      </c>
    </row>
    <row r="2419" spans="1:20" ht="43.2" x14ac:dyDescent="0.3">
      <c r="A2419">
        <v>2417</v>
      </c>
      <c r="B2419" s="3" t="s">
        <v>2418</v>
      </c>
      <c r="C2419" s="3" t="s">
        <v>6527</v>
      </c>
      <c r="D2419">
        <v>1000</v>
      </c>
      <c r="E2419">
        <v>0</v>
      </c>
      <c r="F2419" t="s">
        <v>8221</v>
      </c>
      <c r="G2419" t="s">
        <v>8224</v>
      </c>
      <c r="H2419" t="s">
        <v>8246</v>
      </c>
      <c r="I2419">
        <v>1407705187</v>
      </c>
      <c r="J2419" s="10">
        <f t="shared" si="148"/>
        <v>41861.884108796294</v>
      </c>
      <c r="K2419">
        <v>1405113187</v>
      </c>
      <c r="L2419" s="10">
        <f t="shared" si="149"/>
        <v>41831.884108796294</v>
      </c>
      <c r="M2419" t="b">
        <v>0</v>
      </c>
      <c r="N2419">
        <v>0</v>
      </c>
      <c r="O2419" t="b">
        <v>0</v>
      </c>
      <c r="P2419" t="s">
        <v>8284</v>
      </c>
      <c r="Q2419" s="5">
        <f t="shared" si="150"/>
        <v>0</v>
      </c>
      <c r="R2419" s="6" t="e">
        <f t="shared" si="151"/>
        <v>#DIV/0!</v>
      </c>
      <c r="S2419" t="s">
        <v>8336</v>
      </c>
      <c r="T2419" t="s">
        <v>8337</v>
      </c>
    </row>
    <row r="2420" spans="1:20" x14ac:dyDescent="0.3">
      <c r="A2420">
        <v>2418</v>
      </c>
      <c r="B2420" s="3" t="s">
        <v>2419</v>
      </c>
      <c r="C2420" s="3" t="s">
        <v>6528</v>
      </c>
      <c r="D2420">
        <v>25000</v>
      </c>
      <c r="E2420">
        <v>5</v>
      </c>
      <c r="F2420" t="s">
        <v>8221</v>
      </c>
      <c r="G2420" t="s">
        <v>8224</v>
      </c>
      <c r="H2420" t="s">
        <v>8246</v>
      </c>
      <c r="I2420">
        <v>1427225644</v>
      </c>
      <c r="J2420" s="10">
        <f t="shared" si="148"/>
        <v>42087.815324074079</v>
      </c>
      <c r="K2420">
        <v>1422045244</v>
      </c>
      <c r="L2420" s="10">
        <f t="shared" si="149"/>
        <v>42027.856990740736</v>
      </c>
      <c r="M2420" t="b">
        <v>0</v>
      </c>
      <c r="N2420">
        <v>5</v>
      </c>
      <c r="O2420" t="b">
        <v>0</v>
      </c>
      <c r="P2420" t="s">
        <v>8284</v>
      </c>
      <c r="Q2420" s="5">
        <f t="shared" si="150"/>
        <v>2.0000000000000001E-4</v>
      </c>
      <c r="R2420" s="6">
        <f t="shared" si="151"/>
        <v>1</v>
      </c>
      <c r="S2420" t="s">
        <v>8336</v>
      </c>
      <c r="T2420" t="s">
        <v>8337</v>
      </c>
    </row>
    <row r="2421" spans="1:20" ht="43.2" x14ac:dyDescent="0.3">
      <c r="A2421">
        <v>2419</v>
      </c>
      <c r="B2421" s="3" t="s">
        <v>2420</v>
      </c>
      <c r="C2421" s="3" t="s">
        <v>6529</v>
      </c>
      <c r="D2421">
        <v>3000</v>
      </c>
      <c r="E2421">
        <v>0</v>
      </c>
      <c r="F2421" t="s">
        <v>8221</v>
      </c>
      <c r="G2421" t="s">
        <v>8224</v>
      </c>
      <c r="H2421" t="s">
        <v>8246</v>
      </c>
      <c r="I2421">
        <v>1424281389</v>
      </c>
      <c r="J2421" s="10">
        <f t="shared" si="148"/>
        <v>42053.738298611104</v>
      </c>
      <c r="K2421">
        <v>1419097389</v>
      </c>
      <c r="L2421" s="10">
        <f t="shared" si="149"/>
        <v>41993.738298611104</v>
      </c>
      <c r="M2421" t="b">
        <v>0</v>
      </c>
      <c r="N2421">
        <v>0</v>
      </c>
      <c r="O2421" t="b">
        <v>0</v>
      </c>
      <c r="P2421" t="s">
        <v>8284</v>
      </c>
      <c r="Q2421" s="5">
        <f t="shared" si="150"/>
        <v>0</v>
      </c>
      <c r="R2421" s="6" t="e">
        <f t="shared" si="151"/>
        <v>#DIV/0!</v>
      </c>
      <c r="S2421" t="s">
        <v>8336</v>
      </c>
      <c r="T2421" t="s">
        <v>8337</v>
      </c>
    </row>
    <row r="2422" spans="1:20" ht="43.2" x14ac:dyDescent="0.3">
      <c r="A2422">
        <v>2420</v>
      </c>
      <c r="B2422" s="3" t="s">
        <v>2421</v>
      </c>
      <c r="C2422" s="3" t="s">
        <v>6530</v>
      </c>
      <c r="D2422">
        <v>16870</v>
      </c>
      <c r="E2422">
        <v>2501</v>
      </c>
      <c r="F2422" t="s">
        <v>8221</v>
      </c>
      <c r="G2422" t="s">
        <v>8224</v>
      </c>
      <c r="H2422" t="s">
        <v>8246</v>
      </c>
      <c r="I2422">
        <v>1415583695</v>
      </c>
      <c r="J2422" s="10">
        <f t="shared" si="148"/>
        <v>41953.070543981477</v>
      </c>
      <c r="K2422">
        <v>1410396095</v>
      </c>
      <c r="L2422" s="10">
        <f t="shared" si="149"/>
        <v>41893.028877314813</v>
      </c>
      <c r="M2422" t="b">
        <v>0</v>
      </c>
      <c r="N2422">
        <v>36</v>
      </c>
      <c r="O2422" t="b">
        <v>0</v>
      </c>
      <c r="P2422" t="s">
        <v>8284</v>
      </c>
      <c r="Q2422" s="5">
        <f t="shared" si="150"/>
        <v>0.14825133372851215</v>
      </c>
      <c r="R2422" s="6">
        <f t="shared" si="151"/>
        <v>69.472222222222229</v>
      </c>
      <c r="S2422" t="s">
        <v>8336</v>
      </c>
      <c r="T2422" t="s">
        <v>8337</v>
      </c>
    </row>
    <row r="2423" spans="1:20" ht="28.8" x14ac:dyDescent="0.3">
      <c r="A2423">
        <v>2421</v>
      </c>
      <c r="B2423" s="3" t="s">
        <v>2422</v>
      </c>
      <c r="C2423" s="3" t="s">
        <v>6531</v>
      </c>
      <c r="D2423">
        <v>6000</v>
      </c>
      <c r="E2423">
        <v>1</v>
      </c>
      <c r="F2423" t="s">
        <v>8221</v>
      </c>
      <c r="G2423" t="s">
        <v>8224</v>
      </c>
      <c r="H2423" t="s">
        <v>8246</v>
      </c>
      <c r="I2423">
        <v>1424536196</v>
      </c>
      <c r="J2423" s="10">
        <f t="shared" si="148"/>
        <v>42056.687453703707</v>
      </c>
      <c r="K2423">
        <v>1421944196</v>
      </c>
      <c r="L2423" s="10">
        <f t="shared" si="149"/>
        <v>42026.687453703707</v>
      </c>
      <c r="M2423" t="b">
        <v>0</v>
      </c>
      <c r="N2423">
        <v>1</v>
      </c>
      <c r="O2423" t="b">
        <v>0</v>
      </c>
      <c r="P2423" t="s">
        <v>8284</v>
      </c>
      <c r="Q2423" s="5">
        <f t="shared" si="150"/>
        <v>1.6666666666666666E-4</v>
      </c>
      <c r="R2423" s="6">
        <f t="shared" si="151"/>
        <v>1</v>
      </c>
      <c r="S2423" t="s">
        <v>8336</v>
      </c>
      <c r="T2423" t="s">
        <v>8337</v>
      </c>
    </row>
    <row r="2424" spans="1:20" ht="28.8" x14ac:dyDescent="0.3">
      <c r="A2424">
        <v>2422</v>
      </c>
      <c r="B2424" s="3" t="s">
        <v>2423</v>
      </c>
      <c r="C2424" s="3" t="s">
        <v>6532</v>
      </c>
      <c r="D2424">
        <v>500</v>
      </c>
      <c r="E2424">
        <v>1</v>
      </c>
      <c r="F2424" t="s">
        <v>8221</v>
      </c>
      <c r="G2424" t="s">
        <v>8224</v>
      </c>
      <c r="H2424" t="s">
        <v>8246</v>
      </c>
      <c r="I2424">
        <v>1426091036</v>
      </c>
      <c r="J2424" s="10">
        <f t="shared" si="148"/>
        <v>42074.683287037042</v>
      </c>
      <c r="K2424">
        <v>1423502636</v>
      </c>
      <c r="L2424" s="10">
        <f t="shared" si="149"/>
        <v>42044.724953703699</v>
      </c>
      <c r="M2424" t="b">
        <v>0</v>
      </c>
      <c r="N2424">
        <v>1</v>
      </c>
      <c r="O2424" t="b">
        <v>0</v>
      </c>
      <c r="P2424" t="s">
        <v>8284</v>
      </c>
      <c r="Q2424" s="5">
        <f t="shared" si="150"/>
        <v>2E-3</v>
      </c>
      <c r="R2424" s="6">
        <f t="shared" si="151"/>
        <v>1</v>
      </c>
      <c r="S2424" t="s">
        <v>8336</v>
      </c>
      <c r="T2424" t="s">
        <v>8337</v>
      </c>
    </row>
    <row r="2425" spans="1:20" ht="43.2" x14ac:dyDescent="0.3">
      <c r="A2425">
        <v>2423</v>
      </c>
      <c r="B2425" s="3" t="s">
        <v>2424</v>
      </c>
      <c r="C2425" s="3" t="s">
        <v>6533</v>
      </c>
      <c r="D2425">
        <v>60000</v>
      </c>
      <c r="E2425">
        <v>8</v>
      </c>
      <c r="F2425" t="s">
        <v>8221</v>
      </c>
      <c r="G2425" t="s">
        <v>8224</v>
      </c>
      <c r="H2425" t="s">
        <v>8246</v>
      </c>
      <c r="I2425">
        <v>1420044890</v>
      </c>
      <c r="J2425" s="10">
        <f t="shared" si="148"/>
        <v>42004.704745370371</v>
      </c>
      <c r="K2425">
        <v>1417452890</v>
      </c>
      <c r="L2425" s="10">
        <f t="shared" si="149"/>
        <v>41974.704745370371</v>
      </c>
      <c r="M2425" t="b">
        <v>0</v>
      </c>
      <c r="N2425">
        <v>1</v>
      </c>
      <c r="O2425" t="b">
        <v>0</v>
      </c>
      <c r="P2425" t="s">
        <v>8284</v>
      </c>
      <c r="Q2425" s="5">
        <f t="shared" si="150"/>
        <v>1.3333333333333334E-4</v>
      </c>
      <c r="R2425" s="6">
        <f t="shared" si="151"/>
        <v>8</v>
      </c>
      <c r="S2425" t="s">
        <v>8336</v>
      </c>
      <c r="T2425" t="s">
        <v>8337</v>
      </c>
    </row>
    <row r="2426" spans="1:20" ht="28.8" x14ac:dyDescent="0.3">
      <c r="A2426">
        <v>2424</v>
      </c>
      <c r="B2426" s="3" t="s">
        <v>2425</v>
      </c>
      <c r="C2426" s="3" t="s">
        <v>6534</v>
      </c>
      <c r="D2426">
        <v>25000</v>
      </c>
      <c r="E2426">
        <v>310</v>
      </c>
      <c r="F2426" t="s">
        <v>8221</v>
      </c>
      <c r="G2426" t="s">
        <v>8224</v>
      </c>
      <c r="H2426" t="s">
        <v>8246</v>
      </c>
      <c r="I2426">
        <v>1414445108</v>
      </c>
      <c r="J2426" s="10">
        <f t="shared" si="148"/>
        <v>41939.892453703702</v>
      </c>
      <c r="K2426">
        <v>1411853108</v>
      </c>
      <c r="L2426" s="10">
        <f t="shared" si="149"/>
        <v>41909.892453703702</v>
      </c>
      <c r="M2426" t="b">
        <v>0</v>
      </c>
      <c r="N2426">
        <v>9</v>
      </c>
      <c r="O2426" t="b">
        <v>0</v>
      </c>
      <c r="P2426" t="s">
        <v>8284</v>
      </c>
      <c r="Q2426" s="5">
        <f t="shared" si="150"/>
        <v>1.24E-2</v>
      </c>
      <c r="R2426" s="6">
        <f t="shared" si="151"/>
        <v>34.444444444444443</v>
      </c>
      <c r="S2426" t="s">
        <v>8336</v>
      </c>
      <c r="T2426" t="s">
        <v>8337</v>
      </c>
    </row>
    <row r="2427" spans="1:20" ht="57.6" x14ac:dyDescent="0.3">
      <c r="A2427">
        <v>2425</v>
      </c>
      <c r="B2427" s="3" t="s">
        <v>2426</v>
      </c>
      <c r="C2427" s="3" t="s">
        <v>6535</v>
      </c>
      <c r="D2427">
        <v>3500</v>
      </c>
      <c r="E2427">
        <v>1</v>
      </c>
      <c r="F2427" t="s">
        <v>8221</v>
      </c>
      <c r="G2427" t="s">
        <v>8224</v>
      </c>
      <c r="H2427" t="s">
        <v>8246</v>
      </c>
      <c r="I2427">
        <v>1464386640</v>
      </c>
      <c r="J2427" s="10">
        <f t="shared" si="148"/>
        <v>42517.919444444444</v>
      </c>
      <c r="K2427">
        <v>1463090149</v>
      </c>
      <c r="L2427" s="10">
        <f t="shared" si="149"/>
        <v>42502.913761574076</v>
      </c>
      <c r="M2427" t="b">
        <v>0</v>
      </c>
      <c r="N2427">
        <v>1</v>
      </c>
      <c r="O2427" t="b">
        <v>0</v>
      </c>
      <c r="P2427" t="s">
        <v>8284</v>
      </c>
      <c r="Q2427" s="5">
        <f t="shared" si="150"/>
        <v>2.8571428571428574E-4</v>
      </c>
      <c r="R2427" s="6">
        <f t="shared" si="151"/>
        <v>1</v>
      </c>
      <c r="S2427" t="s">
        <v>8336</v>
      </c>
      <c r="T2427" t="s">
        <v>8337</v>
      </c>
    </row>
    <row r="2428" spans="1:20" ht="43.2" x14ac:dyDescent="0.3">
      <c r="A2428">
        <v>2426</v>
      </c>
      <c r="B2428" s="3" t="s">
        <v>2427</v>
      </c>
      <c r="C2428" s="3" t="s">
        <v>6536</v>
      </c>
      <c r="D2428">
        <v>20000</v>
      </c>
      <c r="E2428">
        <v>0</v>
      </c>
      <c r="F2428" t="s">
        <v>8221</v>
      </c>
      <c r="G2428" t="s">
        <v>8224</v>
      </c>
      <c r="H2428" t="s">
        <v>8246</v>
      </c>
      <c r="I2428">
        <v>1439006692</v>
      </c>
      <c r="J2428" s="10">
        <f t="shared" si="148"/>
        <v>42224.170046296291</v>
      </c>
      <c r="K2428">
        <v>1433822692</v>
      </c>
      <c r="L2428" s="10">
        <f t="shared" si="149"/>
        <v>42164.170046296291</v>
      </c>
      <c r="M2428" t="b">
        <v>0</v>
      </c>
      <c r="N2428">
        <v>0</v>
      </c>
      <c r="O2428" t="b">
        <v>0</v>
      </c>
      <c r="P2428" t="s">
        <v>8284</v>
      </c>
      <c r="Q2428" s="5">
        <f t="shared" si="150"/>
        <v>0</v>
      </c>
      <c r="R2428" s="6" t="e">
        <f t="shared" si="151"/>
        <v>#DIV/0!</v>
      </c>
      <c r="S2428" t="s">
        <v>8336</v>
      </c>
      <c r="T2428" t="s">
        <v>8337</v>
      </c>
    </row>
    <row r="2429" spans="1:20" ht="28.8" x14ac:dyDescent="0.3">
      <c r="A2429">
        <v>2427</v>
      </c>
      <c r="B2429" s="3" t="s">
        <v>2428</v>
      </c>
      <c r="C2429" s="3" t="s">
        <v>6537</v>
      </c>
      <c r="D2429">
        <v>50000</v>
      </c>
      <c r="E2429">
        <v>1</v>
      </c>
      <c r="F2429" t="s">
        <v>8221</v>
      </c>
      <c r="G2429" t="s">
        <v>8224</v>
      </c>
      <c r="H2429" t="s">
        <v>8246</v>
      </c>
      <c r="I2429">
        <v>1458715133</v>
      </c>
      <c r="J2429" s="10">
        <f t="shared" si="148"/>
        <v>42452.277002314819</v>
      </c>
      <c r="K2429">
        <v>1455262733</v>
      </c>
      <c r="L2429" s="10">
        <f t="shared" si="149"/>
        <v>42412.318668981476</v>
      </c>
      <c r="M2429" t="b">
        <v>0</v>
      </c>
      <c r="N2429">
        <v>1</v>
      </c>
      <c r="O2429" t="b">
        <v>0</v>
      </c>
      <c r="P2429" t="s">
        <v>8284</v>
      </c>
      <c r="Q2429" s="5">
        <f t="shared" si="150"/>
        <v>2.0000000000000002E-5</v>
      </c>
      <c r="R2429" s="6">
        <f t="shared" si="151"/>
        <v>1</v>
      </c>
      <c r="S2429" t="s">
        <v>8336</v>
      </c>
      <c r="T2429" t="s">
        <v>8337</v>
      </c>
    </row>
    <row r="2430" spans="1:20" ht="28.8" x14ac:dyDescent="0.3">
      <c r="A2430">
        <v>2428</v>
      </c>
      <c r="B2430" s="3" t="s">
        <v>2429</v>
      </c>
      <c r="C2430" s="3" t="s">
        <v>6538</v>
      </c>
      <c r="D2430">
        <v>35000</v>
      </c>
      <c r="E2430">
        <v>1</v>
      </c>
      <c r="F2430" t="s">
        <v>8221</v>
      </c>
      <c r="G2430" t="s">
        <v>8224</v>
      </c>
      <c r="H2430" t="s">
        <v>8246</v>
      </c>
      <c r="I2430">
        <v>1426182551</v>
      </c>
      <c r="J2430" s="10">
        <f t="shared" si="148"/>
        <v>42075.742488425924</v>
      </c>
      <c r="K2430">
        <v>1423594151</v>
      </c>
      <c r="L2430" s="10">
        <f t="shared" si="149"/>
        <v>42045.784155092595</v>
      </c>
      <c r="M2430" t="b">
        <v>0</v>
      </c>
      <c r="N2430">
        <v>1</v>
      </c>
      <c r="O2430" t="b">
        <v>0</v>
      </c>
      <c r="P2430" t="s">
        <v>8284</v>
      </c>
      <c r="Q2430" s="5">
        <f t="shared" si="150"/>
        <v>2.8571428571428571E-5</v>
      </c>
      <c r="R2430" s="6">
        <f t="shared" si="151"/>
        <v>1</v>
      </c>
      <c r="S2430" t="s">
        <v>8336</v>
      </c>
      <c r="T2430" t="s">
        <v>8337</v>
      </c>
    </row>
    <row r="2431" spans="1:20" ht="43.2" x14ac:dyDescent="0.3">
      <c r="A2431">
        <v>2429</v>
      </c>
      <c r="B2431" s="3" t="s">
        <v>2430</v>
      </c>
      <c r="C2431" s="3" t="s">
        <v>6539</v>
      </c>
      <c r="D2431">
        <v>140000</v>
      </c>
      <c r="E2431">
        <v>2005</v>
      </c>
      <c r="F2431" t="s">
        <v>8221</v>
      </c>
      <c r="G2431" t="s">
        <v>8234</v>
      </c>
      <c r="H2431" t="s">
        <v>8254</v>
      </c>
      <c r="I2431">
        <v>1486313040</v>
      </c>
      <c r="J2431" s="10">
        <f t="shared" si="148"/>
        <v>42771.697222222225</v>
      </c>
      <c r="K2431">
        <v>1483131966</v>
      </c>
      <c r="L2431" s="10">
        <f t="shared" si="149"/>
        <v>42734.879236111112</v>
      </c>
      <c r="M2431" t="b">
        <v>0</v>
      </c>
      <c r="N2431">
        <v>4</v>
      </c>
      <c r="O2431" t="b">
        <v>0</v>
      </c>
      <c r="P2431" t="s">
        <v>8284</v>
      </c>
      <c r="Q2431" s="5">
        <f t="shared" si="150"/>
        <v>1.4321428571428572E-2</v>
      </c>
      <c r="R2431" s="6">
        <f t="shared" si="151"/>
        <v>501.25</v>
      </c>
      <c r="S2431" t="s">
        <v>8336</v>
      </c>
      <c r="T2431" t="s">
        <v>8337</v>
      </c>
    </row>
    <row r="2432" spans="1:20" ht="57.6" x14ac:dyDescent="0.3">
      <c r="A2432">
        <v>2430</v>
      </c>
      <c r="B2432" s="3" t="s">
        <v>2431</v>
      </c>
      <c r="C2432" s="3" t="s">
        <v>6540</v>
      </c>
      <c r="D2432">
        <v>3000</v>
      </c>
      <c r="E2432">
        <v>21</v>
      </c>
      <c r="F2432" t="s">
        <v>8221</v>
      </c>
      <c r="G2432" t="s">
        <v>8224</v>
      </c>
      <c r="H2432" t="s">
        <v>8246</v>
      </c>
      <c r="I2432">
        <v>1455246504</v>
      </c>
      <c r="J2432" s="10">
        <f t="shared" si="148"/>
        <v>42412.130833333329</v>
      </c>
      <c r="K2432">
        <v>1452654504</v>
      </c>
      <c r="L2432" s="10">
        <f t="shared" si="149"/>
        <v>42382.130833333329</v>
      </c>
      <c r="M2432" t="b">
        <v>0</v>
      </c>
      <c r="N2432">
        <v>2</v>
      </c>
      <c r="O2432" t="b">
        <v>0</v>
      </c>
      <c r="P2432" t="s">
        <v>8284</v>
      </c>
      <c r="Q2432" s="5">
        <f t="shared" si="150"/>
        <v>7.0000000000000001E-3</v>
      </c>
      <c r="R2432" s="6">
        <f t="shared" si="151"/>
        <v>10.5</v>
      </c>
      <c r="S2432" t="s">
        <v>8336</v>
      </c>
      <c r="T2432" t="s">
        <v>8337</v>
      </c>
    </row>
    <row r="2433" spans="1:20" ht="28.8" x14ac:dyDescent="0.3">
      <c r="A2433">
        <v>2431</v>
      </c>
      <c r="B2433" s="3" t="s">
        <v>2432</v>
      </c>
      <c r="C2433" s="3" t="s">
        <v>6541</v>
      </c>
      <c r="D2433">
        <v>100000</v>
      </c>
      <c r="E2433">
        <v>2</v>
      </c>
      <c r="F2433" t="s">
        <v>8221</v>
      </c>
      <c r="G2433" t="s">
        <v>8224</v>
      </c>
      <c r="H2433" t="s">
        <v>8246</v>
      </c>
      <c r="I2433">
        <v>1467080613</v>
      </c>
      <c r="J2433" s="10">
        <f t="shared" si="148"/>
        <v>42549.099687499998</v>
      </c>
      <c r="K2433">
        <v>1461896613</v>
      </c>
      <c r="L2433" s="10">
        <f t="shared" si="149"/>
        <v>42489.099687499998</v>
      </c>
      <c r="M2433" t="b">
        <v>0</v>
      </c>
      <c r="N2433">
        <v>2</v>
      </c>
      <c r="O2433" t="b">
        <v>0</v>
      </c>
      <c r="P2433" t="s">
        <v>8284</v>
      </c>
      <c r="Q2433" s="5">
        <f t="shared" si="150"/>
        <v>2.0000000000000002E-5</v>
      </c>
      <c r="R2433" s="6">
        <f t="shared" si="151"/>
        <v>1</v>
      </c>
      <c r="S2433" t="s">
        <v>8336</v>
      </c>
      <c r="T2433" t="s">
        <v>8337</v>
      </c>
    </row>
    <row r="2434" spans="1:20" ht="43.2" x14ac:dyDescent="0.3">
      <c r="A2434">
        <v>2432</v>
      </c>
      <c r="B2434" s="3" t="s">
        <v>2433</v>
      </c>
      <c r="C2434" s="3" t="s">
        <v>6542</v>
      </c>
      <c r="D2434">
        <v>14000</v>
      </c>
      <c r="E2434">
        <v>2</v>
      </c>
      <c r="F2434" t="s">
        <v>8221</v>
      </c>
      <c r="G2434" t="s">
        <v>8224</v>
      </c>
      <c r="H2434" t="s">
        <v>8246</v>
      </c>
      <c r="I2434">
        <v>1425791697</v>
      </c>
      <c r="J2434" s="10">
        <f t="shared" si="148"/>
        <v>42071.218715277777</v>
      </c>
      <c r="K2434">
        <v>1423199697</v>
      </c>
      <c r="L2434" s="10">
        <f t="shared" si="149"/>
        <v>42041.218715277777</v>
      </c>
      <c r="M2434" t="b">
        <v>0</v>
      </c>
      <c r="N2434">
        <v>2</v>
      </c>
      <c r="O2434" t="b">
        <v>0</v>
      </c>
      <c r="P2434" t="s">
        <v>8284</v>
      </c>
      <c r="Q2434" s="5">
        <f t="shared" si="150"/>
        <v>1.4285714285714287E-4</v>
      </c>
      <c r="R2434" s="6">
        <f t="shared" si="151"/>
        <v>1</v>
      </c>
      <c r="S2434" t="s">
        <v>8336</v>
      </c>
      <c r="T2434" t="s">
        <v>8337</v>
      </c>
    </row>
    <row r="2435" spans="1:20" ht="43.2" x14ac:dyDescent="0.3">
      <c r="A2435">
        <v>2433</v>
      </c>
      <c r="B2435" s="3" t="s">
        <v>2434</v>
      </c>
      <c r="C2435" s="3" t="s">
        <v>6543</v>
      </c>
      <c r="D2435">
        <v>10000</v>
      </c>
      <c r="E2435">
        <v>0</v>
      </c>
      <c r="F2435" t="s">
        <v>8221</v>
      </c>
      <c r="G2435" t="s">
        <v>8224</v>
      </c>
      <c r="H2435" t="s">
        <v>8246</v>
      </c>
      <c r="I2435">
        <v>1456608943</v>
      </c>
      <c r="J2435" s="10">
        <f t="shared" ref="J2435:J2498" si="152">(((I2435/60)/60)/24)+DATE(1970,1,1)</f>
        <v>42427.89980324074</v>
      </c>
      <c r="K2435">
        <v>1454016943</v>
      </c>
      <c r="L2435" s="10">
        <f t="shared" ref="L2435:L2498" si="153">(((K2435/60)/60)/24)+DATE(1970,1,1)</f>
        <v>42397.89980324074</v>
      </c>
      <c r="M2435" t="b">
        <v>0</v>
      </c>
      <c r="N2435">
        <v>0</v>
      </c>
      <c r="O2435" t="b">
        <v>0</v>
      </c>
      <c r="P2435" t="s">
        <v>8284</v>
      </c>
      <c r="Q2435" s="5">
        <f t="shared" ref="Q2435:Q2498" si="154">E2435/D2435</f>
        <v>0</v>
      </c>
      <c r="R2435" s="6" t="e">
        <f t="shared" ref="R2435:R2498" si="155">E2435/N2435</f>
        <v>#DIV/0!</v>
      </c>
      <c r="S2435" t="s">
        <v>8336</v>
      </c>
      <c r="T2435" t="s">
        <v>8337</v>
      </c>
    </row>
    <row r="2436" spans="1:20" ht="43.2" x14ac:dyDescent="0.3">
      <c r="A2436">
        <v>2434</v>
      </c>
      <c r="B2436" s="3" t="s">
        <v>2435</v>
      </c>
      <c r="C2436" s="3" t="s">
        <v>6544</v>
      </c>
      <c r="D2436">
        <v>20000</v>
      </c>
      <c r="E2436">
        <v>26</v>
      </c>
      <c r="F2436" t="s">
        <v>8221</v>
      </c>
      <c r="G2436" t="s">
        <v>8224</v>
      </c>
      <c r="H2436" t="s">
        <v>8246</v>
      </c>
      <c r="I2436">
        <v>1438662474</v>
      </c>
      <c r="J2436" s="10">
        <f t="shared" si="152"/>
        <v>42220.18604166666</v>
      </c>
      <c r="K2436">
        <v>1435206474</v>
      </c>
      <c r="L2436" s="10">
        <f t="shared" si="153"/>
        <v>42180.18604166666</v>
      </c>
      <c r="M2436" t="b">
        <v>0</v>
      </c>
      <c r="N2436">
        <v>2</v>
      </c>
      <c r="O2436" t="b">
        <v>0</v>
      </c>
      <c r="P2436" t="s">
        <v>8284</v>
      </c>
      <c r="Q2436" s="5">
        <f t="shared" si="154"/>
        <v>1.2999999999999999E-3</v>
      </c>
      <c r="R2436" s="6">
        <f t="shared" si="155"/>
        <v>13</v>
      </c>
      <c r="S2436" t="s">
        <v>8336</v>
      </c>
      <c r="T2436" t="s">
        <v>8337</v>
      </c>
    </row>
    <row r="2437" spans="1:20" ht="43.2" x14ac:dyDescent="0.3">
      <c r="A2437">
        <v>2435</v>
      </c>
      <c r="B2437" s="3" t="s">
        <v>2436</v>
      </c>
      <c r="C2437" s="3" t="s">
        <v>6545</v>
      </c>
      <c r="D2437">
        <v>250000</v>
      </c>
      <c r="E2437">
        <v>1224</v>
      </c>
      <c r="F2437" t="s">
        <v>8221</v>
      </c>
      <c r="G2437" t="s">
        <v>8235</v>
      </c>
      <c r="H2437" t="s">
        <v>8255</v>
      </c>
      <c r="I2437">
        <v>1444027186</v>
      </c>
      <c r="J2437" s="10">
        <f t="shared" si="152"/>
        <v>42282.277615740735</v>
      </c>
      <c r="K2437">
        <v>1441435186</v>
      </c>
      <c r="L2437" s="10">
        <f t="shared" si="153"/>
        <v>42252.277615740735</v>
      </c>
      <c r="M2437" t="b">
        <v>0</v>
      </c>
      <c r="N2437">
        <v>4</v>
      </c>
      <c r="O2437" t="b">
        <v>0</v>
      </c>
      <c r="P2437" t="s">
        <v>8284</v>
      </c>
      <c r="Q2437" s="5">
        <f t="shared" si="154"/>
        <v>4.8960000000000002E-3</v>
      </c>
      <c r="R2437" s="6">
        <f t="shared" si="155"/>
        <v>306</v>
      </c>
      <c r="S2437" t="s">
        <v>8336</v>
      </c>
      <c r="T2437" t="s">
        <v>8337</v>
      </c>
    </row>
    <row r="2438" spans="1:20" ht="43.2" x14ac:dyDescent="0.3">
      <c r="A2438">
        <v>2436</v>
      </c>
      <c r="B2438" s="3" t="s">
        <v>2437</v>
      </c>
      <c r="C2438" s="3" t="s">
        <v>6546</v>
      </c>
      <c r="D2438">
        <v>117000</v>
      </c>
      <c r="E2438">
        <v>45</v>
      </c>
      <c r="F2438" t="s">
        <v>8221</v>
      </c>
      <c r="G2438" t="s">
        <v>8229</v>
      </c>
      <c r="H2438" t="s">
        <v>8251</v>
      </c>
      <c r="I2438">
        <v>1454078770</v>
      </c>
      <c r="J2438" s="10">
        <f t="shared" si="152"/>
        <v>42398.615393518514</v>
      </c>
      <c r="K2438">
        <v>1448894770</v>
      </c>
      <c r="L2438" s="10">
        <f t="shared" si="153"/>
        <v>42338.615393518514</v>
      </c>
      <c r="M2438" t="b">
        <v>0</v>
      </c>
      <c r="N2438">
        <v>2</v>
      </c>
      <c r="O2438" t="b">
        <v>0</v>
      </c>
      <c r="P2438" t="s">
        <v>8284</v>
      </c>
      <c r="Q2438" s="5">
        <f t="shared" si="154"/>
        <v>3.8461538461538462E-4</v>
      </c>
      <c r="R2438" s="6">
        <f t="shared" si="155"/>
        <v>22.5</v>
      </c>
      <c r="S2438" t="s">
        <v>8336</v>
      </c>
      <c r="T2438" t="s">
        <v>8337</v>
      </c>
    </row>
    <row r="2439" spans="1:20" ht="43.2" x14ac:dyDescent="0.3">
      <c r="A2439">
        <v>2437</v>
      </c>
      <c r="B2439" s="3" t="s">
        <v>2438</v>
      </c>
      <c r="C2439" s="3" t="s">
        <v>6547</v>
      </c>
      <c r="D2439">
        <v>8000</v>
      </c>
      <c r="E2439">
        <v>0</v>
      </c>
      <c r="F2439" t="s">
        <v>8221</v>
      </c>
      <c r="G2439" t="s">
        <v>8224</v>
      </c>
      <c r="H2439" t="s">
        <v>8246</v>
      </c>
      <c r="I2439">
        <v>1426615200</v>
      </c>
      <c r="J2439" s="10">
        <f t="shared" si="152"/>
        <v>42080.75</v>
      </c>
      <c r="K2439">
        <v>1422400188</v>
      </c>
      <c r="L2439" s="10">
        <f t="shared" si="153"/>
        <v>42031.965138888889</v>
      </c>
      <c r="M2439" t="b">
        <v>0</v>
      </c>
      <c r="N2439">
        <v>0</v>
      </c>
      <c r="O2439" t="b">
        <v>0</v>
      </c>
      <c r="P2439" t="s">
        <v>8284</v>
      </c>
      <c r="Q2439" s="5">
        <f t="shared" si="154"/>
        <v>0</v>
      </c>
      <c r="R2439" s="6" t="e">
        <f t="shared" si="155"/>
        <v>#DIV/0!</v>
      </c>
      <c r="S2439" t="s">
        <v>8336</v>
      </c>
      <c r="T2439" t="s">
        <v>8337</v>
      </c>
    </row>
    <row r="2440" spans="1:20" ht="43.2" x14ac:dyDescent="0.3">
      <c r="A2440">
        <v>2438</v>
      </c>
      <c r="B2440" s="3" t="s">
        <v>2439</v>
      </c>
      <c r="C2440" s="3" t="s">
        <v>6548</v>
      </c>
      <c r="D2440">
        <v>15000</v>
      </c>
      <c r="E2440">
        <v>50</v>
      </c>
      <c r="F2440" t="s">
        <v>8221</v>
      </c>
      <c r="G2440" t="s">
        <v>8224</v>
      </c>
      <c r="H2440" t="s">
        <v>8246</v>
      </c>
      <c r="I2440">
        <v>1449529062</v>
      </c>
      <c r="J2440" s="10">
        <f t="shared" si="152"/>
        <v>42345.956736111111</v>
      </c>
      <c r="K2440">
        <v>1444341462</v>
      </c>
      <c r="L2440" s="10">
        <f t="shared" si="153"/>
        <v>42285.91506944444</v>
      </c>
      <c r="M2440" t="b">
        <v>0</v>
      </c>
      <c r="N2440">
        <v>1</v>
      </c>
      <c r="O2440" t="b">
        <v>0</v>
      </c>
      <c r="P2440" t="s">
        <v>8284</v>
      </c>
      <c r="Q2440" s="5">
        <f t="shared" si="154"/>
        <v>3.3333333333333335E-3</v>
      </c>
      <c r="R2440" s="6">
        <f t="shared" si="155"/>
        <v>50</v>
      </c>
      <c r="S2440" t="s">
        <v>8336</v>
      </c>
      <c r="T2440" t="s">
        <v>8337</v>
      </c>
    </row>
    <row r="2441" spans="1:20" ht="57.6" x14ac:dyDescent="0.3">
      <c r="A2441">
        <v>2439</v>
      </c>
      <c r="B2441" s="3" t="s">
        <v>2440</v>
      </c>
      <c r="C2441" s="3" t="s">
        <v>6549</v>
      </c>
      <c r="D2441">
        <v>10000</v>
      </c>
      <c r="E2441">
        <v>0</v>
      </c>
      <c r="F2441" t="s">
        <v>8221</v>
      </c>
      <c r="G2441" t="s">
        <v>8224</v>
      </c>
      <c r="H2441" t="s">
        <v>8246</v>
      </c>
      <c r="I2441">
        <v>1445197129</v>
      </c>
      <c r="J2441" s="10">
        <f t="shared" si="152"/>
        <v>42295.818622685183</v>
      </c>
      <c r="K2441">
        <v>1442605129</v>
      </c>
      <c r="L2441" s="10">
        <f t="shared" si="153"/>
        <v>42265.818622685183</v>
      </c>
      <c r="M2441" t="b">
        <v>0</v>
      </c>
      <c r="N2441">
        <v>0</v>
      </c>
      <c r="O2441" t="b">
        <v>0</v>
      </c>
      <c r="P2441" t="s">
        <v>8284</v>
      </c>
      <c r="Q2441" s="5">
        <f t="shared" si="154"/>
        <v>0</v>
      </c>
      <c r="R2441" s="6" t="e">
        <f t="shared" si="155"/>
        <v>#DIV/0!</v>
      </c>
      <c r="S2441" t="s">
        <v>8336</v>
      </c>
      <c r="T2441" t="s">
        <v>8337</v>
      </c>
    </row>
    <row r="2442" spans="1:20" ht="28.8" x14ac:dyDescent="0.3">
      <c r="A2442">
        <v>2440</v>
      </c>
      <c r="B2442" s="3" t="s">
        <v>2441</v>
      </c>
      <c r="C2442" s="3" t="s">
        <v>6550</v>
      </c>
      <c r="D2442">
        <v>5000</v>
      </c>
      <c r="E2442">
        <v>10</v>
      </c>
      <c r="F2442" t="s">
        <v>8221</v>
      </c>
      <c r="G2442" t="s">
        <v>8242</v>
      </c>
      <c r="H2442" t="s">
        <v>8249</v>
      </c>
      <c r="I2442">
        <v>1455399313</v>
      </c>
      <c r="J2442" s="10">
        <f t="shared" si="152"/>
        <v>42413.899456018517</v>
      </c>
      <c r="K2442">
        <v>1452807313</v>
      </c>
      <c r="L2442" s="10">
        <f t="shared" si="153"/>
        <v>42383.899456018517</v>
      </c>
      <c r="M2442" t="b">
        <v>0</v>
      </c>
      <c r="N2442">
        <v>2</v>
      </c>
      <c r="O2442" t="b">
        <v>0</v>
      </c>
      <c r="P2442" t="s">
        <v>8284</v>
      </c>
      <c r="Q2442" s="5">
        <f t="shared" si="154"/>
        <v>2E-3</v>
      </c>
      <c r="R2442" s="6">
        <f t="shared" si="155"/>
        <v>5</v>
      </c>
      <c r="S2442" t="s">
        <v>8336</v>
      </c>
      <c r="T2442" t="s">
        <v>8337</v>
      </c>
    </row>
    <row r="2443" spans="1:20" ht="28.8" x14ac:dyDescent="0.3">
      <c r="A2443">
        <v>2441</v>
      </c>
      <c r="B2443" s="3" t="s">
        <v>2442</v>
      </c>
      <c r="C2443" s="3" t="s">
        <v>6551</v>
      </c>
      <c r="D2443">
        <v>7500</v>
      </c>
      <c r="E2443">
        <v>8091</v>
      </c>
      <c r="F2443" t="s">
        <v>8219</v>
      </c>
      <c r="G2443" t="s">
        <v>8224</v>
      </c>
      <c r="H2443" t="s">
        <v>8246</v>
      </c>
      <c r="I2443">
        <v>1437627540</v>
      </c>
      <c r="J2443" s="10">
        <f t="shared" si="152"/>
        <v>42208.207638888889</v>
      </c>
      <c r="K2443">
        <v>1435806054</v>
      </c>
      <c r="L2443" s="10">
        <f t="shared" si="153"/>
        <v>42187.125625000001</v>
      </c>
      <c r="M2443" t="b">
        <v>0</v>
      </c>
      <c r="N2443">
        <v>109</v>
      </c>
      <c r="O2443" t="b">
        <v>1</v>
      </c>
      <c r="P2443" t="s">
        <v>8298</v>
      </c>
      <c r="Q2443" s="5">
        <f t="shared" si="154"/>
        <v>1.0788</v>
      </c>
      <c r="R2443" s="6">
        <f t="shared" si="155"/>
        <v>74.22935779816514</v>
      </c>
      <c r="S2443" t="s">
        <v>8336</v>
      </c>
      <c r="T2443" t="s">
        <v>8352</v>
      </c>
    </row>
    <row r="2444" spans="1:20" ht="28.8" x14ac:dyDescent="0.3">
      <c r="A2444">
        <v>2442</v>
      </c>
      <c r="B2444" s="3" t="s">
        <v>2443</v>
      </c>
      <c r="C2444" s="3" t="s">
        <v>6552</v>
      </c>
      <c r="D2444">
        <v>24000</v>
      </c>
      <c r="E2444">
        <v>30226</v>
      </c>
      <c r="F2444" t="s">
        <v>8219</v>
      </c>
      <c r="G2444" t="s">
        <v>8224</v>
      </c>
      <c r="H2444" t="s">
        <v>8246</v>
      </c>
      <c r="I2444">
        <v>1426777228</v>
      </c>
      <c r="J2444" s="10">
        <f t="shared" si="152"/>
        <v>42082.625324074077</v>
      </c>
      <c r="K2444">
        <v>1424188828</v>
      </c>
      <c r="L2444" s="10">
        <f t="shared" si="153"/>
        <v>42052.666990740734</v>
      </c>
      <c r="M2444" t="b">
        <v>0</v>
      </c>
      <c r="N2444">
        <v>372</v>
      </c>
      <c r="O2444" t="b">
        <v>1</v>
      </c>
      <c r="P2444" t="s">
        <v>8298</v>
      </c>
      <c r="Q2444" s="5">
        <f t="shared" si="154"/>
        <v>1.2594166666666666</v>
      </c>
      <c r="R2444" s="6">
        <f t="shared" si="155"/>
        <v>81.252688172043008</v>
      </c>
      <c r="S2444" t="s">
        <v>8336</v>
      </c>
      <c r="T2444" t="s">
        <v>8352</v>
      </c>
    </row>
    <row r="2445" spans="1:20" ht="43.2" x14ac:dyDescent="0.3">
      <c r="A2445">
        <v>2443</v>
      </c>
      <c r="B2445" s="3" t="s">
        <v>2444</v>
      </c>
      <c r="C2445" s="3" t="s">
        <v>6553</v>
      </c>
      <c r="D2445">
        <v>20000</v>
      </c>
      <c r="E2445">
        <v>40502.99</v>
      </c>
      <c r="F2445" t="s">
        <v>8219</v>
      </c>
      <c r="G2445" t="s">
        <v>8224</v>
      </c>
      <c r="H2445" t="s">
        <v>8246</v>
      </c>
      <c r="I2445">
        <v>1408114822</v>
      </c>
      <c r="J2445" s="10">
        <f t="shared" si="152"/>
        <v>41866.625254629631</v>
      </c>
      <c r="K2445">
        <v>1405522822</v>
      </c>
      <c r="L2445" s="10">
        <f t="shared" si="153"/>
        <v>41836.625254629631</v>
      </c>
      <c r="M2445" t="b">
        <v>0</v>
      </c>
      <c r="N2445">
        <v>311</v>
      </c>
      <c r="O2445" t="b">
        <v>1</v>
      </c>
      <c r="P2445" t="s">
        <v>8298</v>
      </c>
      <c r="Q2445" s="5">
        <f t="shared" si="154"/>
        <v>2.0251494999999999</v>
      </c>
      <c r="R2445" s="6">
        <f t="shared" si="155"/>
        <v>130.23469453376205</v>
      </c>
      <c r="S2445" t="s">
        <v>8336</v>
      </c>
      <c r="T2445" t="s">
        <v>8352</v>
      </c>
    </row>
    <row r="2446" spans="1:20" ht="43.2" x14ac:dyDescent="0.3">
      <c r="A2446">
        <v>2444</v>
      </c>
      <c r="B2446" s="3" t="s">
        <v>2445</v>
      </c>
      <c r="C2446" s="3" t="s">
        <v>6554</v>
      </c>
      <c r="D2446">
        <v>3000</v>
      </c>
      <c r="E2446">
        <v>3258</v>
      </c>
      <c r="F2446" t="s">
        <v>8219</v>
      </c>
      <c r="G2446" t="s">
        <v>8224</v>
      </c>
      <c r="H2446" t="s">
        <v>8246</v>
      </c>
      <c r="I2446">
        <v>1464199591</v>
      </c>
      <c r="J2446" s="10">
        <f t="shared" si="152"/>
        <v>42515.754525462966</v>
      </c>
      <c r="K2446">
        <v>1461607591</v>
      </c>
      <c r="L2446" s="10">
        <f t="shared" si="153"/>
        <v>42485.754525462966</v>
      </c>
      <c r="M2446" t="b">
        <v>0</v>
      </c>
      <c r="N2446">
        <v>61</v>
      </c>
      <c r="O2446" t="b">
        <v>1</v>
      </c>
      <c r="P2446" t="s">
        <v>8298</v>
      </c>
      <c r="Q2446" s="5">
        <f t="shared" si="154"/>
        <v>1.0860000000000001</v>
      </c>
      <c r="R2446" s="6">
        <f t="shared" si="155"/>
        <v>53.409836065573771</v>
      </c>
      <c r="S2446" t="s">
        <v>8336</v>
      </c>
      <c r="T2446" t="s">
        <v>8352</v>
      </c>
    </row>
    <row r="2447" spans="1:20" ht="57.6" x14ac:dyDescent="0.3">
      <c r="A2447">
        <v>2445</v>
      </c>
      <c r="B2447" s="3" t="s">
        <v>2446</v>
      </c>
      <c r="C2447" s="3" t="s">
        <v>6555</v>
      </c>
      <c r="D2447">
        <v>5000</v>
      </c>
      <c r="E2447">
        <v>8640</v>
      </c>
      <c r="F2447" t="s">
        <v>8219</v>
      </c>
      <c r="G2447" t="s">
        <v>8224</v>
      </c>
      <c r="H2447" t="s">
        <v>8246</v>
      </c>
      <c r="I2447">
        <v>1443242021</v>
      </c>
      <c r="J2447" s="10">
        <f t="shared" si="152"/>
        <v>42273.190057870372</v>
      </c>
      <c r="K2447">
        <v>1440650021</v>
      </c>
      <c r="L2447" s="10">
        <f t="shared" si="153"/>
        <v>42243.190057870372</v>
      </c>
      <c r="M2447" t="b">
        <v>0</v>
      </c>
      <c r="N2447">
        <v>115</v>
      </c>
      <c r="O2447" t="b">
        <v>1</v>
      </c>
      <c r="P2447" t="s">
        <v>8298</v>
      </c>
      <c r="Q2447" s="5">
        <f t="shared" si="154"/>
        <v>1.728</v>
      </c>
      <c r="R2447" s="6">
        <f t="shared" si="155"/>
        <v>75.130434782608702</v>
      </c>
      <c r="S2447" t="s">
        <v>8336</v>
      </c>
      <c r="T2447" t="s">
        <v>8352</v>
      </c>
    </row>
    <row r="2448" spans="1:20" ht="57.6" x14ac:dyDescent="0.3">
      <c r="A2448">
        <v>2446</v>
      </c>
      <c r="B2448" s="3" t="s">
        <v>2447</v>
      </c>
      <c r="C2448" s="3" t="s">
        <v>6556</v>
      </c>
      <c r="D2448">
        <v>5000</v>
      </c>
      <c r="E2448">
        <v>8399</v>
      </c>
      <c r="F2448" t="s">
        <v>8219</v>
      </c>
      <c r="G2448" t="s">
        <v>8224</v>
      </c>
      <c r="H2448" t="s">
        <v>8246</v>
      </c>
      <c r="I2448">
        <v>1480174071</v>
      </c>
      <c r="J2448" s="10">
        <f t="shared" si="152"/>
        <v>42700.64434027778</v>
      </c>
      <c r="K2448">
        <v>1477578471</v>
      </c>
      <c r="L2448" s="10">
        <f t="shared" si="153"/>
        <v>42670.602673611109</v>
      </c>
      <c r="M2448" t="b">
        <v>0</v>
      </c>
      <c r="N2448">
        <v>111</v>
      </c>
      <c r="O2448" t="b">
        <v>1</v>
      </c>
      <c r="P2448" t="s">
        <v>8298</v>
      </c>
      <c r="Q2448" s="5">
        <f t="shared" si="154"/>
        <v>1.6798</v>
      </c>
      <c r="R2448" s="6">
        <f t="shared" si="155"/>
        <v>75.666666666666671</v>
      </c>
      <c r="S2448" t="s">
        <v>8336</v>
      </c>
      <c r="T2448" t="s">
        <v>8352</v>
      </c>
    </row>
    <row r="2449" spans="1:20" ht="57.6" x14ac:dyDescent="0.3">
      <c r="A2449">
        <v>2447</v>
      </c>
      <c r="B2449" s="3" t="s">
        <v>2448</v>
      </c>
      <c r="C2449" s="3" t="s">
        <v>6557</v>
      </c>
      <c r="D2449">
        <v>2500</v>
      </c>
      <c r="E2449">
        <v>10680</v>
      </c>
      <c r="F2449" t="s">
        <v>8219</v>
      </c>
      <c r="G2449" t="s">
        <v>8224</v>
      </c>
      <c r="H2449" t="s">
        <v>8246</v>
      </c>
      <c r="I2449">
        <v>1478923200</v>
      </c>
      <c r="J2449" s="10">
        <f t="shared" si="152"/>
        <v>42686.166666666672</v>
      </c>
      <c r="K2449">
        <v>1476184593</v>
      </c>
      <c r="L2449" s="10">
        <f t="shared" si="153"/>
        <v>42654.469826388886</v>
      </c>
      <c r="M2449" t="b">
        <v>0</v>
      </c>
      <c r="N2449">
        <v>337</v>
      </c>
      <c r="O2449" t="b">
        <v>1</v>
      </c>
      <c r="P2449" t="s">
        <v>8298</v>
      </c>
      <c r="Q2449" s="5">
        <f t="shared" si="154"/>
        <v>4.2720000000000002</v>
      </c>
      <c r="R2449" s="6">
        <f t="shared" si="155"/>
        <v>31.691394658753708</v>
      </c>
      <c r="S2449" t="s">
        <v>8336</v>
      </c>
      <c r="T2449" t="s">
        <v>8352</v>
      </c>
    </row>
    <row r="2450" spans="1:20" ht="43.2" x14ac:dyDescent="0.3">
      <c r="A2450">
        <v>2448</v>
      </c>
      <c r="B2450" s="3" t="s">
        <v>2449</v>
      </c>
      <c r="C2450" s="3" t="s">
        <v>6558</v>
      </c>
      <c r="D2450">
        <v>400</v>
      </c>
      <c r="E2450">
        <v>430</v>
      </c>
      <c r="F2450" t="s">
        <v>8219</v>
      </c>
      <c r="G2450" t="s">
        <v>8224</v>
      </c>
      <c r="H2450" t="s">
        <v>8246</v>
      </c>
      <c r="I2450">
        <v>1472621760</v>
      </c>
      <c r="J2450" s="10">
        <f t="shared" si="152"/>
        <v>42613.233333333337</v>
      </c>
      <c r="K2450">
        <v>1472110513</v>
      </c>
      <c r="L2450" s="10">
        <f t="shared" si="153"/>
        <v>42607.316122685181</v>
      </c>
      <c r="M2450" t="b">
        <v>0</v>
      </c>
      <c r="N2450">
        <v>9</v>
      </c>
      <c r="O2450" t="b">
        <v>1</v>
      </c>
      <c r="P2450" t="s">
        <v>8298</v>
      </c>
      <c r="Q2450" s="5">
        <f t="shared" si="154"/>
        <v>1.075</v>
      </c>
      <c r="R2450" s="6">
        <f t="shared" si="155"/>
        <v>47.777777777777779</v>
      </c>
      <c r="S2450" t="s">
        <v>8336</v>
      </c>
      <c r="T2450" t="s">
        <v>8352</v>
      </c>
    </row>
    <row r="2451" spans="1:20" ht="43.2" x14ac:dyDescent="0.3">
      <c r="A2451">
        <v>2449</v>
      </c>
      <c r="B2451" s="3" t="s">
        <v>2450</v>
      </c>
      <c r="C2451" s="3" t="s">
        <v>6559</v>
      </c>
      <c r="D2451">
        <v>10000</v>
      </c>
      <c r="E2451">
        <v>10800</v>
      </c>
      <c r="F2451" t="s">
        <v>8219</v>
      </c>
      <c r="G2451" t="s">
        <v>8224</v>
      </c>
      <c r="H2451" t="s">
        <v>8246</v>
      </c>
      <c r="I2451">
        <v>1417321515</v>
      </c>
      <c r="J2451" s="10">
        <f t="shared" si="152"/>
        <v>41973.184201388889</v>
      </c>
      <c r="K2451">
        <v>1414725915</v>
      </c>
      <c r="L2451" s="10">
        <f t="shared" si="153"/>
        <v>41943.142534722225</v>
      </c>
      <c r="M2451" t="b">
        <v>0</v>
      </c>
      <c r="N2451">
        <v>120</v>
      </c>
      <c r="O2451" t="b">
        <v>1</v>
      </c>
      <c r="P2451" t="s">
        <v>8298</v>
      </c>
      <c r="Q2451" s="5">
        <f t="shared" si="154"/>
        <v>1.08</v>
      </c>
      <c r="R2451" s="6">
        <f t="shared" si="155"/>
        <v>90</v>
      </c>
      <c r="S2451" t="s">
        <v>8336</v>
      </c>
      <c r="T2451" t="s">
        <v>8352</v>
      </c>
    </row>
    <row r="2452" spans="1:20" ht="43.2" x14ac:dyDescent="0.3">
      <c r="A2452">
        <v>2450</v>
      </c>
      <c r="B2452" s="3" t="s">
        <v>2451</v>
      </c>
      <c r="C2452" s="3" t="s">
        <v>6560</v>
      </c>
      <c r="D2452">
        <v>15000</v>
      </c>
      <c r="E2452">
        <v>15230.03</v>
      </c>
      <c r="F2452" t="s">
        <v>8219</v>
      </c>
      <c r="G2452" t="s">
        <v>8224</v>
      </c>
      <c r="H2452" t="s">
        <v>8246</v>
      </c>
      <c r="I2452">
        <v>1414465860</v>
      </c>
      <c r="J2452" s="10">
        <f t="shared" si="152"/>
        <v>41940.132638888892</v>
      </c>
      <c r="K2452">
        <v>1411177456</v>
      </c>
      <c r="L2452" s="10">
        <f t="shared" si="153"/>
        <v>41902.07240740741</v>
      </c>
      <c r="M2452" t="b">
        <v>0</v>
      </c>
      <c r="N2452">
        <v>102</v>
      </c>
      <c r="O2452" t="b">
        <v>1</v>
      </c>
      <c r="P2452" t="s">
        <v>8298</v>
      </c>
      <c r="Q2452" s="5">
        <f t="shared" si="154"/>
        <v>1.0153353333333335</v>
      </c>
      <c r="R2452" s="6">
        <f t="shared" si="155"/>
        <v>149.31401960784314</v>
      </c>
      <c r="S2452" t="s">
        <v>8336</v>
      </c>
      <c r="T2452" t="s">
        <v>8352</v>
      </c>
    </row>
    <row r="2453" spans="1:20" ht="43.2" x14ac:dyDescent="0.3">
      <c r="A2453">
        <v>2451</v>
      </c>
      <c r="B2453" s="3" t="s">
        <v>2452</v>
      </c>
      <c r="C2453" s="3" t="s">
        <v>6561</v>
      </c>
      <c r="D2453">
        <v>10000</v>
      </c>
      <c r="E2453">
        <v>11545</v>
      </c>
      <c r="F2453" t="s">
        <v>8219</v>
      </c>
      <c r="G2453" t="s">
        <v>8224</v>
      </c>
      <c r="H2453" t="s">
        <v>8246</v>
      </c>
      <c r="I2453">
        <v>1488750490</v>
      </c>
      <c r="J2453" s="10">
        <f t="shared" si="152"/>
        <v>42799.908449074079</v>
      </c>
      <c r="K2453">
        <v>1487022490</v>
      </c>
      <c r="L2453" s="10">
        <f t="shared" si="153"/>
        <v>42779.908449074079</v>
      </c>
      <c r="M2453" t="b">
        <v>0</v>
      </c>
      <c r="N2453">
        <v>186</v>
      </c>
      <c r="O2453" t="b">
        <v>1</v>
      </c>
      <c r="P2453" t="s">
        <v>8298</v>
      </c>
      <c r="Q2453" s="5">
        <f t="shared" si="154"/>
        <v>1.1545000000000001</v>
      </c>
      <c r="R2453" s="6">
        <f t="shared" si="155"/>
        <v>62.06989247311828</v>
      </c>
      <c r="S2453" t="s">
        <v>8336</v>
      </c>
      <c r="T2453" t="s">
        <v>8352</v>
      </c>
    </row>
    <row r="2454" spans="1:20" ht="43.2" x14ac:dyDescent="0.3">
      <c r="A2454">
        <v>2452</v>
      </c>
      <c r="B2454" s="3" t="s">
        <v>2453</v>
      </c>
      <c r="C2454" s="3" t="s">
        <v>6562</v>
      </c>
      <c r="D2454">
        <v>600</v>
      </c>
      <c r="E2454">
        <v>801</v>
      </c>
      <c r="F2454" t="s">
        <v>8219</v>
      </c>
      <c r="G2454" t="s">
        <v>8224</v>
      </c>
      <c r="H2454" t="s">
        <v>8246</v>
      </c>
      <c r="I2454">
        <v>1451430000</v>
      </c>
      <c r="J2454" s="10">
        <f t="shared" si="152"/>
        <v>42367.958333333328</v>
      </c>
      <c r="K2454">
        <v>1448914500</v>
      </c>
      <c r="L2454" s="10">
        <f t="shared" si="153"/>
        <v>42338.84375</v>
      </c>
      <c r="M2454" t="b">
        <v>0</v>
      </c>
      <c r="N2454">
        <v>15</v>
      </c>
      <c r="O2454" t="b">
        <v>1</v>
      </c>
      <c r="P2454" t="s">
        <v>8298</v>
      </c>
      <c r="Q2454" s="5">
        <f t="shared" si="154"/>
        <v>1.335</v>
      </c>
      <c r="R2454" s="6">
        <f t="shared" si="155"/>
        <v>53.4</v>
      </c>
      <c r="S2454" t="s">
        <v>8336</v>
      </c>
      <c r="T2454" t="s">
        <v>8352</v>
      </c>
    </row>
    <row r="2455" spans="1:20" ht="43.2" x14ac:dyDescent="0.3">
      <c r="A2455">
        <v>2453</v>
      </c>
      <c r="B2455" s="3" t="s">
        <v>2454</v>
      </c>
      <c r="C2455" s="3" t="s">
        <v>6563</v>
      </c>
      <c r="D2455">
        <v>3000</v>
      </c>
      <c r="E2455">
        <v>4641</v>
      </c>
      <c r="F2455" t="s">
        <v>8219</v>
      </c>
      <c r="G2455" t="s">
        <v>8224</v>
      </c>
      <c r="H2455" t="s">
        <v>8246</v>
      </c>
      <c r="I2455">
        <v>1486053409</v>
      </c>
      <c r="J2455" s="10">
        <f t="shared" si="152"/>
        <v>42768.692233796297</v>
      </c>
      <c r="K2455">
        <v>1483461409</v>
      </c>
      <c r="L2455" s="10">
        <f t="shared" si="153"/>
        <v>42738.692233796297</v>
      </c>
      <c r="M2455" t="b">
        <v>0</v>
      </c>
      <c r="N2455">
        <v>67</v>
      </c>
      <c r="O2455" t="b">
        <v>1</v>
      </c>
      <c r="P2455" t="s">
        <v>8298</v>
      </c>
      <c r="Q2455" s="5">
        <f t="shared" si="154"/>
        <v>1.5469999999999999</v>
      </c>
      <c r="R2455" s="6">
        <f t="shared" si="155"/>
        <v>69.268656716417908</v>
      </c>
      <c r="S2455" t="s">
        <v>8336</v>
      </c>
      <c r="T2455" t="s">
        <v>8352</v>
      </c>
    </row>
    <row r="2456" spans="1:20" ht="43.2" x14ac:dyDescent="0.3">
      <c r="A2456">
        <v>2454</v>
      </c>
      <c r="B2456" s="3" t="s">
        <v>2455</v>
      </c>
      <c r="C2456" s="3" t="s">
        <v>6564</v>
      </c>
      <c r="D2456">
        <v>35000</v>
      </c>
      <c r="E2456">
        <v>35296</v>
      </c>
      <c r="F2456" t="s">
        <v>8219</v>
      </c>
      <c r="G2456" t="s">
        <v>8224</v>
      </c>
      <c r="H2456" t="s">
        <v>8246</v>
      </c>
      <c r="I2456">
        <v>1489207808</v>
      </c>
      <c r="J2456" s="10">
        <f t="shared" si="152"/>
        <v>42805.201481481476</v>
      </c>
      <c r="K2456">
        <v>1486183808</v>
      </c>
      <c r="L2456" s="10">
        <f t="shared" si="153"/>
        <v>42770.201481481476</v>
      </c>
      <c r="M2456" t="b">
        <v>0</v>
      </c>
      <c r="N2456">
        <v>130</v>
      </c>
      <c r="O2456" t="b">
        <v>1</v>
      </c>
      <c r="P2456" t="s">
        <v>8298</v>
      </c>
      <c r="Q2456" s="5">
        <f t="shared" si="154"/>
        <v>1.0084571428571429</v>
      </c>
      <c r="R2456" s="6">
        <f t="shared" si="155"/>
        <v>271.50769230769231</v>
      </c>
      <c r="S2456" t="s">
        <v>8336</v>
      </c>
      <c r="T2456" t="s">
        <v>8352</v>
      </c>
    </row>
    <row r="2457" spans="1:20" ht="43.2" x14ac:dyDescent="0.3">
      <c r="A2457">
        <v>2455</v>
      </c>
      <c r="B2457" s="3" t="s">
        <v>2456</v>
      </c>
      <c r="C2457" s="3" t="s">
        <v>6565</v>
      </c>
      <c r="D2457">
        <v>300</v>
      </c>
      <c r="E2457">
        <v>546</v>
      </c>
      <c r="F2457" t="s">
        <v>8219</v>
      </c>
      <c r="G2457" t="s">
        <v>8224</v>
      </c>
      <c r="H2457" t="s">
        <v>8246</v>
      </c>
      <c r="I2457">
        <v>1461177950</v>
      </c>
      <c r="J2457" s="10">
        <f t="shared" si="152"/>
        <v>42480.781828703708</v>
      </c>
      <c r="K2457">
        <v>1458758750</v>
      </c>
      <c r="L2457" s="10">
        <f t="shared" si="153"/>
        <v>42452.781828703708</v>
      </c>
      <c r="M2457" t="b">
        <v>0</v>
      </c>
      <c r="N2457">
        <v>16</v>
      </c>
      <c r="O2457" t="b">
        <v>1</v>
      </c>
      <c r="P2457" t="s">
        <v>8298</v>
      </c>
      <c r="Q2457" s="5">
        <f t="shared" si="154"/>
        <v>1.82</v>
      </c>
      <c r="R2457" s="6">
        <f t="shared" si="155"/>
        <v>34.125</v>
      </c>
      <c r="S2457" t="s">
        <v>8336</v>
      </c>
      <c r="T2457" t="s">
        <v>8352</v>
      </c>
    </row>
    <row r="2458" spans="1:20" ht="43.2" x14ac:dyDescent="0.3">
      <c r="A2458">
        <v>2456</v>
      </c>
      <c r="B2458" s="3" t="s">
        <v>2457</v>
      </c>
      <c r="C2458" s="3" t="s">
        <v>6566</v>
      </c>
      <c r="D2458">
        <v>1500</v>
      </c>
      <c r="E2458">
        <v>2713</v>
      </c>
      <c r="F2458" t="s">
        <v>8219</v>
      </c>
      <c r="G2458" t="s">
        <v>8224</v>
      </c>
      <c r="H2458" t="s">
        <v>8246</v>
      </c>
      <c r="I2458">
        <v>1488063839</v>
      </c>
      <c r="J2458" s="10">
        <f t="shared" si="152"/>
        <v>42791.961099537039</v>
      </c>
      <c r="K2458">
        <v>1485471839</v>
      </c>
      <c r="L2458" s="10">
        <f t="shared" si="153"/>
        <v>42761.961099537039</v>
      </c>
      <c r="M2458" t="b">
        <v>0</v>
      </c>
      <c r="N2458">
        <v>67</v>
      </c>
      <c r="O2458" t="b">
        <v>1</v>
      </c>
      <c r="P2458" t="s">
        <v>8298</v>
      </c>
      <c r="Q2458" s="5">
        <f t="shared" si="154"/>
        <v>1.8086666666666666</v>
      </c>
      <c r="R2458" s="6">
        <f t="shared" si="155"/>
        <v>40.492537313432834</v>
      </c>
      <c r="S2458" t="s">
        <v>8336</v>
      </c>
      <c r="T2458" t="s">
        <v>8352</v>
      </c>
    </row>
    <row r="2459" spans="1:20" ht="43.2" x14ac:dyDescent="0.3">
      <c r="A2459">
        <v>2457</v>
      </c>
      <c r="B2459" s="3" t="s">
        <v>2458</v>
      </c>
      <c r="C2459" s="3" t="s">
        <v>6567</v>
      </c>
      <c r="D2459">
        <v>23000</v>
      </c>
      <c r="E2459">
        <v>23530</v>
      </c>
      <c r="F2459" t="s">
        <v>8219</v>
      </c>
      <c r="G2459" t="s">
        <v>8224</v>
      </c>
      <c r="H2459" t="s">
        <v>8246</v>
      </c>
      <c r="I2459">
        <v>1458826056</v>
      </c>
      <c r="J2459" s="10">
        <f t="shared" si="152"/>
        <v>42453.560833333337</v>
      </c>
      <c r="K2459">
        <v>1456237656</v>
      </c>
      <c r="L2459" s="10">
        <f t="shared" si="153"/>
        <v>42423.602500000001</v>
      </c>
      <c r="M2459" t="b">
        <v>0</v>
      </c>
      <c r="N2459">
        <v>124</v>
      </c>
      <c r="O2459" t="b">
        <v>1</v>
      </c>
      <c r="P2459" t="s">
        <v>8298</v>
      </c>
      <c r="Q2459" s="5">
        <f t="shared" si="154"/>
        <v>1.0230434782608695</v>
      </c>
      <c r="R2459" s="6">
        <f t="shared" si="155"/>
        <v>189.75806451612902</v>
      </c>
      <c r="S2459" t="s">
        <v>8336</v>
      </c>
      <c r="T2459" t="s">
        <v>8352</v>
      </c>
    </row>
    <row r="2460" spans="1:20" ht="57.6" x14ac:dyDescent="0.3">
      <c r="A2460">
        <v>2458</v>
      </c>
      <c r="B2460" s="3" t="s">
        <v>2459</v>
      </c>
      <c r="C2460" s="3" t="s">
        <v>6568</v>
      </c>
      <c r="D2460">
        <v>5000</v>
      </c>
      <c r="E2460">
        <v>5509</v>
      </c>
      <c r="F2460" t="s">
        <v>8219</v>
      </c>
      <c r="G2460" t="s">
        <v>8224</v>
      </c>
      <c r="H2460" t="s">
        <v>8246</v>
      </c>
      <c r="I2460">
        <v>1465498800</v>
      </c>
      <c r="J2460" s="10">
        <f t="shared" si="152"/>
        <v>42530.791666666672</v>
      </c>
      <c r="K2460">
        <v>1462481718</v>
      </c>
      <c r="L2460" s="10">
        <f t="shared" si="153"/>
        <v>42495.871736111112</v>
      </c>
      <c r="M2460" t="b">
        <v>0</v>
      </c>
      <c r="N2460">
        <v>80</v>
      </c>
      <c r="O2460" t="b">
        <v>1</v>
      </c>
      <c r="P2460" t="s">
        <v>8298</v>
      </c>
      <c r="Q2460" s="5">
        <f t="shared" si="154"/>
        <v>1.1017999999999999</v>
      </c>
      <c r="R2460" s="6">
        <f t="shared" si="155"/>
        <v>68.862499999999997</v>
      </c>
      <c r="S2460" t="s">
        <v>8336</v>
      </c>
      <c r="T2460" t="s">
        <v>8352</v>
      </c>
    </row>
    <row r="2461" spans="1:20" ht="57.6" x14ac:dyDescent="0.3">
      <c r="A2461">
        <v>2459</v>
      </c>
      <c r="B2461" s="3" t="s">
        <v>2460</v>
      </c>
      <c r="C2461" s="3" t="s">
        <v>6569</v>
      </c>
      <c r="D2461">
        <v>30000</v>
      </c>
      <c r="E2461">
        <v>30675</v>
      </c>
      <c r="F2461" t="s">
        <v>8219</v>
      </c>
      <c r="G2461" t="s">
        <v>8224</v>
      </c>
      <c r="H2461" t="s">
        <v>8246</v>
      </c>
      <c r="I2461">
        <v>1458742685</v>
      </c>
      <c r="J2461" s="10">
        <f t="shared" si="152"/>
        <v>42452.595891203702</v>
      </c>
      <c r="K2461">
        <v>1454858285</v>
      </c>
      <c r="L2461" s="10">
        <f t="shared" si="153"/>
        <v>42407.637557870374</v>
      </c>
      <c r="M2461" t="b">
        <v>0</v>
      </c>
      <c r="N2461">
        <v>282</v>
      </c>
      <c r="O2461" t="b">
        <v>1</v>
      </c>
      <c r="P2461" t="s">
        <v>8298</v>
      </c>
      <c r="Q2461" s="5">
        <f t="shared" si="154"/>
        <v>1.0225</v>
      </c>
      <c r="R2461" s="6">
        <f t="shared" si="155"/>
        <v>108.77659574468085</v>
      </c>
      <c r="S2461" t="s">
        <v>8336</v>
      </c>
      <c r="T2461" t="s">
        <v>8352</v>
      </c>
    </row>
    <row r="2462" spans="1:20" ht="43.2" x14ac:dyDescent="0.3">
      <c r="A2462">
        <v>2460</v>
      </c>
      <c r="B2462" s="3" t="s">
        <v>2461</v>
      </c>
      <c r="C2462" s="3" t="s">
        <v>6570</v>
      </c>
      <c r="D2462">
        <v>8500</v>
      </c>
      <c r="E2462">
        <v>8567</v>
      </c>
      <c r="F2462" t="s">
        <v>8219</v>
      </c>
      <c r="G2462" t="s">
        <v>8224</v>
      </c>
      <c r="H2462" t="s">
        <v>8246</v>
      </c>
      <c r="I2462">
        <v>1483417020</v>
      </c>
      <c r="J2462" s="10">
        <f t="shared" si="152"/>
        <v>42738.178472222222</v>
      </c>
      <c r="K2462">
        <v>1480480167</v>
      </c>
      <c r="L2462" s="10">
        <f t="shared" si="153"/>
        <v>42704.187118055561</v>
      </c>
      <c r="M2462" t="b">
        <v>0</v>
      </c>
      <c r="N2462">
        <v>68</v>
      </c>
      <c r="O2462" t="b">
        <v>1</v>
      </c>
      <c r="P2462" t="s">
        <v>8298</v>
      </c>
      <c r="Q2462" s="5">
        <f t="shared" si="154"/>
        <v>1.0078823529411765</v>
      </c>
      <c r="R2462" s="6">
        <f t="shared" si="155"/>
        <v>125.98529411764706</v>
      </c>
      <c r="S2462" t="s">
        <v>8336</v>
      </c>
      <c r="T2462" t="s">
        <v>8352</v>
      </c>
    </row>
    <row r="2463" spans="1:20" ht="43.2" x14ac:dyDescent="0.3">
      <c r="A2463">
        <v>2461</v>
      </c>
      <c r="B2463" s="3" t="s">
        <v>2462</v>
      </c>
      <c r="C2463" s="3" t="s">
        <v>6571</v>
      </c>
      <c r="D2463">
        <v>7500</v>
      </c>
      <c r="E2463">
        <v>7785</v>
      </c>
      <c r="F2463" t="s">
        <v>8219</v>
      </c>
      <c r="G2463" t="s">
        <v>8224</v>
      </c>
      <c r="H2463" t="s">
        <v>8246</v>
      </c>
      <c r="I2463">
        <v>1317438000</v>
      </c>
      <c r="J2463" s="10">
        <f t="shared" si="152"/>
        <v>40817.125</v>
      </c>
      <c r="K2463">
        <v>1314577097</v>
      </c>
      <c r="L2463" s="10">
        <f t="shared" si="153"/>
        <v>40784.012696759259</v>
      </c>
      <c r="M2463" t="b">
        <v>0</v>
      </c>
      <c r="N2463">
        <v>86</v>
      </c>
      <c r="O2463" t="b">
        <v>1</v>
      </c>
      <c r="P2463" t="s">
        <v>8279</v>
      </c>
      <c r="Q2463" s="5">
        <f t="shared" si="154"/>
        <v>1.038</v>
      </c>
      <c r="R2463" s="6">
        <f t="shared" si="155"/>
        <v>90.523255813953483</v>
      </c>
      <c r="S2463" t="s">
        <v>8325</v>
      </c>
      <c r="T2463" t="s">
        <v>8329</v>
      </c>
    </row>
    <row r="2464" spans="1:20" ht="43.2" x14ac:dyDescent="0.3">
      <c r="A2464">
        <v>2462</v>
      </c>
      <c r="B2464" s="3" t="s">
        <v>2463</v>
      </c>
      <c r="C2464" s="3" t="s">
        <v>6572</v>
      </c>
      <c r="D2464">
        <v>3000</v>
      </c>
      <c r="E2464">
        <v>3321.25</v>
      </c>
      <c r="F2464" t="s">
        <v>8219</v>
      </c>
      <c r="G2464" t="s">
        <v>8224</v>
      </c>
      <c r="H2464" t="s">
        <v>8246</v>
      </c>
      <c r="I2464">
        <v>1342672096</v>
      </c>
      <c r="J2464" s="10">
        <f t="shared" si="152"/>
        <v>41109.186296296299</v>
      </c>
      <c r="K2464">
        <v>1340944096</v>
      </c>
      <c r="L2464" s="10">
        <f t="shared" si="153"/>
        <v>41089.186296296299</v>
      </c>
      <c r="M2464" t="b">
        <v>0</v>
      </c>
      <c r="N2464">
        <v>115</v>
      </c>
      <c r="O2464" t="b">
        <v>1</v>
      </c>
      <c r="P2464" t="s">
        <v>8279</v>
      </c>
      <c r="Q2464" s="5">
        <f t="shared" si="154"/>
        <v>1.1070833333333334</v>
      </c>
      <c r="R2464" s="6">
        <f t="shared" si="155"/>
        <v>28.880434782608695</v>
      </c>
      <c r="S2464" t="s">
        <v>8325</v>
      </c>
      <c r="T2464" t="s">
        <v>8329</v>
      </c>
    </row>
    <row r="2465" spans="1:20" x14ac:dyDescent="0.3">
      <c r="A2465">
        <v>2463</v>
      </c>
      <c r="B2465" s="3" t="s">
        <v>2464</v>
      </c>
      <c r="C2465" s="3" t="s">
        <v>6573</v>
      </c>
      <c r="D2465">
        <v>2000</v>
      </c>
      <c r="E2465">
        <v>2325</v>
      </c>
      <c r="F2465" t="s">
        <v>8219</v>
      </c>
      <c r="G2465" t="s">
        <v>8224</v>
      </c>
      <c r="H2465" t="s">
        <v>8246</v>
      </c>
      <c r="I2465">
        <v>1366138800</v>
      </c>
      <c r="J2465" s="10">
        <f t="shared" si="152"/>
        <v>41380.791666666664</v>
      </c>
      <c r="K2465">
        <v>1362710425</v>
      </c>
      <c r="L2465" s="10">
        <f t="shared" si="153"/>
        <v>41341.111400462964</v>
      </c>
      <c r="M2465" t="b">
        <v>0</v>
      </c>
      <c r="N2465">
        <v>75</v>
      </c>
      <c r="O2465" t="b">
        <v>1</v>
      </c>
      <c r="P2465" t="s">
        <v>8279</v>
      </c>
      <c r="Q2465" s="5">
        <f t="shared" si="154"/>
        <v>1.1625000000000001</v>
      </c>
      <c r="R2465" s="6">
        <f t="shared" si="155"/>
        <v>31</v>
      </c>
      <c r="S2465" t="s">
        <v>8325</v>
      </c>
      <c r="T2465" t="s">
        <v>8329</v>
      </c>
    </row>
    <row r="2466" spans="1:20" ht="43.2" x14ac:dyDescent="0.3">
      <c r="A2466">
        <v>2464</v>
      </c>
      <c r="B2466" s="3" t="s">
        <v>2465</v>
      </c>
      <c r="C2466" s="3" t="s">
        <v>6574</v>
      </c>
      <c r="D2466">
        <v>2000</v>
      </c>
      <c r="E2466">
        <v>2222</v>
      </c>
      <c r="F2466" t="s">
        <v>8219</v>
      </c>
      <c r="G2466" t="s">
        <v>8229</v>
      </c>
      <c r="H2466" t="s">
        <v>8251</v>
      </c>
      <c r="I2466">
        <v>1443641340</v>
      </c>
      <c r="J2466" s="10">
        <f t="shared" si="152"/>
        <v>42277.811805555553</v>
      </c>
      <c r="K2466">
        <v>1441143397</v>
      </c>
      <c r="L2466" s="10">
        <f t="shared" si="153"/>
        <v>42248.90042824074</v>
      </c>
      <c r="M2466" t="b">
        <v>0</v>
      </c>
      <c r="N2466">
        <v>43</v>
      </c>
      <c r="O2466" t="b">
        <v>1</v>
      </c>
      <c r="P2466" t="s">
        <v>8279</v>
      </c>
      <c r="Q2466" s="5">
        <f t="shared" si="154"/>
        <v>1.111</v>
      </c>
      <c r="R2466" s="6">
        <f t="shared" si="155"/>
        <v>51.674418604651166</v>
      </c>
      <c r="S2466" t="s">
        <v>8325</v>
      </c>
      <c r="T2466" t="s">
        <v>8329</v>
      </c>
    </row>
    <row r="2467" spans="1:20" ht="28.8" x14ac:dyDescent="0.3">
      <c r="A2467">
        <v>2465</v>
      </c>
      <c r="B2467" s="3" t="s">
        <v>2466</v>
      </c>
      <c r="C2467" s="3" t="s">
        <v>6575</v>
      </c>
      <c r="D2467">
        <v>700</v>
      </c>
      <c r="E2467">
        <v>1261</v>
      </c>
      <c r="F2467" t="s">
        <v>8219</v>
      </c>
      <c r="G2467" t="s">
        <v>8224</v>
      </c>
      <c r="H2467" t="s">
        <v>8246</v>
      </c>
      <c r="I2467">
        <v>1348420548</v>
      </c>
      <c r="J2467" s="10">
        <f t="shared" si="152"/>
        <v>41175.719305555554</v>
      </c>
      <c r="K2467">
        <v>1345828548</v>
      </c>
      <c r="L2467" s="10">
        <f t="shared" si="153"/>
        <v>41145.719305555554</v>
      </c>
      <c r="M2467" t="b">
        <v>0</v>
      </c>
      <c r="N2467">
        <v>48</v>
      </c>
      <c r="O2467" t="b">
        <v>1</v>
      </c>
      <c r="P2467" t="s">
        <v>8279</v>
      </c>
      <c r="Q2467" s="5">
        <f t="shared" si="154"/>
        <v>1.8014285714285714</v>
      </c>
      <c r="R2467" s="6">
        <f t="shared" si="155"/>
        <v>26.270833333333332</v>
      </c>
      <c r="S2467" t="s">
        <v>8325</v>
      </c>
      <c r="T2467" t="s">
        <v>8329</v>
      </c>
    </row>
    <row r="2468" spans="1:20" ht="43.2" x14ac:dyDescent="0.3">
      <c r="A2468">
        <v>2466</v>
      </c>
      <c r="B2468" s="3" t="s">
        <v>2467</v>
      </c>
      <c r="C2468" s="3" t="s">
        <v>6576</v>
      </c>
      <c r="D2468">
        <v>2500</v>
      </c>
      <c r="E2468">
        <v>2500</v>
      </c>
      <c r="F2468" t="s">
        <v>8219</v>
      </c>
      <c r="G2468" t="s">
        <v>8224</v>
      </c>
      <c r="H2468" t="s">
        <v>8246</v>
      </c>
      <c r="I2468">
        <v>1368066453</v>
      </c>
      <c r="J2468" s="10">
        <f t="shared" si="152"/>
        <v>41403.102465277778</v>
      </c>
      <c r="K2468">
        <v>1365474453</v>
      </c>
      <c r="L2468" s="10">
        <f t="shared" si="153"/>
        <v>41373.102465277778</v>
      </c>
      <c r="M2468" t="b">
        <v>0</v>
      </c>
      <c r="N2468">
        <v>52</v>
      </c>
      <c r="O2468" t="b">
        <v>1</v>
      </c>
      <c r="P2468" t="s">
        <v>8279</v>
      </c>
      <c r="Q2468" s="5">
        <f t="shared" si="154"/>
        <v>1</v>
      </c>
      <c r="R2468" s="6">
        <f t="shared" si="155"/>
        <v>48.07692307692308</v>
      </c>
      <c r="S2468" t="s">
        <v>8325</v>
      </c>
      <c r="T2468" t="s">
        <v>8329</v>
      </c>
    </row>
    <row r="2469" spans="1:20" ht="43.2" x14ac:dyDescent="0.3">
      <c r="A2469">
        <v>2467</v>
      </c>
      <c r="B2469" s="3" t="s">
        <v>2468</v>
      </c>
      <c r="C2469" s="3" t="s">
        <v>6577</v>
      </c>
      <c r="D2469">
        <v>1000</v>
      </c>
      <c r="E2469">
        <v>1185</v>
      </c>
      <c r="F2469" t="s">
        <v>8219</v>
      </c>
      <c r="G2469" t="s">
        <v>8224</v>
      </c>
      <c r="H2469" t="s">
        <v>8246</v>
      </c>
      <c r="I2469">
        <v>1336669200</v>
      </c>
      <c r="J2469" s="10">
        <f t="shared" si="152"/>
        <v>41039.708333333336</v>
      </c>
      <c r="K2469">
        <v>1335473931</v>
      </c>
      <c r="L2469" s="10">
        <f t="shared" si="153"/>
        <v>41025.874201388891</v>
      </c>
      <c r="M2469" t="b">
        <v>0</v>
      </c>
      <c r="N2469">
        <v>43</v>
      </c>
      <c r="O2469" t="b">
        <v>1</v>
      </c>
      <c r="P2469" t="s">
        <v>8279</v>
      </c>
      <c r="Q2469" s="5">
        <f t="shared" si="154"/>
        <v>1.1850000000000001</v>
      </c>
      <c r="R2469" s="6">
        <f t="shared" si="155"/>
        <v>27.558139534883722</v>
      </c>
      <c r="S2469" t="s">
        <v>8325</v>
      </c>
      <c r="T2469" t="s">
        <v>8329</v>
      </c>
    </row>
    <row r="2470" spans="1:20" ht="43.2" x14ac:dyDescent="0.3">
      <c r="A2470">
        <v>2468</v>
      </c>
      <c r="B2470" s="3" t="s">
        <v>2469</v>
      </c>
      <c r="C2470" s="3" t="s">
        <v>6578</v>
      </c>
      <c r="D2470">
        <v>2000</v>
      </c>
      <c r="E2470">
        <v>2144.34</v>
      </c>
      <c r="F2470" t="s">
        <v>8219</v>
      </c>
      <c r="G2470" t="s">
        <v>8224</v>
      </c>
      <c r="H2470" t="s">
        <v>8246</v>
      </c>
      <c r="I2470">
        <v>1351400400</v>
      </c>
      <c r="J2470" s="10">
        <f t="shared" si="152"/>
        <v>41210.208333333336</v>
      </c>
      <c r="K2470">
        <v>1348285321</v>
      </c>
      <c r="L2470" s="10">
        <f t="shared" si="153"/>
        <v>41174.154178240737</v>
      </c>
      <c r="M2470" t="b">
        <v>0</v>
      </c>
      <c r="N2470">
        <v>58</v>
      </c>
      <c r="O2470" t="b">
        <v>1</v>
      </c>
      <c r="P2470" t="s">
        <v>8279</v>
      </c>
      <c r="Q2470" s="5">
        <f t="shared" si="154"/>
        <v>1.0721700000000001</v>
      </c>
      <c r="R2470" s="6">
        <f t="shared" si="155"/>
        <v>36.97137931034483</v>
      </c>
      <c r="S2470" t="s">
        <v>8325</v>
      </c>
      <c r="T2470" t="s">
        <v>8329</v>
      </c>
    </row>
    <row r="2471" spans="1:20" ht="43.2" x14ac:dyDescent="0.3">
      <c r="A2471">
        <v>2469</v>
      </c>
      <c r="B2471" s="3" t="s">
        <v>2470</v>
      </c>
      <c r="C2471" s="3" t="s">
        <v>6579</v>
      </c>
      <c r="D2471">
        <v>1200</v>
      </c>
      <c r="E2471">
        <v>1364</v>
      </c>
      <c r="F2471" t="s">
        <v>8219</v>
      </c>
      <c r="G2471" t="s">
        <v>8224</v>
      </c>
      <c r="H2471" t="s">
        <v>8246</v>
      </c>
      <c r="I2471">
        <v>1297160329</v>
      </c>
      <c r="J2471" s="10">
        <f t="shared" si="152"/>
        <v>40582.429733796293</v>
      </c>
      <c r="K2471">
        <v>1295000329</v>
      </c>
      <c r="L2471" s="10">
        <f t="shared" si="153"/>
        <v>40557.429733796293</v>
      </c>
      <c r="M2471" t="b">
        <v>0</v>
      </c>
      <c r="N2471">
        <v>47</v>
      </c>
      <c r="O2471" t="b">
        <v>1</v>
      </c>
      <c r="P2471" t="s">
        <v>8279</v>
      </c>
      <c r="Q2471" s="5">
        <f t="shared" si="154"/>
        <v>1.1366666666666667</v>
      </c>
      <c r="R2471" s="6">
        <f t="shared" si="155"/>
        <v>29.021276595744681</v>
      </c>
      <c r="S2471" t="s">
        <v>8325</v>
      </c>
      <c r="T2471" t="s">
        <v>8329</v>
      </c>
    </row>
    <row r="2472" spans="1:20" ht="43.2" x14ac:dyDescent="0.3">
      <c r="A2472">
        <v>2470</v>
      </c>
      <c r="B2472" s="3" t="s">
        <v>2471</v>
      </c>
      <c r="C2472" s="3" t="s">
        <v>6580</v>
      </c>
      <c r="D2472">
        <v>1000</v>
      </c>
      <c r="E2472">
        <v>1031.6400000000001</v>
      </c>
      <c r="F2472" t="s">
        <v>8219</v>
      </c>
      <c r="G2472" t="s">
        <v>8224</v>
      </c>
      <c r="H2472" t="s">
        <v>8246</v>
      </c>
      <c r="I2472">
        <v>1337824055</v>
      </c>
      <c r="J2472" s="10">
        <f t="shared" si="152"/>
        <v>41053.07471064815</v>
      </c>
      <c r="K2472">
        <v>1335232055</v>
      </c>
      <c r="L2472" s="10">
        <f t="shared" si="153"/>
        <v>41023.07471064815</v>
      </c>
      <c r="M2472" t="b">
        <v>0</v>
      </c>
      <c r="N2472">
        <v>36</v>
      </c>
      <c r="O2472" t="b">
        <v>1</v>
      </c>
      <c r="P2472" t="s">
        <v>8279</v>
      </c>
      <c r="Q2472" s="5">
        <f t="shared" si="154"/>
        <v>1.0316400000000001</v>
      </c>
      <c r="R2472" s="6">
        <f t="shared" si="155"/>
        <v>28.65666666666667</v>
      </c>
      <c r="S2472" t="s">
        <v>8325</v>
      </c>
      <c r="T2472" t="s">
        <v>8329</v>
      </c>
    </row>
    <row r="2473" spans="1:20" ht="57.6" x14ac:dyDescent="0.3">
      <c r="A2473">
        <v>2471</v>
      </c>
      <c r="B2473" s="3" t="s">
        <v>2472</v>
      </c>
      <c r="C2473" s="3" t="s">
        <v>6581</v>
      </c>
      <c r="D2473">
        <v>500</v>
      </c>
      <c r="E2473">
        <v>640</v>
      </c>
      <c r="F2473" t="s">
        <v>8219</v>
      </c>
      <c r="G2473" t="s">
        <v>8224</v>
      </c>
      <c r="H2473" t="s">
        <v>8246</v>
      </c>
      <c r="I2473">
        <v>1327535392</v>
      </c>
      <c r="J2473" s="10">
        <f t="shared" si="152"/>
        <v>40933.992962962962</v>
      </c>
      <c r="K2473">
        <v>1324079392</v>
      </c>
      <c r="L2473" s="10">
        <f t="shared" si="153"/>
        <v>40893.992962962962</v>
      </c>
      <c r="M2473" t="b">
        <v>0</v>
      </c>
      <c r="N2473">
        <v>17</v>
      </c>
      <c r="O2473" t="b">
        <v>1</v>
      </c>
      <c r="P2473" t="s">
        <v>8279</v>
      </c>
      <c r="Q2473" s="5">
        <f t="shared" si="154"/>
        <v>1.28</v>
      </c>
      <c r="R2473" s="6">
        <f t="shared" si="155"/>
        <v>37.647058823529413</v>
      </c>
      <c r="S2473" t="s">
        <v>8325</v>
      </c>
      <c r="T2473" t="s">
        <v>8329</v>
      </c>
    </row>
    <row r="2474" spans="1:20" ht="57.6" x14ac:dyDescent="0.3">
      <c r="A2474">
        <v>2472</v>
      </c>
      <c r="B2474" s="3" t="s">
        <v>2473</v>
      </c>
      <c r="C2474" s="3" t="s">
        <v>6582</v>
      </c>
      <c r="D2474">
        <v>7500</v>
      </c>
      <c r="E2474">
        <v>10182.02</v>
      </c>
      <c r="F2474" t="s">
        <v>8219</v>
      </c>
      <c r="G2474" t="s">
        <v>8224</v>
      </c>
      <c r="H2474" t="s">
        <v>8246</v>
      </c>
      <c r="I2474">
        <v>1283562180</v>
      </c>
      <c r="J2474" s="10">
        <f t="shared" si="152"/>
        <v>40425.043749999997</v>
      </c>
      <c r="K2474">
        <v>1277433980</v>
      </c>
      <c r="L2474" s="10">
        <f t="shared" si="153"/>
        <v>40354.11550925926</v>
      </c>
      <c r="M2474" t="b">
        <v>0</v>
      </c>
      <c r="N2474">
        <v>104</v>
      </c>
      <c r="O2474" t="b">
        <v>1</v>
      </c>
      <c r="P2474" t="s">
        <v>8279</v>
      </c>
      <c r="Q2474" s="5">
        <f t="shared" si="154"/>
        <v>1.3576026666666667</v>
      </c>
      <c r="R2474" s="6">
        <f t="shared" si="155"/>
        <v>97.904038461538462</v>
      </c>
      <c r="S2474" t="s">
        <v>8325</v>
      </c>
      <c r="T2474" t="s">
        <v>8329</v>
      </c>
    </row>
    <row r="2475" spans="1:20" ht="43.2" x14ac:dyDescent="0.3">
      <c r="A2475">
        <v>2473</v>
      </c>
      <c r="B2475" s="3" t="s">
        <v>2474</v>
      </c>
      <c r="C2475" s="3" t="s">
        <v>6583</v>
      </c>
      <c r="D2475">
        <v>2000</v>
      </c>
      <c r="E2475">
        <v>2000</v>
      </c>
      <c r="F2475" t="s">
        <v>8219</v>
      </c>
      <c r="G2475" t="s">
        <v>8224</v>
      </c>
      <c r="H2475" t="s">
        <v>8246</v>
      </c>
      <c r="I2475">
        <v>1352573869</v>
      </c>
      <c r="J2475" s="10">
        <f t="shared" si="152"/>
        <v>41223.790150462963</v>
      </c>
      <c r="K2475">
        <v>1349978269</v>
      </c>
      <c r="L2475" s="10">
        <f t="shared" si="153"/>
        <v>41193.748483796298</v>
      </c>
      <c r="M2475" t="b">
        <v>0</v>
      </c>
      <c r="N2475">
        <v>47</v>
      </c>
      <c r="O2475" t="b">
        <v>1</v>
      </c>
      <c r="P2475" t="s">
        <v>8279</v>
      </c>
      <c r="Q2475" s="5">
        <f t="shared" si="154"/>
        <v>1</v>
      </c>
      <c r="R2475" s="6">
        <f t="shared" si="155"/>
        <v>42.553191489361701</v>
      </c>
      <c r="S2475" t="s">
        <v>8325</v>
      </c>
      <c r="T2475" t="s">
        <v>8329</v>
      </c>
    </row>
    <row r="2476" spans="1:20" ht="57.6" x14ac:dyDescent="0.3">
      <c r="A2476">
        <v>2474</v>
      </c>
      <c r="B2476" s="3" t="s">
        <v>2475</v>
      </c>
      <c r="C2476" s="3" t="s">
        <v>6584</v>
      </c>
      <c r="D2476">
        <v>5000</v>
      </c>
      <c r="E2476">
        <v>5000.18</v>
      </c>
      <c r="F2476" t="s">
        <v>8219</v>
      </c>
      <c r="G2476" t="s">
        <v>8224</v>
      </c>
      <c r="H2476" t="s">
        <v>8246</v>
      </c>
      <c r="I2476">
        <v>1286756176</v>
      </c>
      <c r="J2476" s="10">
        <f t="shared" si="152"/>
        <v>40462.011296296296</v>
      </c>
      <c r="K2476">
        <v>1282868176</v>
      </c>
      <c r="L2476" s="10">
        <f t="shared" si="153"/>
        <v>40417.011296296296</v>
      </c>
      <c r="M2476" t="b">
        <v>0</v>
      </c>
      <c r="N2476">
        <v>38</v>
      </c>
      <c r="O2476" t="b">
        <v>1</v>
      </c>
      <c r="P2476" t="s">
        <v>8279</v>
      </c>
      <c r="Q2476" s="5">
        <f t="shared" si="154"/>
        <v>1.0000360000000001</v>
      </c>
      <c r="R2476" s="6">
        <f t="shared" si="155"/>
        <v>131.58368421052631</v>
      </c>
      <c r="S2476" t="s">
        <v>8325</v>
      </c>
      <c r="T2476" t="s">
        <v>8329</v>
      </c>
    </row>
    <row r="2477" spans="1:20" ht="28.8" x14ac:dyDescent="0.3">
      <c r="A2477">
        <v>2475</v>
      </c>
      <c r="B2477" s="3" t="s">
        <v>2476</v>
      </c>
      <c r="C2477" s="3" t="s">
        <v>6585</v>
      </c>
      <c r="D2477">
        <v>2500</v>
      </c>
      <c r="E2477">
        <v>2618</v>
      </c>
      <c r="F2477" t="s">
        <v>8219</v>
      </c>
      <c r="G2477" t="s">
        <v>8224</v>
      </c>
      <c r="H2477" t="s">
        <v>8246</v>
      </c>
      <c r="I2477">
        <v>1278799200</v>
      </c>
      <c r="J2477" s="10">
        <f t="shared" si="152"/>
        <v>40369.916666666664</v>
      </c>
      <c r="K2477">
        <v>1273647255</v>
      </c>
      <c r="L2477" s="10">
        <f t="shared" si="153"/>
        <v>40310.287673611114</v>
      </c>
      <c r="M2477" t="b">
        <v>0</v>
      </c>
      <c r="N2477">
        <v>81</v>
      </c>
      <c r="O2477" t="b">
        <v>1</v>
      </c>
      <c r="P2477" t="s">
        <v>8279</v>
      </c>
      <c r="Q2477" s="5">
        <f t="shared" si="154"/>
        <v>1.0471999999999999</v>
      </c>
      <c r="R2477" s="6">
        <f t="shared" si="155"/>
        <v>32.320987654320987</v>
      </c>
      <c r="S2477" t="s">
        <v>8325</v>
      </c>
      <c r="T2477" t="s">
        <v>8329</v>
      </c>
    </row>
    <row r="2478" spans="1:20" ht="43.2" x14ac:dyDescent="0.3">
      <c r="A2478">
        <v>2476</v>
      </c>
      <c r="B2478" s="3" t="s">
        <v>2477</v>
      </c>
      <c r="C2478" s="3" t="s">
        <v>6586</v>
      </c>
      <c r="D2478">
        <v>3200</v>
      </c>
      <c r="E2478">
        <v>3360.72</v>
      </c>
      <c r="F2478" t="s">
        <v>8219</v>
      </c>
      <c r="G2478" t="s">
        <v>8224</v>
      </c>
      <c r="H2478" t="s">
        <v>8246</v>
      </c>
      <c r="I2478">
        <v>1415004770</v>
      </c>
      <c r="J2478" s="10">
        <f t="shared" si="152"/>
        <v>41946.370023148149</v>
      </c>
      <c r="K2478">
        <v>1412149970</v>
      </c>
      <c r="L2478" s="10">
        <f t="shared" si="153"/>
        <v>41913.328356481477</v>
      </c>
      <c r="M2478" t="b">
        <v>0</v>
      </c>
      <c r="N2478">
        <v>55</v>
      </c>
      <c r="O2478" t="b">
        <v>1</v>
      </c>
      <c r="P2478" t="s">
        <v>8279</v>
      </c>
      <c r="Q2478" s="5">
        <f t="shared" si="154"/>
        <v>1.050225</v>
      </c>
      <c r="R2478" s="6">
        <f t="shared" si="155"/>
        <v>61.103999999999999</v>
      </c>
      <c r="S2478" t="s">
        <v>8325</v>
      </c>
      <c r="T2478" t="s">
        <v>8329</v>
      </c>
    </row>
    <row r="2479" spans="1:20" ht="28.8" x14ac:dyDescent="0.3">
      <c r="A2479">
        <v>2477</v>
      </c>
      <c r="B2479" s="3" t="s">
        <v>824</v>
      </c>
      <c r="C2479" s="3" t="s">
        <v>6587</v>
      </c>
      <c r="D2479">
        <v>750</v>
      </c>
      <c r="E2479">
        <v>1285</v>
      </c>
      <c r="F2479" t="s">
        <v>8219</v>
      </c>
      <c r="G2479" t="s">
        <v>8224</v>
      </c>
      <c r="H2479" t="s">
        <v>8246</v>
      </c>
      <c r="I2479">
        <v>1344789345</v>
      </c>
      <c r="J2479" s="10">
        <f t="shared" si="152"/>
        <v>41133.691493055558</v>
      </c>
      <c r="K2479">
        <v>1340901345</v>
      </c>
      <c r="L2479" s="10">
        <f t="shared" si="153"/>
        <v>41088.691493055558</v>
      </c>
      <c r="M2479" t="b">
        <v>0</v>
      </c>
      <c r="N2479">
        <v>41</v>
      </c>
      <c r="O2479" t="b">
        <v>1</v>
      </c>
      <c r="P2479" t="s">
        <v>8279</v>
      </c>
      <c r="Q2479" s="5">
        <f t="shared" si="154"/>
        <v>1.7133333333333334</v>
      </c>
      <c r="R2479" s="6">
        <f t="shared" si="155"/>
        <v>31.341463414634145</v>
      </c>
      <c r="S2479" t="s">
        <v>8325</v>
      </c>
      <c r="T2479" t="s">
        <v>8329</v>
      </c>
    </row>
    <row r="2480" spans="1:20" ht="43.2" x14ac:dyDescent="0.3">
      <c r="A2480">
        <v>2478</v>
      </c>
      <c r="B2480" s="3" t="s">
        <v>2478</v>
      </c>
      <c r="C2480" s="3" t="s">
        <v>6588</v>
      </c>
      <c r="D2480">
        <v>8000</v>
      </c>
      <c r="E2480">
        <v>10200</v>
      </c>
      <c r="F2480" t="s">
        <v>8219</v>
      </c>
      <c r="G2480" t="s">
        <v>8224</v>
      </c>
      <c r="H2480" t="s">
        <v>8246</v>
      </c>
      <c r="I2480">
        <v>1358117313</v>
      </c>
      <c r="J2480" s="10">
        <f t="shared" si="152"/>
        <v>41287.950381944444</v>
      </c>
      <c r="K2480">
        <v>1355525313</v>
      </c>
      <c r="L2480" s="10">
        <f t="shared" si="153"/>
        <v>41257.950381944444</v>
      </c>
      <c r="M2480" t="b">
        <v>0</v>
      </c>
      <c r="N2480">
        <v>79</v>
      </c>
      <c r="O2480" t="b">
        <v>1</v>
      </c>
      <c r="P2480" t="s">
        <v>8279</v>
      </c>
      <c r="Q2480" s="5">
        <f t="shared" si="154"/>
        <v>1.2749999999999999</v>
      </c>
      <c r="R2480" s="6">
        <f t="shared" si="155"/>
        <v>129.1139240506329</v>
      </c>
      <c r="S2480" t="s">
        <v>8325</v>
      </c>
      <c r="T2480" t="s">
        <v>8329</v>
      </c>
    </row>
    <row r="2481" spans="1:20" ht="28.8" x14ac:dyDescent="0.3">
      <c r="A2481">
        <v>2479</v>
      </c>
      <c r="B2481" s="3" t="s">
        <v>2479</v>
      </c>
      <c r="C2481" s="3" t="s">
        <v>6589</v>
      </c>
      <c r="D2481">
        <v>300</v>
      </c>
      <c r="E2481">
        <v>400.33</v>
      </c>
      <c r="F2481" t="s">
        <v>8219</v>
      </c>
      <c r="G2481" t="s">
        <v>8224</v>
      </c>
      <c r="H2481" t="s">
        <v>8246</v>
      </c>
      <c r="I2481">
        <v>1343440800</v>
      </c>
      <c r="J2481" s="10">
        <f t="shared" si="152"/>
        <v>41118.083333333336</v>
      </c>
      <c r="K2481">
        <v>1342545994</v>
      </c>
      <c r="L2481" s="10">
        <f t="shared" si="153"/>
        <v>41107.726782407408</v>
      </c>
      <c r="M2481" t="b">
        <v>0</v>
      </c>
      <c r="N2481">
        <v>16</v>
      </c>
      <c r="O2481" t="b">
        <v>1</v>
      </c>
      <c r="P2481" t="s">
        <v>8279</v>
      </c>
      <c r="Q2481" s="5">
        <f t="shared" si="154"/>
        <v>1.3344333333333334</v>
      </c>
      <c r="R2481" s="6">
        <f t="shared" si="155"/>
        <v>25.020624999999999</v>
      </c>
      <c r="S2481" t="s">
        <v>8325</v>
      </c>
      <c r="T2481" t="s">
        <v>8329</v>
      </c>
    </row>
    <row r="2482" spans="1:20" ht="43.2" x14ac:dyDescent="0.3">
      <c r="A2482">
        <v>2480</v>
      </c>
      <c r="B2482" s="3" t="s">
        <v>2480</v>
      </c>
      <c r="C2482" s="3" t="s">
        <v>6590</v>
      </c>
      <c r="D2482">
        <v>2000</v>
      </c>
      <c r="E2482">
        <v>2000</v>
      </c>
      <c r="F2482" t="s">
        <v>8219</v>
      </c>
      <c r="G2482" t="s">
        <v>8224</v>
      </c>
      <c r="H2482" t="s">
        <v>8246</v>
      </c>
      <c r="I2482">
        <v>1444516084</v>
      </c>
      <c r="J2482" s="10">
        <f t="shared" si="152"/>
        <v>42287.936157407406</v>
      </c>
      <c r="K2482">
        <v>1439332084</v>
      </c>
      <c r="L2482" s="10">
        <f t="shared" si="153"/>
        <v>42227.936157407406</v>
      </c>
      <c r="M2482" t="b">
        <v>0</v>
      </c>
      <c r="N2482">
        <v>8</v>
      </c>
      <c r="O2482" t="b">
        <v>1</v>
      </c>
      <c r="P2482" t="s">
        <v>8279</v>
      </c>
      <c r="Q2482" s="5">
        <f t="shared" si="154"/>
        <v>1</v>
      </c>
      <c r="R2482" s="6">
        <f t="shared" si="155"/>
        <v>250</v>
      </c>
      <c r="S2482" t="s">
        <v>8325</v>
      </c>
      <c r="T2482" t="s">
        <v>8329</v>
      </c>
    </row>
    <row r="2483" spans="1:20" ht="43.2" x14ac:dyDescent="0.3">
      <c r="A2483">
        <v>2481</v>
      </c>
      <c r="B2483" s="3" t="s">
        <v>2481</v>
      </c>
      <c r="C2483" s="3" t="s">
        <v>6591</v>
      </c>
      <c r="D2483">
        <v>4000</v>
      </c>
      <c r="E2483">
        <v>4516.4399999999996</v>
      </c>
      <c r="F2483" t="s">
        <v>8219</v>
      </c>
      <c r="G2483" t="s">
        <v>8224</v>
      </c>
      <c r="H2483" t="s">
        <v>8246</v>
      </c>
      <c r="I2483">
        <v>1335799808</v>
      </c>
      <c r="J2483" s="10">
        <f t="shared" si="152"/>
        <v>41029.645925925928</v>
      </c>
      <c r="K2483">
        <v>1333207808</v>
      </c>
      <c r="L2483" s="10">
        <f t="shared" si="153"/>
        <v>40999.645925925928</v>
      </c>
      <c r="M2483" t="b">
        <v>0</v>
      </c>
      <c r="N2483">
        <v>95</v>
      </c>
      <c r="O2483" t="b">
        <v>1</v>
      </c>
      <c r="P2483" t="s">
        <v>8279</v>
      </c>
      <c r="Q2483" s="5">
        <f t="shared" si="154"/>
        <v>1.1291099999999998</v>
      </c>
      <c r="R2483" s="6">
        <f t="shared" si="155"/>
        <v>47.541473684210523</v>
      </c>
      <c r="S2483" t="s">
        <v>8325</v>
      </c>
      <c r="T2483" t="s">
        <v>8329</v>
      </c>
    </row>
    <row r="2484" spans="1:20" ht="43.2" x14ac:dyDescent="0.3">
      <c r="A2484">
        <v>2482</v>
      </c>
      <c r="B2484" s="3" t="s">
        <v>2482</v>
      </c>
      <c r="C2484" s="3" t="s">
        <v>6592</v>
      </c>
      <c r="D2484">
        <v>1000</v>
      </c>
      <c r="E2484">
        <v>1001</v>
      </c>
      <c r="F2484" t="s">
        <v>8219</v>
      </c>
      <c r="G2484" t="s">
        <v>8224</v>
      </c>
      <c r="H2484" t="s">
        <v>8246</v>
      </c>
      <c r="I2484">
        <v>1312224383</v>
      </c>
      <c r="J2484" s="10">
        <f t="shared" si="152"/>
        <v>40756.782210648147</v>
      </c>
      <c r="K2484">
        <v>1308336383</v>
      </c>
      <c r="L2484" s="10">
        <f t="shared" si="153"/>
        <v>40711.782210648147</v>
      </c>
      <c r="M2484" t="b">
        <v>0</v>
      </c>
      <c r="N2484">
        <v>25</v>
      </c>
      <c r="O2484" t="b">
        <v>1</v>
      </c>
      <c r="P2484" t="s">
        <v>8279</v>
      </c>
      <c r="Q2484" s="5">
        <f t="shared" si="154"/>
        <v>1.0009999999999999</v>
      </c>
      <c r="R2484" s="6">
        <f t="shared" si="155"/>
        <v>40.04</v>
      </c>
      <c r="S2484" t="s">
        <v>8325</v>
      </c>
      <c r="T2484" t="s">
        <v>8329</v>
      </c>
    </row>
    <row r="2485" spans="1:20" ht="43.2" x14ac:dyDescent="0.3">
      <c r="A2485">
        <v>2483</v>
      </c>
      <c r="B2485" s="3" t="s">
        <v>2483</v>
      </c>
      <c r="C2485" s="3" t="s">
        <v>6593</v>
      </c>
      <c r="D2485">
        <v>1100</v>
      </c>
      <c r="E2485">
        <v>1251</v>
      </c>
      <c r="F2485" t="s">
        <v>8219</v>
      </c>
      <c r="G2485" t="s">
        <v>8224</v>
      </c>
      <c r="H2485" t="s">
        <v>8246</v>
      </c>
      <c r="I2485">
        <v>1335891603</v>
      </c>
      <c r="J2485" s="10">
        <f t="shared" si="152"/>
        <v>41030.708368055559</v>
      </c>
      <c r="K2485">
        <v>1330711203</v>
      </c>
      <c r="L2485" s="10">
        <f t="shared" si="153"/>
        <v>40970.750034722223</v>
      </c>
      <c r="M2485" t="b">
        <v>0</v>
      </c>
      <c r="N2485">
        <v>19</v>
      </c>
      <c r="O2485" t="b">
        <v>1</v>
      </c>
      <c r="P2485" t="s">
        <v>8279</v>
      </c>
      <c r="Q2485" s="5">
        <f t="shared" si="154"/>
        <v>1.1372727272727272</v>
      </c>
      <c r="R2485" s="6">
        <f t="shared" si="155"/>
        <v>65.84210526315789</v>
      </c>
      <c r="S2485" t="s">
        <v>8325</v>
      </c>
      <c r="T2485" t="s">
        <v>8329</v>
      </c>
    </row>
    <row r="2486" spans="1:20" ht="57.6" x14ac:dyDescent="0.3">
      <c r="A2486">
        <v>2484</v>
      </c>
      <c r="B2486" s="3" t="s">
        <v>2484</v>
      </c>
      <c r="C2486" s="3" t="s">
        <v>6594</v>
      </c>
      <c r="D2486">
        <v>3500</v>
      </c>
      <c r="E2486">
        <v>4176.1099999999997</v>
      </c>
      <c r="F2486" t="s">
        <v>8219</v>
      </c>
      <c r="G2486" t="s">
        <v>8224</v>
      </c>
      <c r="H2486" t="s">
        <v>8246</v>
      </c>
      <c r="I2486">
        <v>1316124003</v>
      </c>
      <c r="J2486" s="10">
        <f t="shared" si="152"/>
        <v>40801.916701388887</v>
      </c>
      <c r="K2486">
        <v>1313532003</v>
      </c>
      <c r="L2486" s="10">
        <f t="shared" si="153"/>
        <v>40771.916701388887</v>
      </c>
      <c r="M2486" t="b">
        <v>0</v>
      </c>
      <c r="N2486">
        <v>90</v>
      </c>
      <c r="O2486" t="b">
        <v>1</v>
      </c>
      <c r="P2486" t="s">
        <v>8279</v>
      </c>
      <c r="Q2486" s="5">
        <f t="shared" si="154"/>
        <v>1.1931742857142855</v>
      </c>
      <c r="R2486" s="6">
        <f t="shared" si="155"/>
        <v>46.401222222222216</v>
      </c>
      <c r="S2486" t="s">
        <v>8325</v>
      </c>
      <c r="T2486" t="s">
        <v>8329</v>
      </c>
    </row>
    <row r="2487" spans="1:20" ht="43.2" x14ac:dyDescent="0.3">
      <c r="A2487">
        <v>2485</v>
      </c>
      <c r="B2487" s="3" t="s">
        <v>2485</v>
      </c>
      <c r="C2487" s="3" t="s">
        <v>6595</v>
      </c>
      <c r="D2487">
        <v>2000</v>
      </c>
      <c r="E2487">
        <v>2065</v>
      </c>
      <c r="F2487" t="s">
        <v>8219</v>
      </c>
      <c r="G2487" t="s">
        <v>8224</v>
      </c>
      <c r="H2487" t="s">
        <v>8246</v>
      </c>
      <c r="I2487">
        <v>1318463879</v>
      </c>
      <c r="J2487" s="10">
        <f t="shared" si="152"/>
        <v>40828.998599537037</v>
      </c>
      <c r="K2487">
        <v>1315439879</v>
      </c>
      <c r="L2487" s="10">
        <f t="shared" si="153"/>
        <v>40793.998599537037</v>
      </c>
      <c r="M2487" t="b">
        <v>0</v>
      </c>
      <c r="N2487">
        <v>41</v>
      </c>
      <c r="O2487" t="b">
        <v>1</v>
      </c>
      <c r="P2487" t="s">
        <v>8279</v>
      </c>
      <c r="Q2487" s="5">
        <f t="shared" si="154"/>
        <v>1.0325</v>
      </c>
      <c r="R2487" s="6">
        <f t="shared" si="155"/>
        <v>50.365853658536587</v>
      </c>
      <c r="S2487" t="s">
        <v>8325</v>
      </c>
      <c r="T2487" t="s">
        <v>8329</v>
      </c>
    </row>
    <row r="2488" spans="1:20" ht="43.2" x14ac:dyDescent="0.3">
      <c r="A2488">
        <v>2486</v>
      </c>
      <c r="B2488" s="3" t="s">
        <v>2486</v>
      </c>
      <c r="C2488" s="3" t="s">
        <v>6596</v>
      </c>
      <c r="D2488">
        <v>300</v>
      </c>
      <c r="E2488">
        <v>797</v>
      </c>
      <c r="F2488" t="s">
        <v>8219</v>
      </c>
      <c r="G2488" t="s">
        <v>8224</v>
      </c>
      <c r="H2488" t="s">
        <v>8246</v>
      </c>
      <c r="I2488">
        <v>1335113976</v>
      </c>
      <c r="J2488" s="10">
        <f t="shared" si="152"/>
        <v>41021.708055555559</v>
      </c>
      <c r="K2488">
        <v>1332521976</v>
      </c>
      <c r="L2488" s="10">
        <f t="shared" si="153"/>
        <v>40991.708055555559</v>
      </c>
      <c r="M2488" t="b">
        <v>0</v>
      </c>
      <c r="N2488">
        <v>30</v>
      </c>
      <c r="O2488" t="b">
        <v>1</v>
      </c>
      <c r="P2488" t="s">
        <v>8279</v>
      </c>
      <c r="Q2488" s="5">
        <f t="shared" si="154"/>
        <v>2.6566666666666667</v>
      </c>
      <c r="R2488" s="6">
        <f t="shared" si="155"/>
        <v>26.566666666666666</v>
      </c>
      <c r="S2488" t="s">
        <v>8325</v>
      </c>
      <c r="T2488" t="s">
        <v>8329</v>
      </c>
    </row>
    <row r="2489" spans="1:20" ht="43.2" x14ac:dyDescent="0.3">
      <c r="A2489">
        <v>2487</v>
      </c>
      <c r="B2489" s="3" t="s">
        <v>2487</v>
      </c>
      <c r="C2489" s="3" t="s">
        <v>6597</v>
      </c>
      <c r="D2489">
        <v>1500</v>
      </c>
      <c r="E2489">
        <v>1500.76</v>
      </c>
      <c r="F2489" t="s">
        <v>8219</v>
      </c>
      <c r="G2489" t="s">
        <v>8224</v>
      </c>
      <c r="H2489" t="s">
        <v>8246</v>
      </c>
      <c r="I2489">
        <v>1338083997</v>
      </c>
      <c r="J2489" s="10">
        <f t="shared" si="152"/>
        <v>41056.083298611113</v>
      </c>
      <c r="K2489">
        <v>1335491997</v>
      </c>
      <c r="L2489" s="10">
        <f t="shared" si="153"/>
        <v>41026.083298611113</v>
      </c>
      <c r="M2489" t="b">
        <v>0</v>
      </c>
      <c r="N2489">
        <v>38</v>
      </c>
      <c r="O2489" t="b">
        <v>1</v>
      </c>
      <c r="P2489" t="s">
        <v>8279</v>
      </c>
      <c r="Q2489" s="5">
        <f t="shared" si="154"/>
        <v>1.0005066666666667</v>
      </c>
      <c r="R2489" s="6">
        <f t="shared" si="155"/>
        <v>39.493684210526318</v>
      </c>
      <c r="S2489" t="s">
        <v>8325</v>
      </c>
      <c r="T2489" t="s">
        <v>8329</v>
      </c>
    </row>
    <row r="2490" spans="1:20" ht="57.6" x14ac:dyDescent="0.3">
      <c r="A2490">
        <v>2488</v>
      </c>
      <c r="B2490" s="3" t="s">
        <v>2488</v>
      </c>
      <c r="C2490" s="3" t="s">
        <v>6598</v>
      </c>
      <c r="D2490">
        <v>3000</v>
      </c>
      <c r="E2490">
        <v>3201</v>
      </c>
      <c r="F2490" t="s">
        <v>8219</v>
      </c>
      <c r="G2490" t="s">
        <v>8224</v>
      </c>
      <c r="H2490" t="s">
        <v>8246</v>
      </c>
      <c r="I2490">
        <v>1321459908</v>
      </c>
      <c r="J2490" s="10">
        <f t="shared" si="152"/>
        <v>40863.674861111111</v>
      </c>
      <c r="K2490">
        <v>1318864308</v>
      </c>
      <c r="L2490" s="10">
        <f t="shared" si="153"/>
        <v>40833.633194444446</v>
      </c>
      <c r="M2490" t="b">
        <v>0</v>
      </c>
      <c r="N2490">
        <v>65</v>
      </c>
      <c r="O2490" t="b">
        <v>1</v>
      </c>
      <c r="P2490" t="s">
        <v>8279</v>
      </c>
      <c r="Q2490" s="5">
        <f t="shared" si="154"/>
        <v>1.0669999999999999</v>
      </c>
      <c r="R2490" s="6">
        <f t="shared" si="155"/>
        <v>49.246153846153845</v>
      </c>
      <c r="S2490" t="s">
        <v>8325</v>
      </c>
      <c r="T2490" t="s">
        <v>8329</v>
      </c>
    </row>
    <row r="2491" spans="1:20" ht="43.2" x14ac:dyDescent="0.3">
      <c r="A2491">
        <v>2489</v>
      </c>
      <c r="B2491" s="3" t="s">
        <v>2489</v>
      </c>
      <c r="C2491" s="3" t="s">
        <v>6599</v>
      </c>
      <c r="D2491">
        <v>3500</v>
      </c>
      <c r="E2491">
        <v>4678.5</v>
      </c>
      <c r="F2491" t="s">
        <v>8219</v>
      </c>
      <c r="G2491" t="s">
        <v>8224</v>
      </c>
      <c r="H2491" t="s">
        <v>8246</v>
      </c>
      <c r="I2491">
        <v>1368117239</v>
      </c>
      <c r="J2491" s="10">
        <f t="shared" si="152"/>
        <v>41403.690266203703</v>
      </c>
      <c r="K2491">
        <v>1365525239</v>
      </c>
      <c r="L2491" s="10">
        <f t="shared" si="153"/>
        <v>41373.690266203703</v>
      </c>
      <c r="M2491" t="b">
        <v>0</v>
      </c>
      <c r="N2491">
        <v>75</v>
      </c>
      <c r="O2491" t="b">
        <v>1</v>
      </c>
      <c r="P2491" t="s">
        <v>8279</v>
      </c>
      <c r="Q2491" s="5">
        <f t="shared" si="154"/>
        <v>1.3367142857142857</v>
      </c>
      <c r="R2491" s="6">
        <f t="shared" si="155"/>
        <v>62.38</v>
      </c>
      <c r="S2491" t="s">
        <v>8325</v>
      </c>
      <c r="T2491" t="s">
        <v>8329</v>
      </c>
    </row>
    <row r="2492" spans="1:20" ht="43.2" x14ac:dyDescent="0.3">
      <c r="A2492">
        <v>2490</v>
      </c>
      <c r="B2492" s="3" t="s">
        <v>2490</v>
      </c>
      <c r="C2492" s="3" t="s">
        <v>6600</v>
      </c>
      <c r="D2492">
        <v>500</v>
      </c>
      <c r="E2492">
        <v>607</v>
      </c>
      <c r="F2492" t="s">
        <v>8219</v>
      </c>
      <c r="G2492" t="s">
        <v>8224</v>
      </c>
      <c r="H2492" t="s">
        <v>8246</v>
      </c>
      <c r="I2492">
        <v>1340429276</v>
      </c>
      <c r="J2492" s="10">
        <f t="shared" si="152"/>
        <v>41083.227731481478</v>
      </c>
      <c r="K2492">
        <v>1335245276</v>
      </c>
      <c r="L2492" s="10">
        <f t="shared" si="153"/>
        <v>41023.227731481478</v>
      </c>
      <c r="M2492" t="b">
        <v>0</v>
      </c>
      <c r="N2492">
        <v>16</v>
      </c>
      <c r="O2492" t="b">
        <v>1</v>
      </c>
      <c r="P2492" t="s">
        <v>8279</v>
      </c>
      <c r="Q2492" s="5">
        <f t="shared" si="154"/>
        <v>1.214</v>
      </c>
      <c r="R2492" s="6">
        <f t="shared" si="155"/>
        <v>37.9375</v>
      </c>
      <c r="S2492" t="s">
        <v>8325</v>
      </c>
      <c r="T2492" t="s">
        <v>8329</v>
      </c>
    </row>
    <row r="2493" spans="1:20" ht="43.2" x14ac:dyDescent="0.3">
      <c r="A2493">
        <v>2491</v>
      </c>
      <c r="B2493" s="3" t="s">
        <v>2491</v>
      </c>
      <c r="C2493" s="3" t="s">
        <v>6601</v>
      </c>
      <c r="D2493">
        <v>500</v>
      </c>
      <c r="E2493">
        <v>516</v>
      </c>
      <c r="F2493" t="s">
        <v>8219</v>
      </c>
      <c r="G2493" t="s">
        <v>8224</v>
      </c>
      <c r="H2493" t="s">
        <v>8246</v>
      </c>
      <c r="I2493">
        <v>1295142660</v>
      </c>
      <c r="J2493" s="10">
        <f t="shared" si="152"/>
        <v>40559.07708333333</v>
      </c>
      <c r="K2493">
        <v>1293739714</v>
      </c>
      <c r="L2493" s="10">
        <f t="shared" si="153"/>
        <v>40542.839282407411</v>
      </c>
      <c r="M2493" t="b">
        <v>0</v>
      </c>
      <c r="N2493">
        <v>10</v>
      </c>
      <c r="O2493" t="b">
        <v>1</v>
      </c>
      <c r="P2493" t="s">
        <v>8279</v>
      </c>
      <c r="Q2493" s="5">
        <f t="shared" si="154"/>
        <v>1.032</v>
      </c>
      <c r="R2493" s="6">
        <f t="shared" si="155"/>
        <v>51.6</v>
      </c>
      <c r="S2493" t="s">
        <v>8325</v>
      </c>
      <c r="T2493" t="s">
        <v>8329</v>
      </c>
    </row>
    <row r="2494" spans="1:20" ht="28.8" x14ac:dyDescent="0.3">
      <c r="A2494">
        <v>2492</v>
      </c>
      <c r="B2494" s="3" t="s">
        <v>2492</v>
      </c>
      <c r="C2494" s="3" t="s">
        <v>6602</v>
      </c>
      <c r="D2494">
        <v>600</v>
      </c>
      <c r="E2494">
        <v>750</v>
      </c>
      <c r="F2494" t="s">
        <v>8219</v>
      </c>
      <c r="G2494" t="s">
        <v>8224</v>
      </c>
      <c r="H2494" t="s">
        <v>8246</v>
      </c>
      <c r="I2494">
        <v>1339840740</v>
      </c>
      <c r="J2494" s="10">
        <f t="shared" si="152"/>
        <v>41076.415972222225</v>
      </c>
      <c r="K2494">
        <v>1335397188</v>
      </c>
      <c r="L2494" s="10">
        <f t="shared" si="153"/>
        <v>41024.985972222225</v>
      </c>
      <c r="M2494" t="b">
        <v>0</v>
      </c>
      <c r="N2494">
        <v>27</v>
      </c>
      <c r="O2494" t="b">
        <v>1</v>
      </c>
      <c r="P2494" t="s">
        <v>8279</v>
      </c>
      <c r="Q2494" s="5">
        <f t="shared" si="154"/>
        <v>1.25</v>
      </c>
      <c r="R2494" s="6">
        <f t="shared" si="155"/>
        <v>27.777777777777779</v>
      </c>
      <c r="S2494" t="s">
        <v>8325</v>
      </c>
      <c r="T2494" t="s">
        <v>8329</v>
      </c>
    </row>
    <row r="2495" spans="1:20" ht="43.2" x14ac:dyDescent="0.3">
      <c r="A2495">
        <v>2493</v>
      </c>
      <c r="B2495" s="3" t="s">
        <v>2493</v>
      </c>
      <c r="C2495" s="3" t="s">
        <v>6603</v>
      </c>
      <c r="D2495">
        <v>20000</v>
      </c>
      <c r="E2495">
        <v>25740</v>
      </c>
      <c r="F2495" t="s">
        <v>8219</v>
      </c>
      <c r="G2495" t="s">
        <v>8224</v>
      </c>
      <c r="H2495" t="s">
        <v>8246</v>
      </c>
      <c r="I2495">
        <v>1367208140</v>
      </c>
      <c r="J2495" s="10">
        <f t="shared" si="152"/>
        <v>41393.168287037035</v>
      </c>
      <c r="K2495">
        <v>1363320140</v>
      </c>
      <c r="L2495" s="10">
        <f t="shared" si="153"/>
        <v>41348.168287037035</v>
      </c>
      <c r="M2495" t="b">
        <v>0</v>
      </c>
      <c r="N2495">
        <v>259</v>
      </c>
      <c r="O2495" t="b">
        <v>1</v>
      </c>
      <c r="P2495" t="s">
        <v>8279</v>
      </c>
      <c r="Q2495" s="5">
        <f t="shared" si="154"/>
        <v>1.2869999999999999</v>
      </c>
      <c r="R2495" s="6">
        <f t="shared" si="155"/>
        <v>99.382239382239376</v>
      </c>
      <c r="S2495" t="s">
        <v>8325</v>
      </c>
      <c r="T2495" t="s">
        <v>8329</v>
      </c>
    </row>
    <row r="2496" spans="1:20" ht="43.2" x14ac:dyDescent="0.3">
      <c r="A2496">
        <v>2494</v>
      </c>
      <c r="B2496" s="3" t="s">
        <v>2494</v>
      </c>
      <c r="C2496" s="3" t="s">
        <v>6604</v>
      </c>
      <c r="D2496">
        <v>1500</v>
      </c>
      <c r="E2496">
        <v>1515.08</v>
      </c>
      <c r="F2496" t="s">
        <v>8219</v>
      </c>
      <c r="G2496" t="s">
        <v>8224</v>
      </c>
      <c r="H2496" t="s">
        <v>8246</v>
      </c>
      <c r="I2496">
        <v>1337786944</v>
      </c>
      <c r="J2496" s="10">
        <f t="shared" si="152"/>
        <v>41052.645185185182</v>
      </c>
      <c r="K2496">
        <v>1335194944</v>
      </c>
      <c r="L2496" s="10">
        <f t="shared" si="153"/>
        <v>41022.645185185182</v>
      </c>
      <c r="M2496" t="b">
        <v>0</v>
      </c>
      <c r="N2496">
        <v>39</v>
      </c>
      <c r="O2496" t="b">
        <v>1</v>
      </c>
      <c r="P2496" t="s">
        <v>8279</v>
      </c>
      <c r="Q2496" s="5">
        <f t="shared" si="154"/>
        <v>1.0100533333333332</v>
      </c>
      <c r="R2496" s="6">
        <f t="shared" si="155"/>
        <v>38.848205128205123</v>
      </c>
      <c r="S2496" t="s">
        <v>8325</v>
      </c>
      <c r="T2496" t="s">
        <v>8329</v>
      </c>
    </row>
    <row r="2497" spans="1:20" ht="43.2" x14ac:dyDescent="0.3">
      <c r="A2497">
        <v>2495</v>
      </c>
      <c r="B2497" s="3" t="s">
        <v>2495</v>
      </c>
      <c r="C2497" s="3" t="s">
        <v>6605</v>
      </c>
      <c r="D2497">
        <v>1500</v>
      </c>
      <c r="E2497">
        <v>1913.05</v>
      </c>
      <c r="F2497" t="s">
        <v>8219</v>
      </c>
      <c r="G2497" t="s">
        <v>8224</v>
      </c>
      <c r="H2497" t="s">
        <v>8246</v>
      </c>
      <c r="I2497">
        <v>1339022575</v>
      </c>
      <c r="J2497" s="10">
        <f t="shared" si="152"/>
        <v>41066.946469907409</v>
      </c>
      <c r="K2497">
        <v>1336430575</v>
      </c>
      <c r="L2497" s="10">
        <f t="shared" si="153"/>
        <v>41036.946469907409</v>
      </c>
      <c r="M2497" t="b">
        <v>0</v>
      </c>
      <c r="N2497">
        <v>42</v>
      </c>
      <c r="O2497" t="b">
        <v>1</v>
      </c>
      <c r="P2497" t="s">
        <v>8279</v>
      </c>
      <c r="Q2497" s="5">
        <f t="shared" si="154"/>
        <v>1.2753666666666665</v>
      </c>
      <c r="R2497" s="6">
        <f t="shared" si="155"/>
        <v>45.548809523809524</v>
      </c>
      <c r="S2497" t="s">
        <v>8325</v>
      </c>
      <c r="T2497" t="s">
        <v>8329</v>
      </c>
    </row>
    <row r="2498" spans="1:20" ht="28.8" x14ac:dyDescent="0.3">
      <c r="A2498">
        <v>2496</v>
      </c>
      <c r="B2498" s="3" t="s">
        <v>2496</v>
      </c>
      <c r="C2498" s="3" t="s">
        <v>6606</v>
      </c>
      <c r="D2498">
        <v>6000</v>
      </c>
      <c r="E2498">
        <v>6000</v>
      </c>
      <c r="F2498" t="s">
        <v>8219</v>
      </c>
      <c r="G2498" t="s">
        <v>8224</v>
      </c>
      <c r="H2498" t="s">
        <v>8246</v>
      </c>
      <c r="I2498">
        <v>1364597692</v>
      </c>
      <c r="J2498" s="10">
        <f t="shared" si="152"/>
        <v>41362.954768518517</v>
      </c>
      <c r="K2498">
        <v>1361577292</v>
      </c>
      <c r="L2498" s="10">
        <f t="shared" si="153"/>
        <v>41327.996435185189</v>
      </c>
      <c r="M2498" t="b">
        <v>0</v>
      </c>
      <c r="N2498">
        <v>10</v>
      </c>
      <c r="O2498" t="b">
        <v>1</v>
      </c>
      <c r="P2498" t="s">
        <v>8279</v>
      </c>
      <c r="Q2498" s="5">
        <f t="shared" si="154"/>
        <v>1</v>
      </c>
      <c r="R2498" s="6">
        <f t="shared" si="155"/>
        <v>600</v>
      </c>
      <c r="S2498" t="s">
        <v>8325</v>
      </c>
      <c r="T2498" t="s">
        <v>8329</v>
      </c>
    </row>
    <row r="2499" spans="1:20" ht="43.2" x14ac:dyDescent="0.3">
      <c r="A2499">
        <v>2497</v>
      </c>
      <c r="B2499" s="3" t="s">
        <v>2497</v>
      </c>
      <c r="C2499" s="3" t="s">
        <v>6607</v>
      </c>
      <c r="D2499">
        <v>4000</v>
      </c>
      <c r="E2499">
        <v>4510.8599999999997</v>
      </c>
      <c r="F2499" t="s">
        <v>8219</v>
      </c>
      <c r="G2499" t="s">
        <v>8224</v>
      </c>
      <c r="H2499" t="s">
        <v>8246</v>
      </c>
      <c r="I2499">
        <v>1312578338</v>
      </c>
      <c r="J2499" s="10">
        <f t="shared" ref="J2499:J2562" si="156">(((I2499/60)/60)/24)+DATE(1970,1,1)</f>
        <v>40760.878912037035</v>
      </c>
      <c r="K2499">
        <v>1309986338</v>
      </c>
      <c r="L2499" s="10">
        <f t="shared" ref="L2499:L2562" si="157">(((K2499/60)/60)/24)+DATE(1970,1,1)</f>
        <v>40730.878912037035</v>
      </c>
      <c r="M2499" t="b">
        <v>0</v>
      </c>
      <c r="N2499">
        <v>56</v>
      </c>
      <c r="O2499" t="b">
        <v>1</v>
      </c>
      <c r="P2499" t="s">
        <v>8279</v>
      </c>
      <c r="Q2499" s="5">
        <f t="shared" ref="Q2499:Q2562" si="158">E2499/D2499</f>
        <v>1.127715</v>
      </c>
      <c r="R2499" s="6">
        <f t="shared" ref="R2499:R2562" si="159">E2499/N2499</f>
        <v>80.551071428571419</v>
      </c>
      <c r="S2499" t="s">
        <v>8325</v>
      </c>
      <c r="T2499" t="s">
        <v>8329</v>
      </c>
    </row>
    <row r="2500" spans="1:20" ht="43.2" x14ac:dyDescent="0.3">
      <c r="A2500">
        <v>2498</v>
      </c>
      <c r="B2500" s="3" t="s">
        <v>2498</v>
      </c>
      <c r="C2500" s="3" t="s">
        <v>6608</v>
      </c>
      <c r="D2500">
        <v>1000</v>
      </c>
      <c r="E2500">
        <v>1056</v>
      </c>
      <c r="F2500" t="s">
        <v>8219</v>
      </c>
      <c r="G2500" t="s">
        <v>8224</v>
      </c>
      <c r="H2500" t="s">
        <v>8246</v>
      </c>
      <c r="I2500">
        <v>1422400387</v>
      </c>
      <c r="J2500" s="10">
        <f t="shared" si="156"/>
        <v>42031.967442129629</v>
      </c>
      <c r="K2500">
        <v>1421190787</v>
      </c>
      <c r="L2500" s="10">
        <f t="shared" si="157"/>
        <v>42017.967442129629</v>
      </c>
      <c r="M2500" t="b">
        <v>0</v>
      </c>
      <c r="N2500">
        <v>20</v>
      </c>
      <c r="O2500" t="b">
        <v>1</v>
      </c>
      <c r="P2500" t="s">
        <v>8279</v>
      </c>
      <c r="Q2500" s="5">
        <f t="shared" si="158"/>
        <v>1.056</v>
      </c>
      <c r="R2500" s="6">
        <f t="shared" si="159"/>
        <v>52.8</v>
      </c>
      <c r="S2500" t="s">
        <v>8325</v>
      </c>
      <c r="T2500" t="s">
        <v>8329</v>
      </c>
    </row>
    <row r="2501" spans="1:20" ht="43.2" x14ac:dyDescent="0.3">
      <c r="A2501">
        <v>2499</v>
      </c>
      <c r="B2501" s="3" t="s">
        <v>2499</v>
      </c>
      <c r="C2501" s="3" t="s">
        <v>6609</v>
      </c>
      <c r="D2501">
        <v>4000</v>
      </c>
      <c r="E2501">
        <v>8105</v>
      </c>
      <c r="F2501" t="s">
        <v>8219</v>
      </c>
      <c r="G2501" t="s">
        <v>8224</v>
      </c>
      <c r="H2501" t="s">
        <v>8246</v>
      </c>
      <c r="I2501">
        <v>1356976800</v>
      </c>
      <c r="J2501" s="10">
        <f t="shared" si="156"/>
        <v>41274.75</v>
      </c>
      <c r="K2501">
        <v>1352820837</v>
      </c>
      <c r="L2501" s="10">
        <f t="shared" si="157"/>
        <v>41226.648576388885</v>
      </c>
      <c r="M2501" t="b">
        <v>0</v>
      </c>
      <c r="N2501">
        <v>170</v>
      </c>
      <c r="O2501" t="b">
        <v>1</v>
      </c>
      <c r="P2501" t="s">
        <v>8279</v>
      </c>
      <c r="Q2501" s="5">
        <f t="shared" si="158"/>
        <v>2.0262500000000001</v>
      </c>
      <c r="R2501" s="6">
        <f t="shared" si="159"/>
        <v>47.676470588235297</v>
      </c>
      <c r="S2501" t="s">
        <v>8325</v>
      </c>
      <c r="T2501" t="s">
        <v>8329</v>
      </c>
    </row>
    <row r="2502" spans="1:20" ht="43.2" x14ac:dyDescent="0.3">
      <c r="A2502">
        <v>2500</v>
      </c>
      <c r="B2502" s="3" t="s">
        <v>2500</v>
      </c>
      <c r="C2502" s="3" t="s">
        <v>6610</v>
      </c>
      <c r="D2502">
        <v>600</v>
      </c>
      <c r="E2502">
        <v>680</v>
      </c>
      <c r="F2502" t="s">
        <v>8219</v>
      </c>
      <c r="G2502" t="s">
        <v>8224</v>
      </c>
      <c r="H2502" t="s">
        <v>8246</v>
      </c>
      <c r="I2502">
        <v>1340476375</v>
      </c>
      <c r="J2502" s="10">
        <f t="shared" si="156"/>
        <v>41083.772858796299</v>
      </c>
      <c r="K2502">
        <v>1337884375</v>
      </c>
      <c r="L2502" s="10">
        <f t="shared" si="157"/>
        <v>41053.772858796299</v>
      </c>
      <c r="M2502" t="b">
        <v>0</v>
      </c>
      <c r="N2502">
        <v>29</v>
      </c>
      <c r="O2502" t="b">
        <v>1</v>
      </c>
      <c r="P2502" t="s">
        <v>8279</v>
      </c>
      <c r="Q2502" s="5">
        <f t="shared" si="158"/>
        <v>1.1333333333333333</v>
      </c>
      <c r="R2502" s="6">
        <f t="shared" si="159"/>
        <v>23.448275862068964</v>
      </c>
      <c r="S2502" t="s">
        <v>8325</v>
      </c>
      <c r="T2502" t="s">
        <v>8329</v>
      </c>
    </row>
    <row r="2503" spans="1:20" ht="43.2" x14ac:dyDescent="0.3">
      <c r="A2503">
        <v>2501</v>
      </c>
      <c r="B2503" s="3" t="s">
        <v>2501</v>
      </c>
      <c r="C2503" s="3" t="s">
        <v>6611</v>
      </c>
      <c r="D2503">
        <v>11000</v>
      </c>
      <c r="E2503">
        <v>281</v>
      </c>
      <c r="F2503" t="s">
        <v>8221</v>
      </c>
      <c r="G2503" t="s">
        <v>8229</v>
      </c>
      <c r="H2503" t="s">
        <v>8251</v>
      </c>
      <c r="I2503">
        <v>1443379104</v>
      </c>
      <c r="J2503" s="10">
        <f t="shared" si="156"/>
        <v>42274.776666666665</v>
      </c>
      <c r="K2503">
        <v>1440787104</v>
      </c>
      <c r="L2503" s="10">
        <f t="shared" si="157"/>
        <v>42244.776666666665</v>
      </c>
      <c r="M2503" t="b">
        <v>0</v>
      </c>
      <c r="N2503">
        <v>7</v>
      </c>
      <c r="O2503" t="b">
        <v>0</v>
      </c>
      <c r="P2503" t="s">
        <v>8299</v>
      </c>
      <c r="Q2503" s="5">
        <f t="shared" si="158"/>
        <v>2.5545454545454545E-2</v>
      </c>
      <c r="R2503" s="6">
        <f t="shared" si="159"/>
        <v>40.142857142857146</v>
      </c>
      <c r="S2503" t="s">
        <v>8336</v>
      </c>
      <c r="T2503" t="s">
        <v>8353</v>
      </c>
    </row>
    <row r="2504" spans="1:20" ht="57.6" x14ac:dyDescent="0.3">
      <c r="A2504">
        <v>2502</v>
      </c>
      <c r="B2504" s="3" t="s">
        <v>2502</v>
      </c>
      <c r="C2504" s="3" t="s">
        <v>6612</v>
      </c>
      <c r="D2504">
        <v>110000</v>
      </c>
      <c r="E2504">
        <v>86</v>
      </c>
      <c r="F2504" t="s">
        <v>8221</v>
      </c>
      <c r="G2504" t="s">
        <v>8224</v>
      </c>
      <c r="H2504" t="s">
        <v>8246</v>
      </c>
      <c r="I2504">
        <v>1411328918</v>
      </c>
      <c r="J2504" s="10">
        <f t="shared" si="156"/>
        <v>41903.825439814813</v>
      </c>
      <c r="K2504">
        <v>1407440918</v>
      </c>
      <c r="L2504" s="10">
        <f t="shared" si="157"/>
        <v>41858.825439814813</v>
      </c>
      <c r="M2504" t="b">
        <v>0</v>
      </c>
      <c r="N2504">
        <v>5</v>
      </c>
      <c r="O2504" t="b">
        <v>0</v>
      </c>
      <c r="P2504" t="s">
        <v>8299</v>
      </c>
      <c r="Q2504" s="5">
        <f t="shared" si="158"/>
        <v>7.8181818181818181E-4</v>
      </c>
      <c r="R2504" s="6">
        <f t="shared" si="159"/>
        <v>17.2</v>
      </c>
      <c r="S2504" t="s">
        <v>8336</v>
      </c>
      <c r="T2504" t="s">
        <v>8353</v>
      </c>
    </row>
    <row r="2505" spans="1:20" ht="43.2" x14ac:dyDescent="0.3">
      <c r="A2505">
        <v>2503</v>
      </c>
      <c r="B2505" s="3" t="s">
        <v>2503</v>
      </c>
      <c r="C2505" s="3" t="s">
        <v>6613</v>
      </c>
      <c r="D2505">
        <v>10000</v>
      </c>
      <c r="E2505">
        <v>0</v>
      </c>
      <c r="F2505" t="s">
        <v>8221</v>
      </c>
      <c r="G2505" t="s">
        <v>8224</v>
      </c>
      <c r="H2505" t="s">
        <v>8246</v>
      </c>
      <c r="I2505">
        <v>1465333560</v>
      </c>
      <c r="J2505" s="10">
        <f t="shared" si="156"/>
        <v>42528.879166666666</v>
      </c>
      <c r="K2505">
        <v>1462743308</v>
      </c>
      <c r="L2505" s="10">
        <f t="shared" si="157"/>
        <v>42498.899398148147</v>
      </c>
      <c r="M2505" t="b">
        <v>0</v>
      </c>
      <c r="N2505">
        <v>0</v>
      </c>
      <c r="O2505" t="b">
        <v>0</v>
      </c>
      <c r="P2505" t="s">
        <v>8299</v>
      </c>
      <c r="Q2505" s="5">
        <f t="shared" si="158"/>
        <v>0</v>
      </c>
      <c r="R2505" s="6" t="e">
        <f t="shared" si="159"/>
        <v>#DIV/0!</v>
      </c>
      <c r="S2505" t="s">
        <v>8336</v>
      </c>
      <c r="T2505" t="s">
        <v>8353</v>
      </c>
    </row>
    <row r="2506" spans="1:20" ht="28.8" x14ac:dyDescent="0.3">
      <c r="A2506">
        <v>2504</v>
      </c>
      <c r="B2506" s="3" t="s">
        <v>2504</v>
      </c>
      <c r="C2506" s="3" t="s">
        <v>6614</v>
      </c>
      <c r="D2506">
        <v>35000</v>
      </c>
      <c r="E2506">
        <v>0</v>
      </c>
      <c r="F2506" t="s">
        <v>8221</v>
      </c>
      <c r="G2506" t="s">
        <v>8224</v>
      </c>
      <c r="H2506" t="s">
        <v>8246</v>
      </c>
      <c r="I2506">
        <v>1416014534</v>
      </c>
      <c r="J2506" s="10">
        <f t="shared" si="156"/>
        <v>41958.057106481487</v>
      </c>
      <c r="K2506">
        <v>1413418934</v>
      </c>
      <c r="L2506" s="10">
        <f t="shared" si="157"/>
        <v>41928.015439814815</v>
      </c>
      <c r="M2506" t="b">
        <v>0</v>
      </c>
      <c r="N2506">
        <v>0</v>
      </c>
      <c r="O2506" t="b">
        <v>0</v>
      </c>
      <c r="P2506" t="s">
        <v>8299</v>
      </c>
      <c r="Q2506" s="5">
        <f t="shared" si="158"/>
        <v>0</v>
      </c>
      <c r="R2506" s="6" t="e">
        <f t="shared" si="159"/>
        <v>#DIV/0!</v>
      </c>
      <c r="S2506" t="s">
        <v>8336</v>
      </c>
      <c r="T2506" t="s">
        <v>8353</v>
      </c>
    </row>
    <row r="2507" spans="1:20" ht="57.6" x14ac:dyDescent="0.3">
      <c r="A2507">
        <v>2505</v>
      </c>
      <c r="B2507" s="3" t="s">
        <v>2505</v>
      </c>
      <c r="C2507" s="3" t="s">
        <v>6615</v>
      </c>
      <c r="D2507">
        <v>7000</v>
      </c>
      <c r="E2507">
        <v>0</v>
      </c>
      <c r="F2507" t="s">
        <v>8221</v>
      </c>
      <c r="G2507" t="s">
        <v>8224</v>
      </c>
      <c r="H2507" t="s">
        <v>8246</v>
      </c>
      <c r="I2507">
        <v>1426292416</v>
      </c>
      <c r="J2507" s="10">
        <f t="shared" si="156"/>
        <v>42077.014074074075</v>
      </c>
      <c r="K2507">
        <v>1423704016</v>
      </c>
      <c r="L2507" s="10">
        <f t="shared" si="157"/>
        <v>42047.05574074074</v>
      </c>
      <c r="M2507" t="b">
        <v>0</v>
      </c>
      <c r="N2507">
        <v>0</v>
      </c>
      <c r="O2507" t="b">
        <v>0</v>
      </c>
      <c r="P2507" t="s">
        <v>8299</v>
      </c>
      <c r="Q2507" s="5">
        <f t="shared" si="158"/>
        <v>0</v>
      </c>
      <c r="R2507" s="6" t="e">
        <f t="shared" si="159"/>
        <v>#DIV/0!</v>
      </c>
      <c r="S2507" t="s">
        <v>8336</v>
      </c>
      <c r="T2507" t="s">
        <v>8353</v>
      </c>
    </row>
    <row r="2508" spans="1:20" ht="43.2" x14ac:dyDescent="0.3">
      <c r="A2508">
        <v>2506</v>
      </c>
      <c r="B2508" s="3" t="s">
        <v>2506</v>
      </c>
      <c r="C2508" s="3" t="s">
        <v>6616</v>
      </c>
      <c r="D2508">
        <v>5000</v>
      </c>
      <c r="E2508">
        <v>30</v>
      </c>
      <c r="F2508" t="s">
        <v>8221</v>
      </c>
      <c r="G2508" t="s">
        <v>8225</v>
      </c>
      <c r="H2508" t="s">
        <v>8247</v>
      </c>
      <c r="I2508">
        <v>1443906000</v>
      </c>
      <c r="J2508" s="10">
        <f t="shared" si="156"/>
        <v>42280.875</v>
      </c>
      <c r="K2508">
        <v>1441955269</v>
      </c>
      <c r="L2508" s="10">
        <f t="shared" si="157"/>
        <v>42258.297094907408</v>
      </c>
      <c r="M2508" t="b">
        <v>0</v>
      </c>
      <c r="N2508">
        <v>2</v>
      </c>
      <c r="O2508" t="b">
        <v>0</v>
      </c>
      <c r="P2508" t="s">
        <v>8299</v>
      </c>
      <c r="Q2508" s="5">
        <f t="shared" si="158"/>
        <v>6.0000000000000001E-3</v>
      </c>
      <c r="R2508" s="6">
        <f t="shared" si="159"/>
        <v>15</v>
      </c>
      <c r="S2508" t="s">
        <v>8336</v>
      </c>
      <c r="T2508" t="s">
        <v>8353</v>
      </c>
    </row>
    <row r="2509" spans="1:20" x14ac:dyDescent="0.3">
      <c r="A2509">
        <v>2507</v>
      </c>
      <c r="B2509" s="3" t="s">
        <v>2507</v>
      </c>
      <c r="C2509" s="3" t="s">
        <v>6617</v>
      </c>
      <c r="D2509">
        <v>42850</v>
      </c>
      <c r="E2509">
        <v>0</v>
      </c>
      <c r="F2509" t="s">
        <v>8221</v>
      </c>
      <c r="G2509" t="s">
        <v>8224</v>
      </c>
      <c r="H2509" t="s">
        <v>8246</v>
      </c>
      <c r="I2509">
        <v>1431308704</v>
      </c>
      <c r="J2509" s="10">
        <f t="shared" si="156"/>
        <v>42135.072962962964</v>
      </c>
      <c r="K2509">
        <v>1428716704</v>
      </c>
      <c r="L2509" s="10">
        <f t="shared" si="157"/>
        <v>42105.072962962964</v>
      </c>
      <c r="M2509" t="b">
        <v>0</v>
      </c>
      <c r="N2509">
        <v>0</v>
      </c>
      <c r="O2509" t="b">
        <v>0</v>
      </c>
      <c r="P2509" t="s">
        <v>8299</v>
      </c>
      <c r="Q2509" s="5">
        <f t="shared" si="158"/>
        <v>0</v>
      </c>
      <c r="R2509" s="6" t="e">
        <f t="shared" si="159"/>
        <v>#DIV/0!</v>
      </c>
      <c r="S2509" t="s">
        <v>8336</v>
      </c>
      <c r="T2509" t="s">
        <v>8353</v>
      </c>
    </row>
    <row r="2510" spans="1:20" ht="43.2" x14ac:dyDescent="0.3">
      <c r="A2510">
        <v>2508</v>
      </c>
      <c r="B2510" s="3" t="s">
        <v>2508</v>
      </c>
      <c r="C2510" s="3" t="s">
        <v>6618</v>
      </c>
      <c r="D2510">
        <v>20000</v>
      </c>
      <c r="E2510">
        <v>0</v>
      </c>
      <c r="F2510" t="s">
        <v>8221</v>
      </c>
      <c r="G2510" t="s">
        <v>8224</v>
      </c>
      <c r="H2510" t="s">
        <v>8246</v>
      </c>
      <c r="I2510">
        <v>1408056634</v>
      </c>
      <c r="J2510" s="10">
        <f t="shared" si="156"/>
        <v>41865.951782407406</v>
      </c>
      <c r="K2510">
        <v>1405464634</v>
      </c>
      <c r="L2510" s="10">
        <f t="shared" si="157"/>
        <v>41835.951782407406</v>
      </c>
      <c r="M2510" t="b">
        <v>0</v>
      </c>
      <c r="N2510">
        <v>0</v>
      </c>
      <c r="O2510" t="b">
        <v>0</v>
      </c>
      <c r="P2510" t="s">
        <v>8299</v>
      </c>
      <c r="Q2510" s="5">
        <f t="shared" si="158"/>
        <v>0</v>
      </c>
      <c r="R2510" s="6" t="e">
        <f t="shared" si="159"/>
        <v>#DIV/0!</v>
      </c>
      <c r="S2510" t="s">
        <v>8336</v>
      </c>
      <c r="T2510" t="s">
        <v>8353</v>
      </c>
    </row>
    <row r="2511" spans="1:20" ht="43.2" x14ac:dyDescent="0.3">
      <c r="A2511">
        <v>2509</v>
      </c>
      <c r="B2511" s="3" t="s">
        <v>2509</v>
      </c>
      <c r="C2511" s="3" t="s">
        <v>6619</v>
      </c>
      <c r="D2511">
        <v>95000</v>
      </c>
      <c r="E2511">
        <v>1000</v>
      </c>
      <c r="F2511" t="s">
        <v>8221</v>
      </c>
      <c r="G2511" t="s">
        <v>8225</v>
      </c>
      <c r="H2511" t="s">
        <v>8247</v>
      </c>
      <c r="I2511">
        <v>1429554349</v>
      </c>
      <c r="J2511" s="10">
        <f t="shared" si="156"/>
        <v>42114.767928240741</v>
      </c>
      <c r="K2511">
        <v>1424719549</v>
      </c>
      <c r="L2511" s="10">
        <f t="shared" si="157"/>
        <v>42058.809594907405</v>
      </c>
      <c r="M2511" t="b">
        <v>0</v>
      </c>
      <c r="N2511">
        <v>28</v>
      </c>
      <c r="O2511" t="b">
        <v>0</v>
      </c>
      <c r="P2511" t="s">
        <v>8299</v>
      </c>
      <c r="Q2511" s="5">
        <f t="shared" si="158"/>
        <v>1.0526315789473684E-2</v>
      </c>
      <c r="R2511" s="6">
        <f t="shared" si="159"/>
        <v>35.714285714285715</v>
      </c>
      <c r="S2511" t="s">
        <v>8336</v>
      </c>
      <c r="T2511" t="s">
        <v>8353</v>
      </c>
    </row>
    <row r="2512" spans="1:20" ht="43.2" x14ac:dyDescent="0.3">
      <c r="A2512">
        <v>2510</v>
      </c>
      <c r="B2512" s="3" t="s">
        <v>2510</v>
      </c>
      <c r="C2512" s="3" t="s">
        <v>6620</v>
      </c>
      <c r="D2512">
        <v>50000</v>
      </c>
      <c r="E2512">
        <v>75</v>
      </c>
      <c r="F2512" t="s">
        <v>8221</v>
      </c>
      <c r="G2512" t="s">
        <v>8224</v>
      </c>
      <c r="H2512" t="s">
        <v>8246</v>
      </c>
      <c r="I2512">
        <v>1431647772</v>
      </c>
      <c r="J2512" s="10">
        <f t="shared" si="156"/>
        <v>42138.997361111105</v>
      </c>
      <c r="K2512">
        <v>1426463772</v>
      </c>
      <c r="L2512" s="10">
        <f t="shared" si="157"/>
        <v>42078.997361111105</v>
      </c>
      <c r="M2512" t="b">
        <v>0</v>
      </c>
      <c r="N2512">
        <v>2</v>
      </c>
      <c r="O2512" t="b">
        <v>0</v>
      </c>
      <c r="P2512" t="s">
        <v>8299</v>
      </c>
      <c r="Q2512" s="5">
        <f t="shared" si="158"/>
        <v>1.5E-3</v>
      </c>
      <c r="R2512" s="6">
        <f t="shared" si="159"/>
        <v>37.5</v>
      </c>
      <c r="S2512" t="s">
        <v>8336</v>
      </c>
      <c r="T2512" t="s">
        <v>8353</v>
      </c>
    </row>
    <row r="2513" spans="1:20" ht="43.2" x14ac:dyDescent="0.3">
      <c r="A2513">
        <v>2511</v>
      </c>
      <c r="B2513" s="3" t="s">
        <v>2511</v>
      </c>
      <c r="C2513" s="3" t="s">
        <v>6621</v>
      </c>
      <c r="D2513">
        <v>100000</v>
      </c>
      <c r="E2513">
        <v>0</v>
      </c>
      <c r="F2513" t="s">
        <v>8221</v>
      </c>
      <c r="G2513" t="s">
        <v>8225</v>
      </c>
      <c r="H2513" t="s">
        <v>8247</v>
      </c>
      <c r="I2513">
        <v>1454323413</v>
      </c>
      <c r="J2513" s="10">
        <f t="shared" si="156"/>
        <v>42401.446909722217</v>
      </c>
      <c r="K2513">
        <v>1451731413</v>
      </c>
      <c r="L2513" s="10">
        <f t="shared" si="157"/>
        <v>42371.446909722217</v>
      </c>
      <c r="M2513" t="b">
        <v>0</v>
      </c>
      <c r="N2513">
        <v>0</v>
      </c>
      <c r="O2513" t="b">
        <v>0</v>
      </c>
      <c r="P2513" t="s">
        <v>8299</v>
      </c>
      <c r="Q2513" s="5">
        <f t="shared" si="158"/>
        <v>0</v>
      </c>
      <c r="R2513" s="6" t="e">
        <f t="shared" si="159"/>
        <v>#DIV/0!</v>
      </c>
      <c r="S2513" t="s">
        <v>8336</v>
      </c>
      <c r="T2513" t="s">
        <v>8353</v>
      </c>
    </row>
    <row r="2514" spans="1:20" ht="43.2" x14ac:dyDescent="0.3">
      <c r="A2514">
        <v>2512</v>
      </c>
      <c r="B2514" s="3" t="s">
        <v>2512</v>
      </c>
      <c r="C2514" s="3" t="s">
        <v>6622</v>
      </c>
      <c r="D2514">
        <v>1150</v>
      </c>
      <c r="E2514">
        <v>0</v>
      </c>
      <c r="F2514" t="s">
        <v>8221</v>
      </c>
      <c r="G2514" t="s">
        <v>8224</v>
      </c>
      <c r="H2514" t="s">
        <v>8246</v>
      </c>
      <c r="I2514">
        <v>1418504561</v>
      </c>
      <c r="J2514" s="10">
        <f t="shared" si="156"/>
        <v>41986.876863425925</v>
      </c>
      <c r="K2514">
        <v>1417208561</v>
      </c>
      <c r="L2514" s="10">
        <f t="shared" si="157"/>
        <v>41971.876863425925</v>
      </c>
      <c r="M2514" t="b">
        <v>0</v>
      </c>
      <c r="N2514">
        <v>0</v>
      </c>
      <c r="O2514" t="b">
        <v>0</v>
      </c>
      <c r="P2514" t="s">
        <v>8299</v>
      </c>
      <c r="Q2514" s="5">
        <f t="shared" si="158"/>
        <v>0</v>
      </c>
      <c r="R2514" s="6" t="e">
        <f t="shared" si="159"/>
        <v>#DIV/0!</v>
      </c>
      <c r="S2514" t="s">
        <v>8336</v>
      </c>
      <c r="T2514" t="s">
        <v>8353</v>
      </c>
    </row>
    <row r="2515" spans="1:20" ht="57.6" x14ac:dyDescent="0.3">
      <c r="A2515">
        <v>2513</v>
      </c>
      <c r="B2515" s="3" t="s">
        <v>2513</v>
      </c>
      <c r="C2515" s="3" t="s">
        <v>6623</v>
      </c>
      <c r="D2515">
        <v>180000</v>
      </c>
      <c r="E2515">
        <v>0</v>
      </c>
      <c r="F2515" t="s">
        <v>8221</v>
      </c>
      <c r="G2515" t="s">
        <v>8236</v>
      </c>
      <c r="H2515" t="s">
        <v>8249</v>
      </c>
      <c r="I2515">
        <v>1488067789</v>
      </c>
      <c r="J2515" s="10">
        <f t="shared" si="156"/>
        <v>42792.00681712963</v>
      </c>
      <c r="K2515">
        <v>1482883789</v>
      </c>
      <c r="L2515" s="10">
        <f t="shared" si="157"/>
        <v>42732.00681712963</v>
      </c>
      <c r="M2515" t="b">
        <v>0</v>
      </c>
      <c r="N2515">
        <v>0</v>
      </c>
      <c r="O2515" t="b">
        <v>0</v>
      </c>
      <c r="P2515" t="s">
        <v>8299</v>
      </c>
      <c r="Q2515" s="5">
        <f t="shared" si="158"/>
        <v>0</v>
      </c>
      <c r="R2515" s="6" t="e">
        <f t="shared" si="159"/>
        <v>#DIV/0!</v>
      </c>
      <c r="S2515" t="s">
        <v>8336</v>
      </c>
      <c r="T2515" t="s">
        <v>8353</v>
      </c>
    </row>
    <row r="2516" spans="1:20" ht="43.2" x14ac:dyDescent="0.3">
      <c r="A2516">
        <v>2514</v>
      </c>
      <c r="B2516" s="3" t="s">
        <v>2514</v>
      </c>
      <c r="C2516" s="3" t="s">
        <v>6624</v>
      </c>
      <c r="D2516">
        <v>12000</v>
      </c>
      <c r="E2516">
        <v>210</v>
      </c>
      <c r="F2516" t="s">
        <v>8221</v>
      </c>
      <c r="G2516" t="s">
        <v>8224</v>
      </c>
      <c r="H2516" t="s">
        <v>8246</v>
      </c>
      <c r="I2516">
        <v>1408526477</v>
      </c>
      <c r="J2516" s="10">
        <f t="shared" si="156"/>
        <v>41871.389780092592</v>
      </c>
      <c r="K2516">
        <v>1407057677</v>
      </c>
      <c r="L2516" s="10">
        <f t="shared" si="157"/>
        <v>41854.389780092592</v>
      </c>
      <c r="M2516" t="b">
        <v>0</v>
      </c>
      <c r="N2516">
        <v>4</v>
      </c>
      <c r="O2516" t="b">
        <v>0</v>
      </c>
      <c r="P2516" t="s">
        <v>8299</v>
      </c>
      <c r="Q2516" s="5">
        <f t="shared" si="158"/>
        <v>1.7500000000000002E-2</v>
      </c>
      <c r="R2516" s="6">
        <f t="shared" si="159"/>
        <v>52.5</v>
      </c>
      <c r="S2516" t="s">
        <v>8336</v>
      </c>
      <c r="T2516" t="s">
        <v>8353</v>
      </c>
    </row>
    <row r="2517" spans="1:20" ht="43.2" x14ac:dyDescent="0.3">
      <c r="A2517">
        <v>2515</v>
      </c>
      <c r="B2517" s="3" t="s">
        <v>2515</v>
      </c>
      <c r="C2517" s="3" t="s">
        <v>6625</v>
      </c>
      <c r="D2517">
        <v>5000</v>
      </c>
      <c r="E2517">
        <v>930</v>
      </c>
      <c r="F2517" t="s">
        <v>8221</v>
      </c>
      <c r="G2517" t="s">
        <v>8224</v>
      </c>
      <c r="H2517" t="s">
        <v>8246</v>
      </c>
      <c r="I2517">
        <v>1424635753</v>
      </c>
      <c r="J2517" s="10">
        <f t="shared" si="156"/>
        <v>42057.839733796296</v>
      </c>
      <c r="K2517">
        <v>1422043753</v>
      </c>
      <c r="L2517" s="10">
        <f t="shared" si="157"/>
        <v>42027.839733796296</v>
      </c>
      <c r="M2517" t="b">
        <v>0</v>
      </c>
      <c r="N2517">
        <v>12</v>
      </c>
      <c r="O2517" t="b">
        <v>0</v>
      </c>
      <c r="P2517" t="s">
        <v>8299</v>
      </c>
      <c r="Q2517" s="5">
        <f t="shared" si="158"/>
        <v>0.186</v>
      </c>
      <c r="R2517" s="6">
        <f t="shared" si="159"/>
        <v>77.5</v>
      </c>
      <c r="S2517" t="s">
        <v>8336</v>
      </c>
      <c r="T2517" t="s">
        <v>8353</v>
      </c>
    </row>
    <row r="2518" spans="1:20" ht="43.2" x14ac:dyDescent="0.3">
      <c r="A2518">
        <v>2516</v>
      </c>
      <c r="B2518" s="3" t="s">
        <v>2516</v>
      </c>
      <c r="C2518" s="3" t="s">
        <v>6626</v>
      </c>
      <c r="D2518">
        <v>22000</v>
      </c>
      <c r="E2518">
        <v>0</v>
      </c>
      <c r="F2518" t="s">
        <v>8221</v>
      </c>
      <c r="G2518" t="s">
        <v>8224</v>
      </c>
      <c r="H2518" t="s">
        <v>8246</v>
      </c>
      <c r="I2518">
        <v>1417279252</v>
      </c>
      <c r="J2518" s="10">
        <f t="shared" si="156"/>
        <v>41972.6950462963</v>
      </c>
      <c r="K2518">
        <v>1414683652</v>
      </c>
      <c r="L2518" s="10">
        <f t="shared" si="157"/>
        <v>41942.653379629628</v>
      </c>
      <c r="M2518" t="b">
        <v>0</v>
      </c>
      <c r="N2518">
        <v>0</v>
      </c>
      <c r="O2518" t="b">
        <v>0</v>
      </c>
      <c r="P2518" t="s">
        <v>8299</v>
      </c>
      <c r="Q2518" s="5">
        <f t="shared" si="158"/>
        <v>0</v>
      </c>
      <c r="R2518" s="6" t="e">
        <f t="shared" si="159"/>
        <v>#DIV/0!</v>
      </c>
      <c r="S2518" t="s">
        <v>8336</v>
      </c>
      <c r="T2518" t="s">
        <v>8353</v>
      </c>
    </row>
    <row r="2519" spans="1:20" ht="43.2" x14ac:dyDescent="0.3">
      <c r="A2519">
        <v>2517</v>
      </c>
      <c r="B2519" s="3" t="s">
        <v>2517</v>
      </c>
      <c r="C2519" s="3" t="s">
        <v>6627</v>
      </c>
      <c r="D2519">
        <v>18000</v>
      </c>
      <c r="E2519">
        <v>1767</v>
      </c>
      <c r="F2519" t="s">
        <v>8221</v>
      </c>
      <c r="G2519" t="s">
        <v>8229</v>
      </c>
      <c r="H2519" t="s">
        <v>8251</v>
      </c>
      <c r="I2519">
        <v>1426788930</v>
      </c>
      <c r="J2519" s="10">
        <f t="shared" si="156"/>
        <v>42082.760763888888</v>
      </c>
      <c r="K2519">
        <v>1424200530</v>
      </c>
      <c r="L2519" s="10">
        <f t="shared" si="157"/>
        <v>42052.802430555559</v>
      </c>
      <c r="M2519" t="b">
        <v>0</v>
      </c>
      <c r="N2519">
        <v>33</v>
      </c>
      <c r="O2519" t="b">
        <v>0</v>
      </c>
      <c r="P2519" t="s">
        <v>8299</v>
      </c>
      <c r="Q2519" s="5">
        <f t="shared" si="158"/>
        <v>9.8166666666666666E-2</v>
      </c>
      <c r="R2519" s="6">
        <f t="shared" si="159"/>
        <v>53.545454545454547</v>
      </c>
      <c r="S2519" t="s">
        <v>8336</v>
      </c>
      <c r="T2519" t="s">
        <v>8353</v>
      </c>
    </row>
    <row r="2520" spans="1:20" ht="43.2" x14ac:dyDescent="0.3">
      <c r="A2520">
        <v>2518</v>
      </c>
      <c r="B2520" s="3" t="s">
        <v>2518</v>
      </c>
      <c r="C2520" s="3" t="s">
        <v>6628</v>
      </c>
      <c r="D2520">
        <v>5000</v>
      </c>
      <c r="E2520">
        <v>0</v>
      </c>
      <c r="F2520" t="s">
        <v>8221</v>
      </c>
      <c r="G2520" t="s">
        <v>8224</v>
      </c>
      <c r="H2520" t="s">
        <v>8246</v>
      </c>
      <c r="I2520">
        <v>1415899228</v>
      </c>
      <c r="J2520" s="10">
        <f t="shared" si="156"/>
        <v>41956.722546296296</v>
      </c>
      <c r="K2520">
        <v>1413303628</v>
      </c>
      <c r="L2520" s="10">
        <f t="shared" si="157"/>
        <v>41926.680879629632</v>
      </c>
      <c r="M2520" t="b">
        <v>0</v>
      </c>
      <c r="N2520">
        <v>0</v>
      </c>
      <c r="O2520" t="b">
        <v>0</v>
      </c>
      <c r="P2520" t="s">
        <v>8299</v>
      </c>
      <c r="Q2520" s="5">
        <f t="shared" si="158"/>
        <v>0</v>
      </c>
      <c r="R2520" s="6" t="e">
        <f t="shared" si="159"/>
        <v>#DIV/0!</v>
      </c>
      <c r="S2520" t="s">
        <v>8336</v>
      </c>
      <c r="T2520" t="s">
        <v>8353</v>
      </c>
    </row>
    <row r="2521" spans="1:20" ht="28.8" x14ac:dyDescent="0.3">
      <c r="A2521">
        <v>2519</v>
      </c>
      <c r="B2521" s="3" t="s">
        <v>2519</v>
      </c>
      <c r="C2521" s="3" t="s">
        <v>6629</v>
      </c>
      <c r="D2521">
        <v>150000</v>
      </c>
      <c r="E2521">
        <v>65</v>
      </c>
      <c r="F2521" t="s">
        <v>8221</v>
      </c>
      <c r="G2521" t="s">
        <v>8224</v>
      </c>
      <c r="H2521" t="s">
        <v>8246</v>
      </c>
      <c r="I2521">
        <v>1405741404</v>
      </c>
      <c r="J2521" s="10">
        <f t="shared" si="156"/>
        <v>41839.155138888891</v>
      </c>
      <c r="K2521">
        <v>1403149404</v>
      </c>
      <c r="L2521" s="10">
        <f t="shared" si="157"/>
        <v>41809.155138888891</v>
      </c>
      <c r="M2521" t="b">
        <v>0</v>
      </c>
      <c r="N2521">
        <v>4</v>
      </c>
      <c r="O2521" t="b">
        <v>0</v>
      </c>
      <c r="P2521" t="s">
        <v>8299</v>
      </c>
      <c r="Q2521" s="5">
        <f t="shared" si="158"/>
        <v>4.3333333333333331E-4</v>
      </c>
      <c r="R2521" s="6">
        <f t="shared" si="159"/>
        <v>16.25</v>
      </c>
      <c r="S2521" t="s">
        <v>8336</v>
      </c>
      <c r="T2521" t="s">
        <v>8353</v>
      </c>
    </row>
    <row r="2522" spans="1:20" ht="43.2" x14ac:dyDescent="0.3">
      <c r="A2522">
        <v>2520</v>
      </c>
      <c r="B2522" s="3" t="s">
        <v>2520</v>
      </c>
      <c r="C2522" s="3" t="s">
        <v>6630</v>
      </c>
      <c r="D2522">
        <v>100000</v>
      </c>
      <c r="E2522">
        <v>0</v>
      </c>
      <c r="F2522" t="s">
        <v>8221</v>
      </c>
      <c r="G2522" t="s">
        <v>8224</v>
      </c>
      <c r="H2522" t="s">
        <v>8246</v>
      </c>
      <c r="I2522">
        <v>1476559260</v>
      </c>
      <c r="J2522" s="10">
        <f t="shared" si="156"/>
        <v>42658.806249999994</v>
      </c>
      <c r="K2522">
        <v>1472567085</v>
      </c>
      <c r="L2522" s="10">
        <f t="shared" si="157"/>
        <v>42612.600520833337</v>
      </c>
      <c r="M2522" t="b">
        <v>0</v>
      </c>
      <c r="N2522">
        <v>0</v>
      </c>
      <c r="O2522" t="b">
        <v>0</v>
      </c>
      <c r="P2522" t="s">
        <v>8299</v>
      </c>
      <c r="Q2522" s="5">
        <f t="shared" si="158"/>
        <v>0</v>
      </c>
      <c r="R2522" s="6" t="e">
        <f t="shared" si="159"/>
        <v>#DIV/0!</v>
      </c>
      <c r="S2522" t="s">
        <v>8336</v>
      </c>
      <c r="T2522" t="s">
        <v>8353</v>
      </c>
    </row>
    <row r="2523" spans="1:20" ht="57.6" x14ac:dyDescent="0.3">
      <c r="A2523">
        <v>2521</v>
      </c>
      <c r="B2523" s="3" t="s">
        <v>2521</v>
      </c>
      <c r="C2523" s="3" t="s">
        <v>6631</v>
      </c>
      <c r="D2523">
        <v>12500</v>
      </c>
      <c r="E2523">
        <v>13685.99</v>
      </c>
      <c r="F2523" t="s">
        <v>8219</v>
      </c>
      <c r="G2523" t="s">
        <v>8224</v>
      </c>
      <c r="H2523" t="s">
        <v>8246</v>
      </c>
      <c r="I2523">
        <v>1444778021</v>
      </c>
      <c r="J2523" s="10">
        <f t="shared" si="156"/>
        <v>42290.967835648145</v>
      </c>
      <c r="K2523">
        <v>1442963621</v>
      </c>
      <c r="L2523" s="10">
        <f t="shared" si="157"/>
        <v>42269.967835648145</v>
      </c>
      <c r="M2523" t="b">
        <v>0</v>
      </c>
      <c r="N2523">
        <v>132</v>
      </c>
      <c r="O2523" t="b">
        <v>1</v>
      </c>
      <c r="P2523" t="s">
        <v>8300</v>
      </c>
      <c r="Q2523" s="5">
        <f t="shared" si="158"/>
        <v>1.0948792000000001</v>
      </c>
      <c r="R2523" s="6">
        <f t="shared" si="159"/>
        <v>103.68174242424243</v>
      </c>
      <c r="S2523" t="s">
        <v>8325</v>
      </c>
      <c r="T2523" t="s">
        <v>8354</v>
      </c>
    </row>
    <row r="2524" spans="1:20" ht="43.2" x14ac:dyDescent="0.3">
      <c r="A2524">
        <v>2522</v>
      </c>
      <c r="B2524" s="3" t="s">
        <v>2522</v>
      </c>
      <c r="C2524" s="3" t="s">
        <v>6632</v>
      </c>
      <c r="D2524">
        <v>5000</v>
      </c>
      <c r="E2524">
        <v>5000</v>
      </c>
      <c r="F2524" t="s">
        <v>8219</v>
      </c>
      <c r="G2524" t="s">
        <v>8224</v>
      </c>
      <c r="H2524" t="s">
        <v>8246</v>
      </c>
      <c r="I2524">
        <v>1461336720</v>
      </c>
      <c r="J2524" s="10">
        <f t="shared" si="156"/>
        <v>42482.619444444441</v>
      </c>
      <c r="K2524">
        <v>1459431960</v>
      </c>
      <c r="L2524" s="10">
        <f t="shared" si="157"/>
        <v>42460.573611111111</v>
      </c>
      <c r="M2524" t="b">
        <v>0</v>
      </c>
      <c r="N2524">
        <v>27</v>
      </c>
      <c r="O2524" t="b">
        <v>1</v>
      </c>
      <c r="P2524" t="s">
        <v>8300</v>
      </c>
      <c r="Q2524" s="5">
        <f t="shared" si="158"/>
        <v>1</v>
      </c>
      <c r="R2524" s="6">
        <f t="shared" si="159"/>
        <v>185.18518518518519</v>
      </c>
      <c r="S2524" t="s">
        <v>8325</v>
      </c>
      <c r="T2524" t="s">
        <v>8354</v>
      </c>
    </row>
    <row r="2525" spans="1:20" ht="43.2" x14ac:dyDescent="0.3">
      <c r="A2525">
        <v>2523</v>
      </c>
      <c r="B2525" s="3" t="s">
        <v>2523</v>
      </c>
      <c r="C2525" s="3" t="s">
        <v>6633</v>
      </c>
      <c r="D2525">
        <v>900</v>
      </c>
      <c r="E2525">
        <v>1408</v>
      </c>
      <c r="F2525" t="s">
        <v>8219</v>
      </c>
      <c r="G2525" t="s">
        <v>8224</v>
      </c>
      <c r="H2525" t="s">
        <v>8246</v>
      </c>
      <c r="I2525">
        <v>1416270292</v>
      </c>
      <c r="J2525" s="10">
        <f t="shared" si="156"/>
        <v>41961.017268518524</v>
      </c>
      <c r="K2525">
        <v>1413674692</v>
      </c>
      <c r="L2525" s="10">
        <f t="shared" si="157"/>
        <v>41930.975601851853</v>
      </c>
      <c r="M2525" t="b">
        <v>0</v>
      </c>
      <c r="N2525">
        <v>26</v>
      </c>
      <c r="O2525" t="b">
        <v>1</v>
      </c>
      <c r="P2525" t="s">
        <v>8300</v>
      </c>
      <c r="Q2525" s="5">
        <f t="shared" si="158"/>
        <v>1.5644444444444445</v>
      </c>
      <c r="R2525" s="6">
        <f t="shared" si="159"/>
        <v>54.153846153846153</v>
      </c>
      <c r="S2525" t="s">
        <v>8325</v>
      </c>
      <c r="T2525" t="s">
        <v>8354</v>
      </c>
    </row>
    <row r="2526" spans="1:20" ht="28.8" x14ac:dyDescent="0.3">
      <c r="A2526">
        <v>2524</v>
      </c>
      <c r="B2526" s="3" t="s">
        <v>2524</v>
      </c>
      <c r="C2526" s="3" t="s">
        <v>6634</v>
      </c>
      <c r="D2526">
        <v>7500</v>
      </c>
      <c r="E2526">
        <v>7620</v>
      </c>
      <c r="F2526" t="s">
        <v>8219</v>
      </c>
      <c r="G2526" t="s">
        <v>8224</v>
      </c>
      <c r="H2526" t="s">
        <v>8246</v>
      </c>
      <c r="I2526">
        <v>1419136200</v>
      </c>
      <c r="J2526" s="10">
        <f t="shared" si="156"/>
        <v>41994.1875</v>
      </c>
      <c r="K2526">
        <v>1416338557</v>
      </c>
      <c r="L2526" s="10">
        <f t="shared" si="157"/>
        <v>41961.807372685187</v>
      </c>
      <c r="M2526" t="b">
        <v>0</v>
      </c>
      <c r="N2526">
        <v>43</v>
      </c>
      <c r="O2526" t="b">
        <v>1</v>
      </c>
      <c r="P2526" t="s">
        <v>8300</v>
      </c>
      <c r="Q2526" s="5">
        <f t="shared" si="158"/>
        <v>1.016</v>
      </c>
      <c r="R2526" s="6">
        <f t="shared" si="159"/>
        <v>177.2093023255814</v>
      </c>
      <c r="S2526" t="s">
        <v>8325</v>
      </c>
      <c r="T2526" t="s">
        <v>8354</v>
      </c>
    </row>
    <row r="2527" spans="1:20" ht="43.2" x14ac:dyDescent="0.3">
      <c r="A2527">
        <v>2525</v>
      </c>
      <c r="B2527" s="3" t="s">
        <v>2525</v>
      </c>
      <c r="C2527" s="3" t="s">
        <v>6635</v>
      </c>
      <c r="D2527">
        <v>8000</v>
      </c>
      <c r="E2527">
        <v>8026</v>
      </c>
      <c r="F2527" t="s">
        <v>8219</v>
      </c>
      <c r="G2527" t="s">
        <v>8224</v>
      </c>
      <c r="H2527" t="s">
        <v>8246</v>
      </c>
      <c r="I2527">
        <v>1340914571</v>
      </c>
      <c r="J2527" s="10">
        <f t="shared" si="156"/>
        <v>41088.844571759262</v>
      </c>
      <c r="K2527">
        <v>1338322571</v>
      </c>
      <c r="L2527" s="10">
        <f t="shared" si="157"/>
        <v>41058.844571759262</v>
      </c>
      <c r="M2527" t="b">
        <v>0</v>
      </c>
      <c r="N2527">
        <v>80</v>
      </c>
      <c r="O2527" t="b">
        <v>1</v>
      </c>
      <c r="P2527" t="s">
        <v>8300</v>
      </c>
      <c r="Q2527" s="5">
        <f t="shared" si="158"/>
        <v>1.00325</v>
      </c>
      <c r="R2527" s="6">
        <f t="shared" si="159"/>
        <v>100.325</v>
      </c>
      <c r="S2527" t="s">
        <v>8325</v>
      </c>
      <c r="T2527" t="s">
        <v>8354</v>
      </c>
    </row>
    <row r="2528" spans="1:20" ht="43.2" x14ac:dyDescent="0.3">
      <c r="A2528">
        <v>2526</v>
      </c>
      <c r="B2528" s="3" t="s">
        <v>2526</v>
      </c>
      <c r="C2528" s="3" t="s">
        <v>6636</v>
      </c>
      <c r="D2528">
        <v>4000</v>
      </c>
      <c r="E2528">
        <v>4518</v>
      </c>
      <c r="F2528" t="s">
        <v>8219</v>
      </c>
      <c r="G2528" t="s">
        <v>8224</v>
      </c>
      <c r="H2528" t="s">
        <v>8246</v>
      </c>
      <c r="I2528">
        <v>1418014740</v>
      </c>
      <c r="J2528" s="10">
        <f t="shared" si="156"/>
        <v>41981.207638888889</v>
      </c>
      <c r="K2528">
        <v>1415585474</v>
      </c>
      <c r="L2528" s="10">
        <f t="shared" si="157"/>
        <v>41953.091134259259</v>
      </c>
      <c r="M2528" t="b">
        <v>0</v>
      </c>
      <c r="N2528">
        <v>33</v>
      </c>
      <c r="O2528" t="b">
        <v>1</v>
      </c>
      <c r="P2528" t="s">
        <v>8300</v>
      </c>
      <c r="Q2528" s="5">
        <f t="shared" si="158"/>
        <v>1.1294999999999999</v>
      </c>
      <c r="R2528" s="6">
        <f t="shared" si="159"/>
        <v>136.90909090909091</v>
      </c>
      <c r="S2528" t="s">
        <v>8325</v>
      </c>
      <c r="T2528" t="s">
        <v>8354</v>
      </c>
    </row>
    <row r="2529" spans="1:20" ht="43.2" x14ac:dyDescent="0.3">
      <c r="A2529">
        <v>2527</v>
      </c>
      <c r="B2529" s="3" t="s">
        <v>2527</v>
      </c>
      <c r="C2529" s="3" t="s">
        <v>6637</v>
      </c>
      <c r="D2529">
        <v>4000</v>
      </c>
      <c r="E2529">
        <v>4085</v>
      </c>
      <c r="F2529" t="s">
        <v>8219</v>
      </c>
      <c r="G2529" t="s">
        <v>8224</v>
      </c>
      <c r="H2529" t="s">
        <v>8246</v>
      </c>
      <c r="I2529">
        <v>1382068740</v>
      </c>
      <c r="J2529" s="10">
        <f t="shared" si="156"/>
        <v>41565.165972222225</v>
      </c>
      <c r="K2529">
        <v>1380477691</v>
      </c>
      <c r="L2529" s="10">
        <f t="shared" si="157"/>
        <v>41546.75105324074</v>
      </c>
      <c r="M2529" t="b">
        <v>0</v>
      </c>
      <c r="N2529">
        <v>71</v>
      </c>
      <c r="O2529" t="b">
        <v>1</v>
      </c>
      <c r="P2529" t="s">
        <v>8300</v>
      </c>
      <c r="Q2529" s="5">
        <f t="shared" si="158"/>
        <v>1.02125</v>
      </c>
      <c r="R2529" s="6">
        <f t="shared" si="159"/>
        <v>57.535211267605632</v>
      </c>
      <c r="S2529" t="s">
        <v>8325</v>
      </c>
      <c r="T2529" t="s">
        <v>8354</v>
      </c>
    </row>
    <row r="2530" spans="1:20" ht="43.2" x14ac:dyDescent="0.3">
      <c r="A2530">
        <v>2528</v>
      </c>
      <c r="B2530" s="3" t="s">
        <v>2528</v>
      </c>
      <c r="C2530" s="3" t="s">
        <v>6638</v>
      </c>
      <c r="D2530">
        <v>4000</v>
      </c>
      <c r="E2530">
        <v>4289.99</v>
      </c>
      <c r="F2530" t="s">
        <v>8219</v>
      </c>
      <c r="G2530" t="s">
        <v>8225</v>
      </c>
      <c r="H2530" t="s">
        <v>8247</v>
      </c>
      <c r="I2530">
        <v>1440068400</v>
      </c>
      <c r="J2530" s="10">
        <f t="shared" si="156"/>
        <v>42236.458333333328</v>
      </c>
      <c r="K2530">
        <v>1438459303</v>
      </c>
      <c r="L2530" s="10">
        <f t="shared" si="157"/>
        <v>42217.834525462968</v>
      </c>
      <c r="M2530" t="b">
        <v>0</v>
      </c>
      <c r="N2530">
        <v>81</v>
      </c>
      <c r="O2530" t="b">
        <v>1</v>
      </c>
      <c r="P2530" t="s">
        <v>8300</v>
      </c>
      <c r="Q2530" s="5">
        <f t="shared" si="158"/>
        <v>1.0724974999999999</v>
      </c>
      <c r="R2530" s="6">
        <f t="shared" si="159"/>
        <v>52.962839506172834</v>
      </c>
      <c r="S2530" t="s">
        <v>8325</v>
      </c>
      <c r="T2530" t="s">
        <v>8354</v>
      </c>
    </row>
    <row r="2531" spans="1:20" ht="28.8" x14ac:dyDescent="0.3">
      <c r="A2531">
        <v>2529</v>
      </c>
      <c r="B2531" s="3" t="s">
        <v>2529</v>
      </c>
      <c r="C2531" s="3" t="s">
        <v>6639</v>
      </c>
      <c r="D2531">
        <v>6000</v>
      </c>
      <c r="E2531">
        <v>6257</v>
      </c>
      <c r="F2531" t="s">
        <v>8219</v>
      </c>
      <c r="G2531" t="s">
        <v>8224</v>
      </c>
      <c r="H2531" t="s">
        <v>8246</v>
      </c>
      <c r="I2531">
        <v>1332636975</v>
      </c>
      <c r="J2531" s="10">
        <f t="shared" si="156"/>
        <v>40993.0390625</v>
      </c>
      <c r="K2531">
        <v>1328752575</v>
      </c>
      <c r="L2531" s="10">
        <f t="shared" si="157"/>
        <v>40948.080729166664</v>
      </c>
      <c r="M2531" t="b">
        <v>0</v>
      </c>
      <c r="N2531">
        <v>76</v>
      </c>
      <c r="O2531" t="b">
        <v>1</v>
      </c>
      <c r="P2531" t="s">
        <v>8300</v>
      </c>
      <c r="Q2531" s="5">
        <f t="shared" si="158"/>
        <v>1.0428333333333333</v>
      </c>
      <c r="R2531" s="6">
        <f t="shared" si="159"/>
        <v>82.328947368421055</v>
      </c>
      <c r="S2531" t="s">
        <v>8325</v>
      </c>
      <c r="T2531" t="s">
        <v>8354</v>
      </c>
    </row>
    <row r="2532" spans="1:20" ht="43.2" x14ac:dyDescent="0.3">
      <c r="A2532">
        <v>2530</v>
      </c>
      <c r="B2532" s="3" t="s">
        <v>2530</v>
      </c>
      <c r="C2532" s="3" t="s">
        <v>6640</v>
      </c>
      <c r="D2532">
        <v>6500</v>
      </c>
      <c r="E2532">
        <v>6500</v>
      </c>
      <c r="F2532" t="s">
        <v>8219</v>
      </c>
      <c r="G2532" t="s">
        <v>8224</v>
      </c>
      <c r="H2532" t="s">
        <v>8246</v>
      </c>
      <c r="I2532">
        <v>1429505400</v>
      </c>
      <c r="J2532" s="10">
        <f t="shared" si="156"/>
        <v>42114.201388888891</v>
      </c>
      <c r="K2532">
        <v>1426711505</v>
      </c>
      <c r="L2532" s="10">
        <f t="shared" si="157"/>
        <v>42081.864641203705</v>
      </c>
      <c r="M2532" t="b">
        <v>0</v>
      </c>
      <c r="N2532">
        <v>48</v>
      </c>
      <c r="O2532" t="b">
        <v>1</v>
      </c>
      <c r="P2532" t="s">
        <v>8300</v>
      </c>
      <c r="Q2532" s="5">
        <f t="shared" si="158"/>
        <v>1</v>
      </c>
      <c r="R2532" s="6">
        <f t="shared" si="159"/>
        <v>135.41666666666666</v>
      </c>
      <c r="S2532" t="s">
        <v>8325</v>
      </c>
      <c r="T2532" t="s">
        <v>8354</v>
      </c>
    </row>
    <row r="2533" spans="1:20" ht="57.6" x14ac:dyDescent="0.3">
      <c r="A2533">
        <v>2531</v>
      </c>
      <c r="B2533" s="3" t="s">
        <v>2531</v>
      </c>
      <c r="C2533" s="3" t="s">
        <v>6641</v>
      </c>
      <c r="D2533">
        <v>4500</v>
      </c>
      <c r="E2533">
        <v>4518</v>
      </c>
      <c r="F2533" t="s">
        <v>8219</v>
      </c>
      <c r="G2533" t="s">
        <v>8224</v>
      </c>
      <c r="H2533" t="s">
        <v>8246</v>
      </c>
      <c r="I2533">
        <v>1439611140</v>
      </c>
      <c r="J2533" s="10">
        <f t="shared" si="156"/>
        <v>42231.165972222225</v>
      </c>
      <c r="K2533">
        <v>1437668354</v>
      </c>
      <c r="L2533" s="10">
        <f t="shared" si="157"/>
        <v>42208.680023148147</v>
      </c>
      <c r="M2533" t="b">
        <v>0</v>
      </c>
      <c r="N2533">
        <v>61</v>
      </c>
      <c r="O2533" t="b">
        <v>1</v>
      </c>
      <c r="P2533" t="s">
        <v>8300</v>
      </c>
      <c r="Q2533" s="5">
        <f t="shared" si="158"/>
        <v>1.004</v>
      </c>
      <c r="R2533" s="6">
        <f t="shared" si="159"/>
        <v>74.06557377049181</v>
      </c>
      <c r="S2533" t="s">
        <v>8325</v>
      </c>
      <c r="T2533" t="s">
        <v>8354</v>
      </c>
    </row>
    <row r="2534" spans="1:20" ht="43.2" x14ac:dyDescent="0.3">
      <c r="A2534">
        <v>2532</v>
      </c>
      <c r="B2534" s="3" t="s">
        <v>2532</v>
      </c>
      <c r="C2534" s="3" t="s">
        <v>6642</v>
      </c>
      <c r="D2534">
        <v>4000</v>
      </c>
      <c r="E2534">
        <v>5045</v>
      </c>
      <c r="F2534" t="s">
        <v>8219</v>
      </c>
      <c r="G2534" t="s">
        <v>8224</v>
      </c>
      <c r="H2534" t="s">
        <v>8246</v>
      </c>
      <c r="I2534">
        <v>1345148566</v>
      </c>
      <c r="J2534" s="10">
        <f t="shared" si="156"/>
        <v>41137.849143518521</v>
      </c>
      <c r="K2534">
        <v>1342556566</v>
      </c>
      <c r="L2534" s="10">
        <f t="shared" si="157"/>
        <v>41107.849143518521</v>
      </c>
      <c r="M2534" t="b">
        <v>0</v>
      </c>
      <c r="N2534">
        <v>60</v>
      </c>
      <c r="O2534" t="b">
        <v>1</v>
      </c>
      <c r="P2534" t="s">
        <v>8300</v>
      </c>
      <c r="Q2534" s="5">
        <f t="shared" si="158"/>
        <v>1.26125</v>
      </c>
      <c r="R2534" s="6">
        <f t="shared" si="159"/>
        <v>84.083333333333329</v>
      </c>
      <c r="S2534" t="s">
        <v>8325</v>
      </c>
      <c r="T2534" t="s">
        <v>8354</v>
      </c>
    </row>
    <row r="2535" spans="1:20" ht="43.2" x14ac:dyDescent="0.3">
      <c r="A2535">
        <v>2533</v>
      </c>
      <c r="B2535" s="3" t="s">
        <v>2533</v>
      </c>
      <c r="C2535" s="3" t="s">
        <v>6643</v>
      </c>
      <c r="D2535">
        <v>7500</v>
      </c>
      <c r="E2535">
        <v>8300</v>
      </c>
      <c r="F2535" t="s">
        <v>8219</v>
      </c>
      <c r="G2535" t="s">
        <v>8224</v>
      </c>
      <c r="H2535" t="s">
        <v>8246</v>
      </c>
      <c r="I2535">
        <v>1362160868</v>
      </c>
      <c r="J2535" s="10">
        <f t="shared" si="156"/>
        <v>41334.750787037039</v>
      </c>
      <c r="K2535">
        <v>1359568911</v>
      </c>
      <c r="L2535" s="10">
        <f t="shared" si="157"/>
        <v>41304.751284722224</v>
      </c>
      <c r="M2535" t="b">
        <v>0</v>
      </c>
      <c r="N2535">
        <v>136</v>
      </c>
      <c r="O2535" t="b">
        <v>1</v>
      </c>
      <c r="P2535" t="s">
        <v>8300</v>
      </c>
      <c r="Q2535" s="5">
        <f t="shared" si="158"/>
        <v>1.1066666666666667</v>
      </c>
      <c r="R2535" s="6">
        <f t="shared" si="159"/>
        <v>61.029411764705884</v>
      </c>
      <c r="S2535" t="s">
        <v>8325</v>
      </c>
      <c r="T2535" t="s">
        <v>8354</v>
      </c>
    </row>
    <row r="2536" spans="1:20" ht="57.6" x14ac:dyDescent="0.3">
      <c r="A2536">
        <v>2534</v>
      </c>
      <c r="B2536" s="3" t="s">
        <v>2534</v>
      </c>
      <c r="C2536" s="3" t="s">
        <v>6644</v>
      </c>
      <c r="D2536">
        <v>2000</v>
      </c>
      <c r="E2536">
        <v>2100</v>
      </c>
      <c r="F2536" t="s">
        <v>8219</v>
      </c>
      <c r="G2536" t="s">
        <v>8224</v>
      </c>
      <c r="H2536" t="s">
        <v>8246</v>
      </c>
      <c r="I2536">
        <v>1262325600</v>
      </c>
      <c r="J2536" s="10">
        <f t="shared" si="156"/>
        <v>40179.25</v>
      </c>
      <c r="K2536">
        <v>1257871712</v>
      </c>
      <c r="L2536" s="10">
        <f t="shared" si="157"/>
        <v>40127.700370370374</v>
      </c>
      <c r="M2536" t="b">
        <v>0</v>
      </c>
      <c r="N2536">
        <v>14</v>
      </c>
      <c r="O2536" t="b">
        <v>1</v>
      </c>
      <c r="P2536" t="s">
        <v>8300</v>
      </c>
      <c r="Q2536" s="5">
        <f t="shared" si="158"/>
        <v>1.05</v>
      </c>
      <c r="R2536" s="6">
        <f t="shared" si="159"/>
        <v>150</v>
      </c>
      <c r="S2536" t="s">
        <v>8325</v>
      </c>
      <c r="T2536" t="s">
        <v>8354</v>
      </c>
    </row>
    <row r="2537" spans="1:20" x14ac:dyDescent="0.3">
      <c r="A2537">
        <v>2535</v>
      </c>
      <c r="B2537" s="3" t="s">
        <v>2535</v>
      </c>
      <c r="C2537" s="3" t="s">
        <v>6645</v>
      </c>
      <c r="D2537">
        <v>20000</v>
      </c>
      <c r="E2537">
        <v>20755</v>
      </c>
      <c r="F2537" t="s">
        <v>8219</v>
      </c>
      <c r="G2537" t="s">
        <v>8224</v>
      </c>
      <c r="H2537" t="s">
        <v>8246</v>
      </c>
      <c r="I2537">
        <v>1417463945</v>
      </c>
      <c r="J2537" s="10">
        <f t="shared" si="156"/>
        <v>41974.832696759258</v>
      </c>
      <c r="K2537">
        <v>1414781945</v>
      </c>
      <c r="L2537" s="10">
        <f t="shared" si="157"/>
        <v>41943.791030092594</v>
      </c>
      <c r="M2537" t="b">
        <v>0</v>
      </c>
      <c r="N2537">
        <v>78</v>
      </c>
      <c r="O2537" t="b">
        <v>1</v>
      </c>
      <c r="P2537" t="s">
        <v>8300</v>
      </c>
      <c r="Q2537" s="5">
        <f t="shared" si="158"/>
        <v>1.03775</v>
      </c>
      <c r="R2537" s="6">
        <f t="shared" si="159"/>
        <v>266.08974358974359</v>
      </c>
      <c r="S2537" t="s">
        <v>8325</v>
      </c>
      <c r="T2537" t="s">
        <v>8354</v>
      </c>
    </row>
    <row r="2538" spans="1:20" ht="43.2" x14ac:dyDescent="0.3">
      <c r="A2538">
        <v>2536</v>
      </c>
      <c r="B2538" s="3" t="s">
        <v>2536</v>
      </c>
      <c r="C2538" s="3" t="s">
        <v>6646</v>
      </c>
      <c r="D2538">
        <v>25</v>
      </c>
      <c r="E2538">
        <v>29</v>
      </c>
      <c r="F2538" t="s">
        <v>8219</v>
      </c>
      <c r="G2538" t="s">
        <v>8224</v>
      </c>
      <c r="H2538" t="s">
        <v>8246</v>
      </c>
      <c r="I2538">
        <v>1375151566</v>
      </c>
      <c r="J2538" s="10">
        <f t="shared" si="156"/>
        <v>41485.106087962966</v>
      </c>
      <c r="K2538">
        <v>1373337166</v>
      </c>
      <c r="L2538" s="10">
        <f t="shared" si="157"/>
        <v>41464.106087962966</v>
      </c>
      <c r="M2538" t="b">
        <v>0</v>
      </c>
      <c r="N2538">
        <v>4</v>
      </c>
      <c r="O2538" t="b">
        <v>1</v>
      </c>
      <c r="P2538" t="s">
        <v>8300</v>
      </c>
      <c r="Q2538" s="5">
        <f t="shared" si="158"/>
        <v>1.1599999999999999</v>
      </c>
      <c r="R2538" s="6">
        <f t="shared" si="159"/>
        <v>7.25</v>
      </c>
      <c r="S2538" t="s">
        <v>8325</v>
      </c>
      <c r="T2538" t="s">
        <v>8354</v>
      </c>
    </row>
    <row r="2539" spans="1:20" ht="43.2" x14ac:dyDescent="0.3">
      <c r="A2539">
        <v>2537</v>
      </c>
      <c r="B2539" s="3" t="s">
        <v>2537</v>
      </c>
      <c r="C2539" s="3" t="s">
        <v>6647</v>
      </c>
      <c r="D2539">
        <v>1000</v>
      </c>
      <c r="E2539">
        <v>1100</v>
      </c>
      <c r="F2539" t="s">
        <v>8219</v>
      </c>
      <c r="G2539" t="s">
        <v>8224</v>
      </c>
      <c r="H2539" t="s">
        <v>8246</v>
      </c>
      <c r="I2539">
        <v>1312212855</v>
      </c>
      <c r="J2539" s="10">
        <f t="shared" si="156"/>
        <v>40756.648784722223</v>
      </c>
      <c r="K2539">
        <v>1307028855</v>
      </c>
      <c r="L2539" s="10">
        <f t="shared" si="157"/>
        <v>40696.648784722223</v>
      </c>
      <c r="M2539" t="b">
        <v>0</v>
      </c>
      <c r="N2539">
        <v>11</v>
      </c>
      <c r="O2539" t="b">
        <v>1</v>
      </c>
      <c r="P2539" t="s">
        <v>8300</v>
      </c>
      <c r="Q2539" s="5">
        <f t="shared" si="158"/>
        <v>1.1000000000000001</v>
      </c>
      <c r="R2539" s="6">
        <f t="shared" si="159"/>
        <v>100</v>
      </c>
      <c r="S2539" t="s">
        <v>8325</v>
      </c>
      <c r="T2539" t="s">
        <v>8354</v>
      </c>
    </row>
    <row r="2540" spans="1:20" ht="28.8" x14ac:dyDescent="0.3">
      <c r="A2540">
        <v>2538</v>
      </c>
      <c r="B2540" s="3" t="s">
        <v>2538</v>
      </c>
      <c r="C2540" s="3" t="s">
        <v>6648</v>
      </c>
      <c r="D2540">
        <v>18000</v>
      </c>
      <c r="E2540">
        <v>20343.169999999998</v>
      </c>
      <c r="F2540" t="s">
        <v>8219</v>
      </c>
      <c r="G2540" t="s">
        <v>8224</v>
      </c>
      <c r="H2540" t="s">
        <v>8246</v>
      </c>
      <c r="I2540">
        <v>1361681940</v>
      </c>
      <c r="J2540" s="10">
        <f t="shared" si="156"/>
        <v>41329.207638888889</v>
      </c>
      <c r="K2540">
        <v>1359029661</v>
      </c>
      <c r="L2540" s="10">
        <f t="shared" si="157"/>
        <v>41298.509965277779</v>
      </c>
      <c r="M2540" t="b">
        <v>0</v>
      </c>
      <c r="N2540">
        <v>185</v>
      </c>
      <c r="O2540" t="b">
        <v>1</v>
      </c>
      <c r="P2540" t="s">
        <v>8300</v>
      </c>
      <c r="Q2540" s="5">
        <f t="shared" si="158"/>
        <v>1.130176111111111</v>
      </c>
      <c r="R2540" s="6">
        <f t="shared" si="159"/>
        <v>109.96308108108107</v>
      </c>
      <c r="S2540" t="s">
        <v>8325</v>
      </c>
      <c r="T2540" t="s">
        <v>8354</v>
      </c>
    </row>
    <row r="2541" spans="1:20" ht="43.2" x14ac:dyDescent="0.3">
      <c r="A2541">
        <v>2539</v>
      </c>
      <c r="B2541" s="3" t="s">
        <v>2539</v>
      </c>
      <c r="C2541" s="3" t="s">
        <v>6649</v>
      </c>
      <c r="D2541">
        <v>10000</v>
      </c>
      <c r="E2541">
        <v>10025</v>
      </c>
      <c r="F2541" t="s">
        <v>8219</v>
      </c>
      <c r="G2541" t="s">
        <v>8224</v>
      </c>
      <c r="H2541" t="s">
        <v>8246</v>
      </c>
      <c r="I2541">
        <v>1422913152</v>
      </c>
      <c r="J2541" s="10">
        <f t="shared" si="156"/>
        <v>42037.902222222227</v>
      </c>
      <c r="K2541">
        <v>1417729152</v>
      </c>
      <c r="L2541" s="10">
        <f t="shared" si="157"/>
        <v>41977.902222222227</v>
      </c>
      <c r="M2541" t="b">
        <v>0</v>
      </c>
      <c r="N2541">
        <v>59</v>
      </c>
      <c r="O2541" t="b">
        <v>1</v>
      </c>
      <c r="P2541" t="s">
        <v>8300</v>
      </c>
      <c r="Q2541" s="5">
        <f t="shared" si="158"/>
        <v>1.0024999999999999</v>
      </c>
      <c r="R2541" s="6">
        <f t="shared" si="159"/>
        <v>169.91525423728814</v>
      </c>
      <c r="S2541" t="s">
        <v>8325</v>
      </c>
      <c r="T2541" t="s">
        <v>8354</v>
      </c>
    </row>
    <row r="2542" spans="1:20" ht="57.6" x14ac:dyDescent="0.3">
      <c r="A2542">
        <v>2540</v>
      </c>
      <c r="B2542" s="3" t="s">
        <v>2540</v>
      </c>
      <c r="C2542" s="3" t="s">
        <v>6650</v>
      </c>
      <c r="D2542">
        <v>2500</v>
      </c>
      <c r="E2542">
        <v>2585</v>
      </c>
      <c r="F2542" t="s">
        <v>8219</v>
      </c>
      <c r="G2542" t="s">
        <v>8224</v>
      </c>
      <c r="H2542" t="s">
        <v>8246</v>
      </c>
      <c r="I2542">
        <v>1319904721</v>
      </c>
      <c r="J2542" s="10">
        <f t="shared" si="156"/>
        <v>40845.675011574072</v>
      </c>
      <c r="K2542">
        <v>1314720721</v>
      </c>
      <c r="L2542" s="10">
        <f t="shared" si="157"/>
        <v>40785.675011574072</v>
      </c>
      <c r="M2542" t="b">
        <v>0</v>
      </c>
      <c r="N2542">
        <v>27</v>
      </c>
      <c r="O2542" t="b">
        <v>1</v>
      </c>
      <c r="P2542" t="s">
        <v>8300</v>
      </c>
      <c r="Q2542" s="5">
        <f t="shared" si="158"/>
        <v>1.034</v>
      </c>
      <c r="R2542" s="6">
        <f t="shared" si="159"/>
        <v>95.740740740740748</v>
      </c>
      <c r="S2542" t="s">
        <v>8325</v>
      </c>
      <c r="T2542" t="s">
        <v>8354</v>
      </c>
    </row>
    <row r="2543" spans="1:20" ht="57.6" x14ac:dyDescent="0.3">
      <c r="A2543">
        <v>2541</v>
      </c>
      <c r="B2543" s="3" t="s">
        <v>2541</v>
      </c>
      <c r="C2543" s="3" t="s">
        <v>6651</v>
      </c>
      <c r="D2543">
        <v>3500</v>
      </c>
      <c r="E2543">
        <v>3746</v>
      </c>
      <c r="F2543" t="s">
        <v>8219</v>
      </c>
      <c r="G2543" t="s">
        <v>8225</v>
      </c>
      <c r="H2543" t="s">
        <v>8247</v>
      </c>
      <c r="I2543">
        <v>1380192418</v>
      </c>
      <c r="J2543" s="10">
        <f t="shared" si="156"/>
        <v>41543.449282407404</v>
      </c>
      <c r="K2543">
        <v>1375008418</v>
      </c>
      <c r="L2543" s="10">
        <f t="shared" si="157"/>
        <v>41483.449282407404</v>
      </c>
      <c r="M2543" t="b">
        <v>0</v>
      </c>
      <c r="N2543">
        <v>63</v>
      </c>
      <c r="O2543" t="b">
        <v>1</v>
      </c>
      <c r="P2543" t="s">
        <v>8300</v>
      </c>
      <c r="Q2543" s="5">
        <f t="shared" si="158"/>
        <v>1.0702857142857143</v>
      </c>
      <c r="R2543" s="6">
        <f t="shared" si="159"/>
        <v>59.460317460317462</v>
      </c>
      <c r="S2543" t="s">
        <v>8325</v>
      </c>
      <c r="T2543" t="s">
        <v>8354</v>
      </c>
    </row>
    <row r="2544" spans="1:20" ht="43.2" x14ac:dyDescent="0.3">
      <c r="A2544">
        <v>2542</v>
      </c>
      <c r="B2544" s="3" t="s">
        <v>2542</v>
      </c>
      <c r="C2544" s="3" t="s">
        <v>6652</v>
      </c>
      <c r="D2544">
        <v>700</v>
      </c>
      <c r="E2544">
        <v>725</v>
      </c>
      <c r="F2544" t="s">
        <v>8219</v>
      </c>
      <c r="G2544" t="s">
        <v>8224</v>
      </c>
      <c r="H2544" t="s">
        <v>8246</v>
      </c>
      <c r="I2544">
        <v>1380599940</v>
      </c>
      <c r="J2544" s="10">
        <f t="shared" si="156"/>
        <v>41548.165972222225</v>
      </c>
      <c r="K2544">
        <v>1377252857</v>
      </c>
      <c r="L2544" s="10">
        <f t="shared" si="157"/>
        <v>41509.426585648151</v>
      </c>
      <c r="M2544" t="b">
        <v>0</v>
      </c>
      <c r="N2544">
        <v>13</v>
      </c>
      <c r="O2544" t="b">
        <v>1</v>
      </c>
      <c r="P2544" t="s">
        <v>8300</v>
      </c>
      <c r="Q2544" s="5">
        <f t="shared" si="158"/>
        <v>1.0357142857142858</v>
      </c>
      <c r="R2544" s="6">
        <f t="shared" si="159"/>
        <v>55.769230769230766</v>
      </c>
      <c r="S2544" t="s">
        <v>8325</v>
      </c>
      <c r="T2544" t="s">
        <v>8354</v>
      </c>
    </row>
    <row r="2545" spans="1:20" ht="43.2" x14ac:dyDescent="0.3">
      <c r="A2545">
        <v>2543</v>
      </c>
      <c r="B2545" s="3" t="s">
        <v>2543</v>
      </c>
      <c r="C2545" s="3" t="s">
        <v>6653</v>
      </c>
      <c r="D2545">
        <v>250</v>
      </c>
      <c r="E2545">
        <v>391</v>
      </c>
      <c r="F2545" t="s">
        <v>8219</v>
      </c>
      <c r="G2545" t="s">
        <v>8224</v>
      </c>
      <c r="H2545" t="s">
        <v>8246</v>
      </c>
      <c r="I2545">
        <v>1293937200</v>
      </c>
      <c r="J2545" s="10">
        <f t="shared" si="156"/>
        <v>40545.125</v>
      </c>
      <c r="K2545">
        <v>1291257298</v>
      </c>
      <c r="L2545" s="10">
        <f t="shared" si="157"/>
        <v>40514.107615740737</v>
      </c>
      <c r="M2545" t="b">
        <v>0</v>
      </c>
      <c r="N2545">
        <v>13</v>
      </c>
      <c r="O2545" t="b">
        <v>1</v>
      </c>
      <c r="P2545" t="s">
        <v>8300</v>
      </c>
      <c r="Q2545" s="5">
        <f t="shared" si="158"/>
        <v>1.5640000000000001</v>
      </c>
      <c r="R2545" s="6">
        <f t="shared" si="159"/>
        <v>30.076923076923077</v>
      </c>
      <c r="S2545" t="s">
        <v>8325</v>
      </c>
      <c r="T2545" t="s">
        <v>8354</v>
      </c>
    </row>
    <row r="2546" spans="1:20" ht="43.2" x14ac:dyDescent="0.3">
      <c r="A2546">
        <v>2544</v>
      </c>
      <c r="B2546" s="3" t="s">
        <v>2544</v>
      </c>
      <c r="C2546" s="3" t="s">
        <v>6654</v>
      </c>
      <c r="D2546">
        <v>5000</v>
      </c>
      <c r="E2546">
        <v>5041</v>
      </c>
      <c r="F2546" t="s">
        <v>8219</v>
      </c>
      <c r="G2546" t="s">
        <v>8224</v>
      </c>
      <c r="H2546" t="s">
        <v>8246</v>
      </c>
      <c r="I2546">
        <v>1341750569</v>
      </c>
      <c r="J2546" s="10">
        <f t="shared" si="156"/>
        <v>41098.520474537036</v>
      </c>
      <c r="K2546">
        <v>1339158569</v>
      </c>
      <c r="L2546" s="10">
        <f t="shared" si="157"/>
        <v>41068.520474537036</v>
      </c>
      <c r="M2546" t="b">
        <v>0</v>
      </c>
      <c r="N2546">
        <v>57</v>
      </c>
      <c r="O2546" t="b">
        <v>1</v>
      </c>
      <c r="P2546" t="s">
        <v>8300</v>
      </c>
      <c r="Q2546" s="5">
        <f t="shared" si="158"/>
        <v>1.0082</v>
      </c>
      <c r="R2546" s="6">
        <f t="shared" si="159"/>
        <v>88.438596491228068</v>
      </c>
      <c r="S2546" t="s">
        <v>8325</v>
      </c>
      <c r="T2546" t="s">
        <v>8354</v>
      </c>
    </row>
    <row r="2547" spans="1:20" ht="43.2" x14ac:dyDescent="0.3">
      <c r="A2547">
        <v>2545</v>
      </c>
      <c r="B2547" s="3" t="s">
        <v>2545</v>
      </c>
      <c r="C2547" s="3" t="s">
        <v>6655</v>
      </c>
      <c r="D2547">
        <v>2000</v>
      </c>
      <c r="E2547">
        <v>3906</v>
      </c>
      <c r="F2547" t="s">
        <v>8219</v>
      </c>
      <c r="G2547" t="s">
        <v>8224</v>
      </c>
      <c r="H2547" t="s">
        <v>8246</v>
      </c>
      <c r="I2547">
        <v>1424997000</v>
      </c>
      <c r="J2547" s="10">
        <f t="shared" si="156"/>
        <v>42062.020833333328</v>
      </c>
      <c r="K2547">
        <v>1421983138</v>
      </c>
      <c r="L2547" s="10">
        <f t="shared" si="157"/>
        <v>42027.13817129629</v>
      </c>
      <c r="M2547" t="b">
        <v>0</v>
      </c>
      <c r="N2547">
        <v>61</v>
      </c>
      <c r="O2547" t="b">
        <v>1</v>
      </c>
      <c r="P2547" t="s">
        <v>8300</v>
      </c>
      <c r="Q2547" s="5">
        <f t="shared" si="158"/>
        <v>1.9530000000000001</v>
      </c>
      <c r="R2547" s="6">
        <f t="shared" si="159"/>
        <v>64.032786885245898</v>
      </c>
      <c r="S2547" t="s">
        <v>8325</v>
      </c>
      <c r="T2547" t="s">
        <v>8354</v>
      </c>
    </row>
    <row r="2548" spans="1:20" ht="43.2" x14ac:dyDescent="0.3">
      <c r="A2548">
        <v>2546</v>
      </c>
      <c r="B2548" s="3" t="s">
        <v>2546</v>
      </c>
      <c r="C2548" s="3" t="s">
        <v>6656</v>
      </c>
      <c r="D2548">
        <v>3500</v>
      </c>
      <c r="E2548">
        <v>3910</v>
      </c>
      <c r="F2548" t="s">
        <v>8219</v>
      </c>
      <c r="G2548" t="s">
        <v>8224</v>
      </c>
      <c r="H2548" t="s">
        <v>8246</v>
      </c>
      <c r="I2548">
        <v>1380949200</v>
      </c>
      <c r="J2548" s="10">
        <f t="shared" si="156"/>
        <v>41552.208333333336</v>
      </c>
      <c r="K2548">
        <v>1378586179</v>
      </c>
      <c r="L2548" s="10">
        <f t="shared" si="157"/>
        <v>41524.858553240738</v>
      </c>
      <c r="M2548" t="b">
        <v>0</v>
      </c>
      <c r="N2548">
        <v>65</v>
      </c>
      <c r="O2548" t="b">
        <v>1</v>
      </c>
      <c r="P2548" t="s">
        <v>8300</v>
      </c>
      <c r="Q2548" s="5">
        <f t="shared" si="158"/>
        <v>1.1171428571428572</v>
      </c>
      <c r="R2548" s="6">
        <f t="shared" si="159"/>
        <v>60.153846153846153</v>
      </c>
      <c r="S2548" t="s">
        <v>8325</v>
      </c>
      <c r="T2548" t="s">
        <v>8354</v>
      </c>
    </row>
    <row r="2549" spans="1:20" ht="43.2" x14ac:dyDescent="0.3">
      <c r="A2549">
        <v>2547</v>
      </c>
      <c r="B2549" s="3" t="s">
        <v>2547</v>
      </c>
      <c r="C2549" s="3" t="s">
        <v>6657</v>
      </c>
      <c r="D2549">
        <v>5500</v>
      </c>
      <c r="E2549">
        <v>6592</v>
      </c>
      <c r="F2549" t="s">
        <v>8219</v>
      </c>
      <c r="G2549" t="s">
        <v>8224</v>
      </c>
      <c r="H2549" t="s">
        <v>8246</v>
      </c>
      <c r="I2549">
        <v>1333560803</v>
      </c>
      <c r="J2549" s="10">
        <f t="shared" si="156"/>
        <v>41003.731516203705</v>
      </c>
      <c r="K2549">
        <v>1330972403</v>
      </c>
      <c r="L2549" s="10">
        <f t="shared" si="157"/>
        <v>40973.773182870369</v>
      </c>
      <c r="M2549" t="b">
        <v>0</v>
      </c>
      <c r="N2549">
        <v>134</v>
      </c>
      <c r="O2549" t="b">
        <v>1</v>
      </c>
      <c r="P2549" t="s">
        <v>8300</v>
      </c>
      <c r="Q2549" s="5">
        <f t="shared" si="158"/>
        <v>1.1985454545454546</v>
      </c>
      <c r="R2549" s="6">
        <f t="shared" si="159"/>
        <v>49.194029850746269</v>
      </c>
      <c r="S2549" t="s">
        <v>8325</v>
      </c>
      <c r="T2549" t="s">
        <v>8354</v>
      </c>
    </row>
    <row r="2550" spans="1:20" ht="43.2" x14ac:dyDescent="0.3">
      <c r="A2550">
        <v>2548</v>
      </c>
      <c r="B2550" s="3" t="s">
        <v>2548</v>
      </c>
      <c r="C2550" s="3" t="s">
        <v>6658</v>
      </c>
      <c r="D2550">
        <v>6000</v>
      </c>
      <c r="E2550">
        <v>6111</v>
      </c>
      <c r="F2550" t="s">
        <v>8219</v>
      </c>
      <c r="G2550" t="s">
        <v>8230</v>
      </c>
      <c r="H2550" t="s">
        <v>8249</v>
      </c>
      <c r="I2550">
        <v>1475209620</v>
      </c>
      <c r="J2550" s="10">
        <f t="shared" si="156"/>
        <v>42643.185416666667</v>
      </c>
      <c r="K2550">
        <v>1473087637</v>
      </c>
      <c r="L2550" s="10">
        <f t="shared" si="157"/>
        <v>42618.625428240746</v>
      </c>
      <c r="M2550" t="b">
        <v>0</v>
      </c>
      <c r="N2550">
        <v>37</v>
      </c>
      <c r="O2550" t="b">
        <v>1</v>
      </c>
      <c r="P2550" t="s">
        <v>8300</v>
      </c>
      <c r="Q2550" s="5">
        <f t="shared" si="158"/>
        <v>1.0185</v>
      </c>
      <c r="R2550" s="6">
        <f t="shared" si="159"/>
        <v>165.16216216216216</v>
      </c>
      <c r="S2550" t="s">
        <v>8325</v>
      </c>
      <c r="T2550" t="s">
        <v>8354</v>
      </c>
    </row>
    <row r="2551" spans="1:20" ht="43.2" x14ac:dyDescent="0.3">
      <c r="A2551">
        <v>2549</v>
      </c>
      <c r="B2551" s="3" t="s">
        <v>2549</v>
      </c>
      <c r="C2551" s="3" t="s">
        <v>6659</v>
      </c>
      <c r="D2551">
        <v>1570</v>
      </c>
      <c r="E2551">
        <v>1614</v>
      </c>
      <c r="F2551" t="s">
        <v>8219</v>
      </c>
      <c r="G2551" t="s">
        <v>8225</v>
      </c>
      <c r="H2551" t="s">
        <v>8247</v>
      </c>
      <c r="I2551">
        <v>1370019600</v>
      </c>
      <c r="J2551" s="10">
        <f t="shared" si="156"/>
        <v>41425.708333333336</v>
      </c>
      <c r="K2551">
        <v>1366999870</v>
      </c>
      <c r="L2551" s="10">
        <f t="shared" si="157"/>
        <v>41390.757754629631</v>
      </c>
      <c r="M2551" t="b">
        <v>0</v>
      </c>
      <c r="N2551">
        <v>37</v>
      </c>
      <c r="O2551" t="b">
        <v>1</v>
      </c>
      <c r="P2551" t="s">
        <v>8300</v>
      </c>
      <c r="Q2551" s="5">
        <f t="shared" si="158"/>
        <v>1.0280254777070064</v>
      </c>
      <c r="R2551" s="6">
        <f t="shared" si="159"/>
        <v>43.621621621621621</v>
      </c>
      <c r="S2551" t="s">
        <v>8325</v>
      </c>
      <c r="T2551" t="s">
        <v>8354</v>
      </c>
    </row>
    <row r="2552" spans="1:20" ht="57.6" x14ac:dyDescent="0.3">
      <c r="A2552">
        <v>2550</v>
      </c>
      <c r="B2552" s="3" t="s">
        <v>2550</v>
      </c>
      <c r="C2552" s="3" t="s">
        <v>6660</v>
      </c>
      <c r="D2552">
        <v>6500</v>
      </c>
      <c r="E2552">
        <v>6555</v>
      </c>
      <c r="F2552" t="s">
        <v>8219</v>
      </c>
      <c r="G2552" t="s">
        <v>8224</v>
      </c>
      <c r="H2552" t="s">
        <v>8246</v>
      </c>
      <c r="I2552">
        <v>1444276740</v>
      </c>
      <c r="J2552" s="10">
        <f t="shared" si="156"/>
        <v>42285.165972222225</v>
      </c>
      <c r="K2552">
        <v>1439392406</v>
      </c>
      <c r="L2552" s="10">
        <f t="shared" si="157"/>
        <v>42228.634328703702</v>
      </c>
      <c r="M2552" t="b">
        <v>0</v>
      </c>
      <c r="N2552">
        <v>150</v>
      </c>
      <c r="O2552" t="b">
        <v>1</v>
      </c>
      <c r="P2552" t="s">
        <v>8300</v>
      </c>
      <c r="Q2552" s="5">
        <f t="shared" si="158"/>
        <v>1.0084615384615385</v>
      </c>
      <c r="R2552" s="6">
        <f t="shared" si="159"/>
        <v>43.7</v>
      </c>
      <c r="S2552" t="s">
        <v>8325</v>
      </c>
      <c r="T2552" t="s">
        <v>8354</v>
      </c>
    </row>
    <row r="2553" spans="1:20" ht="43.2" x14ac:dyDescent="0.3">
      <c r="A2553">
        <v>2551</v>
      </c>
      <c r="B2553" s="3" t="s">
        <v>2551</v>
      </c>
      <c r="C2553" s="3" t="s">
        <v>6661</v>
      </c>
      <c r="D2553">
        <v>3675</v>
      </c>
      <c r="E2553">
        <v>3775.5</v>
      </c>
      <c r="F2553" t="s">
        <v>8219</v>
      </c>
      <c r="G2553" t="s">
        <v>8224</v>
      </c>
      <c r="H2553" t="s">
        <v>8246</v>
      </c>
      <c r="I2553">
        <v>1332362880</v>
      </c>
      <c r="J2553" s="10">
        <f t="shared" si="156"/>
        <v>40989.866666666669</v>
      </c>
      <c r="K2553">
        <v>1329890585</v>
      </c>
      <c r="L2553" s="10">
        <f t="shared" si="157"/>
        <v>40961.252141203702</v>
      </c>
      <c r="M2553" t="b">
        <v>0</v>
      </c>
      <c r="N2553">
        <v>56</v>
      </c>
      <c r="O2553" t="b">
        <v>1</v>
      </c>
      <c r="P2553" t="s">
        <v>8300</v>
      </c>
      <c r="Q2553" s="5">
        <f t="shared" si="158"/>
        <v>1.0273469387755103</v>
      </c>
      <c r="R2553" s="6">
        <f t="shared" si="159"/>
        <v>67.419642857142861</v>
      </c>
      <c r="S2553" t="s">
        <v>8325</v>
      </c>
      <c r="T2553" t="s">
        <v>8354</v>
      </c>
    </row>
    <row r="2554" spans="1:20" ht="43.2" x14ac:dyDescent="0.3">
      <c r="A2554">
        <v>2552</v>
      </c>
      <c r="B2554" s="3" t="s">
        <v>2552</v>
      </c>
      <c r="C2554" s="3" t="s">
        <v>6662</v>
      </c>
      <c r="D2554">
        <v>3000</v>
      </c>
      <c r="E2554">
        <v>3195</v>
      </c>
      <c r="F2554" t="s">
        <v>8219</v>
      </c>
      <c r="G2554" t="s">
        <v>8224</v>
      </c>
      <c r="H2554" t="s">
        <v>8246</v>
      </c>
      <c r="I2554">
        <v>1488741981</v>
      </c>
      <c r="J2554" s="10">
        <f t="shared" si="156"/>
        <v>42799.809965277775</v>
      </c>
      <c r="K2554">
        <v>1486149981</v>
      </c>
      <c r="L2554" s="10">
        <f t="shared" si="157"/>
        <v>42769.809965277775</v>
      </c>
      <c r="M2554" t="b">
        <v>0</v>
      </c>
      <c r="N2554">
        <v>18</v>
      </c>
      <c r="O2554" t="b">
        <v>1</v>
      </c>
      <c r="P2554" t="s">
        <v>8300</v>
      </c>
      <c r="Q2554" s="5">
        <f t="shared" si="158"/>
        <v>1.0649999999999999</v>
      </c>
      <c r="R2554" s="6">
        <f t="shared" si="159"/>
        <v>177.5</v>
      </c>
      <c r="S2554" t="s">
        <v>8325</v>
      </c>
      <c r="T2554" t="s">
        <v>8354</v>
      </c>
    </row>
    <row r="2555" spans="1:20" ht="43.2" x14ac:dyDescent="0.3">
      <c r="A2555">
        <v>2553</v>
      </c>
      <c r="B2555" s="3" t="s">
        <v>2553</v>
      </c>
      <c r="C2555" s="3" t="s">
        <v>6663</v>
      </c>
      <c r="D2555">
        <v>1500</v>
      </c>
      <c r="E2555">
        <v>2333</v>
      </c>
      <c r="F2555" t="s">
        <v>8219</v>
      </c>
      <c r="G2555" t="s">
        <v>8224</v>
      </c>
      <c r="H2555" t="s">
        <v>8246</v>
      </c>
      <c r="I2555">
        <v>1348202807</v>
      </c>
      <c r="J2555" s="10">
        <f t="shared" si="156"/>
        <v>41173.199155092596</v>
      </c>
      <c r="K2555">
        <v>1343018807</v>
      </c>
      <c r="L2555" s="10">
        <f t="shared" si="157"/>
        <v>41113.199155092596</v>
      </c>
      <c r="M2555" t="b">
        <v>0</v>
      </c>
      <c r="N2555">
        <v>60</v>
      </c>
      <c r="O2555" t="b">
        <v>1</v>
      </c>
      <c r="P2555" t="s">
        <v>8300</v>
      </c>
      <c r="Q2555" s="5">
        <f t="shared" si="158"/>
        <v>1.5553333333333332</v>
      </c>
      <c r="R2555" s="6">
        <f t="shared" si="159"/>
        <v>38.883333333333333</v>
      </c>
      <c r="S2555" t="s">
        <v>8325</v>
      </c>
      <c r="T2555" t="s">
        <v>8354</v>
      </c>
    </row>
    <row r="2556" spans="1:20" ht="57.6" x14ac:dyDescent="0.3">
      <c r="A2556">
        <v>2554</v>
      </c>
      <c r="B2556" s="3" t="s">
        <v>2554</v>
      </c>
      <c r="C2556" s="3" t="s">
        <v>6664</v>
      </c>
      <c r="D2556">
        <v>3000</v>
      </c>
      <c r="E2556">
        <v>3684</v>
      </c>
      <c r="F2556" t="s">
        <v>8219</v>
      </c>
      <c r="G2556" t="s">
        <v>8224</v>
      </c>
      <c r="H2556" t="s">
        <v>8246</v>
      </c>
      <c r="I2556">
        <v>1433131140</v>
      </c>
      <c r="J2556" s="10">
        <f t="shared" si="156"/>
        <v>42156.165972222225</v>
      </c>
      <c r="K2556">
        <v>1430445163</v>
      </c>
      <c r="L2556" s="10">
        <f t="shared" si="157"/>
        <v>42125.078275462962</v>
      </c>
      <c r="M2556" t="b">
        <v>0</v>
      </c>
      <c r="N2556">
        <v>67</v>
      </c>
      <c r="O2556" t="b">
        <v>1</v>
      </c>
      <c r="P2556" t="s">
        <v>8300</v>
      </c>
      <c r="Q2556" s="5">
        <f t="shared" si="158"/>
        <v>1.228</v>
      </c>
      <c r="R2556" s="6">
        <f t="shared" si="159"/>
        <v>54.985074626865675</v>
      </c>
      <c r="S2556" t="s">
        <v>8325</v>
      </c>
      <c r="T2556" t="s">
        <v>8354</v>
      </c>
    </row>
    <row r="2557" spans="1:20" ht="57.6" x14ac:dyDescent="0.3">
      <c r="A2557">
        <v>2555</v>
      </c>
      <c r="B2557" s="3" t="s">
        <v>2555</v>
      </c>
      <c r="C2557" s="3" t="s">
        <v>6665</v>
      </c>
      <c r="D2557">
        <v>2000</v>
      </c>
      <c r="E2557">
        <v>2147</v>
      </c>
      <c r="F2557" t="s">
        <v>8219</v>
      </c>
      <c r="G2557" t="s">
        <v>8224</v>
      </c>
      <c r="H2557" t="s">
        <v>8246</v>
      </c>
      <c r="I2557">
        <v>1338219793</v>
      </c>
      <c r="J2557" s="10">
        <f t="shared" si="156"/>
        <v>41057.655011574076</v>
      </c>
      <c r="K2557">
        <v>1335541393</v>
      </c>
      <c r="L2557" s="10">
        <f t="shared" si="157"/>
        <v>41026.655011574076</v>
      </c>
      <c r="M2557" t="b">
        <v>0</v>
      </c>
      <c r="N2557">
        <v>35</v>
      </c>
      <c r="O2557" t="b">
        <v>1</v>
      </c>
      <c r="P2557" t="s">
        <v>8300</v>
      </c>
      <c r="Q2557" s="5">
        <f t="shared" si="158"/>
        <v>1.0734999999999999</v>
      </c>
      <c r="R2557" s="6">
        <f t="shared" si="159"/>
        <v>61.342857142857142</v>
      </c>
      <c r="S2557" t="s">
        <v>8325</v>
      </c>
      <c r="T2557" t="s">
        <v>8354</v>
      </c>
    </row>
    <row r="2558" spans="1:20" ht="43.2" x14ac:dyDescent="0.3">
      <c r="A2558">
        <v>2556</v>
      </c>
      <c r="B2558" s="3" t="s">
        <v>2556</v>
      </c>
      <c r="C2558" s="3" t="s">
        <v>6666</v>
      </c>
      <c r="D2558">
        <v>745</v>
      </c>
      <c r="E2558">
        <v>786</v>
      </c>
      <c r="F2558" t="s">
        <v>8219</v>
      </c>
      <c r="G2558" t="s">
        <v>8224</v>
      </c>
      <c r="H2558" t="s">
        <v>8246</v>
      </c>
      <c r="I2558">
        <v>1356392857</v>
      </c>
      <c r="J2558" s="10">
        <f t="shared" si="156"/>
        <v>41267.991400462961</v>
      </c>
      <c r="K2558">
        <v>1352504857</v>
      </c>
      <c r="L2558" s="10">
        <f t="shared" si="157"/>
        <v>41222.991400462961</v>
      </c>
      <c r="M2558" t="b">
        <v>0</v>
      </c>
      <c r="N2558">
        <v>34</v>
      </c>
      <c r="O2558" t="b">
        <v>1</v>
      </c>
      <c r="P2558" t="s">
        <v>8300</v>
      </c>
      <c r="Q2558" s="5">
        <f t="shared" si="158"/>
        <v>1.0550335570469798</v>
      </c>
      <c r="R2558" s="6">
        <f t="shared" si="159"/>
        <v>23.117647058823529</v>
      </c>
      <c r="S2558" t="s">
        <v>8325</v>
      </c>
      <c r="T2558" t="s">
        <v>8354</v>
      </c>
    </row>
    <row r="2559" spans="1:20" ht="28.8" x14ac:dyDescent="0.3">
      <c r="A2559">
        <v>2557</v>
      </c>
      <c r="B2559" s="3" t="s">
        <v>2557</v>
      </c>
      <c r="C2559" s="3" t="s">
        <v>6667</v>
      </c>
      <c r="D2559">
        <v>900</v>
      </c>
      <c r="E2559">
        <v>1066</v>
      </c>
      <c r="F2559" t="s">
        <v>8219</v>
      </c>
      <c r="G2559" t="s">
        <v>8225</v>
      </c>
      <c r="H2559" t="s">
        <v>8247</v>
      </c>
      <c r="I2559">
        <v>1400176386</v>
      </c>
      <c r="J2559" s="10">
        <f t="shared" si="156"/>
        <v>41774.745208333334</v>
      </c>
      <c r="K2559">
        <v>1397584386</v>
      </c>
      <c r="L2559" s="10">
        <f t="shared" si="157"/>
        <v>41744.745208333334</v>
      </c>
      <c r="M2559" t="b">
        <v>0</v>
      </c>
      <c r="N2559">
        <v>36</v>
      </c>
      <c r="O2559" t="b">
        <v>1</v>
      </c>
      <c r="P2559" t="s">
        <v>8300</v>
      </c>
      <c r="Q2559" s="5">
        <f t="shared" si="158"/>
        <v>1.1844444444444444</v>
      </c>
      <c r="R2559" s="6">
        <f t="shared" si="159"/>
        <v>29.611111111111111</v>
      </c>
      <c r="S2559" t="s">
        <v>8325</v>
      </c>
      <c r="T2559" t="s">
        <v>8354</v>
      </c>
    </row>
    <row r="2560" spans="1:20" ht="43.2" x14ac:dyDescent="0.3">
      <c r="A2560">
        <v>2558</v>
      </c>
      <c r="B2560" s="3" t="s">
        <v>2558</v>
      </c>
      <c r="C2560" s="3" t="s">
        <v>6668</v>
      </c>
      <c r="D2560">
        <v>1250</v>
      </c>
      <c r="E2560">
        <v>1361</v>
      </c>
      <c r="F2560" t="s">
        <v>8219</v>
      </c>
      <c r="G2560" t="s">
        <v>8226</v>
      </c>
      <c r="H2560" t="s">
        <v>8248</v>
      </c>
      <c r="I2560">
        <v>1430488740</v>
      </c>
      <c r="J2560" s="10">
        <f t="shared" si="156"/>
        <v>42125.582638888889</v>
      </c>
      <c r="K2560">
        <v>1427747906</v>
      </c>
      <c r="L2560" s="10">
        <f t="shared" si="157"/>
        <v>42093.860023148154</v>
      </c>
      <c r="M2560" t="b">
        <v>0</v>
      </c>
      <c r="N2560">
        <v>18</v>
      </c>
      <c r="O2560" t="b">
        <v>1</v>
      </c>
      <c r="P2560" t="s">
        <v>8300</v>
      </c>
      <c r="Q2560" s="5">
        <f t="shared" si="158"/>
        <v>1.0888</v>
      </c>
      <c r="R2560" s="6">
        <f t="shared" si="159"/>
        <v>75.611111111111114</v>
      </c>
      <c r="S2560" t="s">
        <v>8325</v>
      </c>
      <c r="T2560" t="s">
        <v>8354</v>
      </c>
    </row>
    <row r="2561" spans="1:20" ht="43.2" x14ac:dyDescent="0.3">
      <c r="A2561">
        <v>2559</v>
      </c>
      <c r="B2561" s="3" t="s">
        <v>2559</v>
      </c>
      <c r="C2561" s="3" t="s">
        <v>6669</v>
      </c>
      <c r="D2561">
        <v>800</v>
      </c>
      <c r="E2561">
        <v>890</v>
      </c>
      <c r="F2561" t="s">
        <v>8219</v>
      </c>
      <c r="G2561" t="s">
        <v>8224</v>
      </c>
      <c r="H2561" t="s">
        <v>8246</v>
      </c>
      <c r="I2561">
        <v>1321385820</v>
      </c>
      <c r="J2561" s="10">
        <f t="shared" si="156"/>
        <v>40862.817361111112</v>
      </c>
      <c r="K2561">
        <v>1318539484</v>
      </c>
      <c r="L2561" s="10">
        <f t="shared" si="157"/>
        <v>40829.873657407406</v>
      </c>
      <c r="M2561" t="b">
        <v>0</v>
      </c>
      <c r="N2561">
        <v>25</v>
      </c>
      <c r="O2561" t="b">
        <v>1</v>
      </c>
      <c r="P2561" t="s">
        <v>8300</v>
      </c>
      <c r="Q2561" s="5">
        <f t="shared" si="158"/>
        <v>1.1125</v>
      </c>
      <c r="R2561" s="6">
        <f t="shared" si="159"/>
        <v>35.6</v>
      </c>
      <c r="S2561" t="s">
        <v>8325</v>
      </c>
      <c r="T2561" t="s">
        <v>8354</v>
      </c>
    </row>
    <row r="2562" spans="1:20" ht="43.2" x14ac:dyDescent="0.3">
      <c r="A2562">
        <v>2560</v>
      </c>
      <c r="B2562" s="3" t="s">
        <v>2560</v>
      </c>
      <c r="C2562" s="3" t="s">
        <v>6670</v>
      </c>
      <c r="D2562">
        <v>3000</v>
      </c>
      <c r="E2562">
        <v>3003</v>
      </c>
      <c r="F2562" t="s">
        <v>8219</v>
      </c>
      <c r="G2562" t="s">
        <v>8225</v>
      </c>
      <c r="H2562" t="s">
        <v>8247</v>
      </c>
      <c r="I2562">
        <v>1425682174</v>
      </c>
      <c r="J2562" s="10">
        <f t="shared" si="156"/>
        <v>42069.951087962967</v>
      </c>
      <c r="K2562">
        <v>1423090174</v>
      </c>
      <c r="L2562" s="10">
        <f t="shared" si="157"/>
        <v>42039.951087962967</v>
      </c>
      <c r="M2562" t="b">
        <v>0</v>
      </c>
      <c r="N2562">
        <v>21</v>
      </c>
      <c r="O2562" t="b">
        <v>1</v>
      </c>
      <c r="P2562" t="s">
        <v>8300</v>
      </c>
      <c r="Q2562" s="5">
        <f t="shared" si="158"/>
        <v>1.0009999999999999</v>
      </c>
      <c r="R2562" s="6">
        <f t="shared" si="159"/>
        <v>143</v>
      </c>
      <c r="S2562" t="s">
        <v>8325</v>
      </c>
      <c r="T2562" t="s">
        <v>8354</v>
      </c>
    </row>
    <row r="2563" spans="1:20" ht="43.2" x14ac:dyDescent="0.3">
      <c r="A2563">
        <v>2561</v>
      </c>
      <c r="B2563" s="3" t="s">
        <v>2561</v>
      </c>
      <c r="C2563" s="3" t="s">
        <v>6671</v>
      </c>
      <c r="D2563">
        <v>100000</v>
      </c>
      <c r="E2563">
        <v>0</v>
      </c>
      <c r="F2563" t="s">
        <v>8220</v>
      </c>
      <c r="G2563" t="s">
        <v>8229</v>
      </c>
      <c r="H2563" t="s">
        <v>8251</v>
      </c>
      <c r="I2563">
        <v>1444740089</v>
      </c>
      <c r="J2563" s="10">
        <f t="shared" ref="J2563:J2626" si="160">(((I2563/60)/60)/24)+DATE(1970,1,1)</f>
        <v>42290.528807870374</v>
      </c>
      <c r="K2563">
        <v>1442148089</v>
      </c>
      <c r="L2563" s="10">
        <f t="shared" ref="L2563:L2626" si="161">(((K2563/60)/60)/24)+DATE(1970,1,1)</f>
        <v>42260.528807870374</v>
      </c>
      <c r="M2563" t="b">
        <v>0</v>
      </c>
      <c r="N2563">
        <v>0</v>
      </c>
      <c r="O2563" t="b">
        <v>0</v>
      </c>
      <c r="P2563" t="s">
        <v>8284</v>
      </c>
      <c r="Q2563" s="5">
        <f t="shared" ref="Q2563:Q2626" si="162">E2563/D2563</f>
        <v>0</v>
      </c>
      <c r="R2563" s="6" t="e">
        <f t="shared" ref="R2563:R2626" si="163">E2563/N2563</f>
        <v>#DIV/0!</v>
      </c>
      <c r="S2563" t="s">
        <v>8336</v>
      </c>
      <c r="T2563" t="s">
        <v>8337</v>
      </c>
    </row>
    <row r="2564" spans="1:20" ht="57.6" x14ac:dyDescent="0.3">
      <c r="A2564">
        <v>2562</v>
      </c>
      <c r="B2564" s="3" t="s">
        <v>2562</v>
      </c>
      <c r="C2564" s="3" t="s">
        <v>6672</v>
      </c>
      <c r="D2564">
        <v>10000</v>
      </c>
      <c r="E2564">
        <v>75</v>
      </c>
      <c r="F2564" t="s">
        <v>8220</v>
      </c>
      <c r="G2564" t="s">
        <v>8236</v>
      </c>
      <c r="H2564" t="s">
        <v>8249</v>
      </c>
      <c r="I2564">
        <v>1476189339</v>
      </c>
      <c r="J2564" s="10">
        <f t="shared" si="160"/>
        <v>42654.524756944447</v>
      </c>
      <c r="K2564">
        <v>1471005339</v>
      </c>
      <c r="L2564" s="10">
        <f t="shared" si="161"/>
        <v>42594.524756944447</v>
      </c>
      <c r="M2564" t="b">
        <v>0</v>
      </c>
      <c r="N2564">
        <v>3</v>
      </c>
      <c r="O2564" t="b">
        <v>0</v>
      </c>
      <c r="P2564" t="s">
        <v>8284</v>
      </c>
      <c r="Q2564" s="5">
        <f t="shared" si="162"/>
        <v>7.4999999999999997E-3</v>
      </c>
      <c r="R2564" s="6">
        <f t="shared" si="163"/>
        <v>25</v>
      </c>
      <c r="S2564" t="s">
        <v>8336</v>
      </c>
      <c r="T2564" t="s">
        <v>8337</v>
      </c>
    </row>
    <row r="2565" spans="1:20" ht="28.8" x14ac:dyDescent="0.3">
      <c r="A2565">
        <v>2563</v>
      </c>
      <c r="B2565" s="3" t="s">
        <v>2563</v>
      </c>
      <c r="C2565" s="3" t="s">
        <v>6673</v>
      </c>
      <c r="D2565">
        <v>20000</v>
      </c>
      <c r="E2565">
        <v>0</v>
      </c>
      <c r="F2565" t="s">
        <v>8220</v>
      </c>
      <c r="G2565" t="s">
        <v>8224</v>
      </c>
      <c r="H2565" t="s">
        <v>8246</v>
      </c>
      <c r="I2565">
        <v>1438226451</v>
      </c>
      <c r="J2565" s="10">
        <f t="shared" si="160"/>
        <v>42215.139479166668</v>
      </c>
      <c r="K2565">
        <v>1433042451</v>
      </c>
      <c r="L2565" s="10">
        <f t="shared" si="161"/>
        <v>42155.139479166668</v>
      </c>
      <c r="M2565" t="b">
        <v>0</v>
      </c>
      <c r="N2565">
        <v>0</v>
      </c>
      <c r="O2565" t="b">
        <v>0</v>
      </c>
      <c r="P2565" t="s">
        <v>8284</v>
      </c>
      <c r="Q2565" s="5">
        <f t="shared" si="162"/>
        <v>0</v>
      </c>
      <c r="R2565" s="6" t="e">
        <f t="shared" si="163"/>
        <v>#DIV/0!</v>
      </c>
      <c r="S2565" t="s">
        <v>8336</v>
      </c>
      <c r="T2565" t="s">
        <v>8337</v>
      </c>
    </row>
    <row r="2566" spans="1:20" ht="43.2" x14ac:dyDescent="0.3">
      <c r="A2566">
        <v>2564</v>
      </c>
      <c r="B2566" s="3" t="s">
        <v>2564</v>
      </c>
      <c r="C2566" s="3" t="s">
        <v>6674</v>
      </c>
      <c r="D2566">
        <v>40000</v>
      </c>
      <c r="E2566">
        <v>0</v>
      </c>
      <c r="F2566" t="s">
        <v>8220</v>
      </c>
      <c r="G2566" t="s">
        <v>8229</v>
      </c>
      <c r="H2566" t="s">
        <v>8251</v>
      </c>
      <c r="I2566">
        <v>1406854699</v>
      </c>
      <c r="J2566" s="10">
        <f t="shared" si="160"/>
        <v>41852.040497685186</v>
      </c>
      <c r="K2566">
        <v>1404262699</v>
      </c>
      <c r="L2566" s="10">
        <f t="shared" si="161"/>
        <v>41822.040497685186</v>
      </c>
      <c r="M2566" t="b">
        <v>0</v>
      </c>
      <c r="N2566">
        <v>0</v>
      </c>
      <c r="O2566" t="b">
        <v>0</v>
      </c>
      <c r="P2566" t="s">
        <v>8284</v>
      </c>
      <c r="Q2566" s="5">
        <f t="shared" si="162"/>
        <v>0</v>
      </c>
      <c r="R2566" s="6" t="e">
        <f t="shared" si="163"/>
        <v>#DIV/0!</v>
      </c>
      <c r="S2566" t="s">
        <v>8336</v>
      </c>
      <c r="T2566" t="s">
        <v>8337</v>
      </c>
    </row>
    <row r="2567" spans="1:20" ht="43.2" x14ac:dyDescent="0.3">
      <c r="A2567">
        <v>2565</v>
      </c>
      <c r="B2567" s="3" t="s">
        <v>2565</v>
      </c>
      <c r="C2567" s="3" t="s">
        <v>6675</v>
      </c>
      <c r="D2567">
        <v>10000</v>
      </c>
      <c r="E2567">
        <v>100</v>
      </c>
      <c r="F2567" t="s">
        <v>8220</v>
      </c>
      <c r="G2567" t="s">
        <v>8224</v>
      </c>
      <c r="H2567" t="s">
        <v>8246</v>
      </c>
      <c r="I2567">
        <v>1462827000</v>
      </c>
      <c r="J2567" s="10">
        <f t="shared" si="160"/>
        <v>42499.868055555555</v>
      </c>
      <c r="K2567">
        <v>1457710589</v>
      </c>
      <c r="L2567" s="10">
        <f t="shared" si="161"/>
        <v>42440.650335648148</v>
      </c>
      <c r="M2567" t="b">
        <v>0</v>
      </c>
      <c r="N2567">
        <v>1</v>
      </c>
      <c r="O2567" t="b">
        <v>0</v>
      </c>
      <c r="P2567" t="s">
        <v>8284</v>
      </c>
      <c r="Q2567" s="5">
        <f t="shared" si="162"/>
        <v>0.01</v>
      </c>
      <c r="R2567" s="6">
        <f t="shared" si="163"/>
        <v>100</v>
      </c>
      <c r="S2567" t="s">
        <v>8336</v>
      </c>
      <c r="T2567" t="s">
        <v>8337</v>
      </c>
    </row>
    <row r="2568" spans="1:20" ht="43.2" x14ac:dyDescent="0.3">
      <c r="A2568">
        <v>2566</v>
      </c>
      <c r="B2568" s="3" t="s">
        <v>2566</v>
      </c>
      <c r="C2568" s="3" t="s">
        <v>6676</v>
      </c>
      <c r="D2568">
        <v>35000</v>
      </c>
      <c r="E2568">
        <v>0</v>
      </c>
      <c r="F2568" t="s">
        <v>8220</v>
      </c>
      <c r="G2568" t="s">
        <v>8224</v>
      </c>
      <c r="H2568" t="s">
        <v>8246</v>
      </c>
      <c r="I2568">
        <v>1408663948</v>
      </c>
      <c r="J2568" s="10">
        <f t="shared" si="160"/>
        <v>41872.980879629627</v>
      </c>
      <c r="K2568">
        <v>1406071948</v>
      </c>
      <c r="L2568" s="10">
        <f t="shared" si="161"/>
        <v>41842.980879629627</v>
      </c>
      <c r="M2568" t="b">
        <v>0</v>
      </c>
      <c r="N2568">
        <v>0</v>
      </c>
      <c r="O2568" t="b">
        <v>0</v>
      </c>
      <c r="P2568" t="s">
        <v>8284</v>
      </c>
      <c r="Q2568" s="5">
        <f t="shared" si="162"/>
        <v>0</v>
      </c>
      <c r="R2568" s="6" t="e">
        <f t="shared" si="163"/>
        <v>#DIV/0!</v>
      </c>
      <c r="S2568" t="s">
        <v>8336</v>
      </c>
      <c r="T2568" t="s">
        <v>8337</v>
      </c>
    </row>
    <row r="2569" spans="1:20" ht="43.2" x14ac:dyDescent="0.3">
      <c r="A2569">
        <v>2567</v>
      </c>
      <c r="B2569" s="3" t="s">
        <v>2567</v>
      </c>
      <c r="C2569" s="3" t="s">
        <v>6677</v>
      </c>
      <c r="D2569">
        <v>45000</v>
      </c>
      <c r="E2569">
        <v>120</v>
      </c>
      <c r="F2569" t="s">
        <v>8220</v>
      </c>
      <c r="G2569" t="s">
        <v>8224</v>
      </c>
      <c r="H2569" t="s">
        <v>8246</v>
      </c>
      <c r="I2569">
        <v>1429823138</v>
      </c>
      <c r="J2569" s="10">
        <f t="shared" si="160"/>
        <v>42117.878912037035</v>
      </c>
      <c r="K2569">
        <v>1427231138</v>
      </c>
      <c r="L2569" s="10">
        <f t="shared" si="161"/>
        <v>42087.878912037035</v>
      </c>
      <c r="M2569" t="b">
        <v>0</v>
      </c>
      <c r="N2569">
        <v>2</v>
      </c>
      <c r="O2569" t="b">
        <v>0</v>
      </c>
      <c r="P2569" t="s">
        <v>8284</v>
      </c>
      <c r="Q2569" s="5">
        <f t="shared" si="162"/>
        <v>2.6666666666666666E-3</v>
      </c>
      <c r="R2569" s="6">
        <f t="shared" si="163"/>
        <v>60</v>
      </c>
      <c r="S2569" t="s">
        <v>8336</v>
      </c>
      <c r="T2569" t="s">
        <v>8337</v>
      </c>
    </row>
    <row r="2570" spans="1:20" ht="43.2" x14ac:dyDescent="0.3">
      <c r="A2570">
        <v>2568</v>
      </c>
      <c r="B2570" s="3" t="s">
        <v>2568</v>
      </c>
      <c r="C2570" s="3" t="s">
        <v>6678</v>
      </c>
      <c r="D2570">
        <v>10000</v>
      </c>
      <c r="E2570">
        <v>50</v>
      </c>
      <c r="F2570" t="s">
        <v>8220</v>
      </c>
      <c r="G2570" t="s">
        <v>8225</v>
      </c>
      <c r="H2570" t="s">
        <v>8247</v>
      </c>
      <c r="I2570">
        <v>1472745594</v>
      </c>
      <c r="J2570" s="10">
        <f t="shared" si="160"/>
        <v>42614.666597222225</v>
      </c>
      <c r="K2570">
        <v>1470153594</v>
      </c>
      <c r="L2570" s="10">
        <f t="shared" si="161"/>
        <v>42584.666597222225</v>
      </c>
      <c r="M2570" t="b">
        <v>0</v>
      </c>
      <c r="N2570">
        <v>1</v>
      </c>
      <c r="O2570" t="b">
        <v>0</v>
      </c>
      <c r="P2570" t="s">
        <v>8284</v>
      </c>
      <c r="Q2570" s="5">
        <f t="shared" si="162"/>
        <v>5.0000000000000001E-3</v>
      </c>
      <c r="R2570" s="6">
        <f t="shared" si="163"/>
        <v>50</v>
      </c>
      <c r="S2570" t="s">
        <v>8336</v>
      </c>
      <c r="T2570" t="s">
        <v>8337</v>
      </c>
    </row>
    <row r="2571" spans="1:20" ht="43.2" x14ac:dyDescent="0.3">
      <c r="A2571">
        <v>2569</v>
      </c>
      <c r="B2571" s="3" t="s">
        <v>2569</v>
      </c>
      <c r="C2571" s="3" t="s">
        <v>6679</v>
      </c>
      <c r="D2571">
        <v>6500</v>
      </c>
      <c r="E2571">
        <v>145</v>
      </c>
      <c r="F2571" t="s">
        <v>8220</v>
      </c>
      <c r="G2571" t="s">
        <v>8224</v>
      </c>
      <c r="H2571" t="s">
        <v>8246</v>
      </c>
      <c r="I2571">
        <v>1442457112</v>
      </c>
      <c r="J2571" s="10">
        <f t="shared" si="160"/>
        <v>42264.105462962965</v>
      </c>
      <c r="K2571">
        <v>1439865112</v>
      </c>
      <c r="L2571" s="10">
        <f t="shared" si="161"/>
        <v>42234.105462962965</v>
      </c>
      <c r="M2571" t="b">
        <v>0</v>
      </c>
      <c r="N2571">
        <v>2</v>
      </c>
      <c r="O2571" t="b">
        <v>0</v>
      </c>
      <c r="P2571" t="s">
        <v>8284</v>
      </c>
      <c r="Q2571" s="5">
        <f t="shared" si="162"/>
        <v>2.2307692307692306E-2</v>
      </c>
      <c r="R2571" s="6">
        <f t="shared" si="163"/>
        <v>72.5</v>
      </c>
      <c r="S2571" t="s">
        <v>8336</v>
      </c>
      <c r="T2571" t="s">
        <v>8337</v>
      </c>
    </row>
    <row r="2572" spans="1:20" ht="43.2" x14ac:dyDescent="0.3">
      <c r="A2572">
        <v>2570</v>
      </c>
      <c r="B2572" s="3" t="s">
        <v>2570</v>
      </c>
      <c r="C2572" s="3" t="s">
        <v>6680</v>
      </c>
      <c r="D2572">
        <v>7000</v>
      </c>
      <c r="E2572">
        <v>59</v>
      </c>
      <c r="F2572" t="s">
        <v>8220</v>
      </c>
      <c r="G2572" t="s">
        <v>8224</v>
      </c>
      <c r="H2572" t="s">
        <v>8246</v>
      </c>
      <c r="I2572">
        <v>1486590035</v>
      </c>
      <c r="J2572" s="10">
        <f t="shared" si="160"/>
        <v>42774.903182870374</v>
      </c>
      <c r="K2572">
        <v>1483998035</v>
      </c>
      <c r="L2572" s="10">
        <f t="shared" si="161"/>
        <v>42744.903182870374</v>
      </c>
      <c r="M2572" t="b">
        <v>0</v>
      </c>
      <c r="N2572">
        <v>2</v>
      </c>
      <c r="O2572" t="b">
        <v>0</v>
      </c>
      <c r="P2572" t="s">
        <v>8284</v>
      </c>
      <c r="Q2572" s="5">
        <f t="shared" si="162"/>
        <v>8.4285714285714294E-3</v>
      </c>
      <c r="R2572" s="6">
        <f t="shared" si="163"/>
        <v>29.5</v>
      </c>
      <c r="S2572" t="s">
        <v>8336</v>
      </c>
      <c r="T2572" t="s">
        <v>8337</v>
      </c>
    </row>
    <row r="2573" spans="1:20" ht="43.2" x14ac:dyDescent="0.3">
      <c r="A2573">
        <v>2571</v>
      </c>
      <c r="B2573" s="3" t="s">
        <v>2571</v>
      </c>
      <c r="C2573" s="3" t="s">
        <v>6681</v>
      </c>
      <c r="D2573">
        <v>100000</v>
      </c>
      <c r="E2573">
        <v>250</v>
      </c>
      <c r="F2573" t="s">
        <v>8220</v>
      </c>
      <c r="G2573" t="s">
        <v>8226</v>
      </c>
      <c r="H2573" t="s">
        <v>8248</v>
      </c>
      <c r="I2573">
        <v>1463645521</v>
      </c>
      <c r="J2573" s="10">
        <f t="shared" si="160"/>
        <v>42509.341678240744</v>
      </c>
      <c r="K2573">
        <v>1458461521</v>
      </c>
      <c r="L2573" s="10">
        <f t="shared" si="161"/>
        <v>42449.341678240744</v>
      </c>
      <c r="M2573" t="b">
        <v>0</v>
      </c>
      <c r="N2573">
        <v>4</v>
      </c>
      <c r="O2573" t="b">
        <v>0</v>
      </c>
      <c r="P2573" t="s">
        <v>8284</v>
      </c>
      <c r="Q2573" s="5">
        <f t="shared" si="162"/>
        <v>2.5000000000000001E-3</v>
      </c>
      <c r="R2573" s="6">
        <f t="shared" si="163"/>
        <v>62.5</v>
      </c>
      <c r="S2573" t="s">
        <v>8336</v>
      </c>
      <c r="T2573" t="s">
        <v>8337</v>
      </c>
    </row>
    <row r="2574" spans="1:20" ht="43.2" x14ac:dyDescent="0.3">
      <c r="A2574">
        <v>2572</v>
      </c>
      <c r="B2574" s="3" t="s">
        <v>2572</v>
      </c>
      <c r="C2574" s="3" t="s">
        <v>6682</v>
      </c>
      <c r="D2574">
        <v>30000</v>
      </c>
      <c r="E2574">
        <v>0</v>
      </c>
      <c r="F2574" t="s">
        <v>8220</v>
      </c>
      <c r="G2574" t="s">
        <v>8224</v>
      </c>
      <c r="H2574" t="s">
        <v>8246</v>
      </c>
      <c r="I2574">
        <v>1428893517</v>
      </c>
      <c r="J2574" s="10">
        <f t="shared" si="160"/>
        <v>42107.119409722218</v>
      </c>
      <c r="K2574">
        <v>1426301517</v>
      </c>
      <c r="L2574" s="10">
        <f t="shared" si="161"/>
        <v>42077.119409722218</v>
      </c>
      <c r="M2574" t="b">
        <v>0</v>
      </c>
      <c r="N2574">
        <v>0</v>
      </c>
      <c r="O2574" t="b">
        <v>0</v>
      </c>
      <c r="P2574" t="s">
        <v>8284</v>
      </c>
      <c r="Q2574" s="5">
        <f t="shared" si="162"/>
        <v>0</v>
      </c>
      <c r="R2574" s="6" t="e">
        <f t="shared" si="163"/>
        <v>#DIV/0!</v>
      </c>
      <c r="S2574" t="s">
        <v>8336</v>
      </c>
      <c r="T2574" t="s">
        <v>8337</v>
      </c>
    </row>
    <row r="2575" spans="1:20" ht="43.2" x14ac:dyDescent="0.3">
      <c r="A2575">
        <v>2573</v>
      </c>
      <c r="B2575" s="3" t="s">
        <v>2573</v>
      </c>
      <c r="C2575" s="3" t="s">
        <v>6683</v>
      </c>
      <c r="D2575">
        <v>8000</v>
      </c>
      <c r="E2575">
        <v>0</v>
      </c>
      <c r="F2575" t="s">
        <v>8220</v>
      </c>
      <c r="G2575" t="s">
        <v>8224</v>
      </c>
      <c r="H2575" t="s">
        <v>8246</v>
      </c>
      <c r="I2575">
        <v>1408803149</v>
      </c>
      <c r="J2575" s="10">
        <f t="shared" si="160"/>
        <v>41874.592002314814</v>
      </c>
      <c r="K2575">
        <v>1404915149</v>
      </c>
      <c r="L2575" s="10">
        <f t="shared" si="161"/>
        <v>41829.592002314814</v>
      </c>
      <c r="M2575" t="b">
        <v>0</v>
      </c>
      <c r="N2575">
        <v>0</v>
      </c>
      <c r="O2575" t="b">
        <v>0</v>
      </c>
      <c r="P2575" t="s">
        <v>8284</v>
      </c>
      <c r="Q2575" s="5">
        <f t="shared" si="162"/>
        <v>0</v>
      </c>
      <c r="R2575" s="6" t="e">
        <f t="shared" si="163"/>
        <v>#DIV/0!</v>
      </c>
      <c r="S2575" t="s">
        <v>8336</v>
      </c>
      <c r="T2575" t="s">
        <v>8337</v>
      </c>
    </row>
    <row r="2576" spans="1:20" ht="43.2" x14ac:dyDescent="0.3">
      <c r="A2576">
        <v>2574</v>
      </c>
      <c r="B2576" s="3" t="s">
        <v>2574</v>
      </c>
      <c r="C2576" s="3" t="s">
        <v>6684</v>
      </c>
      <c r="D2576">
        <v>10000</v>
      </c>
      <c r="E2576">
        <v>0</v>
      </c>
      <c r="F2576" t="s">
        <v>8220</v>
      </c>
      <c r="G2576" t="s">
        <v>8224</v>
      </c>
      <c r="H2576" t="s">
        <v>8246</v>
      </c>
      <c r="I2576">
        <v>1463600945</v>
      </c>
      <c r="J2576" s="10">
        <f t="shared" si="160"/>
        <v>42508.825752314813</v>
      </c>
      <c r="K2576">
        <v>1461786545</v>
      </c>
      <c r="L2576" s="10">
        <f t="shared" si="161"/>
        <v>42487.825752314813</v>
      </c>
      <c r="M2576" t="b">
        <v>0</v>
      </c>
      <c r="N2576">
        <v>0</v>
      </c>
      <c r="O2576" t="b">
        <v>0</v>
      </c>
      <c r="P2576" t="s">
        <v>8284</v>
      </c>
      <c r="Q2576" s="5">
        <f t="shared" si="162"/>
        <v>0</v>
      </c>
      <c r="R2576" s="6" t="e">
        <f t="shared" si="163"/>
        <v>#DIV/0!</v>
      </c>
      <c r="S2576" t="s">
        <v>8336</v>
      </c>
      <c r="T2576" t="s">
        <v>8337</v>
      </c>
    </row>
    <row r="2577" spans="1:20" ht="43.2" x14ac:dyDescent="0.3">
      <c r="A2577">
        <v>2575</v>
      </c>
      <c r="B2577" s="3" t="s">
        <v>2575</v>
      </c>
      <c r="C2577" s="3" t="s">
        <v>6685</v>
      </c>
      <c r="D2577">
        <v>85000</v>
      </c>
      <c r="E2577">
        <v>0</v>
      </c>
      <c r="F2577" t="s">
        <v>8220</v>
      </c>
      <c r="G2577" t="s">
        <v>8224</v>
      </c>
      <c r="H2577" t="s">
        <v>8246</v>
      </c>
      <c r="I2577">
        <v>1421030194</v>
      </c>
      <c r="J2577" s="10">
        <f t="shared" si="160"/>
        <v>42016.108726851846</v>
      </c>
      <c r="K2577">
        <v>1418438194</v>
      </c>
      <c r="L2577" s="10">
        <f t="shared" si="161"/>
        <v>41986.108726851846</v>
      </c>
      <c r="M2577" t="b">
        <v>0</v>
      </c>
      <c r="N2577">
        <v>0</v>
      </c>
      <c r="O2577" t="b">
        <v>0</v>
      </c>
      <c r="P2577" t="s">
        <v>8284</v>
      </c>
      <c r="Q2577" s="5">
        <f t="shared" si="162"/>
        <v>0</v>
      </c>
      <c r="R2577" s="6" t="e">
        <f t="shared" si="163"/>
        <v>#DIV/0!</v>
      </c>
      <c r="S2577" t="s">
        <v>8336</v>
      </c>
      <c r="T2577" t="s">
        <v>8337</v>
      </c>
    </row>
    <row r="2578" spans="1:20" ht="28.8" x14ac:dyDescent="0.3">
      <c r="A2578">
        <v>2576</v>
      </c>
      <c r="B2578" s="3" t="s">
        <v>2576</v>
      </c>
      <c r="C2578" s="3" t="s">
        <v>6686</v>
      </c>
      <c r="D2578">
        <v>10000</v>
      </c>
      <c r="E2578">
        <v>0</v>
      </c>
      <c r="F2578" t="s">
        <v>8220</v>
      </c>
      <c r="G2578" t="s">
        <v>8224</v>
      </c>
      <c r="H2578" t="s">
        <v>8246</v>
      </c>
      <c r="I2578">
        <v>1428707647</v>
      </c>
      <c r="J2578" s="10">
        <f t="shared" si="160"/>
        <v>42104.968136574069</v>
      </c>
      <c r="K2578">
        <v>1424823247</v>
      </c>
      <c r="L2578" s="10">
        <f t="shared" si="161"/>
        <v>42060.00980324074</v>
      </c>
      <c r="M2578" t="b">
        <v>0</v>
      </c>
      <c r="N2578">
        <v>0</v>
      </c>
      <c r="O2578" t="b">
        <v>0</v>
      </c>
      <c r="P2578" t="s">
        <v>8284</v>
      </c>
      <c r="Q2578" s="5">
        <f t="shared" si="162"/>
        <v>0</v>
      </c>
      <c r="R2578" s="6" t="e">
        <f t="shared" si="163"/>
        <v>#DIV/0!</v>
      </c>
      <c r="S2578" t="s">
        <v>8336</v>
      </c>
      <c r="T2578" t="s">
        <v>8337</v>
      </c>
    </row>
    <row r="2579" spans="1:20" ht="43.2" x14ac:dyDescent="0.3">
      <c r="A2579">
        <v>2577</v>
      </c>
      <c r="B2579" s="3" t="s">
        <v>2577</v>
      </c>
      <c r="C2579" s="3" t="s">
        <v>6687</v>
      </c>
      <c r="D2579">
        <v>15000</v>
      </c>
      <c r="E2579">
        <v>0</v>
      </c>
      <c r="F2579" t="s">
        <v>8220</v>
      </c>
      <c r="G2579" t="s">
        <v>8224</v>
      </c>
      <c r="H2579" t="s">
        <v>8246</v>
      </c>
      <c r="I2579">
        <v>1407181297</v>
      </c>
      <c r="J2579" s="10">
        <f t="shared" si="160"/>
        <v>41855.820567129631</v>
      </c>
      <c r="K2579">
        <v>1405021297</v>
      </c>
      <c r="L2579" s="10">
        <f t="shared" si="161"/>
        <v>41830.820567129631</v>
      </c>
      <c r="M2579" t="b">
        <v>0</v>
      </c>
      <c r="N2579">
        <v>0</v>
      </c>
      <c r="O2579" t="b">
        <v>0</v>
      </c>
      <c r="P2579" t="s">
        <v>8284</v>
      </c>
      <c r="Q2579" s="5">
        <f t="shared" si="162"/>
        <v>0</v>
      </c>
      <c r="R2579" s="6" t="e">
        <f t="shared" si="163"/>
        <v>#DIV/0!</v>
      </c>
      <c r="S2579" t="s">
        <v>8336</v>
      </c>
      <c r="T2579" t="s">
        <v>8337</v>
      </c>
    </row>
    <row r="2580" spans="1:20" ht="57.6" x14ac:dyDescent="0.3">
      <c r="A2580">
        <v>2578</v>
      </c>
      <c r="B2580" s="3" t="s">
        <v>2578</v>
      </c>
      <c r="C2580" s="3" t="s">
        <v>6688</v>
      </c>
      <c r="D2580">
        <v>6000</v>
      </c>
      <c r="E2580">
        <v>0</v>
      </c>
      <c r="F2580" t="s">
        <v>8220</v>
      </c>
      <c r="G2580" t="s">
        <v>8224</v>
      </c>
      <c r="H2580" t="s">
        <v>8246</v>
      </c>
      <c r="I2580">
        <v>1444410000</v>
      </c>
      <c r="J2580" s="10">
        <f t="shared" si="160"/>
        <v>42286.708333333328</v>
      </c>
      <c r="K2580">
        <v>1440203579</v>
      </c>
      <c r="L2580" s="10">
        <f t="shared" si="161"/>
        <v>42238.022905092599</v>
      </c>
      <c r="M2580" t="b">
        <v>0</v>
      </c>
      <c r="N2580">
        <v>0</v>
      </c>
      <c r="O2580" t="b">
        <v>0</v>
      </c>
      <c r="P2580" t="s">
        <v>8284</v>
      </c>
      <c r="Q2580" s="5">
        <f t="shared" si="162"/>
        <v>0</v>
      </c>
      <c r="R2580" s="6" t="e">
        <f t="shared" si="163"/>
        <v>#DIV/0!</v>
      </c>
      <c r="S2580" t="s">
        <v>8336</v>
      </c>
      <c r="T2580" t="s">
        <v>8337</v>
      </c>
    </row>
    <row r="2581" spans="1:20" ht="43.2" x14ac:dyDescent="0.3">
      <c r="A2581">
        <v>2579</v>
      </c>
      <c r="B2581" s="3" t="s">
        <v>2579</v>
      </c>
      <c r="C2581" s="3" t="s">
        <v>6689</v>
      </c>
      <c r="D2581">
        <v>200000</v>
      </c>
      <c r="E2581">
        <v>277</v>
      </c>
      <c r="F2581" t="s">
        <v>8220</v>
      </c>
      <c r="G2581" t="s">
        <v>8224</v>
      </c>
      <c r="H2581" t="s">
        <v>8246</v>
      </c>
      <c r="I2581">
        <v>1410810903</v>
      </c>
      <c r="J2581" s="10">
        <f t="shared" si="160"/>
        <v>41897.829895833333</v>
      </c>
      <c r="K2581">
        <v>1405626903</v>
      </c>
      <c r="L2581" s="10">
        <f t="shared" si="161"/>
        <v>41837.829895833333</v>
      </c>
      <c r="M2581" t="b">
        <v>0</v>
      </c>
      <c r="N2581">
        <v>12</v>
      </c>
      <c r="O2581" t="b">
        <v>0</v>
      </c>
      <c r="P2581" t="s">
        <v>8284</v>
      </c>
      <c r="Q2581" s="5">
        <f t="shared" si="162"/>
        <v>1.3849999999999999E-3</v>
      </c>
      <c r="R2581" s="6">
        <f t="shared" si="163"/>
        <v>23.083333333333332</v>
      </c>
      <c r="S2581" t="s">
        <v>8336</v>
      </c>
      <c r="T2581" t="s">
        <v>8337</v>
      </c>
    </row>
    <row r="2582" spans="1:20" ht="43.2" x14ac:dyDescent="0.3">
      <c r="A2582">
        <v>2580</v>
      </c>
      <c r="B2582" s="3" t="s">
        <v>2580</v>
      </c>
      <c r="C2582" s="3" t="s">
        <v>6690</v>
      </c>
      <c r="D2582">
        <v>8500</v>
      </c>
      <c r="E2582">
        <v>51</v>
      </c>
      <c r="F2582" t="s">
        <v>8220</v>
      </c>
      <c r="G2582" t="s">
        <v>8224</v>
      </c>
      <c r="H2582" t="s">
        <v>8246</v>
      </c>
      <c r="I2582">
        <v>1431745200</v>
      </c>
      <c r="J2582" s="10">
        <f t="shared" si="160"/>
        <v>42140.125</v>
      </c>
      <c r="K2582">
        <v>1429170603</v>
      </c>
      <c r="L2582" s="10">
        <f t="shared" si="161"/>
        <v>42110.326423611114</v>
      </c>
      <c r="M2582" t="b">
        <v>0</v>
      </c>
      <c r="N2582">
        <v>2</v>
      </c>
      <c r="O2582" t="b">
        <v>0</v>
      </c>
      <c r="P2582" t="s">
        <v>8284</v>
      </c>
      <c r="Q2582" s="5">
        <f t="shared" si="162"/>
        <v>6.0000000000000001E-3</v>
      </c>
      <c r="R2582" s="6">
        <f t="shared" si="163"/>
        <v>25.5</v>
      </c>
      <c r="S2582" t="s">
        <v>8336</v>
      </c>
      <c r="T2582" t="s">
        <v>8337</v>
      </c>
    </row>
    <row r="2583" spans="1:20" ht="43.2" x14ac:dyDescent="0.3">
      <c r="A2583">
        <v>2581</v>
      </c>
      <c r="B2583" s="3" t="s">
        <v>2581</v>
      </c>
      <c r="C2583" s="3" t="s">
        <v>6691</v>
      </c>
      <c r="D2583">
        <v>5000</v>
      </c>
      <c r="E2583">
        <v>530</v>
      </c>
      <c r="F2583" t="s">
        <v>8221</v>
      </c>
      <c r="G2583" t="s">
        <v>8224</v>
      </c>
      <c r="H2583" t="s">
        <v>8246</v>
      </c>
      <c r="I2583">
        <v>1447689898</v>
      </c>
      <c r="J2583" s="10">
        <f t="shared" si="160"/>
        <v>42324.670115740737</v>
      </c>
      <c r="K2583">
        <v>1445094298</v>
      </c>
      <c r="L2583" s="10">
        <f t="shared" si="161"/>
        <v>42294.628449074073</v>
      </c>
      <c r="M2583" t="b">
        <v>0</v>
      </c>
      <c r="N2583">
        <v>11</v>
      </c>
      <c r="O2583" t="b">
        <v>0</v>
      </c>
      <c r="P2583" t="s">
        <v>8284</v>
      </c>
      <c r="Q2583" s="5">
        <f t="shared" si="162"/>
        <v>0.106</v>
      </c>
      <c r="R2583" s="6">
        <f t="shared" si="163"/>
        <v>48.18181818181818</v>
      </c>
      <c r="S2583" t="s">
        <v>8336</v>
      </c>
      <c r="T2583" t="s">
        <v>8337</v>
      </c>
    </row>
    <row r="2584" spans="1:20" ht="28.8" x14ac:dyDescent="0.3">
      <c r="A2584">
        <v>2582</v>
      </c>
      <c r="B2584" s="3" t="s">
        <v>2582</v>
      </c>
      <c r="C2584" s="3" t="s">
        <v>6692</v>
      </c>
      <c r="D2584">
        <v>90000</v>
      </c>
      <c r="E2584">
        <v>1</v>
      </c>
      <c r="F2584" t="s">
        <v>8221</v>
      </c>
      <c r="G2584" t="s">
        <v>8224</v>
      </c>
      <c r="H2584" t="s">
        <v>8246</v>
      </c>
      <c r="I2584">
        <v>1477784634</v>
      </c>
      <c r="J2584" s="10">
        <f t="shared" si="160"/>
        <v>42672.988819444443</v>
      </c>
      <c r="K2584">
        <v>1475192634</v>
      </c>
      <c r="L2584" s="10">
        <f t="shared" si="161"/>
        <v>42642.988819444443</v>
      </c>
      <c r="M2584" t="b">
        <v>0</v>
      </c>
      <c r="N2584">
        <v>1</v>
      </c>
      <c r="O2584" t="b">
        <v>0</v>
      </c>
      <c r="P2584" t="s">
        <v>8284</v>
      </c>
      <c r="Q2584" s="5">
        <f t="shared" si="162"/>
        <v>1.1111111111111112E-5</v>
      </c>
      <c r="R2584" s="6">
        <f t="shared" si="163"/>
        <v>1</v>
      </c>
      <c r="S2584" t="s">
        <v>8336</v>
      </c>
      <c r="T2584" t="s">
        <v>8337</v>
      </c>
    </row>
    <row r="2585" spans="1:20" ht="43.2" x14ac:dyDescent="0.3">
      <c r="A2585">
        <v>2583</v>
      </c>
      <c r="B2585" s="3" t="s">
        <v>2583</v>
      </c>
      <c r="C2585" s="3" t="s">
        <v>6693</v>
      </c>
      <c r="D2585">
        <v>1000</v>
      </c>
      <c r="E2585">
        <v>5</v>
      </c>
      <c r="F2585" t="s">
        <v>8221</v>
      </c>
      <c r="G2585" t="s">
        <v>8224</v>
      </c>
      <c r="H2585" t="s">
        <v>8246</v>
      </c>
      <c r="I2585">
        <v>1426526880</v>
      </c>
      <c r="J2585" s="10">
        <f t="shared" si="160"/>
        <v>42079.727777777778</v>
      </c>
      <c r="K2585">
        <v>1421346480</v>
      </c>
      <c r="L2585" s="10">
        <f t="shared" si="161"/>
        <v>42019.76944444445</v>
      </c>
      <c r="M2585" t="b">
        <v>0</v>
      </c>
      <c r="N2585">
        <v>5</v>
      </c>
      <c r="O2585" t="b">
        <v>0</v>
      </c>
      <c r="P2585" t="s">
        <v>8284</v>
      </c>
      <c r="Q2585" s="5">
        <f t="shared" si="162"/>
        <v>5.0000000000000001E-3</v>
      </c>
      <c r="R2585" s="6">
        <f t="shared" si="163"/>
        <v>1</v>
      </c>
      <c r="S2585" t="s">
        <v>8336</v>
      </c>
      <c r="T2585" t="s">
        <v>8337</v>
      </c>
    </row>
    <row r="2586" spans="1:20" ht="28.8" x14ac:dyDescent="0.3">
      <c r="A2586">
        <v>2584</v>
      </c>
      <c r="B2586" s="3" t="s">
        <v>2584</v>
      </c>
      <c r="C2586" s="3" t="s">
        <v>6694</v>
      </c>
      <c r="D2586">
        <v>10000</v>
      </c>
      <c r="E2586">
        <v>0</v>
      </c>
      <c r="F2586" t="s">
        <v>8221</v>
      </c>
      <c r="G2586" t="s">
        <v>8224</v>
      </c>
      <c r="H2586" t="s">
        <v>8246</v>
      </c>
      <c r="I2586">
        <v>1434341369</v>
      </c>
      <c r="J2586" s="10">
        <f t="shared" si="160"/>
        <v>42170.173252314817</v>
      </c>
      <c r="K2586">
        <v>1431749369</v>
      </c>
      <c r="L2586" s="10">
        <f t="shared" si="161"/>
        <v>42140.173252314817</v>
      </c>
      <c r="M2586" t="b">
        <v>0</v>
      </c>
      <c r="N2586">
        <v>0</v>
      </c>
      <c r="O2586" t="b">
        <v>0</v>
      </c>
      <c r="P2586" t="s">
        <v>8284</v>
      </c>
      <c r="Q2586" s="5">
        <f t="shared" si="162"/>
        <v>0</v>
      </c>
      <c r="R2586" s="6" t="e">
        <f t="shared" si="163"/>
        <v>#DIV/0!</v>
      </c>
      <c r="S2586" t="s">
        <v>8336</v>
      </c>
      <c r="T2586" t="s">
        <v>8337</v>
      </c>
    </row>
    <row r="2587" spans="1:20" ht="43.2" x14ac:dyDescent="0.3">
      <c r="A2587">
        <v>2585</v>
      </c>
      <c r="B2587" s="3" t="s">
        <v>2585</v>
      </c>
      <c r="C2587" s="3" t="s">
        <v>6695</v>
      </c>
      <c r="D2587">
        <v>30000</v>
      </c>
      <c r="E2587">
        <v>50</v>
      </c>
      <c r="F2587" t="s">
        <v>8221</v>
      </c>
      <c r="G2587" t="s">
        <v>8224</v>
      </c>
      <c r="H2587" t="s">
        <v>8246</v>
      </c>
      <c r="I2587">
        <v>1404601632</v>
      </c>
      <c r="J2587" s="10">
        <f t="shared" si="160"/>
        <v>41825.963333333333</v>
      </c>
      <c r="K2587">
        <v>1402009632</v>
      </c>
      <c r="L2587" s="10">
        <f t="shared" si="161"/>
        <v>41795.963333333333</v>
      </c>
      <c r="M2587" t="b">
        <v>0</v>
      </c>
      <c r="N2587">
        <v>1</v>
      </c>
      <c r="O2587" t="b">
        <v>0</v>
      </c>
      <c r="P2587" t="s">
        <v>8284</v>
      </c>
      <c r="Q2587" s="5">
        <f t="shared" si="162"/>
        <v>1.6666666666666668E-3</v>
      </c>
      <c r="R2587" s="6">
        <f t="shared" si="163"/>
        <v>50</v>
      </c>
      <c r="S2587" t="s">
        <v>8336</v>
      </c>
      <c r="T2587" t="s">
        <v>8337</v>
      </c>
    </row>
    <row r="2588" spans="1:20" ht="28.8" x14ac:dyDescent="0.3">
      <c r="A2588">
        <v>2586</v>
      </c>
      <c r="B2588" s="3" t="s">
        <v>2586</v>
      </c>
      <c r="C2588" s="3" t="s">
        <v>6696</v>
      </c>
      <c r="D2588">
        <v>3000</v>
      </c>
      <c r="E2588">
        <v>5</v>
      </c>
      <c r="F2588" t="s">
        <v>8221</v>
      </c>
      <c r="G2588" t="s">
        <v>8225</v>
      </c>
      <c r="H2588" t="s">
        <v>8247</v>
      </c>
      <c r="I2588">
        <v>1451030136</v>
      </c>
      <c r="J2588" s="10">
        <f t="shared" si="160"/>
        <v>42363.330277777779</v>
      </c>
      <c r="K2588">
        <v>1448438136</v>
      </c>
      <c r="L2588" s="10">
        <f t="shared" si="161"/>
        <v>42333.330277777779</v>
      </c>
      <c r="M2588" t="b">
        <v>0</v>
      </c>
      <c r="N2588">
        <v>1</v>
      </c>
      <c r="O2588" t="b">
        <v>0</v>
      </c>
      <c r="P2588" t="s">
        <v>8284</v>
      </c>
      <c r="Q2588" s="5">
        <f t="shared" si="162"/>
        <v>1.6666666666666668E-3</v>
      </c>
      <c r="R2588" s="6">
        <f t="shared" si="163"/>
        <v>5</v>
      </c>
      <c r="S2588" t="s">
        <v>8336</v>
      </c>
      <c r="T2588" t="s">
        <v>8337</v>
      </c>
    </row>
    <row r="2589" spans="1:20" ht="43.2" x14ac:dyDescent="0.3">
      <c r="A2589">
        <v>2587</v>
      </c>
      <c r="B2589" s="3" t="s">
        <v>2587</v>
      </c>
      <c r="C2589" s="3" t="s">
        <v>6697</v>
      </c>
      <c r="D2589">
        <v>50000</v>
      </c>
      <c r="E2589">
        <v>1217</v>
      </c>
      <c r="F2589" t="s">
        <v>8221</v>
      </c>
      <c r="G2589" t="s">
        <v>8224</v>
      </c>
      <c r="H2589" t="s">
        <v>8246</v>
      </c>
      <c r="I2589">
        <v>1451491953</v>
      </c>
      <c r="J2589" s="10">
        <f t="shared" si="160"/>
        <v>42368.675381944442</v>
      </c>
      <c r="K2589">
        <v>1448899953</v>
      </c>
      <c r="L2589" s="10">
        <f t="shared" si="161"/>
        <v>42338.675381944442</v>
      </c>
      <c r="M2589" t="b">
        <v>0</v>
      </c>
      <c r="N2589">
        <v>6</v>
      </c>
      <c r="O2589" t="b">
        <v>0</v>
      </c>
      <c r="P2589" t="s">
        <v>8284</v>
      </c>
      <c r="Q2589" s="5">
        <f t="shared" si="162"/>
        <v>2.4340000000000001E-2</v>
      </c>
      <c r="R2589" s="6">
        <f t="shared" si="163"/>
        <v>202.83333333333334</v>
      </c>
      <c r="S2589" t="s">
        <v>8336</v>
      </c>
      <c r="T2589" t="s">
        <v>8337</v>
      </c>
    </row>
    <row r="2590" spans="1:20" ht="57.6" x14ac:dyDescent="0.3">
      <c r="A2590">
        <v>2588</v>
      </c>
      <c r="B2590" s="3" t="s">
        <v>2588</v>
      </c>
      <c r="C2590" s="3" t="s">
        <v>6698</v>
      </c>
      <c r="D2590">
        <v>6000</v>
      </c>
      <c r="E2590">
        <v>233</v>
      </c>
      <c r="F2590" t="s">
        <v>8221</v>
      </c>
      <c r="G2590" t="s">
        <v>8224</v>
      </c>
      <c r="H2590" t="s">
        <v>8246</v>
      </c>
      <c r="I2590">
        <v>1427807640</v>
      </c>
      <c r="J2590" s="10">
        <f t="shared" si="160"/>
        <v>42094.551388888889</v>
      </c>
      <c r="K2590">
        <v>1423325626</v>
      </c>
      <c r="L2590" s="10">
        <f t="shared" si="161"/>
        <v>42042.676226851851</v>
      </c>
      <c r="M2590" t="b">
        <v>0</v>
      </c>
      <c r="N2590">
        <v>8</v>
      </c>
      <c r="O2590" t="b">
        <v>0</v>
      </c>
      <c r="P2590" t="s">
        <v>8284</v>
      </c>
      <c r="Q2590" s="5">
        <f t="shared" si="162"/>
        <v>3.8833333333333331E-2</v>
      </c>
      <c r="R2590" s="6">
        <f t="shared" si="163"/>
        <v>29.125</v>
      </c>
      <c r="S2590" t="s">
        <v>8336</v>
      </c>
      <c r="T2590" t="s">
        <v>8337</v>
      </c>
    </row>
    <row r="2591" spans="1:20" ht="43.2" x14ac:dyDescent="0.3">
      <c r="A2591">
        <v>2589</v>
      </c>
      <c r="B2591" s="3" t="s">
        <v>2589</v>
      </c>
      <c r="C2591" s="3" t="s">
        <v>6699</v>
      </c>
      <c r="D2591">
        <v>50000</v>
      </c>
      <c r="E2591">
        <v>5</v>
      </c>
      <c r="F2591" t="s">
        <v>8221</v>
      </c>
      <c r="G2591" t="s">
        <v>8232</v>
      </c>
      <c r="H2591" t="s">
        <v>8253</v>
      </c>
      <c r="I2591">
        <v>1458733927</v>
      </c>
      <c r="J2591" s="10">
        <f t="shared" si="160"/>
        <v>42452.494525462964</v>
      </c>
      <c r="K2591">
        <v>1456145527</v>
      </c>
      <c r="L2591" s="10">
        <f t="shared" si="161"/>
        <v>42422.536192129628</v>
      </c>
      <c r="M2591" t="b">
        <v>0</v>
      </c>
      <c r="N2591">
        <v>1</v>
      </c>
      <c r="O2591" t="b">
        <v>0</v>
      </c>
      <c r="P2591" t="s">
        <v>8284</v>
      </c>
      <c r="Q2591" s="5">
        <f t="shared" si="162"/>
        <v>1E-4</v>
      </c>
      <c r="R2591" s="6">
        <f t="shared" si="163"/>
        <v>5</v>
      </c>
      <c r="S2591" t="s">
        <v>8336</v>
      </c>
      <c r="T2591" t="s">
        <v>8337</v>
      </c>
    </row>
    <row r="2592" spans="1:20" ht="43.2" x14ac:dyDescent="0.3">
      <c r="A2592">
        <v>2590</v>
      </c>
      <c r="B2592" s="3" t="s">
        <v>2590</v>
      </c>
      <c r="C2592" s="3" t="s">
        <v>6700</v>
      </c>
      <c r="D2592">
        <v>3000</v>
      </c>
      <c r="E2592">
        <v>0</v>
      </c>
      <c r="F2592" t="s">
        <v>8221</v>
      </c>
      <c r="G2592" t="s">
        <v>8226</v>
      </c>
      <c r="H2592" t="s">
        <v>8248</v>
      </c>
      <c r="I2592">
        <v>1453817297</v>
      </c>
      <c r="J2592" s="10">
        <f t="shared" si="160"/>
        <v>42395.589085648149</v>
      </c>
      <c r="K2592">
        <v>1453212497</v>
      </c>
      <c r="L2592" s="10">
        <f t="shared" si="161"/>
        <v>42388.589085648149</v>
      </c>
      <c r="M2592" t="b">
        <v>0</v>
      </c>
      <c r="N2592">
        <v>0</v>
      </c>
      <c r="O2592" t="b">
        <v>0</v>
      </c>
      <c r="P2592" t="s">
        <v>8284</v>
      </c>
      <c r="Q2592" s="5">
        <f t="shared" si="162"/>
        <v>0</v>
      </c>
      <c r="R2592" s="6" t="e">
        <f t="shared" si="163"/>
        <v>#DIV/0!</v>
      </c>
      <c r="S2592" t="s">
        <v>8336</v>
      </c>
      <c r="T2592" t="s">
        <v>8337</v>
      </c>
    </row>
    <row r="2593" spans="1:20" ht="43.2" x14ac:dyDescent="0.3">
      <c r="A2593">
        <v>2591</v>
      </c>
      <c r="B2593" s="3" t="s">
        <v>2591</v>
      </c>
      <c r="C2593" s="3" t="s">
        <v>6701</v>
      </c>
      <c r="D2593">
        <v>1500</v>
      </c>
      <c r="E2593">
        <v>26</v>
      </c>
      <c r="F2593" t="s">
        <v>8221</v>
      </c>
      <c r="G2593" t="s">
        <v>8224</v>
      </c>
      <c r="H2593" t="s">
        <v>8246</v>
      </c>
      <c r="I2593">
        <v>1457901924</v>
      </c>
      <c r="J2593" s="10">
        <f t="shared" si="160"/>
        <v>42442.864861111113</v>
      </c>
      <c r="K2593">
        <v>1452721524</v>
      </c>
      <c r="L2593" s="10">
        <f t="shared" si="161"/>
        <v>42382.906527777777</v>
      </c>
      <c r="M2593" t="b">
        <v>0</v>
      </c>
      <c r="N2593">
        <v>2</v>
      </c>
      <c r="O2593" t="b">
        <v>0</v>
      </c>
      <c r="P2593" t="s">
        <v>8284</v>
      </c>
      <c r="Q2593" s="5">
        <f t="shared" si="162"/>
        <v>1.7333333333333333E-2</v>
      </c>
      <c r="R2593" s="6">
        <f t="shared" si="163"/>
        <v>13</v>
      </c>
      <c r="S2593" t="s">
        <v>8336</v>
      </c>
      <c r="T2593" t="s">
        <v>8337</v>
      </c>
    </row>
    <row r="2594" spans="1:20" ht="57.6" x14ac:dyDescent="0.3">
      <c r="A2594">
        <v>2592</v>
      </c>
      <c r="B2594" s="3" t="s">
        <v>2592</v>
      </c>
      <c r="C2594" s="3" t="s">
        <v>6702</v>
      </c>
      <c r="D2594">
        <v>30000</v>
      </c>
      <c r="E2594">
        <v>50</v>
      </c>
      <c r="F2594" t="s">
        <v>8221</v>
      </c>
      <c r="G2594" t="s">
        <v>8224</v>
      </c>
      <c r="H2594" t="s">
        <v>8246</v>
      </c>
      <c r="I2594">
        <v>1412536421</v>
      </c>
      <c r="J2594" s="10">
        <f t="shared" si="160"/>
        <v>41917.801168981481</v>
      </c>
      <c r="K2594">
        <v>1409944421</v>
      </c>
      <c r="L2594" s="10">
        <f t="shared" si="161"/>
        <v>41887.801168981481</v>
      </c>
      <c r="M2594" t="b">
        <v>0</v>
      </c>
      <c r="N2594">
        <v>1</v>
      </c>
      <c r="O2594" t="b">
        <v>0</v>
      </c>
      <c r="P2594" t="s">
        <v>8284</v>
      </c>
      <c r="Q2594" s="5">
        <f t="shared" si="162"/>
        <v>1.6666666666666668E-3</v>
      </c>
      <c r="R2594" s="6">
        <f t="shared" si="163"/>
        <v>50</v>
      </c>
      <c r="S2594" t="s">
        <v>8336</v>
      </c>
      <c r="T2594" t="s">
        <v>8337</v>
      </c>
    </row>
    <row r="2595" spans="1:20" ht="43.2" x14ac:dyDescent="0.3">
      <c r="A2595">
        <v>2593</v>
      </c>
      <c r="B2595" s="3" t="s">
        <v>2593</v>
      </c>
      <c r="C2595" s="3" t="s">
        <v>6703</v>
      </c>
      <c r="D2595">
        <v>10000</v>
      </c>
      <c r="E2595">
        <v>0</v>
      </c>
      <c r="F2595" t="s">
        <v>8221</v>
      </c>
      <c r="G2595" t="s">
        <v>8224</v>
      </c>
      <c r="H2595" t="s">
        <v>8246</v>
      </c>
      <c r="I2595">
        <v>1429993026</v>
      </c>
      <c r="J2595" s="10">
        <f t="shared" si="160"/>
        <v>42119.84520833334</v>
      </c>
      <c r="K2595">
        <v>1427401026</v>
      </c>
      <c r="L2595" s="10">
        <f t="shared" si="161"/>
        <v>42089.84520833334</v>
      </c>
      <c r="M2595" t="b">
        <v>0</v>
      </c>
      <c r="N2595">
        <v>0</v>
      </c>
      <c r="O2595" t="b">
        <v>0</v>
      </c>
      <c r="P2595" t="s">
        <v>8284</v>
      </c>
      <c r="Q2595" s="5">
        <f t="shared" si="162"/>
        <v>0</v>
      </c>
      <c r="R2595" s="6" t="e">
        <f t="shared" si="163"/>
        <v>#DIV/0!</v>
      </c>
      <c r="S2595" t="s">
        <v>8336</v>
      </c>
      <c r="T2595" t="s">
        <v>8337</v>
      </c>
    </row>
    <row r="2596" spans="1:20" ht="43.2" x14ac:dyDescent="0.3">
      <c r="A2596">
        <v>2594</v>
      </c>
      <c r="B2596" s="3" t="s">
        <v>2594</v>
      </c>
      <c r="C2596" s="3" t="s">
        <v>6704</v>
      </c>
      <c r="D2596">
        <v>80000</v>
      </c>
      <c r="E2596">
        <v>1</v>
      </c>
      <c r="F2596" t="s">
        <v>8221</v>
      </c>
      <c r="G2596" t="s">
        <v>8224</v>
      </c>
      <c r="H2596" t="s">
        <v>8246</v>
      </c>
      <c r="I2596">
        <v>1407453228</v>
      </c>
      <c r="J2596" s="10">
        <f t="shared" si="160"/>
        <v>41858.967916666668</v>
      </c>
      <c r="K2596">
        <v>1404861228</v>
      </c>
      <c r="L2596" s="10">
        <f t="shared" si="161"/>
        <v>41828.967916666668</v>
      </c>
      <c r="M2596" t="b">
        <v>0</v>
      </c>
      <c r="N2596">
        <v>1</v>
      </c>
      <c r="O2596" t="b">
        <v>0</v>
      </c>
      <c r="P2596" t="s">
        <v>8284</v>
      </c>
      <c r="Q2596" s="5">
        <f t="shared" si="162"/>
        <v>1.2500000000000001E-5</v>
      </c>
      <c r="R2596" s="6">
        <f t="shared" si="163"/>
        <v>1</v>
      </c>
      <c r="S2596" t="s">
        <v>8336</v>
      </c>
      <c r="T2596" t="s">
        <v>8337</v>
      </c>
    </row>
    <row r="2597" spans="1:20" ht="28.8" x14ac:dyDescent="0.3">
      <c r="A2597">
        <v>2595</v>
      </c>
      <c r="B2597" s="3" t="s">
        <v>2595</v>
      </c>
      <c r="C2597" s="3" t="s">
        <v>6705</v>
      </c>
      <c r="D2597">
        <v>15000</v>
      </c>
      <c r="E2597">
        <v>1825</v>
      </c>
      <c r="F2597" t="s">
        <v>8221</v>
      </c>
      <c r="G2597" t="s">
        <v>8224</v>
      </c>
      <c r="H2597" t="s">
        <v>8246</v>
      </c>
      <c r="I2597">
        <v>1487915500</v>
      </c>
      <c r="J2597" s="10">
        <f t="shared" si="160"/>
        <v>42790.244212962964</v>
      </c>
      <c r="K2597">
        <v>1485323500</v>
      </c>
      <c r="L2597" s="10">
        <f t="shared" si="161"/>
        <v>42760.244212962964</v>
      </c>
      <c r="M2597" t="b">
        <v>0</v>
      </c>
      <c r="N2597">
        <v>19</v>
      </c>
      <c r="O2597" t="b">
        <v>0</v>
      </c>
      <c r="P2597" t="s">
        <v>8284</v>
      </c>
      <c r="Q2597" s="5">
        <f t="shared" si="162"/>
        <v>0.12166666666666667</v>
      </c>
      <c r="R2597" s="6">
        <f t="shared" si="163"/>
        <v>96.05263157894737</v>
      </c>
      <c r="S2597" t="s">
        <v>8336</v>
      </c>
      <c r="T2597" t="s">
        <v>8337</v>
      </c>
    </row>
    <row r="2598" spans="1:20" ht="43.2" x14ac:dyDescent="0.3">
      <c r="A2598">
        <v>2596</v>
      </c>
      <c r="B2598" s="3" t="s">
        <v>2596</v>
      </c>
      <c r="C2598" s="3" t="s">
        <v>6706</v>
      </c>
      <c r="D2598">
        <v>35000</v>
      </c>
      <c r="E2598">
        <v>8256</v>
      </c>
      <c r="F2598" t="s">
        <v>8221</v>
      </c>
      <c r="G2598" t="s">
        <v>8229</v>
      </c>
      <c r="H2598" t="s">
        <v>8251</v>
      </c>
      <c r="I2598">
        <v>1407427009</v>
      </c>
      <c r="J2598" s="10">
        <f t="shared" si="160"/>
        <v>41858.664456018516</v>
      </c>
      <c r="K2598">
        <v>1404835009</v>
      </c>
      <c r="L2598" s="10">
        <f t="shared" si="161"/>
        <v>41828.664456018516</v>
      </c>
      <c r="M2598" t="b">
        <v>0</v>
      </c>
      <c r="N2598">
        <v>27</v>
      </c>
      <c r="O2598" t="b">
        <v>0</v>
      </c>
      <c r="P2598" t="s">
        <v>8284</v>
      </c>
      <c r="Q2598" s="5">
        <f t="shared" si="162"/>
        <v>0.23588571428571428</v>
      </c>
      <c r="R2598" s="6">
        <f t="shared" si="163"/>
        <v>305.77777777777777</v>
      </c>
      <c r="S2598" t="s">
        <v>8336</v>
      </c>
      <c r="T2598" t="s">
        <v>8337</v>
      </c>
    </row>
    <row r="2599" spans="1:20" ht="43.2" x14ac:dyDescent="0.3">
      <c r="A2599">
        <v>2597</v>
      </c>
      <c r="B2599" s="3" t="s">
        <v>2597</v>
      </c>
      <c r="C2599" s="3" t="s">
        <v>6707</v>
      </c>
      <c r="D2599">
        <v>1500</v>
      </c>
      <c r="E2599">
        <v>85</v>
      </c>
      <c r="F2599" t="s">
        <v>8221</v>
      </c>
      <c r="G2599" t="s">
        <v>8225</v>
      </c>
      <c r="H2599" t="s">
        <v>8247</v>
      </c>
      <c r="I2599">
        <v>1466323917</v>
      </c>
      <c r="J2599" s="10">
        <f t="shared" si="160"/>
        <v>42540.341631944444</v>
      </c>
      <c r="K2599">
        <v>1463731917</v>
      </c>
      <c r="L2599" s="10">
        <f t="shared" si="161"/>
        <v>42510.341631944444</v>
      </c>
      <c r="M2599" t="b">
        <v>0</v>
      </c>
      <c r="N2599">
        <v>7</v>
      </c>
      <c r="O2599" t="b">
        <v>0</v>
      </c>
      <c r="P2599" t="s">
        <v>8284</v>
      </c>
      <c r="Q2599" s="5">
        <f t="shared" si="162"/>
        <v>5.6666666666666664E-2</v>
      </c>
      <c r="R2599" s="6">
        <f t="shared" si="163"/>
        <v>12.142857142857142</v>
      </c>
      <c r="S2599" t="s">
        <v>8336</v>
      </c>
      <c r="T2599" t="s">
        <v>8337</v>
      </c>
    </row>
    <row r="2600" spans="1:20" ht="43.2" x14ac:dyDescent="0.3">
      <c r="A2600">
        <v>2598</v>
      </c>
      <c r="B2600" s="3" t="s">
        <v>2598</v>
      </c>
      <c r="C2600" s="3" t="s">
        <v>6708</v>
      </c>
      <c r="D2600">
        <v>3000</v>
      </c>
      <c r="E2600">
        <v>1170</v>
      </c>
      <c r="F2600" t="s">
        <v>8221</v>
      </c>
      <c r="G2600" t="s">
        <v>8224</v>
      </c>
      <c r="H2600" t="s">
        <v>8246</v>
      </c>
      <c r="I2600">
        <v>1443039001</v>
      </c>
      <c r="J2600" s="10">
        <f t="shared" si="160"/>
        <v>42270.840289351851</v>
      </c>
      <c r="K2600">
        <v>1440447001</v>
      </c>
      <c r="L2600" s="10">
        <f t="shared" si="161"/>
        <v>42240.840289351851</v>
      </c>
      <c r="M2600" t="b">
        <v>0</v>
      </c>
      <c r="N2600">
        <v>14</v>
      </c>
      <c r="O2600" t="b">
        <v>0</v>
      </c>
      <c r="P2600" t="s">
        <v>8284</v>
      </c>
      <c r="Q2600" s="5">
        <f t="shared" si="162"/>
        <v>0.39</v>
      </c>
      <c r="R2600" s="6">
        <f t="shared" si="163"/>
        <v>83.571428571428569</v>
      </c>
      <c r="S2600" t="s">
        <v>8336</v>
      </c>
      <c r="T2600" t="s">
        <v>8337</v>
      </c>
    </row>
    <row r="2601" spans="1:20" ht="28.8" x14ac:dyDescent="0.3">
      <c r="A2601">
        <v>2599</v>
      </c>
      <c r="B2601" s="3" t="s">
        <v>2599</v>
      </c>
      <c r="C2601" s="3" t="s">
        <v>6709</v>
      </c>
      <c r="D2601">
        <v>9041</v>
      </c>
      <c r="E2601">
        <v>90</v>
      </c>
      <c r="F2601" t="s">
        <v>8221</v>
      </c>
      <c r="G2601" t="s">
        <v>8224</v>
      </c>
      <c r="H2601" t="s">
        <v>8246</v>
      </c>
      <c r="I2601">
        <v>1407089147</v>
      </c>
      <c r="J2601" s="10">
        <f t="shared" si="160"/>
        <v>41854.754016203704</v>
      </c>
      <c r="K2601">
        <v>1403201147</v>
      </c>
      <c r="L2601" s="10">
        <f t="shared" si="161"/>
        <v>41809.754016203704</v>
      </c>
      <c r="M2601" t="b">
        <v>0</v>
      </c>
      <c r="N2601">
        <v>5</v>
      </c>
      <c r="O2601" t="b">
        <v>0</v>
      </c>
      <c r="P2601" t="s">
        <v>8284</v>
      </c>
      <c r="Q2601" s="5">
        <f t="shared" si="162"/>
        <v>9.9546510341776348E-3</v>
      </c>
      <c r="R2601" s="6">
        <f t="shared" si="163"/>
        <v>18</v>
      </c>
      <c r="S2601" t="s">
        <v>8336</v>
      </c>
      <c r="T2601" t="s">
        <v>8337</v>
      </c>
    </row>
    <row r="2602" spans="1:20" ht="43.2" x14ac:dyDescent="0.3">
      <c r="A2602">
        <v>2600</v>
      </c>
      <c r="B2602" s="3" t="s">
        <v>2600</v>
      </c>
      <c r="C2602" s="3" t="s">
        <v>6710</v>
      </c>
      <c r="D2602">
        <v>50000</v>
      </c>
      <c r="E2602">
        <v>3466</v>
      </c>
      <c r="F2602" t="s">
        <v>8221</v>
      </c>
      <c r="G2602" t="s">
        <v>8224</v>
      </c>
      <c r="H2602" t="s">
        <v>8246</v>
      </c>
      <c r="I2602">
        <v>1458938200</v>
      </c>
      <c r="J2602" s="10">
        <f t="shared" si="160"/>
        <v>42454.858796296292</v>
      </c>
      <c r="K2602">
        <v>1453757800</v>
      </c>
      <c r="L2602" s="10">
        <f t="shared" si="161"/>
        <v>42394.900462962964</v>
      </c>
      <c r="M2602" t="b">
        <v>0</v>
      </c>
      <c r="N2602">
        <v>30</v>
      </c>
      <c r="O2602" t="b">
        <v>0</v>
      </c>
      <c r="P2602" t="s">
        <v>8284</v>
      </c>
      <c r="Q2602" s="5">
        <f t="shared" si="162"/>
        <v>6.9320000000000007E-2</v>
      </c>
      <c r="R2602" s="6">
        <f t="shared" si="163"/>
        <v>115.53333333333333</v>
      </c>
      <c r="S2602" t="s">
        <v>8336</v>
      </c>
      <c r="T2602" t="s">
        <v>8337</v>
      </c>
    </row>
    <row r="2603" spans="1:20" ht="57.6" x14ac:dyDescent="0.3">
      <c r="A2603">
        <v>2601</v>
      </c>
      <c r="B2603" s="3" t="s">
        <v>2601</v>
      </c>
      <c r="C2603" s="3" t="s">
        <v>6711</v>
      </c>
      <c r="D2603">
        <v>500</v>
      </c>
      <c r="E2603">
        <v>3307</v>
      </c>
      <c r="F2603" t="s">
        <v>8219</v>
      </c>
      <c r="G2603" t="s">
        <v>8224</v>
      </c>
      <c r="H2603" t="s">
        <v>8246</v>
      </c>
      <c r="I2603">
        <v>1347508740</v>
      </c>
      <c r="J2603" s="10">
        <f t="shared" si="160"/>
        <v>41165.165972222225</v>
      </c>
      <c r="K2603">
        <v>1346276349</v>
      </c>
      <c r="L2603" s="10">
        <f t="shared" si="161"/>
        <v>41150.902187499996</v>
      </c>
      <c r="M2603" t="b">
        <v>1</v>
      </c>
      <c r="N2603">
        <v>151</v>
      </c>
      <c r="O2603" t="b">
        <v>1</v>
      </c>
      <c r="P2603" t="s">
        <v>8301</v>
      </c>
      <c r="Q2603" s="5">
        <f t="shared" si="162"/>
        <v>6.6139999999999999</v>
      </c>
      <c r="R2603" s="6">
        <f t="shared" si="163"/>
        <v>21.900662251655628</v>
      </c>
      <c r="S2603" t="s">
        <v>8319</v>
      </c>
      <c r="T2603" t="s">
        <v>8355</v>
      </c>
    </row>
    <row r="2604" spans="1:20" ht="43.2" x14ac:dyDescent="0.3">
      <c r="A2604">
        <v>2602</v>
      </c>
      <c r="B2604" s="3" t="s">
        <v>2602</v>
      </c>
      <c r="C2604" s="3" t="s">
        <v>6712</v>
      </c>
      <c r="D2604">
        <v>12000</v>
      </c>
      <c r="E2604">
        <v>39131</v>
      </c>
      <c r="F2604" t="s">
        <v>8219</v>
      </c>
      <c r="G2604" t="s">
        <v>8224</v>
      </c>
      <c r="H2604" t="s">
        <v>8246</v>
      </c>
      <c r="I2604">
        <v>1415827200</v>
      </c>
      <c r="J2604" s="10">
        <f t="shared" si="160"/>
        <v>41955.888888888891</v>
      </c>
      <c r="K2604">
        <v>1412358968</v>
      </c>
      <c r="L2604" s="10">
        <f t="shared" si="161"/>
        <v>41915.747314814813</v>
      </c>
      <c r="M2604" t="b">
        <v>1</v>
      </c>
      <c r="N2604">
        <v>489</v>
      </c>
      <c r="O2604" t="b">
        <v>1</v>
      </c>
      <c r="P2604" t="s">
        <v>8301</v>
      </c>
      <c r="Q2604" s="5">
        <f t="shared" si="162"/>
        <v>3.2609166666666667</v>
      </c>
      <c r="R2604" s="6">
        <f t="shared" si="163"/>
        <v>80.022494887525568</v>
      </c>
      <c r="S2604" t="s">
        <v>8319</v>
      </c>
      <c r="T2604" t="s">
        <v>8355</v>
      </c>
    </row>
    <row r="2605" spans="1:20" ht="28.8" x14ac:dyDescent="0.3">
      <c r="A2605">
        <v>2603</v>
      </c>
      <c r="B2605" s="3" t="s">
        <v>2603</v>
      </c>
      <c r="C2605" s="3" t="s">
        <v>6713</v>
      </c>
      <c r="D2605">
        <v>1750</v>
      </c>
      <c r="E2605">
        <v>1776</v>
      </c>
      <c r="F2605" t="s">
        <v>8219</v>
      </c>
      <c r="G2605" t="s">
        <v>8224</v>
      </c>
      <c r="H2605" t="s">
        <v>8246</v>
      </c>
      <c r="I2605">
        <v>1387835654</v>
      </c>
      <c r="J2605" s="10">
        <f t="shared" si="160"/>
        <v>41631.912662037037</v>
      </c>
      <c r="K2605">
        <v>1386626054</v>
      </c>
      <c r="L2605" s="10">
        <f t="shared" si="161"/>
        <v>41617.912662037037</v>
      </c>
      <c r="M2605" t="b">
        <v>1</v>
      </c>
      <c r="N2605">
        <v>50</v>
      </c>
      <c r="O2605" t="b">
        <v>1</v>
      </c>
      <c r="P2605" t="s">
        <v>8301</v>
      </c>
      <c r="Q2605" s="5">
        <f t="shared" si="162"/>
        <v>1.0148571428571429</v>
      </c>
      <c r="R2605" s="6">
        <f t="shared" si="163"/>
        <v>35.520000000000003</v>
      </c>
      <c r="S2605" t="s">
        <v>8319</v>
      </c>
      <c r="T2605" t="s">
        <v>8355</v>
      </c>
    </row>
    <row r="2606" spans="1:20" ht="43.2" x14ac:dyDescent="0.3">
      <c r="A2606">
        <v>2604</v>
      </c>
      <c r="B2606" s="3" t="s">
        <v>2604</v>
      </c>
      <c r="C2606" s="3" t="s">
        <v>6714</v>
      </c>
      <c r="D2606">
        <v>20000</v>
      </c>
      <c r="E2606">
        <v>20843.599999999999</v>
      </c>
      <c r="F2606" t="s">
        <v>8219</v>
      </c>
      <c r="G2606" t="s">
        <v>8224</v>
      </c>
      <c r="H2606" t="s">
        <v>8246</v>
      </c>
      <c r="I2606">
        <v>1335662023</v>
      </c>
      <c r="J2606" s="10">
        <f t="shared" si="160"/>
        <v>41028.051192129627</v>
      </c>
      <c r="K2606">
        <v>1333070023</v>
      </c>
      <c r="L2606" s="10">
        <f t="shared" si="161"/>
        <v>40998.051192129627</v>
      </c>
      <c r="M2606" t="b">
        <v>1</v>
      </c>
      <c r="N2606">
        <v>321</v>
      </c>
      <c r="O2606" t="b">
        <v>1</v>
      </c>
      <c r="P2606" t="s">
        <v>8301</v>
      </c>
      <c r="Q2606" s="5">
        <f t="shared" si="162"/>
        <v>1.0421799999999999</v>
      </c>
      <c r="R2606" s="6">
        <f t="shared" si="163"/>
        <v>64.933333333333323</v>
      </c>
      <c r="S2606" t="s">
        <v>8319</v>
      </c>
      <c r="T2606" t="s">
        <v>8355</v>
      </c>
    </row>
    <row r="2607" spans="1:20" ht="43.2" x14ac:dyDescent="0.3">
      <c r="A2607">
        <v>2605</v>
      </c>
      <c r="B2607" s="3" t="s">
        <v>2605</v>
      </c>
      <c r="C2607" s="3" t="s">
        <v>6715</v>
      </c>
      <c r="D2607">
        <v>100000</v>
      </c>
      <c r="E2607">
        <v>107421.57</v>
      </c>
      <c r="F2607" t="s">
        <v>8219</v>
      </c>
      <c r="G2607" t="s">
        <v>8224</v>
      </c>
      <c r="H2607" t="s">
        <v>8246</v>
      </c>
      <c r="I2607">
        <v>1466168390</v>
      </c>
      <c r="J2607" s="10">
        <f t="shared" si="160"/>
        <v>42538.541550925926</v>
      </c>
      <c r="K2607">
        <v>1463576390</v>
      </c>
      <c r="L2607" s="10">
        <f t="shared" si="161"/>
        <v>42508.541550925926</v>
      </c>
      <c r="M2607" t="b">
        <v>1</v>
      </c>
      <c r="N2607">
        <v>1762</v>
      </c>
      <c r="O2607" t="b">
        <v>1</v>
      </c>
      <c r="P2607" t="s">
        <v>8301</v>
      </c>
      <c r="Q2607" s="5">
        <f t="shared" si="162"/>
        <v>1.0742157000000001</v>
      </c>
      <c r="R2607" s="6">
        <f t="shared" si="163"/>
        <v>60.965703745743475</v>
      </c>
      <c r="S2607" t="s">
        <v>8319</v>
      </c>
      <c r="T2607" t="s">
        <v>8355</v>
      </c>
    </row>
    <row r="2608" spans="1:20" ht="57.6" x14ac:dyDescent="0.3">
      <c r="A2608">
        <v>2606</v>
      </c>
      <c r="B2608" s="3" t="s">
        <v>2606</v>
      </c>
      <c r="C2608" s="3" t="s">
        <v>6716</v>
      </c>
      <c r="D2608">
        <v>11000</v>
      </c>
      <c r="E2608">
        <v>12106</v>
      </c>
      <c r="F2608" t="s">
        <v>8219</v>
      </c>
      <c r="G2608" t="s">
        <v>8224</v>
      </c>
      <c r="H2608" t="s">
        <v>8246</v>
      </c>
      <c r="I2608">
        <v>1398791182</v>
      </c>
      <c r="J2608" s="10">
        <f t="shared" si="160"/>
        <v>41758.712754629632</v>
      </c>
      <c r="K2608">
        <v>1396026382</v>
      </c>
      <c r="L2608" s="10">
        <f t="shared" si="161"/>
        <v>41726.712754629632</v>
      </c>
      <c r="M2608" t="b">
        <v>1</v>
      </c>
      <c r="N2608">
        <v>385</v>
      </c>
      <c r="O2608" t="b">
        <v>1</v>
      </c>
      <c r="P2608" t="s">
        <v>8301</v>
      </c>
      <c r="Q2608" s="5">
        <f t="shared" si="162"/>
        <v>1.1005454545454545</v>
      </c>
      <c r="R2608" s="6">
        <f t="shared" si="163"/>
        <v>31.444155844155844</v>
      </c>
      <c r="S2608" t="s">
        <v>8319</v>
      </c>
      <c r="T2608" t="s">
        <v>8355</v>
      </c>
    </row>
    <row r="2609" spans="1:20" ht="43.2" x14ac:dyDescent="0.3">
      <c r="A2609">
        <v>2607</v>
      </c>
      <c r="B2609" s="3" t="s">
        <v>2607</v>
      </c>
      <c r="C2609" s="3" t="s">
        <v>6717</v>
      </c>
      <c r="D2609">
        <v>8000</v>
      </c>
      <c r="E2609">
        <v>32616</v>
      </c>
      <c r="F2609" t="s">
        <v>8219</v>
      </c>
      <c r="G2609" t="s">
        <v>8224</v>
      </c>
      <c r="H2609" t="s">
        <v>8246</v>
      </c>
      <c r="I2609">
        <v>1439344800</v>
      </c>
      <c r="J2609" s="10">
        <f t="shared" si="160"/>
        <v>42228.083333333328</v>
      </c>
      <c r="K2609">
        <v>1435611572</v>
      </c>
      <c r="L2609" s="10">
        <f t="shared" si="161"/>
        <v>42184.874675925923</v>
      </c>
      <c r="M2609" t="b">
        <v>1</v>
      </c>
      <c r="N2609">
        <v>398</v>
      </c>
      <c r="O2609" t="b">
        <v>1</v>
      </c>
      <c r="P2609" t="s">
        <v>8301</v>
      </c>
      <c r="Q2609" s="5">
        <f t="shared" si="162"/>
        <v>4.077</v>
      </c>
      <c r="R2609" s="6">
        <f t="shared" si="163"/>
        <v>81.949748743718587</v>
      </c>
      <c r="S2609" t="s">
        <v>8319</v>
      </c>
      <c r="T2609" t="s">
        <v>8355</v>
      </c>
    </row>
    <row r="2610" spans="1:20" ht="43.2" x14ac:dyDescent="0.3">
      <c r="A2610">
        <v>2608</v>
      </c>
      <c r="B2610" s="3" t="s">
        <v>2608</v>
      </c>
      <c r="C2610" s="3" t="s">
        <v>6718</v>
      </c>
      <c r="D2610">
        <v>8000</v>
      </c>
      <c r="E2610">
        <v>17914</v>
      </c>
      <c r="F2610" t="s">
        <v>8219</v>
      </c>
      <c r="G2610" t="s">
        <v>8224</v>
      </c>
      <c r="H2610" t="s">
        <v>8246</v>
      </c>
      <c r="I2610">
        <v>1489536000</v>
      </c>
      <c r="J2610" s="10">
        <f t="shared" si="160"/>
        <v>42809</v>
      </c>
      <c r="K2610">
        <v>1485976468</v>
      </c>
      <c r="L2610" s="10">
        <f t="shared" si="161"/>
        <v>42767.801712962959</v>
      </c>
      <c r="M2610" t="b">
        <v>1</v>
      </c>
      <c r="N2610">
        <v>304</v>
      </c>
      <c r="O2610" t="b">
        <v>1</v>
      </c>
      <c r="P2610" t="s">
        <v>8301</v>
      </c>
      <c r="Q2610" s="5">
        <f t="shared" si="162"/>
        <v>2.2392500000000002</v>
      </c>
      <c r="R2610" s="6">
        <f t="shared" si="163"/>
        <v>58.92763157894737</v>
      </c>
      <c r="S2610" t="s">
        <v>8319</v>
      </c>
      <c r="T2610" t="s">
        <v>8355</v>
      </c>
    </row>
    <row r="2611" spans="1:20" ht="57.6" x14ac:dyDescent="0.3">
      <c r="A2611">
        <v>2609</v>
      </c>
      <c r="B2611" s="3" t="s">
        <v>2609</v>
      </c>
      <c r="C2611" s="3" t="s">
        <v>6719</v>
      </c>
      <c r="D2611">
        <v>35000</v>
      </c>
      <c r="E2611">
        <v>106330.39</v>
      </c>
      <c r="F2611" t="s">
        <v>8219</v>
      </c>
      <c r="G2611" t="s">
        <v>8224</v>
      </c>
      <c r="H2611" t="s">
        <v>8246</v>
      </c>
      <c r="I2611">
        <v>1342330951</v>
      </c>
      <c r="J2611" s="10">
        <f t="shared" si="160"/>
        <v>41105.237858796296</v>
      </c>
      <c r="K2611">
        <v>1339738951</v>
      </c>
      <c r="L2611" s="10">
        <f t="shared" si="161"/>
        <v>41075.237858796296</v>
      </c>
      <c r="M2611" t="b">
        <v>1</v>
      </c>
      <c r="N2611">
        <v>676</v>
      </c>
      <c r="O2611" t="b">
        <v>1</v>
      </c>
      <c r="P2611" t="s">
        <v>8301</v>
      </c>
      <c r="Q2611" s="5">
        <f t="shared" si="162"/>
        <v>3.038011142857143</v>
      </c>
      <c r="R2611" s="6">
        <f t="shared" si="163"/>
        <v>157.29347633136095</v>
      </c>
      <c r="S2611" t="s">
        <v>8319</v>
      </c>
      <c r="T2611" t="s">
        <v>8355</v>
      </c>
    </row>
    <row r="2612" spans="1:20" ht="43.2" x14ac:dyDescent="0.3">
      <c r="A2612">
        <v>2610</v>
      </c>
      <c r="B2612" s="3" t="s">
        <v>2610</v>
      </c>
      <c r="C2612" s="3" t="s">
        <v>6720</v>
      </c>
      <c r="D2612">
        <v>22765</v>
      </c>
      <c r="E2612">
        <v>32172.66</v>
      </c>
      <c r="F2612" t="s">
        <v>8219</v>
      </c>
      <c r="G2612" t="s">
        <v>8224</v>
      </c>
      <c r="H2612" t="s">
        <v>8246</v>
      </c>
      <c r="I2612">
        <v>1471849140</v>
      </c>
      <c r="J2612" s="10">
        <f t="shared" si="160"/>
        <v>42604.290972222225</v>
      </c>
      <c r="K2612">
        <v>1468444125</v>
      </c>
      <c r="L2612" s="10">
        <f t="shared" si="161"/>
        <v>42564.881076388891</v>
      </c>
      <c r="M2612" t="b">
        <v>1</v>
      </c>
      <c r="N2612">
        <v>577</v>
      </c>
      <c r="O2612" t="b">
        <v>1</v>
      </c>
      <c r="P2612" t="s">
        <v>8301</v>
      </c>
      <c r="Q2612" s="5">
        <f t="shared" si="162"/>
        <v>1.4132510432681749</v>
      </c>
      <c r="R2612" s="6">
        <f t="shared" si="163"/>
        <v>55.758509532062391</v>
      </c>
      <c r="S2612" t="s">
        <v>8319</v>
      </c>
      <c r="T2612" t="s">
        <v>8355</v>
      </c>
    </row>
    <row r="2613" spans="1:20" ht="57.6" x14ac:dyDescent="0.3">
      <c r="A2613">
        <v>2611</v>
      </c>
      <c r="B2613" s="3" t="s">
        <v>2611</v>
      </c>
      <c r="C2613" s="3" t="s">
        <v>6721</v>
      </c>
      <c r="D2613">
        <v>11000</v>
      </c>
      <c r="E2613">
        <v>306970</v>
      </c>
      <c r="F2613" t="s">
        <v>8219</v>
      </c>
      <c r="G2613" t="s">
        <v>8236</v>
      </c>
      <c r="H2613" t="s">
        <v>8249</v>
      </c>
      <c r="I2613">
        <v>1483397940</v>
      </c>
      <c r="J2613" s="10">
        <f t="shared" si="160"/>
        <v>42737.957638888889</v>
      </c>
      <c r="K2613">
        <v>1480493014</v>
      </c>
      <c r="L2613" s="10">
        <f t="shared" si="161"/>
        <v>42704.335810185185</v>
      </c>
      <c r="M2613" t="b">
        <v>1</v>
      </c>
      <c r="N2613">
        <v>3663</v>
      </c>
      <c r="O2613" t="b">
        <v>1</v>
      </c>
      <c r="P2613" t="s">
        <v>8301</v>
      </c>
      <c r="Q2613" s="5">
        <f t="shared" si="162"/>
        <v>27.906363636363636</v>
      </c>
      <c r="R2613" s="6">
        <f t="shared" si="163"/>
        <v>83.802893802893806</v>
      </c>
      <c r="S2613" t="s">
        <v>8319</v>
      </c>
      <c r="T2613" t="s">
        <v>8355</v>
      </c>
    </row>
    <row r="2614" spans="1:20" ht="43.2" x14ac:dyDescent="0.3">
      <c r="A2614">
        <v>2612</v>
      </c>
      <c r="B2614" s="3" t="s">
        <v>2612</v>
      </c>
      <c r="C2614" s="3" t="s">
        <v>6722</v>
      </c>
      <c r="D2614">
        <v>10000</v>
      </c>
      <c r="E2614">
        <v>17176.13</v>
      </c>
      <c r="F2614" t="s">
        <v>8219</v>
      </c>
      <c r="G2614" t="s">
        <v>8224</v>
      </c>
      <c r="H2614" t="s">
        <v>8246</v>
      </c>
      <c r="I2614">
        <v>1420773970</v>
      </c>
      <c r="J2614" s="10">
        <f t="shared" si="160"/>
        <v>42013.143171296295</v>
      </c>
      <c r="K2614">
        <v>1418095570</v>
      </c>
      <c r="L2614" s="10">
        <f t="shared" si="161"/>
        <v>41982.143171296295</v>
      </c>
      <c r="M2614" t="b">
        <v>1</v>
      </c>
      <c r="N2614">
        <v>294</v>
      </c>
      <c r="O2614" t="b">
        <v>1</v>
      </c>
      <c r="P2614" t="s">
        <v>8301</v>
      </c>
      <c r="Q2614" s="5">
        <f t="shared" si="162"/>
        <v>1.7176130000000001</v>
      </c>
      <c r="R2614" s="6">
        <f t="shared" si="163"/>
        <v>58.422210884353746</v>
      </c>
      <c r="S2614" t="s">
        <v>8319</v>
      </c>
      <c r="T2614" t="s">
        <v>8355</v>
      </c>
    </row>
    <row r="2615" spans="1:20" ht="43.2" x14ac:dyDescent="0.3">
      <c r="A2615">
        <v>2613</v>
      </c>
      <c r="B2615" s="3" t="s">
        <v>2613</v>
      </c>
      <c r="C2615" s="3" t="s">
        <v>6723</v>
      </c>
      <c r="D2615">
        <v>7500</v>
      </c>
      <c r="E2615">
        <v>7576</v>
      </c>
      <c r="F2615" t="s">
        <v>8219</v>
      </c>
      <c r="G2615" t="s">
        <v>8224</v>
      </c>
      <c r="H2615" t="s">
        <v>8246</v>
      </c>
      <c r="I2615">
        <v>1348256294</v>
      </c>
      <c r="J2615" s="10">
        <f t="shared" si="160"/>
        <v>41173.81821759259</v>
      </c>
      <c r="K2615">
        <v>1345664294</v>
      </c>
      <c r="L2615" s="10">
        <f t="shared" si="161"/>
        <v>41143.81821759259</v>
      </c>
      <c r="M2615" t="b">
        <v>1</v>
      </c>
      <c r="N2615">
        <v>28</v>
      </c>
      <c r="O2615" t="b">
        <v>1</v>
      </c>
      <c r="P2615" t="s">
        <v>8301</v>
      </c>
      <c r="Q2615" s="5">
        <f t="shared" si="162"/>
        <v>1.0101333333333333</v>
      </c>
      <c r="R2615" s="6">
        <f t="shared" si="163"/>
        <v>270.57142857142856</v>
      </c>
      <c r="S2615" t="s">
        <v>8319</v>
      </c>
      <c r="T2615" t="s">
        <v>8355</v>
      </c>
    </row>
    <row r="2616" spans="1:20" ht="43.2" x14ac:dyDescent="0.3">
      <c r="A2616">
        <v>2614</v>
      </c>
      <c r="B2616" s="3" t="s">
        <v>2614</v>
      </c>
      <c r="C2616" s="3" t="s">
        <v>6724</v>
      </c>
      <c r="D2616">
        <v>10500</v>
      </c>
      <c r="E2616">
        <v>10710</v>
      </c>
      <c r="F2616" t="s">
        <v>8219</v>
      </c>
      <c r="G2616" t="s">
        <v>8224</v>
      </c>
      <c r="H2616" t="s">
        <v>8246</v>
      </c>
      <c r="I2616">
        <v>1398834000</v>
      </c>
      <c r="J2616" s="10">
        <f t="shared" si="160"/>
        <v>41759.208333333336</v>
      </c>
      <c r="K2616">
        <v>1396371612</v>
      </c>
      <c r="L2616" s="10">
        <f t="shared" si="161"/>
        <v>41730.708472222221</v>
      </c>
      <c r="M2616" t="b">
        <v>1</v>
      </c>
      <c r="N2616">
        <v>100</v>
      </c>
      <c r="O2616" t="b">
        <v>1</v>
      </c>
      <c r="P2616" t="s">
        <v>8301</v>
      </c>
      <c r="Q2616" s="5">
        <f t="shared" si="162"/>
        <v>1.02</v>
      </c>
      <c r="R2616" s="6">
        <f t="shared" si="163"/>
        <v>107.1</v>
      </c>
      <c r="S2616" t="s">
        <v>8319</v>
      </c>
      <c r="T2616" t="s">
        <v>8355</v>
      </c>
    </row>
    <row r="2617" spans="1:20" ht="43.2" x14ac:dyDescent="0.3">
      <c r="A2617">
        <v>2615</v>
      </c>
      <c r="B2617" s="3" t="s">
        <v>2615</v>
      </c>
      <c r="C2617" s="3" t="s">
        <v>6725</v>
      </c>
      <c r="D2617">
        <v>2001</v>
      </c>
      <c r="E2617">
        <v>3397</v>
      </c>
      <c r="F2617" t="s">
        <v>8219</v>
      </c>
      <c r="G2617" t="s">
        <v>8225</v>
      </c>
      <c r="H2617" t="s">
        <v>8247</v>
      </c>
      <c r="I2617">
        <v>1462017600</v>
      </c>
      <c r="J2617" s="10">
        <f t="shared" si="160"/>
        <v>42490.5</v>
      </c>
      <c r="K2617">
        <v>1458820564</v>
      </c>
      <c r="L2617" s="10">
        <f t="shared" si="161"/>
        <v>42453.49726851852</v>
      </c>
      <c r="M2617" t="b">
        <v>0</v>
      </c>
      <c r="N2617">
        <v>72</v>
      </c>
      <c r="O2617" t="b">
        <v>1</v>
      </c>
      <c r="P2617" t="s">
        <v>8301</v>
      </c>
      <c r="Q2617" s="5">
        <f t="shared" si="162"/>
        <v>1.6976511744127936</v>
      </c>
      <c r="R2617" s="6">
        <f t="shared" si="163"/>
        <v>47.180555555555557</v>
      </c>
      <c r="S2617" t="s">
        <v>8319</v>
      </c>
      <c r="T2617" t="s">
        <v>8355</v>
      </c>
    </row>
    <row r="2618" spans="1:20" ht="43.2" x14ac:dyDescent="0.3">
      <c r="A2618">
        <v>2616</v>
      </c>
      <c r="B2618" s="3" t="s">
        <v>2616</v>
      </c>
      <c r="C2618" s="3" t="s">
        <v>6726</v>
      </c>
      <c r="D2618">
        <v>25000</v>
      </c>
      <c r="E2618">
        <v>28633.5</v>
      </c>
      <c r="F2618" t="s">
        <v>8219</v>
      </c>
      <c r="G2618" t="s">
        <v>8224</v>
      </c>
      <c r="H2618" t="s">
        <v>8246</v>
      </c>
      <c r="I2618">
        <v>1440546729</v>
      </c>
      <c r="J2618" s="10">
        <f t="shared" si="160"/>
        <v>42241.99454861111</v>
      </c>
      <c r="K2618">
        <v>1437954729</v>
      </c>
      <c r="L2618" s="10">
        <f t="shared" si="161"/>
        <v>42211.99454861111</v>
      </c>
      <c r="M2618" t="b">
        <v>1</v>
      </c>
      <c r="N2618">
        <v>238</v>
      </c>
      <c r="O2618" t="b">
        <v>1</v>
      </c>
      <c r="P2618" t="s">
        <v>8301</v>
      </c>
      <c r="Q2618" s="5">
        <f t="shared" si="162"/>
        <v>1.14534</v>
      </c>
      <c r="R2618" s="6">
        <f t="shared" si="163"/>
        <v>120.30882352941177</v>
      </c>
      <c r="S2618" t="s">
        <v>8319</v>
      </c>
      <c r="T2618" t="s">
        <v>8355</v>
      </c>
    </row>
    <row r="2619" spans="1:20" ht="43.2" x14ac:dyDescent="0.3">
      <c r="A2619">
        <v>2617</v>
      </c>
      <c r="B2619" s="3" t="s">
        <v>2617</v>
      </c>
      <c r="C2619" s="3" t="s">
        <v>6727</v>
      </c>
      <c r="D2619">
        <v>500</v>
      </c>
      <c r="E2619">
        <v>4388</v>
      </c>
      <c r="F2619" t="s">
        <v>8219</v>
      </c>
      <c r="G2619" t="s">
        <v>8224</v>
      </c>
      <c r="H2619" t="s">
        <v>8246</v>
      </c>
      <c r="I2619">
        <v>1413838751</v>
      </c>
      <c r="J2619" s="10">
        <f t="shared" si="160"/>
        <v>41932.874432870369</v>
      </c>
      <c r="K2619">
        <v>1411246751</v>
      </c>
      <c r="L2619" s="10">
        <f t="shared" si="161"/>
        <v>41902.874432870369</v>
      </c>
      <c r="M2619" t="b">
        <v>1</v>
      </c>
      <c r="N2619">
        <v>159</v>
      </c>
      <c r="O2619" t="b">
        <v>1</v>
      </c>
      <c r="P2619" t="s">
        <v>8301</v>
      </c>
      <c r="Q2619" s="5">
        <f t="shared" si="162"/>
        <v>8.7759999999999998</v>
      </c>
      <c r="R2619" s="6">
        <f t="shared" si="163"/>
        <v>27.59748427672956</v>
      </c>
      <c r="S2619" t="s">
        <v>8319</v>
      </c>
      <c r="T2619" t="s">
        <v>8355</v>
      </c>
    </row>
    <row r="2620" spans="1:20" ht="28.8" x14ac:dyDescent="0.3">
      <c r="A2620">
        <v>2618</v>
      </c>
      <c r="B2620" s="3" t="s">
        <v>2618</v>
      </c>
      <c r="C2620" s="3" t="s">
        <v>6728</v>
      </c>
      <c r="D2620">
        <v>15000</v>
      </c>
      <c r="E2620">
        <v>15808</v>
      </c>
      <c r="F2620" t="s">
        <v>8219</v>
      </c>
      <c r="G2620" t="s">
        <v>8224</v>
      </c>
      <c r="H2620" t="s">
        <v>8246</v>
      </c>
      <c r="I2620">
        <v>1449000061</v>
      </c>
      <c r="J2620" s="10">
        <f t="shared" si="160"/>
        <v>42339.834039351852</v>
      </c>
      <c r="K2620">
        <v>1443812461</v>
      </c>
      <c r="L2620" s="10">
        <f t="shared" si="161"/>
        <v>42279.792372685188</v>
      </c>
      <c r="M2620" t="b">
        <v>1</v>
      </c>
      <c r="N2620">
        <v>77</v>
      </c>
      <c r="O2620" t="b">
        <v>1</v>
      </c>
      <c r="P2620" t="s">
        <v>8301</v>
      </c>
      <c r="Q2620" s="5">
        <f t="shared" si="162"/>
        <v>1.0538666666666667</v>
      </c>
      <c r="R2620" s="6">
        <f t="shared" si="163"/>
        <v>205.2987012987013</v>
      </c>
      <c r="S2620" t="s">
        <v>8319</v>
      </c>
      <c r="T2620" t="s">
        <v>8355</v>
      </c>
    </row>
    <row r="2621" spans="1:20" ht="43.2" x14ac:dyDescent="0.3">
      <c r="A2621">
        <v>2619</v>
      </c>
      <c r="B2621" s="3" t="s">
        <v>2619</v>
      </c>
      <c r="C2621" s="3" t="s">
        <v>6729</v>
      </c>
      <c r="D2621">
        <v>1000</v>
      </c>
      <c r="E2621">
        <v>1884</v>
      </c>
      <c r="F2621" t="s">
        <v>8219</v>
      </c>
      <c r="G2621" t="s">
        <v>8224</v>
      </c>
      <c r="H2621" t="s">
        <v>8246</v>
      </c>
      <c r="I2621">
        <v>1445598000</v>
      </c>
      <c r="J2621" s="10">
        <f t="shared" si="160"/>
        <v>42300.458333333328</v>
      </c>
      <c r="K2621">
        <v>1443302004</v>
      </c>
      <c r="L2621" s="10">
        <f t="shared" si="161"/>
        <v>42273.884305555555</v>
      </c>
      <c r="M2621" t="b">
        <v>1</v>
      </c>
      <c r="N2621">
        <v>53</v>
      </c>
      <c r="O2621" t="b">
        <v>1</v>
      </c>
      <c r="P2621" t="s">
        <v>8301</v>
      </c>
      <c r="Q2621" s="5">
        <f t="shared" si="162"/>
        <v>1.8839999999999999</v>
      </c>
      <c r="R2621" s="6">
        <f t="shared" si="163"/>
        <v>35.547169811320757</v>
      </c>
      <c r="S2621" t="s">
        <v>8319</v>
      </c>
      <c r="T2621" t="s">
        <v>8355</v>
      </c>
    </row>
    <row r="2622" spans="1:20" ht="43.2" x14ac:dyDescent="0.3">
      <c r="A2622">
        <v>2620</v>
      </c>
      <c r="B2622" s="3" t="s">
        <v>2620</v>
      </c>
      <c r="C2622" s="3" t="s">
        <v>6730</v>
      </c>
      <c r="D2622">
        <v>65000</v>
      </c>
      <c r="E2622">
        <v>93374</v>
      </c>
      <c r="F2622" t="s">
        <v>8219</v>
      </c>
      <c r="G2622" t="s">
        <v>8226</v>
      </c>
      <c r="H2622" t="s">
        <v>8248</v>
      </c>
      <c r="I2622">
        <v>1444525200</v>
      </c>
      <c r="J2622" s="10">
        <f t="shared" si="160"/>
        <v>42288.041666666672</v>
      </c>
      <c r="K2622">
        <v>1441339242</v>
      </c>
      <c r="L2622" s="10">
        <f t="shared" si="161"/>
        <v>42251.16715277778</v>
      </c>
      <c r="M2622" t="b">
        <v>1</v>
      </c>
      <c r="N2622">
        <v>1251</v>
      </c>
      <c r="O2622" t="b">
        <v>1</v>
      </c>
      <c r="P2622" t="s">
        <v>8301</v>
      </c>
      <c r="Q2622" s="5">
        <f t="shared" si="162"/>
        <v>1.436523076923077</v>
      </c>
      <c r="R2622" s="6">
        <f t="shared" si="163"/>
        <v>74.639488409272587</v>
      </c>
      <c r="S2622" t="s">
        <v>8319</v>
      </c>
      <c r="T2622" t="s">
        <v>8355</v>
      </c>
    </row>
    <row r="2623" spans="1:20" ht="43.2" x14ac:dyDescent="0.3">
      <c r="A2623">
        <v>2621</v>
      </c>
      <c r="B2623" s="3" t="s">
        <v>2621</v>
      </c>
      <c r="C2623" s="3" t="s">
        <v>6731</v>
      </c>
      <c r="D2623">
        <v>15000</v>
      </c>
      <c r="E2623">
        <v>21882</v>
      </c>
      <c r="F2623" t="s">
        <v>8219</v>
      </c>
      <c r="G2623" t="s">
        <v>8224</v>
      </c>
      <c r="H2623" t="s">
        <v>8246</v>
      </c>
      <c r="I2623">
        <v>1432230988</v>
      </c>
      <c r="J2623" s="10">
        <f t="shared" si="160"/>
        <v>42145.74754629629</v>
      </c>
      <c r="K2623">
        <v>1429638988</v>
      </c>
      <c r="L2623" s="10">
        <f t="shared" si="161"/>
        <v>42115.74754629629</v>
      </c>
      <c r="M2623" t="b">
        <v>1</v>
      </c>
      <c r="N2623">
        <v>465</v>
      </c>
      <c r="O2623" t="b">
        <v>1</v>
      </c>
      <c r="P2623" t="s">
        <v>8301</v>
      </c>
      <c r="Q2623" s="5">
        <f t="shared" si="162"/>
        <v>1.4588000000000001</v>
      </c>
      <c r="R2623" s="6">
        <f t="shared" si="163"/>
        <v>47.058064516129029</v>
      </c>
      <c r="S2623" t="s">
        <v>8319</v>
      </c>
      <c r="T2623" t="s">
        <v>8355</v>
      </c>
    </row>
    <row r="2624" spans="1:20" ht="43.2" x14ac:dyDescent="0.3">
      <c r="A2624">
        <v>2622</v>
      </c>
      <c r="B2624" s="3" t="s">
        <v>2622</v>
      </c>
      <c r="C2624" s="3" t="s">
        <v>6732</v>
      </c>
      <c r="D2624">
        <v>1500</v>
      </c>
      <c r="E2624">
        <v>1967.76</v>
      </c>
      <c r="F2624" t="s">
        <v>8219</v>
      </c>
      <c r="G2624" t="s">
        <v>8237</v>
      </c>
      <c r="H2624" t="s">
        <v>8249</v>
      </c>
      <c r="I2624">
        <v>1483120216</v>
      </c>
      <c r="J2624" s="10">
        <f t="shared" si="160"/>
        <v>42734.74324074074</v>
      </c>
      <c r="K2624">
        <v>1479232216</v>
      </c>
      <c r="L2624" s="10">
        <f t="shared" si="161"/>
        <v>42689.74324074074</v>
      </c>
      <c r="M2624" t="b">
        <v>0</v>
      </c>
      <c r="N2624">
        <v>74</v>
      </c>
      <c r="O2624" t="b">
        <v>1</v>
      </c>
      <c r="P2624" t="s">
        <v>8301</v>
      </c>
      <c r="Q2624" s="5">
        <f t="shared" si="162"/>
        <v>1.3118399999999999</v>
      </c>
      <c r="R2624" s="6">
        <f t="shared" si="163"/>
        <v>26.591351351351353</v>
      </c>
      <c r="S2624" t="s">
        <v>8319</v>
      </c>
      <c r="T2624" t="s">
        <v>8355</v>
      </c>
    </row>
    <row r="2625" spans="1:20" ht="43.2" x14ac:dyDescent="0.3">
      <c r="A2625">
        <v>2623</v>
      </c>
      <c r="B2625" s="3" t="s">
        <v>2623</v>
      </c>
      <c r="C2625" s="3" t="s">
        <v>6733</v>
      </c>
      <c r="D2625">
        <v>2000</v>
      </c>
      <c r="E2625">
        <v>2280</v>
      </c>
      <c r="F2625" t="s">
        <v>8219</v>
      </c>
      <c r="G2625" t="s">
        <v>8224</v>
      </c>
      <c r="H2625" t="s">
        <v>8246</v>
      </c>
      <c r="I2625">
        <v>1480658966</v>
      </c>
      <c r="J2625" s="10">
        <f t="shared" si="160"/>
        <v>42706.256550925929</v>
      </c>
      <c r="K2625">
        <v>1479449366</v>
      </c>
      <c r="L2625" s="10">
        <f t="shared" si="161"/>
        <v>42692.256550925929</v>
      </c>
      <c r="M2625" t="b">
        <v>0</v>
      </c>
      <c r="N2625">
        <v>62</v>
      </c>
      <c r="O2625" t="b">
        <v>1</v>
      </c>
      <c r="P2625" t="s">
        <v>8301</v>
      </c>
      <c r="Q2625" s="5">
        <f t="shared" si="162"/>
        <v>1.1399999999999999</v>
      </c>
      <c r="R2625" s="6">
        <f t="shared" si="163"/>
        <v>36.774193548387096</v>
      </c>
      <c r="S2625" t="s">
        <v>8319</v>
      </c>
      <c r="T2625" t="s">
        <v>8355</v>
      </c>
    </row>
    <row r="2626" spans="1:20" ht="43.2" x14ac:dyDescent="0.3">
      <c r="A2626">
        <v>2624</v>
      </c>
      <c r="B2626" s="3" t="s">
        <v>2624</v>
      </c>
      <c r="C2626" s="3" t="s">
        <v>6734</v>
      </c>
      <c r="D2626">
        <v>8000</v>
      </c>
      <c r="E2626">
        <v>110353.65</v>
      </c>
      <c r="F2626" t="s">
        <v>8219</v>
      </c>
      <c r="G2626" t="s">
        <v>8224</v>
      </c>
      <c r="H2626" t="s">
        <v>8246</v>
      </c>
      <c r="I2626">
        <v>1347530822</v>
      </c>
      <c r="J2626" s="10">
        <f t="shared" si="160"/>
        <v>41165.42155092593</v>
      </c>
      <c r="K2626">
        <v>1345716422</v>
      </c>
      <c r="L2626" s="10">
        <f t="shared" si="161"/>
        <v>41144.42155092593</v>
      </c>
      <c r="M2626" t="b">
        <v>0</v>
      </c>
      <c r="N2626">
        <v>3468</v>
      </c>
      <c r="O2626" t="b">
        <v>1</v>
      </c>
      <c r="P2626" t="s">
        <v>8301</v>
      </c>
      <c r="Q2626" s="5">
        <f t="shared" si="162"/>
        <v>13.794206249999998</v>
      </c>
      <c r="R2626" s="6">
        <f t="shared" si="163"/>
        <v>31.820544982698959</v>
      </c>
      <c r="S2626" t="s">
        <v>8319</v>
      </c>
      <c r="T2626" t="s">
        <v>8355</v>
      </c>
    </row>
    <row r="2627" spans="1:20" ht="57.6" x14ac:dyDescent="0.3">
      <c r="A2627">
        <v>2625</v>
      </c>
      <c r="B2627" s="3" t="s">
        <v>2625</v>
      </c>
      <c r="C2627" s="3" t="s">
        <v>6735</v>
      </c>
      <c r="D2627">
        <v>150</v>
      </c>
      <c r="E2627">
        <v>1434</v>
      </c>
      <c r="F2627" t="s">
        <v>8219</v>
      </c>
      <c r="G2627" t="s">
        <v>8236</v>
      </c>
      <c r="H2627" t="s">
        <v>8249</v>
      </c>
      <c r="I2627">
        <v>1478723208</v>
      </c>
      <c r="J2627" s="10">
        <f t="shared" ref="J2627:J2690" si="164">(((I2627/60)/60)/24)+DATE(1970,1,1)</f>
        <v>42683.851944444439</v>
      </c>
      <c r="K2627">
        <v>1476559608</v>
      </c>
      <c r="L2627" s="10">
        <f t="shared" ref="L2627:L2690" si="165">(((K2627/60)/60)/24)+DATE(1970,1,1)</f>
        <v>42658.810277777782</v>
      </c>
      <c r="M2627" t="b">
        <v>0</v>
      </c>
      <c r="N2627">
        <v>52</v>
      </c>
      <c r="O2627" t="b">
        <v>1</v>
      </c>
      <c r="P2627" t="s">
        <v>8301</v>
      </c>
      <c r="Q2627" s="5">
        <f t="shared" ref="Q2627:Q2690" si="166">E2627/D2627</f>
        <v>9.56</v>
      </c>
      <c r="R2627" s="6">
        <f t="shared" ref="R2627:R2690" si="167">E2627/N2627</f>
        <v>27.576923076923077</v>
      </c>
      <c r="S2627" t="s">
        <v>8319</v>
      </c>
      <c r="T2627" t="s">
        <v>8355</v>
      </c>
    </row>
    <row r="2628" spans="1:20" ht="43.2" x14ac:dyDescent="0.3">
      <c r="A2628">
        <v>2626</v>
      </c>
      <c r="B2628" s="3" t="s">
        <v>2626</v>
      </c>
      <c r="C2628" s="3" t="s">
        <v>6736</v>
      </c>
      <c r="D2628">
        <v>2500</v>
      </c>
      <c r="E2628">
        <v>2800</v>
      </c>
      <c r="F2628" t="s">
        <v>8219</v>
      </c>
      <c r="G2628" t="s">
        <v>8224</v>
      </c>
      <c r="H2628" t="s">
        <v>8246</v>
      </c>
      <c r="I2628">
        <v>1433343869</v>
      </c>
      <c r="J2628" s="10">
        <f t="shared" si="164"/>
        <v>42158.628113425926</v>
      </c>
      <c r="K2628">
        <v>1430751869</v>
      </c>
      <c r="L2628" s="10">
        <f t="shared" si="165"/>
        <v>42128.628113425926</v>
      </c>
      <c r="M2628" t="b">
        <v>0</v>
      </c>
      <c r="N2628">
        <v>50</v>
      </c>
      <c r="O2628" t="b">
        <v>1</v>
      </c>
      <c r="P2628" t="s">
        <v>8301</v>
      </c>
      <c r="Q2628" s="5">
        <f t="shared" si="166"/>
        <v>1.1200000000000001</v>
      </c>
      <c r="R2628" s="6">
        <f t="shared" si="167"/>
        <v>56</v>
      </c>
      <c r="S2628" t="s">
        <v>8319</v>
      </c>
      <c r="T2628" t="s">
        <v>8355</v>
      </c>
    </row>
    <row r="2629" spans="1:20" ht="43.2" x14ac:dyDescent="0.3">
      <c r="A2629">
        <v>2627</v>
      </c>
      <c r="B2629" s="3" t="s">
        <v>2627</v>
      </c>
      <c r="C2629" s="3" t="s">
        <v>6737</v>
      </c>
      <c r="D2629">
        <v>150</v>
      </c>
      <c r="E2629">
        <v>970</v>
      </c>
      <c r="F2629" t="s">
        <v>8219</v>
      </c>
      <c r="G2629" t="s">
        <v>8224</v>
      </c>
      <c r="H2629" t="s">
        <v>8246</v>
      </c>
      <c r="I2629">
        <v>1448571261</v>
      </c>
      <c r="J2629" s="10">
        <f t="shared" si="164"/>
        <v>42334.871076388896</v>
      </c>
      <c r="K2629">
        <v>1445975661</v>
      </c>
      <c r="L2629" s="10">
        <f t="shared" si="165"/>
        <v>42304.829409722224</v>
      </c>
      <c r="M2629" t="b">
        <v>0</v>
      </c>
      <c r="N2629">
        <v>45</v>
      </c>
      <c r="O2629" t="b">
        <v>1</v>
      </c>
      <c r="P2629" t="s">
        <v>8301</v>
      </c>
      <c r="Q2629" s="5">
        <f t="shared" si="166"/>
        <v>6.4666666666666668</v>
      </c>
      <c r="R2629" s="6">
        <f t="shared" si="167"/>
        <v>21.555555555555557</v>
      </c>
      <c r="S2629" t="s">
        <v>8319</v>
      </c>
      <c r="T2629" t="s">
        <v>8355</v>
      </c>
    </row>
    <row r="2630" spans="1:20" ht="43.2" x14ac:dyDescent="0.3">
      <c r="A2630">
        <v>2628</v>
      </c>
      <c r="B2630" s="3" t="s">
        <v>2628</v>
      </c>
      <c r="C2630" s="3" t="s">
        <v>6738</v>
      </c>
      <c r="D2630">
        <v>839</v>
      </c>
      <c r="E2630">
        <v>926</v>
      </c>
      <c r="F2630" t="s">
        <v>8219</v>
      </c>
      <c r="G2630" t="s">
        <v>8224</v>
      </c>
      <c r="H2630" t="s">
        <v>8246</v>
      </c>
      <c r="I2630">
        <v>1417389067</v>
      </c>
      <c r="J2630" s="10">
        <f t="shared" si="164"/>
        <v>41973.966053240743</v>
      </c>
      <c r="K2630">
        <v>1415661067</v>
      </c>
      <c r="L2630" s="10">
        <f t="shared" si="165"/>
        <v>41953.966053240743</v>
      </c>
      <c r="M2630" t="b">
        <v>0</v>
      </c>
      <c r="N2630">
        <v>21</v>
      </c>
      <c r="O2630" t="b">
        <v>1</v>
      </c>
      <c r="P2630" t="s">
        <v>8301</v>
      </c>
      <c r="Q2630" s="5">
        <f t="shared" si="166"/>
        <v>1.1036948748510131</v>
      </c>
      <c r="R2630" s="6">
        <f t="shared" si="167"/>
        <v>44.095238095238095</v>
      </c>
      <c r="S2630" t="s">
        <v>8319</v>
      </c>
      <c r="T2630" t="s">
        <v>8355</v>
      </c>
    </row>
    <row r="2631" spans="1:20" ht="28.8" x14ac:dyDescent="0.3">
      <c r="A2631">
        <v>2629</v>
      </c>
      <c r="B2631" s="3" t="s">
        <v>2629</v>
      </c>
      <c r="C2631" s="3" t="s">
        <v>6739</v>
      </c>
      <c r="D2631">
        <v>5000</v>
      </c>
      <c r="E2631">
        <v>6387</v>
      </c>
      <c r="F2631" t="s">
        <v>8219</v>
      </c>
      <c r="G2631" t="s">
        <v>8225</v>
      </c>
      <c r="H2631" t="s">
        <v>8247</v>
      </c>
      <c r="I2631">
        <v>1431608122</v>
      </c>
      <c r="J2631" s="10">
        <f t="shared" si="164"/>
        <v>42138.538449074069</v>
      </c>
      <c r="K2631">
        <v>1429016122</v>
      </c>
      <c r="L2631" s="10">
        <f t="shared" si="165"/>
        <v>42108.538449074069</v>
      </c>
      <c r="M2631" t="b">
        <v>0</v>
      </c>
      <c r="N2631">
        <v>100</v>
      </c>
      <c r="O2631" t="b">
        <v>1</v>
      </c>
      <c r="P2631" t="s">
        <v>8301</v>
      </c>
      <c r="Q2631" s="5">
        <f t="shared" si="166"/>
        <v>1.2774000000000001</v>
      </c>
      <c r="R2631" s="6">
        <f t="shared" si="167"/>
        <v>63.87</v>
      </c>
      <c r="S2631" t="s">
        <v>8319</v>
      </c>
      <c r="T2631" t="s">
        <v>8355</v>
      </c>
    </row>
    <row r="2632" spans="1:20" ht="43.2" x14ac:dyDescent="0.3">
      <c r="A2632">
        <v>2630</v>
      </c>
      <c r="B2632" s="3" t="s">
        <v>2630</v>
      </c>
      <c r="C2632" s="3" t="s">
        <v>6740</v>
      </c>
      <c r="D2632">
        <v>2000</v>
      </c>
      <c r="E2632">
        <v>3158</v>
      </c>
      <c r="F2632" t="s">
        <v>8219</v>
      </c>
      <c r="G2632" t="s">
        <v>8226</v>
      </c>
      <c r="H2632" t="s">
        <v>8248</v>
      </c>
      <c r="I2632">
        <v>1467280800</v>
      </c>
      <c r="J2632" s="10">
        <f t="shared" si="164"/>
        <v>42551.416666666672</v>
      </c>
      <c r="K2632">
        <v>1464921112</v>
      </c>
      <c r="L2632" s="10">
        <f t="shared" si="165"/>
        <v>42524.105462962965</v>
      </c>
      <c r="M2632" t="b">
        <v>0</v>
      </c>
      <c r="N2632">
        <v>81</v>
      </c>
      <c r="O2632" t="b">
        <v>1</v>
      </c>
      <c r="P2632" t="s">
        <v>8301</v>
      </c>
      <c r="Q2632" s="5">
        <f t="shared" si="166"/>
        <v>1.579</v>
      </c>
      <c r="R2632" s="6">
        <f t="shared" si="167"/>
        <v>38.987654320987652</v>
      </c>
      <c r="S2632" t="s">
        <v>8319</v>
      </c>
      <c r="T2632" t="s">
        <v>8355</v>
      </c>
    </row>
    <row r="2633" spans="1:20" ht="43.2" x14ac:dyDescent="0.3">
      <c r="A2633">
        <v>2631</v>
      </c>
      <c r="B2633" s="3" t="s">
        <v>2631</v>
      </c>
      <c r="C2633" s="3" t="s">
        <v>6741</v>
      </c>
      <c r="D2633">
        <v>20000</v>
      </c>
      <c r="E2633">
        <v>22933.05</v>
      </c>
      <c r="F2633" t="s">
        <v>8219</v>
      </c>
      <c r="G2633" t="s">
        <v>8224</v>
      </c>
      <c r="H2633" t="s">
        <v>8246</v>
      </c>
      <c r="I2633">
        <v>1440907427</v>
      </c>
      <c r="J2633" s="10">
        <f t="shared" si="164"/>
        <v>42246.169293981482</v>
      </c>
      <c r="K2633">
        <v>1438488227</v>
      </c>
      <c r="L2633" s="10">
        <f t="shared" si="165"/>
        <v>42218.169293981482</v>
      </c>
      <c r="M2633" t="b">
        <v>0</v>
      </c>
      <c r="N2633">
        <v>286</v>
      </c>
      <c r="O2633" t="b">
        <v>1</v>
      </c>
      <c r="P2633" t="s">
        <v>8301</v>
      </c>
      <c r="Q2633" s="5">
        <f t="shared" si="166"/>
        <v>1.1466525000000001</v>
      </c>
      <c r="R2633" s="6">
        <f t="shared" si="167"/>
        <v>80.185489510489504</v>
      </c>
      <c r="S2633" t="s">
        <v>8319</v>
      </c>
      <c r="T2633" t="s">
        <v>8355</v>
      </c>
    </row>
    <row r="2634" spans="1:20" ht="43.2" x14ac:dyDescent="0.3">
      <c r="A2634">
        <v>2632</v>
      </c>
      <c r="B2634" s="3" t="s">
        <v>2632</v>
      </c>
      <c r="C2634" s="3" t="s">
        <v>6742</v>
      </c>
      <c r="D2634">
        <v>1070</v>
      </c>
      <c r="E2634">
        <v>1466</v>
      </c>
      <c r="F2634" t="s">
        <v>8219</v>
      </c>
      <c r="G2634" t="s">
        <v>8224</v>
      </c>
      <c r="H2634" t="s">
        <v>8246</v>
      </c>
      <c r="I2634">
        <v>1464485339</v>
      </c>
      <c r="J2634" s="10">
        <f t="shared" si="164"/>
        <v>42519.061793981484</v>
      </c>
      <c r="K2634">
        <v>1462325339</v>
      </c>
      <c r="L2634" s="10">
        <f t="shared" si="165"/>
        <v>42494.061793981484</v>
      </c>
      <c r="M2634" t="b">
        <v>0</v>
      </c>
      <c r="N2634">
        <v>42</v>
      </c>
      <c r="O2634" t="b">
        <v>1</v>
      </c>
      <c r="P2634" t="s">
        <v>8301</v>
      </c>
      <c r="Q2634" s="5">
        <f t="shared" si="166"/>
        <v>1.3700934579439252</v>
      </c>
      <c r="R2634" s="6">
        <f t="shared" si="167"/>
        <v>34.904761904761905</v>
      </c>
      <c r="S2634" t="s">
        <v>8319</v>
      </c>
      <c r="T2634" t="s">
        <v>8355</v>
      </c>
    </row>
    <row r="2635" spans="1:20" ht="43.2" x14ac:dyDescent="0.3">
      <c r="A2635">
        <v>2633</v>
      </c>
      <c r="B2635" s="3" t="s">
        <v>2633</v>
      </c>
      <c r="C2635" s="3" t="s">
        <v>6743</v>
      </c>
      <c r="D2635">
        <v>5000</v>
      </c>
      <c r="E2635">
        <v>17731</v>
      </c>
      <c r="F2635" t="s">
        <v>8219</v>
      </c>
      <c r="G2635" t="s">
        <v>8224</v>
      </c>
      <c r="H2635" t="s">
        <v>8246</v>
      </c>
      <c r="I2635">
        <v>1393542000</v>
      </c>
      <c r="J2635" s="10">
        <f t="shared" si="164"/>
        <v>41697.958333333336</v>
      </c>
      <c r="K2635">
        <v>1390938332</v>
      </c>
      <c r="L2635" s="10">
        <f t="shared" si="165"/>
        <v>41667.823287037041</v>
      </c>
      <c r="M2635" t="b">
        <v>0</v>
      </c>
      <c r="N2635">
        <v>199</v>
      </c>
      <c r="O2635" t="b">
        <v>1</v>
      </c>
      <c r="P2635" t="s">
        <v>8301</v>
      </c>
      <c r="Q2635" s="5">
        <f t="shared" si="166"/>
        <v>3.5461999999999998</v>
      </c>
      <c r="R2635" s="6">
        <f t="shared" si="167"/>
        <v>89.100502512562812</v>
      </c>
      <c r="S2635" t="s">
        <v>8319</v>
      </c>
      <c r="T2635" t="s">
        <v>8355</v>
      </c>
    </row>
    <row r="2636" spans="1:20" ht="43.2" x14ac:dyDescent="0.3">
      <c r="A2636">
        <v>2634</v>
      </c>
      <c r="B2636" s="3" t="s">
        <v>2634</v>
      </c>
      <c r="C2636" s="3" t="s">
        <v>6744</v>
      </c>
      <c r="D2636">
        <v>930</v>
      </c>
      <c r="E2636">
        <v>986</v>
      </c>
      <c r="F2636" t="s">
        <v>8219</v>
      </c>
      <c r="G2636" t="s">
        <v>8224</v>
      </c>
      <c r="H2636" t="s">
        <v>8246</v>
      </c>
      <c r="I2636">
        <v>1475163921</v>
      </c>
      <c r="J2636" s="10">
        <f t="shared" si="164"/>
        <v>42642.656493055561</v>
      </c>
      <c r="K2636">
        <v>1472571921</v>
      </c>
      <c r="L2636" s="10">
        <f t="shared" si="165"/>
        <v>42612.656493055561</v>
      </c>
      <c r="M2636" t="b">
        <v>0</v>
      </c>
      <c r="N2636">
        <v>25</v>
      </c>
      <c r="O2636" t="b">
        <v>1</v>
      </c>
      <c r="P2636" t="s">
        <v>8301</v>
      </c>
      <c r="Q2636" s="5">
        <f t="shared" si="166"/>
        <v>1.0602150537634409</v>
      </c>
      <c r="R2636" s="6">
        <f t="shared" si="167"/>
        <v>39.44</v>
      </c>
      <c r="S2636" t="s">
        <v>8319</v>
      </c>
      <c r="T2636" t="s">
        <v>8355</v>
      </c>
    </row>
    <row r="2637" spans="1:20" ht="43.2" x14ac:dyDescent="0.3">
      <c r="A2637">
        <v>2635</v>
      </c>
      <c r="B2637" s="3" t="s">
        <v>2635</v>
      </c>
      <c r="C2637" s="3" t="s">
        <v>6745</v>
      </c>
      <c r="D2637">
        <v>11500</v>
      </c>
      <c r="E2637">
        <v>11500</v>
      </c>
      <c r="F2637" t="s">
        <v>8219</v>
      </c>
      <c r="G2637" t="s">
        <v>8229</v>
      </c>
      <c r="H2637" t="s">
        <v>8251</v>
      </c>
      <c r="I2637">
        <v>1425937761</v>
      </c>
      <c r="J2637" s="10">
        <f t="shared" si="164"/>
        <v>42072.909270833334</v>
      </c>
      <c r="K2637">
        <v>1422917361</v>
      </c>
      <c r="L2637" s="10">
        <f t="shared" si="165"/>
        <v>42037.950937500005</v>
      </c>
      <c r="M2637" t="b">
        <v>0</v>
      </c>
      <c r="N2637">
        <v>84</v>
      </c>
      <c r="O2637" t="b">
        <v>1</v>
      </c>
      <c r="P2637" t="s">
        <v>8301</v>
      </c>
      <c r="Q2637" s="5">
        <f t="shared" si="166"/>
        <v>1</v>
      </c>
      <c r="R2637" s="6">
        <f t="shared" si="167"/>
        <v>136.9047619047619</v>
      </c>
      <c r="S2637" t="s">
        <v>8319</v>
      </c>
      <c r="T2637" t="s">
        <v>8355</v>
      </c>
    </row>
    <row r="2638" spans="1:20" ht="57.6" x14ac:dyDescent="0.3">
      <c r="A2638">
        <v>2636</v>
      </c>
      <c r="B2638" s="3" t="s">
        <v>2636</v>
      </c>
      <c r="C2638" s="3" t="s">
        <v>6746</v>
      </c>
      <c r="D2638">
        <v>1000</v>
      </c>
      <c r="E2638">
        <v>1873</v>
      </c>
      <c r="F2638" t="s">
        <v>8219</v>
      </c>
      <c r="G2638" t="s">
        <v>8224</v>
      </c>
      <c r="H2638" t="s">
        <v>8246</v>
      </c>
      <c r="I2638">
        <v>1476579600</v>
      </c>
      <c r="J2638" s="10">
        <f t="shared" si="164"/>
        <v>42659.041666666672</v>
      </c>
      <c r="K2638">
        <v>1474641914</v>
      </c>
      <c r="L2638" s="10">
        <f t="shared" si="165"/>
        <v>42636.614745370374</v>
      </c>
      <c r="M2638" t="b">
        <v>0</v>
      </c>
      <c r="N2638">
        <v>50</v>
      </c>
      <c r="O2638" t="b">
        <v>1</v>
      </c>
      <c r="P2638" t="s">
        <v>8301</v>
      </c>
      <c r="Q2638" s="5">
        <f t="shared" si="166"/>
        <v>1.873</v>
      </c>
      <c r="R2638" s="6">
        <f t="shared" si="167"/>
        <v>37.46</v>
      </c>
      <c r="S2638" t="s">
        <v>8319</v>
      </c>
      <c r="T2638" t="s">
        <v>8355</v>
      </c>
    </row>
    <row r="2639" spans="1:20" ht="28.8" x14ac:dyDescent="0.3">
      <c r="A2639">
        <v>2637</v>
      </c>
      <c r="B2639" s="3" t="s">
        <v>2637</v>
      </c>
      <c r="C2639" s="3" t="s">
        <v>6747</v>
      </c>
      <c r="D2639">
        <v>500</v>
      </c>
      <c r="E2639">
        <v>831</v>
      </c>
      <c r="F2639" t="s">
        <v>8219</v>
      </c>
      <c r="G2639" t="s">
        <v>8224</v>
      </c>
      <c r="H2639" t="s">
        <v>8246</v>
      </c>
      <c r="I2639">
        <v>1476277875</v>
      </c>
      <c r="J2639" s="10">
        <f t="shared" si="164"/>
        <v>42655.549479166672</v>
      </c>
      <c r="K2639">
        <v>1474895475</v>
      </c>
      <c r="L2639" s="10">
        <f t="shared" si="165"/>
        <v>42639.549479166672</v>
      </c>
      <c r="M2639" t="b">
        <v>0</v>
      </c>
      <c r="N2639">
        <v>26</v>
      </c>
      <c r="O2639" t="b">
        <v>1</v>
      </c>
      <c r="P2639" t="s">
        <v>8301</v>
      </c>
      <c r="Q2639" s="5">
        <f t="shared" si="166"/>
        <v>1.6619999999999999</v>
      </c>
      <c r="R2639" s="6">
        <f t="shared" si="167"/>
        <v>31.96153846153846</v>
      </c>
      <c r="S2639" t="s">
        <v>8319</v>
      </c>
      <c r="T2639" t="s">
        <v>8355</v>
      </c>
    </row>
    <row r="2640" spans="1:20" ht="43.2" x14ac:dyDescent="0.3">
      <c r="A2640">
        <v>2638</v>
      </c>
      <c r="B2640" s="3" t="s">
        <v>2638</v>
      </c>
      <c r="C2640" s="3" t="s">
        <v>6748</v>
      </c>
      <c r="D2640">
        <v>347</v>
      </c>
      <c r="E2640">
        <v>353</v>
      </c>
      <c r="F2640" t="s">
        <v>8219</v>
      </c>
      <c r="G2640" t="s">
        <v>8224</v>
      </c>
      <c r="H2640" t="s">
        <v>8246</v>
      </c>
      <c r="I2640">
        <v>1421358895</v>
      </c>
      <c r="J2640" s="10">
        <f t="shared" si="164"/>
        <v>42019.913136574076</v>
      </c>
      <c r="K2640">
        <v>1418766895</v>
      </c>
      <c r="L2640" s="10">
        <f t="shared" si="165"/>
        <v>41989.913136574076</v>
      </c>
      <c r="M2640" t="b">
        <v>0</v>
      </c>
      <c r="N2640">
        <v>14</v>
      </c>
      <c r="O2640" t="b">
        <v>1</v>
      </c>
      <c r="P2640" t="s">
        <v>8301</v>
      </c>
      <c r="Q2640" s="5">
        <f t="shared" si="166"/>
        <v>1.0172910662824208</v>
      </c>
      <c r="R2640" s="6">
        <f t="shared" si="167"/>
        <v>25.214285714285715</v>
      </c>
      <c r="S2640" t="s">
        <v>8319</v>
      </c>
      <c r="T2640" t="s">
        <v>8355</v>
      </c>
    </row>
    <row r="2641" spans="1:20" ht="43.2" x14ac:dyDescent="0.3">
      <c r="A2641">
        <v>2639</v>
      </c>
      <c r="B2641" s="3" t="s">
        <v>2639</v>
      </c>
      <c r="C2641" s="3" t="s">
        <v>6749</v>
      </c>
      <c r="D2641">
        <v>300</v>
      </c>
      <c r="E2641">
        <v>492</v>
      </c>
      <c r="F2641" t="s">
        <v>8219</v>
      </c>
      <c r="G2641" t="s">
        <v>8225</v>
      </c>
      <c r="H2641" t="s">
        <v>8247</v>
      </c>
      <c r="I2641">
        <v>1424378748</v>
      </c>
      <c r="J2641" s="10">
        <f t="shared" si="164"/>
        <v>42054.86513888889</v>
      </c>
      <c r="K2641">
        <v>1421786748</v>
      </c>
      <c r="L2641" s="10">
        <f t="shared" si="165"/>
        <v>42024.86513888889</v>
      </c>
      <c r="M2641" t="b">
        <v>0</v>
      </c>
      <c r="N2641">
        <v>49</v>
      </c>
      <c r="O2641" t="b">
        <v>1</v>
      </c>
      <c r="P2641" t="s">
        <v>8301</v>
      </c>
      <c r="Q2641" s="5">
        <f t="shared" si="166"/>
        <v>1.64</v>
      </c>
      <c r="R2641" s="6">
        <f t="shared" si="167"/>
        <v>10.040816326530612</v>
      </c>
      <c r="S2641" t="s">
        <v>8319</v>
      </c>
      <c r="T2641" t="s">
        <v>8355</v>
      </c>
    </row>
    <row r="2642" spans="1:20" ht="57.6" x14ac:dyDescent="0.3">
      <c r="A2642">
        <v>2640</v>
      </c>
      <c r="B2642" s="3" t="s">
        <v>2640</v>
      </c>
      <c r="C2642" s="3" t="s">
        <v>6750</v>
      </c>
      <c r="D2642">
        <v>3000</v>
      </c>
      <c r="E2642">
        <v>3170</v>
      </c>
      <c r="F2642" t="s">
        <v>8219</v>
      </c>
      <c r="G2642" t="s">
        <v>8224</v>
      </c>
      <c r="H2642" t="s">
        <v>8246</v>
      </c>
      <c r="I2642">
        <v>1433735474</v>
      </c>
      <c r="J2642" s="10">
        <f t="shared" si="164"/>
        <v>42163.160578703704</v>
      </c>
      <c r="K2642">
        <v>1428551474</v>
      </c>
      <c r="L2642" s="10">
        <f t="shared" si="165"/>
        <v>42103.160578703704</v>
      </c>
      <c r="M2642" t="b">
        <v>0</v>
      </c>
      <c r="N2642">
        <v>69</v>
      </c>
      <c r="O2642" t="b">
        <v>1</v>
      </c>
      <c r="P2642" t="s">
        <v>8301</v>
      </c>
      <c r="Q2642" s="5">
        <f t="shared" si="166"/>
        <v>1.0566666666666666</v>
      </c>
      <c r="R2642" s="6">
        <f t="shared" si="167"/>
        <v>45.94202898550725</v>
      </c>
      <c r="S2642" t="s">
        <v>8319</v>
      </c>
      <c r="T2642" t="s">
        <v>8355</v>
      </c>
    </row>
    <row r="2643" spans="1:20" ht="28.8" x14ac:dyDescent="0.3">
      <c r="A2643">
        <v>2641</v>
      </c>
      <c r="B2643" s="3" t="s">
        <v>2641</v>
      </c>
      <c r="C2643" s="3" t="s">
        <v>6751</v>
      </c>
      <c r="D2643">
        <v>1500</v>
      </c>
      <c r="E2643">
        <v>15</v>
      </c>
      <c r="F2643" t="s">
        <v>8221</v>
      </c>
      <c r="G2643" t="s">
        <v>8224</v>
      </c>
      <c r="H2643" t="s">
        <v>8246</v>
      </c>
      <c r="I2643">
        <v>1410811740</v>
      </c>
      <c r="J2643" s="10">
        <f t="shared" si="164"/>
        <v>41897.839583333334</v>
      </c>
      <c r="K2643">
        <v>1409341863</v>
      </c>
      <c r="L2643" s="10">
        <f t="shared" si="165"/>
        <v>41880.827118055553</v>
      </c>
      <c r="M2643" t="b">
        <v>0</v>
      </c>
      <c r="N2643">
        <v>1</v>
      </c>
      <c r="O2643" t="b">
        <v>0</v>
      </c>
      <c r="P2643" t="s">
        <v>8301</v>
      </c>
      <c r="Q2643" s="5">
        <f t="shared" si="166"/>
        <v>0.01</v>
      </c>
      <c r="R2643" s="6">
        <f t="shared" si="167"/>
        <v>15</v>
      </c>
      <c r="S2643" t="s">
        <v>8319</v>
      </c>
      <c r="T2643" t="s">
        <v>8355</v>
      </c>
    </row>
    <row r="2644" spans="1:20" ht="57.6" x14ac:dyDescent="0.3">
      <c r="A2644">
        <v>2642</v>
      </c>
      <c r="B2644" s="3" t="s">
        <v>2642</v>
      </c>
      <c r="C2644" s="3" t="s">
        <v>6752</v>
      </c>
      <c r="D2644">
        <v>500000</v>
      </c>
      <c r="E2644">
        <v>0</v>
      </c>
      <c r="F2644" t="s">
        <v>8221</v>
      </c>
      <c r="G2644" t="s">
        <v>8236</v>
      </c>
      <c r="H2644" t="s">
        <v>8249</v>
      </c>
      <c r="I2644">
        <v>1468565820</v>
      </c>
      <c r="J2644" s="10">
        <f t="shared" si="164"/>
        <v>42566.289583333331</v>
      </c>
      <c r="K2644">
        <v>1465970108</v>
      </c>
      <c r="L2644" s="10">
        <f t="shared" si="165"/>
        <v>42536.246620370366</v>
      </c>
      <c r="M2644" t="b">
        <v>0</v>
      </c>
      <c r="N2644">
        <v>0</v>
      </c>
      <c r="O2644" t="b">
        <v>0</v>
      </c>
      <c r="P2644" t="s">
        <v>8301</v>
      </c>
      <c r="Q2644" s="5">
        <f t="shared" si="166"/>
        <v>0</v>
      </c>
      <c r="R2644" s="6" t="e">
        <f t="shared" si="167"/>
        <v>#DIV/0!</v>
      </c>
      <c r="S2644" t="s">
        <v>8319</v>
      </c>
      <c r="T2644" t="s">
        <v>8355</v>
      </c>
    </row>
    <row r="2645" spans="1:20" ht="43.2" x14ac:dyDescent="0.3">
      <c r="A2645">
        <v>2643</v>
      </c>
      <c r="B2645" s="3" t="s">
        <v>2643</v>
      </c>
      <c r="C2645" s="3" t="s">
        <v>6753</v>
      </c>
      <c r="D2645">
        <v>1000000</v>
      </c>
      <c r="E2645">
        <v>335597.31</v>
      </c>
      <c r="F2645" t="s">
        <v>8220</v>
      </c>
      <c r="G2645" t="s">
        <v>8224</v>
      </c>
      <c r="H2645" t="s">
        <v>8246</v>
      </c>
      <c r="I2645">
        <v>1482307140</v>
      </c>
      <c r="J2645" s="10">
        <f t="shared" si="164"/>
        <v>42725.332638888889</v>
      </c>
      <c r="K2645">
        <v>1479218315</v>
      </c>
      <c r="L2645" s="10">
        <f t="shared" si="165"/>
        <v>42689.582349537035</v>
      </c>
      <c r="M2645" t="b">
        <v>1</v>
      </c>
      <c r="N2645">
        <v>1501</v>
      </c>
      <c r="O2645" t="b">
        <v>0</v>
      </c>
      <c r="P2645" t="s">
        <v>8301</v>
      </c>
      <c r="Q2645" s="5">
        <f t="shared" si="166"/>
        <v>0.33559730999999998</v>
      </c>
      <c r="R2645" s="6">
        <f t="shared" si="167"/>
        <v>223.58248500999335</v>
      </c>
      <c r="S2645" t="s">
        <v>8319</v>
      </c>
      <c r="T2645" t="s">
        <v>8355</v>
      </c>
    </row>
    <row r="2646" spans="1:20" ht="43.2" x14ac:dyDescent="0.3">
      <c r="A2646">
        <v>2644</v>
      </c>
      <c r="B2646" s="3" t="s">
        <v>2644</v>
      </c>
      <c r="C2646" s="3" t="s">
        <v>6754</v>
      </c>
      <c r="D2646">
        <v>100000</v>
      </c>
      <c r="E2646">
        <v>2053</v>
      </c>
      <c r="F2646" t="s">
        <v>8220</v>
      </c>
      <c r="G2646" t="s">
        <v>8224</v>
      </c>
      <c r="H2646" t="s">
        <v>8246</v>
      </c>
      <c r="I2646">
        <v>1489172435</v>
      </c>
      <c r="J2646" s="10">
        <f t="shared" si="164"/>
        <v>42804.792071759264</v>
      </c>
      <c r="K2646">
        <v>1486580435</v>
      </c>
      <c r="L2646" s="10">
        <f t="shared" si="165"/>
        <v>42774.792071759264</v>
      </c>
      <c r="M2646" t="b">
        <v>1</v>
      </c>
      <c r="N2646">
        <v>52</v>
      </c>
      <c r="O2646" t="b">
        <v>0</v>
      </c>
      <c r="P2646" t="s">
        <v>8301</v>
      </c>
      <c r="Q2646" s="5">
        <f t="shared" si="166"/>
        <v>2.053E-2</v>
      </c>
      <c r="R2646" s="6">
        <f t="shared" si="167"/>
        <v>39.480769230769234</v>
      </c>
      <c r="S2646" t="s">
        <v>8319</v>
      </c>
      <c r="T2646" t="s">
        <v>8355</v>
      </c>
    </row>
    <row r="2647" spans="1:20" ht="43.2" x14ac:dyDescent="0.3">
      <c r="A2647">
        <v>2645</v>
      </c>
      <c r="B2647" s="3" t="s">
        <v>2645</v>
      </c>
      <c r="C2647" s="3" t="s">
        <v>6755</v>
      </c>
      <c r="D2647">
        <v>20000</v>
      </c>
      <c r="E2647">
        <v>2100</v>
      </c>
      <c r="F2647" t="s">
        <v>8220</v>
      </c>
      <c r="G2647" t="s">
        <v>8226</v>
      </c>
      <c r="H2647" t="s">
        <v>8248</v>
      </c>
      <c r="I2647">
        <v>1415481203</v>
      </c>
      <c r="J2647" s="10">
        <f t="shared" si="164"/>
        <v>41951.884293981479</v>
      </c>
      <c r="K2647">
        <v>1412885603</v>
      </c>
      <c r="L2647" s="10">
        <f t="shared" si="165"/>
        <v>41921.842627314814</v>
      </c>
      <c r="M2647" t="b">
        <v>1</v>
      </c>
      <c r="N2647">
        <v>23</v>
      </c>
      <c r="O2647" t="b">
        <v>0</v>
      </c>
      <c r="P2647" t="s">
        <v>8301</v>
      </c>
      <c r="Q2647" s="5">
        <f t="shared" si="166"/>
        <v>0.105</v>
      </c>
      <c r="R2647" s="6">
        <f t="shared" si="167"/>
        <v>91.304347826086953</v>
      </c>
      <c r="S2647" t="s">
        <v>8319</v>
      </c>
      <c r="T2647" t="s">
        <v>8355</v>
      </c>
    </row>
    <row r="2648" spans="1:20" ht="43.2" x14ac:dyDescent="0.3">
      <c r="A2648">
        <v>2646</v>
      </c>
      <c r="B2648" s="3" t="s">
        <v>2646</v>
      </c>
      <c r="C2648" s="3" t="s">
        <v>6756</v>
      </c>
      <c r="D2648">
        <v>500000</v>
      </c>
      <c r="E2648">
        <v>42086.42</v>
      </c>
      <c r="F2648" t="s">
        <v>8220</v>
      </c>
      <c r="G2648" t="s">
        <v>8224</v>
      </c>
      <c r="H2648" t="s">
        <v>8246</v>
      </c>
      <c r="I2648">
        <v>1441783869</v>
      </c>
      <c r="J2648" s="10">
        <f t="shared" si="164"/>
        <v>42256.313298611116</v>
      </c>
      <c r="K2648">
        <v>1439191869</v>
      </c>
      <c r="L2648" s="10">
        <f t="shared" si="165"/>
        <v>42226.313298611116</v>
      </c>
      <c r="M2648" t="b">
        <v>1</v>
      </c>
      <c r="N2648">
        <v>535</v>
      </c>
      <c r="O2648" t="b">
        <v>0</v>
      </c>
      <c r="P2648" t="s">
        <v>8301</v>
      </c>
      <c r="Q2648" s="5">
        <f t="shared" si="166"/>
        <v>8.4172839999999999E-2</v>
      </c>
      <c r="R2648" s="6">
        <f t="shared" si="167"/>
        <v>78.666205607476627</v>
      </c>
      <c r="S2648" t="s">
        <v>8319</v>
      </c>
      <c r="T2648" t="s">
        <v>8355</v>
      </c>
    </row>
    <row r="2649" spans="1:20" ht="43.2" x14ac:dyDescent="0.3">
      <c r="A2649">
        <v>2647</v>
      </c>
      <c r="B2649" s="3" t="s">
        <v>2647</v>
      </c>
      <c r="C2649" s="3" t="s">
        <v>6757</v>
      </c>
      <c r="D2649">
        <v>2500</v>
      </c>
      <c r="E2649">
        <v>36</v>
      </c>
      <c r="F2649" t="s">
        <v>8220</v>
      </c>
      <c r="G2649" t="s">
        <v>8229</v>
      </c>
      <c r="H2649" t="s">
        <v>8251</v>
      </c>
      <c r="I2649">
        <v>1439533019</v>
      </c>
      <c r="J2649" s="10">
        <f t="shared" si="164"/>
        <v>42230.261793981481</v>
      </c>
      <c r="K2649">
        <v>1436941019</v>
      </c>
      <c r="L2649" s="10">
        <f t="shared" si="165"/>
        <v>42200.261793981481</v>
      </c>
      <c r="M2649" t="b">
        <v>0</v>
      </c>
      <c r="N2649">
        <v>3</v>
      </c>
      <c r="O2649" t="b">
        <v>0</v>
      </c>
      <c r="P2649" t="s">
        <v>8301</v>
      </c>
      <c r="Q2649" s="5">
        <f t="shared" si="166"/>
        <v>1.44E-2</v>
      </c>
      <c r="R2649" s="6">
        <f t="shared" si="167"/>
        <v>12</v>
      </c>
      <c r="S2649" t="s">
        <v>8319</v>
      </c>
      <c r="T2649" t="s">
        <v>8355</v>
      </c>
    </row>
    <row r="2650" spans="1:20" ht="57.6" x14ac:dyDescent="0.3">
      <c r="A2650">
        <v>2648</v>
      </c>
      <c r="B2650" s="3" t="s">
        <v>2648</v>
      </c>
      <c r="C2650" s="3" t="s">
        <v>6758</v>
      </c>
      <c r="D2650">
        <v>12000</v>
      </c>
      <c r="E2650">
        <v>106</v>
      </c>
      <c r="F2650" t="s">
        <v>8220</v>
      </c>
      <c r="G2650" t="s">
        <v>8224</v>
      </c>
      <c r="H2650" t="s">
        <v>8246</v>
      </c>
      <c r="I2650">
        <v>1457543360</v>
      </c>
      <c r="J2650" s="10">
        <f t="shared" si="164"/>
        <v>42438.714814814812</v>
      </c>
      <c r="K2650">
        <v>1454951360</v>
      </c>
      <c r="L2650" s="10">
        <f t="shared" si="165"/>
        <v>42408.714814814812</v>
      </c>
      <c r="M2650" t="b">
        <v>0</v>
      </c>
      <c r="N2650">
        <v>6</v>
      </c>
      <c r="O2650" t="b">
        <v>0</v>
      </c>
      <c r="P2650" t="s">
        <v>8301</v>
      </c>
      <c r="Q2650" s="5">
        <f t="shared" si="166"/>
        <v>8.8333333333333337E-3</v>
      </c>
      <c r="R2650" s="6">
        <f t="shared" si="167"/>
        <v>17.666666666666668</v>
      </c>
      <c r="S2650" t="s">
        <v>8319</v>
      </c>
      <c r="T2650" t="s">
        <v>8355</v>
      </c>
    </row>
    <row r="2651" spans="1:20" ht="28.8" x14ac:dyDescent="0.3">
      <c r="A2651">
        <v>2649</v>
      </c>
      <c r="B2651" s="3" t="s">
        <v>2649</v>
      </c>
      <c r="C2651" s="3" t="s">
        <v>6759</v>
      </c>
      <c r="D2651">
        <v>125000</v>
      </c>
      <c r="E2651">
        <v>124</v>
      </c>
      <c r="F2651" t="s">
        <v>8220</v>
      </c>
      <c r="G2651" t="s">
        <v>8224</v>
      </c>
      <c r="H2651" t="s">
        <v>8246</v>
      </c>
      <c r="I2651">
        <v>1454370941</v>
      </c>
      <c r="J2651" s="10">
        <f t="shared" si="164"/>
        <v>42401.99700231482</v>
      </c>
      <c r="K2651">
        <v>1449186941</v>
      </c>
      <c r="L2651" s="10">
        <f t="shared" si="165"/>
        <v>42341.99700231482</v>
      </c>
      <c r="M2651" t="b">
        <v>0</v>
      </c>
      <c r="N2651">
        <v>3</v>
      </c>
      <c r="O2651" t="b">
        <v>0</v>
      </c>
      <c r="P2651" t="s">
        <v>8301</v>
      </c>
      <c r="Q2651" s="5">
        <f t="shared" si="166"/>
        <v>9.9200000000000004E-4</v>
      </c>
      <c r="R2651" s="6">
        <f t="shared" si="167"/>
        <v>41.333333333333336</v>
      </c>
      <c r="S2651" t="s">
        <v>8319</v>
      </c>
      <c r="T2651" t="s">
        <v>8355</v>
      </c>
    </row>
    <row r="2652" spans="1:20" ht="57.6" x14ac:dyDescent="0.3">
      <c r="A2652">
        <v>2650</v>
      </c>
      <c r="B2652" s="3" t="s">
        <v>2650</v>
      </c>
      <c r="C2652" s="3" t="s">
        <v>6760</v>
      </c>
      <c r="D2652">
        <v>60000</v>
      </c>
      <c r="E2652">
        <v>358</v>
      </c>
      <c r="F2652" t="s">
        <v>8220</v>
      </c>
      <c r="G2652" t="s">
        <v>8224</v>
      </c>
      <c r="H2652" t="s">
        <v>8246</v>
      </c>
      <c r="I2652">
        <v>1482332343</v>
      </c>
      <c r="J2652" s="10">
        <f t="shared" si="164"/>
        <v>42725.624340277776</v>
      </c>
      <c r="K2652">
        <v>1479740343</v>
      </c>
      <c r="L2652" s="10">
        <f t="shared" si="165"/>
        <v>42695.624340277776</v>
      </c>
      <c r="M2652" t="b">
        <v>0</v>
      </c>
      <c r="N2652">
        <v>5</v>
      </c>
      <c r="O2652" t="b">
        <v>0</v>
      </c>
      <c r="P2652" t="s">
        <v>8301</v>
      </c>
      <c r="Q2652" s="5">
        <f t="shared" si="166"/>
        <v>5.966666666666667E-3</v>
      </c>
      <c r="R2652" s="6">
        <f t="shared" si="167"/>
        <v>71.599999999999994</v>
      </c>
      <c r="S2652" t="s">
        <v>8319</v>
      </c>
      <c r="T2652" t="s">
        <v>8355</v>
      </c>
    </row>
    <row r="2653" spans="1:20" ht="43.2" x14ac:dyDescent="0.3">
      <c r="A2653">
        <v>2651</v>
      </c>
      <c r="B2653" s="3" t="s">
        <v>2651</v>
      </c>
      <c r="C2653" s="3" t="s">
        <v>6761</v>
      </c>
      <c r="D2653">
        <v>280000</v>
      </c>
      <c r="E2653">
        <v>5233</v>
      </c>
      <c r="F2653" t="s">
        <v>8220</v>
      </c>
      <c r="G2653" t="s">
        <v>8224</v>
      </c>
      <c r="H2653" t="s">
        <v>8246</v>
      </c>
      <c r="I2653">
        <v>1450380009</v>
      </c>
      <c r="J2653" s="10">
        <f t="shared" si="164"/>
        <v>42355.805659722217</v>
      </c>
      <c r="K2653">
        <v>1447960809</v>
      </c>
      <c r="L2653" s="10">
        <f t="shared" si="165"/>
        <v>42327.805659722217</v>
      </c>
      <c r="M2653" t="b">
        <v>0</v>
      </c>
      <c r="N2653">
        <v>17</v>
      </c>
      <c r="O2653" t="b">
        <v>0</v>
      </c>
      <c r="P2653" t="s">
        <v>8301</v>
      </c>
      <c r="Q2653" s="5">
        <f t="shared" si="166"/>
        <v>1.8689285714285714E-2</v>
      </c>
      <c r="R2653" s="6">
        <f t="shared" si="167"/>
        <v>307.8235294117647</v>
      </c>
      <c r="S2653" t="s">
        <v>8319</v>
      </c>
      <c r="T2653" t="s">
        <v>8355</v>
      </c>
    </row>
    <row r="2654" spans="1:20" ht="43.2" x14ac:dyDescent="0.3">
      <c r="A2654">
        <v>2652</v>
      </c>
      <c r="B2654" s="3" t="s">
        <v>2652</v>
      </c>
      <c r="C2654" s="3" t="s">
        <v>6762</v>
      </c>
      <c r="D2654">
        <v>100000</v>
      </c>
      <c r="E2654">
        <v>885</v>
      </c>
      <c r="F2654" t="s">
        <v>8220</v>
      </c>
      <c r="G2654" t="s">
        <v>8226</v>
      </c>
      <c r="H2654" t="s">
        <v>8248</v>
      </c>
      <c r="I2654">
        <v>1418183325</v>
      </c>
      <c r="J2654" s="10">
        <f t="shared" si="164"/>
        <v>41983.158854166672</v>
      </c>
      <c r="K2654">
        <v>1415591325</v>
      </c>
      <c r="L2654" s="10">
        <f t="shared" si="165"/>
        <v>41953.158854166672</v>
      </c>
      <c r="M2654" t="b">
        <v>0</v>
      </c>
      <c r="N2654">
        <v>11</v>
      </c>
      <c r="O2654" t="b">
        <v>0</v>
      </c>
      <c r="P2654" t="s">
        <v>8301</v>
      </c>
      <c r="Q2654" s="5">
        <f t="shared" si="166"/>
        <v>8.8500000000000002E-3</v>
      </c>
      <c r="R2654" s="6">
        <f t="shared" si="167"/>
        <v>80.454545454545453</v>
      </c>
      <c r="S2654" t="s">
        <v>8319</v>
      </c>
      <c r="T2654" t="s">
        <v>8355</v>
      </c>
    </row>
    <row r="2655" spans="1:20" ht="43.2" x14ac:dyDescent="0.3">
      <c r="A2655">
        <v>2653</v>
      </c>
      <c r="B2655" s="3" t="s">
        <v>2653</v>
      </c>
      <c r="C2655" s="3" t="s">
        <v>6763</v>
      </c>
      <c r="D2655">
        <v>51000</v>
      </c>
      <c r="E2655">
        <v>5876</v>
      </c>
      <c r="F2655" t="s">
        <v>8220</v>
      </c>
      <c r="G2655" t="s">
        <v>8224</v>
      </c>
      <c r="H2655" t="s">
        <v>8246</v>
      </c>
      <c r="I2655">
        <v>1402632000</v>
      </c>
      <c r="J2655" s="10">
        <f t="shared" si="164"/>
        <v>41803.166666666664</v>
      </c>
      <c r="K2655">
        <v>1399909127</v>
      </c>
      <c r="L2655" s="10">
        <f t="shared" si="165"/>
        <v>41771.651932870373</v>
      </c>
      <c r="M2655" t="b">
        <v>0</v>
      </c>
      <c r="N2655">
        <v>70</v>
      </c>
      <c r="O2655" t="b">
        <v>0</v>
      </c>
      <c r="P2655" t="s">
        <v>8301</v>
      </c>
      <c r="Q2655" s="5">
        <f t="shared" si="166"/>
        <v>0.1152156862745098</v>
      </c>
      <c r="R2655" s="6">
        <f t="shared" si="167"/>
        <v>83.942857142857136</v>
      </c>
      <c r="S2655" t="s">
        <v>8319</v>
      </c>
      <c r="T2655" t="s">
        <v>8355</v>
      </c>
    </row>
    <row r="2656" spans="1:20" ht="43.2" x14ac:dyDescent="0.3">
      <c r="A2656">
        <v>2654</v>
      </c>
      <c r="B2656" s="3" t="s">
        <v>2654</v>
      </c>
      <c r="C2656" s="3" t="s">
        <v>6764</v>
      </c>
      <c r="D2656">
        <v>100000</v>
      </c>
      <c r="E2656">
        <v>51</v>
      </c>
      <c r="F2656" t="s">
        <v>8220</v>
      </c>
      <c r="G2656" t="s">
        <v>8224</v>
      </c>
      <c r="H2656" t="s">
        <v>8246</v>
      </c>
      <c r="I2656">
        <v>1429622726</v>
      </c>
      <c r="J2656" s="10">
        <f t="shared" si="164"/>
        <v>42115.559328703705</v>
      </c>
      <c r="K2656">
        <v>1424442326</v>
      </c>
      <c r="L2656" s="10">
        <f t="shared" si="165"/>
        <v>42055.600995370376</v>
      </c>
      <c r="M2656" t="b">
        <v>0</v>
      </c>
      <c r="N2656">
        <v>6</v>
      </c>
      <c r="O2656" t="b">
        <v>0</v>
      </c>
      <c r="P2656" t="s">
        <v>8301</v>
      </c>
      <c r="Q2656" s="5">
        <f t="shared" si="166"/>
        <v>5.1000000000000004E-4</v>
      </c>
      <c r="R2656" s="6">
        <f t="shared" si="167"/>
        <v>8.5</v>
      </c>
      <c r="S2656" t="s">
        <v>8319</v>
      </c>
      <c r="T2656" t="s">
        <v>8355</v>
      </c>
    </row>
    <row r="2657" spans="1:20" x14ac:dyDescent="0.3">
      <c r="A2657">
        <v>2655</v>
      </c>
      <c r="B2657" s="3" t="s">
        <v>2655</v>
      </c>
      <c r="C2657" s="3" t="s">
        <v>6765</v>
      </c>
      <c r="D2657">
        <v>15000</v>
      </c>
      <c r="E2657">
        <v>3155</v>
      </c>
      <c r="F2657" t="s">
        <v>8220</v>
      </c>
      <c r="G2657" t="s">
        <v>8224</v>
      </c>
      <c r="H2657" t="s">
        <v>8246</v>
      </c>
      <c r="I2657">
        <v>1455048000</v>
      </c>
      <c r="J2657" s="10">
        <f t="shared" si="164"/>
        <v>42409.833333333328</v>
      </c>
      <c r="K2657">
        <v>1452631647</v>
      </c>
      <c r="L2657" s="10">
        <f t="shared" si="165"/>
        <v>42381.866284722222</v>
      </c>
      <c r="M2657" t="b">
        <v>0</v>
      </c>
      <c r="N2657">
        <v>43</v>
      </c>
      <c r="O2657" t="b">
        <v>0</v>
      </c>
      <c r="P2657" t="s">
        <v>8301</v>
      </c>
      <c r="Q2657" s="5">
        <f t="shared" si="166"/>
        <v>0.21033333333333334</v>
      </c>
      <c r="R2657" s="6">
        <f t="shared" si="167"/>
        <v>73.372093023255815</v>
      </c>
      <c r="S2657" t="s">
        <v>8319</v>
      </c>
      <c r="T2657" t="s">
        <v>8355</v>
      </c>
    </row>
    <row r="2658" spans="1:20" ht="28.8" x14ac:dyDescent="0.3">
      <c r="A2658">
        <v>2656</v>
      </c>
      <c r="B2658" s="3" t="s">
        <v>2656</v>
      </c>
      <c r="C2658" s="3" t="s">
        <v>6766</v>
      </c>
      <c r="D2658">
        <v>150000</v>
      </c>
      <c r="E2658">
        <v>17155</v>
      </c>
      <c r="F2658" t="s">
        <v>8220</v>
      </c>
      <c r="G2658" t="s">
        <v>8224</v>
      </c>
      <c r="H2658" t="s">
        <v>8246</v>
      </c>
      <c r="I2658">
        <v>1489345200</v>
      </c>
      <c r="J2658" s="10">
        <f t="shared" si="164"/>
        <v>42806.791666666672</v>
      </c>
      <c r="K2658">
        <v>1485966688</v>
      </c>
      <c r="L2658" s="10">
        <f t="shared" si="165"/>
        <v>42767.688518518517</v>
      </c>
      <c r="M2658" t="b">
        <v>0</v>
      </c>
      <c r="N2658">
        <v>152</v>
      </c>
      <c r="O2658" t="b">
        <v>0</v>
      </c>
      <c r="P2658" t="s">
        <v>8301</v>
      </c>
      <c r="Q2658" s="5">
        <f t="shared" si="166"/>
        <v>0.11436666666666667</v>
      </c>
      <c r="R2658" s="6">
        <f t="shared" si="167"/>
        <v>112.86184210526316</v>
      </c>
      <c r="S2658" t="s">
        <v>8319</v>
      </c>
      <c r="T2658" t="s">
        <v>8355</v>
      </c>
    </row>
    <row r="2659" spans="1:20" ht="43.2" x14ac:dyDescent="0.3">
      <c r="A2659">
        <v>2657</v>
      </c>
      <c r="B2659" s="3" t="s">
        <v>2657</v>
      </c>
      <c r="C2659" s="3" t="s">
        <v>6767</v>
      </c>
      <c r="D2659">
        <v>30000</v>
      </c>
      <c r="E2659">
        <v>5621.38</v>
      </c>
      <c r="F2659" t="s">
        <v>8220</v>
      </c>
      <c r="G2659" t="s">
        <v>8224</v>
      </c>
      <c r="H2659" t="s">
        <v>8246</v>
      </c>
      <c r="I2659">
        <v>1470187800</v>
      </c>
      <c r="J2659" s="10">
        <f t="shared" si="164"/>
        <v>42585.0625</v>
      </c>
      <c r="K2659">
        <v>1467325053</v>
      </c>
      <c r="L2659" s="10">
        <f t="shared" si="165"/>
        <v>42551.928854166668</v>
      </c>
      <c r="M2659" t="b">
        <v>0</v>
      </c>
      <c r="N2659">
        <v>59</v>
      </c>
      <c r="O2659" t="b">
        <v>0</v>
      </c>
      <c r="P2659" t="s">
        <v>8301</v>
      </c>
      <c r="Q2659" s="5">
        <f t="shared" si="166"/>
        <v>0.18737933333333334</v>
      </c>
      <c r="R2659" s="6">
        <f t="shared" si="167"/>
        <v>95.277627118644077</v>
      </c>
      <c r="S2659" t="s">
        <v>8319</v>
      </c>
      <c r="T2659" t="s">
        <v>8355</v>
      </c>
    </row>
    <row r="2660" spans="1:20" ht="43.2" x14ac:dyDescent="0.3">
      <c r="A2660">
        <v>2658</v>
      </c>
      <c r="B2660" s="3" t="s">
        <v>2658</v>
      </c>
      <c r="C2660" s="3" t="s">
        <v>6768</v>
      </c>
      <c r="D2660">
        <v>98000</v>
      </c>
      <c r="E2660">
        <v>91</v>
      </c>
      <c r="F2660" t="s">
        <v>8220</v>
      </c>
      <c r="G2660" t="s">
        <v>8224</v>
      </c>
      <c r="H2660" t="s">
        <v>8246</v>
      </c>
      <c r="I2660">
        <v>1469913194</v>
      </c>
      <c r="J2660" s="10">
        <f t="shared" si="164"/>
        <v>42581.884189814817</v>
      </c>
      <c r="K2660">
        <v>1467321194</v>
      </c>
      <c r="L2660" s="10">
        <f t="shared" si="165"/>
        <v>42551.884189814817</v>
      </c>
      <c r="M2660" t="b">
        <v>0</v>
      </c>
      <c r="N2660">
        <v>4</v>
      </c>
      <c r="O2660" t="b">
        <v>0</v>
      </c>
      <c r="P2660" t="s">
        <v>8301</v>
      </c>
      <c r="Q2660" s="5">
        <f t="shared" si="166"/>
        <v>9.2857142857142856E-4</v>
      </c>
      <c r="R2660" s="6">
        <f t="shared" si="167"/>
        <v>22.75</v>
      </c>
      <c r="S2660" t="s">
        <v>8319</v>
      </c>
      <c r="T2660" t="s">
        <v>8355</v>
      </c>
    </row>
    <row r="2661" spans="1:20" x14ac:dyDescent="0.3">
      <c r="A2661">
        <v>2659</v>
      </c>
      <c r="B2661" s="3" t="s">
        <v>2659</v>
      </c>
      <c r="C2661" s="3" t="s">
        <v>6769</v>
      </c>
      <c r="D2661">
        <v>49000</v>
      </c>
      <c r="E2661">
        <v>1333</v>
      </c>
      <c r="F2661" t="s">
        <v>8220</v>
      </c>
      <c r="G2661" t="s">
        <v>8224</v>
      </c>
      <c r="H2661" t="s">
        <v>8246</v>
      </c>
      <c r="I2661">
        <v>1429321210</v>
      </c>
      <c r="J2661" s="10">
        <f t="shared" si="164"/>
        <v>42112.069560185191</v>
      </c>
      <c r="K2661">
        <v>1426729210</v>
      </c>
      <c r="L2661" s="10">
        <f t="shared" si="165"/>
        <v>42082.069560185191</v>
      </c>
      <c r="M2661" t="b">
        <v>0</v>
      </c>
      <c r="N2661">
        <v>10</v>
      </c>
      <c r="O2661" t="b">
        <v>0</v>
      </c>
      <c r="P2661" t="s">
        <v>8301</v>
      </c>
      <c r="Q2661" s="5">
        <f t="shared" si="166"/>
        <v>2.720408163265306E-2</v>
      </c>
      <c r="R2661" s="6">
        <f t="shared" si="167"/>
        <v>133.30000000000001</v>
      </c>
      <c r="S2661" t="s">
        <v>8319</v>
      </c>
      <c r="T2661" t="s">
        <v>8355</v>
      </c>
    </row>
    <row r="2662" spans="1:20" ht="57.6" x14ac:dyDescent="0.3">
      <c r="A2662">
        <v>2660</v>
      </c>
      <c r="B2662" s="3" t="s">
        <v>2660</v>
      </c>
      <c r="C2662" s="3" t="s">
        <v>6770</v>
      </c>
      <c r="D2662">
        <v>20000</v>
      </c>
      <c r="E2662">
        <v>19</v>
      </c>
      <c r="F2662" t="s">
        <v>8220</v>
      </c>
      <c r="G2662" t="s">
        <v>8224</v>
      </c>
      <c r="H2662" t="s">
        <v>8246</v>
      </c>
      <c r="I2662">
        <v>1448388418</v>
      </c>
      <c r="J2662" s="10">
        <f t="shared" si="164"/>
        <v>42332.754837962959</v>
      </c>
      <c r="K2662">
        <v>1443200818</v>
      </c>
      <c r="L2662" s="10">
        <f t="shared" si="165"/>
        <v>42272.713171296295</v>
      </c>
      <c r="M2662" t="b">
        <v>0</v>
      </c>
      <c r="N2662">
        <v>5</v>
      </c>
      <c r="O2662" t="b">
        <v>0</v>
      </c>
      <c r="P2662" t="s">
        <v>8301</v>
      </c>
      <c r="Q2662" s="5">
        <f t="shared" si="166"/>
        <v>9.5E-4</v>
      </c>
      <c r="R2662" s="6">
        <f t="shared" si="167"/>
        <v>3.8</v>
      </c>
      <c r="S2662" t="s">
        <v>8319</v>
      </c>
      <c r="T2662" t="s">
        <v>8355</v>
      </c>
    </row>
    <row r="2663" spans="1:20" ht="43.2" x14ac:dyDescent="0.3">
      <c r="A2663">
        <v>2661</v>
      </c>
      <c r="B2663" s="3" t="s">
        <v>2661</v>
      </c>
      <c r="C2663" s="3" t="s">
        <v>6771</v>
      </c>
      <c r="D2663">
        <v>5000</v>
      </c>
      <c r="E2663">
        <v>5145</v>
      </c>
      <c r="F2663" t="s">
        <v>8219</v>
      </c>
      <c r="G2663" t="s">
        <v>8224</v>
      </c>
      <c r="H2663" t="s">
        <v>8246</v>
      </c>
      <c r="I2663">
        <v>1382742010</v>
      </c>
      <c r="J2663" s="10">
        <f t="shared" si="164"/>
        <v>41572.958449074074</v>
      </c>
      <c r="K2663">
        <v>1380150010</v>
      </c>
      <c r="L2663" s="10">
        <f t="shared" si="165"/>
        <v>41542.958449074074</v>
      </c>
      <c r="M2663" t="b">
        <v>0</v>
      </c>
      <c r="N2663">
        <v>60</v>
      </c>
      <c r="O2663" t="b">
        <v>1</v>
      </c>
      <c r="P2663" t="s">
        <v>8302</v>
      </c>
      <c r="Q2663" s="5">
        <f t="shared" si="166"/>
        <v>1.0289999999999999</v>
      </c>
      <c r="R2663" s="6">
        <f t="shared" si="167"/>
        <v>85.75</v>
      </c>
      <c r="S2663" t="s">
        <v>8319</v>
      </c>
      <c r="T2663" t="s">
        <v>8356</v>
      </c>
    </row>
    <row r="2664" spans="1:20" ht="43.2" x14ac:dyDescent="0.3">
      <c r="A2664">
        <v>2662</v>
      </c>
      <c r="B2664" s="3" t="s">
        <v>2662</v>
      </c>
      <c r="C2664" s="3" t="s">
        <v>6772</v>
      </c>
      <c r="D2664">
        <v>20000</v>
      </c>
      <c r="E2664">
        <v>21360</v>
      </c>
      <c r="F2664" t="s">
        <v>8219</v>
      </c>
      <c r="G2664" t="s">
        <v>8224</v>
      </c>
      <c r="H2664" t="s">
        <v>8246</v>
      </c>
      <c r="I2664">
        <v>1440179713</v>
      </c>
      <c r="J2664" s="10">
        <f t="shared" si="164"/>
        <v>42237.746678240743</v>
      </c>
      <c r="K2664">
        <v>1437587713</v>
      </c>
      <c r="L2664" s="10">
        <f t="shared" si="165"/>
        <v>42207.746678240743</v>
      </c>
      <c r="M2664" t="b">
        <v>0</v>
      </c>
      <c r="N2664">
        <v>80</v>
      </c>
      <c r="O2664" t="b">
        <v>1</v>
      </c>
      <c r="P2664" t="s">
        <v>8302</v>
      </c>
      <c r="Q2664" s="5">
        <f t="shared" si="166"/>
        <v>1.0680000000000001</v>
      </c>
      <c r="R2664" s="6">
        <f t="shared" si="167"/>
        <v>267</v>
      </c>
      <c r="S2664" t="s">
        <v>8319</v>
      </c>
      <c r="T2664" t="s">
        <v>8356</v>
      </c>
    </row>
    <row r="2665" spans="1:20" ht="43.2" x14ac:dyDescent="0.3">
      <c r="A2665">
        <v>2663</v>
      </c>
      <c r="B2665" s="3" t="s">
        <v>2663</v>
      </c>
      <c r="C2665" s="3" t="s">
        <v>6773</v>
      </c>
      <c r="D2665">
        <v>20000</v>
      </c>
      <c r="E2665">
        <v>20919.25</v>
      </c>
      <c r="F2665" t="s">
        <v>8219</v>
      </c>
      <c r="G2665" t="s">
        <v>8229</v>
      </c>
      <c r="H2665" t="s">
        <v>8251</v>
      </c>
      <c r="I2665">
        <v>1441378800</v>
      </c>
      <c r="J2665" s="10">
        <f t="shared" si="164"/>
        <v>42251.625</v>
      </c>
      <c r="K2665">
        <v>1438873007</v>
      </c>
      <c r="L2665" s="10">
        <f t="shared" si="165"/>
        <v>42222.622766203705</v>
      </c>
      <c r="M2665" t="b">
        <v>0</v>
      </c>
      <c r="N2665">
        <v>56</v>
      </c>
      <c r="O2665" t="b">
        <v>1</v>
      </c>
      <c r="P2665" t="s">
        <v>8302</v>
      </c>
      <c r="Q2665" s="5">
        <f t="shared" si="166"/>
        <v>1.0459624999999999</v>
      </c>
      <c r="R2665" s="6">
        <f t="shared" si="167"/>
        <v>373.55803571428572</v>
      </c>
      <c r="S2665" t="s">
        <v>8319</v>
      </c>
      <c r="T2665" t="s">
        <v>8356</v>
      </c>
    </row>
    <row r="2666" spans="1:20" ht="43.2" x14ac:dyDescent="0.3">
      <c r="A2666">
        <v>2664</v>
      </c>
      <c r="B2666" s="3" t="s">
        <v>2664</v>
      </c>
      <c r="C2666" s="3" t="s">
        <v>6774</v>
      </c>
      <c r="D2666">
        <v>17500</v>
      </c>
      <c r="E2666">
        <v>18100</v>
      </c>
      <c r="F2666" t="s">
        <v>8219</v>
      </c>
      <c r="G2666" t="s">
        <v>8224</v>
      </c>
      <c r="H2666" t="s">
        <v>8246</v>
      </c>
      <c r="I2666">
        <v>1449644340</v>
      </c>
      <c r="J2666" s="10">
        <f t="shared" si="164"/>
        <v>42347.290972222225</v>
      </c>
      <c r="K2666">
        <v>1446683797</v>
      </c>
      <c r="L2666" s="10">
        <f t="shared" si="165"/>
        <v>42313.02542824074</v>
      </c>
      <c r="M2666" t="b">
        <v>0</v>
      </c>
      <c r="N2666">
        <v>104</v>
      </c>
      <c r="O2666" t="b">
        <v>1</v>
      </c>
      <c r="P2666" t="s">
        <v>8302</v>
      </c>
      <c r="Q2666" s="5">
        <f t="shared" si="166"/>
        <v>1.0342857142857143</v>
      </c>
      <c r="R2666" s="6">
        <f t="shared" si="167"/>
        <v>174.03846153846155</v>
      </c>
      <c r="S2666" t="s">
        <v>8319</v>
      </c>
      <c r="T2666" t="s">
        <v>8356</v>
      </c>
    </row>
    <row r="2667" spans="1:20" ht="43.2" x14ac:dyDescent="0.3">
      <c r="A2667">
        <v>2665</v>
      </c>
      <c r="B2667" s="3" t="s">
        <v>2665</v>
      </c>
      <c r="C2667" s="3" t="s">
        <v>6775</v>
      </c>
      <c r="D2667">
        <v>3500</v>
      </c>
      <c r="E2667">
        <v>4310</v>
      </c>
      <c r="F2667" t="s">
        <v>8219</v>
      </c>
      <c r="G2667" t="s">
        <v>8224</v>
      </c>
      <c r="H2667" t="s">
        <v>8246</v>
      </c>
      <c r="I2667">
        <v>1430774974</v>
      </c>
      <c r="J2667" s="10">
        <f t="shared" si="164"/>
        <v>42128.895532407405</v>
      </c>
      <c r="K2667">
        <v>1426886974</v>
      </c>
      <c r="L2667" s="10">
        <f t="shared" si="165"/>
        <v>42083.895532407405</v>
      </c>
      <c r="M2667" t="b">
        <v>0</v>
      </c>
      <c r="N2667">
        <v>46</v>
      </c>
      <c r="O2667" t="b">
        <v>1</v>
      </c>
      <c r="P2667" t="s">
        <v>8302</v>
      </c>
      <c r="Q2667" s="5">
        <f t="shared" si="166"/>
        <v>1.2314285714285715</v>
      </c>
      <c r="R2667" s="6">
        <f t="shared" si="167"/>
        <v>93.695652173913047</v>
      </c>
      <c r="S2667" t="s">
        <v>8319</v>
      </c>
      <c r="T2667" t="s">
        <v>8356</v>
      </c>
    </row>
    <row r="2668" spans="1:20" ht="43.2" x14ac:dyDescent="0.3">
      <c r="A2668">
        <v>2666</v>
      </c>
      <c r="B2668" s="3" t="s">
        <v>2666</v>
      </c>
      <c r="C2668" s="3" t="s">
        <v>6776</v>
      </c>
      <c r="D2668">
        <v>10000</v>
      </c>
      <c r="E2668">
        <v>15929.51</v>
      </c>
      <c r="F2668" t="s">
        <v>8219</v>
      </c>
      <c r="G2668" t="s">
        <v>8224</v>
      </c>
      <c r="H2668" t="s">
        <v>8246</v>
      </c>
      <c r="I2668">
        <v>1443214800</v>
      </c>
      <c r="J2668" s="10">
        <f t="shared" si="164"/>
        <v>42272.875</v>
      </c>
      <c r="K2668">
        <v>1440008439</v>
      </c>
      <c r="L2668" s="10">
        <f t="shared" si="165"/>
        <v>42235.764340277776</v>
      </c>
      <c r="M2668" t="b">
        <v>0</v>
      </c>
      <c r="N2668">
        <v>206</v>
      </c>
      <c r="O2668" t="b">
        <v>1</v>
      </c>
      <c r="P2668" t="s">
        <v>8302</v>
      </c>
      <c r="Q2668" s="5">
        <f t="shared" si="166"/>
        <v>1.592951</v>
      </c>
      <c r="R2668" s="6">
        <f t="shared" si="167"/>
        <v>77.327718446601949</v>
      </c>
      <c r="S2668" t="s">
        <v>8319</v>
      </c>
      <c r="T2668" t="s">
        <v>8356</v>
      </c>
    </row>
    <row r="2669" spans="1:20" ht="57.6" x14ac:dyDescent="0.3">
      <c r="A2669">
        <v>2667</v>
      </c>
      <c r="B2669" s="3" t="s">
        <v>2667</v>
      </c>
      <c r="C2669" s="3" t="s">
        <v>6777</v>
      </c>
      <c r="D2669">
        <v>1500</v>
      </c>
      <c r="E2669">
        <v>1660</v>
      </c>
      <c r="F2669" t="s">
        <v>8219</v>
      </c>
      <c r="G2669" t="s">
        <v>8224</v>
      </c>
      <c r="H2669" t="s">
        <v>8246</v>
      </c>
      <c r="I2669">
        <v>1455142416</v>
      </c>
      <c r="J2669" s="10">
        <f t="shared" si="164"/>
        <v>42410.926111111112</v>
      </c>
      <c r="K2669">
        <v>1452550416</v>
      </c>
      <c r="L2669" s="10">
        <f t="shared" si="165"/>
        <v>42380.926111111112</v>
      </c>
      <c r="M2669" t="b">
        <v>0</v>
      </c>
      <c r="N2669">
        <v>18</v>
      </c>
      <c r="O2669" t="b">
        <v>1</v>
      </c>
      <c r="P2669" t="s">
        <v>8302</v>
      </c>
      <c r="Q2669" s="5">
        <f t="shared" si="166"/>
        <v>1.1066666666666667</v>
      </c>
      <c r="R2669" s="6">
        <f t="shared" si="167"/>
        <v>92.222222222222229</v>
      </c>
      <c r="S2669" t="s">
        <v>8319</v>
      </c>
      <c r="T2669" t="s">
        <v>8356</v>
      </c>
    </row>
    <row r="2670" spans="1:20" ht="28.8" x14ac:dyDescent="0.3">
      <c r="A2670">
        <v>2668</v>
      </c>
      <c r="B2670" s="3" t="s">
        <v>2668</v>
      </c>
      <c r="C2670" s="3" t="s">
        <v>6778</v>
      </c>
      <c r="D2670">
        <v>1000</v>
      </c>
      <c r="E2670">
        <v>1707</v>
      </c>
      <c r="F2670" t="s">
        <v>8219</v>
      </c>
      <c r="G2670" t="s">
        <v>8229</v>
      </c>
      <c r="H2670" t="s">
        <v>8251</v>
      </c>
      <c r="I2670">
        <v>1447079520</v>
      </c>
      <c r="J2670" s="10">
        <f t="shared" si="164"/>
        <v>42317.60555555555</v>
      </c>
      <c r="K2670">
        <v>1443449265</v>
      </c>
      <c r="L2670" s="10">
        <f t="shared" si="165"/>
        <v>42275.588715277772</v>
      </c>
      <c r="M2670" t="b">
        <v>0</v>
      </c>
      <c r="N2670">
        <v>28</v>
      </c>
      <c r="O2670" t="b">
        <v>1</v>
      </c>
      <c r="P2670" t="s">
        <v>8302</v>
      </c>
      <c r="Q2670" s="5">
        <f t="shared" si="166"/>
        <v>1.7070000000000001</v>
      </c>
      <c r="R2670" s="6">
        <f t="shared" si="167"/>
        <v>60.964285714285715</v>
      </c>
      <c r="S2670" t="s">
        <v>8319</v>
      </c>
      <c r="T2670" t="s">
        <v>8356</v>
      </c>
    </row>
    <row r="2671" spans="1:20" ht="43.2" x14ac:dyDescent="0.3">
      <c r="A2671">
        <v>2669</v>
      </c>
      <c r="B2671" s="3" t="s">
        <v>2669</v>
      </c>
      <c r="C2671" s="3" t="s">
        <v>6779</v>
      </c>
      <c r="D2671">
        <v>800</v>
      </c>
      <c r="E2671">
        <v>1001</v>
      </c>
      <c r="F2671" t="s">
        <v>8219</v>
      </c>
      <c r="G2671" t="s">
        <v>8224</v>
      </c>
      <c r="H2671" t="s">
        <v>8246</v>
      </c>
      <c r="I2671">
        <v>1452387096</v>
      </c>
      <c r="J2671" s="10">
        <f t="shared" si="164"/>
        <v>42379.035833333335</v>
      </c>
      <c r="K2671">
        <v>1447203096</v>
      </c>
      <c r="L2671" s="10">
        <f t="shared" si="165"/>
        <v>42319.035833333335</v>
      </c>
      <c r="M2671" t="b">
        <v>0</v>
      </c>
      <c r="N2671">
        <v>11</v>
      </c>
      <c r="O2671" t="b">
        <v>1</v>
      </c>
      <c r="P2671" t="s">
        <v>8302</v>
      </c>
      <c r="Q2671" s="5">
        <f t="shared" si="166"/>
        <v>1.25125</v>
      </c>
      <c r="R2671" s="6">
        <f t="shared" si="167"/>
        <v>91</v>
      </c>
      <c r="S2671" t="s">
        <v>8319</v>
      </c>
      <c r="T2671" t="s">
        <v>8356</v>
      </c>
    </row>
    <row r="2672" spans="1:20" ht="43.2" x14ac:dyDescent="0.3">
      <c r="A2672">
        <v>2670</v>
      </c>
      <c r="B2672" s="3" t="s">
        <v>2670</v>
      </c>
      <c r="C2672" s="3" t="s">
        <v>6780</v>
      </c>
      <c r="D2672">
        <v>38888</v>
      </c>
      <c r="E2672">
        <v>2495</v>
      </c>
      <c r="F2672" t="s">
        <v>8221</v>
      </c>
      <c r="G2672" t="s">
        <v>8226</v>
      </c>
      <c r="H2672" t="s">
        <v>8248</v>
      </c>
      <c r="I2672">
        <v>1406593780</v>
      </c>
      <c r="J2672" s="10">
        <f t="shared" si="164"/>
        <v>41849.020601851851</v>
      </c>
      <c r="K2672">
        <v>1404174580</v>
      </c>
      <c r="L2672" s="10">
        <f t="shared" si="165"/>
        <v>41821.020601851851</v>
      </c>
      <c r="M2672" t="b">
        <v>1</v>
      </c>
      <c r="N2672">
        <v>60</v>
      </c>
      <c r="O2672" t="b">
        <v>0</v>
      </c>
      <c r="P2672" t="s">
        <v>8302</v>
      </c>
      <c r="Q2672" s="5">
        <f t="shared" si="166"/>
        <v>6.4158609339642042E-2</v>
      </c>
      <c r="R2672" s="6">
        <f t="shared" si="167"/>
        <v>41.583333333333336</v>
      </c>
      <c r="S2672" t="s">
        <v>8319</v>
      </c>
      <c r="T2672" t="s">
        <v>8356</v>
      </c>
    </row>
    <row r="2673" spans="1:20" ht="43.2" x14ac:dyDescent="0.3">
      <c r="A2673">
        <v>2671</v>
      </c>
      <c r="B2673" s="3" t="s">
        <v>2671</v>
      </c>
      <c r="C2673" s="3" t="s">
        <v>6781</v>
      </c>
      <c r="D2673">
        <v>25000</v>
      </c>
      <c r="E2673">
        <v>2836</v>
      </c>
      <c r="F2673" t="s">
        <v>8221</v>
      </c>
      <c r="G2673" t="s">
        <v>8224</v>
      </c>
      <c r="H2673" t="s">
        <v>8246</v>
      </c>
      <c r="I2673">
        <v>1419017880</v>
      </c>
      <c r="J2673" s="10">
        <f t="shared" si="164"/>
        <v>41992.818055555559</v>
      </c>
      <c r="K2673">
        <v>1416419916</v>
      </c>
      <c r="L2673" s="10">
        <f t="shared" si="165"/>
        <v>41962.749027777783</v>
      </c>
      <c r="M2673" t="b">
        <v>1</v>
      </c>
      <c r="N2673">
        <v>84</v>
      </c>
      <c r="O2673" t="b">
        <v>0</v>
      </c>
      <c r="P2673" t="s">
        <v>8302</v>
      </c>
      <c r="Q2673" s="5">
        <f t="shared" si="166"/>
        <v>0.11344</v>
      </c>
      <c r="R2673" s="6">
        <f t="shared" si="167"/>
        <v>33.761904761904759</v>
      </c>
      <c r="S2673" t="s">
        <v>8319</v>
      </c>
      <c r="T2673" t="s">
        <v>8356</v>
      </c>
    </row>
    <row r="2674" spans="1:20" ht="43.2" x14ac:dyDescent="0.3">
      <c r="A2674">
        <v>2672</v>
      </c>
      <c r="B2674" s="3" t="s">
        <v>2672</v>
      </c>
      <c r="C2674" s="3" t="s">
        <v>6782</v>
      </c>
      <c r="D2674">
        <v>10000</v>
      </c>
      <c r="E2674">
        <v>3319</v>
      </c>
      <c r="F2674" t="s">
        <v>8221</v>
      </c>
      <c r="G2674" t="s">
        <v>8224</v>
      </c>
      <c r="H2674" t="s">
        <v>8246</v>
      </c>
      <c r="I2674">
        <v>1451282400</v>
      </c>
      <c r="J2674" s="10">
        <f t="shared" si="164"/>
        <v>42366.25</v>
      </c>
      <c r="K2674">
        <v>1449436390</v>
      </c>
      <c r="L2674" s="10">
        <f t="shared" si="165"/>
        <v>42344.884143518517</v>
      </c>
      <c r="M2674" t="b">
        <v>1</v>
      </c>
      <c r="N2674">
        <v>47</v>
      </c>
      <c r="O2674" t="b">
        <v>0</v>
      </c>
      <c r="P2674" t="s">
        <v>8302</v>
      </c>
      <c r="Q2674" s="5">
        <f t="shared" si="166"/>
        <v>0.33189999999999997</v>
      </c>
      <c r="R2674" s="6">
        <f t="shared" si="167"/>
        <v>70.61702127659575</v>
      </c>
      <c r="S2674" t="s">
        <v>8319</v>
      </c>
      <c r="T2674" t="s">
        <v>8356</v>
      </c>
    </row>
    <row r="2675" spans="1:20" ht="43.2" x14ac:dyDescent="0.3">
      <c r="A2675">
        <v>2673</v>
      </c>
      <c r="B2675" s="3" t="s">
        <v>2673</v>
      </c>
      <c r="C2675" s="3" t="s">
        <v>6783</v>
      </c>
      <c r="D2675">
        <v>40000</v>
      </c>
      <c r="E2675">
        <v>11032</v>
      </c>
      <c r="F2675" t="s">
        <v>8221</v>
      </c>
      <c r="G2675" t="s">
        <v>8224</v>
      </c>
      <c r="H2675" t="s">
        <v>8246</v>
      </c>
      <c r="I2675">
        <v>1414622700</v>
      </c>
      <c r="J2675" s="10">
        <f t="shared" si="164"/>
        <v>41941.947916666664</v>
      </c>
      <c r="K2675">
        <v>1412081999</v>
      </c>
      <c r="L2675" s="10">
        <f t="shared" si="165"/>
        <v>41912.541655092595</v>
      </c>
      <c r="M2675" t="b">
        <v>1</v>
      </c>
      <c r="N2675">
        <v>66</v>
      </c>
      <c r="O2675" t="b">
        <v>0</v>
      </c>
      <c r="P2675" t="s">
        <v>8302</v>
      </c>
      <c r="Q2675" s="5">
        <f t="shared" si="166"/>
        <v>0.27579999999999999</v>
      </c>
      <c r="R2675" s="6">
        <f t="shared" si="167"/>
        <v>167.15151515151516</v>
      </c>
      <c r="S2675" t="s">
        <v>8319</v>
      </c>
      <c r="T2675" t="s">
        <v>8356</v>
      </c>
    </row>
    <row r="2676" spans="1:20" ht="57.6" x14ac:dyDescent="0.3">
      <c r="A2676">
        <v>2674</v>
      </c>
      <c r="B2676" s="3" t="s">
        <v>2674</v>
      </c>
      <c r="C2676" s="3" t="s">
        <v>6784</v>
      </c>
      <c r="D2676">
        <v>35000</v>
      </c>
      <c r="E2676">
        <v>21994</v>
      </c>
      <c r="F2676" t="s">
        <v>8221</v>
      </c>
      <c r="G2676" t="s">
        <v>8224</v>
      </c>
      <c r="H2676" t="s">
        <v>8246</v>
      </c>
      <c r="I2676">
        <v>1467694740</v>
      </c>
      <c r="J2676" s="10">
        <f t="shared" si="164"/>
        <v>42556.207638888889</v>
      </c>
      <c r="K2676">
        <v>1465398670</v>
      </c>
      <c r="L2676" s="10">
        <f t="shared" si="165"/>
        <v>42529.632754629631</v>
      </c>
      <c r="M2676" t="b">
        <v>1</v>
      </c>
      <c r="N2676">
        <v>171</v>
      </c>
      <c r="O2676" t="b">
        <v>0</v>
      </c>
      <c r="P2676" t="s">
        <v>8302</v>
      </c>
      <c r="Q2676" s="5">
        <f t="shared" si="166"/>
        <v>0.62839999999999996</v>
      </c>
      <c r="R2676" s="6">
        <f t="shared" si="167"/>
        <v>128.61988304093566</v>
      </c>
      <c r="S2676" t="s">
        <v>8319</v>
      </c>
      <c r="T2676" t="s">
        <v>8356</v>
      </c>
    </row>
    <row r="2677" spans="1:20" ht="57.6" x14ac:dyDescent="0.3">
      <c r="A2677">
        <v>2675</v>
      </c>
      <c r="B2677" s="3" t="s">
        <v>2675</v>
      </c>
      <c r="C2677" s="3" t="s">
        <v>6785</v>
      </c>
      <c r="D2677">
        <v>25000</v>
      </c>
      <c r="E2677">
        <v>1897</v>
      </c>
      <c r="F2677" t="s">
        <v>8221</v>
      </c>
      <c r="G2677" t="s">
        <v>8224</v>
      </c>
      <c r="H2677" t="s">
        <v>8246</v>
      </c>
      <c r="I2677">
        <v>1415655289</v>
      </c>
      <c r="J2677" s="10">
        <f t="shared" si="164"/>
        <v>41953.899178240739</v>
      </c>
      <c r="K2677">
        <v>1413059689</v>
      </c>
      <c r="L2677" s="10">
        <f t="shared" si="165"/>
        <v>41923.857511574075</v>
      </c>
      <c r="M2677" t="b">
        <v>1</v>
      </c>
      <c r="N2677">
        <v>29</v>
      </c>
      <c r="O2677" t="b">
        <v>0</v>
      </c>
      <c r="P2677" t="s">
        <v>8302</v>
      </c>
      <c r="Q2677" s="5">
        <f t="shared" si="166"/>
        <v>7.5880000000000003E-2</v>
      </c>
      <c r="R2677" s="6">
        <f t="shared" si="167"/>
        <v>65.41379310344827</v>
      </c>
      <c r="S2677" t="s">
        <v>8319</v>
      </c>
      <c r="T2677" t="s">
        <v>8356</v>
      </c>
    </row>
    <row r="2678" spans="1:20" ht="43.2" x14ac:dyDescent="0.3">
      <c r="A2678">
        <v>2676</v>
      </c>
      <c r="B2678" s="3" t="s">
        <v>2676</v>
      </c>
      <c r="C2678" s="3" t="s">
        <v>6786</v>
      </c>
      <c r="D2678">
        <v>2100</v>
      </c>
      <c r="E2678">
        <v>1058</v>
      </c>
      <c r="F2678" t="s">
        <v>8221</v>
      </c>
      <c r="G2678" t="s">
        <v>8229</v>
      </c>
      <c r="H2678" t="s">
        <v>8251</v>
      </c>
      <c r="I2678">
        <v>1463929174</v>
      </c>
      <c r="J2678" s="10">
        <f t="shared" si="164"/>
        <v>42512.624699074076</v>
      </c>
      <c r="K2678">
        <v>1461337174</v>
      </c>
      <c r="L2678" s="10">
        <f t="shared" si="165"/>
        <v>42482.624699074076</v>
      </c>
      <c r="M2678" t="b">
        <v>0</v>
      </c>
      <c r="N2678">
        <v>9</v>
      </c>
      <c r="O2678" t="b">
        <v>0</v>
      </c>
      <c r="P2678" t="s">
        <v>8302</v>
      </c>
      <c r="Q2678" s="5">
        <f t="shared" si="166"/>
        <v>0.50380952380952382</v>
      </c>
      <c r="R2678" s="6">
        <f t="shared" si="167"/>
        <v>117.55555555555556</v>
      </c>
      <c r="S2678" t="s">
        <v>8319</v>
      </c>
      <c r="T2678" t="s">
        <v>8356</v>
      </c>
    </row>
    <row r="2679" spans="1:20" ht="43.2" x14ac:dyDescent="0.3">
      <c r="A2679">
        <v>2677</v>
      </c>
      <c r="B2679" s="3" t="s">
        <v>2677</v>
      </c>
      <c r="C2679" s="3" t="s">
        <v>6787</v>
      </c>
      <c r="D2679">
        <v>19500</v>
      </c>
      <c r="E2679">
        <v>3415</v>
      </c>
      <c r="F2679" t="s">
        <v>8221</v>
      </c>
      <c r="G2679" t="s">
        <v>8224</v>
      </c>
      <c r="H2679" t="s">
        <v>8246</v>
      </c>
      <c r="I2679">
        <v>1404348143</v>
      </c>
      <c r="J2679" s="10">
        <f t="shared" si="164"/>
        <v>41823.029432870368</v>
      </c>
      <c r="K2679">
        <v>1401756143</v>
      </c>
      <c r="L2679" s="10">
        <f t="shared" si="165"/>
        <v>41793.029432870368</v>
      </c>
      <c r="M2679" t="b">
        <v>0</v>
      </c>
      <c r="N2679">
        <v>27</v>
      </c>
      <c r="O2679" t="b">
        <v>0</v>
      </c>
      <c r="P2679" t="s">
        <v>8302</v>
      </c>
      <c r="Q2679" s="5">
        <f t="shared" si="166"/>
        <v>0.17512820512820512</v>
      </c>
      <c r="R2679" s="6">
        <f t="shared" si="167"/>
        <v>126.48148148148148</v>
      </c>
      <c r="S2679" t="s">
        <v>8319</v>
      </c>
      <c r="T2679" t="s">
        <v>8356</v>
      </c>
    </row>
    <row r="2680" spans="1:20" ht="43.2" x14ac:dyDescent="0.3">
      <c r="A2680">
        <v>2678</v>
      </c>
      <c r="B2680" s="3" t="s">
        <v>2678</v>
      </c>
      <c r="C2680" s="3" t="s">
        <v>6788</v>
      </c>
      <c r="D2680">
        <v>8000000</v>
      </c>
      <c r="E2680">
        <v>1100</v>
      </c>
      <c r="F2680" t="s">
        <v>8221</v>
      </c>
      <c r="G2680" t="s">
        <v>8227</v>
      </c>
      <c r="H2680" t="s">
        <v>8249</v>
      </c>
      <c r="I2680">
        <v>1443121765</v>
      </c>
      <c r="J2680" s="10">
        <f t="shared" si="164"/>
        <v>42271.798206018517</v>
      </c>
      <c r="K2680">
        <v>1440529765</v>
      </c>
      <c r="L2680" s="10">
        <f t="shared" si="165"/>
        <v>42241.798206018517</v>
      </c>
      <c r="M2680" t="b">
        <v>0</v>
      </c>
      <c r="N2680">
        <v>2</v>
      </c>
      <c r="O2680" t="b">
        <v>0</v>
      </c>
      <c r="P2680" t="s">
        <v>8302</v>
      </c>
      <c r="Q2680" s="5">
        <f t="shared" si="166"/>
        <v>1.3750000000000001E-4</v>
      </c>
      <c r="R2680" s="6">
        <f t="shared" si="167"/>
        <v>550</v>
      </c>
      <c r="S2680" t="s">
        <v>8319</v>
      </c>
      <c r="T2680" t="s">
        <v>8356</v>
      </c>
    </row>
    <row r="2681" spans="1:20" ht="57.6" x14ac:dyDescent="0.3">
      <c r="A2681">
        <v>2679</v>
      </c>
      <c r="B2681" s="3" t="s">
        <v>2679</v>
      </c>
      <c r="C2681" s="3" t="s">
        <v>6789</v>
      </c>
      <c r="D2681">
        <v>40000</v>
      </c>
      <c r="E2681">
        <v>132</v>
      </c>
      <c r="F2681" t="s">
        <v>8221</v>
      </c>
      <c r="G2681" t="s">
        <v>8224</v>
      </c>
      <c r="H2681" t="s">
        <v>8246</v>
      </c>
      <c r="I2681">
        <v>1425081694</v>
      </c>
      <c r="J2681" s="10">
        <f t="shared" si="164"/>
        <v>42063.001087962963</v>
      </c>
      <c r="K2681">
        <v>1422489694</v>
      </c>
      <c r="L2681" s="10">
        <f t="shared" si="165"/>
        <v>42033.001087962963</v>
      </c>
      <c r="M2681" t="b">
        <v>0</v>
      </c>
      <c r="N2681">
        <v>3</v>
      </c>
      <c r="O2681" t="b">
        <v>0</v>
      </c>
      <c r="P2681" t="s">
        <v>8302</v>
      </c>
      <c r="Q2681" s="5">
        <f t="shared" si="166"/>
        <v>3.3E-3</v>
      </c>
      <c r="R2681" s="6">
        <f t="shared" si="167"/>
        <v>44</v>
      </c>
      <c r="S2681" t="s">
        <v>8319</v>
      </c>
      <c r="T2681" t="s">
        <v>8356</v>
      </c>
    </row>
    <row r="2682" spans="1:20" x14ac:dyDescent="0.3">
      <c r="A2682">
        <v>2680</v>
      </c>
      <c r="B2682" s="3" t="s">
        <v>2680</v>
      </c>
      <c r="C2682" s="3" t="s">
        <v>6790</v>
      </c>
      <c r="D2682">
        <v>32000</v>
      </c>
      <c r="E2682">
        <v>276</v>
      </c>
      <c r="F2682" t="s">
        <v>8221</v>
      </c>
      <c r="G2682" t="s">
        <v>8227</v>
      </c>
      <c r="H2682" t="s">
        <v>8249</v>
      </c>
      <c r="I2682">
        <v>1459915491</v>
      </c>
      <c r="J2682" s="10">
        <f t="shared" si="164"/>
        <v>42466.170034722221</v>
      </c>
      <c r="K2682">
        <v>1457327091</v>
      </c>
      <c r="L2682" s="10">
        <f t="shared" si="165"/>
        <v>42436.211701388893</v>
      </c>
      <c r="M2682" t="b">
        <v>0</v>
      </c>
      <c r="N2682">
        <v>4</v>
      </c>
      <c r="O2682" t="b">
        <v>0</v>
      </c>
      <c r="P2682" t="s">
        <v>8302</v>
      </c>
      <c r="Q2682" s="5">
        <f t="shared" si="166"/>
        <v>8.6250000000000007E-3</v>
      </c>
      <c r="R2682" s="6">
        <f t="shared" si="167"/>
        <v>69</v>
      </c>
      <c r="S2682" t="s">
        <v>8319</v>
      </c>
      <c r="T2682" t="s">
        <v>8356</v>
      </c>
    </row>
    <row r="2683" spans="1:20" ht="43.2" x14ac:dyDescent="0.3">
      <c r="A2683">
        <v>2681</v>
      </c>
      <c r="B2683" s="3" t="s">
        <v>2681</v>
      </c>
      <c r="C2683" s="3" t="s">
        <v>6791</v>
      </c>
      <c r="D2683">
        <v>8000</v>
      </c>
      <c r="E2683">
        <v>55</v>
      </c>
      <c r="F2683" t="s">
        <v>8221</v>
      </c>
      <c r="G2683" t="s">
        <v>8224</v>
      </c>
      <c r="H2683" t="s">
        <v>8246</v>
      </c>
      <c r="I2683">
        <v>1405027750</v>
      </c>
      <c r="J2683" s="10">
        <f t="shared" si="164"/>
        <v>41830.895254629628</v>
      </c>
      <c r="K2683">
        <v>1402867750</v>
      </c>
      <c r="L2683" s="10">
        <f t="shared" si="165"/>
        <v>41805.895254629628</v>
      </c>
      <c r="M2683" t="b">
        <v>0</v>
      </c>
      <c r="N2683">
        <v>2</v>
      </c>
      <c r="O2683" t="b">
        <v>0</v>
      </c>
      <c r="P2683" t="s">
        <v>8284</v>
      </c>
      <c r="Q2683" s="5">
        <f t="shared" si="166"/>
        <v>6.875E-3</v>
      </c>
      <c r="R2683" s="6">
        <f t="shared" si="167"/>
        <v>27.5</v>
      </c>
      <c r="S2683" t="s">
        <v>8336</v>
      </c>
      <c r="T2683" t="s">
        <v>8337</v>
      </c>
    </row>
    <row r="2684" spans="1:20" ht="43.2" x14ac:dyDescent="0.3">
      <c r="A2684">
        <v>2682</v>
      </c>
      <c r="B2684" s="3" t="s">
        <v>2682</v>
      </c>
      <c r="C2684" s="3" t="s">
        <v>6792</v>
      </c>
      <c r="D2684">
        <v>6000</v>
      </c>
      <c r="E2684">
        <v>1698</v>
      </c>
      <c r="F2684" t="s">
        <v>8221</v>
      </c>
      <c r="G2684" t="s">
        <v>8224</v>
      </c>
      <c r="H2684" t="s">
        <v>8246</v>
      </c>
      <c r="I2684">
        <v>1416635940</v>
      </c>
      <c r="J2684" s="10">
        <f t="shared" si="164"/>
        <v>41965.249305555553</v>
      </c>
      <c r="K2684">
        <v>1413838540</v>
      </c>
      <c r="L2684" s="10">
        <f t="shared" si="165"/>
        <v>41932.871990740743</v>
      </c>
      <c r="M2684" t="b">
        <v>0</v>
      </c>
      <c r="N2684">
        <v>20</v>
      </c>
      <c r="O2684" t="b">
        <v>0</v>
      </c>
      <c r="P2684" t="s">
        <v>8284</v>
      </c>
      <c r="Q2684" s="5">
        <f t="shared" si="166"/>
        <v>0.28299999999999997</v>
      </c>
      <c r="R2684" s="6">
        <f t="shared" si="167"/>
        <v>84.9</v>
      </c>
      <c r="S2684" t="s">
        <v>8336</v>
      </c>
      <c r="T2684" t="s">
        <v>8337</v>
      </c>
    </row>
    <row r="2685" spans="1:20" ht="43.2" x14ac:dyDescent="0.3">
      <c r="A2685">
        <v>2683</v>
      </c>
      <c r="B2685" s="3" t="s">
        <v>2683</v>
      </c>
      <c r="C2685" s="3" t="s">
        <v>6793</v>
      </c>
      <c r="D2685">
        <v>15000</v>
      </c>
      <c r="E2685">
        <v>36</v>
      </c>
      <c r="F2685" t="s">
        <v>8221</v>
      </c>
      <c r="G2685" t="s">
        <v>8224</v>
      </c>
      <c r="H2685" t="s">
        <v>8246</v>
      </c>
      <c r="I2685">
        <v>1425233240</v>
      </c>
      <c r="J2685" s="10">
        <f t="shared" si="164"/>
        <v>42064.75509259259</v>
      </c>
      <c r="K2685">
        <v>1422641240</v>
      </c>
      <c r="L2685" s="10">
        <f t="shared" si="165"/>
        <v>42034.75509259259</v>
      </c>
      <c r="M2685" t="b">
        <v>0</v>
      </c>
      <c r="N2685">
        <v>3</v>
      </c>
      <c r="O2685" t="b">
        <v>0</v>
      </c>
      <c r="P2685" t="s">
        <v>8284</v>
      </c>
      <c r="Q2685" s="5">
        <f t="shared" si="166"/>
        <v>2.3999999999999998E-3</v>
      </c>
      <c r="R2685" s="6">
        <f t="shared" si="167"/>
        <v>12</v>
      </c>
      <c r="S2685" t="s">
        <v>8336</v>
      </c>
      <c r="T2685" t="s">
        <v>8337</v>
      </c>
    </row>
    <row r="2686" spans="1:20" ht="43.2" x14ac:dyDescent="0.3">
      <c r="A2686">
        <v>2684</v>
      </c>
      <c r="B2686" s="3" t="s">
        <v>2684</v>
      </c>
      <c r="C2686" s="3" t="s">
        <v>6794</v>
      </c>
      <c r="D2686">
        <v>70000</v>
      </c>
      <c r="E2686">
        <v>800</v>
      </c>
      <c r="F2686" t="s">
        <v>8221</v>
      </c>
      <c r="G2686" t="s">
        <v>8224</v>
      </c>
      <c r="H2686" t="s">
        <v>8246</v>
      </c>
      <c r="I2686">
        <v>1407621425</v>
      </c>
      <c r="J2686" s="10">
        <f t="shared" si="164"/>
        <v>41860.914641203701</v>
      </c>
      <c r="K2686">
        <v>1404165425</v>
      </c>
      <c r="L2686" s="10">
        <f t="shared" si="165"/>
        <v>41820.914641203701</v>
      </c>
      <c r="M2686" t="b">
        <v>0</v>
      </c>
      <c r="N2686">
        <v>4</v>
      </c>
      <c r="O2686" t="b">
        <v>0</v>
      </c>
      <c r="P2686" t="s">
        <v>8284</v>
      </c>
      <c r="Q2686" s="5">
        <f t="shared" si="166"/>
        <v>1.1428571428571429E-2</v>
      </c>
      <c r="R2686" s="6">
        <f t="shared" si="167"/>
        <v>200</v>
      </c>
      <c r="S2686" t="s">
        <v>8336</v>
      </c>
      <c r="T2686" t="s">
        <v>8337</v>
      </c>
    </row>
    <row r="2687" spans="1:20" ht="43.2" x14ac:dyDescent="0.3">
      <c r="A2687">
        <v>2685</v>
      </c>
      <c r="B2687" s="3" t="s">
        <v>2685</v>
      </c>
      <c r="C2687" s="3" t="s">
        <v>6795</v>
      </c>
      <c r="D2687">
        <v>50000</v>
      </c>
      <c r="E2687">
        <v>10</v>
      </c>
      <c r="F2687" t="s">
        <v>8221</v>
      </c>
      <c r="G2687" t="s">
        <v>8224</v>
      </c>
      <c r="H2687" t="s">
        <v>8246</v>
      </c>
      <c r="I2687">
        <v>1430149330</v>
      </c>
      <c r="J2687" s="10">
        <f t="shared" si="164"/>
        <v>42121.654282407413</v>
      </c>
      <c r="K2687">
        <v>1424968930</v>
      </c>
      <c r="L2687" s="10">
        <f t="shared" si="165"/>
        <v>42061.69594907407</v>
      </c>
      <c r="M2687" t="b">
        <v>0</v>
      </c>
      <c r="N2687">
        <v>1</v>
      </c>
      <c r="O2687" t="b">
        <v>0</v>
      </c>
      <c r="P2687" t="s">
        <v>8284</v>
      </c>
      <c r="Q2687" s="5">
        <f t="shared" si="166"/>
        <v>2.0000000000000001E-4</v>
      </c>
      <c r="R2687" s="6">
        <f t="shared" si="167"/>
        <v>10</v>
      </c>
      <c r="S2687" t="s">
        <v>8336</v>
      </c>
      <c r="T2687" t="s">
        <v>8337</v>
      </c>
    </row>
    <row r="2688" spans="1:20" ht="43.2" x14ac:dyDescent="0.3">
      <c r="A2688">
        <v>2686</v>
      </c>
      <c r="B2688" s="3" t="s">
        <v>2686</v>
      </c>
      <c r="C2688" s="3" t="s">
        <v>6796</v>
      </c>
      <c r="D2688">
        <v>30000</v>
      </c>
      <c r="E2688">
        <v>0</v>
      </c>
      <c r="F2688" t="s">
        <v>8221</v>
      </c>
      <c r="G2688" t="s">
        <v>8224</v>
      </c>
      <c r="H2688" t="s">
        <v>8246</v>
      </c>
      <c r="I2688">
        <v>1412119423</v>
      </c>
      <c r="J2688" s="10">
        <f t="shared" si="164"/>
        <v>41912.974803240737</v>
      </c>
      <c r="K2688">
        <v>1410391423</v>
      </c>
      <c r="L2688" s="10">
        <f t="shared" si="165"/>
        <v>41892.974803240737</v>
      </c>
      <c r="M2688" t="b">
        <v>0</v>
      </c>
      <c r="N2688">
        <v>0</v>
      </c>
      <c r="O2688" t="b">
        <v>0</v>
      </c>
      <c r="P2688" t="s">
        <v>8284</v>
      </c>
      <c r="Q2688" s="5">
        <f t="shared" si="166"/>
        <v>0</v>
      </c>
      <c r="R2688" s="6" t="e">
        <f t="shared" si="167"/>
        <v>#DIV/0!</v>
      </c>
      <c r="S2688" t="s">
        <v>8336</v>
      </c>
      <c r="T2688" t="s">
        <v>8337</v>
      </c>
    </row>
    <row r="2689" spans="1:20" ht="43.2" x14ac:dyDescent="0.3">
      <c r="A2689">
        <v>2687</v>
      </c>
      <c r="B2689" s="3" t="s">
        <v>2687</v>
      </c>
      <c r="C2689" s="3" t="s">
        <v>6797</v>
      </c>
      <c r="D2689">
        <v>15000</v>
      </c>
      <c r="E2689">
        <v>0</v>
      </c>
      <c r="F2689" t="s">
        <v>8221</v>
      </c>
      <c r="G2689" t="s">
        <v>8224</v>
      </c>
      <c r="H2689" t="s">
        <v>8246</v>
      </c>
      <c r="I2689">
        <v>1435591318</v>
      </c>
      <c r="J2689" s="10">
        <f t="shared" si="164"/>
        <v>42184.64025462963</v>
      </c>
      <c r="K2689">
        <v>1432999318</v>
      </c>
      <c r="L2689" s="10">
        <f t="shared" si="165"/>
        <v>42154.64025462963</v>
      </c>
      <c r="M2689" t="b">
        <v>0</v>
      </c>
      <c r="N2689">
        <v>0</v>
      </c>
      <c r="O2689" t="b">
        <v>0</v>
      </c>
      <c r="P2689" t="s">
        <v>8284</v>
      </c>
      <c r="Q2689" s="5">
        <f t="shared" si="166"/>
        <v>0</v>
      </c>
      <c r="R2689" s="6" t="e">
        <f t="shared" si="167"/>
        <v>#DIV/0!</v>
      </c>
      <c r="S2689" t="s">
        <v>8336</v>
      </c>
      <c r="T2689" t="s">
        <v>8337</v>
      </c>
    </row>
    <row r="2690" spans="1:20" ht="28.8" x14ac:dyDescent="0.3">
      <c r="A2690">
        <v>2688</v>
      </c>
      <c r="B2690" s="3" t="s">
        <v>2688</v>
      </c>
      <c r="C2690" s="3" t="s">
        <v>6798</v>
      </c>
      <c r="D2690">
        <v>50000</v>
      </c>
      <c r="E2690">
        <v>74</v>
      </c>
      <c r="F2690" t="s">
        <v>8221</v>
      </c>
      <c r="G2690" t="s">
        <v>8224</v>
      </c>
      <c r="H2690" t="s">
        <v>8246</v>
      </c>
      <c r="I2690">
        <v>1424746800</v>
      </c>
      <c r="J2690" s="10">
        <f t="shared" si="164"/>
        <v>42059.125</v>
      </c>
      <c r="K2690">
        <v>1422067870</v>
      </c>
      <c r="L2690" s="10">
        <f t="shared" si="165"/>
        <v>42028.118865740747</v>
      </c>
      <c r="M2690" t="b">
        <v>0</v>
      </c>
      <c r="N2690">
        <v>14</v>
      </c>
      <c r="O2690" t="b">
        <v>0</v>
      </c>
      <c r="P2690" t="s">
        <v>8284</v>
      </c>
      <c r="Q2690" s="5">
        <f t="shared" si="166"/>
        <v>1.48E-3</v>
      </c>
      <c r="R2690" s="6">
        <f t="shared" si="167"/>
        <v>5.2857142857142856</v>
      </c>
      <c r="S2690" t="s">
        <v>8336</v>
      </c>
      <c r="T2690" t="s">
        <v>8337</v>
      </c>
    </row>
    <row r="2691" spans="1:20" ht="43.2" x14ac:dyDescent="0.3">
      <c r="A2691">
        <v>2689</v>
      </c>
      <c r="B2691" s="3" t="s">
        <v>2689</v>
      </c>
      <c r="C2691" s="3" t="s">
        <v>6799</v>
      </c>
      <c r="D2691">
        <v>35000</v>
      </c>
      <c r="E2691">
        <v>1</v>
      </c>
      <c r="F2691" t="s">
        <v>8221</v>
      </c>
      <c r="G2691" t="s">
        <v>8224</v>
      </c>
      <c r="H2691" t="s">
        <v>8246</v>
      </c>
      <c r="I2691">
        <v>1469919890</v>
      </c>
      <c r="J2691" s="10">
        <f t="shared" ref="J2691:J2754" si="168">(((I2691/60)/60)/24)+DATE(1970,1,1)</f>
        <v>42581.961689814809</v>
      </c>
      <c r="K2691">
        <v>1467327890</v>
      </c>
      <c r="L2691" s="10">
        <f t="shared" ref="L2691:L2754" si="169">(((K2691/60)/60)/24)+DATE(1970,1,1)</f>
        <v>42551.961689814809</v>
      </c>
      <c r="M2691" t="b">
        <v>0</v>
      </c>
      <c r="N2691">
        <v>1</v>
      </c>
      <c r="O2691" t="b">
        <v>0</v>
      </c>
      <c r="P2691" t="s">
        <v>8284</v>
      </c>
      <c r="Q2691" s="5">
        <f t="shared" ref="Q2691:Q2754" si="170">E2691/D2691</f>
        <v>2.8571428571428571E-5</v>
      </c>
      <c r="R2691" s="6">
        <f t="shared" ref="R2691:R2754" si="171">E2691/N2691</f>
        <v>1</v>
      </c>
      <c r="S2691" t="s">
        <v>8336</v>
      </c>
      <c r="T2691" t="s">
        <v>8337</v>
      </c>
    </row>
    <row r="2692" spans="1:20" ht="57.6" x14ac:dyDescent="0.3">
      <c r="A2692">
        <v>2690</v>
      </c>
      <c r="B2692" s="3" t="s">
        <v>2690</v>
      </c>
      <c r="C2692" s="3" t="s">
        <v>6800</v>
      </c>
      <c r="D2692">
        <v>80000</v>
      </c>
      <c r="E2692">
        <v>8586</v>
      </c>
      <c r="F2692" t="s">
        <v>8221</v>
      </c>
      <c r="G2692" t="s">
        <v>8224</v>
      </c>
      <c r="H2692" t="s">
        <v>8246</v>
      </c>
      <c r="I2692">
        <v>1433298676</v>
      </c>
      <c r="J2692" s="10">
        <f t="shared" si="168"/>
        <v>42158.105046296296</v>
      </c>
      <c r="K2692">
        <v>1429410676</v>
      </c>
      <c r="L2692" s="10">
        <f t="shared" si="169"/>
        <v>42113.105046296296</v>
      </c>
      <c r="M2692" t="b">
        <v>0</v>
      </c>
      <c r="N2692">
        <v>118</v>
      </c>
      <c r="O2692" t="b">
        <v>0</v>
      </c>
      <c r="P2692" t="s">
        <v>8284</v>
      </c>
      <c r="Q2692" s="5">
        <f t="shared" si="170"/>
        <v>0.107325</v>
      </c>
      <c r="R2692" s="6">
        <f t="shared" si="171"/>
        <v>72.762711864406782</v>
      </c>
      <c r="S2692" t="s">
        <v>8336</v>
      </c>
      <c r="T2692" t="s">
        <v>8337</v>
      </c>
    </row>
    <row r="2693" spans="1:20" ht="28.8" x14ac:dyDescent="0.3">
      <c r="A2693">
        <v>2691</v>
      </c>
      <c r="B2693" s="3" t="s">
        <v>2691</v>
      </c>
      <c r="C2693" s="3" t="s">
        <v>6801</v>
      </c>
      <c r="D2693">
        <v>65000</v>
      </c>
      <c r="E2693">
        <v>35</v>
      </c>
      <c r="F2693" t="s">
        <v>8221</v>
      </c>
      <c r="G2693" t="s">
        <v>8229</v>
      </c>
      <c r="H2693" t="s">
        <v>8251</v>
      </c>
      <c r="I2693">
        <v>1431278557</v>
      </c>
      <c r="J2693" s="10">
        <f t="shared" si="168"/>
        <v>42134.724039351851</v>
      </c>
      <c r="K2693">
        <v>1427390557</v>
      </c>
      <c r="L2693" s="10">
        <f t="shared" si="169"/>
        <v>42089.724039351851</v>
      </c>
      <c r="M2693" t="b">
        <v>0</v>
      </c>
      <c r="N2693">
        <v>2</v>
      </c>
      <c r="O2693" t="b">
        <v>0</v>
      </c>
      <c r="P2693" t="s">
        <v>8284</v>
      </c>
      <c r="Q2693" s="5">
        <f t="shared" si="170"/>
        <v>5.3846153846153844E-4</v>
      </c>
      <c r="R2693" s="6">
        <f t="shared" si="171"/>
        <v>17.5</v>
      </c>
      <c r="S2693" t="s">
        <v>8336</v>
      </c>
      <c r="T2693" t="s">
        <v>8337</v>
      </c>
    </row>
    <row r="2694" spans="1:20" ht="43.2" x14ac:dyDescent="0.3">
      <c r="A2694">
        <v>2692</v>
      </c>
      <c r="B2694" s="3" t="s">
        <v>2692</v>
      </c>
      <c r="C2694" s="3" t="s">
        <v>6802</v>
      </c>
      <c r="D2694">
        <v>3500</v>
      </c>
      <c r="E2694">
        <v>25</v>
      </c>
      <c r="F2694" t="s">
        <v>8221</v>
      </c>
      <c r="G2694" t="s">
        <v>8224</v>
      </c>
      <c r="H2694" t="s">
        <v>8246</v>
      </c>
      <c r="I2694">
        <v>1427266860</v>
      </c>
      <c r="J2694" s="10">
        <f t="shared" si="168"/>
        <v>42088.292361111111</v>
      </c>
      <c r="K2694">
        <v>1424678460</v>
      </c>
      <c r="L2694" s="10">
        <f t="shared" si="169"/>
        <v>42058.334027777775</v>
      </c>
      <c r="M2694" t="b">
        <v>0</v>
      </c>
      <c r="N2694">
        <v>1</v>
      </c>
      <c r="O2694" t="b">
        <v>0</v>
      </c>
      <c r="P2694" t="s">
        <v>8284</v>
      </c>
      <c r="Q2694" s="5">
        <f t="shared" si="170"/>
        <v>7.1428571428571426E-3</v>
      </c>
      <c r="R2694" s="6">
        <f t="shared" si="171"/>
        <v>25</v>
      </c>
      <c r="S2694" t="s">
        <v>8336</v>
      </c>
      <c r="T2694" t="s">
        <v>8337</v>
      </c>
    </row>
    <row r="2695" spans="1:20" ht="43.2" x14ac:dyDescent="0.3">
      <c r="A2695">
        <v>2693</v>
      </c>
      <c r="B2695" s="3" t="s">
        <v>2693</v>
      </c>
      <c r="C2695" s="3" t="s">
        <v>6803</v>
      </c>
      <c r="D2695">
        <v>5000</v>
      </c>
      <c r="E2695">
        <v>40</v>
      </c>
      <c r="F2695" t="s">
        <v>8221</v>
      </c>
      <c r="G2695" t="s">
        <v>8224</v>
      </c>
      <c r="H2695" t="s">
        <v>8246</v>
      </c>
      <c r="I2695">
        <v>1407899966</v>
      </c>
      <c r="J2695" s="10">
        <f t="shared" si="168"/>
        <v>41864.138495370367</v>
      </c>
      <c r="K2695">
        <v>1405307966</v>
      </c>
      <c r="L2695" s="10">
        <f t="shared" si="169"/>
        <v>41834.138495370367</v>
      </c>
      <c r="M2695" t="b">
        <v>0</v>
      </c>
      <c r="N2695">
        <v>3</v>
      </c>
      <c r="O2695" t="b">
        <v>0</v>
      </c>
      <c r="P2695" t="s">
        <v>8284</v>
      </c>
      <c r="Q2695" s="5">
        <f t="shared" si="170"/>
        <v>8.0000000000000002E-3</v>
      </c>
      <c r="R2695" s="6">
        <f t="shared" si="171"/>
        <v>13.333333333333334</v>
      </c>
      <c r="S2695" t="s">
        <v>8336</v>
      </c>
      <c r="T2695" t="s">
        <v>8337</v>
      </c>
    </row>
    <row r="2696" spans="1:20" ht="57.6" x14ac:dyDescent="0.3">
      <c r="A2696">
        <v>2694</v>
      </c>
      <c r="B2696" s="3" t="s">
        <v>2694</v>
      </c>
      <c r="C2696" s="3" t="s">
        <v>6804</v>
      </c>
      <c r="D2696">
        <v>30000</v>
      </c>
      <c r="E2696">
        <v>1</v>
      </c>
      <c r="F2696" t="s">
        <v>8221</v>
      </c>
      <c r="G2696" t="s">
        <v>8224</v>
      </c>
      <c r="H2696" t="s">
        <v>8246</v>
      </c>
      <c r="I2696">
        <v>1411701739</v>
      </c>
      <c r="J2696" s="10">
        <f t="shared" si="168"/>
        <v>41908.140497685185</v>
      </c>
      <c r="K2696">
        <v>1409109739</v>
      </c>
      <c r="L2696" s="10">
        <f t="shared" si="169"/>
        <v>41878.140497685185</v>
      </c>
      <c r="M2696" t="b">
        <v>0</v>
      </c>
      <c r="N2696">
        <v>1</v>
      </c>
      <c r="O2696" t="b">
        <v>0</v>
      </c>
      <c r="P2696" t="s">
        <v>8284</v>
      </c>
      <c r="Q2696" s="5">
        <f t="shared" si="170"/>
        <v>3.3333333333333335E-5</v>
      </c>
      <c r="R2696" s="6">
        <f t="shared" si="171"/>
        <v>1</v>
      </c>
      <c r="S2696" t="s">
        <v>8336</v>
      </c>
      <c r="T2696" t="s">
        <v>8337</v>
      </c>
    </row>
    <row r="2697" spans="1:20" ht="43.2" x14ac:dyDescent="0.3">
      <c r="A2697">
        <v>2695</v>
      </c>
      <c r="B2697" s="3" t="s">
        <v>2695</v>
      </c>
      <c r="C2697" s="3" t="s">
        <v>6805</v>
      </c>
      <c r="D2697">
        <v>15000</v>
      </c>
      <c r="E2697">
        <v>71</v>
      </c>
      <c r="F2697" t="s">
        <v>8221</v>
      </c>
      <c r="G2697" t="s">
        <v>8224</v>
      </c>
      <c r="H2697" t="s">
        <v>8246</v>
      </c>
      <c r="I2697">
        <v>1428981718</v>
      </c>
      <c r="J2697" s="10">
        <f t="shared" si="168"/>
        <v>42108.14025462963</v>
      </c>
      <c r="K2697">
        <v>1423801318</v>
      </c>
      <c r="L2697" s="10">
        <f t="shared" si="169"/>
        <v>42048.181921296295</v>
      </c>
      <c r="M2697" t="b">
        <v>0</v>
      </c>
      <c r="N2697">
        <v>3</v>
      </c>
      <c r="O2697" t="b">
        <v>0</v>
      </c>
      <c r="P2697" t="s">
        <v>8284</v>
      </c>
      <c r="Q2697" s="5">
        <f t="shared" si="170"/>
        <v>4.7333333333333333E-3</v>
      </c>
      <c r="R2697" s="6">
        <f t="shared" si="171"/>
        <v>23.666666666666668</v>
      </c>
      <c r="S2697" t="s">
        <v>8336</v>
      </c>
      <c r="T2697" t="s">
        <v>8337</v>
      </c>
    </row>
    <row r="2698" spans="1:20" ht="57.6" x14ac:dyDescent="0.3">
      <c r="A2698">
        <v>2696</v>
      </c>
      <c r="B2698" s="3" t="s">
        <v>2696</v>
      </c>
      <c r="C2698" s="3" t="s">
        <v>6806</v>
      </c>
      <c r="D2698">
        <v>60000</v>
      </c>
      <c r="E2698">
        <v>3390</v>
      </c>
      <c r="F2698" t="s">
        <v>8221</v>
      </c>
      <c r="G2698" t="s">
        <v>8224</v>
      </c>
      <c r="H2698" t="s">
        <v>8246</v>
      </c>
      <c r="I2698">
        <v>1419538560</v>
      </c>
      <c r="J2698" s="10">
        <f t="shared" si="168"/>
        <v>41998.844444444447</v>
      </c>
      <c r="K2698">
        <v>1416600960</v>
      </c>
      <c r="L2698" s="10">
        <f t="shared" si="169"/>
        <v>41964.844444444447</v>
      </c>
      <c r="M2698" t="b">
        <v>0</v>
      </c>
      <c r="N2698">
        <v>38</v>
      </c>
      <c r="O2698" t="b">
        <v>0</v>
      </c>
      <c r="P2698" t="s">
        <v>8284</v>
      </c>
      <c r="Q2698" s="5">
        <f t="shared" si="170"/>
        <v>5.6500000000000002E-2</v>
      </c>
      <c r="R2698" s="6">
        <f t="shared" si="171"/>
        <v>89.21052631578948</v>
      </c>
      <c r="S2698" t="s">
        <v>8336</v>
      </c>
      <c r="T2698" t="s">
        <v>8337</v>
      </c>
    </row>
    <row r="2699" spans="1:20" ht="43.2" x14ac:dyDescent="0.3">
      <c r="A2699">
        <v>2697</v>
      </c>
      <c r="B2699" s="3" t="s">
        <v>2697</v>
      </c>
      <c r="C2699" s="3" t="s">
        <v>6807</v>
      </c>
      <c r="D2699">
        <v>23000</v>
      </c>
      <c r="E2699">
        <v>6061</v>
      </c>
      <c r="F2699" t="s">
        <v>8221</v>
      </c>
      <c r="G2699" t="s">
        <v>8224</v>
      </c>
      <c r="H2699" t="s">
        <v>8246</v>
      </c>
      <c r="I2699">
        <v>1438552800</v>
      </c>
      <c r="J2699" s="10">
        <f t="shared" si="168"/>
        <v>42218.916666666672</v>
      </c>
      <c r="K2699">
        <v>1435876423</v>
      </c>
      <c r="L2699" s="10">
        <f t="shared" si="169"/>
        <v>42187.940081018518</v>
      </c>
      <c r="M2699" t="b">
        <v>0</v>
      </c>
      <c r="N2699">
        <v>52</v>
      </c>
      <c r="O2699" t="b">
        <v>0</v>
      </c>
      <c r="P2699" t="s">
        <v>8284</v>
      </c>
      <c r="Q2699" s="5">
        <f t="shared" si="170"/>
        <v>0.26352173913043481</v>
      </c>
      <c r="R2699" s="6">
        <f t="shared" si="171"/>
        <v>116.55769230769231</v>
      </c>
      <c r="S2699" t="s">
        <v>8336</v>
      </c>
      <c r="T2699" t="s">
        <v>8337</v>
      </c>
    </row>
    <row r="2700" spans="1:20" ht="43.2" x14ac:dyDescent="0.3">
      <c r="A2700">
        <v>2698</v>
      </c>
      <c r="B2700" s="3" t="s">
        <v>2698</v>
      </c>
      <c r="C2700" s="3" t="s">
        <v>6808</v>
      </c>
      <c r="D2700">
        <v>8000</v>
      </c>
      <c r="E2700">
        <v>26.01</v>
      </c>
      <c r="F2700" t="s">
        <v>8221</v>
      </c>
      <c r="G2700" t="s">
        <v>8224</v>
      </c>
      <c r="H2700" t="s">
        <v>8246</v>
      </c>
      <c r="I2700">
        <v>1403904808</v>
      </c>
      <c r="J2700" s="10">
        <f t="shared" si="168"/>
        <v>41817.898240740738</v>
      </c>
      <c r="K2700">
        <v>1401312808</v>
      </c>
      <c r="L2700" s="10">
        <f t="shared" si="169"/>
        <v>41787.898240740738</v>
      </c>
      <c r="M2700" t="b">
        <v>0</v>
      </c>
      <c r="N2700">
        <v>2</v>
      </c>
      <c r="O2700" t="b">
        <v>0</v>
      </c>
      <c r="P2700" t="s">
        <v>8284</v>
      </c>
      <c r="Q2700" s="5">
        <f t="shared" si="170"/>
        <v>3.2512500000000002E-3</v>
      </c>
      <c r="R2700" s="6">
        <f t="shared" si="171"/>
        <v>13.005000000000001</v>
      </c>
      <c r="S2700" t="s">
        <v>8336</v>
      </c>
      <c r="T2700" t="s">
        <v>8337</v>
      </c>
    </row>
    <row r="2701" spans="1:20" ht="43.2" x14ac:dyDescent="0.3">
      <c r="A2701">
        <v>2699</v>
      </c>
      <c r="B2701" s="3" t="s">
        <v>2699</v>
      </c>
      <c r="C2701" s="3" t="s">
        <v>6809</v>
      </c>
      <c r="D2701">
        <v>2</v>
      </c>
      <c r="E2701">
        <v>0</v>
      </c>
      <c r="F2701" t="s">
        <v>8221</v>
      </c>
      <c r="G2701" t="s">
        <v>8229</v>
      </c>
      <c r="H2701" t="s">
        <v>8251</v>
      </c>
      <c r="I2701">
        <v>1407533463</v>
      </c>
      <c r="J2701" s="10">
        <f t="shared" si="168"/>
        <v>41859.896562499998</v>
      </c>
      <c r="K2701">
        <v>1404941463</v>
      </c>
      <c r="L2701" s="10">
        <f t="shared" si="169"/>
        <v>41829.896562499998</v>
      </c>
      <c r="M2701" t="b">
        <v>0</v>
      </c>
      <c r="N2701">
        <v>0</v>
      </c>
      <c r="O2701" t="b">
        <v>0</v>
      </c>
      <c r="P2701" t="s">
        <v>8284</v>
      </c>
      <c r="Q2701" s="5">
        <f t="shared" si="170"/>
        <v>0</v>
      </c>
      <c r="R2701" s="6" t="e">
        <f t="shared" si="171"/>
        <v>#DIV/0!</v>
      </c>
      <c r="S2701" t="s">
        <v>8336</v>
      </c>
      <c r="T2701" t="s">
        <v>8337</v>
      </c>
    </row>
    <row r="2702" spans="1:20" ht="43.2" x14ac:dyDescent="0.3">
      <c r="A2702">
        <v>2700</v>
      </c>
      <c r="B2702" s="3" t="s">
        <v>2700</v>
      </c>
      <c r="C2702" s="3" t="s">
        <v>6810</v>
      </c>
      <c r="D2702">
        <v>9999</v>
      </c>
      <c r="E2702">
        <v>70</v>
      </c>
      <c r="F2702" t="s">
        <v>8221</v>
      </c>
      <c r="G2702" t="s">
        <v>8224</v>
      </c>
      <c r="H2702" t="s">
        <v>8246</v>
      </c>
      <c r="I2702">
        <v>1411073972</v>
      </c>
      <c r="J2702" s="10">
        <f t="shared" si="168"/>
        <v>41900.87467592593</v>
      </c>
      <c r="K2702">
        <v>1408481972</v>
      </c>
      <c r="L2702" s="10">
        <f t="shared" si="169"/>
        <v>41870.87467592593</v>
      </c>
      <c r="M2702" t="b">
        <v>0</v>
      </c>
      <c r="N2702">
        <v>4</v>
      </c>
      <c r="O2702" t="b">
        <v>0</v>
      </c>
      <c r="P2702" t="s">
        <v>8284</v>
      </c>
      <c r="Q2702" s="5">
        <f t="shared" si="170"/>
        <v>7.0007000700070005E-3</v>
      </c>
      <c r="R2702" s="6">
        <f t="shared" si="171"/>
        <v>17.5</v>
      </c>
      <c r="S2702" t="s">
        <v>8336</v>
      </c>
      <c r="T2702" t="s">
        <v>8337</v>
      </c>
    </row>
    <row r="2703" spans="1:20" ht="43.2" x14ac:dyDescent="0.3">
      <c r="A2703">
        <v>2701</v>
      </c>
      <c r="B2703" s="3" t="s">
        <v>2701</v>
      </c>
      <c r="C2703" s="3" t="s">
        <v>6811</v>
      </c>
      <c r="D2703">
        <v>3400</v>
      </c>
      <c r="E2703">
        <v>1570</v>
      </c>
      <c r="F2703" t="s">
        <v>8222</v>
      </c>
      <c r="G2703" t="s">
        <v>8241</v>
      </c>
      <c r="H2703" t="s">
        <v>8249</v>
      </c>
      <c r="I2703">
        <v>1491586534</v>
      </c>
      <c r="J2703" s="10">
        <f t="shared" si="168"/>
        <v>42832.733032407406</v>
      </c>
      <c r="K2703">
        <v>1488911734</v>
      </c>
      <c r="L2703" s="10">
        <f t="shared" si="169"/>
        <v>42801.774699074071</v>
      </c>
      <c r="M2703" t="b">
        <v>0</v>
      </c>
      <c r="N2703">
        <v>46</v>
      </c>
      <c r="O2703" t="b">
        <v>0</v>
      </c>
      <c r="P2703" t="s">
        <v>8303</v>
      </c>
      <c r="Q2703" s="5">
        <f t="shared" si="170"/>
        <v>0.46176470588235297</v>
      </c>
      <c r="R2703" s="6">
        <f t="shared" si="171"/>
        <v>34.130434782608695</v>
      </c>
      <c r="S2703" t="s">
        <v>8317</v>
      </c>
      <c r="T2703" t="s">
        <v>8357</v>
      </c>
    </row>
    <row r="2704" spans="1:20" ht="43.2" x14ac:dyDescent="0.3">
      <c r="A2704">
        <v>2702</v>
      </c>
      <c r="B2704" s="3" t="s">
        <v>2702</v>
      </c>
      <c r="C2704" s="3" t="s">
        <v>6812</v>
      </c>
      <c r="D2704">
        <v>10000</v>
      </c>
      <c r="E2704">
        <v>3441</v>
      </c>
      <c r="F2704" t="s">
        <v>8222</v>
      </c>
      <c r="G2704" t="s">
        <v>8224</v>
      </c>
      <c r="H2704" t="s">
        <v>8246</v>
      </c>
      <c r="I2704">
        <v>1491416077</v>
      </c>
      <c r="J2704" s="10">
        <f t="shared" si="168"/>
        <v>42830.760150462964</v>
      </c>
      <c r="K2704">
        <v>1488827677</v>
      </c>
      <c r="L2704" s="10">
        <f t="shared" si="169"/>
        <v>42800.801817129628</v>
      </c>
      <c r="M2704" t="b">
        <v>1</v>
      </c>
      <c r="N2704">
        <v>26</v>
      </c>
      <c r="O2704" t="b">
        <v>0</v>
      </c>
      <c r="P2704" t="s">
        <v>8303</v>
      </c>
      <c r="Q2704" s="5">
        <f t="shared" si="170"/>
        <v>0.34410000000000002</v>
      </c>
      <c r="R2704" s="6">
        <f t="shared" si="171"/>
        <v>132.34615384615384</v>
      </c>
      <c r="S2704" t="s">
        <v>8317</v>
      </c>
      <c r="T2704" t="s">
        <v>8357</v>
      </c>
    </row>
    <row r="2705" spans="1:20" ht="28.8" x14ac:dyDescent="0.3">
      <c r="A2705">
        <v>2703</v>
      </c>
      <c r="B2705" s="3" t="s">
        <v>2703</v>
      </c>
      <c r="C2705" s="3" t="s">
        <v>6813</v>
      </c>
      <c r="D2705">
        <v>40000</v>
      </c>
      <c r="E2705">
        <v>41500</v>
      </c>
      <c r="F2705" t="s">
        <v>8222</v>
      </c>
      <c r="G2705" t="s">
        <v>8238</v>
      </c>
      <c r="H2705" t="s">
        <v>8256</v>
      </c>
      <c r="I2705">
        <v>1490196830</v>
      </c>
      <c r="J2705" s="10">
        <f t="shared" si="168"/>
        <v>42816.648495370369</v>
      </c>
      <c r="K2705">
        <v>1485016430</v>
      </c>
      <c r="L2705" s="10">
        <f t="shared" si="169"/>
        <v>42756.690162037034</v>
      </c>
      <c r="M2705" t="b">
        <v>0</v>
      </c>
      <c r="N2705">
        <v>45</v>
      </c>
      <c r="O2705" t="b">
        <v>0</v>
      </c>
      <c r="P2705" t="s">
        <v>8303</v>
      </c>
      <c r="Q2705" s="5">
        <f t="shared" si="170"/>
        <v>1.0375000000000001</v>
      </c>
      <c r="R2705" s="6">
        <f t="shared" si="171"/>
        <v>922.22222222222217</v>
      </c>
      <c r="S2705" t="s">
        <v>8317</v>
      </c>
      <c r="T2705" t="s">
        <v>8357</v>
      </c>
    </row>
    <row r="2706" spans="1:20" ht="43.2" x14ac:dyDescent="0.3">
      <c r="A2706">
        <v>2704</v>
      </c>
      <c r="B2706" s="3" t="s">
        <v>2704</v>
      </c>
      <c r="C2706" s="3" t="s">
        <v>6814</v>
      </c>
      <c r="D2706">
        <v>19000</v>
      </c>
      <c r="E2706">
        <v>1145</v>
      </c>
      <c r="F2706" t="s">
        <v>8222</v>
      </c>
      <c r="G2706" t="s">
        <v>8224</v>
      </c>
      <c r="H2706" t="s">
        <v>8246</v>
      </c>
      <c r="I2706">
        <v>1491421314</v>
      </c>
      <c r="J2706" s="10">
        <f t="shared" si="168"/>
        <v>42830.820763888885</v>
      </c>
      <c r="K2706">
        <v>1487709714</v>
      </c>
      <c r="L2706" s="10">
        <f t="shared" si="169"/>
        <v>42787.862430555557</v>
      </c>
      <c r="M2706" t="b">
        <v>0</v>
      </c>
      <c r="N2706">
        <v>7</v>
      </c>
      <c r="O2706" t="b">
        <v>0</v>
      </c>
      <c r="P2706" t="s">
        <v>8303</v>
      </c>
      <c r="Q2706" s="5">
        <f t="shared" si="170"/>
        <v>6.0263157894736845E-2</v>
      </c>
      <c r="R2706" s="6">
        <f t="shared" si="171"/>
        <v>163.57142857142858</v>
      </c>
      <c r="S2706" t="s">
        <v>8317</v>
      </c>
      <c r="T2706" t="s">
        <v>8357</v>
      </c>
    </row>
    <row r="2707" spans="1:20" ht="28.8" x14ac:dyDescent="0.3">
      <c r="A2707">
        <v>2705</v>
      </c>
      <c r="B2707" s="3" t="s">
        <v>2705</v>
      </c>
      <c r="C2707" s="3" t="s">
        <v>6815</v>
      </c>
      <c r="D2707">
        <v>16500</v>
      </c>
      <c r="E2707">
        <v>1739</v>
      </c>
      <c r="F2707" t="s">
        <v>8222</v>
      </c>
      <c r="G2707" t="s">
        <v>8224</v>
      </c>
      <c r="H2707" t="s">
        <v>8246</v>
      </c>
      <c r="I2707">
        <v>1490389158</v>
      </c>
      <c r="J2707" s="10">
        <f t="shared" si="168"/>
        <v>42818.874513888892</v>
      </c>
      <c r="K2707">
        <v>1486504758</v>
      </c>
      <c r="L2707" s="10">
        <f t="shared" si="169"/>
        <v>42773.916180555556</v>
      </c>
      <c r="M2707" t="b">
        <v>0</v>
      </c>
      <c r="N2707">
        <v>8</v>
      </c>
      <c r="O2707" t="b">
        <v>0</v>
      </c>
      <c r="P2707" t="s">
        <v>8303</v>
      </c>
      <c r="Q2707" s="5">
        <f t="shared" si="170"/>
        <v>0.10539393939393939</v>
      </c>
      <c r="R2707" s="6">
        <f t="shared" si="171"/>
        <v>217.375</v>
      </c>
      <c r="S2707" t="s">
        <v>8317</v>
      </c>
      <c r="T2707" t="s">
        <v>8357</v>
      </c>
    </row>
    <row r="2708" spans="1:20" ht="43.2" x14ac:dyDescent="0.3">
      <c r="A2708">
        <v>2706</v>
      </c>
      <c r="B2708" s="3" t="s">
        <v>2706</v>
      </c>
      <c r="C2708" s="3" t="s">
        <v>6816</v>
      </c>
      <c r="D2708">
        <v>35000</v>
      </c>
      <c r="E2708">
        <v>39304</v>
      </c>
      <c r="F2708" t="s">
        <v>8219</v>
      </c>
      <c r="G2708" t="s">
        <v>8224</v>
      </c>
      <c r="H2708" t="s">
        <v>8246</v>
      </c>
      <c r="I2708">
        <v>1413442740</v>
      </c>
      <c r="J2708" s="10">
        <f t="shared" si="168"/>
        <v>41928.290972222225</v>
      </c>
      <c r="K2708">
        <v>1410937483</v>
      </c>
      <c r="L2708" s="10">
        <f t="shared" si="169"/>
        <v>41899.294942129629</v>
      </c>
      <c r="M2708" t="b">
        <v>1</v>
      </c>
      <c r="N2708">
        <v>263</v>
      </c>
      <c r="O2708" t="b">
        <v>1</v>
      </c>
      <c r="P2708" t="s">
        <v>8303</v>
      </c>
      <c r="Q2708" s="5">
        <f t="shared" si="170"/>
        <v>1.1229714285714285</v>
      </c>
      <c r="R2708" s="6">
        <f t="shared" si="171"/>
        <v>149.44486692015209</v>
      </c>
      <c r="S2708" t="s">
        <v>8317</v>
      </c>
      <c r="T2708" t="s">
        <v>8357</v>
      </c>
    </row>
    <row r="2709" spans="1:20" ht="43.2" x14ac:dyDescent="0.3">
      <c r="A2709">
        <v>2707</v>
      </c>
      <c r="B2709" s="3" t="s">
        <v>2707</v>
      </c>
      <c r="C2709" s="3" t="s">
        <v>6817</v>
      </c>
      <c r="D2709">
        <v>8000</v>
      </c>
      <c r="E2709">
        <v>28067.57</v>
      </c>
      <c r="F2709" t="s">
        <v>8219</v>
      </c>
      <c r="G2709" t="s">
        <v>8224</v>
      </c>
      <c r="H2709" t="s">
        <v>8246</v>
      </c>
      <c r="I2709">
        <v>1369637940</v>
      </c>
      <c r="J2709" s="10">
        <f t="shared" si="168"/>
        <v>41421.290972222225</v>
      </c>
      <c r="K2709">
        <v>1367088443</v>
      </c>
      <c r="L2709" s="10">
        <f t="shared" si="169"/>
        <v>41391.782905092594</v>
      </c>
      <c r="M2709" t="b">
        <v>1</v>
      </c>
      <c r="N2709">
        <v>394</v>
      </c>
      <c r="O2709" t="b">
        <v>1</v>
      </c>
      <c r="P2709" t="s">
        <v>8303</v>
      </c>
      <c r="Q2709" s="5">
        <f t="shared" si="170"/>
        <v>3.50844625</v>
      </c>
      <c r="R2709" s="6">
        <f t="shared" si="171"/>
        <v>71.237487309644663</v>
      </c>
      <c r="S2709" t="s">
        <v>8317</v>
      </c>
      <c r="T2709" t="s">
        <v>8357</v>
      </c>
    </row>
    <row r="2710" spans="1:20" ht="43.2" x14ac:dyDescent="0.3">
      <c r="A2710">
        <v>2708</v>
      </c>
      <c r="B2710" s="3" t="s">
        <v>2708</v>
      </c>
      <c r="C2710" s="3" t="s">
        <v>6818</v>
      </c>
      <c r="D2710">
        <v>20000</v>
      </c>
      <c r="E2710">
        <v>46643.07</v>
      </c>
      <c r="F2710" t="s">
        <v>8219</v>
      </c>
      <c r="G2710" t="s">
        <v>8225</v>
      </c>
      <c r="H2710" t="s">
        <v>8247</v>
      </c>
      <c r="I2710">
        <v>1469119526</v>
      </c>
      <c r="J2710" s="10">
        <f t="shared" si="168"/>
        <v>42572.698217592595</v>
      </c>
      <c r="K2710">
        <v>1463935526</v>
      </c>
      <c r="L2710" s="10">
        <f t="shared" si="169"/>
        <v>42512.698217592595</v>
      </c>
      <c r="M2710" t="b">
        <v>1</v>
      </c>
      <c r="N2710">
        <v>1049</v>
      </c>
      <c r="O2710" t="b">
        <v>1</v>
      </c>
      <c r="P2710" t="s">
        <v>8303</v>
      </c>
      <c r="Q2710" s="5">
        <f t="shared" si="170"/>
        <v>2.3321535</v>
      </c>
      <c r="R2710" s="6">
        <f t="shared" si="171"/>
        <v>44.464318398474738</v>
      </c>
      <c r="S2710" t="s">
        <v>8317</v>
      </c>
      <c r="T2710" t="s">
        <v>8357</v>
      </c>
    </row>
    <row r="2711" spans="1:20" ht="43.2" x14ac:dyDescent="0.3">
      <c r="A2711">
        <v>2709</v>
      </c>
      <c r="B2711" s="3" t="s">
        <v>2709</v>
      </c>
      <c r="C2711" s="3" t="s">
        <v>6819</v>
      </c>
      <c r="D2711">
        <v>50000</v>
      </c>
      <c r="E2711">
        <v>50803</v>
      </c>
      <c r="F2711" t="s">
        <v>8219</v>
      </c>
      <c r="G2711" t="s">
        <v>8224</v>
      </c>
      <c r="H2711" t="s">
        <v>8246</v>
      </c>
      <c r="I2711">
        <v>1475553540</v>
      </c>
      <c r="J2711" s="10">
        <f t="shared" si="168"/>
        <v>42647.165972222225</v>
      </c>
      <c r="K2711">
        <v>1472528141</v>
      </c>
      <c r="L2711" s="10">
        <f t="shared" si="169"/>
        <v>42612.149780092594</v>
      </c>
      <c r="M2711" t="b">
        <v>1</v>
      </c>
      <c r="N2711">
        <v>308</v>
      </c>
      <c r="O2711" t="b">
        <v>1</v>
      </c>
      <c r="P2711" t="s">
        <v>8303</v>
      </c>
      <c r="Q2711" s="5">
        <f t="shared" si="170"/>
        <v>1.01606</v>
      </c>
      <c r="R2711" s="6">
        <f t="shared" si="171"/>
        <v>164.94480519480518</v>
      </c>
      <c r="S2711" t="s">
        <v>8317</v>
      </c>
      <c r="T2711" t="s">
        <v>8357</v>
      </c>
    </row>
    <row r="2712" spans="1:20" ht="28.8" x14ac:dyDescent="0.3">
      <c r="A2712">
        <v>2710</v>
      </c>
      <c r="B2712" s="3" t="s">
        <v>2710</v>
      </c>
      <c r="C2712" s="3" t="s">
        <v>6820</v>
      </c>
      <c r="D2712">
        <v>60000</v>
      </c>
      <c r="E2712">
        <v>92340.21</v>
      </c>
      <c r="F2712" t="s">
        <v>8219</v>
      </c>
      <c r="G2712" t="s">
        <v>8224</v>
      </c>
      <c r="H2712" t="s">
        <v>8246</v>
      </c>
      <c r="I2712">
        <v>1407549600</v>
      </c>
      <c r="J2712" s="10">
        <f t="shared" si="168"/>
        <v>41860.083333333336</v>
      </c>
      <c r="K2712">
        <v>1404797428</v>
      </c>
      <c r="L2712" s="10">
        <f t="shared" si="169"/>
        <v>41828.229490740741</v>
      </c>
      <c r="M2712" t="b">
        <v>1</v>
      </c>
      <c r="N2712">
        <v>1088</v>
      </c>
      <c r="O2712" t="b">
        <v>1</v>
      </c>
      <c r="P2712" t="s">
        <v>8303</v>
      </c>
      <c r="Q2712" s="5">
        <f t="shared" si="170"/>
        <v>1.5390035000000002</v>
      </c>
      <c r="R2712" s="6">
        <f t="shared" si="171"/>
        <v>84.871516544117654</v>
      </c>
      <c r="S2712" t="s">
        <v>8317</v>
      </c>
      <c r="T2712" t="s">
        <v>8357</v>
      </c>
    </row>
    <row r="2713" spans="1:20" ht="43.2" x14ac:dyDescent="0.3">
      <c r="A2713">
        <v>2711</v>
      </c>
      <c r="B2713" s="3" t="s">
        <v>2711</v>
      </c>
      <c r="C2713" s="3" t="s">
        <v>6821</v>
      </c>
      <c r="D2713">
        <v>3910</v>
      </c>
      <c r="E2713">
        <v>3938</v>
      </c>
      <c r="F2713" t="s">
        <v>8219</v>
      </c>
      <c r="G2713" t="s">
        <v>8225</v>
      </c>
      <c r="H2713" t="s">
        <v>8247</v>
      </c>
      <c r="I2713">
        <v>1403301660</v>
      </c>
      <c r="J2713" s="10">
        <f t="shared" si="168"/>
        <v>41810.917361111111</v>
      </c>
      <c r="K2713">
        <v>1400694790</v>
      </c>
      <c r="L2713" s="10">
        <f t="shared" si="169"/>
        <v>41780.745254629634</v>
      </c>
      <c r="M2713" t="b">
        <v>1</v>
      </c>
      <c r="N2713">
        <v>73</v>
      </c>
      <c r="O2713" t="b">
        <v>1</v>
      </c>
      <c r="P2713" t="s">
        <v>8303</v>
      </c>
      <c r="Q2713" s="5">
        <f t="shared" si="170"/>
        <v>1.007161125319693</v>
      </c>
      <c r="R2713" s="6">
        <f t="shared" si="171"/>
        <v>53.945205479452056</v>
      </c>
      <c r="S2713" t="s">
        <v>8317</v>
      </c>
      <c r="T2713" t="s">
        <v>8357</v>
      </c>
    </row>
    <row r="2714" spans="1:20" ht="43.2" x14ac:dyDescent="0.3">
      <c r="A2714">
        <v>2712</v>
      </c>
      <c r="B2714" s="3" t="s">
        <v>2712</v>
      </c>
      <c r="C2714" s="3" t="s">
        <v>6822</v>
      </c>
      <c r="D2714">
        <v>5500</v>
      </c>
      <c r="E2714">
        <v>7226</v>
      </c>
      <c r="F2714" t="s">
        <v>8219</v>
      </c>
      <c r="G2714" t="s">
        <v>8224</v>
      </c>
      <c r="H2714" t="s">
        <v>8246</v>
      </c>
      <c r="I2714">
        <v>1373738400</v>
      </c>
      <c r="J2714" s="10">
        <f t="shared" si="168"/>
        <v>41468.75</v>
      </c>
      <c r="K2714">
        <v>1370568560</v>
      </c>
      <c r="L2714" s="10">
        <f t="shared" si="169"/>
        <v>41432.062037037038</v>
      </c>
      <c r="M2714" t="b">
        <v>1</v>
      </c>
      <c r="N2714">
        <v>143</v>
      </c>
      <c r="O2714" t="b">
        <v>1</v>
      </c>
      <c r="P2714" t="s">
        <v>8303</v>
      </c>
      <c r="Q2714" s="5">
        <f t="shared" si="170"/>
        <v>1.3138181818181818</v>
      </c>
      <c r="R2714" s="6">
        <f t="shared" si="171"/>
        <v>50.531468531468533</v>
      </c>
      <c r="S2714" t="s">
        <v>8317</v>
      </c>
      <c r="T2714" t="s">
        <v>8357</v>
      </c>
    </row>
    <row r="2715" spans="1:20" ht="43.2" x14ac:dyDescent="0.3">
      <c r="A2715">
        <v>2713</v>
      </c>
      <c r="B2715" s="3" t="s">
        <v>2713</v>
      </c>
      <c r="C2715" s="3" t="s">
        <v>6823</v>
      </c>
      <c r="D2715">
        <v>150000</v>
      </c>
      <c r="E2715">
        <v>153362</v>
      </c>
      <c r="F2715" t="s">
        <v>8219</v>
      </c>
      <c r="G2715" t="s">
        <v>8224</v>
      </c>
      <c r="H2715" t="s">
        <v>8246</v>
      </c>
      <c r="I2715">
        <v>1450971684</v>
      </c>
      <c r="J2715" s="10">
        <f t="shared" si="168"/>
        <v>42362.653749999998</v>
      </c>
      <c r="K2715">
        <v>1447515684</v>
      </c>
      <c r="L2715" s="10">
        <f t="shared" si="169"/>
        <v>42322.653749999998</v>
      </c>
      <c r="M2715" t="b">
        <v>1</v>
      </c>
      <c r="N2715">
        <v>1420</v>
      </c>
      <c r="O2715" t="b">
        <v>1</v>
      </c>
      <c r="P2715" t="s">
        <v>8303</v>
      </c>
      <c r="Q2715" s="5">
        <f t="shared" si="170"/>
        <v>1.0224133333333334</v>
      </c>
      <c r="R2715" s="6">
        <f t="shared" si="171"/>
        <v>108.00140845070422</v>
      </c>
      <c r="S2715" t="s">
        <v>8317</v>
      </c>
      <c r="T2715" t="s">
        <v>8357</v>
      </c>
    </row>
    <row r="2716" spans="1:20" ht="28.8" x14ac:dyDescent="0.3">
      <c r="A2716">
        <v>2714</v>
      </c>
      <c r="B2716" s="3" t="s">
        <v>2714</v>
      </c>
      <c r="C2716" s="3" t="s">
        <v>6824</v>
      </c>
      <c r="D2716">
        <v>25000</v>
      </c>
      <c r="E2716">
        <v>29089</v>
      </c>
      <c r="F2716" t="s">
        <v>8219</v>
      </c>
      <c r="G2716" t="s">
        <v>8224</v>
      </c>
      <c r="H2716" t="s">
        <v>8246</v>
      </c>
      <c r="I2716">
        <v>1476486000</v>
      </c>
      <c r="J2716" s="10">
        <f t="shared" si="168"/>
        <v>42657.958333333328</v>
      </c>
      <c r="K2716">
        <v>1474040596</v>
      </c>
      <c r="L2716" s="10">
        <f t="shared" si="169"/>
        <v>42629.655046296291</v>
      </c>
      <c r="M2716" t="b">
        <v>1</v>
      </c>
      <c r="N2716">
        <v>305</v>
      </c>
      <c r="O2716" t="b">
        <v>1</v>
      </c>
      <c r="P2716" t="s">
        <v>8303</v>
      </c>
      <c r="Q2716" s="5">
        <f t="shared" si="170"/>
        <v>1.1635599999999999</v>
      </c>
      <c r="R2716" s="6">
        <f t="shared" si="171"/>
        <v>95.373770491803285</v>
      </c>
      <c r="S2716" t="s">
        <v>8317</v>
      </c>
      <c r="T2716" t="s">
        <v>8357</v>
      </c>
    </row>
    <row r="2717" spans="1:20" ht="43.2" x14ac:dyDescent="0.3">
      <c r="A2717">
        <v>2715</v>
      </c>
      <c r="B2717" s="3" t="s">
        <v>2715</v>
      </c>
      <c r="C2717" s="3" t="s">
        <v>6825</v>
      </c>
      <c r="D2717">
        <v>12000</v>
      </c>
      <c r="E2717">
        <v>31754.69</v>
      </c>
      <c r="F2717" t="s">
        <v>8219</v>
      </c>
      <c r="G2717" t="s">
        <v>8224</v>
      </c>
      <c r="H2717" t="s">
        <v>8246</v>
      </c>
      <c r="I2717">
        <v>1456047228</v>
      </c>
      <c r="J2717" s="10">
        <f t="shared" si="168"/>
        <v>42421.398472222223</v>
      </c>
      <c r="K2717">
        <v>1453109628</v>
      </c>
      <c r="L2717" s="10">
        <f t="shared" si="169"/>
        <v>42387.398472222223</v>
      </c>
      <c r="M2717" t="b">
        <v>1</v>
      </c>
      <c r="N2717">
        <v>551</v>
      </c>
      <c r="O2717" t="b">
        <v>1</v>
      </c>
      <c r="P2717" t="s">
        <v>8303</v>
      </c>
      <c r="Q2717" s="5">
        <f t="shared" si="170"/>
        <v>2.6462241666666664</v>
      </c>
      <c r="R2717" s="6">
        <f t="shared" si="171"/>
        <v>57.631016333938291</v>
      </c>
      <c r="S2717" t="s">
        <v>8317</v>
      </c>
      <c r="T2717" t="s">
        <v>8357</v>
      </c>
    </row>
    <row r="2718" spans="1:20" ht="72" x14ac:dyDescent="0.3">
      <c r="A2718">
        <v>2716</v>
      </c>
      <c r="B2718" s="3" t="s">
        <v>2716</v>
      </c>
      <c r="C2718" s="3" t="s">
        <v>6826</v>
      </c>
      <c r="D2718">
        <v>10000</v>
      </c>
      <c r="E2718">
        <v>11998.01</v>
      </c>
      <c r="F2718" t="s">
        <v>8219</v>
      </c>
      <c r="G2718" t="s">
        <v>8236</v>
      </c>
      <c r="H2718" t="s">
        <v>8249</v>
      </c>
      <c r="I2718">
        <v>1444291193</v>
      </c>
      <c r="J2718" s="10">
        <f t="shared" si="168"/>
        <v>42285.333252314813</v>
      </c>
      <c r="K2718">
        <v>1441699193</v>
      </c>
      <c r="L2718" s="10">
        <f t="shared" si="169"/>
        <v>42255.333252314813</v>
      </c>
      <c r="M2718" t="b">
        <v>1</v>
      </c>
      <c r="N2718">
        <v>187</v>
      </c>
      <c r="O2718" t="b">
        <v>1</v>
      </c>
      <c r="P2718" t="s">
        <v>8303</v>
      </c>
      <c r="Q2718" s="5">
        <f t="shared" si="170"/>
        <v>1.1998010000000001</v>
      </c>
      <c r="R2718" s="6">
        <f t="shared" si="171"/>
        <v>64.160481283422456</v>
      </c>
      <c r="S2718" t="s">
        <v>8317</v>
      </c>
      <c r="T2718" t="s">
        <v>8357</v>
      </c>
    </row>
    <row r="2719" spans="1:20" ht="43.2" x14ac:dyDescent="0.3">
      <c r="A2719">
        <v>2717</v>
      </c>
      <c r="B2719" s="3" t="s">
        <v>2717</v>
      </c>
      <c r="C2719" s="3" t="s">
        <v>6827</v>
      </c>
      <c r="D2719">
        <v>25000</v>
      </c>
      <c r="E2719">
        <v>30026</v>
      </c>
      <c r="F2719" t="s">
        <v>8219</v>
      </c>
      <c r="G2719" t="s">
        <v>8224</v>
      </c>
      <c r="H2719" t="s">
        <v>8246</v>
      </c>
      <c r="I2719">
        <v>1417906649</v>
      </c>
      <c r="J2719" s="10">
        <f t="shared" si="168"/>
        <v>41979.956585648149</v>
      </c>
      <c r="K2719">
        <v>1414015049</v>
      </c>
      <c r="L2719" s="10">
        <f t="shared" si="169"/>
        <v>41934.914918981485</v>
      </c>
      <c r="M2719" t="b">
        <v>1</v>
      </c>
      <c r="N2719">
        <v>325</v>
      </c>
      <c r="O2719" t="b">
        <v>1</v>
      </c>
      <c r="P2719" t="s">
        <v>8303</v>
      </c>
      <c r="Q2719" s="5">
        <f t="shared" si="170"/>
        <v>1.2010400000000001</v>
      </c>
      <c r="R2719" s="6">
        <f t="shared" si="171"/>
        <v>92.387692307692305</v>
      </c>
      <c r="S2719" t="s">
        <v>8317</v>
      </c>
      <c r="T2719" t="s">
        <v>8357</v>
      </c>
    </row>
    <row r="2720" spans="1:20" ht="43.2" x14ac:dyDescent="0.3">
      <c r="A2720">
        <v>2718</v>
      </c>
      <c r="B2720" s="3" t="s">
        <v>2718</v>
      </c>
      <c r="C2720" s="3" t="s">
        <v>6828</v>
      </c>
      <c r="D2720">
        <v>18000</v>
      </c>
      <c r="E2720">
        <v>18645</v>
      </c>
      <c r="F2720" t="s">
        <v>8219</v>
      </c>
      <c r="G2720" t="s">
        <v>8224</v>
      </c>
      <c r="H2720" t="s">
        <v>8246</v>
      </c>
      <c r="I2720">
        <v>1462316400</v>
      </c>
      <c r="J2720" s="10">
        <f t="shared" si="168"/>
        <v>42493.958333333328</v>
      </c>
      <c r="K2720">
        <v>1459865945</v>
      </c>
      <c r="L2720" s="10">
        <f t="shared" si="169"/>
        <v>42465.596585648149</v>
      </c>
      <c r="M2720" t="b">
        <v>1</v>
      </c>
      <c r="N2720">
        <v>148</v>
      </c>
      <c r="O2720" t="b">
        <v>1</v>
      </c>
      <c r="P2720" t="s">
        <v>8303</v>
      </c>
      <c r="Q2720" s="5">
        <f t="shared" si="170"/>
        <v>1.0358333333333334</v>
      </c>
      <c r="R2720" s="6">
        <f t="shared" si="171"/>
        <v>125.97972972972973</v>
      </c>
      <c r="S2720" t="s">
        <v>8317</v>
      </c>
      <c r="T2720" t="s">
        <v>8357</v>
      </c>
    </row>
    <row r="2721" spans="1:20" ht="43.2" x14ac:dyDescent="0.3">
      <c r="A2721">
        <v>2719</v>
      </c>
      <c r="B2721" s="3" t="s">
        <v>2719</v>
      </c>
      <c r="C2721" s="3" t="s">
        <v>6829</v>
      </c>
      <c r="D2721">
        <v>6000</v>
      </c>
      <c r="E2721">
        <v>6530</v>
      </c>
      <c r="F2721" t="s">
        <v>8219</v>
      </c>
      <c r="G2721" t="s">
        <v>8224</v>
      </c>
      <c r="H2721" t="s">
        <v>8246</v>
      </c>
      <c r="I2721">
        <v>1460936694</v>
      </c>
      <c r="J2721" s="10">
        <f t="shared" si="168"/>
        <v>42477.989513888882</v>
      </c>
      <c r="K2721">
        <v>1455756294</v>
      </c>
      <c r="L2721" s="10">
        <f t="shared" si="169"/>
        <v>42418.031180555554</v>
      </c>
      <c r="M2721" t="b">
        <v>0</v>
      </c>
      <c r="N2721">
        <v>69</v>
      </c>
      <c r="O2721" t="b">
        <v>1</v>
      </c>
      <c r="P2721" t="s">
        <v>8303</v>
      </c>
      <c r="Q2721" s="5">
        <f t="shared" si="170"/>
        <v>1.0883333333333334</v>
      </c>
      <c r="R2721" s="6">
        <f t="shared" si="171"/>
        <v>94.637681159420296</v>
      </c>
      <c r="S2721" t="s">
        <v>8317</v>
      </c>
      <c r="T2721" t="s">
        <v>8357</v>
      </c>
    </row>
    <row r="2722" spans="1:20" ht="43.2" x14ac:dyDescent="0.3">
      <c r="A2722">
        <v>2720</v>
      </c>
      <c r="B2722" s="3" t="s">
        <v>2720</v>
      </c>
      <c r="C2722" s="3" t="s">
        <v>6830</v>
      </c>
      <c r="D2722">
        <v>25000</v>
      </c>
      <c r="E2722">
        <v>29531</v>
      </c>
      <c r="F2722" t="s">
        <v>8219</v>
      </c>
      <c r="G2722" t="s">
        <v>8224</v>
      </c>
      <c r="H2722" t="s">
        <v>8246</v>
      </c>
      <c r="I2722">
        <v>1478866253</v>
      </c>
      <c r="J2722" s="10">
        <f t="shared" si="168"/>
        <v>42685.507557870369</v>
      </c>
      <c r="K2722">
        <v>1476270653</v>
      </c>
      <c r="L2722" s="10">
        <f t="shared" si="169"/>
        <v>42655.465891203698</v>
      </c>
      <c r="M2722" t="b">
        <v>0</v>
      </c>
      <c r="N2722">
        <v>173</v>
      </c>
      <c r="O2722" t="b">
        <v>1</v>
      </c>
      <c r="P2722" t="s">
        <v>8303</v>
      </c>
      <c r="Q2722" s="5">
        <f t="shared" si="170"/>
        <v>1.1812400000000001</v>
      </c>
      <c r="R2722" s="6">
        <f t="shared" si="171"/>
        <v>170.69942196531792</v>
      </c>
      <c r="S2722" t="s">
        <v>8317</v>
      </c>
      <c r="T2722" t="s">
        <v>8357</v>
      </c>
    </row>
    <row r="2723" spans="1:20" ht="43.2" x14ac:dyDescent="0.3">
      <c r="A2723">
        <v>2721</v>
      </c>
      <c r="B2723" s="3" t="s">
        <v>2721</v>
      </c>
      <c r="C2723" s="3" t="s">
        <v>6831</v>
      </c>
      <c r="D2723">
        <v>750</v>
      </c>
      <c r="E2723">
        <v>10965</v>
      </c>
      <c r="F2723" t="s">
        <v>8219</v>
      </c>
      <c r="G2723" t="s">
        <v>8225</v>
      </c>
      <c r="H2723" t="s">
        <v>8247</v>
      </c>
      <c r="I2723">
        <v>1378494000</v>
      </c>
      <c r="J2723" s="10">
        <f t="shared" si="168"/>
        <v>41523.791666666664</v>
      </c>
      <c r="K2723">
        <v>1375880598</v>
      </c>
      <c r="L2723" s="10">
        <f t="shared" si="169"/>
        <v>41493.543958333335</v>
      </c>
      <c r="M2723" t="b">
        <v>0</v>
      </c>
      <c r="N2723">
        <v>269</v>
      </c>
      <c r="O2723" t="b">
        <v>1</v>
      </c>
      <c r="P2723" t="s">
        <v>8295</v>
      </c>
      <c r="Q2723" s="5">
        <f t="shared" si="170"/>
        <v>14.62</v>
      </c>
      <c r="R2723" s="6">
        <f t="shared" si="171"/>
        <v>40.762081784386616</v>
      </c>
      <c r="S2723" t="s">
        <v>8319</v>
      </c>
      <c r="T2723" t="s">
        <v>8349</v>
      </c>
    </row>
    <row r="2724" spans="1:20" ht="43.2" x14ac:dyDescent="0.3">
      <c r="A2724">
        <v>2722</v>
      </c>
      <c r="B2724" s="3" t="s">
        <v>2722</v>
      </c>
      <c r="C2724" s="3" t="s">
        <v>6832</v>
      </c>
      <c r="D2724">
        <v>5000</v>
      </c>
      <c r="E2724">
        <v>12627</v>
      </c>
      <c r="F2724" t="s">
        <v>8219</v>
      </c>
      <c r="G2724" t="s">
        <v>8224</v>
      </c>
      <c r="H2724" t="s">
        <v>8246</v>
      </c>
      <c r="I2724">
        <v>1485722053</v>
      </c>
      <c r="J2724" s="10">
        <f t="shared" si="168"/>
        <v>42764.857094907406</v>
      </c>
      <c r="K2724">
        <v>1480538053</v>
      </c>
      <c r="L2724" s="10">
        <f t="shared" si="169"/>
        <v>42704.857094907406</v>
      </c>
      <c r="M2724" t="b">
        <v>0</v>
      </c>
      <c r="N2724">
        <v>185</v>
      </c>
      <c r="O2724" t="b">
        <v>1</v>
      </c>
      <c r="P2724" t="s">
        <v>8295</v>
      </c>
      <c r="Q2724" s="5">
        <f t="shared" si="170"/>
        <v>2.5253999999999999</v>
      </c>
      <c r="R2724" s="6">
        <f t="shared" si="171"/>
        <v>68.254054054054052</v>
      </c>
      <c r="S2724" t="s">
        <v>8319</v>
      </c>
      <c r="T2724" t="s">
        <v>8349</v>
      </c>
    </row>
    <row r="2725" spans="1:20" ht="43.2" x14ac:dyDescent="0.3">
      <c r="A2725">
        <v>2723</v>
      </c>
      <c r="B2725" s="3" t="s">
        <v>2723</v>
      </c>
      <c r="C2725" s="3" t="s">
        <v>6833</v>
      </c>
      <c r="D2725">
        <v>12000</v>
      </c>
      <c r="E2725">
        <v>16806</v>
      </c>
      <c r="F2725" t="s">
        <v>8219</v>
      </c>
      <c r="G2725" t="s">
        <v>8224</v>
      </c>
      <c r="H2725" t="s">
        <v>8246</v>
      </c>
      <c r="I2725">
        <v>1420060088</v>
      </c>
      <c r="J2725" s="10">
        <f t="shared" si="168"/>
        <v>42004.880648148144</v>
      </c>
      <c r="K2725">
        <v>1414872488</v>
      </c>
      <c r="L2725" s="10">
        <f t="shared" si="169"/>
        <v>41944.83898148148</v>
      </c>
      <c r="M2725" t="b">
        <v>0</v>
      </c>
      <c r="N2725">
        <v>176</v>
      </c>
      <c r="O2725" t="b">
        <v>1</v>
      </c>
      <c r="P2725" t="s">
        <v>8295</v>
      </c>
      <c r="Q2725" s="5">
        <f t="shared" si="170"/>
        <v>1.4005000000000001</v>
      </c>
      <c r="R2725" s="6">
        <f t="shared" si="171"/>
        <v>95.48863636363636</v>
      </c>
      <c r="S2725" t="s">
        <v>8319</v>
      </c>
      <c r="T2725" t="s">
        <v>8349</v>
      </c>
    </row>
    <row r="2726" spans="1:20" ht="43.2" x14ac:dyDescent="0.3">
      <c r="A2726">
        <v>2724</v>
      </c>
      <c r="B2726" s="3" t="s">
        <v>2724</v>
      </c>
      <c r="C2726" s="3" t="s">
        <v>6834</v>
      </c>
      <c r="D2726">
        <v>2468</v>
      </c>
      <c r="E2726">
        <v>7326.88</v>
      </c>
      <c r="F2726" t="s">
        <v>8219</v>
      </c>
      <c r="G2726" t="s">
        <v>8225</v>
      </c>
      <c r="H2726" t="s">
        <v>8247</v>
      </c>
      <c r="I2726">
        <v>1439625059</v>
      </c>
      <c r="J2726" s="10">
        <f t="shared" si="168"/>
        <v>42231.32707175926</v>
      </c>
      <c r="K2726">
        <v>1436860259</v>
      </c>
      <c r="L2726" s="10">
        <f t="shared" si="169"/>
        <v>42199.32707175926</v>
      </c>
      <c r="M2726" t="b">
        <v>0</v>
      </c>
      <c r="N2726">
        <v>1019</v>
      </c>
      <c r="O2726" t="b">
        <v>1</v>
      </c>
      <c r="P2726" t="s">
        <v>8295</v>
      </c>
      <c r="Q2726" s="5">
        <f t="shared" si="170"/>
        <v>2.9687520259319289</v>
      </c>
      <c r="R2726" s="6">
        <f t="shared" si="171"/>
        <v>7.1902649656526005</v>
      </c>
      <c r="S2726" t="s">
        <v>8319</v>
      </c>
      <c r="T2726" t="s">
        <v>8349</v>
      </c>
    </row>
    <row r="2727" spans="1:20" ht="43.2" x14ac:dyDescent="0.3">
      <c r="A2727">
        <v>2725</v>
      </c>
      <c r="B2727" s="3" t="s">
        <v>2725</v>
      </c>
      <c r="C2727" s="3" t="s">
        <v>6835</v>
      </c>
      <c r="D2727">
        <v>40000</v>
      </c>
      <c r="E2727">
        <v>57817</v>
      </c>
      <c r="F2727" t="s">
        <v>8219</v>
      </c>
      <c r="G2727" t="s">
        <v>8229</v>
      </c>
      <c r="H2727" t="s">
        <v>8251</v>
      </c>
      <c r="I2727">
        <v>1488390735</v>
      </c>
      <c r="J2727" s="10">
        <f t="shared" si="168"/>
        <v>42795.744618055556</v>
      </c>
      <c r="K2727">
        <v>1484070735</v>
      </c>
      <c r="L2727" s="10">
        <f t="shared" si="169"/>
        <v>42745.744618055556</v>
      </c>
      <c r="M2727" t="b">
        <v>0</v>
      </c>
      <c r="N2727">
        <v>113</v>
      </c>
      <c r="O2727" t="b">
        <v>1</v>
      </c>
      <c r="P2727" t="s">
        <v>8295</v>
      </c>
      <c r="Q2727" s="5">
        <f t="shared" si="170"/>
        <v>1.445425</v>
      </c>
      <c r="R2727" s="6">
        <f t="shared" si="171"/>
        <v>511.65486725663715</v>
      </c>
      <c r="S2727" t="s">
        <v>8319</v>
      </c>
      <c r="T2727" t="s">
        <v>8349</v>
      </c>
    </row>
    <row r="2728" spans="1:20" x14ac:dyDescent="0.3">
      <c r="A2728">
        <v>2726</v>
      </c>
      <c r="B2728" s="3" t="s">
        <v>2726</v>
      </c>
      <c r="C2728" s="3" t="s">
        <v>6836</v>
      </c>
      <c r="D2728">
        <v>100000</v>
      </c>
      <c r="E2728">
        <v>105745</v>
      </c>
      <c r="F2728" t="s">
        <v>8219</v>
      </c>
      <c r="G2728" t="s">
        <v>8224</v>
      </c>
      <c r="H2728" t="s">
        <v>8246</v>
      </c>
      <c r="I2728">
        <v>1461333311</v>
      </c>
      <c r="J2728" s="10">
        <f t="shared" si="168"/>
        <v>42482.579988425925</v>
      </c>
      <c r="K2728">
        <v>1458741311</v>
      </c>
      <c r="L2728" s="10">
        <f t="shared" si="169"/>
        <v>42452.579988425925</v>
      </c>
      <c r="M2728" t="b">
        <v>0</v>
      </c>
      <c r="N2728">
        <v>404</v>
      </c>
      <c r="O2728" t="b">
        <v>1</v>
      </c>
      <c r="P2728" t="s">
        <v>8295</v>
      </c>
      <c r="Q2728" s="5">
        <f t="shared" si="170"/>
        <v>1.05745</v>
      </c>
      <c r="R2728" s="6">
        <f t="shared" si="171"/>
        <v>261.74504950495049</v>
      </c>
      <c r="S2728" t="s">
        <v>8319</v>
      </c>
      <c r="T2728" t="s">
        <v>8349</v>
      </c>
    </row>
    <row r="2729" spans="1:20" ht="43.2" x14ac:dyDescent="0.3">
      <c r="A2729">
        <v>2727</v>
      </c>
      <c r="B2729" s="3" t="s">
        <v>2727</v>
      </c>
      <c r="C2729" s="3" t="s">
        <v>6837</v>
      </c>
      <c r="D2729">
        <v>10000</v>
      </c>
      <c r="E2729">
        <v>49321</v>
      </c>
      <c r="F2729" t="s">
        <v>8219</v>
      </c>
      <c r="G2729" t="s">
        <v>8224</v>
      </c>
      <c r="H2729" t="s">
        <v>8246</v>
      </c>
      <c r="I2729">
        <v>1438964063</v>
      </c>
      <c r="J2729" s="10">
        <f t="shared" si="168"/>
        <v>42223.676655092597</v>
      </c>
      <c r="K2729">
        <v>1436804063</v>
      </c>
      <c r="L2729" s="10">
        <f t="shared" si="169"/>
        <v>42198.676655092597</v>
      </c>
      <c r="M2729" t="b">
        <v>0</v>
      </c>
      <c r="N2729">
        <v>707</v>
      </c>
      <c r="O2729" t="b">
        <v>1</v>
      </c>
      <c r="P2729" t="s">
        <v>8295</v>
      </c>
      <c r="Q2729" s="5">
        <f t="shared" si="170"/>
        <v>4.9321000000000002</v>
      </c>
      <c r="R2729" s="6">
        <f t="shared" si="171"/>
        <v>69.760961810466767</v>
      </c>
      <c r="S2729" t="s">
        <v>8319</v>
      </c>
      <c r="T2729" t="s">
        <v>8349</v>
      </c>
    </row>
    <row r="2730" spans="1:20" ht="28.8" x14ac:dyDescent="0.3">
      <c r="A2730">
        <v>2728</v>
      </c>
      <c r="B2730" s="3" t="s">
        <v>2728</v>
      </c>
      <c r="C2730" s="3" t="s">
        <v>6838</v>
      </c>
      <c r="D2730">
        <v>15000</v>
      </c>
      <c r="E2730">
        <v>30274</v>
      </c>
      <c r="F2730" t="s">
        <v>8219</v>
      </c>
      <c r="G2730" t="s">
        <v>8224</v>
      </c>
      <c r="H2730" t="s">
        <v>8246</v>
      </c>
      <c r="I2730">
        <v>1451485434</v>
      </c>
      <c r="J2730" s="10">
        <f t="shared" si="168"/>
        <v>42368.59993055556</v>
      </c>
      <c r="K2730">
        <v>1448461434</v>
      </c>
      <c r="L2730" s="10">
        <f t="shared" si="169"/>
        <v>42333.59993055556</v>
      </c>
      <c r="M2730" t="b">
        <v>0</v>
      </c>
      <c r="N2730">
        <v>392</v>
      </c>
      <c r="O2730" t="b">
        <v>1</v>
      </c>
      <c r="P2730" t="s">
        <v>8295</v>
      </c>
      <c r="Q2730" s="5">
        <f t="shared" si="170"/>
        <v>2.0182666666666669</v>
      </c>
      <c r="R2730" s="6">
        <f t="shared" si="171"/>
        <v>77.229591836734699</v>
      </c>
      <c r="S2730" t="s">
        <v>8319</v>
      </c>
      <c r="T2730" t="s">
        <v>8349</v>
      </c>
    </row>
    <row r="2731" spans="1:20" ht="28.8" x14ac:dyDescent="0.3">
      <c r="A2731">
        <v>2729</v>
      </c>
      <c r="B2731" s="3" t="s">
        <v>2729</v>
      </c>
      <c r="C2731" s="3" t="s">
        <v>6839</v>
      </c>
      <c r="D2731">
        <v>7500</v>
      </c>
      <c r="E2731">
        <v>7833</v>
      </c>
      <c r="F2731" t="s">
        <v>8219</v>
      </c>
      <c r="G2731" t="s">
        <v>8224</v>
      </c>
      <c r="H2731" t="s">
        <v>8246</v>
      </c>
      <c r="I2731">
        <v>1430459197</v>
      </c>
      <c r="J2731" s="10">
        <f t="shared" si="168"/>
        <v>42125.240706018521</v>
      </c>
      <c r="K2731">
        <v>1427867197</v>
      </c>
      <c r="L2731" s="10">
        <f t="shared" si="169"/>
        <v>42095.240706018521</v>
      </c>
      <c r="M2731" t="b">
        <v>0</v>
      </c>
      <c r="N2731">
        <v>23</v>
      </c>
      <c r="O2731" t="b">
        <v>1</v>
      </c>
      <c r="P2731" t="s">
        <v>8295</v>
      </c>
      <c r="Q2731" s="5">
        <f t="shared" si="170"/>
        <v>1.0444</v>
      </c>
      <c r="R2731" s="6">
        <f t="shared" si="171"/>
        <v>340.56521739130437</v>
      </c>
      <c r="S2731" t="s">
        <v>8319</v>
      </c>
      <c r="T2731" t="s">
        <v>8349</v>
      </c>
    </row>
    <row r="2732" spans="1:20" ht="43.2" x14ac:dyDescent="0.3">
      <c r="A2732">
        <v>2730</v>
      </c>
      <c r="B2732" s="3" t="s">
        <v>2730</v>
      </c>
      <c r="C2732" s="3" t="s">
        <v>6840</v>
      </c>
      <c r="D2732">
        <v>27000</v>
      </c>
      <c r="E2732">
        <v>45979.01</v>
      </c>
      <c r="F2732" t="s">
        <v>8219</v>
      </c>
      <c r="G2732" t="s">
        <v>8224</v>
      </c>
      <c r="H2732" t="s">
        <v>8246</v>
      </c>
      <c r="I2732">
        <v>1366635575</v>
      </c>
      <c r="J2732" s="10">
        <f t="shared" si="168"/>
        <v>41386.541377314818</v>
      </c>
      <c r="K2732">
        <v>1363611575</v>
      </c>
      <c r="L2732" s="10">
        <f t="shared" si="169"/>
        <v>41351.541377314818</v>
      </c>
      <c r="M2732" t="b">
        <v>0</v>
      </c>
      <c r="N2732">
        <v>682</v>
      </c>
      <c r="O2732" t="b">
        <v>1</v>
      </c>
      <c r="P2732" t="s">
        <v>8295</v>
      </c>
      <c r="Q2732" s="5">
        <f t="shared" si="170"/>
        <v>1.7029262962962963</v>
      </c>
      <c r="R2732" s="6">
        <f t="shared" si="171"/>
        <v>67.417903225806455</v>
      </c>
      <c r="S2732" t="s">
        <v>8319</v>
      </c>
      <c r="T2732" t="s">
        <v>8349</v>
      </c>
    </row>
    <row r="2733" spans="1:20" ht="57.6" x14ac:dyDescent="0.3">
      <c r="A2733">
        <v>2731</v>
      </c>
      <c r="B2733" s="3" t="s">
        <v>2731</v>
      </c>
      <c r="C2733" s="3" t="s">
        <v>6841</v>
      </c>
      <c r="D2733">
        <v>30000</v>
      </c>
      <c r="E2733">
        <v>31291</v>
      </c>
      <c r="F2733" t="s">
        <v>8219</v>
      </c>
      <c r="G2733" t="s">
        <v>8224</v>
      </c>
      <c r="H2733" t="s">
        <v>8246</v>
      </c>
      <c r="I2733">
        <v>1413604800</v>
      </c>
      <c r="J2733" s="10">
        <f t="shared" si="168"/>
        <v>41930.166666666664</v>
      </c>
      <c r="K2733">
        <v>1408624622</v>
      </c>
      <c r="L2733" s="10">
        <f t="shared" si="169"/>
        <v>41872.525717592594</v>
      </c>
      <c r="M2733" t="b">
        <v>0</v>
      </c>
      <c r="N2733">
        <v>37</v>
      </c>
      <c r="O2733" t="b">
        <v>1</v>
      </c>
      <c r="P2733" t="s">
        <v>8295</v>
      </c>
      <c r="Q2733" s="5">
        <f t="shared" si="170"/>
        <v>1.0430333333333333</v>
      </c>
      <c r="R2733" s="6">
        <f t="shared" si="171"/>
        <v>845.70270270270271</v>
      </c>
      <c r="S2733" t="s">
        <v>8319</v>
      </c>
      <c r="T2733" t="s">
        <v>8349</v>
      </c>
    </row>
    <row r="2734" spans="1:20" ht="43.2" x14ac:dyDescent="0.3">
      <c r="A2734">
        <v>2732</v>
      </c>
      <c r="B2734" s="3" t="s">
        <v>2732</v>
      </c>
      <c r="C2734" s="3" t="s">
        <v>6842</v>
      </c>
      <c r="D2734">
        <v>12000</v>
      </c>
      <c r="E2734">
        <v>14190</v>
      </c>
      <c r="F2734" t="s">
        <v>8219</v>
      </c>
      <c r="G2734" t="s">
        <v>8224</v>
      </c>
      <c r="H2734" t="s">
        <v>8246</v>
      </c>
      <c r="I2734">
        <v>1369699200</v>
      </c>
      <c r="J2734" s="10">
        <f t="shared" si="168"/>
        <v>41422</v>
      </c>
      <c r="K2734">
        <v>1366917828</v>
      </c>
      <c r="L2734" s="10">
        <f t="shared" si="169"/>
        <v>41389.808194444442</v>
      </c>
      <c r="M2734" t="b">
        <v>0</v>
      </c>
      <c r="N2734">
        <v>146</v>
      </c>
      <c r="O2734" t="b">
        <v>1</v>
      </c>
      <c r="P2734" t="s">
        <v>8295</v>
      </c>
      <c r="Q2734" s="5">
        <f t="shared" si="170"/>
        <v>1.1825000000000001</v>
      </c>
      <c r="R2734" s="6">
        <f t="shared" si="171"/>
        <v>97.191780821917803</v>
      </c>
      <c r="S2734" t="s">
        <v>8319</v>
      </c>
      <c r="T2734" t="s">
        <v>8349</v>
      </c>
    </row>
    <row r="2735" spans="1:20" ht="43.2" x14ac:dyDescent="0.3">
      <c r="A2735">
        <v>2733</v>
      </c>
      <c r="B2735" s="3" t="s">
        <v>2733</v>
      </c>
      <c r="C2735" s="3" t="s">
        <v>6843</v>
      </c>
      <c r="D2735">
        <v>50000</v>
      </c>
      <c r="E2735">
        <v>53769</v>
      </c>
      <c r="F2735" t="s">
        <v>8219</v>
      </c>
      <c r="G2735" t="s">
        <v>8224</v>
      </c>
      <c r="H2735" t="s">
        <v>8246</v>
      </c>
      <c r="I2735">
        <v>1428643974</v>
      </c>
      <c r="J2735" s="10">
        <f t="shared" si="168"/>
        <v>42104.231180555551</v>
      </c>
      <c r="K2735">
        <v>1423463574</v>
      </c>
      <c r="L2735" s="10">
        <f t="shared" si="169"/>
        <v>42044.272847222222</v>
      </c>
      <c r="M2735" t="b">
        <v>0</v>
      </c>
      <c r="N2735">
        <v>119</v>
      </c>
      <c r="O2735" t="b">
        <v>1</v>
      </c>
      <c r="P2735" t="s">
        <v>8295</v>
      </c>
      <c r="Q2735" s="5">
        <f t="shared" si="170"/>
        <v>1.07538</v>
      </c>
      <c r="R2735" s="6">
        <f t="shared" si="171"/>
        <v>451.84033613445376</v>
      </c>
      <c r="S2735" t="s">
        <v>8319</v>
      </c>
      <c r="T2735" t="s">
        <v>8349</v>
      </c>
    </row>
    <row r="2736" spans="1:20" ht="43.2" x14ac:dyDescent="0.3">
      <c r="A2736">
        <v>2734</v>
      </c>
      <c r="B2736" s="3" t="s">
        <v>2734</v>
      </c>
      <c r="C2736" s="3" t="s">
        <v>6844</v>
      </c>
      <c r="D2736">
        <v>1</v>
      </c>
      <c r="E2736">
        <v>22603</v>
      </c>
      <c r="F2736" t="s">
        <v>8219</v>
      </c>
      <c r="G2736" t="s">
        <v>8224</v>
      </c>
      <c r="H2736" t="s">
        <v>8246</v>
      </c>
      <c r="I2736">
        <v>1476395940</v>
      </c>
      <c r="J2736" s="10">
        <f t="shared" si="168"/>
        <v>42656.915972222225</v>
      </c>
      <c r="K2736">
        <v>1473782592</v>
      </c>
      <c r="L2736" s="10">
        <f t="shared" si="169"/>
        <v>42626.668888888889</v>
      </c>
      <c r="M2736" t="b">
        <v>0</v>
      </c>
      <c r="N2736">
        <v>163</v>
      </c>
      <c r="O2736" t="b">
        <v>1</v>
      </c>
      <c r="P2736" t="s">
        <v>8295</v>
      </c>
      <c r="Q2736" s="5">
        <f t="shared" si="170"/>
        <v>22603</v>
      </c>
      <c r="R2736" s="6">
        <f t="shared" si="171"/>
        <v>138.66871165644173</v>
      </c>
      <c r="S2736" t="s">
        <v>8319</v>
      </c>
      <c r="T2736" t="s">
        <v>8349</v>
      </c>
    </row>
    <row r="2737" spans="1:20" ht="43.2" x14ac:dyDescent="0.3">
      <c r="A2737">
        <v>2735</v>
      </c>
      <c r="B2737" s="3" t="s">
        <v>2735</v>
      </c>
      <c r="C2737" s="3" t="s">
        <v>6845</v>
      </c>
      <c r="D2737">
        <v>750</v>
      </c>
      <c r="E2737">
        <v>7336.01</v>
      </c>
      <c r="F2737" t="s">
        <v>8219</v>
      </c>
      <c r="G2737" t="s">
        <v>8225</v>
      </c>
      <c r="H2737" t="s">
        <v>8247</v>
      </c>
      <c r="I2737">
        <v>1363204800</v>
      </c>
      <c r="J2737" s="10">
        <f t="shared" si="168"/>
        <v>41346.833333333336</v>
      </c>
      <c r="K2737">
        <v>1360551250</v>
      </c>
      <c r="L2737" s="10">
        <f t="shared" si="169"/>
        <v>41316.120949074073</v>
      </c>
      <c r="M2737" t="b">
        <v>0</v>
      </c>
      <c r="N2737">
        <v>339</v>
      </c>
      <c r="O2737" t="b">
        <v>1</v>
      </c>
      <c r="P2737" t="s">
        <v>8295</v>
      </c>
      <c r="Q2737" s="5">
        <f t="shared" si="170"/>
        <v>9.7813466666666677</v>
      </c>
      <c r="R2737" s="6">
        <f t="shared" si="171"/>
        <v>21.640147492625371</v>
      </c>
      <c r="S2737" t="s">
        <v>8319</v>
      </c>
      <c r="T2737" t="s">
        <v>8349</v>
      </c>
    </row>
    <row r="2738" spans="1:20" ht="57.6" x14ac:dyDescent="0.3">
      <c r="A2738">
        <v>2736</v>
      </c>
      <c r="B2738" s="3" t="s">
        <v>2736</v>
      </c>
      <c r="C2738" s="3" t="s">
        <v>6846</v>
      </c>
      <c r="D2738">
        <v>8000</v>
      </c>
      <c r="E2738">
        <v>9832</v>
      </c>
      <c r="F2738" t="s">
        <v>8219</v>
      </c>
      <c r="G2738" t="s">
        <v>8229</v>
      </c>
      <c r="H2738" t="s">
        <v>8251</v>
      </c>
      <c r="I2738">
        <v>1398268773</v>
      </c>
      <c r="J2738" s="10">
        <f t="shared" si="168"/>
        <v>41752.666354166664</v>
      </c>
      <c r="K2738">
        <v>1395676773</v>
      </c>
      <c r="L2738" s="10">
        <f t="shared" si="169"/>
        <v>41722.666354166664</v>
      </c>
      <c r="M2738" t="b">
        <v>0</v>
      </c>
      <c r="N2738">
        <v>58</v>
      </c>
      <c r="O2738" t="b">
        <v>1</v>
      </c>
      <c r="P2738" t="s">
        <v>8295</v>
      </c>
      <c r="Q2738" s="5">
        <f t="shared" si="170"/>
        <v>1.2290000000000001</v>
      </c>
      <c r="R2738" s="6">
        <f t="shared" si="171"/>
        <v>169.51724137931035</v>
      </c>
      <c r="S2738" t="s">
        <v>8319</v>
      </c>
      <c r="T2738" t="s">
        <v>8349</v>
      </c>
    </row>
    <row r="2739" spans="1:20" ht="43.2" x14ac:dyDescent="0.3">
      <c r="A2739">
        <v>2737</v>
      </c>
      <c r="B2739" s="3" t="s">
        <v>2737</v>
      </c>
      <c r="C2739" s="3" t="s">
        <v>6847</v>
      </c>
      <c r="D2739">
        <v>30000</v>
      </c>
      <c r="E2739">
        <v>73818.240000000005</v>
      </c>
      <c r="F2739" t="s">
        <v>8219</v>
      </c>
      <c r="G2739" t="s">
        <v>8224</v>
      </c>
      <c r="H2739" t="s">
        <v>8246</v>
      </c>
      <c r="I2739">
        <v>1389812400</v>
      </c>
      <c r="J2739" s="10">
        <f t="shared" si="168"/>
        <v>41654.791666666664</v>
      </c>
      <c r="K2739">
        <v>1386108087</v>
      </c>
      <c r="L2739" s="10">
        <f t="shared" si="169"/>
        <v>41611.917673611111</v>
      </c>
      <c r="M2739" t="b">
        <v>0</v>
      </c>
      <c r="N2739">
        <v>456</v>
      </c>
      <c r="O2739" t="b">
        <v>1</v>
      </c>
      <c r="P2739" t="s">
        <v>8295</v>
      </c>
      <c r="Q2739" s="5">
        <f t="shared" si="170"/>
        <v>2.4606080000000001</v>
      </c>
      <c r="R2739" s="6">
        <f t="shared" si="171"/>
        <v>161.88210526315791</v>
      </c>
      <c r="S2739" t="s">
        <v>8319</v>
      </c>
      <c r="T2739" t="s">
        <v>8349</v>
      </c>
    </row>
    <row r="2740" spans="1:20" ht="43.2" x14ac:dyDescent="0.3">
      <c r="A2740">
        <v>2738</v>
      </c>
      <c r="B2740" s="3" t="s">
        <v>2738</v>
      </c>
      <c r="C2740" s="3" t="s">
        <v>6848</v>
      </c>
      <c r="D2740">
        <v>5000</v>
      </c>
      <c r="E2740">
        <v>7397</v>
      </c>
      <c r="F2740" t="s">
        <v>8219</v>
      </c>
      <c r="G2740" t="s">
        <v>8224</v>
      </c>
      <c r="H2740" t="s">
        <v>8246</v>
      </c>
      <c r="I2740">
        <v>1478402804</v>
      </c>
      <c r="J2740" s="10">
        <f t="shared" si="168"/>
        <v>42680.143564814818</v>
      </c>
      <c r="K2740">
        <v>1473218804</v>
      </c>
      <c r="L2740" s="10">
        <f t="shared" si="169"/>
        <v>42620.143564814818</v>
      </c>
      <c r="M2740" t="b">
        <v>0</v>
      </c>
      <c r="N2740">
        <v>15</v>
      </c>
      <c r="O2740" t="b">
        <v>1</v>
      </c>
      <c r="P2740" t="s">
        <v>8295</v>
      </c>
      <c r="Q2740" s="5">
        <f t="shared" si="170"/>
        <v>1.4794</v>
      </c>
      <c r="R2740" s="6">
        <f t="shared" si="171"/>
        <v>493.13333333333333</v>
      </c>
      <c r="S2740" t="s">
        <v>8319</v>
      </c>
      <c r="T2740" t="s">
        <v>8349</v>
      </c>
    </row>
    <row r="2741" spans="1:20" ht="43.2" x14ac:dyDescent="0.3">
      <c r="A2741">
        <v>2739</v>
      </c>
      <c r="B2741" s="3" t="s">
        <v>2739</v>
      </c>
      <c r="C2741" s="3" t="s">
        <v>6849</v>
      </c>
      <c r="D2741">
        <v>1100</v>
      </c>
      <c r="E2741">
        <v>4225</v>
      </c>
      <c r="F2741" t="s">
        <v>8219</v>
      </c>
      <c r="G2741" t="s">
        <v>8225</v>
      </c>
      <c r="H2741" t="s">
        <v>8247</v>
      </c>
      <c r="I2741">
        <v>1399324717</v>
      </c>
      <c r="J2741" s="10">
        <f t="shared" si="168"/>
        <v>41764.887928240743</v>
      </c>
      <c r="K2741">
        <v>1395436717</v>
      </c>
      <c r="L2741" s="10">
        <f t="shared" si="169"/>
        <v>41719.887928240743</v>
      </c>
      <c r="M2741" t="b">
        <v>0</v>
      </c>
      <c r="N2741">
        <v>191</v>
      </c>
      <c r="O2741" t="b">
        <v>1</v>
      </c>
      <c r="P2741" t="s">
        <v>8295</v>
      </c>
      <c r="Q2741" s="5">
        <f t="shared" si="170"/>
        <v>3.8409090909090908</v>
      </c>
      <c r="R2741" s="6">
        <f t="shared" si="171"/>
        <v>22.120418848167539</v>
      </c>
      <c r="S2741" t="s">
        <v>8319</v>
      </c>
      <c r="T2741" t="s">
        <v>8349</v>
      </c>
    </row>
    <row r="2742" spans="1:20" ht="43.2" x14ac:dyDescent="0.3">
      <c r="A2742">
        <v>2740</v>
      </c>
      <c r="B2742" s="3" t="s">
        <v>2740</v>
      </c>
      <c r="C2742" s="3" t="s">
        <v>6850</v>
      </c>
      <c r="D2742">
        <v>300</v>
      </c>
      <c r="E2742">
        <v>310</v>
      </c>
      <c r="F2742" t="s">
        <v>8219</v>
      </c>
      <c r="G2742" t="s">
        <v>8224</v>
      </c>
      <c r="H2742" t="s">
        <v>8246</v>
      </c>
      <c r="I2742">
        <v>1426117552</v>
      </c>
      <c r="J2742" s="10">
        <f t="shared" si="168"/>
        <v>42074.99018518519</v>
      </c>
      <c r="K2742">
        <v>1423529152</v>
      </c>
      <c r="L2742" s="10">
        <f t="shared" si="169"/>
        <v>42045.031851851847</v>
      </c>
      <c r="M2742" t="b">
        <v>0</v>
      </c>
      <c r="N2742">
        <v>17</v>
      </c>
      <c r="O2742" t="b">
        <v>1</v>
      </c>
      <c r="P2742" t="s">
        <v>8295</v>
      </c>
      <c r="Q2742" s="5">
        <f t="shared" si="170"/>
        <v>1.0333333333333334</v>
      </c>
      <c r="R2742" s="6">
        <f t="shared" si="171"/>
        <v>18.235294117647058</v>
      </c>
      <c r="S2742" t="s">
        <v>8319</v>
      </c>
      <c r="T2742" t="s">
        <v>8349</v>
      </c>
    </row>
    <row r="2743" spans="1:20" ht="28.8" x14ac:dyDescent="0.3">
      <c r="A2743">
        <v>2741</v>
      </c>
      <c r="B2743" s="3" t="s">
        <v>2741</v>
      </c>
      <c r="C2743" s="3" t="s">
        <v>6851</v>
      </c>
      <c r="D2743">
        <v>8000</v>
      </c>
      <c r="E2743">
        <v>35</v>
      </c>
      <c r="F2743" t="s">
        <v>8221</v>
      </c>
      <c r="G2743" t="s">
        <v>8224</v>
      </c>
      <c r="H2743" t="s">
        <v>8246</v>
      </c>
      <c r="I2743">
        <v>1413770820</v>
      </c>
      <c r="J2743" s="10">
        <f t="shared" si="168"/>
        <v>41932.088194444441</v>
      </c>
      <c r="K2743">
        <v>1412005602</v>
      </c>
      <c r="L2743" s="10">
        <f t="shared" si="169"/>
        <v>41911.657430555555</v>
      </c>
      <c r="M2743" t="b">
        <v>0</v>
      </c>
      <c r="N2743">
        <v>4</v>
      </c>
      <c r="O2743" t="b">
        <v>0</v>
      </c>
      <c r="P2743" t="s">
        <v>8304</v>
      </c>
      <c r="Q2743" s="5">
        <f t="shared" si="170"/>
        <v>4.3750000000000004E-3</v>
      </c>
      <c r="R2743" s="6">
        <f t="shared" si="171"/>
        <v>8.75</v>
      </c>
      <c r="S2743" t="s">
        <v>8322</v>
      </c>
      <c r="T2743" t="s">
        <v>8358</v>
      </c>
    </row>
    <row r="2744" spans="1:20" ht="43.2" x14ac:dyDescent="0.3">
      <c r="A2744">
        <v>2742</v>
      </c>
      <c r="B2744" s="3" t="s">
        <v>2742</v>
      </c>
      <c r="C2744" s="3" t="s">
        <v>6852</v>
      </c>
      <c r="D2744">
        <v>2500</v>
      </c>
      <c r="E2744">
        <v>731</v>
      </c>
      <c r="F2744" t="s">
        <v>8221</v>
      </c>
      <c r="G2744" t="s">
        <v>8224</v>
      </c>
      <c r="H2744" t="s">
        <v>8246</v>
      </c>
      <c r="I2744">
        <v>1337102187</v>
      </c>
      <c r="J2744" s="10">
        <f t="shared" si="168"/>
        <v>41044.719756944447</v>
      </c>
      <c r="K2744">
        <v>1335892587</v>
      </c>
      <c r="L2744" s="10">
        <f t="shared" si="169"/>
        <v>41030.719756944447</v>
      </c>
      <c r="M2744" t="b">
        <v>0</v>
      </c>
      <c r="N2744">
        <v>18</v>
      </c>
      <c r="O2744" t="b">
        <v>0</v>
      </c>
      <c r="P2744" t="s">
        <v>8304</v>
      </c>
      <c r="Q2744" s="5">
        <f t="shared" si="170"/>
        <v>0.29239999999999999</v>
      </c>
      <c r="R2744" s="6">
        <f t="shared" si="171"/>
        <v>40.611111111111114</v>
      </c>
      <c r="S2744" t="s">
        <v>8322</v>
      </c>
      <c r="T2744" t="s">
        <v>8358</v>
      </c>
    </row>
    <row r="2745" spans="1:20" ht="57.6" x14ac:dyDescent="0.3">
      <c r="A2745">
        <v>2743</v>
      </c>
      <c r="B2745" s="3" t="s">
        <v>2743</v>
      </c>
      <c r="C2745" s="3" t="s">
        <v>6853</v>
      </c>
      <c r="D2745">
        <v>5999</v>
      </c>
      <c r="E2745">
        <v>0</v>
      </c>
      <c r="F2745" t="s">
        <v>8221</v>
      </c>
      <c r="G2745" t="s">
        <v>8224</v>
      </c>
      <c r="H2745" t="s">
        <v>8246</v>
      </c>
      <c r="I2745">
        <v>1476863607</v>
      </c>
      <c r="J2745" s="10">
        <f t="shared" si="168"/>
        <v>42662.328784722224</v>
      </c>
      <c r="K2745">
        <v>1474271607</v>
      </c>
      <c r="L2745" s="10">
        <f t="shared" si="169"/>
        <v>42632.328784722224</v>
      </c>
      <c r="M2745" t="b">
        <v>0</v>
      </c>
      <c r="N2745">
        <v>0</v>
      </c>
      <c r="O2745" t="b">
        <v>0</v>
      </c>
      <c r="P2745" t="s">
        <v>8304</v>
      </c>
      <c r="Q2745" s="5">
        <f t="shared" si="170"/>
        <v>0</v>
      </c>
      <c r="R2745" s="6" t="e">
        <f t="shared" si="171"/>
        <v>#DIV/0!</v>
      </c>
      <c r="S2745" t="s">
        <v>8322</v>
      </c>
      <c r="T2745" t="s">
        <v>8358</v>
      </c>
    </row>
    <row r="2746" spans="1:20" ht="43.2" x14ac:dyDescent="0.3">
      <c r="A2746">
        <v>2744</v>
      </c>
      <c r="B2746" s="3" t="s">
        <v>2744</v>
      </c>
      <c r="C2746" s="3" t="s">
        <v>6854</v>
      </c>
      <c r="D2746">
        <v>16000</v>
      </c>
      <c r="E2746">
        <v>835</v>
      </c>
      <c r="F2746" t="s">
        <v>8221</v>
      </c>
      <c r="G2746" t="s">
        <v>8224</v>
      </c>
      <c r="H2746" t="s">
        <v>8246</v>
      </c>
      <c r="I2746">
        <v>1330478998</v>
      </c>
      <c r="J2746" s="10">
        <f t="shared" si="168"/>
        <v>40968.062476851854</v>
      </c>
      <c r="K2746">
        <v>1327886998</v>
      </c>
      <c r="L2746" s="10">
        <f t="shared" si="169"/>
        <v>40938.062476851854</v>
      </c>
      <c r="M2746" t="b">
        <v>0</v>
      </c>
      <c r="N2746">
        <v>22</v>
      </c>
      <c r="O2746" t="b">
        <v>0</v>
      </c>
      <c r="P2746" t="s">
        <v>8304</v>
      </c>
      <c r="Q2746" s="5">
        <f t="shared" si="170"/>
        <v>5.2187499999999998E-2</v>
      </c>
      <c r="R2746" s="6">
        <f t="shared" si="171"/>
        <v>37.954545454545453</v>
      </c>
      <c r="S2746" t="s">
        <v>8322</v>
      </c>
      <c r="T2746" t="s">
        <v>8358</v>
      </c>
    </row>
    <row r="2747" spans="1:20" ht="43.2" x14ac:dyDescent="0.3">
      <c r="A2747">
        <v>2745</v>
      </c>
      <c r="B2747" s="3" t="s">
        <v>2745</v>
      </c>
      <c r="C2747" s="3" t="s">
        <v>6855</v>
      </c>
      <c r="D2747">
        <v>8000</v>
      </c>
      <c r="E2747">
        <v>1751</v>
      </c>
      <c r="F2747" t="s">
        <v>8221</v>
      </c>
      <c r="G2747" t="s">
        <v>8224</v>
      </c>
      <c r="H2747" t="s">
        <v>8246</v>
      </c>
      <c r="I2747">
        <v>1342309368</v>
      </c>
      <c r="J2747" s="10">
        <f t="shared" si="168"/>
        <v>41104.988055555557</v>
      </c>
      <c r="K2747">
        <v>1337125368</v>
      </c>
      <c r="L2747" s="10">
        <f t="shared" si="169"/>
        <v>41044.988055555557</v>
      </c>
      <c r="M2747" t="b">
        <v>0</v>
      </c>
      <c r="N2747">
        <v>49</v>
      </c>
      <c r="O2747" t="b">
        <v>0</v>
      </c>
      <c r="P2747" t="s">
        <v>8304</v>
      </c>
      <c r="Q2747" s="5">
        <f t="shared" si="170"/>
        <v>0.21887499999999999</v>
      </c>
      <c r="R2747" s="6">
        <f t="shared" si="171"/>
        <v>35.734693877551024</v>
      </c>
      <c r="S2747" t="s">
        <v>8322</v>
      </c>
      <c r="T2747" t="s">
        <v>8358</v>
      </c>
    </row>
    <row r="2748" spans="1:20" ht="43.2" x14ac:dyDescent="0.3">
      <c r="A2748">
        <v>2746</v>
      </c>
      <c r="B2748" s="3" t="s">
        <v>2746</v>
      </c>
      <c r="C2748" s="3" t="s">
        <v>6856</v>
      </c>
      <c r="D2748">
        <v>3000</v>
      </c>
      <c r="E2748">
        <v>801</v>
      </c>
      <c r="F2748" t="s">
        <v>8221</v>
      </c>
      <c r="G2748" t="s">
        <v>8224</v>
      </c>
      <c r="H2748" t="s">
        <v>8246</v>
      </c>
      <c r="I2748">
        <v>1409337911</v>
      </c>
      <c r="J2748" s="10">
        <f t="shared" si="168"/>
        <v>41880.781377314815</v>
      </c>
      <c r="K2748">
        <v>1406745911</v>
      </c>
      <c r="L2748" s="10">
        <f t="shared" si="169"/>
        <v>41850.781377314815</v>
      </c>
      <c r="M2748" t="b">
        <v>0</v>
      </c>
      <c r="N2748">
        <v>19</v>
      </c>
      <c r="O2748" t="b">
        <v>0</v>
      </c>
      <c r="P2748" t="s">
        <v>8304</v>
      </c>
      <c r="Q2748" s="5">
        <f t="shared" si="170"/>
        <v>0.26700000000000002</v>
      </c>
      <c r="R2748" s="6">
        <f t="shared" si="171"/>
        <v>42.157894736842103</v>
      </c>
      <c r="S2748" t="s">
        <v>8322</v>
      </c>
      <c r="T2748" t="s">
        <v>8358</v>
      </c>
    </row>
    <row r="2749" spans="1:20" ht="43.2" x14ac:dyDescent="0.3">
      <c r="A2749">
        <v>2747</v>
      </c>
      <c r="B2749" s="3" t="s">
        <v>2747</v>
      </c>
      <c r="C2749" s="3" t="s">
        <v>6857</v>
      </c>
      <c r="D2749">
        <v>500</v>
      </c>
      <c r="E2749">
        <v>140</v>
      </c>
      <c r="F2749" t="s">
        <v>8221</v>
      </c>
      <c r="G2749" t="s">
        <v>8224</v>
      </c>
      <c r="H2749" t="s">
        <v>8246</v>
      </c>
      <c r="I2749">
        <v>1339816200</v>
      </c>
      <c r="J2749" s="10">
        <f t="shared" si="168"/>
        <v>41076.131944444445</v>
      </c>
      <c r="K2749">
        <v>1337095997</v>
      </c>
      <c r="L2749" s="10">
        <f t="shared" si="169"/>
        <v>41044.64811342593</v>
      </c>
      <c r="M2749" t="b">
        <v>0</v>
      </c>
      <c r="N2749">
        <v>4</v>
      </c>
      <c r="O2749" t="b">
        <v>0</v>
      </c>
      <c r="P2749" t="s">
        <v>8304</v>
      </c>
      <c r="Q2749" s="5">
        <f t="shared" si="170"/>
        <v>0.28000000000000003</v>
      </c>
      <c r="R2749" s="6">
        <f t="shared" si="171"/>
        <v>35</v>
      </c>
      <c r="S2749" t="s">
        <v>8322</v>
      </c>
      <c r="T2749" t="s">
        <v>8358</v>
      </c>
    </row>
    <row r="2750" spans="1:20" ht="43.2" x14ac:dyDescent="0.3">
      <c r="A2750">
        <v>2748</v>
      </c>
      <c r="B2750" s="3" t="s">
        <v>2748</v>
      </c>
      <c r="C2750" s="3" t="s">
        <v>6858</v>
      </c>
      <c r="D2750">
        <v>5000</v>
      </c>
      <c r="E2750">
        <v>53</v>
      </c>
      <c r="F2750" t="s">
        <v>8221</v>
      </c>
      <c r="G2750" t="s">
        <v>8224</v>
      </c>
      <c r="H2750" t="s">
        <v>8246</v>
      </c>
      <c r="I2750">
        <v>1472835802</v>
      </c>
      <c r="J2750" s="10">
        <f t="shared" si="168"/>
        <v>42615.7106712963</v>
      </c>
      <c r="K2750">
        <v>1470243802</v>
      </c>
      <c r="L2750" s="10">
        <f t="shared" si="169"/>
        <v>42585.7106712963</v>
      </c>
      <c r="M2750" t="b">
        <v>0</v>
      </c>
      <c r="N2750">
        <v>4</v>
      </c>
      <c r="O2750" t="b">
        <v>0</v>
      </c>
      <c r="P2750" t="s">
        <v>8304</v>
      </c>
      <c r="Q2750" s="5">
        <f t="shared" si="170"/>
        <v>1.06E-2</v>
      </c>
      <c r="R2750" s="6">
        <f t="shared" si="171"/>
        <v>13.25</v>
      </c>
      <c r="S2750" t="s">
        <v>8322</v>
      </c>
      <c r="T2750" t="s">
        <v>8358</v>
      </c>
    </row>
    <row r="2751" spans="1:20" ht="28.8" x14ac:dyDescent="0.3">
      <c r="A2751">
        <v>2749</v>
      </c>
      <c r="B2751" s="3" t="s">
        <v>2749</v>
      </c>
      <c r="C2751" s="3" t="s">
        <v>6859</v>
      </c>
      <c r="D2751">
        <v>10000</v>
      </c>
      <c r="E2751">
        <v>110</v>
      </c>
      <c r="F2751" t="s">
        <v>8221</v>
      </c>
      <c r="G2751" t="s">
        <v>8224</v>
      </c>
      <c r="H2751" t="s">
        <v>8246</v>
      </c>
      <c r="I2751">
        <v>1428171037</v>
      </c>
      <c r="J2751" s="10">
        <f t="shared" si="168"/>
        <v>42098.757372685184</v>
      </c>
      <c r="K2751">
        <v>1425582637</v>
      </c>
      <c r="L2751" s="10">
        <f t="shared" si="169"/>
        <v>42068.799039351856</v>
      </c>
      <c r="M2751" t="b">
        <v>0</v>
      </c>
      <c r="N2751">
        <v>2</v>
      </c>
      <c r="O2751" t="b">
        <v>0</v>
      </c>
      <c r="P2751" t="s">
        <v>8304</v>
      </c>
      <c r="Q2751" s="5">
        <f t="shared" si="170"/>
        <v>1.0999999999999999E-2</v>
      </c>
      <c r="R2751" s="6">
        <f t="shared" si="171"/>
        <v>55</v>
      </c>
      <c r="S2751" t="s">
        <v>8322</v>
      </c>
      <c r="T2751" t="s">
        <v>8358</v>
      </c>
    </row>
    <row r="2752" spans="1:20" ht="43.2" x14ac:dyDescent="0.3">
      <c r="A2752">
        <v>2750</v>
      </c>
      <c r="B2752" s="3" t="s">
        <v>2750</v>
      </c>
      <c r="C2752" s="3" t="s">
        <v>6860</v>
      </c>
      <c r="D2752">
        <v>1999</v>
      </c>
      <c r="E2752">
        <v>0</v>
      </c>
      <c r="F2752" t="s">
        <v>8221</v>
      </c>
      <c r="G2752" t="s">
        <v>8224</v>
      </c>
      <c r="H2752" t="s">
        <v>8246</v>
      </c>
      <c r="I2752">
        <v>1341086400</v>
      </c>
      <c r="J2752" s="10">
        <f t="shared" si="168"/>
        <v>41090.833333333336</v>
      </c>
      <c r="K2752">
        <v>1340055345</v>
      </c>
      <c r="L2752" s="10">
        <f t="shared" si="169"/>
        <v>41078.899826388886</v>
      </c>
      <c r="M2752" t="b">
        <v>0</v>
      </c>
      <c r="N2752">
        <v>0</v>
      </c>
      <c r="O2752" t="b">
        <v>0</v>
      </c>
      <c r="P2752" t="s">
        <v>8304</v>
      </c>
      <c r="Q2752" s="5">
        <f t="shared" si="170"/>
        <v>0</v>
      </c>
      <c r="R2752" s="6" t="e">
        <f t="shared" si="171"/>
        <v>#DIV/0!</v>
      </c>
      <c r="S2752" t="s">
        <v>8322</v>
      </c>
      <c r="T2752" t="s">
        <v>8358</v>
      </c>
    </row>
    <row r="2753" spans="1:20" ht="43.2" x14ac:dyDescent="0.3">
      <c r="A2753">
        <v>2751</v>
      </c>
      <c r="B2753" s="3" t="s">
        <v>2751</v>
      </c>
      <c r="C2753" s="3" t="s">
        <v>6861</v>
      </c>
      <c r="D2753">
        <v>3274</v>
      </c>
      <c r="E2753">
        <v>0</v>
      </c>
      <c r="F2753" t="s">
        <v>8221</v>
      </c>
      <c r="G2753" t="s">
        <v>8224</v>
      </c>
      <c r="H2753" t="s">
        <v>8246</v>
      </c>
      <c r="I2753">
        <v>1403039842</v>
      </c>
      <c r="J2753" s="10">
        <f t="shared" si="168"/>
        <v>41807.887060185189</v>
      </c>
      <c r="K2753">
        <v>1397855842</v>
      </c>
      <c r="L2753" s="10">
        <f t="shared" si="169"/>
        <v>41747.887060185189</v>
      </c>
      <c r="M2753" t="b">
        <v>0</v>
      </c>
      <c r="N2753">
        <v>0</v>
      </c>
      <c r="O2753" t="b">
        <v>0</v>
      </c>
      <c r="P2753" t="s">
        <v>8304</v>
      </c>
      <c r="Q2753" s="5">
        <f t="shared" si="170"/>
        <v>0</v>
      </c>
      <c r="R2753" s="6" t="e">
        <f t="shared" si="171"/>
        <v>#DIV/0!</v>
      </c>
      <c r="S2753" t="s">
        <v>8322</v>
      </c>
      <c r="T2753" t="s">
        <v>8358</v>
      </c>
    </row>
    <row r="2754" spans="1:20" ht="43.2" x14ac:dyDescent="0.3">
      <c r="A2754">
        <v>2752</v>
      </c>
      <c r="B2754" s="3" t="s">
        <v>2752</v>
      </c>
      <c r="C2754" s="3" t="s">
        <v>6862</v>
      </c>
      <c r="D2754">
        <v>4800</v>
      </c>
      <c r="E2754">
        <v>550</v>
      </c>
      <c r="F2754" t="s">
        <v>8221</v>
      </c>
      <c r="G2754" t="s">
        <v>8224</v>
      </c>
      <c r="H2754" t="s">
        <v>8246</v>
      </c>
      <c r="I2754">
        <v>1324232504</v>
      </c>
      <c r="J2754" s="10">
        <f t="shared" si="168"/>
        <v>40895.765092592592</v>
      </c>
      <c r="K2754">
        <v>1320776504</v>
      </c>
      <c r="L2754" s="10">
        <f t="shared" si="169"/>
        <v>40855.765092592592</v>
      </c>
      <c r="M2754" t="b">
        <v>0</v>
      </c>
      <c r="N2754">
        <v>14</v>
      </c>
      <c r="O2754" t="b">
        <v>0</v>
      </c>
      <c r="P2754" t="s">
        <v>8304</v>
      </c>
      <c r="Q2754" s="5">
        <f t="shared" si="170"/>
        <v>0.11458333333333333</v>
      </c>
      <c r="R2754" s="6">
        <f t="shared" si="171"/>
        <v>39.285714285714285</v>
      </c>
      <c r="S2754" t="s">
        <v>8322</v>
      </c>
      <c r="T2754" t="s">
        <v>8358</v>
      </c>
    </row>
    <row r="2755" spans="1:20" ht="43.2" x14ac:dyDescent="0.3">
      <c r="A2755">
        <v>2753</v>
      </c>
      <c r="B2755" s="3" t="s">
        <v>2753</v>
      </c>
      <c r="C2755" s="3" t="s">
        <v>6863</v>
      </c>
      <c r="D2755">
        <v>2000</v>
      </c>
      <c r="E2755">
        <v>380</v>
      </c>
      <c r="F2755" t="s">
        <v>8221</v>
      </c>
      <c r="G2755" t="s">
        <v>8224</v>
      </c>
      <c r="H2755" t="s">
        <v>8246</v>
      </c>
      <c r="I2755">
        <v>1346017023</v>
      </c>
      <c r="J2755" s="10">
        <f t="shared" ref="J2755:J2818" si="172">(((I2755/60)/60)/24)+DATE(1970,1,1)</f>
        <v>41147.900729166664</v>
      </c>
      <c r="K2755">
        <v>1343425023</v>
      </c>
      <c r="L2755" s="10">
        <f t="shared" ref="L2755:L2818" si="173">(((K2755/60)/60)/24)+DATE(1970,1,1)</f>
        <v>41117.900729166664</v>
      </c>
      <c r="M2755" t="b">
        <v>0</v>
      </c>
      <c r="N2755">
        <v>8</v>
      </c>
      <c r="O2755" t="b">
        <v>0</v>
      </c>
      <c r="P2755" t="s">
        <v>8304</v>
      </c>
      <c r="Q2755" s="5">
        <f t="shared" ref="Q2755:Q2818" si="174">E2755/D2755</f>
        <v>0.19</v>
      </c>
      <c r="R2755" s="6">
        <f t="shared" ref="R2755:R2818" si="175">E2755/N2755</f>
        <v>47.5</v>
      </c>
      <c r="S2755" t="s">
        <v>8322</v>
      </c>
      <c r="T2755" t="s">
        <v>8358</v>
      </c>
    </row>
    <row r="2756" spans="1:20" ht="43.2" x14ac:dyDescent="0.3">
      <c r="A2756">
        <v>2754</v>
      </c>
      <c r="B2756" s="3" t="s">
        <v>2754</v>
      </c>
      <c r="C2756" s="3" t="s">
        <v>6864</v>
      </c>
      <c r="D2756">
        <v>10000</v>
      </c>
      <c r="E2756">
        <v>0</v>
      </c>
      <c r="F2756" t="s">
        <v>8221</v>
      </c>
      <c r="G2756" t="s">
        <v>8224</v>
      </c>
      <c r="H2756" t="s">
        <v>8246</v>
      </c>
      <c r="I2756">
        <v>1410448551</v>
      </c>
      <c r="J2756" s="10">
        <f t="shared" si="172"/>
        <v>41893.636006944449</v>
      </c>
      <c r="K2756">
        <v>1407856551</v>
      </c>
      <c r="L2756" s="10">
        <f t="shared" si="173"/>
        <v>41863.636006944449</v>
      </c>
      <c r="M2756" t="b">
        <v>0</v>
      </c>
      <c r="N2756">
        <v>0</v>
      </c>
      <c r="O2756" t="b">
        <v>0</v>
      </c>
      <c r="P2756" t="s">
        <v>8304</v>
      </c>
      <c r="Q2756" s="5">
        <f t="shared" si="174"/>
        <v>0</v>
      </c>
      <c r="R2756" s="6" t="e">
        <f t="shared" si="175"/>
        <v>#DIV/0!</v>
      </c>
      <c r="S2756" t="s">
        <v>8322</v>
      </c>
      <c r="T2756" t="s">
        <v>8358</v>
      </c>
    </row>
    <row r="2757" spans="1:20" ht="43.2" x14ac:dyDescent="0.3">
      <c r="A2757">
        <v>2755</v>
      </c>
      <c r="B2757" s="3" t="s">
        <v>2755</v>
      </c>
      <c r="C2757" s="3" t="s">
        <v>6865</v>
      </c>
      <c r="D2757">
        <v>500</v>
      </c>
      <c r="E2757">
        <v>260</v>
      </c>
      <c r="F2757" t="s">
        <v>8221</v>
      </c>
      <c r="G2757" t="s">
        <v>8241</v>
      </c>
      <c r="H2757" t="s">
        <v>8249</v>
      </c>
      <c r="I2757">
        <v>1428519527</v>
      </c>
      <c r="J2757" s="10">
        <f t="shared" si="172"/>
        <v>42102.790821759263</v>
      </c>
      <c r="K2757">
        <v>1425927527</v>
      </c>
      <c r="L2757" s="10">
        <f t="shared" si="173"/>
        <v>42072.790821759263</v>
      </c>
      <c r="M2757" t="b">
        <v>0</v>
      </c>
      <c r="N2757">
        <v>15</v>
      </c>
      <c r="O2757" t="b">
        <v>0</v>
      </c>
      <c r="P2757" t="s">
        <v>8304</v>
      </c>
      <c r="Q2757" s="5">
        <f t="shared" si="174"/>
        <v>0.52</v>
      </c>
      <c r="R2757" s="6">
        <f t="shared" si="175"/>
        <v>17.333333333333332</v>
      </c>
      <c r="S2757" t="s">
        <v>8322</v>
      </c>
      <c r="T2757" t="s">
        <v>8358</v>
      </c>
    </row>
    <row r="2758" spans="1:20" ht="43.2" x14ac:dyDescent="0.3">
      <c r="A2758">
        <v>2756</v>
      </c>
      <c r="B2758" s="3" t="s">
        <v>2756</v>
      </c>
      <c r="C2758" s="3" t="s">
        <v>6866</v>
      </c>
      <c r="D2758">
        <v>10000</v>
      </c>
      <c r="E2758">
        <v>1048</v>
      </c>
      <c r="F2758" t="s">
        <v>8221</v>
      </c>
      <c r="G2758" t="s">
        <v>8224</v>
      </c>
      <c r="H2758" t="s">
        <v>8246</v>
      </c>
      <c r="I2758">
        <v>1389476201</v>
      </c>
      <c r="J2758" s="10">
        <f t="shared" si="172"/>
        <v>41650.90047453704</v>
      </c>
      <c r="K2758">
        <v>1386884201</v>
      </c>
      <c r="L2758" s="10">
        <f t="shared" si="173"/>
        <v>41620.90047453704</v>
      </c>
      <c r="M2758" t="b">
        <v>0</v>
      </c>
      <c r="N2758">
        <v>33</v>
      </c>
      <c r="O2758" t="b">
        <v>0</v>
      </c>
      <c r="P2758" t="s">
        <v>8304</v>
      </c>
      <c r="Q2758" s="5">
        <f t="shared" si="174"/>
        <v>0.1048</v>
      </c>
      <c r="R2758" s="6">
        <f t="shared" si="175"/>
        <v>31.757575757575758</v>
      </c>
      <c r="S2758" t="s">
        <v>8322</v>
      </c>
      <c r="T2758" t="s">
        <v>8358</v>
      </c>
    </row>
    <row r="2759" spans="1:20" ht="28.8" x14ac:dyDescent="0.3">
      <c r="A2759">
        <v>2757</v>
      </c>
      <c r="B2759" s="3" t="s">
        <v>2757</v>
      </c>
      <c r="C2759" s="3" t="s">
        <v>6867</v>
      </c>
      <c r="D2759">
        <v>1500</v>
      </c>
      <c r="E2759">
        <v>10</v>
      </c>
      <c r="F2759" t="s">
        <v>8221</v>
      </c>
      <c r="G2759" t="s">
        <v>8224</v>
      </c>
      <c r="H2759" t="s">
        <v>8246</v>
      </c>
      <c r="I2759">
        <v>1470498332</v>
      </c>
      <c r="J2759" s="10">
        <f t="shared" si="172"/>
        <v>42588.65662037037</v>
      </c>
      <c r="K2759">
        <v>1469202332</v>
      </c>
      <c r="L2759" s="10">
        <f t="shared" si="173"/>
        <v>42573.65662037037</v>
      </c>
      <c r="M2759" t="b">
        <v>0</v>
      </c>
      <c r="N2759">
        <v>2</v>
      </c>
      <c r="O2759" t="b">
        <v>0</v>
      </c>
      <c r="P2759" t="s">
        <v>8304</v>
      </c>
      <c r="Q2759" s="5">
        <f t="shared" si="174"/>
        <v>6.6666666666666671E-3</v>
      </c>
      <c r="R2759" s="6">
        <f t="shared" si="175"/>
        <v>5</v>
      </c>
      <c r="S2759" t="s">
        <v>8322</v>
      </c>
      <c r="T2759" t="s">
        <v>8358</v>
      </c>
    </row>
    <row r="2760" spans="1:20" ht="57.6" x14ac:dyDescent="0.3">
      <c r="A2760">
        <v>2758</v>
      </c>
      <c r="B2760" s="3" t="s">
        <v>2758</v>
      </c>
      <c r="C2760" s="3" t="s">
        <v>6868</v>
      </c>
      <c r="D2760">
        <v>2000</v>
      </c>
      <c r="E2760">
        <v>234</v>
      </c>
      <c r="F2760" t="s">
        <v>8221</v>
      </c>
      <c r="G2760" t="s">
        <v>8226</v>
      </c>
      <c r="H2760" t="s">
        <v>8248</v>
      </c>
      <c r="I2760">
        <v>1476095783</v>
      </c>
      <c r="J2760" s="10">
        <f t="shared" si="172"/>
        <v>42653.441932870366</v>
      </c>
      <c r="K2760">
        <v>1474886183</v>
      </c>
      <c r="L2760" s="10">
        <f t="shared" si="173"/>
        <v>42639.441932870366</v>
      </c>
      <c r="M2760" t="b">
        <v>0</v>
      </c>
      <c r="N2760">
        <v>6</v>
      </c>
      <c r="O2760" t="b">
        <v>0</v>
      </c>
      <c r="P2760" t="s">
        <v>8304</v>
      </c>
      <c r="Q2760" s="5">
        <f t="shared" si="174"/>
        <v>0.11700000000000001</v>
      </c>
      <c r="R2760" s="6">
        <f t="shared" si="175"/>
        <v>39</v>
      </c>
      <c r="S2760" t="s">
        <v>8322</v>
      </c>
      <c r="T2760" t="s">
        <v>8358</v>
      </c>
    </row>
    <row r="2761" spans="1:20" ht="43.2" x14ac:dyDescent="0.3">
      <c r="A2761">
        <v>2759</v>
      </c>
      <c r="B2761" s="3" t="s">
        <v>2759</v>
      </c>
      <c r="C2761" s="3" t="s">
        <v>6869</v>
      </c>
      <c r="D2761">
        <v>1000</v>
      </c>
      <c r="E2761">
        <v>105</v>
      </c>
      <c r="F2761" t="s">
        <v>8221</v>
      </c>
      <c r="G2761" t="s">
        <v>8226</v>
      </c>
      <c r="H2761" t="s">
        <v>8248</v>
      </c>
      <c r="I2761">
        <v>1468658866</v>
      </c>
      <c r="J2761" s="10">
        <f t="shared" si="172"/>
        <v>42567.36650462963</v>
      </c>
      <c r="K2761">
        <v>1464943666</v>
      </c>
      <c r="L2761" s="10">
        <f t="shared" si="173"/>
        <v>42524.36650462963</v>
      </c>
      <c r="M2761" t="b">
        <v>0</v>
      </c>
      <c r="N2761">
        <v>2</v>
      </c>
      <c r="O2761" t="b">
        <v>0</v>
      </c>
      <c r="P2761" t="s">
        <v>8304</v>
      </c>
      <c r="Q2761" s="5">
        <f t="shared" si="174"/>
        <v>0.105</v>
      </c>
      <c r="R2761" s="6">
        <f t="shared" si="175"/>
        <v>52.5</v>
      </c>
      <c r="S2761" t="s">
        <v>8322</v>
      </c>
      <c r="T2761" t="s">
        <v>8358</v>
      </c>
    </row>
    <row r="2762" spans="1:20" ht="43.2" x14ac:dyDescent="0.3">
      <c r="A2762">
        <v>2760</v>
      </c>
      <c r="B2762" s="3" t="s">
        <v>2760</v>
      </c>
      <c r="C2762" s="3" t="s">
        <v>6870</v>
      </c>
      <c r="D2762">
        <v>5000</v>
      </c>
      <c r="E2762">
        <v>0</v>
      </c>
      <c r="F2762" t="s">
        <v>8221</v>
      </c>
      <c r="G2762" t="s">
        <v>8225</v>
      </c>
      <c r="H2762" t="s">
        <v>8247</v>
      </c>
      <c r="I2762">
        <v>1371726258</v>
      </c>
      <c r="J2762" s="10">
        <f t="shared" si="172"/>
        <v>41445.461319444446</v>
      </c>
      <c r="K2762">
        <v>1369134258</v>
      </c>
      <c r="L2762" s="10">
        <f t="shared" si="173"/>
        <v>41415.461319444446</v>
      </c>
      <c r="M2762" t="b">
        <v>0</v>
      </c>
      <c r="N2762">
        <v>0</v>
      </c>
      <c r="O2762" t="b">
        <v>0</v>
      </c>
      <c r="P2762" t="s">
        <v>8304</v>
      </c>
      <c r="Q2762" s="5">
        <f t="shared" si="174"/>
        <v>0</v>
      </c>
      <c r="R2762" s="6" t="e">
        <f t="shared" si="175"/>
        <v>#DIV/0!</v>
      </c>
      <c r="S2762" t="s">
        <v>8322</v>
      </c>
      <c r="T2762" t="s">
        <v>8358</v>
      </c>
    </row>
    <row r="2763" spans="1:20" ht="28.8" x14ac:dyDescent="0.3">
      <c r="A2763">
        <v>2761</v>
      </c>
      <c r="B2763" s="3" t="s">
        <v>2761</v>
      </c>
      <c r="C2763" s="3" t="s">
        <v>6871</v>
      </c>
      <c r="D2763">
        <v>5000</v>
      </c>
      <c r="E2763">
        <v>36</v>
      </c>
      <c r="F2763" t="s">
        <v>8221</v>
      </c>
      <c r="G2763" t="s">
        <v>8224</v>
      </c>
      <c r="H2763" t="s">
        <v>8246</v>
      </c>
      <c r="I2763">
        <v>1357176693</v>
      </c>
      <c r="J2763" s="10">
        <f t="shared" si="172"/>
        <v>41277.063576388886</v>
      </c>
      <c r="K2763">
        <v>1354584693</v>
      </c>
      <c r="L2763" s="10">
        <f t="shared" si="173"/>
        <v>41247.063576388886</v>
      </c>
      <c r="M2763" t="b">
        <v>0</v>
      </c>
      <c r="N2763">
        <v>4</v>
      </c>
      <c r="O2763" t="b">
        <v>0</v>
      </c>
      <c r="P2763" t="s">
        <v>8304</v>
      </c>
      <c r="Q2763" s="5">
        <f t="shared" si="174"/>
        <v>7.1999999999999998E-3</v>
      </c>
      <c r="R2763" s="6">
        <f t="shared" si="175"/>
        <v>9</v>
      </c>
      <c r="S2763" t="s">
        <v>8322</v>
      </c>
      <c r="T2763" t="s">
        <v>8358</v>
      </c>
    </row>
    <row r="2764" spans="1:20" ht="43.2" x14ac:dyDescent="0.3">
      <c r="A2764">
        <v>2762</v>
      </c>
      <c r="B2764" s="3" t="s">
        <v>2762</v>
      </c>
      <c r="C2764" s="3" t="s">
        <v>6872</v>
      </c>
      <c r="D2764">
        <v>3250</v>
      </c>
      <c r="E2764">
        <v>25</v>
      </c>
      <c r="F2764" t="s">
        <v>8221</v>
      </c>
      <c r="G2764" t="s">
        <v>8224</v>
      </c>
      <c r="H2764" t="s">
        <v>8246</v>
      </c>
      <c r="I2764">
        <v>1332114795</v>
      </c>
      <c r="J2764" s="10">
        <f t="shared" si="172"/>
        <v>40986.995312500003</v>
      </c>
      <c r="K2764">
        <v>1326934395</v>
      </c>
      <c r="L2764" s="10">
        <f t="shared" si="173"/>
        <v>40927.036979166667</v>
      </c>
      <c r="M2764" t="b">
        <v>0</v>
      </c>
      <c r="N2764">
        <v>1</v>
      </c>
      <c r="O2764" t="b">
        <v>0</v>
      </c>
      <c r="P2764" t="s">
        <v>8304</v>
      </c>
      <c r="Q2764" s="5">
        <f t="shared" si="174"/>
        <v>7.6923076923076927E-3</v>
      </c>
      <c r="R2764" s="6">
        <f t="shared" si="175"/>
        <v>25</v>
      </c>
      <c r="S2764" t="s">
        <v>8322</v>
      </c>
      <c r="T2764" t="s">
        <v>8358</v>
      </c>
    </row>
    <row r="2765" spans="1:20" ht="28.8" x14ac:dyDescent="0.3">
      <c r="A2765">
        <v>2763</v>
      </c>
      <c r="B2765" s="3" t="s">
        <v>2763</v>
      </c>
      <c r="C2765" s="3" t="s">
        <v>6873</v>
      </c>
      <c r="D2765">
        <v>39400</v>
      </c>
      <c r="E2765">
        <v>90</v>
      </c>
      <c r="F2765" t="s">
        <v>8221</v>
      </c>
      <c r="G2765" t="s">
        <v>8224</v>
      </c>
      <c r="H2765" t="s">
        <v>8246</v>
      </c>
      <c r="I2765">
        <v>1369403684</v>
      </c>
      <c r="J2765" s="10">
        <f t="shared" si="172"/>
        <v>41418.579675925925</v>
      </c>
      <c r="K2765">
        <v>1365515684</v>
      </c>
      <c r="L2765" s="10">
        <f t="shared" si="173"/>
        <v>41373.579675925925</v>
      </c>
      <c r="M2765" t="b">
        <v>0</v>
      </c>
      <c r="N2765">
        <v>3</v>
      </c>
      <c r="O2765" t="b">
        <v>0</v>
      </c>
      <c r="P2765" t="s">
        <v>8304</v>
      </c>
      <c r="Q2765" s="5">
        <f t="shared" si="174"/>
        <v>2.2842639593908631E-3</v>
      </c>
      <c r="R2765" s="6">
        <f t="shared" si="175"/>
        <v>30</v>
      </c>
      <c r="S2765" t="s">
        <v>8322</v>
      </c>
      <c r="T2765" t="s">
        <v>8358</v>
      </c>
    </row>
    <row r="2766" spans="1:20" ht="43.2" x14ac:dyDescent="0.3">
      <c r="A2766">
        <v>2764</v>
      </c>
      <c r="B2766" s="3" t="s">
        <v>2764</v>
      </c>
      <c r="C2766" s="3" t="s">
        <v>6874</v>
      </c>
      <c r="D2766">
        <v>4000</v>
      </c>
      <c r="E2766">
        <v>45</v>
      </c>
      <c r="F2766" t="s">
        <v>8221</v>
      </c>
      <c r="G2766" t="s">
        <v>8224</v>
      </c>
      <c r="H2766" t="s">
        <v>8246</v>
      </c>
      <c r="I2766">
        <v>1338404400</v>
      </c>
      <c r="J2766" s="10">
        <f t="shared" si="172"/>
        <v>41059.791666666664</v>
      </c>
      <c r="K2766">
        <v>1335855631</v>
      </c>
      <c r="L2766" s="10">
        <f t="shared" si="173"/>
        <v>41030.292025462964</v>
      </c>
      <c r="M2766" t="b">
        <v>0</v>
      </c>
      <c r="N2766">
        <v>4</v>
      </c>
      <c r="O2766" t="b">
        <v>0</v>
      </c>
      <c r="P2766" t="s">
        <v>8304</v>
      </c>
      <c r="Q2766" s="5">
        <f t="shared" si="174"/>
        <v>1.125E-2</v>
      </c>
      <c r="R2766" s="6">
        <f t="shared" si="175"/>
        <v>11.25</v>
      </c>
      <c r="S2766" t="s">
        <v>8322</v>
      </c>
      <c r="T2766" t="s">
        <v>8358</v>
      </c>
    </row>
    <row r="2767" spans="1:20" ht="43.2" x14ac:dyDescent="0.3">
      <c r="A2767">
        <v>2765</v>
      </c>
      <c r="B2767" s="3" t="s">
        <v>2765</v>
      </c>
      <c r="C2767" s="3" t="s">
        <v>6875</v>
      </c>
      <c r="D2767">
        <v>4000</v>
      </c>
      <c r="E2767">
        <v>0</v>
      </c>
      <c r="F2767" t="s">
        <v>8221</v>
      </c>
      <c r="G2767" t="s">
        <v>8224</v>
      </c>
      <c r="H2767" t="s">
        <v>8246</v>
      </c>
      <c r="I2767">
        <v>1351432428</v>
      </c>
      <c r="J2767" s="10">
        <f t="shared" si="172"/>
        <v>41210.579027777778</v>
      </c>
      <c r="K2767">
        <v>1350050028</v>
      </c>
      <c r="L2767" s="10">
        <f t="shared" si="173"/>
        <v>41194.579027777778</v>
      </c>
      <c r="M2767" t="b">
        <v>0</v>
      </c>
      <c r="N2767">
        <v>0</v>
      </c>
      <c r="O2767" t="b">
        <v>0</v>
      </c>
      <c r="P2767" t="s">
        <v>8304</v>
      </c>
      <c r="Q2767" s="5">
        <f t="shared" si="174"/>
        <v>0</v>
      </c>
      <c r="R2767" s="6" t="e">
        <f t="shared" si="175"/>
        <v>#DIV/0!</v>
      </c>
      <c r="S2767" t="s">
        <v>8322</v>
      </c>
      <c r="T2767" t="s">
        <v>8358</v>
      </c>
    </row>
    <row r="2768" spans="1:20" ht="43.2" x14ac:dyDescent="0.3">
      <c r="A2768">
        <v>2766</v>
      </c>
      <c r="B2768" s="3" t="s">
        <v>2766</v>
      </c>
      <c r="C2768" s="3" t="s">
        <v>6876</v>
      </c>
      <c r="D2768">
        <v>5000</v>
      </c>
      <c r="E2768">
        <v>100</v>
      </c>
      <c r="F2768" t="s">
        <v>8221</v>
      </c>
      <c r="G2768" t="s">
        <v>8224</v>
      </c>
      <c r="H2768" t="s">
        <v>8246</v>
      </c>
      <c r="I2768">
        <v>1313078518</v>
      </c>
      <c r="J2768" s="10">
        <f t="shared" si="172"/>
        <v>40766.668032407404</v>
      </c>
      <c r="K2768">
        <v>1310486518</v>
      </c>
      <c r="L2768" s="10">
        <f t="shared" si="173"/>
        <v>40736.668032407404</v>
      </c>
      <c r="M2768" t="b">
        <v>0</v>
      </c>
      <c r="N2768">
        <v>4</v>
      </c>
      <c r="O2768" t="b">
        <v>0</v>
      </c>
      <c r="P2768" t="s">
        <v>8304</v>
      </c>
      <c r="Q2768" s="5">
        <f t="shared" si="174"/>
        <v>0.02</v>
      </c>
      <c r="R2768" s="6">
        <f t="shared" si="175"/>
        <v>25</v>
      </c>
      <c r="S2768" t="s">
        <v>8322</v>
      </c>
      <c r="T2768" t="s">
        <v>8358</v>
      </c>
    </row>
    <row r="2769" spans="1:20" ht="43.2" x14ac:dyDescent="0.3">
      <c r="A2769">
        <v>2767</v>
      </c>
      <c r="B2769" s="3" t="s">
        <v>2767</v>
      </c>
      <c r="C2769" s="3" t="s">
        <v>6877</v>
      </c>
      <c r="D2769">
        <v>4000</v>
      </c>
      <c r="E2769">
        <v>34</v>
      </c>
      <c r="F2769" t="s">
        <v>8221</v>
      </c>
      <c r="G2769" t="s">
        <v>8229</v>
      </c>
      <c r="H2769" t="s">
        <v>8251</v>
      </c>
      <c r="I2769">
        <v>1439766050</v>
      </c>
      <c r="J2769" s="10">
        <f t="shared" si="172"/>
        <v>42232.958912037036</v>
      </c>
      <c r="K2769">
        <v>1434582050</v>
      </c>
      <c r="L2769" s="10">
        <f t="shared" si="173"/>
        <v>42172.958912037036</v>
      </c>
      <c r="M2769" t="b">
        <v>0</v>
      </c>
      <c r="N2769">
        <v>3</v>
      </c>
      <c r="O2769" t="b">
        <v>0</v>
      </c>
      <c r="P2769" t="s">
        <v>8304</v>
      </c>
      <c r="Q2769" s="5">
        <f t="shared" si="174"/>
        <v>8.5000000000000006E-3</v>
      </c>
      <c r="R2769" s="6">
        <f t="shared" si="175"/>
        <v>11.333333333333334</v>
      </c>
      <c r="S2769" t="s">
        <v>8322</v>
      </c>
      <c r="T2769" t="s">
        <v>8358</v>
      </c>
    </row>
    <row r="2770" spans="1:20" ht="43.2" x14ac:dyDescent="0.3">
      <c r="A2770">
        <v>2768</v>
      </c>
      <c r="B2770" s="3" t="s">
        <v>2768</v>
      </c>
      <c r="C2770" s="3" t="s">
        <v>6878</v>
      </c>
      <c r="D2770">
        <v>7000</v>
      </c>
      <c r="E2770">
        <v>1002</v>
      </c>
      <c r="F2770" t="s">
        <v>8221</v>
      </c>
      <c r="G2770" t="s">
        <v>8224</v>
      </c>
      <c r="H2770" t="s">
        <v>8246</v>
      </c>
      <c r="I2770">
        <v>1333028723</v>
      </c>
      <c r="J2770" s="10">
        <f t="shared" si="172"/>
        <v>40997.573182870372</v>
      </c>
      <c r="K2770">
        <v>1330440323</v>
      </c>
      <c r="L2770" s="10">
        <f t="shared" si="173"/>
        <v>40967.614849537036</v>
      </c>
      <c r="M2770" t="b">
        <v>0</v>
      </c>
      <c r="N2770">
        <v>34</v>
      </c>
      <c r="O2770" t="b">
        <v>0</v>
      </c>
      <c r="P2770" t="s">
        <v>8304</v>
      </c>
      <c r="Q2770" s="5">
        <f t="shared" si="174"/>
        <v>0.14314285714285716</v>
      </c>
      <c r="R2770" s="6">
        <f t="shared" si="175"/>
        <v>29.470588235294116</v>
      </c>
      <c r="S2770" t="s">
        <v>8322</v>
      </c>
      <c r="T2770" t="s">
        <v>8358</v>
      </c>
    </row>
    <row r="2771" spans="1:20" ht="43.2" x14ac:dyDescent="0.3">
      <c r="A2771">
        <v>2769</v>
      </c>
      <c r="B2771" s="3" t="s">
        <v>2769</v>
      </c>
      <c r="C2771" s="3" t="s">
        <v>6879</v>
      </c>
      <c r="D2771">
        <v>800</v>
      </c>
      <c r="E2771">
        <v>2</v>
      </c>
      <c r="F2771" t="s">
        <v>8221</v>
      </c>
      <c r="G2771" t="s">
        <v>8225</v>
      </c>
      <c r="H2771" t="s">
        <v>8247</v>
      </c>
      <c r="I2771">
        <v>1401997790</v>
      </c>
      <c r="J2771" s="10">
        <f t="shared" si="172"/>
        <v>41795.826273148145</v>
      </c>
      <c r="K2771">
        <v>1397677790</v>
      </c>
      <c r="L2771" s="10">
        <f t="shared" si="173"/>
        <v>41745.826273148145</v>
      </c>
      <c r="M2771" t="b">
        <v>0</v>
      </c>
      <c r="N2771">
        <v>2</v>
      </c>
      <c r="O2771" t="b">
        <v>0</v>
      </c>
      <c r="P2771" t="s">
        <v>8304</v>
      </c>
      <c r="Q2771" s="5">
        <f t="shared" si="174"/>
        <v>2.5000000000000001E-3</v>
      </c>
      <c r="R2771" s="6">
        <f t="shared" si="175"/>
        <v>1</v>
      </c>
      <c r="S2771" t="s">
        <v>8322</v>
      </c>
      <c r="T2771" t="s">
        <v>8358</v>
      </c>
    </row>
    <row r="2772" spans="1:20" ht="43.2" x14ac:dyDescent="0.3">
      <c r="A2772">
        <v>2770</v>
      </c>
      <c r="B2772" s="3" t="s">
        <v>2770</v>
      </c>
      <c r="C2772" s="3" t="s">
        <v>6880</v>
      </c>
      <c r="D2772">
        <v>20000</v>
      </c>
      <c r="E2772">
        <v>2082.25</v>
      </c>
      <c r="F2772" t="s">
        <v>8221</v>
      </c>
      <c r="G2772" t="s">
        <v>8224</v>
      </c>
      <c r="H2772" t="s">
        <v>8246</v>
      </c>
      <c r="I2772">
        <v>1395158130</v>
      </c>
      <c r="J2772" s="10">
        <f t="shared" si="172"/>
        <v>41716.663541666669</v>
      </c>
      <c r="K2772">
        <v>1392569730</v>
      </c>
      <c r="L2772" s="10">
        <f t="shared" si="173"/>
        <v>41686.705208333333</v>
      </c>
      <c r="M2772" t="b">
        <v>0</v>
      </c>
      <c r="N2772">
        <v>33</v>
      </c>
      <c r="O2772" t="b">
        <v>0</v>
      </c>
      <c r="P2772" t="s">
        <v>8304</v>
      </c>
      <c r="Q2772" s="5">
        <f t="shared" si="174"/>
        <v>0.1041125</v>
      </c>
      <c r="R2772" s="6">
        <f t="shared" si="175"/>
        <v>63.098484848484851</v>
      </c>
      <c r="S2772" t="s">
        <v>8322</v>
      </c>
      <c r="T2772" t="s">
        <v>8358</v>
      </c>
    </row>
    <row r="2773" spans="1:20" ht="43.2" x14ac:dyDescent="0.3">
      <c r="A2773">
        <v>2771</v>
      </c>
      <c r="B2773" s="3" t="s">
        <v>2771</v>
      </c>
      <c r="C2773" s="3" t="s">
        <v>6881</v>
      </c>
      <c r="D2773">
        <v>19980</v>
      </c>
      <c r="E2773">
        <v>0</v>
      </c>
      <c r="F2773" t="s">
        <v>8221</v>
      </c>
      <c r="G2773" t="s">
        <v>8224</v>
      </c>
      <c r="H2773" t="s">
        <v>8246</v>
      </c>
      <c r="I2773">
        <v>1359738000</v>
      </c>
      <c r="J2773" s="10">
        <f t="shared" si="172"/>
        <v>41306.708333333336</v>
      </c>
      <c r="K2773">
        <v>1355489140</v>
      </c>
      <c r="L2773" s="10">
        <f t="shared" si="173"/>
        <v>41257.531712962962</v>
      </c>
      <c r="M2773" t="b">
        <v>0</v>
      </c>
      <c r="N2773">
        <v>0</v>
      </c>
      <c r="O2773" t="b">
        <v>0</v>
      </c>
      <c r="P2773" t="s">
        <v>8304</v>
      </c>
      <c r="Q2773" s="5">
        <f t="shared" si="174"/>
        <v>0</v>
      </c>
      <c r="R2773" s="6" t="e">
        <f t="shared" si="175"/>
        <v>#DIV/0!</v>
      </c>
      <c r="S2773" t="s">
        <v>8322</v>
      </c>
      <c r="T2773" t="s">
        <v>8358</v>
      </c>
    </row>
    <row r="2774" spans="1:20" ht="43.2" x14ac:dyDescent="0.3">
      <c r="A2774">
        <v>2772</v>
      </c>
      <c r="B2774" s="3" t="s">
        <v>2772</v>
      </c>
      <c r="C2774" s="3" t="s">
        <v>6882</v>
      </c>
      <c r="D2774">
        <v>8000</v>
      </c>
      <c r="E2774">
        <v>0</v>
      </c>
      <c r="F2774" t="s">
        <v>8221</v>
      </c>
      <c r="G2774" t="s">
        <v>8224</v>
      </c>
      <c r="H2774" t="s">
        <v>8246</v>
      </c>
      <c r="I2774">
        <v>1381006294</v>
      </c>
      <c r="J2774" s="10">
        <f t="shared" si="172"/>
        <v>41552.869143518517</v>
      </c>
      <c r="K2774">
        <v>1379710294</v>
      </c>
      <c r="L2774" s="10">
        <f t="shared" si="173"/>
        <v>41537.869143518517</v>
      </c>
      <c r="M2774" t="b">
        <v>0</v>
      </c>
      <c r="N2774">
        <v>0</v>
      </c>
      <c r="O2774" t="b">
        <v>0</v>
      </c>
      <c r="P2774" t="s">
        <v>8304</v>
      </c>
      <c r="Q2774" s="5">
        <f t="shared" si="174"/>
        <v>0</v>
      </c>
      <c r="R2774" s="6" t="e">
        <f t="shared" si="175"/>
        <v>#DIV/0!</v>
      </c>
      <c r="S2774" t="s">
        <v>8322</v>
      </c>
      <c r="T2774" t="s">
        <v>8358</v>
      </c>
    </row>
    <row r="2775" spans="1:20" ht="43.2" x14ac:dyDescent="0.3">
      <c r="A2775">
        <v>2773</v>
      </c>
      <c r="B2775" s="3" t="s">
        <v>2773</v>
      </c>
      <c r="C2775" s="3" t="s">
        <v>6883</v>
      </c>
      <c r="D2775">
        <v>530</v>
      </c>
      <c r="E2775">
        <v>1</v>
      </c>
      <c r="F2775" t="s">
        <v>8221</v>
      </c>
      <c r="G2775" t="s">
        <v>8229</v>
      </c>
      <c r="H2775" t="s">
        <v>8251</v>
      </c>
      <c r="I2775">
        <v>1461530721</v>
      </c>
      <c r="J2775" s="10">
        <f t="shared" si="172"/>
        <v>42484.86482638889</v>
      </c>
      <c r="K2775">
        <v>1460666721</v>
      </c>
      <c r="L2775" s="10">
        <f t="shared" si="173"/>
        <v>42474.86482638889</v>
      </c>
      <c r="M2775" t="b">
        <v>0</v>
      </c>
      <c r="N2775">
        <v>1</v>
      </c>
      <c r="O2775" t="b">
        <v>0</v>
      </c>
      <c r="P2775" t="s">
        <v>8304</v>
      </c>
      <c r="Q2775" s="5">
        <f t="shared" si="174"/>
        <v>1.8867924528301887E-3</v>
      </c>
      <c r="R2775" s="6">
        <f t="shared" si="175"/>
        <v>1</v>
      </c>
      <c r="S2775" t="s">
        <v>8322</v>
      </c>
      <c r="T2775" t="s">
        <v>8358</v>
      </c>
    </row>
    <row r="2776" spans="1:20" ht="43.2" x14ac:dyDescent="0.3">
      <c r="A2776">
        <v>2774</v>
      </c>
      <c r="B2776" s="3" t="s">
        <v>2774</v>
      </c>
      <c r="C2776" s="3" t="s">
        <v>6884</v>
      </c>
      <c r="D2776">
        <v>4000</v>
      </c>
      <c r="E2776">
        <v>570</v>
      </c>
      <c r="F2776" t="s">
        <v>8221</v>
      </c>
      <c r="G2776" t="s">
        <v>8224</v>
      </c>
      <c r="H2776" t="s">
        <v>8246</v>
      </c>
      <c r="I2776">
        <v>1362711728</v>
      </c>
      <c r="J2776" s="10">
        <f t="shared" si="172"/>
        <v>41341.126481481479</v>
      </c>
      <c r="K2776">
        <v>1360119728</v>
      </c>
      <c r="L2776" s="10">
        <f t="shared" si="173"/>
        <v>41311.126481481479</v>
      </c>
      <c r="M2776" t="b">
        <v>0</v>
      </c>
      <c r="N2776">
        <v>13</v>
      </c>
      <c r="O2776" t="b">
        <v>0</v>
      </c>
      <c r="P2776" t="s">
        <v>8304</v>
      </c>
      <c r="Q2776" s="5">
        <f t="shared" si="174"/>
        <v>0.14249999999999999</v>
      </c>
      <c r="R2776" s="6">
        <f t="shared" si="175"/>
        <v>43.846153846153847</v>
      </c>
      <c r="S2776" t="s">
        <v>8322</v>
      </c>
      <c r="T2776" t="s">
        <v>8358</v>
      </c>
    </row>
    <row r="2777" spans="1:20" ht="43.2" x14ac:dyDescent="0.3">
      <c r="A2777">
        <v>2775</v>
      </c>
      <c r="B2777" s="3" t="s">
        <v>2775</v>
      </c>
      <c r="C2777" s="3" t="s">
        <v>6885</v>
      </c>
      <c r="D2777">
        <v>5000</v>
      </c>
      <c r="E2777">
        <v>150</v>
      </c>
      <c r="F2777" t="s">
        <v>8221</v>
      </c>
      <c r="G2777" t="s">
        <v>8224</v>
      </c>
      <c r="H2777" t="s">
        <v>8246</v>
      </c>
      <c r="I2777">
        <v>1323994754</v>
      </c>
      <c r="J2777" s="10">
        <f t="shared" si="172"/>
        <v>40893.013356481482</v>
      </c>
      <c r="K2777">
        <v>1321402754</v>
      </c>
      <c r="L2777" s="10">
        <f t="shared" si="173"/>
        <v>40863.013356481482</v>
      </c>
      <c r="M2777" t="b">
        <v>0</v>
      </c>
      <c r="N2777">
        <v>2</v>
      </c>
      <c r="O2777" t="b">
        <v>0</v>
      </c>
      <c r="P2777" t="s">
        <v>8304</v>
      </c>
      <c r="Q2777" s="5">
        <f t="shared" si="174"/>
        <v>0.03</v>
      </c>
      <c r="R2777" s="6">
        <f t="shared" si="175"/>
        <v>75</v>
      </c>
      <c r="S2777" t="s">
        <v>8322</v>
      </c>
      <c r="T2777" t="s">
        <v>8358</v>
      </c>
    </row>
    <row r="2778" spans="1:20" ht="57.6" x14ac:dyDescent="0.3">
      <c r="A2778">
        <v>2776</v>
      </c>
      <c r="B2778" s="3" t="s">
        <v>2776</v>
      </c>
      <c r="C2778" s="3" t="s">
        <v>6886</v>
      </c>
      <c r="D2778">
        <v>21000</v>
      </c>
      <c r="E2778">
        <v>1655</v>
      </c>
      <c r="F2778" t="s">
        <v>8221</v>
      </c>
      <c r="G2778" t="s">
        <v>8224</v>
      </c>
      <c r="H2778" t="s">
        <v>8246</v>
      </c>
      <c r="I2778">
        <v>1434092876</v>
      </c>
      <c r="J2778" s="10">
        <f t="shared" si="172"/>
        <v>42167.297175925924</v>
      </c>
      <c r="K2778">
        <v>1431414476</v>
      </c>
      <c r="L2778" s="10">
        <f t="shared" si="173"/>
        <v>42136.297175925924</v>
      </c>
      <c r="M2778" t="b">
        <v>0</v>
      </c>
      <c r="N2778">
        <v>36</v>
      </c>
      <c r="O2778" t="b">
        <v>0</v>
      </c>
      <c r="P2778" t="s">
        <v>8304</v>
      </c>
      <c r="Q2778" s="5">
        <f t="shared" si="174"/>
        <v>7.8809523809523815E-2</v>
      </c>
      <c r="R2778" s="6">
        <f t="shared" si="175"/>
        <v>45.972222222222221</v>
      </c>
      <c r="S2778" t="s">
        <v>8322</v>
      </c>
      <c r="T2778" t="s">
        <v>8358</v>
      </c>
    </row>
    <row r="2779" spans="1:20" ht="43.2" x14ac:dyDescent="0.3">
      <c r="A2779">
        <v>2777</v>
      </c>
      <c r="B2779" s="3" t="s">
        <v>2777</v>
      </c>
      <c r="C2779" s="3" t="s">
        <v>6887</v>
      </c>
      <c r="D2779">
        <v>3000</v>
      </c>
      <c r="E2779">
        <v>10</v>
      </c>
      <c r="F2779" t="s">
        <v>8221</v>
      </c>
      <c r="G2779" t="s">
        <v>8224</v>
      </c>
      <c r="H2779" t="s">
        <v>8246</v>
      </c>
      <c r="I2779">
        <v>1437149004</v>
      </c>
      <c r="J2779" s="10">
        <f t="shared" si="172"/>
        <v>42202.669027777782</v>
      </c>
      <c r="K2779">
        <v>1434557004</v>
      </c>
      <c r="L2779" s="10">
        <f t="shared" si="173"/>
        <v>42172.669027777782</v>
      </c>
      <c r="M2779" t="b">
        <v>0</v>
      </c>
      <c r="N2779">
        <v>1</v>
      </c>
      <c r="O2779" t="b">
        <v>0</v>
      </c>
      <c r="P2779" t="s">
        <v>8304</v>
      </c>
      <c r="Q2779" s="5">
        <f t="shared" si="174"/>
        <v>3.3333333333333335E-3</v>
      </c>
      <c r="R2779" s="6">
        <f t="shared" si="175"/>
        <v>10</v>
      </c>
      <c r="S2779" t="s">
        <v>8322</v>
      </c>
      <c r="T2779" t="s">
        <v>8358</v>
      </c>
    </row>
    <row r="2780" spans="1:20" ht="57.6" x14ac:dyDescent="0.3">
      <c r="A2780">
        <v>2778</v>
      </c>
      <c r="B2780" s="3" t="s">
        <v>2778</v>
      </c>
      <c r="C2780" s="3" t="s">
        <v>6888</v>
      </c>
      <c r="D2780">
        <v>5500</v>
      </c>
      <c r="E2780">
        <v>1405</v>
      </c>
      <c r="F2780" t="s">
        <v>8221</v>
      </c>
      <c r="G2780" t="s">
        <v>8224</v>
      </c>
      <c r="H2780" t="s">
        <v>8246</v>
      </c>
      <c r="I2780">
        <v>1409009306</v>
      </c>
      <c r="J2780" s="10">
        <f t="shared" si="172"/>
        <v>41876.978078703702</v>
      </c>
      <c r="K2780">
        <v>1406417306</v>
      </c>
      <c r="L2780" s="10">
        <f t="shared" si="173"/>
        <v>41846.978078703702</v>
      </c>
      <c r="M2780" t="b">
        <v>0</v>
      </c>
      <c r="N2780">
        <v>15</v>
      </c>
      <c r="O2780" t="b">
        <v>0</v>
      </c>
      <c r="P2780" t="s">
        <v>8304</v>
      </c>
      <c r="Q2780" s="5">
        <f t="shared" si="174"/>
        <v>0.25545454545454543</v>
      </c>
      <c r="R2780" s="6">
        <f t="shared" si="175"/>
        <v>93.666666666666671</v>
      </c>
      <c r="S2780" t="s">
        <v>8322</v>
      </c>
      <c r="T2780" t="s">
        <v>8358</v>
      </c>
    </row>
    <row r="2781" spans="1:20" ht="43.2" x14ac:dyDescent="0.3">
      <c r="A2781">
        <v>2779</v>
      </c>
      <c r="B2781" s="3" t="s">
        <v>2779</v>
      </c>
      <c r="C2781" s="3" t="s">
        <v>6889</v>
      </c>
      <c r="D2781">
        <v>2500</v>
      </c>
      <c r="E2781">
        <v>53</v>
      </c>
      <c r="F2781" t="s">
        <v>8221</v>
      </c>
      <c r="G2781" t="s">
        <v>8224</v>
      </c>
      <c r="H2781" t="s">
        <v>8246</v>
      </c>
      <c r="I2781">
        <v>1448204621</v>
      </c>
      <c r="J2781" s="10">
        <f t="shared" si="172"/>
        <v>42330.627557870372</v>
      </c>
      <c r="K2781">
        <v>1445609021</v>
      </c>
      <c r="L2781" s="10">
        <f t="shared" si="173"/>
        <v>42300.585891203707</v>
      </c>
      <c r="M2781" t="b">
        <v>0</v>
      </c>
      <c r="N2781">
        <v>1</v>
      </c>
      <c r="O2781" t="b">
        <v>0</v>
      </c>
      <c r="P2781" t="s">
        <v>8304</v>
      </c>
      <c r="Q2781" s="5">
        <f t="shared" si="174"/>
        <v>2.12E-2</v>
      </c>
      <c r="R2781" s="6">
        <f t="shared" si="175"/>
        <v>53</v>
      </c>
      <c r="S2781" t="s">
        <v>8322</v>
      </c>
      <c r="T2781" t="s">
        <v>8358</v>
      </c>
    </row>
    <row r="2782" spans="1:20" ht="28.8" x14ac:dyDescent="0.3">
      <c r="A2782">
        <v>2780</v>
      </c>
      <c r="B2782" s="3" t="s">
        <v>2780</v>
      </c>
      <c r="C2782" s="3" t="s">
        <v>6890</v>
      </c>
      <c r="D2782">
        <v>100000</v>
      </c>
      <c r="E2782">
        <v>0</v>
      </c>
      <c r="F2782" t="s">
        <v>8221</v>
      </c>
      <c r="G2782" t="s">
        <v>8237</v>
      </c>
      <c r="H2782" t="s">
        <v>8249</v>
      </c>
      <c r="I2782">
        <v>1489142688</v>
      </c>
      <c r="J2782" s="10">
        <f t="shared" si="172"/>
        <v>42804.447777777779</v>
      </c>
      <c r="K2782">
        <v>1486550688</v>
      </c>
      <c r="L2782" s="10">
        <f t="shared" si="173"/>
        <v>42774.447777777779</v>
      </c>
      <c r="M2782" t="b">
        <v>0</v>
      </c>
      <c r="N2782">
        <v>0</v>
      </c>
      <c r="O2782" t="b">
        <v>0</v>
      </c>
      <c r="P2782" t="s">
        <v>8304</v>
      </c>
      <c r="Q2782" s="5">
        <f t="shared" si="174"/>
        <v>0</v>
      </c>
      <c r="R2782" s="6" t="e">
        <f t="shared" si="175"/>
        <v>#DIV/0!</v>
      </c>
      <c r="S2782" t="s">
        <v>8322</v>
      </c>
      <c r="T2782" t="s">
        <v>8358</v>
      </c>
    </row>
    <row r="2783" spans="1:20" ht="43.2" x14ac:dyDescent="0.3">
      <c r="A2783">
        <v>2781</v>
      </c>
      <c r="B2783" s="3" t="s">
        <v>2781</v>
      </c>
      <c r="C2783" s="3" t="s">
        <v>6891</v>
      </c>
      <c r="D2783">
        <v>1250</v>
      </c>
      <c r="E2783">
        <v>1316</v>
      </c>
      <c r="F2783" t="s">
        <v>8219</v>
      </c>
      <c r="G2783" t="s">
        <v>8224</v>
      </c>
      <c r="H2783" t="s">
        <v>8246</v>
      </c>
      <c r="I2783">
        <v>1423724400</v>
      </c>
      <c r="J2783" s="10">
        <f t="shared" si="172"/>
        <v>42047.291666666672</v>
      </c>
      <c r="K2783">
        <v>1421274954</v>
      </c>
      <c r="L2783" s="10">
        <f t="shared" si="173"/>
        <v>42018.94159722222</v>
      </c>
      <c r="M2783" t="b">
        <v>0</v>
      </c>
      <c r="N2783">
        <v>28</v>
      </c>
      <c r="O2783" t="b">
        <v>1</v>
      </c>
      <c r="P2783" t="s">
        <v>8271</v>
      </c>
      <c r="Q2783" s="5">
        <f t="shared" si="174"/>
        <v>1.0528</v>
      </c>
      <c r="R2783" s="6">
        <f t="shared" si="175"/>
        <v>47</v>
      </c>
      <c r="S2783" t="s">
        <v>8317</v>
      </c>
      <c r="T2783" t="s">
        <v>8318</v>
      </c>
    </row>
    <row r="2784" spans="1:20" ht="28.8" x14ac:dyDescent="0.3">
      <c r="A2784">
        <v>2782</v>
      </c>
      <c r="B2784" s="3" t="s">
        <v>2782</v>
      </c>
      <c r="C2784" s="3" t="s">
        <v>6892</v>
      </c>
      <c r="D2784">
        <v>1000</v>
      </c>
      <c r="E2784">
        <v>1200</v>
      </c>
      <c r="F2784" t="s">
        <v>8219</v>
      </c>
      <c r="G2784" t="s">
        <v>8224</v>
      </c>
      <c r="H2784" t="s">
        <v>8246</v>
      </c>
      <c r="I2784">
        <v>1424149140</v>
      </c>
      <c r="J2784" s="10">
        <f t="shared" si="172"/>
        <v>42052.207638888889</v>
      </c>
      <c r="K2784">
        <v>1421964718</v>
      </c>
      <c r="L2784" s="10">
        <f t="shared" si="173"/>
        <v>42026.924976851849</v>
      </c>
      <c r="M2784" t="b">
        <v>0</v>
      </c>
      <c r="N2784">
        <v>18</v>
      </c>
      <c r="O2784" t="b">
        <v>1</v>
      </c>
      <c r="P2784" t="s">
        <v>8271</v>
      </c>
      <c r="Q2784" s="5">
        <f t="shared" si="174"/>
        <v>1.2</v>
      </c>
      <c r="R2784" s="6">
        <f t="shared" si="175"/>
        <v>66.666666666666671</v>
      </c>
      <c r="S2784" t="s">
        <v>8317</v>
      </c>
      <c r="T2784" t="s">
        <v>8318</v>
      </c>
    </row>
    <row r="2785" spans="1:20" ht="43.2" x14ac:dyDescent="0.3">
      <c r="A2785">
        <v>2783</v>
      </c>
      <c r="B2785" s="3" t="s">
        <v>2783</v>
      </c>
      <c r="C2785" s="3" t="s">
        <v>6893</v>
      </c>
      <c r="D2785">
        <v>1000</v>
      </c>
      <c r="E2785">
        <v>1145</v>
      </c>
      <c r="F2785" t="s">
        <v>8219</v>
      </c>
      <c r="G2785" t="s">
        <v>8225</v>
      </c>
      <c r="H2785" t="s">
        <v>8247</v>
      </c>
      <c r="I2785">
        <v>1429793446</v>
      </c>
      <c r="J2785" s="10">
        <f t="shared" si="172"/>
        <v>42117.535254629634</v>
      </c>
      <c r="K2785">
        <v>1428583846</v>
      </c>
      <c r="L2785" s="10">
        <f t="shared" si="173"/>
        <v>42103.535254629634</v>
      </c>
      <c r="M2785" t="b">
        <v>0</v>
      </c>
      <c r="N2785">
        <v>61</v>
      </c>
      <c r="O2785" t="b">
        <v>1</v>
      </c>
      <c r="P2785" t="s">
        <v>8271</v>
      </c>
      <c r="Q2785" s="5">
        <f t="shared" si="174"/>
        <v>1.145</v>
      </c>
      <c r="R2785" s="6">
        <f t="shared" si="175"/>
        <v>18.770491803278688</v>
      </c>
      <c r="S2785" t="s">
        <v>8317</v>
      </c>
      <c r="T2785" t="s">
        <v>8318</v>
      </c>
    </row>
    <row r="2786" spans="1:20" ht="43.2" x14ac:dyDescent="0.3">
      <c r="A2786">
        <v>2784</v>
      </c>
      <c r="B2786" s="3" t="s">
        <v>2784</v>
      </c>
      <c r="C2786" s="3" t="s">
        <v>6894</v>
      </c>
      <c r="D2786">
        <v>6000</v>
      </c>
      <c r="E2786">
        <v>7140</v>
      </c>
      <c r="F2786" t="s">
        <v>8219</v>
      </c>
      <c r="G2786" t="s">
        <v>8224</v>
      </c>
      <c r="H2786" t="s">
        <v>8246</v>
      </c>
      <c r="I2786">
        <v>1414608843</v>
      </c>
      <c r="J2786" s="10">
        <f t="shared" si="172"/>
        <v>41941.787534722222</v>
      </c>
      <c r="K2786">
        <v>1412794443</v>
      </c>
      <c r="L2786" s="10">
        <f t="shared" si="173"/>
        <v>41920.787534722222</v>
      </c>
      <c r="M2786" t="b">
        <v>0</v>
      </c>
      <c r="N2786">
        <v>108</v>
      </c>
      <c r="O2786" t="b">
        <v>1</v>
      </c>
      <c r="P2786" t="s">
        <v>8271</v>
      </c>
      <c r="Q2786" s="5">
        <f t="shared" si="174"/>
        <v>1.19</v>
      </c>
      <c r="R2786" s="6">
        <f t="shared" si="175"/>
        <v>66.111111111111114</v>
      </c>
      <c r="S2786" t="s">
        <v>8317</v>
      </c>
      <c r="T2786" t="s">
        <v>8318</v>
      </c>
    </row>
    <row r="2787" spans="1:20" ht="43.2" x14ac:dyDescent="0.3">
      <c r="A2787">
        <v>2785</v>
      </c>
      <c r="B2787" s="3" t="s">
        <v>2785</v>
      </c>
      <c r="C2787" s="3" t="s">
        <v>6895</v>
      </c>
      <c r="D2787">
        <v>5000</v>
      </c>
      <c r="E2787">
        <v>5234</v>
      </c>
      <c r="F2787" t="s">
        <v>8219</v>
      </c>
      <c r="G2787" t="s">
        <v>8224</v>
      </c>
      <c r="H2787" t="s">
        <v>8246</v>
      </c>
      <c r="I2787">
        <v>1470430800</v>
      </c>
      <c r="J2787" s="10">
        <f t="shared" si="172"/>
        <v>42587.875</v>
      </c>
      <c r="K2787">
        <v>1467865967</v>
      </c>
      <c r="L2787" s="10">
        <f t="shared" si="173"/>
        <v>42558.189432870371</v>
      </c>
      <c r="M2787" t="b">
        <v>0</v>
      </c>
      <c r="N2787">
        <v>142</v>
      </c>
      <c r="O2787" t="b">
        <v>1</v>
      </c>
      <c r="P2787" t="s">
        <v>8271</v>
      </c>
      <c r="Q2787" s="5">
        <f t="shared" si="174"/>
        <v>1.0468</v>
      </c>
      <c r="R2787" s="6">
        <f t="shared" si="175"/>
        <v>36.859154929577464</v>
      </c>
      <c r="S2787" t="s">
        <v>8317</v>
      </c>
      <c r="T2787" t="s">
        <v>8318</v>
      </c>
    </row>
    <row r="2788" spans="1:20" ht="28.8" x14ac:dyDescent="0.3">
      <c r="A2788">
        <v>2786</v>
      </c>
      <c r="B2788" s="3" t="s">
        <v>2786</v>
      </c>
      <c r="C2788" s="3" t="s">
        <v>6896</v>
      </c>
      <c r="D2788">
        <v>2500</v>
      </c>
      <c r="E2788">
        <v>2946</v>
      </c>
      <c r="F2788" t="s">
        <v>8219</v>
      </c>
      <c r="G2788" t="s">
        <v>8225</v>
      </c>
      <c r="H2788" t="s">
        <v>8247</v>
      </c>
      <c r="I2788">
        <v>1404913180</v>
      </c>
      <c r="J2788" s="10">
        <f t="shared" si="172"/>
        <v>41829.569212962961</v>
      </c>
      <c r="K2788">
        <v>1403703580</v>
      </c>
      <c r="L2788" s="10">
        <f t="shared" si="173"/>
        <v>41815.569212962961</v>
      </c>
      <c r="M2788" t="b">
        <v>0</v>
      </c>
      <c r="N2788">
        <v>74</v>
      </c>
      <c r="O2788" t="b">
        <v>1</v>
      </c>
      <c r="P2788" t="s">
        <v>8271</v>
      </c>
      <c r="Q2788" s="5">
        <f t="shared" si="174"/>
        <v>1.1783999999999999</v>
      </c>
      <c r="R2788" s="6">
        <f t="shared" si="175"/>
        <v>39.810810810810814</v>
      </c>
      <c r="S2788" t="s">
        <v>8317</v>
      </c>
      <c r="T2788" t="s">
        <v>8318</v>
      </c>
    </row>
    <row r="2789" spans="1:20" ht="43.2" x14ac:dyDescent="0.3">
      <c r="A2789">
        <v>2787</v>
      </c>
      <c r="B2789" s="3" t="s">
        <v>2787</v>
      </c>
      <c r="C2789" s="3" t="s">
        <v>6897</v>
      </c>
      <c r="D2789">
        <v>1000</v>
      </c>
      <c r="E2789">
        <v>1197</v>
      </c>
      <c r="F2789" t="s">
        <v>8219</v>
      </c>
      <c r="G2789" t="s">
        <v>8224</v>
      </c>
      <c r="H2789" t="s">
        <v>8246</v>
      </c>
      <c r="I2789">
        <v>1405658752</v>
      </c>
      <c r="J2789" s="10">
        <f t="shared" si="172"/>
        <v>41838.198518518519</v>
      </c>
      <c r="K2789">
        <v>1403066752</v>
      </c>
      <c r="L2789" s="10">
        <f t="shared" si="173"/>
        <v>41808.198518518519</v>
      </c>
      <c r="M2789" t="b">
        <v>0</v>
      </c>
      <c r="N2789">
        <v>38</v>
      </c>
      <c r="O2789" t="b">
        <v>1</v>
      </c>
      <c r="P2789" t="s">
        <v>8271</v>
      </c>
      <c r="Q2789" s="5">
        <f t="shared" si="174"/>
        <v>1.1970000000000001</v>
      </c>
      <c r="R2789" s="6">
        <f t="shared" si="175"/>
        <v>31.5</v>
      </c>
      <c r="S2789" t="s">
        <v>8317</v>
      </c>
      <c r="T2789" t="s">
        <v>8318</v>
      </c>
    </row>
    <row r="2790" spans="1:20" ht="43.2" x14ac:dyDescent="0.3">
      <c r="A2790">
        <v>2788</v>
      </c>
      <c r="B2790" s="3" t="s">
        <v>2788</v>
      </c>
      <c r="C2790" s="3" t="s">
        <v>6898</v>
      </c>
      <c r="D2790">
        <v>2000</v>
      </c>
      <c r="E2790">
        <v>2050</v>
      </c>
      <c r="F2790" t="s">
        <v>8219</v>
      </c>
      <c r="G2790" t="s">
        <v>8224</v>
      </c>
      <c r="H2790" t="s">
        <v>8246</v>
      </c>
      <c r="I2790">
        <v>1469811043</v>
      </c>
      <c r="J2790" s="10">
        <f t="shared" si="172"/>
        <v>42580.701886574068</v>
      </c>
      <c r="K2790">
        <v>1467219043</v>
      </c>
      <c r="L2790" s="10">
        <f t="shared" si="173"/>
        <v>42550.701886574068</v>
      </c>
      <c r="M2790" t="b">
        <v>0</v>
      </c>
      <c r="N2790">
        <v>20</v>
      </c>
      <c r="O2790" t="b">
        <v>1</v>
      </c>
      <c r="P2790" t="s">
        <v>8271</v>
      </c>
      <c r="Q2790" s="5">
        <f t="shared" si="174"/>
        <v>1.0249999999999999</v>
      </c>
      <c r="R2790" s="6">
        <f t="shared" si="175"/>
        <v>102.5</v>
      </c>
      <c r="S2790" t="s">
        <v>8317</v>
      </c>
      <c r="T2790" t="s">
        <v>8318</v>
      </c>
    </row>
    <row r="2791" spans="1:20" ht="28.8" x14ac:dyDescent="0.3">
      <c r="A2791">
        <v>2789</v>
      </c>
      <c r="B2791" s="3" t="s">
        <v>2789</v>
      </c>
      <c r="C2791" s="3" t="s">
        <v>6899</v>
      </c>
      <c r="D2791">
        <v>3000</v>
      </c>
      <c r="E2791">
        <v>3035</v>
      </c>
      <c r="F2791" t="s">
        <v>8219</v>
      </c>
      <c r="G2791" t="s">
        <v>8224</v>
      </c>
      <c r="H2791" t="s">
        <v>8246</v>
      </c>
      <c r="I2791">
        <v>1426132800</v>
      </c>
      <c r="J2791" s="10">
        <f t="shared" si="172"/>
        <v>42075.166666666672</v>
      </c>
      <c r="K2791">
        <v>1424477934</v>
      </c>
      <c r="L2791" s="10">
        <f t="shared" si="173"/>
        <v>42056.013124999998</v>
      </c>
      <c r="M2791" t="b">
        <v>0</v>
      </c>
      <c r="N2791">
        <v>24</v>
      </c>
      <c r="O2791" t="b">
        <v>1</v>
      </c>
      <c r="P2791" t="s">
        <v>8271</v>
      </c>
      <c r="Q2791" s="5">
        <f t="shared" si="174"/>
        <v>1.0116666666666667</v>
      </c>
      <c r="R2791" s="6">
        <f t="shared" si="175"/>
        <v>126.45833333333333</v>
      </c>
      <c r="S2791" t="s">
        <v>8317</v>
      </c>
      <c r="T2791" t="s">
        <v>8318</v>
      </c>
    </row>
    <row r="2792" spans="1:20" ht="43.2" x14ac:dyDescent="0.3">
      <c r="A2792">
        <v>2790</v>
      </c>
      <c r="B2792" s="3" t="s">
        <v>2790</v>
      </c>
      <c r="C2792" s="3" t="s">
        <v>6900</v>
      </c>
      <c r="D2792">
        <v>3000</v>
      </c>
      <c r="E2792">
        <v>3160</v>
      </c>
      <c r="F2792" t="s">
        <v>8219</v>
      </c>
      <c r="G2792" t="s">
        <v>8224</v>
      </c>
      <c r="H2792" t="s">
        <v>8246</v>
      </c>
      <c r="I2792">
        <v>1423693903</v>
      </c>
      <c r="J2792" s="10">
        <f t="shared" si="172"/>
        <v>42046.938692129625</v>
      </c>
      <c r="K2792">
        <v>1421101903</v>
      </c>
      <c r="L2792" s="10">
        <f t="shared" si="173"/>
        <v>42016.938692129625</v>
      </c>
      <c r="M2792" t="b">
        <v>0</v>
      </c>
      <c r="N2792">
        <v>66</v>
      </c>
      <c r="O2792" t="b">
        <v>1</v>
      </c>
      <c r="P2792" t="s">
        <v>8271</v>
      </c>
      <c r="Q2792" s="5">
        <f t="shared" si="174"/>
        <v>1.0533333333333332</v>
      </c>
      <c r="R2792" s="6">
        <f t="shared" si="175"/>
        <v>47.878787878787875</v>
      </c>
      <c r="S2792" t="s">
        <v>8317</v>
      </c>
      <c r="T2792" t="s">
        <v>8318</v>
      </c>
    </row>
    <row r="2793" spans="1:20" ht="43.2" x14ac:dyDescent="0.3">
      <c r="A2793">
        <v>2791</v>
      </c>
      <c r="B2793" s="3" t="s">
        <v>2791</v>
      </c>
      <c r="C2793" s="3" t="s">
        <v>6901</v>
      </c>
      <c r="D2793">
        <v>2000</v>
      </c>
      <c r="E2793">
        <v>2050</v>
      </c>
      <c r="F2793" t="s">
        <v>8219</v>
      </c>
      <c r="G2793" t="s">
        <v>8224</v>
      </c>
      <c r="H2793" t="s">
        <v>8246</v>
      </c>
      <c r="I2793">
        <v>1473393600</v>
      </c>
      <c r="J2793" s="10">
        <f t="shared" si="172"/>
        <v>42622.166666666672</v>
      </c>
      <c r="K2793">
        <v>1470778559</v>
      </c>
      <c r="L2793" s="10">
        <f t="shared" si="173"/>
        <v>42591.899988425925</v>
      </c>
      <c r="M2793" t="b">
        <v>0</v>
      </c>
      <c r="N2793">
        <v>28</v>
      </c>
      <c r="O2793" t="b">
        <v>1</v>
      </c>
      <c r="P2793" t="s">
        <v>8271</v>
      </c>
      <c r="Q2793" s="5">
        <f t="shared" si="174"/>
        <v>1.0249999999999999</v>
      </c>
      <c r="R2793" s="6">
        <f t="shared" si="175"/>
        <v>73.214285714285708</v>
      </c>
      <c r="S2793" t="s">
        <v>8317</v>
      </c>
      <c r="T2793" t="s">
        <v>8318</v>
      </c>
    </row>
    <row r="2794" spans="1:20" ht="43.2" x14ac:dyDescent="0.3">
      <c r="A2794">
        <v>2792</v>
      </c>
      <c r="B2794" s="3" t="s">
        <v>2792</v>
      </c>
      <c r="C2794" s="3" t="s">
        <v>6902</v>
      </c>
      <c r="D2794">
        <v>2000</v>
      </c>
      <c r="E2794">
        <v>2152</v>
      </c>
      <c r="F2794" t="s">
        <v>8219</v>
      </c>
      <c r="G2794" t="s">
        <v>8224</v>
      </c>
      <c r="H2794" t="s">
        <v>8246</v>
      </c>
      <c r="I2794">
        <v>1439357559</v>
      </c>
      <c r="J2794" s="10">
        <f t="shared" si="172"/>
        <v>42228.231006944443</v>
      </c>
      <c r="K2794">
        <v>1435469559</v>
      </c>
      <c r="L2794" s="10">
        <f t="shared" si="173"/>
        <v>42183.231006944443</v>
      </c>
      <c r="M2794" t="b">
        <v>0</v>
      </c>
      <c r="N2794">
        <v>24</v>
      </c>
      <c r="O2794" t="b">
        <v>1</v>
      </c>
      <c r="P2794" t="s">
        <v>8271</v>
      </c>
      <c r="Q2794" s="5">
        <f t="shared" si="174"/>
        <v>1.0760000000000001</v>
      </c>
      <c r="R2794" s="6">
        <f t="shared" si="175"/>
        <v>89.666666666666671</v>
      </c>
      <c r="S2794" t="s">
        <v>8317</v>
      </c>
      <c r="T2794" t="s">
        <v>8318</v>
      </c>
    </row>
    <row r="2795" spans="1:20" ht="57.6" x14ac:dyDescent="0.3">
      <c r="A2795">
        <v>2793</v>
      </c>
      <c r="B2795" s="3" t="s">
        <v>2793</v>
      </c>
      <c r="C2795" s="3" t="s">
        <v>6903</v>
      </c>
      <c r="D2795">
        <v>10000</v>
      </c>
      <c r="E2795">
        <v>11056.75</v>
      </c>
      <c r="F2795" t="s">
        <v>8219</v>
      </c>
      <c r="G2795" t="s">
        <v>8226</v>
      </c>
      <c r="H2795" t="s">
        <v>8248</v>
      </c>
      <c r="I2795">
        <v>1437473005</v>
      </c>
      <c r="J2795" s="10">
        <f t="shared" si="172"/>
        <v>42206.419039351851</v>
      </c>
      <c r="K2795">
        <v>1434881005</v>
      </c>
      <c r="L2795" s="10">
        <f t="shared" si="173"/>
        <v>42176.419039351851</v>
      </c>
      <c r="M2795" t="b">
        <v>0</v>
      </c>
      <c r="N2795">
        <v>73</v>
      </c>
      <c r="O2795" t="b">
        <v>1</v>
      </c>
      <c r="P2795" t="s">
        <v>8271</v>
      </c>
      <c r="Q2795" s="5">
        <f t="shared" si="174"/>
        <v>1.105675</v>
      </c>
      <c r="R2795" s="6">
        <f t="shared" si="175"/>
        <v>151.4623287671233</v>
      </c>
      <c r="S2795" t="s">
        <v>8317</v>
      </c>
      <c r="T2795" t="s">
        <v>8318</v>
      </c>
    </row>
    <row r="2796" spans="1:20" ht="57.6" x14ac:dyDescent="0.3">
      <c r="A2796">
        <v>2794</v>
      </c>
      <c r="B2796" s="3" t="s">
        <v>2794</v>
      </c>
      <c r="C2796" s="3" t="s">
        <v>6904</v>
      </c>
      <c r="D2796">
        <v>50</v>
      </c>
      <c r="E2796">
        <v>75</v>
      </c>
      <c r="F2796" t="s">
        <v>8219</v>
      </c>
      <c r="G2796" t="s">
        <v>8225</v>
      </c>
      <c r="H2796" t="s">
        <v>8247</v>
      </c>
      <c r="I2796">
        <v>1457031600</v>
      </c>
      <c r="J2796" s="10">
        <f t="shared" si="172"/>
        <v>42432.791666666672</v>
      </c>
      <c r="K2796">
        <v>1455640559</v>
      </c>
      <c r="L2796" s="10">
        <f t="shared" si="173"/>
        <v>42416.691655092596</v>
      </c>
      <c r="M2796" t="b">
        <v>0</v>
      </c>
      <c r="N2796">
        <v>3</v>
      </c>
      <c r="O2796" t="b">
        <v>1</v>
      </c>
      <c r="P2796" t="s">
        <v>8271</v>
      </c>
      <c r="Q2796" s="5">
        <f t="shared" si="174"/>
        <v>1.5</v>
      </c>
      <c r="R2796" s="6">
        <f t="shared" si="175"/>
        <v>25</v>
      </c>
      <c r="S2796" t="s">
        <v>8317</v>
      </c>
      <c r="T2796" t="s">
        <v>8318</v>
      </c>
    </row>
    <row r="2797" spans="1:20" ht="43.2" x14ac:dyDescent="0.3">
      <c r="A2797">
        <v>2795</v>
      </c>
      <c r="B2797" s="3" t="s">
        <v>2795</v>
      </c>
      <c r="C2797" s="3" t="s">
        <v>6905</v>
      </c>
      <c r="D2797">
        <v>700</v>
      </c>
      <c r="E2797">
        <v>730</v>
      </c>
      <c r="F2797" t="s">
        <v>8219</v>
      </c>
      <c r="G2797" t="s">
        <v>8224</v>
      </c>
      <c r="H2797" t="s">
        <v>8246</v>
      </c>
      <c r="I2797">
        <v>1402095600</v>
      </c>
      <c r="J2797" s="10">
        <f t="shared" si="172"/>
        <v>41796.958333333336</v>
      </c>
      <c r="K2797">
        <v>1400675841</v>
      </c>
      <c r="L2797" s="10">
        <f t="shared" si="173"/>
        <v>41780.525937500002</v>
      </c>
      <c r="M2797" t="b">
        <v>0</v>
      </c>
      <c r="N2797">
        <v>20</v>
      </c>
      <c r="O2797" t="b">
        <v>1</v>
      </c>
      <c r="P2797" t="s">
        <v>8271</v>
      </c>
      <c r="Q2797" s="5">
        <f t="shared" si="174"/>
        <v>1.0428571428571429</v>
      </c>
      <c r="R2797" s="6">
        <f t="shared" si="175"/>
        <v>36.5</v>
      </c>
      <c r="S2797" t="s">
        <v>8317</v>
      </c>
      <c r="T2797" t="s">
        <v>8318</v>
      </c>
    </row>
    <row r="2798" spans="1:20" ht="43.2" x14ac:dyDescent="0.3">
      <c r="A2798">
        <v>2796</v>
      </c>
      <c r="B2798" s="3" t="s">
        <v>2796</v>
      </c>
      <c r="C2798" s="3" t="s">
        <v>6906</v>
      </c>
      <c r="D2798">
        <v>800</v>
      </c>
      <c r="E2798">
        <v>924</v>
      </c>
      <c r="F2798" t="s">
        <v>8219</v>
      </c>
      <c r="G2798" t="s">
        <v>8225</v>
      </c>
      <c r="H2798" t="s">
        <v>8247</v>
      </c>
      <c r="I2798">
        <v>1404564028</v>
      </c>
      <c r="J2798" s="10">
        <f t="shared" si="172"/>
        <v>41825.528101851851</v>
      </c>
      <c r="K2798">
        <v>1401972028</v>
      </c>
      <c r="L2798" s="10">
        <f t="shared" si="173"/>
        <v>41795.528101851851</v>
      </c>
      <c r="M2798" t="b">
        <v>0</v>
      </c>
      <c r="N2798">
        <v>21</v>
      </c>
      <c r="O2798" t="b">
        <v>1</v>
      </c>
      <c r="P2798" t="s">
        <v>8271</v>
      </c>
      <c r="Q2798" s="5">
        <f t="shared" si="174"/>
        <v>1.155</v>
      </c>
      <c r="R2798" s="6">
        <f t="shared" si="175"/>
        <v>44</v>
      </c>
      <c r="S2798" t="s">
        <v>8317</v>
      </c>
      <c r="T2798" t="s">
        <v>8318</v>
      </c>
    </row>
    <row r="2799" spans="1:20" ht="43.2" x14ac:dyDescent="0.3">
      <c r="A2799">
        <v>2797</v>
      </c>
      <c r="B2799" s="3" t="s">
        <v>2797</v>
      </c>
      <c r="C2799" s="3" t="s">
        <v>6907</v>
      </c>
      <c r="D2799">
        <v>8000</v>
      </c>
      <c r="E2799">
        <v>8211.61</v>
      </c>
      <c r="F2799" t="s">
        <v>8219</v>
      </c>
      <c r="G2799" t="s">
        <v>8225</v>
      </c>
      <c r="H2799" t="s">
        <v>8247</v>
      </c>
      <c r="I2799">
        <v>1404858840</v>
      </c>
      <c r="J2799" s="10">
        <f t="shared" si="172"/>
        <v>41828.94027777778</v>
      </c>
      <c r="K2799">
        <v>1402266840</v>
      </c>
      <c r="L2799" s="10">
        <f t="shared" si="173"/>
        <v>41798.94027777778</v>
      </c>
      <c r="M2799" t="b">
        <v>0</v>
      </c>
      <c r="N2799">
        <v>94</v>
      </c>
      <c r="O2799" t="b">
        <v>1</v>
      </c>
      <c r="P2799" t="s">
        <v>8271</v>
      </c>
      <c r="Q2799" s="5">
        <f t="shared" si="174"/>
        <v>1.02645125</v>
      </c>
      <c r="R2799" s="6">
        <f t="shared" si="175"/>
        <v>87.357553191489373</v>
      </c>
      <c r="S2799" t="s">
        <v>8317</v>
      </c>
      <c r="T2799" t="s">
        <v>8318</v>
      </c>
    </row>
    <row r="2800" spans="1:20" ht="43.2" x14ac:dyDescent="0.3">
      <c r="A2800">
        <v>2798</v>
      </c>
      <c r="B2800" s="3" t="s">
        <v>2798</v>
      </c>
      <c r="C2800" s="3" t="s">
        <v>6908</v>
      </c>
      <c r="D2800">
        <v>5000</v>
      </c>
      <c r="E2800">
        <v>5070</v>
      </c>
      <c r="F2800" t="s">
        <v>8219</v>
      </c>
      <c r="G2800" t="s">
        <v>8225</v>
      </c>
      <c r="H2800" t="s">
        <v>8247</v>
      </c>
      <c r="I2800">
        <v>1438358400</v>
      </c>
      <c r="J2800" s="10">
        <f t="shared" si="172"/>
        <v>42216.666666666672</v>
      </c>
      <c r="K2800">
        <v>1437063121</v>
      </c>
      <c r="L2800" s="10">
        <f t="shared" si="173"/>
        <v>42201.675011574072</v>
      </c>
      <c r="M2800" t="b">
        <v>0</v>
      </c>
      <c r="N2800">
        <v>139</v>
      </c>
      <c r="O2800" t="b">
        <v>1</v>
      </c>
      <c r="P2800" t="s">
        <v>8271</v>
      </c>
      <c r="Q2800" s="5">
        <f t="shared" si="174"/>
        <v>1.014</v>
      </c>
      <c r="R2800" s="6">
        <f t="shared" si="175"/>
        <v>36.474820143884891</v>
      </c>
      <c r="S2800" t="s">
        <v>8317</v>
      </c>
      <c r="T2800" t="s">
        <v>8318</v>
      </c>
    </row>
    <row r="2801" spans="1:20" ht="43.2" x14ac:dyDescent="0.3">
      <c r="A2801">
        <v>2799</v>
      </c>
      <c r="B2801" s="3" t="s">
        <v>2799</v>
      </c>
      <c r="C2801" s="3" t="s">
        <v>6909</v>
      </c>
      <c r="D2801">
        <v>5000</v>
      </c>
      <c r="E2801">
        <v>5831.74</v>
      </c>
      <c r="F2801" t="s">
        <v>8219</v>
      </c>
      <c r="G2801" t="s">
        <v>8225</v>
      </c>
      <c r="H2801" t="s">
        <v>8247</v>
      </c>
      <c r="I2801">
        <v>1466179200</v>
      </c>
      <c r="J2801" s="10">
        <f t="shared" si="172"/>
        <v>42538.666666666672</v>
      </c>
      <c r="K2801">
        <v>1463466070</v>
      </c>
      <c r="L2801" s="10">
        <f t="shared" si="173"/>
        <v>42507.264699074076</v>
      </c>
      <c r="M2801" t="b">
        <v>0</v>
      </c>
      <c r="N2801">
        <v>130</v>
      </c>
      <c r="O2801" t="b">
        <v>1</v>
      </c>
      <c r="P2801" t="s">
        <v>8271</v>
      </c>
      <c r="Q2801" s="5">
        <f t="shared" si="174"/>
        <v>1.1663479999999999</v>
      </c>
      <c r="R2801" s="6">
        <f t="shared" si="175"/>
        <v>44.859538461538463</v>
      </c>
      <c r="S2801" t="s">
        <v>8317</v>
      </c>
      <c r="T2801" t="s">
        <v>8318</v>
      </c>
    </row>
    <row r="2802" spans="1:20" ht="43.2" x14ac:dyDescent="0.3">
      <c r="A2802">
        <v>2800</v>
      </c>
      <c r="B2802" s="3" t="s">
        <v>2800</v>
      </c>
      <c r="C2802" s="3" t="s">
        <v>6910</v>
      </c>
      <c r="D2802">
        <v>1000</v>
      </c>
      <c r="E2802">
        <v>1330</v>
      </c>
      <c r="F2802" t="s">
        <v>8219</v>
      </c>
      <c r="G2802" t="s">
        <v>8225</v>
      </c>
      <c r="H2802" t="s">
        <v>8247</v>
      </c>
      <c r="I2802">
        <v>1420377366</v>
      </c>
      <c r="J2802" s="10">
        <f t="shared" si="172"/>
        <v>42008.552847222221</v>
      </c>
      <c r="K2802">
        <v>1415193366</v>
      </c>
      <c r="L2802" s="10">
        <f t="shared" si="173"/>
        <v>41948.552847222221</v>
      </c>
      <c r="M2802" t="b">
        <v>0</v>
      </c>
      <c r="N2802">
        <v>31</v>
      </c>
      <c r="O2802" t="b">
        <v>1</v>
      </c>
      <c r="P2802" t="s">
        <v>8271</v>
      </c>
      <c r="Q2802" s="5">
        <f t="shared" si="174"/>
        <v>1.33</v>
      </c>
      <c r="R2802" s="6">
        <f t="shared" si="175"/>
        <v>42.903225806451616</v>
      </c>
      <c r="S2802" t="s">
        <v>8317</v>
      </c>
      <c r="T2802" t="s">
        <v>8318</v>
      </c>
    </row>
    <row r="2803" spans="1:20" ht="43.2" x14ac:dyDescent="0.3">
      <c r="A2803">
        <v>2801</v>
      </c>
      <c r="B2803" s="3" t="s">
        <v>2801</v>
      </c>
      <c r="C2803" s="3" t="s">
        <v>6911</v>
      </c>
      <c r="D2803">
        <v>500</v>
      </c>
      <c r="E2803">
        <v>666</v>
      </c>
      <c r="F2803" t="s">
        <v>8219</v>
      </c>
      <c r="G2803" t="s">
        <v>8226</v>
      </c>
      <c r="H2803" t="s">
        <v>8248</v>
      </c>
      <c r="I2803">
        <v>1412938800</v>
      </c>
      <c r="J2803" s="10">
        <f t="shared" si="172"/>
        <v>41922.458333333336</v>
      </c>
      <c r="K2803">
        <v>1411019409</v>
      </c>
      <c r="L2803" s="10">
        <f t="shared" si="173"/>
        <v>41900.243159722224</v>
      </c>
      <c r="M2803" t="b">
        <v>0</v>
      </c>
      <c r="N2803">
        <v>13</v>
      </c>
      <c r="O2803" t="b">
        <v>1</v>
      </c>
      <c r="P2803" t="s">
        <v>8271</v>
      </c>
      <c r="Q2803" s="5">
        <f t="shared" si="174"/>
        <v>1.3320000000000001</v>
      </c>
      <c r="R2803" s="6">
        <f t="shared" si="175"/>
        <v>51.230769230769234</v>
      </c>
      <c r="S2803" t="s">
        <v>8317</v>
      </c>
      <c r="T2803" t="s">
        <v>8318</v>
      </c>
    </row>
    <row r="2804" spans="1:20" ht="43.2" x14ac:dyDescent="0.3">
      <c r="A2804">
        <v>2802</v>
      </c>
      <c r="B2804" s="3" t="s">
        <v>2802</v>
      </c>
      <c r="C2804" s="3" t="s">
        <v>6912</v>
      </c>
      <c r="D2804">
        <v>3000</v>
      </c>
      <c r="E2804">
        <v>3055</v>
      </c>
      <c r="F2804" t="s">
        <v>8219</v>
      </c>
      <c r="G2804" t="s">
        <v>8225</v>
      </c>
      <c r="H2804" t="s">
        <v>8247</v>
      </c>
      <c r="I2804">
        <v>1438875107</v>
      </c>
      <c r="J2804" s="10">
        <f t="shared" si="172"/>
        <v>42222.64707175926</v>
      </c>
      <c r="K2804">
        <v>1436283107</v>
      </c>
      <c r="L2804" s="10">
        <f t="shared" si="173"/>
        <v>42192.64707175926</v>
      </c>
      <c r="M2804" t="b">
        <v>0</v>
      </c>
      <c r="N2804">
        <v>90</v>
      </c>
      <c r="O2804" t="b">
        <v>1</v>
      </c>
      <c r="P2804" t="s">
        <v>8271</v>
      </c>
      <c r="Q2804" s="5">
        <f t="shared" si="174"/>
        <v>1.0183333333333333</v>
      </c>
      <c r="R2804" s="6">
        <f t="shared" si="175"/>
        <v>33.944444444444443</v>
      </c>
      <c r="S2804" t="s">
        <v>8317</v>
      </c>
      <c r="T2804" t="s">
        <v>8318</v>
      </c>
    </row>
    <row r="2805" spans="1:20" ht="43.2" x14ac:dyDescent="0.3">
      <c r="A2805">
        <v>2803</v>
      </c>
      <c r="B2805" s="3" t="s">
        <v>2803</v>
      </c>
      <c r="C2805" s="3" t="s">
        <v>6913</v>
      </c>
      <c r="D2805">
        <v>10000</v>
      </c>
      <c r="E2805">
        <v>12795</v>
      </c>
      <c r="F2805" t="s">
        <v>8219</v>
      </c>
      <c r="G2805" t="s">
        <v>8224</v>
      </c>
      <c r="H2805" t="s">
        <v>8246</v>
      </c>
      <c r="I2805">
        <v>1437004800</v>
      </c>
      <c r="J2805" s="10">
        <f t="shared" si="172"/>
        <v>42201</v>
      </c>
      <c r="K2805">
        <v>1433295276</v>
      </c>
      <c r="L2805" s="10">
        <f t="shared" si="173"/>
        <v>42158.065694444449</v>
      </c>
      <c r="M2805" t="b">
        <v>0</v>
      </c>
      <c r="N2805">
        <v>141</v>
      </c>
      <c r="O2805" t="b">
        <v>1</v>
      </c>
      <c r="P2805" t="s">
        <v>8271</v>
      </c>
      <c r="Q2805" s="5">
        <f t="shared" si="174"/>
        <v>1.2795000000000001</v>
      </c>
      <c r="R2805" s="6">
        <f t="shared" si="175"/>
        <v>90.744680851063833</v>
      </c>
      <c r="S2805" t="s">
        <v>8317</v>
      </c>
      <c r="T2805" t="s">
        <v>8318</v>
      </c>
    </row>
    <row r="2806" spans="1:20" ht="43.2" x14ac:dyDescent="0.3">
      <c r="A2806">
        <v>2804</v>
      </c>
      <c r="B2806" s="3" t="s">
        <v>2804</v>
      </c>
      <c r="C2806" s="3" t="s">
        <v>6914</v>
      </c>
      <c r="D2806">
        <v>1000</v>
      </c>
      <c r="E2806">
        <v>1150</v>
      </c>
      <c r="F2806" t="s">
        <v>8219</v>
      </c>
      <c r="G2806" t="s">
        <v>8225</v>
      </c>
      <c r="H2806" t="s">
        <v>8247</v>
      </c>
      <c r="I2806">
        <v>1411987990</v>
      </c>
      <c r="J2806" s="10">
        <f t="shared" si="172"/>
        <v>41911.453587962962</v>
      </c>
      <c r="K2806">
        <v>1409395990</v>
      </c>
      <c r="L2806" s="10">
        <f t="shared" si="173"/>
        <v>41881.453587962962</v>
      </c>
      <c r="M2806" t="b">
        <v>0</v>
      </c>
      <c r="N2806">
        <v>23</v>
      </c>
      <c r="O2806" t="b">
        <v>1</v>
      </c>
      <c r="P2806" t="s">
        <v>8271</v>
      </c>
      <c r="Q2806" s="5">
        <f t="shared" si="174"/>
        <v>1.1499999999999999</v>
      </c>
      <c r="R2806" s="6">
        <f t="shared" si="175"/>
        <v>50</v>
      </c>
      <c r="S2806" t="s">
        <v>8317</v>
      </c>
      <c r="T2806" t="s">
        <v>8318</v>
      </c>
    </row>
    <row r="2807" spans="1:20" ht="57.6" x14ac:dyDescent="0.3">
      <c r="A2807">
        <v>2805</v>
      </c>
      <c r="B2807" s="3" t="s">
        <v>2805</v>
      </c>
      <c r="C2807" s="3" t="s">
        <v>6915</v>
      </c>
      <c r="D2807">
        <v>400</v>
      </c>
      <c r="E2807">
        <v>440</v>
      </c>
      <c r="F2807" t="s">
        <v>8219</v>
      </c>
      <c r="G2807" t="s">
        <v>8225</v>
      </c>
      <c r="H2807" t="s">
        <v>8247</v>
      </c>
      <c r="I2807">
        <v>1440245273</v>
      </c>
      <c r="J2807" s="10">
        <f t="shared" si="172"/>
        <v>42238.505474537036</v>
      </c>
      <c r="K2807">
        <v>1438085273</v>
      </c>
      <c r="L2807" s="10">
        <f t="shared" si="173"/>
        <v>42213.505474537036</v>
      </c>
      <c r="M2807" t="b">
        <v>0</v>
      </c>
      <c r="N2807">
        <v>18</v>
      </c>
      <c r="O2807" t="b">
        <v>1</v>
      </c>
      <c r="P2807" t="s">
        <v>8271</v>
      </c>
      <c r="Q2807" s="5">
        <f t="shared" si="174"/>
        <v>1.1000000000000001</v>
      </c>
      <c r="R2807" s="6">
        <f t="shared" si="175"/>
        <v>24.444444444444443</v>
      </c>
      <c r="S2807" t="s">
        <v>8317</v>
      </c>
      <c r="T2807" t="s">
        <v>8318</v>
      </c>
    </row>
    <row r="2808" spans="1:20" ht="43.2" x14ac:dyDescent="0.3">
      <c r="A2808">
        <v>2806</v>
      </c>
      <c r="B2808" s="3" t="s">
        <v>2806</v>
      </c>
      <c r="C2808" s="3" t="s">
        <v>6916</v>
      </c>
      <c r="D2808">
        <v>3000</v>
      </c>
      <c r="E2808">
        <v>3363</v>
      </c>
      <c r="F2808" t="s">
        <v>8219</v>
      </c>
      <c r="G2808" t="s">
        <v>8225</v>
      </c>
      <c r="H2808" t="s">
        <v>8247</v>
      </c>
      <c r="I2808">
        <v>1438772400</v>
      </c>
      <c r="J2808" s="10">
        <f t="shared" si="172"/>
        <v>42221.458333333328</v>
      </c>
      <c r="K2808">
        <v>1435645490</v>
      </c>
      <c r="L2808" s="10">
        <f t="shared" si="173"/>
        <v>42185.267245370371</v>
      </c>
      <c r="M2808" t="b">
        <v>0</v>
      </c>
      <c r="N2808">
        <v>76</v>
      </c>
      <c r="O2808" t="b">
        <v>1</v>
      </c>
      <c r="P2808" t="s">
        <v>8271</v>
      </c>
      <c r="Q2808" s="5">
        <f t="shared" si="174"/>
        <v>1.121</v>
      </c>
      <c r="R2808" s="6">
        <f t="shared" si="175"/>
        <v>44.25</v>
      </c>
      <c r="S2808" t="s">
        <v>8317</v>
      </c>
      <c r="T2808" t="s">
        <v>8318</v>
      </c>
    </row>
    <row r="2809" spans="1:20" x14ac:dyDescent="0.3">
      <c r="A2809">
        <v>2807</v>
      </c>
      <c r="B2809" s="3" t="s">
        <v>2807</v>
      </c>
      <c r="C2809" s="3" t="s">
        <v>6917</v>
      </c>
      <c r="D2809">
        <v>5000</v>
      </c>
      <c r="E2809">
        <v>6300</v>
      </c>
      <c r="F2809" t="s">
        <v>8219</v>
      </c>
      <c r="G2809" t="s">
        <v>8224</v>
      </c>
      <c r="H2809" t="s">
        <v>8246</v>
      </c>
      <c r="I2809">
        <v>1435611438</v>
      </c>
      <c r="J2809" s="10">
        <f t="shared" si="172"/>
        <v>42184.873124999998</v>
      </c>
      <c r="K2809">
        <v>1433019438</v>
      </c>
      <c r="L2809" s="10">
        <f t="shared" si="173"/>
        <v>42154.873124999998</v>
      </c>
      <c r="M2809" t="b">
        <v>0</v>
      </c>
      <c r="N2809">
        <v>93</v>
      </c>
      <c r="O2809" t="b">
        <v>1</v>
      </c>
      <c r="P2809" t="s">
        <v>8271</v>
      </c>
      <c r="Q2809" s="5">
        <f t="shared" si="174"/>
        <v>1.26</v>
      </c>
      <c r="R2809" s="6">
        <f t="shared" si="175"/>
        <v>67.741935483870961</v>
      </c>
      <c r="S2809" t="s">
        <v>8317</v>
      </c>
      <c r="T2809" t="s">
        <v>8318</v>
      </c>
    </row>
    <row r="2810" spans="1:20" ht="43.2" x14ac:dyDescent="0.3">
      <c r="A2810">
        <v>2808</v>
      </c>
      <c r="B2810" s="3" t="s">
        <v>2808</v>
      </c>
      <c r="C2810" s="3" t="s">
        <v>6918</v>
      </c>
      <c r="D2810">
        <v>4500</v>
      </c>
      <c r="E2810">
        <v>4511</v>
      </c>
      <c r="F2810" t="s">
        <v>8219</v>
      </c>
      <c r="G2810" t="s">
        <v>8224</v>
      </c>
      <c r="H2810" t="s">
        <v>8246</v>
      </c>
      <c r="I2810">
        <v>1440274735</v>
      </c>
      <c r="J2810" s="10">
        <f t="shared" si="172"/>
        <v>42238.84646990741</v>
      </c>
      <c r="K2810">
        <v>1437682735</v>
      </c>
      <c r="L2810" s="10">
        <f t="shared" si="173"/>
        <v>42208.84646990741</v>
      </c>
      <c r="M2810" t="b">
        <v>0</v>
      </c>
      <c r="N2810">
        <v>69</v>
      </c>
      <c r="O2810" t="b">
        <v>1</v>
      </c>
      <c r="P2810" t="s">
        <v>8271</v>
      </c>
      <c r="Q2810" s="5">
        <f t="shared" si="174"/>
        <v>1.0024444444444445</v>
      </c>
      <c r="R2810" s="6">
        <f t="shared" si="175"/>
        <v>65.376811594202906</v>
      </c>
      <c r="S2810" t="s">
        <v>8317</v>
      </c>
      <c r="T2810" t="s">
        <v>8318</v>
      </c>
    </row>
    <row r="2811" spans="1:20" ht="43.2" x14ac:dyDescent="0.3">
      <c r="A2811">
        <v>2809</v>
      </c>
      <c r="B2811" s="3" t="s">
        <v>2809</v>
      </c>
      <c r="C2811" s="3" t="s">
        <v>6919</v>
      </c>
      <c r="D2811">
        <v>2500</v>
      </c>
      <c r="E2811">
        <v>2560</v>
      </c>
      <c r="F2811" t="s">
        <v>8219</v>
      </c>
      <c r="G2811" t="s">
        <v>8224</v>
      </c>
      <c r="H2811" t="s">
        <v>8246</v>
      </c>
      <c r="I2811">
        <v>1459348740</v>
      </c>
      <c r="J2811" s="10">
        <f t="shared" si="172"/>
        <v>42459.610416666663</v>
      </c>
      <c r="K2811">
        <v>1458647725</v>
      </c>
      <c r="L2811" s="10">
        <f t="shared" si="173"/>
        <v>42451.496817129635</v>
      </c>
      <c r="M2811" t="b">
        <v>0</v>
      </c>
      <c r="N2811">
        <v>21</v>
      </c>
      <c r="O2811" t="b">
        <v>1</v>
      </c>
      <c r="P2811" t="s">
        <v>8271</v>
      </c>
      <c r="Q2811" s="5">
        <f t="shared" si="174"/>
        <v>1.024</v>
      </c>
      <c r="R2811" s="6">
        <f t="shared" si="175"/>
        <v>121.9047619047619</v>
      </c>
      <c r="S2811" t="s">
        <v>8317</v>
      </c>
      <c r="T2811" t="s">
        <v>8318</v>
      </c>
    </row>
    <row r="2812" spans="1:20" ht="43.2" x14ac:dyDescent="0.3">
      <c r="A2812">
        <v>2810</v>
      </c>
      <c r="B2812" s="3" t="s">
        <v>2810</v>
      </c>
      <c r="C2812" s="3" t="s">
        <v>6920</v>
      </c>
      <c r="D2812">
        <v>2500</v>
      </c>
      <c r="E2812">
        <v>2705</v>
      </c>
      <c r="F2812" t="s">
        <v>8219</v>
      </c>
      <c r="G2812" t="s">
        <v>8224</v>
      </c>
      <c r="H2812" t="s">
        <v>8246</v>
      </c>
      <c r="I2812">
        <v>1401595140</v>
      </c>
      <c r="J2812" s="10">
        <f t="shared" si="172"/>
        <v>41791.165972222225</v>
      </c>
      <c r="K2812">
        <v>1398828064</v>
      </c>
      <c r="L2812" s="10">
        <f t="shared" si="173"/>
        <v>41759.13962962963</v>
      </c>
      <c r="M2812" t="b">
        <v>0</v>
      </c>
      <c r="N2812">
        <v>57</v>
      </c>
      <c r="O2812" t="b">
        <v>1</v>
      </c>
      <c r="P2812" t="s">
        <v>8271</v>
      </c>
      <c r="Q2812" s="5">
        <f t="shared" si="174"/>
        <v>1.0820000000000001</v>
      </c>
      <c r="R2812" s="6">
        <f t="shared" si="175"/>
        <v>47.456140350877192</v>
      </c>
      <c r="S2812" t="s">
        <v>8317</v>
      </c>
      <c r="T2812" t="s">
        <v>8318</v>
      </c>
    </row>
    <row r="2813" spans="1:20" ht="43.2" x14ac:dyDescent="0.3">
      <c r="A2813">
        <v>2811</v>
      </c>
      <c r="B2813" s="3" t="s">
        <v>2811</v>
      </c>
      <c r="C2813" s="3" t="s">
        <v>6921</v>
      </c>
      <c r="D2813">
        <v>10000</v>
      </c>
      <c r="E2813">
        <v>10027</v>
      </c>
      <c r="F2813" t="s">
        <v>8219</v>
      </c>
      <c r="G2813" t="s">
        <v>8225</v>
      </c>
      <c r="H2813" t="s">
        <v>8247</v>
      </c>
      <c r="I2813">
        <v>1424692503</v>
      </c>
      <c r="J2813" s="10">
        <f t="shared" si="172"/>
        <v>42058.496562500004</v>
      </c>
      <c r="K2813">
        <v>1422100503</v>
      </c>
      <c r="L2813" s="10">
        <f t="shared" si="173"/>
        <v>42028.496562500004</v>
      </c>
      <c r="M2813" t="b">
        <v>0</v>
      </c>
      <c r="N2813">
        <v>108</v>
      </c>
      <c r="O2813" t="b">
        <v>1</v>
      </c>
      <c r="P2813" t="s">
        <v>8271</v>
      </c>
      <c r="Q2813" s="5">
        <f t="shared" si="174"/>
        <v>1.0026999999999999</v>
      </c>
      <c r="R2813" s="6">
        <f t="shared" si="175"/>
        <v>92.842592592592595</v>
      </c>
      <c r="S2813" t="s">
        <v>8317</v>
      </c>
      <c r="T2813" t="s">
        <v>8318</v>
      </c>
    </row>
    <row r="2814" spans="1:20" ht="43.2" x14ac:dyDescent="0.3">
      <c r="A2814">
        <v>2812</v>
      </c>
      <c r="B2814" s="3" t="s">
        <v>2812</v>
      </c>
      <c r="C2814" s="3" t="s">
        <v>6922</v>
      </c>
      <c r="D2814">
        <v>5000</v>
      </c>
      <c r="E2814">
        <v>5665</v>
      </c>
      <c r="F2814" t="s">
        <v>8219</v>
      </c>
      <c r="G2814" t="s">
        <v>8229</v>
      </c>
      <c r="H2814" t="s">
        <v>8251</v>
      </c>
      <c r="I2814">
        <v>1428292800</v>
      </c>
      <c r="J2814" s="10">
        <f t="shared" si="172"/>
        <v>42100.166666666672</v>
      </c>
      <c r="K2814">
        <v>1424368298</v>
      </c>
      <c r="L2814" s="10">
        <f t="shared" si="173"/>
        <v>42054.74418981481</v>
      </c>
      <c r="M2814" t="b">
        <v>0</v>
      </c>
      <c r="N2814">
        <v>83</v>
      </c>
      <c r="O2814" t="b">
        <v>1</v>
      </c>
      <c r="P2814" t="s">
        <v>8271</v>
      </c>
      <c r="Q2814" s="5">
        <f t="shared" si="174"/>
        <v>1.133</v>
      </c>
      <c r="R2814" s="6">
        <f t="shared" si="175"/>
        <v>68.253012048192772</v>
      </c>
      <c r="S2814" t="s">
        <v>8317</v>
      </c>
      <c r="T2814" t="s">
        <v>8318</v>
      </c>
    </row>
    <row r="2815" spans="1:20" ht="43.2" x14ac:dyDescent="0.3">
      <c r="A2815">
        <v>2813</v>
      </c>
      <c r="B2815" s="3" t="s">
        <v>2813</v>
      </c>
      <c r="C2815" s="3" t="s">
        <v>6923</v>
      </c>
      <c r="D2815">
        <v>2800</v>
      </c>
      <c r="E2815">
        <v>3572.12</v>
      </c>
      <c r="F2815" t="s">
        <v>8219</v>
      </c>
      <c r="G2815" t="s">
        <v>8224</v>
      </c>
      <c r="H2815" t="s">
        <v>8246</v>
      </c>
      <c r="I2815">
        <v>1481737761</v>
      </c>
      <c r="J2815" s="10">
        <f t="shared" si="172"/>
        <v>42718.742604166662</v>
      </c>
      <c r="K2815">
        <v>1479577761</v>
      </c>
      <c r="L2815" s="10">
        <f t="shared" si="173"/>
        <v>42693.742604166662</v>
      </c>
      <c r="M2815" t="b">
        <v>0</v>
      </c>
      <c r="N2815">
        <v>96</v>
      </c>
      <c r="O2815" t="b">
        <v>1</v>
      </c>
      <c r="P2815" t="s">
        <v>8271</v>
      </c>
      <c r="Q2815" s="5">
        <f t="shared" si="174"/>
        <v>1.2757571428571428</v>
      </c>
      <c r="R2815" s="6">
        <f t="shared" si="175"/>
        <v>37.209583333333335</v>
      </c>
      <c r="S2815" t="s">
        <v>8317</v>
      </c>
      <c r="T2815" t="s">
        <v>8318</v>
      </c>
    </row>
    <row r="2816" spans="1:20" ht="43.2" x14ac:dyDescent="0.3">
      <c r="A2816">
        <v>2814</v>
      </c>
      <c r="B2816" s="3" t="s">
        <v>2814</v>
      </c>
      <c r="C2816" s="3" t="s">
        <v>6924</v>
      </c>
      <c r="D2816">
        <v>1500</v>
      </c>
      <c r="E2816">
        <v>1616</v>
      </c>
      <c r="F2816" t="s">
        <v>8219</v>
      </c>
      <c r="G2816" t="s">
        <v>8225</v>
      </c>
      <c r="H2816" t="s">
        <v>8247</v>
      </c>
      <c r="I2816">
        <v>1431164115</v>
      </c>
      <c r="J2816" s="10">
        <f t="shared" si="172"/>
        <v>42133.399479166663</v>
      </c>
      <c r="K2816">
        <v>1428572115</v>
      </c>
      <c r="L2816" s="10">
        <f t="shared" si="173"/>
        <v>42103.399479166663</v>
      </c>
      <c r="M2816" t="b">
        <v>0</v>
      </c>
      <c r="N2816">
        <v>64</v>
      </c>
      <c r="O2816" t="b">
        <v>1</v>
      </c>
      <c r="P2816" t="s">
        <v>8271</v>
      </c>
      <c r="Q2816" s="5">
        <f t="shared" si="174"/>
        <v>1.0773333333333333</v>
      </c>
      <c r="R2816" s="6">
        <f t="shared" si="175"/>
        <v>25.25</v>
      </c>
      <c r="S2816" t="s">
        <v>8317</v>
      </c>
      <c r="T2816" t="s">
        <v>8318</v>
      </c>
    </row>
    <row r="2817" spans="1:20" ht="43.2" x14ac:dyDescent="0.3">
      <c r="A2817">
        <v>2815</v>
      </c>
      <c r="B2817" s="3" t="s">
        <v>2815</v>
      </c>
      <c r="C2817" s="3" t="s">
        <v>6925</v>
      </c>
      <c r="D2817">
        <v>250</v>
      </c>
      <c r="E2817">
        <v>605</v>
      </c>
      <c r="F2817" t="s">
        <v>8219</v>
      </c>
      <c r="G2817" t="s">
        <v>8229</v>
      </c>
      <c r="H2817" t="s">
        <v>8251</v>
      </c>
      <c r="I2817">
        <v>1470595109</v>
      </c>
      <c r="J2817" s="10">
        <f t="shared" si="172"/>
        <v>42589.776724537034</v>
      </c>
      <c r="K2817">
        <v>1468003109</v>
      </c>
      <c r="L2817" s="10">
        <f t="shared" si="173"/>
        <v>42559.776724537034</v>
      </c>
      <c r="M2817" t="b">
        <v>0</v>
      </c>
      <c r="N2817">
        <v>14</v>
      </c>
      <c r="O2817" t="b">
        <v>1</v>
      </c>
      <c r="P2817" t="s">
        <v>8271</v>
      </c>
      <c r="Q2817" s="5">
        <f t="shared" si="174"/>
        <v>2.42</v>
      </c>
      <c r="R2817" s="6">
        <f t="shared" si="175"/>
        <v>43.214285714285715</v>
      </c>
      <c r="S2817" t="s">
        <v>8317</v>
      </c>
      <c r="T2817" t="s">
        <v>8318</v>
      </c>
    </row>
    <row r="2818" spans="1:20" ht="43.2" x14ac:dyDescent="0.3">
      <c r="A2818">
        <v>2816</v>
      </c>
      <c r="B2818" s="3" t="s">
        <v>2816</v>
      </c>
      <c r="C2818" s="3" t="s">
        <v>6926</v>
      </c>
      <c r="D2818">
        <v>3000</v>
      </c>
      <c r="E2818">
        <v>4247</v>
      </c>
      <c r="F2818" t="s">
        <v>8219</v>
      </c>
      <c r="G2818" t="s">
        <v>8225</v>
      </c>
      <c r="H2818" t="s">
        <v>8247</v>
      </c>
      <c r="I2818">
        <v>1438531200</v>
      </c>
      <c r="J2818" s="10">
        <f t="shared" si="172"/>
        <v>42218.666666666672</v>
      </c>
      <c r="K2818">
        <v>1435921992</v>
      </c>
      <c r="L2818" s="10">
        <f t="shared" si="173"/>
        <v>42188.467499999999</v>
      </c>
      <c r="M2818" t="b">
        <v>0</v>
      </c>
      <c r="N2818">
        <v>169</v>
      </c>
      <c r="O2818" t="b">
        <v>1</v>
      </c>
      <c r="P2818" t="s">
        <v>8271</v>
      </c>
      <c r="Q2818" s="5">
        <f t="shared" si="174"/>
        <v>1.4156666666666666</v>
      </c>
      <c r="R2818" s="6">
        <f t="shared" si="175"/>
        <v>25.130177514792898</v>
      </c>
      <c r="S2818" t="s">
        <v>8317</v>
      </c>
      <c r="T2818" t="s">
        <v>8318</v>
      </c>
    </row>
    <row r="2819" spans="1:20" ht="43.2" x14ac:dyDescent="0.3">
      <c r="A2819">
        <v>2817</v>
      </c>
      <c r="B2819" s="3" t="s">
        <v>2817</v>
      </c>
      <c r="C2819" s="3" t="s">
        <v>6927</v>
      </c>
      <c r="D2819">
        <v>600</v>
      </c>
      <c r="E2819">
        <v>780</v>
      </c>
      <c r="F2819" t="s">
        <v>8219</v>
      </c>
      <c r="G2819" t="s">
        <v>8225</v>
      </c>
      <c r="H2819" t="s">
        <v>8247</v>
      </c>
      <c r="I2819">
        <v>1425136462</v>
      </c>
      <c r="J2819" s="10">
        <f t="shared" ref="J2819:J2882" si="176">(((I2819/60)/60)/24)+DATE(1970,1,1)</f>
        <v>42063.634976851856</v>
      </c>
      <c r="K2819">
        <v>1421680462</v>
      </c>
      <c r="L2819" s="10">
        <f t="shared" ref="L2819:L2882" si="177">(((K2819/60)/60)/24)+DATE(1970,1,1)</f>
        <v>42023.634976851856</v>
      </c>
      <c r="M2819" t="b">
        <v>0</v>
      </c>
      <c r="N2819">
        <v>33</v>
      </c>
      <c r="O2819" t="b">
        <v>1</v>
      </c>
      <c r="P2819" t="s">
        <v>8271</v>
      </c>
      <c r="Q2819" s="5">
        <f t="shared" ref="Q2819:Q2882" si="178">E2819/D2819</f>
        <v>1.3</v>
      </c>
      <c r="R2819" s="6">
        <f t="shared" ref="R2819:R2882" si="179">E2819/N2819</f>
        <v>23.636363636363637</v>
      </c>
      <c r="S2819" t="s">
        <v>8317</v>
      </c>
      <c r="T2819" t="s">
        <v>8318</v>
      </c>
    </row>
    <row r="2820" spans="1:20" ht="43.2" x14ac:dyDescent="0.3">
      <c r="A2820">
        <v>2818</v>
      </c>
      <c r="B2820" s="3" t="s">
        <v>2818</v>
      </c>
      <c r="C2820" s="3" t="s">
        <v>6928</v>
      </c>
      <c r="D2820">
        <v>10000</v>
      </c>
      <c r="E2820">
        <v>10603</v>
      </c>
      <c r="F2820" t="s">
        <v>8219</v>
      </c>
      <c r="G2820" t="s">
        <v>8224</v>
      </c>
      <c r="H2820" t="s">
        <v>8246</v>
      </c>
      <c r="I2820">
        <v>1443018086</v>
      </c>
      <c r="J2820" s="10">
        <f t="shared" si="176"/>
        <v>42270.598217592589</v>
      </c>
      <c r="K2820">
        <v>1441290086</v>
      </c>
      <c r="L2820" s="10">
        <f t="shared" si="177"/>
        <v>42250.598217592589</v>
      </c>
      <c r="M2820" t="b">
        <v>0</v>
      </c>
      <c r="N2820">
        <v>102</v>
      </c>
      <c r="O2820" t="b">
        <v>1</v>
      </c>
      <c r="P2820" t="s">
        <v>8271</v>
      </c>
      <c r="Q2820" s="5">
        <f t="shared" si="178"/>
        <v>1.0603</v>
      </c>
      <c r="R2820" s="6">
        <f t="shared" si="179"/>
        <v>103.95098039215686</v>
      </c>
      <c r="S2820" t="s">
        <v>8317</v>
      </c>
      <c r="T2820" t="s">
        <v>8318</v>
      </c>
    </row>
    <row r="2821" spans="1:20" ht="43.2" x14ac:dyDescent="0.3">
      <c r="A2821">
        <v>2819</v>
      </c>
      <c r="B2821" s="3" t="s">
        <v>2819</v>
      </c>
      <c r="C2821" s="3" t="s">
        <v>6929</v>
      </c>
      <c r="D2821">
        <v>5000</v>
      </c>
      <c r="E2821">
        <v>5240</v>
      </c>
      <c r="F2821" t="s">
        <v>8219</v>
      </c>
      <c r="G2821" t="s">
        <v>8225</v>
      </c>
      <c r="H2821" t="s">
        <v>8247</v>
      </c>
      <c r="I2821">
        <v>1434285409</v>
      </c>
      <c r="J2821" s="10">
        <f t="shared" si="176"/>
        <v>42169.525567129633</v>
      </c>
      <c r="K2821">
        <v>1431693409</v>
      </c>
      <c r="L2821" s="10">
        <f t="shared" si="177"/>
        <v>42139.525567129633</v>
      </c>
      <c r="M2821" t="b">
        <v>0</v>
      </c>
      <c r="N2821">
        <v>104</v>
      </c>
      <c r="O2821" t="b">
        <v>1</v>
      </c>
      <c r="P2821" t="s">
        <v>8271</v>
      </c>
      <c r="Q2821" s="5">
        <f t="shared" si="178"/>
        <v>1.048</v>
      </c>
      <c r="R2821" s="6">
        <f t="shared" si="179"/>
        <v>50.384615384615387</v>
      </c>
      <c r="S2821" t="s">
        <v>8317</v>
      </c>
      <c r="T2821" t="s">
        <v>8318</v>
      </c>
    </row>
    <row r="2822" spans="1:20" ht="43.2" x14ac:dyDescent="0.3">
      <c r="A2822">
        <v>2820</v>
      </c>
      <c r="B2822" s="3" t="s">
        <v>2820</v>
      </c>
      <c r="C2822" s="3" t="s">
        <v>6930</v>
      </c>
      <c r="D2822">
        <v>200</v>
      </c>
      <c r="E2822">
        <v>272</v>
      </c>
      <c r="F2822" t="s">
        <v>8219</v>
      </c>
      <c r="G2822" t="s">
        <v>8225</v>
      </c>
      <c r="H2822" t="s">
        <v>8247</v>
      </c>
      <c r="I2822">
        <v>1456444800</v>
      </c>
      <c r="J2822" s="10">
        <f t="shared" si="176"/>
        <v>42426</v>
      </c>
      <c r="K2822">
        <v>1454337589</v>
      </c>
      <c r="L2822" s="10">
        <f t="shared" si="177"/>
        <v>42401.610983796301</v>
      </c>
      <c r="M2822" t="b">
        <v>0</v>
      </c>
      <c r="N2822">
        <v>20</v>
      </c>
      <c r="O2822" t="b">
        <v>1</v>
      </c>
      <c r="P2822" t="s">
        <v>8271</v>
      </c>
      <c r="Q2822" s="5">
        <f t="shared" si="178"/>
        <v>1.36</v>
      </c>
      <c r="R2822" s="6">
        <f t="shared" si="179"/>
        <v>13.6</v>
      </c>
      <c r="S2822" t="s">
        <v>8317</v>
      </c>
      <c r="T2822" t="s">
        <v>8318</v>
      </c>
    </row>
    <row r="2823" spans="1:20" ht="57.6" x14ac:dyDescent="0.3">
      <c r="A2823">
        <v>2821</v>
      </c>
      <c r="B2823" s="3" t="s">
        <v>2821</v>
      </c>
      <c r="C2823" s="3" t="s">
        <v>6931</v>
      </c>
      <c r="D2823">
        <v>1000</v>
      </c>
      <c r="E2823">
        <v>1000</v>
      </c>
      <c r="F2823" t="s">
        <v>8219</v>
      </c>
      <c r="G2823" t="s">
        <v>8225</v>
      </c>
      <c r="H2823" t="s">
        <v>8247</v>
      </c>
      <c r="I2823">
        <v>1411510135</v>
      </c>
      <c r="J2823" s="10">
        <f t="shared" si="176"/>
        <v>41905.922858796301</v>
      </c>
      <c r="K2823">
        <v>1408918135</v>
      </c>
      <c r="L2823" s="10">
        <f t="shared" si="177"/>
        <v>41875.922858796301</v>
      </c>
      <c r="M2823" t="b">
        <v>0</v>
      </c>
      <c r="N2823">
        <v>35</v>
      </c>
      <c r="O2823" t="b">
        <v>1</v>
      </c>
      <c r="P2823" t="s">
        <v>8271</v>
      </c>
      <c r="Q2823" s="5">
        <f t="shared" si="178"/>
        <v>1</v>
      </c>
      <c r="R2823" s="6">
        <f t="shared" si="179"/>
        <v>28.571428571428573</v>
      </c>
      <c r="S2823" t="s">
        <v>8317</v>
      </c>
      <c r="T2823" t="s">
        <v>8318</v>
      </c>
    </row>
    <row r="2824" spans="1:20" ht="57.6" x14ac:dyDescent="0.3">
      <c r="A2824">
        <v>2822</v>
      </c>
      <c r="B2824" s="3" t="s">
        <v>2822</v>
      </c>
      <c r="C2824" s="3" t="s">
        <v>6932</v>
      </c>
      <c r="D2824">
        <v>6000</v>
      </c>
      <c r="E2824">
        <v>6000</v>
      </c>
      <c r="F2824" t="s">
        <v>8219</v>
      </c>
      <c r="G2824" t="s">
        <v>8224</v>
      </c>
      <c r="H2824" t="s">
        <v>8246</v>
      </c>
      <c r="I2824">
        <v>1427469892</v>
      </c>
      <c r="J2824" s="10">
        <f t="shared" si="176"/>
        <v>42090.642268518524</v>
      </c>
      <c r="K2824">
        <v>1424881492</v>
      </c>
      <c r="L2824" s="10">
        <f t="shared" si="177"/>
        <v>42060.683935185181</v>
      </c>
      <c r="M2824" t="b">
        <v>0</v>
      </c>
      <c r="N2824">
        <v>94</v>
      </c>
      <c r="O2824" t="b">
        <v>1</v>
      </c>
      <c r="P2824" t="s">
        <v>8271</v>
      </c>
      <c r="Q2824" s="5">
        <f t="shared" si="178"/>
        <v>1</v>
      </c>
      <c r="R2824" s="6">
        <f t="shared" si="179"/>
        <v>63.829787234042556</v>
      </c>
      <c r="S2824" t="s">
        <v>8317</v>
      </c>
      <c r="T2824" t="s">
        <v>8318</v>
      </c>
    </row>
    <row r="2825" spans="1:20" ht="57.6" x14ac:dyDescent="0.3">
      <c r="A2825">
        <v>2823</v>
      </c>
      <c r="B2825" s="3" t="s">
        <v>2823</v>
      </c>
      <c r="C2825" s="3" t="s">
        <v>6933</v>
      </c>
      <c r="D2825">
        <v>100</v>
      </c>
      <c r="E2825">
        <v>124</v>
      </c>
      <c r="F2825" t="s">
        <v>8219</v>
      </c>
      <c r="G2825" t="s">
        <v>8225</v>
      </c>
      <c r="H2825" t="s">
        <v>8247</v>
      </c>
      <c r="I2825">
        <v>1427842740</v>
      </c>
      <c r="J2825" s="10">
        <f t="shared" si="176"/>
        <v>42094.957638888889</v>
      </c>
      <c r="K2825">
        <v>1425428206</v>
      </c>
      <c r="L2825" s="10">
        <f t="shared" si="177"/>
        <v>42067.011643518519</v>
      </c>
      <c r="M2825" t="b">
        <v>0</v>
      </c>
      <c r="N2825">
        <v>14</v>
      </c>
      <c r="O2825" t="b">
        <v>1</v>
      </c>
      <c r="P2825" t="s">
        <v>8271</v>
      </c>
      <c r="Q2825" s="5">
        <f t="shared" si="178"/>
        <v>1.24</v>
      </c>
      <c r="R2825" s="6">
        <f t="shared" si="179"/>
        <v>8.8571428571428577</v>
      </c>
      <c r="S2825" t="s">
        <v>8317</v>
      </c>
      <c r="T2825" t="s">
        <v>8318</v>
      </c>
    </row>
    <row r="2826" spans="1:20" ht="43.2" x14ac:dyDescent="0.3">
      <c r="A2826">
        <v>2824</v>
      </c>
      <c r="B2826" s="3" t="s">
        <v>2824</v>
      </c>
      <c r="C2826" s="3" t="s">
        <v>6934</v>
      </c>
      <c r="D2826">
        <v>650</v>
      </c>
      <c r="E2826">
        <v>760</v>
      </c>
      <c r="F2826" t="s">
        <v>8219</v>
      </c>
      <c r="G2826" t="s">
        <v>8224</v>
      </c>
      <c r="H2826" t="s">
        <v>8246</v>
      </c>
      <c r="I2826">
        <v>1434159780</v>
      </c>
      <c r="J2826" s="10">
        <f t="shared" si="176"/>
        <v>42168.071527777778</v>
      </c>
      <c r="K2826">
        <v>1431412196</v>
      </c>
      <c r="L2826" s="10">
        <f t="shared" si="177"/>
        <v>42136.270787037036</v>
      </c>
      <c r="M2826" t="b">
        <v>0</v>
      </c>
      <c r="N2826">
        <v>15</v>
      </c>
      <c r="O2826" t="b">
        <v>1</v>
      </c>
      <c r="P2826" t="s">
        <v>8271</v>
      </c>
      <c r="Q2826" s="5">
        <f t="shared" si="178"/>
        <v>1.1692307692307693</v>
      </c>
      <c r="R2826" s="6">
        <f t="shared" si="179"/>
        <v>50.666666666666664</v>
      </c>
      <c r="S2826" t="s">
        <v>8317</v>
      </c>
      <c r="T2826" t="s">
        <v>8318</v>
      </c>
    </row>
    <row r="2827" spans="1:20" ht="57.6" x14ac:dyDescent="0.3">
      <c r="A2827">
        <v>2825</v>
      </c>
      <c r="B2827" s="3" t="s">
        <v>2825</v>
      </c>
      <c r="C2827" s="3" t="s">
        <v>6935</v>
      </c>
      <c r="D2827">
        <v>3000</v>
      </c>
      <c r="E2827">
        <v>3100</v>
      </c>
      <c r="F2827" t="s">
        <v>8219</v>
      </c>
      <c r="G2827" t="s">
        <v>8225</v>
      </c>
      <c r="H2827" t="s">
        <v>8247</v>
      </c>
      <c r="I2827">
        <v>1449255686</v>
      </c>
      <c r="J2827" s="10">
        <f t="shared" si="176"/>
        <v>42342.792662037042</v>
      </c>
      <c r="K2827">
        <v>1446663686</v>
      </c>
      <c r="L2827" s="10">
        <f t="shared" si="177"/>
        <v>42312.792662037042</v>
      </c>
      <c r="M2827" t="b">
        <v>0</v>
      </c>
      <c r="N2827">
        <v>51</v>
      </c>
      <c r="O2827" t="b">
        <v>1</v>
      </c>
      <c r="P2827" t="s">
        <v>8271</v>
      </c>
      <c r="Q2827" s="5">
        <f t="shared" si="178"/>
        <v>1.0333333333333334</v>
      </c>
      <c r="R2827" s="6">
        <f t="shared" si="179"/>
        <v>60.784313725490193</v>
      </c>
      <c r="S2827" t="s">
        <v>8317</v>
      </c>
      <c r="T2827" t="s">
        <v>8318</v>
      </c>
    </row>
    <row r="2828" spans="1:20" ht="57.6" x14ac:dyDescent="0.3">
      <c r="A2828">
        <v>2826</v>
      </c>
      <c r="B2828" s="3" t="s">
        <v>2826</v>
      </c>
      <c r="C2828" s="3" t="s">
        <v>6936</v>
      </c>
      <c r="D2828">
        <v>2000</v>
      </c>
      <c r="E2828">
        <v>2155</v>
      </c>
      <c r="F2828" t="s">
        <v>8219</v>
      </c>
      <c r="G2828" t="s">
        <v>8224</v>
      </c>
      <c r="H2828" t="s">
        <v>8246</v>
      </c>
      <c r="I2828">
        <v>1436511600</v>
      </c>
      <c r="J2828" s="10">
        <f t="shared" si="176"/>
        <v>42195.291666666672</v>
      </c>
      <c r="K2828">
        <v>1434415812</v>
      </c>
      <c r="L2828" s="10">
        <f t="shared" si="177"/>
        <v>42171.034861111111</v>
      </c>
      <c r="M2828" t="b">
        <v>0</v>
      </c>
      <c r="N2828">
        <v>19</v>
      </c>
      <c r="O2828" t="b">
        <v>1</v>
      </c>
      <c r="P2828" t="s">
        <v>8271</v>
      </c>
      <c r="Q2828" s="5">
        <f t="shared" si="178"/>
        <v>1.0774999999999999</v>
      </c>
      <c r="R2828" s="6">
        <f t="shared" si="179"/>
        <v>113.42105263157895</v>
      </c>
      <c r="S2828" t="s">
        <v>8317</v>
      </c>
      <c r="T2828" t="s">
        <v>8318</v>
      </c>
    </row>
    <row r="2829" spans="1:20" ht="57.6" x14ac:dyDescent="0.3">
      <c r="A2829">
        <v>2827</v>
      </c>
      <c r="B2829" s="3" t="s">
        <v>2827</v>
      </c>
      <c r="C2829" s="3" t="s">
        <v>6937</v>
      </c>
      <c r="D2829">
        <v>2000</v>
      </c>
      <c r="E2829">
        <v>2405</v>
      </c>
      <c r="F2829" t="s">
        <v>8219</v>
      </c>
      <c r="G2829" t="s">
        <v>8224</v>
      </c>
      <c r="H2829" t="s">
        <v>8246</v>
      </c>
      <c r="I2829">
        <v>1464971400</v>
      </c>
      <c r="J2829" s="10">
        <f t="shared" si="176"/>
        <v>42524.6875</v>
      </c>
      <c r="K2829">
        <v>1462379066</v>
      </c>
      <c r="L2829" s="10">
        <f t="shared" si="177"/>
        <v>42494.683634259258</v>
      </c>
      <c r="M2829" t="b">
        <v>0</v>
      </c>
      <c r="N2829">
        <v>23</v>
      </c>
      <c r="O2829" t="b">
        <v>1</v>
      </c>
      <c r="P2829" t="s">
        <v>8271</v>
      </c>
      <c r="Q2829" s="5">
        <f t="shared" si="178"/>
        <v>1.2024999999999999</v>
      </c>
      <c r="R2829" s="6">
        <f t="shared" si="179"/>
        <v>104.56521739130434</v>
      </c>
      <c r="S2829" t="s">
        <v>8317</v>
      </c>
      <c r="T2829" t="s">
        <v>8318</v>
      </c>
    </row>
    <row r="2830" spans="1:20" ht="43.2" x14ac:dyDescent="0.3">
      <c r="A2830">
        <v>2828</v>
      </c>
      <c r="B2830" s="3" t="s">
        <v>2828</v>
      </c>
      <c r="C2830" s="3" t="s">
        <v>6938</v>
      </c>
      <c r="D2830">
        <v>9500</v>
      </c>
      <c r="E2830">
        <v>9536</v>
      </c>
      <c r="F2830" t="s">
        <v>8219</v>
      </c>
      <c r="G2830" t="s">
        <v>8225</v>
      </c>
      <c r="H2830" t="s">
        <v>8247</v>
      </c>
      <c r="I2830">
        <v>1443826800</v>
      </c>
      <c r="J2830" s="10">
        <f t="shared" si="176"/>
        <v>42279.958333333328</v>
      </c>
      <c r="K2830">
        <v>1441606869</v>
      </c>
      <c r="L2830" s="10">
        <f t="shared" si="177"/>
        <v>42254.264687499999</v>
      </c>
      <c r="M2830" t="b">
        <v>0</v>
      </c>
      <c r="N2830">
        <v>97</v>
      </c>
      <c r="O2830" t="b">
        <v>1</v>
      </c>
      <c r="P2830" t="s">
        <v>8271</v>
      </c>
      <c r="Q2830" s="5">
        <f t="shared" si="178"/>
        <v>1.0037894736842106</v>
      </c>
      <c r="R2830" s="6">
        <f t="shared" si="179"/>
        <v>98.30927835051547</v>
      </c>
      <c r="S2830" t="s">
        <v>8317</v>
      </c>
      <c r="T2830" t="s">
        <v>8318</v>
      </c>
    </row>
    <row r="2831" spans="1:20" ht="43.2" x14ac:dyDescent="0.3">
      <c r="A2831">
        <v>2829</v>
      </c>
      <c r="B2831" s="3" t="s">
        <v>2829</v>
      </c>
      <c r="C2831" s="3" t="s">
        <v>6939</v>
      </c>
      <c r="D2831">
        <v>2500</v>
      </c>
      <c r="E2831">
        <v>2663</v>
      </c>
      <c r="F2831" t="s">
        <v>8219</v>
      </c>
      <c r="G2831" t="s">
        <v>8225</v>
      </c>
      <c r="H2831" t="s">
        <v>8247</v>
      </c>
      <c r="I2831">
        <v>1464863118</v>
      </c>
      <c r="J2831" s="10">
        <f t="shared" si="176"/>
        <v>42523.434236111112</v>
      </c>
      <c r="K2831">
        <v>1462443918</v>
      </c>
      <c r="L2831" s="10">
        <f t="shared" si="177"/>
        <v>42495.434236111112</v>
      </c>
      <c r="M2831" t="b">
        <v>0</v>
      </c>
      <c r="N2831">
        <v>76</v>
      </c>
      <c r="O2831" t="b">
        <v>1</v>
      </c>
      <c r="P2831" t="s">
        <v>8271</v>
      </c>
      <c r="Q2831" s="5">
        <f t="shared" si="178"/>
        <v>1.0651999999999999</v>
      </c>
      <c r="R2831" s="6">
        <f t="shared" si="179"/>
        <v>35.039473684210527</v>
      </c>
      <c r="S2831" t="s">
        <v>8317</v>
      </c>
      <c r="T2831" t="s">
        <v>8318</v>
      </c>
    </row>
    <row r="2832" spans="1:20" ht="28.8" x14ac:dyDescent="0.3">
      <c r="A2832">
        <v>2830</v>
      </c>
      <c r="B2832" s="3" t="s">
        <v>2830</v>
      </c>
      <c r="C2832" s="3" t="s">
        <v>6940</v>
      </c>
      <c r="D2832">
        <v>3000</v>
      </c>
      <c r="E2832">
        <v>3000</v>
      </c>
      <c r="F2832" t="s">
        <v>8219</v>
      </c>
      <c r="G2832" t="s">
        <v>8224</v>
      </c>
      <c r="H2832" t="s">
        <v>8246</v>
      </c>
      <c r="I2832">
        <v>1399867140</v>
      </c>
      <c r="J2832" s="10">
        <f t="shared" si="176"/>
        <v>41771.165972222225</v>
      </c>
      <c r="K2832">
        <v>1398802148</v>
      </c>
      <c r="L2832" s="10">
        <f t="shared" si="177"/>
        <v>41758.839675925927</v>
      </c>
      <c r="M2832" t="b">
        <v>0</v>
      </c>
      <c r="N2832">
        <v>11</v>
      </c>
      <c r="O2832" t="b">
        <v>1</v>
      </c>
      <c r="P2832" t="s">
        <v>8271</v>
      </c>
      <c r="Q2832" s="5">
        <f t="shared" si="178"/>
        <v>1</v>
      </c>
      <c r="R2832" s="6">
        <f t="shared" si="179"/>
        <v>272.72727272727275</v>
      </c>
      <c r="S2832" t="s">
        <v>8317</v>
      </c>
      <c r="T2832" t="s">
        <v>8318</v>
      </c>
    </row>
    <row r="2833" spans="1:20" ht="43.2" x14ac:dyDescent="0.3">
      <c r="A2833">
        <v>2831</v>
      </c>
      <c r="B2833" s="3" t="s">
        <v>2831</v>
      </c>
      <c r="C2833" s="3" t="s">
        <v>6941</v>
      </c>
      <c r="D2833">
        <v>3000</v>
      </c>
      <c r="E2833">
        <v>3320</v>
      </c>
      <c r="F2833" t="s">
        <v>8219</v>
      </c>
      <c r="G2833" t="s">
        <v>8224</v>
      </c>
      <c r="H2833" t="s">
        <v>8246</v>
      </c>
      <c r="I2833">
        <v>1437076070</v>
      </c>
      <c r="J2833" s="10">
        <f t="shared" si="176"/>
        <v>42201.824884259258</v>
      </c>
      <c r="K2833">
        <v>1434484070</v>
      </c>
      <c r="L2833" s="10">
        <f t="shared" si="177"/>
        <v>42171.824884259258</v>
      </c>
      <c r="M2833" t="b">
        <v>0</v>
      </c>
      <c r="N2833">
        <v>52</v>
      </c>
      <c r="O2833" t="b">
        <v>1</v>
      </c>
      <c r="P2833" t="s">
        <v>8271</v>
      </c>
      <c r="Q2833" s="5">
        <f t="shared" si="178"/>
        <v>1.1066666666666667</v>
      </c>
      <c r="R2833" s="6">
        <f t="shared" si="179"/>
        <v>63.846153846153847</v>
      </c>
      <c r="S2833" t="s">
        <v>8317</v>
      </c>
      <c r="T2833" t="s">
        <v>8318</v>
      </c>
    </row>
    <row r="2834" spans="1:20" ht="43.2" x14ac:dyDescent="0.3">
      <c r="A2834">
        <v>2832</v>
      </c>
      <c r="B2834" s="3" t="s">
        <v>2832</v>
      </c>
      <c r="C2834" s="3" t="s">
        <v>6942</v>
      </c>
      <c r="D2834">
        <v>2500</v>
      </c>
      <c r="E2834">
        <v>2867.99</v>
      </c>
      <c r="F2834" t="s">
        <v>8219</v>
      </c>
      <c r="G2834" t="s">
        <v>8225</v>
      </c>
      <c r="H2834" t="s">
        <v>8247</v>
      </c>
      <c r="I2834">
        <v>1416780000</v>
      </c>
      <c r="J2834" s="10">
        <f t="shared" si="176"/>
        <v>41966.916666666672</v>
      </c>
      <c r="K2834">
        <v>1414342894</v>
      </c>
      <c r="L2834" s="10">
        <f t="shared" si="177"/>
        <v>41938.709421296298</v>
      </c>
      <c r="M2834" t="b">
        <v>0</v>
      </c>
      <c r="N2834">
        <v>95</v>
      </c>
      <c r="O2834" t="b">
        <v>1</v>
      </c>
      <c r="P2834" t="s">
        <v>8271</v>
      </c>
      <c r="Q2834" s="5">
        <f t="shared" si="178"/>
        <v>1.1471959999999999</v>
      </c>
      <c r="R2834" s="6">
        <f t="shared" si="179"/>
        <v>30.189368421052631</v>
      </c>
      <c r="S2834" t="s">
        <v>8317</v>
      </c>
      <c r="T2834" t="s">
        <v>8318</v>
      </c>
    </row>
    <row r="2835" spans="1:20" x14ac:dyDescent="0.3">
      <c r="A2835">
        <v>2833</v>
      </c>
      <c r="B2835" s="3" t="s">
        <v>2833</v>
      </c>
      <c r="C2835" s="3" t="s">
        <v>6943</v>
      </c>
      <c r="D2835">
        <v>2700</v>
      </c>
      <c r="E2835">
        <v>2923</v>
      </c>
      <c r="F2835" t="s">
        <v>8219</v>
      </c>
      <c r="G2835" t="s">
        <v>8224</v>
      </c>
      <c r="H2835" t="s">
        <v>8246</v>
      </c>
      <c r="I2835">
        <v>1444528800</v>
      </c>
      <c r="J2835" s="10">
        <f t="shared" si="176"/>
        <v>42288.083333333328</v>
      </c>
      <c r="K2835">
        <v>1442804633</v>
      </c>
      <c r="L2835" s="10">
        <f t="shared" si="177"/>
        <v>42268.127696759257</v>
      </c>
      <c r="M2835" t="b">
        <v>0</v>
      </c>
      <c r="N2835">
        <v>35</v>
      </c>
      <c r="O2835" t="b">
        <v>1</v>
      </c>
      <c r="P2835" t="s">
        <v>8271</v>
      </c>
      <c r="Q2835" s="5">
        <f t="shared" si="178"/>
        <v>1.0825925925925926</v>
      </c>
      <c r="R2835" s="6">
        <f t="shared" si="179"/>
        <v>83.51428571428572</v>
      </c>
      <c r="S2835" t="s">
        <v>8317</v>
      </c>
      <c r="T2835" t="s">
        <v>8318</v>
      </c>
    </row>
    <row r="2836" spans="1:20" ht="43.2" x14ac:dyDescent="0.3">
      <c r="A2836">
        <v>2834</v>
      </c>
      <c r="B2836" s="3" t="s">
        <v>2834</v>
      </c>
      <c r="C2836" s="3" t="s">
        <v>6944</v>
      </c>
      <c r="D2836">
        <v>800</v>
      </c>
      <c r="E2836">
        <v>1360</v>
      </c>
      <c r="F2836" t="s">
        <v>8219</v>
      </c>
      <c r="G2836" t="s">
        <v>8225</v>
      </c>
      <c r="H2836" t="s">
        <v>8247</v>
      </c>
      <c r="I2836">
        <v>1422658930</v>
      </c>
      <c r="J2836" s="10">
        <f t="shared" si="176"/>
        <v>42034.959837962961</v>
      </c>
      <c r="K2836">
        <v>1421362930</v>
      </c>
      <c r="L2836" s="10">
        <f t="shared" si="177"/>
        <v>42019.959837962961</v>
      </c>
      <c r="M2836" t="b">
        <v>0</v>
      </c>
      <c r="N2836">
        <v>21</v>
      </c>
      <c r="O2836" t="b">
        <v>1</v>
      </c>
      <c r="P2836" t="s">
        <v>8271</v>
      </c>
      <c r="Q2836" s="5">
        <f t="shared" si="178"/>
        <v>1.7</v>
      </c>
      <c r="R2836" s="6">
        <f t="shared" si="179"/>
        <v>64.761904761904759</v>
      </c>
      <c r="S2836" t="s">
        <v>8317</v>
      </c>
      <c r="T2836" t="s">
        <v>8318</v>
      </c>
    </row>
    <row r="2837" spans="1:20" ht="43.2" x14ac:dyDescent="0.3">
      <c r="A2837">
        <v>2835</v>
      </c>
      <c r="B2837" s="3" t="s">
        <v>2835</v>
      </c>
      <c r="C2837" s="3" t="s">
        <v>6945</v>
      </c>
      <c r="D2837">
        <v>1000</v>
      </c>
      <c r="E2837">
        <v>1870.99</v>
      </c>
      <c r="F2837" t="s">
        <v>8219</v>
      </c>
      <c r="G2837" t="s">
        <v>8225</v>
      </c>
      <c r="H2837" t="s">
        <v>8247</v>
      </c>
      <c r="I2837">
        <v>1449273600</v>
      </c>
      <c r="J2837" s="10">
        <f t="shared" si="176"/>
        <v>42343</v>
      </c>
      <c r="K2837">
        <v>1446742417</v>
      </c>
      <c r="L2837" s="10">
        <f t="shared" si="177"/>
        <v>42313.703900462962</v>
      </c>
      <c r="M2837" t="b">
        <v>0</v>
      </c>
      <c r="N2837">
        <v>93</v>
      </c>
      <c r="O2837" t="b">
        <v>1</v>
      </c>
      <c r="P2837" t="s">
        <v>8271</v>
      </c>
      <c r="Q2837" s="5">
        <f t="shared" si="178"/>
        <v>1.8709899999999999</v>
      </c>
      <c r="R2837" s="6">
        <f t="shared" si="179"/>
        <v>20.118172043010752</v>
      </c>
      <c r="S2837" t="s">
        <v>8317</v>
      </c>
      <c r="T2837" t="s">
        <v>8318</v>
      </c>
    </row>
    <row r="2838" spans="1:20" ht="57.6" x14ac:dyDescent="0.3">
      <c r="A2838">
        <v>2836</v>
      </c>
      <c r="B2838" s="3" t="s">
        <v>2836</v>
      </c>
      <c r="C2838" s="3" t="s">
        <v>6946</v>
      </c>
      <c r="D2838">
        <v>450</v>
      </c>
      <c r="E2838">
        <v>485</v>
      </c>
      <c r="F2838" t="s">
        <v>8219</v>
      </c>
      <c r="G2838" t="s">
        <v>8224</v>
      </c>
      <c r="H2838" t="s">
        <v>8246</v>
      </c>
      <c r="I2838">
        <v>1487393940</v>
      </c>
      <c r="J2838" s="10">
        <f t="shared" si="176"/>
        <v>42784.207638888889</v>
      </c>
      <c r="K2838">
        <v>1484115418</v>
      </c>
      <c r="L2838" s="10">
        <f t="shared" si="177"/>
        <v>42746.261782407411</v>
      </c>
      <c r="M2838" t="b">
        <v>0</v>
      </c>
      <c r="N2838">
        <v>11</v>
      </c>
      <c r="O2838" t="b">
        <v>1</v>
      </c>
      <c r="P2838" t="s">
        <v>8271</v>
      </c>
      <c r="Q2838" s="5">
        <f t="shared" si="178"/>
        <v>1.0777777777777777</v>
      </c>
      <c r="R2838" s="6">
        <f t="shared" si="179"/>
        <v>44.090909090909093</v>
      </c>
      <c r="S2838" t="s">
        <v>8317</v>
      </c>
      <c r="T2838" t="s">
        <v>8318</v>
      </c>
    </row>
    <row r="2839" spans="1:20" ht="57.6" x14ac:dyDescent="0.3">
      <c r="A2839">
        <v>2837</v>
      </c>
      <c r="B2839" s="3" t="s">
        <v>2837</v>
      </c>
      <c r="C2839" s="3" t="s">
        <v>6947</v>
      </c>
      <c r="D2839">
        <v>850</v>
      </c>
      <c r="E2839">
        <v>850</v>
      </c>
      <c r="F2839" t="s">
        <v>8219</v>
      </c>
      <c r="G2839" t="s">
        <v>8229</v>
      </c>
      <c r="H2839" t="s">
        <v>8251</v>
      </c>
      <c r="I2839">
        <v>1449701284</v>
      </c>
      <c r="J2839" s="10">
        <f t="shared" si="176"/>
        <v>42347.950046296297</v>
      </c>
      <c r="K2839">
        <v>1446241684</v>
      </c>
      <c r="L2839" s="10">
        <f t="shared" si="177"/>
        <v>42307.908379629633</v>
      </c>
      <c r="M2839" t="b">
        <v>0</v>
      </c>
      <c r="N2839">
        <v>21</v>
      </c>
      <c r="O2839" t="b">
        <v>1</v>
      </c>
      <c r="P2839" t="s">
        <v>8271</v>
      </c>
      <c r="Q2839" s="5">
        <f t="shared" si="178"/>
        <v>1</v>
      </c>
      <c r="R2839" s="6">
        <f t="shared" si="179"/>
        <v>40.476190476190474</v>
      </c>
      <c r="S2839" t="s">
        <v>8317</v>
      </c>
      <c r="T2839" t="s">
        <v>8318</v>
      </c>
    </row>
    <row r="2840" spans="1:20" ht="43.2" x14ac:dyDescent="0.3">
      <c r="A2840">
        <v>2838</v>
      </c>
      <c r="B2840" s="3" t="s">
        <v>2838</v>
      </c>
      <c r="C2840" s="3" t="s">
        <v>6948</v>
      </c>
      <c r="D2840">
        <v>2000</v>
      </c>
      <c r="E2840">
        <v>2405</v>
      </c>
      <c r="F2840" t="s">
        <v>8219</v>
      </c>
      <c r="G2840" t="s">
        <v>8224</v>
      </c>
      <c r="H2840" t="s">
        <v>8246</v>
      </c>
      <c r="I2840">
        <v>1407967200</v>
      </c>
      <c r="J2840" s="10">
        <f t="shared" si="176"/>
        <v>41864.916666666664</v>
      </c>
      <c r="K2840">
        <v>1406039696</v>
      </c>
      <c r="L2840" s="10">
        <f t="shared" si="177"/>
        <v>41842.607592592591</v>
      </c>
      <c r="M2840" t="b">
        <v>0</v>
      </c>
      <c r="N2840">
        <v>54</v>
      </c>
      <c r="O2840" t="b">
        <v>1</v>
      </c>
      <c r="P2840" t="s">
        <v>8271</v>
      </c>
      <c r="Q2840" s="5">
        <f t="shared" si="178"/>
        <v>1.2024999999999999</v>
      </c>
      <c r="R2840" s="6">
        <f t="shared" si="179"/>
        <v>44.537037037037038</v>
      </c>
      <c r="S2840" t="s">
        <v>8317</v>
      </c>
      <c r="T2840" t="s">
        <v>8318</v>
      </c>
    </row>
    <row r="2841" spans="1:20" ht="43.2" x14ac:dyDescent="0.3">
      <c r="A2841">
        <v>2839</v>
      </c>
      <c r="B2841" s="3" t="s">
        <v>2839</v>
      </c>
      <c r="C2841" s="3" t="s">
        <v>6949</v>
      </c>
      <c r="D2841">
        <v>3500</v>
      </c>
      <c r="E2841">
        <v>3900</v>
      </c>
      <c r="F2841" t="s">
        <v>8219</v>
      </c>
      <c r="G2841" t="s">
        <v>8224</v>
      </c>
      <c r="H2841" t="s">
        <v>8246</v>
      </c>
      <c r="I2841">
        <v>1408942740</v>
      </c>
      <c r="J2841" s="10">
        <f t="shared" si="176"/>
        <v>41876.207638888889</v>
      </c>
      <c r="K2841">
        <v>1406958354</v>
      </c>
      <c r="L2841" s="10">
        <f t="shared" si="177"/>
        <v>41853.240208333329</v>
      </c>
      <c r="M2841" t="b">
        <v>0</v>
      </c>
      <c r="N2841">
        <v>31</v>
      </c>
      <c r="O2841" t="b">
        <v>1</v>
      </c>
      <c r="P2841" t="s">
        <v>8271</v>
      </c>
      <c r="Q2841" s="5">
        <f t="shared" si="178"/>
        <v>1.1142857142857143</v>
      </c>
      <c r="R2841" s="6">
        <f t="shared" si="179"/>
        <v>125.80645161290323</v>
      </c>
      <c r="S2841" t="s">
        <v>8317</v>
      </c>
      <c r="T2841" t="s">
        <v>8318</v>
      </c>
    </row>
    <row r="2842" spans="1:20" ht="57.6" x14ac:dyDescent="0.3">
      <c r="A2842">
        <v>2840</v>
      </c>
      <c r="B2842" s="3" t="s">
        <v>2840</v>
      </c>
      <c r="C2842" s="3" t="s">
        <v>6950</v>
      </c>
      <c r="D2842">
        <v>2500</v>
      </c>
      <c r="E2842">
        <v>2600</v>
      </c>
      <c r="F2842" t="s">
        <v>8219</v>
      </c>
      <c r="G2842" t="s">
        <v>8225</v>
      </c>
      <c r="H2842" t="s">
        <v>8247</v>
      </c>
      <c r="I2842">
        <v>1426698000</v>
      </c>
      <c r="J2842" s="10">
        <f t="shared" si="176"/>
        <v>42081.708333333328</v>
      </c>
      <c r="K2842">
        <v>1424825479</v>
      </c>
      <c r="L2842" s="10">
        <f t="shared" si="177"/>
        <v>42060.035636574074</v>
      </c>
      <c r="M2842" t="b">
        <v>0</v>
      </c>
      <c r="N2842">
        <v>132</v>
      </c>
      <c r="O2842" t="b">
        <v>1</v>
      </c>
      <c r="P2842" t="s">
        <v>8271</v>
      </c>
      <c r="Q2842" s="5">
        <f t="shared" si="178"/>
        <v>1.04</v>
      </c>
      <c r="R2842" s="6">
        <f t="shared" si="179"/>
        <v>19.696969696969695</v>
      </c>
      <c r="S2842" t="s">
        <v>8317</v>
      </c>
      <c r="T2842" t="s">
        <v>8318</v>
      </c>
    </row>
    <row r="2843" spans="1:20" ht="43.2" x14ac:dyDescent="0.3">
      <c r="A2843">
        <v>2841</v>
      </c>
      <c r="B2843" s="3" t="s">
        <v>2841</v>
      </c>
      <c r="C2843" s="3" t="s">
        <v>6951</v>
      </c>
      <c r="D2843">
        <v>1000</v>
      </c>
      <c r="E2843">
        <v>10</v>
      </c>
      <c r="F2843" t="s">
        <v>8221</v>
      </c>
      <c r="G2843" t="s">
        <v>8225</v>
      </c>
      <c r="H2843" t="s">
        <v>8247</v>
      </c>
      <c r="I2843">
        <v>1450032297</v>
      </c>
      <c r="J2843" s="10">
        <f t="shared" si="176"/>
        <v>42351.781215277777</v>
      </c>
      <c r="K2843">
        <v>1444844697</v>
      </c>
      <c r="L2843" s="10">
        <f t="shared" si="177"/>
        <v>42291.739548611105</v>
      </c>
      <c r="M2843" t="b">
        <v>0</v>
      </c>
      <c r="N2843">
        <v>1</v>
      </c>
      <c r="O2843" t="b">
        <v>0</v>
      </c>
      <c r="P2843" t="s">
        <v>8271</v>
      </c>
      <c r="Q2843" s="5">
        <f t="shared" si="178"/>
        <v>0.01</v>
      </c>
      <c r="R2843" s="6">
        <f t="shared" si="179"/>
        <v>10</v>
      </c>
      <c r="S2843" t="s">
        <v>8317</v>
      </c>
      <c r="T2843" t="s">
        <v>8318</v>
      </c>
    </row>
    <row r="2844" spans="1:20" ht="43.2" x14ac:dyDescent="0.3">
      <c r="A2844">
        <v>2842</v>
      </c>
      <c r="B2844" s="3" t="s">
        <v>2842</v>
      </c>
      <c r="C2844" s="3" t="s">
        <v>6952</v>
      </c>
      <c r="D2844">
        <v>1500</v>
      </c>
      <c r="E2844">
        <v>0</v>
      </c>
      <c r="F2844" t="s">
        <v>8221</v>
      </c>
      <c r="G2844" t="s">
        <v>8225</v>
      </c>
      <c r="H2844" t="s">
        <v>8247</v>
      </c>
      <c r="I2844">
        <v>1403348400</v>
      </c>
      <c r="J2844" s="10">
        <f t="shared" si="176"/>
        <v>41811.458333333336</v>
      </c>
      <c r="K2844">
        <v>1401058295</v>
      </c>
      <c r="L2844" s="10">
        <f t="shared" si="177"/>
        <v>41784.952488425923</v>
      </c>
      <c r="M2844" t="b">
        <v>0</v>
      </c>
      <c r="N2844">
        <v>0</v>
      </c>
      <c r="O2844" t="b">
        <v>0</v>
      </c>
      <c r="P2844" t="s">
        <v>8271</v>
      </c>
      <c r="Q2844" s="5">
        <f t="shared" si="178"/>
        <v>0</v>
      </c>
      <c r="R2844" s="6" t="e">
        <f t="shared" si="179"/>
        <v>#DIV/0!</v>
      </c>
      <c r="S2844" t="s">
        <v>8317</v>
      </c>
      <c r="T2844" t="s">
        <v>8318</v>
      </c>
    </row>
    <row r="2845" spans="1:20" ht="43.2" x14ac:dyDescent="0.3">
      <c r="A2845">
        <v>2843</v>
      </c>
      <c r="B2845" s="3" t="s">
        <v>2843</v>
      </c>
      <c r="C2845" s="3" t="s">
        <v>6953</v>
      </c>
      <c r="D2845">
        <v>1200</v>
      </c>
      <c r="E2845">
        <v>0</v>
      </c>
      <c r="F2845" t="s">
        <v>8221</v>
      </c>
      <c r="G2845" t="s">
        <v>8224</v>
      </c>
      <c r="H2845" t="s">
        <v>8246</v>
      </c>
      <c r="I2845">
        <v>1465790400</v>
      </c>
      <c r="J2845" s="10">
        <f t="shared" si="176"/>
        <v>42534.166666666672</v>
      </c>
      <c r="K2845">
        <v>1462210950</v>
      </c>
      <c r="L2845" s="10">
        <f t="shared" si="177"/>
        <v>42492.737847222219</v>
      </c>
      <c r="M2845" t="b">
        <v>0</v>
      </c>
      <c r="N2845">
        <v>0</v>
      </c>
      <c r="O2845" t="b">
        <v>0</v>
      </c>
      <c r="P2845" t="s">
        <v>8271</v>
      </c>
      <c r="Q2845" s="5">
        <f t="shared" si="178"/>
        <v>0</v>
      </c>
      <c r="R2845" s="6" t="e">
        <f t="shared" si="179"/>
        <v>#DIV/0!</v>
      </c>
      <c r="S2845" t="s">
        <v>8317</v>
      </c>
      <c r="T2845" t="s">
        <v>8318</v>
      </c>
    </row>
    <row r="2846" spans="1:20" ht="43.2" x14ac:dyDescent="0.3">
      <c r="A2846">
        <v>2844</v>
      </c>
      <c r="B2846" s="3" t="s">
        <v>2844</v>
      </c>
      <c r="C2846" s="3" t="s">
        <v>6954</v>
      </c>
      <c r="D2846">
        <v>550</v>
      </c>
      <c r="E2846">
        <v>30</v>
      </c>
      <c r="F2846" t="s">
        <v>8221</v>
      </c>
      <c r="G2846" t="s">
        <v>8239</v>
      </c>
      <c r="H2846" t="s">
        <v>8249</v>
      </c>
      <c r="I2846">
        <v>1483535180</v>
      </c>
      <c r="J2846" s="10">
        <f t="shared" si="176"/>
        <v>42739.546064814815</v>
      </c>
      <c r="K2846">
        <v>1480943180</v>
      </c>
      <c r="L2846" s="10">
        <f t="shared" si="177"/>
        <v>42709.546064814815</v>
      </c>
      <c r="M2846" t="b">
        <v>0</v>
      </c>
      <c r="N2846">
        <v>1</v>
      </c>
      <c r="O2846" t="b">
        <v>0</v>
      </c>
      <c r="P2846" t="s">
        <v>8271</v>
      </c>
      <c r="Q2846" s="5">
        <f t="shared" si="178"/>
        <v>5.4545454545454543E-2</v>
      </c>
      <c r="R2846" s="6">
        <f t="shared" si="179"/>
        <v>30</v>
      </c>
      <c r="S2846" t="s">
        <v>8317</v>
      </c>
      <c r="T2846" t="s">
        <v>8318</v>
      </c>
    </row>
    <row r="2847" spans="1:20" ht="43.2" x14ac:dyDescent="0.3">
      <c r="A2847">
        <v>2845</v>
      </c>
      <c r="B2847" s="3" t="s">
        <v>2845</v>
      </c>
      <c r="C2847" s="3" t="s">
        <v>6955</v>
      </c>
      <c r="D2847">
        <v>7500</v>
      </c>
      <c r="E2847">
        <v>2366</v>
      </c>
      <c r="F2847" t="s">
        <v>8221</v>
      </c>
      <c r="G2847" t="s">
        <v>8224</v>
      </c>
      <c r="H2847" t="s">
        <v>8246</v>
      </c>
      <c r="I2847">
        <v>1433723033</v>
      </c>
      <c r="J2847" s="10">
        <f t="shared" si="176"/>
        <v>42163.016585648147</v>
      </c>
      <c r="K2847">
        <v>1428539033</v>
      </c>
      <c r="L2847" s="10">
        <f t="shared" si="177"/>
        <v>42103.016585648147</v>
      </c>
      <c r="M2847" t="b">
        <v>0</v>
      </c>
      <c r="N2847">
        <v>39</v>
      </c>
      <c r="O2847" t="b">
        <v>0</v>
      </c>
      <c r="P2847" t="s">
        <v>8271</v>
      </c>
      <c r="Q2847" s="5">
        <f t="shared" si="178"/>
        <v>0.31546666666666667</v>
      </c>
      <c r="R2847" s="6">
        <f t="shared" si="179"/>
        <v>60.666666666666664</v>
      </c>
      <c r="S2847" t="s">
        <v>8317</v>
      </c>
      <c r="T2847" t="s">
        <v>8318</v>
      </c>
    </row>
    <row r="2848" spans="1:20" ht="57.6" x14ac:dyDescent="0.3">
      <c r="A2848">
        <v>2846</v>
      </c>
      <c r="B2848" s="3" t="s">
        <v>2846</v>
      </c>
      <c r="C2848" s="3" t="s">
        <v>6956</v>
      </c>
      <c r="D2848">
        <v>8000</v>
      </c>
      <c r="E2848">
        <v>0</v>
      </c>
      <c r="F2848" t="s">
        <v>8221</v>
      </c>
      <c r="G2848" t="s">
        <v>8224</v>
      </c>
      <c r="H2848" t="s">
        <v>8246</v>
      </c>
      <c r="I2848">
        <v>1432917394</v>
      </c>
      <c r="J2848" s="10">
        <f t="shared" si="176"/>
        <v>42153.692060185189</v>
      </c>
      <c r="K2848">
        <v>1429029394</v>
      </c>
      <c r="L2848" s="10">
        <f t="shared" si="177"/>
        <v>42108.692060185189</v>
      </c>
      <c r="M2848" t="b">
        <v>0</v>
      </c>
      <c r="N2848">
        <v>0</v>
      </c>
      <c r="O2848" t="b">
        <v>0</v>
      </c>
      <c r="P2848" t="s">
        <v>8271</v>
      </c>
      <c r="Q2848" s="5">
        <f t="shared" si="178"/>
        <v>0</v>
      </c>
      <c r="R2848" s="6" t="e">
        <f t="shared" si="179"/>
        <v>#DIV/0!</v>
      </c>
      <c r="S2848" t="s">
        <v>8317</v>
      </c>
      <c r="T2848" t="s">
        <v>8318</v>
      </c>
    </row>
    <row r="2849" spans="1:20" ht="43.2" x14ac:dyDescent="0.3">
      <c r="A2849">
        <v>2847</v>
      </c>
      <c r="B2849" s="3" t="s">
        <v>2847</v>
      </c>
      <c r="C2849" s="3" t="s">
        <v>6957</v>
      </c>
      <c r="D2849">
        <v>2000</v>
      </c>
      <c r="E2849">
        <v>0</v>
      </c>
      <c r="F2849" t="s">
        <v>8221</v>
      </c>
      <c r="G2849" t="s">
        <v>8224</v>
      </c>
      <c r="H2849" t="s">
        <v>8246</v>
      </c>
      <c r="I2849">
        <v>1464031265</v>
      </c>
      <c r="J2849" s="10">
        <f t="shared" si="176"/>
        <v>42513.806307870371</v>
      </c>
      <c r="K2849">
        <v>1458847265</v>
      </c>
      <c r="L2849" s="10">
        <f t="shared" si="177"/>
        <v>42453.806307870371</v>
      </c>
      <c r="M2849" t="b">
        <v>0</v>
      </c>
      <c r="N2849">
        <v>0</v>
      </c>
      <c r="O2849" t="b">
        <v>0</v>
      </c>
      <c r="P2849" t="s">
        <v>8271</v>
      </c>
      <c r="Q2849" s="5">
        <f t="shared" si="178"/>
        <v>0</v>
      </c>
      <c r="R2849" s="6" t="e">
        <f t="shared" si="179"/>
        <v>#DIV/0!</v>
      </c>
      <c r="S2849" t="s">
        <v>8317</v>
      </c>
      <c r="T2849" t="s">
        <v>8318</v>
      </c>
    </row>
    <row r="2850" spans="1:20" ht="57.6" x14ac:dyDescent="0.3">
      <c r="A2850">
        <v>2848</v>
      </c>
      <c r="B2850" s="3" t="s">
        <v>2848</v>
      </c>
      <c r="C2850" s="3" t="s">
        <v>6958</v>
      </c>
      <c r="D2850">
        <v>35000</v>
      </c>
      <c r="E2850">
        <v>70</v>
      </c>
      <c r="F2850" t="s">
        <v>8221</v>
      </c>
      <c r="G2850" t="s">
        <v>8224</v>
      </c>
      <c r="H2850" t="s">
        <v>8246</v>
      </c>
      <c r="I2850">
        <v>1432913659</v>
      </c>
      <c r="J2850" s="10">
        <f t="shared" si="176"/>
        <v>42153.648831018523</v>
      </c>
      <c r="K2850">
        <v>1430321659</v>
      </c>
      <c r="L2850" s="10">
        <f t="shared" si="177"/>
        <v>42123.648831018523</v>
      </c>
      <c r="M2850" t="b">
        <v>0</v>
      </c>
      <c r="N2850">
        <v>3</v>
      </c>
      <c r="O2850" t="b">
        <v>0</v>
      </c>
      <c r="P2850" t="s">
        <v>8271</v>
      </c>
      <c r="Q2850" s="5">
        <f t="shared" si="178"/>
        <v>2E-3</v>
      </c>
      <c r="R2850" s="6">
        <f t="shared" si="179"/>
        <v>23.333333333333332</v>
      </c>
      <c r="S2850" t="s">
        <v>8317</v>
      </c>
      <c r="T2850" t="s">
        <v>8318</v>
      </c>
    </row>
    <row r="2851" spans="1:20" ht="43.2" x14ac:dyDescent="0.3">
      <c r="A2851">
        <v>2849</v>
      </c>
      <c r="B2851" s="3" t="s">
        <v>2849</v>
      </c>
      <c r="C2851" s="3" t="s">
        <v>6959</v>
      </c>
      <c r="D2851">
        <v>500</v>
      </c>
      <c r="E2851">
        <v>5</v>
      </c>
      <c r="F2851" t="s">
        <v>8221</v>
      </c>
      <c r="G2851" t="s">
        <v>8225</v>
      </c>
      <c r="H2851" t="s">
        <v>8247</v>
      </c>
      <c r="I2851">
        <v>1461406600</v>
      </c>
      <c r="J2851" s="10">
        <f t="shared" si="176"/>
        <v>42483.428240740745</v>
      </c>
      <c r="K2851">
        <v>1458814600</v>
      </c>
      <c r="L2851" s="10">
        <f t="shared" si="177"/>
        <v>42453.428240740745</v>
      </c>
      <c r="M2851" t="b">
        <v>0</v>
      </c>
      <c r="N2851">
        <v>1</v>
      </c>
      <c r="O2851" t="b">
        <v>0</v>
      </c>
      <c r="P2851" t="s">
        <v>8271</v>
      </c>
      <c r="Q2851" s="5">
        <f t="shared" si="178"/>
        <v>0.01</v>
      </c>
      <c r="R2851" s="6">
        <f t="shared" si="179"/>
        <v>5</v>
      </c>
      <c r="S2851" t="s">
        <v>8317</v>
      </c>
      <c r="T2851" t="s">
        <v>8318</v>
      </c>
    </row>
    <row r="2852" spans="1:20" ht="43.2" x14ac:dyDescent="0.3">
      <c r="A2852">
        <v>2850</v>
      </c>
      <c r="B2852" s="3" t="s">
        <v>2850</v>
      </c>
      <c r="C2852" s="3" t="s">
        <v>6960</v>
      </c>
      <c r="D2852">
        <v>8000</v>
      </c>
      <c r="E2852">
        <v>311</v>
      </c>
      <c r="F2852" t="s">
        <v>8221</v>
      </c>
      <c r="G2852" t="s">
        <v>8224</v>
      </c>
      <c r="H2852" t="s">
        <v>8246</v>
      </c>
      <c r="I2852">
        <v>1409962211</v>
      </c>
      <c r="J2852" s="10">
        <f t="shared" si="176"/>
        <v>41888.007071759261</v>
      </c>
      <c r="K2852">
        <v>1407370211</v>
      </c>
      <c r="L2852" s="10">
        <f t="shared" si="177"/>
        <v>41858.007071759261</v>
      </c>
      <c r="M2852" t="b">
        <v>0</v>
      </c>
      <c r="N2852">
        <v>13</v>
      </c>
      <c r="O2852" t="b">
        <v>0</v>
      </c>
      <c r="P2852" t="s">
        <v>8271</v>
      </c>
      <c r="Q2852" s="5">
        <f t="shared" si="178"/>
        <v>3.8875E-2</v>
      </c>
      <c r="R2852" s="6">
        <f t="shared" si="179"/>
        <v>23.923076923076923</v>
      </c>
      <c r="S2852" t="s">
        <v>8317</v>
      </c>
      <c r="T2852" t="s">
        <v>8318</v>
      </c>
    </row>
    <row r="2853" spans="1:20" ht="43.2" x14ac:dyDescent="0.3">
      <c r="A2853">
        <v>2851</v>
      </c>
      <c r="B2853" s="3" t="s">
        <v>2851</v>
      </c>
      <c r="C2853" s="3" t="s">
        <v>6961</v>
      </c>
      <c r="D2853">
        <v>4500</v>
      </c>
      <c r="E2853">
        <v>0</v>
      </c>
      <c r="F2853" t="s">
        <v>8221</v>
      </c>
      <c r="G2853" t="s">
        <v>8241</v>
      </c>
      <c r="H2853" t="s">
        <v>8249</v>
      </c>
      <c r="I2853">
        <v>1454109420</v>
      </c>
      <c r="J2853" s="10">
        <f t="shared" si="176"/>
        <v>42398.970138888893</v>
      </c>
      <c r="K2853">
        <v>1453334629</v>
      </c>
      <c r="L2853" s="10">
        <f t="shared" si="177"/>
        <v>42390.002650462964</v>
      </c>
      <c r="M2853" t="b">
        <v>0</v>
      </c>
      <c r="N2853">
        <v>0</v>
      </c>
      <c r="O2853" t="b">
        <v>0</v>
      </c>
      <c r="P2853" t="s">
        <v>8271</v>
      </c>
      <c r="Q2853" s="5">
        <f t="shared" si="178"/>
        <v>0</v>
      </c>
      <c r="R2853" s="6" t="e">
        <f t="shared" si="179"/>
        <v>#DIV/0!</v>
      </c>
      <c r="S2853" t="s">
        <v>8317</v>
      </c>
      <c r="T2853" t="s">
        <v>8318</v>
      </c>
    </row>
    <row r="2854" spans="1:20" ht="43.2" x14ac:dyDescent="0.3">
      <c r="A2854">
        <v>2852</v>
      </c>
      <c r="B2854" s="3" t="s">
        <v>2852</v>
      </c>
      <c r="C2854" s="3" t="s">
        <v>6962</v>
      </c>
      <c r="D2854">
        <v>5000</v>
      </c>
      <c r="E2854">
        <v>95</v>
      </c>
      <c r="F2854" t="s">
        <v>8221</v>
      </c>
      <c r="G2854" t="s">
        <v>8224</v>
      </c>
      <c r="H2854" t="s">
        <v>8246</v>
      </c>
      <c r="I2854">
        <v>1403312703</v>
      </c>
      <c r="J2854" s="10">
        <f t="shared" si="176"/>
        <v>41811.045173611114</v>
      </c>
      <c r="K2854">
        <v>1400720703</v>
      </c>
      <c r="L2854" s="10">
        <f t="shared" si="177"/>
        <v>41781.045173611114</v>
      </c>
      <c r="M2854" t="b">
        <v>0</v>
      </c>
      <c r="N2854">
        <v>6</v>
      </c>
      <c r="O2854" t="b">
        <v>0</v>
      </c>
      <c r="P2854" t="s">
        <v>8271</v>
      </c>
      <c r="Q2854" s="5">
        <f t="shared" si="178"/>
        <v>1.9E-2</v>
      </c>
      <c r="R2854" s="6">
        <f t="shared" si="179"/>
        <v>15.833333333333334</v>
      </c>
      <c r="S2854" t="s">
        <v>8317</v>
      </c>
      <c r="T2854" t="s">
        <v>8318</v>
      </c>
    </row>
    <row r="2855" spans="1:20" ht="43.2" x14ac:dyDescent="0.3">
      <c r="A2855">
        <v>2853</v>
      </c>
      <c r="B2855" s="3" t="s">
        <v>2853</v>
      </c>
      <c r="C2855" s="3" t="s">
        <v>6963</v>
      </c>
      <c r="D2855">
        <v>9500</v>
      </c>
      <c r="E2855">
        <v>0</v>
      </c>
      <c r="F2855" t="s">
        <v>8221</v>
      </c>
      <c r="G2855" t="s">
        <v>8229</v>
      </c>
      <c r="H2855" t="s">
        <v>8251</v>
      </c>
      <c r="I2855">
        <v>1410669297</v>
      </c>
      <c r="J2855" s="10">
        <f t="shared" si="176"/>
        <v>41896.190937499996</v>
      </c>
      <c r="K2855">
        <v>1405485297</v>
      </c>
      <c r="L2855" s="10">
        <f t="shared" si="177"/>
        <v>41836.190937499996</v>
      </c>
      <c r="M2855" t="b">
        <v>0</v>
      </c>
      <c r="N2855">
        <v>0</v>
      </c>
      <c r="O2855" t="b">
        <v>0</v>
      </c>
      <c r="P2855" t="s">
        <v>8271</v>
      </c>
      <c r="Q2855" s="5">
        <f t="shared" si="178"/>
        <v>0</v>
      </c>
      <c r="R2855" s="6" t="e">
        <f t="shared" si="179"/>
        <v>#DIV/0!</v>
      </c>
      <c r="S2855" t="s">
        <v>8317</v>
      </c>
      <c r="T2855" t="s">
        <v>8318</v>
      </c>
    </row>
    <row r="2856" spans="1:20" ht="43.2" x14ac:dyDescent="0.3">
      <c r="A2856">
        <v>2854</v>
      </c>
      <c r="B2856" s="3" t="s">
        <v>2854</v>
      </c>
      <c r="C2856" s="3" t="s">
        <v>6964</v>
      </c>
      <c r="D2856">
        <v>1000</v>
      </c>
      <c r="E2856">
        <v>417</v>
      </c>
      <c r="F2856" t="s">
        <v>8221</v>
      </c>
      <c r="G2856" t="s">
        <v>8225</v>
      </c>
      <c r="H2856" t="s">
        <v>8247</v>
      </c>
      <c r="I2856">
        <v>1431018719</v>
      </c>
      <c r="J2856" s="10">
        <f t="shared" si="176"/>
        <v>42131.71665509259</v>
      </c>
      <c r="K2856">
        <v>1429290719</v>
      </c>
      <c r="L2856" s="10">
        <f t="shared" si="177"/>
        <v>42111.71665509259</v>
      </c>
      <c r="M2856" t="b">
        <v>0</v>
      </c>
      <c r="N2856">
        <v>14</v>
      </c>
      <c r="O2856" t="b">
        <v>0</v>
      </c>
      <c r="P2856" t="s">
        <v>8271</v>
      </c>
      <c r="Q2856" s="5">
        <f t="shared" si="178"/>
        <v>0.41699999999999998</v>
      </c>
      <c r="R2856" s="6">
        <f t="shared" si="179"/>
        <v>29.785714285714285</v>
      </c>
      <c r="S2856" t="s">
        <v>8317</v>
      </c>
      <c r="T2856" t="s">
        <v>8318</v>
      </c>
    </row>
    <row r="2857" spans="1:20" ht="57.6" x14ac:dyDescent="0.3">
      <c r="A2857">
        <v>2855</v>
      </c>
      <c r="B2857" s="3" t="s">
        <v>2855</v>
      </c>
      <c r="C2857" s="3" t="s">
        <v>6965</v>
      </c>
      <c r="D2857">
        <v>600</v>
      </c>
      <c r="E2857">
        <v>300</v>
      </c>
      <c r="F2857" t="s">
        <v>8221</v>
      </c>
      <c r="G2857" t="s">
        <v>8224</v>
      </c>
      <c r="H2857" t="s">
        <v>8246</v>
      </c>
      <c r="I2857">
        <v>1454110440</v>
      </c>
      <c r="J2857" s="10">
        <f t="shared" si="176"/>
        <v>42398.981944444444</v>
      </c>
      <c r="K2857">
        <v>1451607071</v>
      </c>
      <c r="L2857" s="10">
        <f t="shared" si="177"/>
        <v>42370.007766203707</v>
      </c>
      <c r="M2857" t="b">
        <v>0</v>
      </c>
      <c r="N2857">
        <v>5</v>
      </c>
      <c r="O2857" t="b">
        <v>0</v>
      </c>
      <c r="P2857" t="s">
        <v>8271</v>
      </c>
      <c r="Q2857" s="5">
        <f t="shared" si="178"/>
        <v>0.5</v>
      </c>
      <c r="R2857" s="6">
        <f t="shared" si="179"/>
        <v>60</v>
      </c>
      <c r="S2857" t="s">
        <v>8317</v>
      </c>
      <c r="T2857" t="s">
        <v>8318</v>
      </c>
    </row>
    <row r="2858" spans="1:20" ht="43.2" x14ac:dyDescent="0.3">
      <c r="A2858">
        <v>2856</v>
      </c>
      <c r="B2858" s="3" t="s">
        <v>2856</v>
      </c>
      <c r="C2858" s="3" t="s">
        <v>6966</v>
      </c>
      <c r="D2858">
        <v>3000</v>
      </c>
      <c r="E2858">
        <v>146</v>
      </c>
      <c r="F2858" t="s">
        <v>8221</v>
      </c>
      <c r="G2858" t="s">
        <v>8224</v>
      </c>
      <c r="H2858" t="s">
        <v>8246</v>
      </c>
      <c r="I2858">
        <v>1439069640</v>
      </c>
      <c r="J2858" s="10">
        <f t="shared" si="176"/>
        <v>42224.898611111115</v>
      </c>
      <c r="K2858">
        <v>1433897647</v>
      </c>
      <c r="L2858" s="10">
        <f t="shared" si="177"/>
        <v>42165.037581018521</v>
      </c>
      <c r="M2858" t="b">
        <v>0</v>
      </c>
      <c r="N2858">
        <v>6</v>
      </c>
      <c r="O2858" t="b">
        <v>0</v>
      </c>
      <c r="P2858" t="s">
        <v>8271</v>
      </c>
      <c r="Q2858" s="5">
        <f t="shared" si="178"/>
        <v>4.8666666666666664E-2</v>
      </c>
      <c r="R2858" s="6">
        <f t="shared" si="179"/>
        <v>24.333333333333332</v>
      </c>
      <c r="S2858" t="s">
        <v>8317</v>
      </c>
      <c r="T2858" t="s">
        <v>8318</v>
      </c>
    </row>
    <row r="2859" spans="1:20" ht="57.6" x14ac:dyDescent="0.3">
      <c r="A2859">
        <v>2857</v>
      </c>
      <c r="B2859" s="3" t="s">
        <v>2857</v>
      </c>
      <c r="C2859" s="3" t="s">
        <v>6967</v>
      </c>
      <c r="D2859">
        <v>38000</v>
      </c>
      <c r="E2859">
        <v>7500</v>
      </c>
      <c r="F2859" t="s">
        <v>8221</v>
      </c>
      <c r="G2859" t="s">
        <v>8238</v>
      </c>
      <c r="H2859" t="s">
        <v>8256</v>
      </c>
      <c r="I2859">
        <v>1487613600</v>
      </c>
      <c r="J2859" s="10">
        <f t="shared" si="176"/>
        <v>42786.75</v>
      </c>
      <c r="K2859">
        <v>1482444295</v>
      </c>
      <c r="L2859" s="10">
        <f t="shared" si="177"/>
        <v>42726.920081018514</v>
      </c>
      <c r="M2859" t="b">
        <v>0</v>
      </c>
      <c r="N2859">
        <v>15</v>
      </c>
      <c r="O2859" t="b">
        <v>0</v>
      </c>
      <c r="P2859" t="s">
        <v>8271</v>
      </c>
      <c r="Q2859" s="5">
        <f t="shared" si="178"/>
        <v>0.19736842105263158</v>
      </c>
      <c r="R2859" s="6">
        <f t="shared" si="179"/>
        <v>500</v>
      </c>
      <c r="S2859" t="s">
        <v>8317</v>
      </c>
      <c r="T2859" t="s">
        <v>8318</v>
      </c>
    </row>
    <row r="2860" spans="1:20" ht="43.2" x14ac:dyDescent="0.3">
      <c r="A2860">
        <v>2858</v>
      </c>
      <c r="B2860" s="3" t="s">
        <v>2858</v>
      </c>
      <c r="C2860" s="3" t="s">
        <v>6968</v>
      </c>
      <c r="D2860">
        <v>1000</v>
      </c>
      <c r="E2860">
        <v>0</v>
      </c>
      <c r="F2860" t="s">
        <v>8221</v>
      </c>
      <c r="G2860" t="s">
        <v>8233</v>
      </c>
      <c r="H2860" t="s">
        <v>8249</v>
      </c>
      <c r="I2860">
        <v>1417778880</v>
      </c>
      <c r="J2860" s="10">
        <f t="shared" si="176"/>
        <v>41978.477777777778</v>
      </c>
      <c r="K2860">
        <v>1415711095</v>
      </c>
      <c r="L2860" s="10">
        <f t="shared" si="177"/>
        <v>41954.545081018514</v>
      </c>
      <c r="M2860" t="b">
        <v>0</v>
      </c>
      <c r="N2860">
        <v>0</v>
      </c>
      <c r="O2860" t="b">
        <v>0</v>
      </c>
      <c r="P2860" t="s">
        <v>8271</v>
      </c>
      <c r="Q2860" s="5">
        <f t="shared" si="178"/>
        <v>0</v>
      </c>
      <c r="R2860" s="6" t="e">
        <f t="shared" si="179"/>
        <v>#DIV/0!</v>
      </c>
      <c r="S2860" t="s">
        <v>8317</v>
      </c>
      <c r="T2860" t="s">
        <v>8318</v>
      </c>
    </row>
    <row r="2861" spans="1:20" ht="43.2" x14ac:dyDescent="0.3">
      <c r="A2861">
        <v>2859</v>
      </c>
      <c r="B2861" s="3" t="s">
        <v>2859</v>
      </c>
      <c r="C2861" s="3" t="s">
        <v>6969</v>
      </c>
      <c r="D2861">
        <v>2000</v>
      </c>
      <c r="E2861">
        <v>35</v>
      </c>
      <c r="F2861" t="s">
        <v>8221</v>
      </c>
      <c r="G2861" t="s">
        <v>8226</v>
      </c>
      <c r="H2861" t="s">
        <v>8248</v>
      </c>
      <c r="I2861">
        <v>1444984904</v>
      </c>
      <c r="J2861" s="10">
        <f t="shared" si="176"/>
        <v>42293.362314814818</v>
      </c>
      <c r="K2861">
        <v>1439800904</v>
      </c>
      <c r="L2861" s="10">
        <f t="shared" si="177"/>
        <v>42233.362314814818</v>
      </c>
      <c r="M2861" t="b">
        <v>0</v>
      </c>
      <c r="N2861">
        <v>1</v>
      </c>
      <c r="O2861" t="b">
        <v>0</v>
      </c>
      <c r="P2861" t="s">
        <v>8271</v>
      </c>
      <c r="Q2861" s="5">
        <f t="shared" si="178"/>
        <v>1.7500000000000002E-2</v>
      </c>
      <c r="R2861" s="6">
        <f t="shared" si="179"/>
        <v>35</v>
      </c>
      <c r="S2861" t="s">
        <v>8317</v>
      </c>
      <c r="T2861" t="s">
        <v>8318</v>
      </c>
    </row>
    <row r="2862" spans="1:20" ht="57.6" x14ac:dyDescent="0.3">
      <c r="A2862">
        <v>2860</v>
      </c>
      <c r="B2862" s="3" t="s">
        <v>2860</v>
      </c>
      <c r="C2862" s="3" t="s">
        <v>6970</v>
      </c>
      <c r="D2862">
        <v>4000</v>
      </c>
      <c r="E2862">
        <v>266</v>
      </c>
      <c r="F2862" t="s">
        <v>8221</v>
      </c>
      <c r="G2862" t="s">
        <v>8224</v>
      </c>
      <c r="H2862" t="s">
        <v>8246</v>
      </c>
      <c r="I2862">
        <v>1466363576</v>
      </c>
      <c r="J2862" s="10">
        <f t="shared" si="176"/>
        <v>42540.800648148142</v>
      </c>
      <c r="K2862">
        <v>1461179576</v>
      </c>
      <c r="L2862" s="10">
        <f t="shared" si="177"/>
        <v>42480.800648148142</v>
      </c>
      <c r="M2862" t="b">
        <v>0</v>
      </c>
      <c r="N2862">
        <v>9</v>
      </c>
      <c r="O2862" t="b">
        <v>0</v>
      </c>
      <c r="P2862" t="s">
        <v>8271</v>
      </c>
      <c r="Q2862" s="5">
        <f t="shared" si="178"/>
        <v>6.6500000000000004E-2</v>
      </c>
      <c r="R2862" s="6">
        <f t="shared" si="179"/>
        <v>29.555555555555557</v>
      </c>
      <c r="S2862" t="s">
        <v>8317</v>
      </c>
      <c r="T2862" t="s">
        <v>8318</v>
      </c>
    </row>
    <row r="2863" spans="1:20" ht="43.2" x14ac:dyDescent="0.3">
      <c r="A2863">
        <v>2861</v>
      </c>
      <c r="B2863" s="3" t="s">
        <v>2861</v>
      </c>
      <c r="C2863" s="3" t="s">
        <v>6971</v>
      </c>
      <c r="D2863">
        <v>250</v>
      </c>
      <c r="E2863">
        <v>80</v>
      </c>
      <c r="F2863" t="s">
        <v>8221</v>
      </c>
      <c r="G2863" t="s">
        <v>8226</v>
      </c>
      <c r="H2863" t="s">
        <v>8248</v>
      </c>
      <c r="I2863">
        <v>1443103848</v>
      </c>
      <c r="J2863" s="10">
        <f t="shared" si="176"/>
        <v>42271.590833333335</v>
      </c>
      <c r="K2863">
        <v>1441894248</v>
      </c>
      <c r="L2863" s="10">
        <f t="shared" si="177"/>
        <v>42257.590833333335</v>
      </c>
      <c r="M2863" t="b">
        <v>0</v>
      </c>
      <c r="N2863">
        <v>3</v>
      </c>
      <c r="O2863" t="b">
        <v>0</v>
      </c>
      <c r="P2863" t="s">
        <v>8271</v>
      </c>
      <c r="Q2863" s="5">
        <f t="shared" si="178"/>
        <v>0.32</v>
      </c>
      <c r="R2863" s="6">
        <f t="shared" si="179"/>
        <v>26.666666666666668</v>
      </c>
      <c r="S2863" t="s">
        <v>8317</v>
      </c>
      <c r="T2863" t="s">
        <v>8318</v>
      </c>
    </row>
    <row r="2864" spans="1:20" ht="43.2" x14ac:dyDescent="0.3">
      <c r="A2864">
        <v>2862</v>
      </c>
      <c r="B2864" s="3" t="s">
        <v>2862</v>
      </c>
      <c r="C2864" s="3" t="s">
        <v>6972</v>
      </c>
      <c r="D2864">
        <v>12700</v>
      </c>
      <c r="E2864">
        <v>55</v>
      </c>
      <c r="F2864" t="s">
        <v>8221</v>
      </c>
      <c r="G2864" t="s">
        <v>8224</v>
      </c>
      <c r="H2864" t="s">
        <v>8246</v>
      </c>
      <c r="I2864">
        <v>1403636229</v>
      </c>
      <c r="J2864" s="10">
        <f t="shared" si="176"/>
        <v>41814.789687500001</v>
      </c>
      <c r="K2864">
        <v>1401044229</v>
      </c>
      <c r="L2864" s="10">
        <f t="shared" si="177"/>
        <v>41784.789687500001</v>
      </c>
      <c r="M2864" t="b">
        <v>0</v>
      </c>
      <c r="N2864">
        <v>3</v>
      </c>
      <c r="O2864" t="b">
        <v>0</v>
      </c>
      <c r="P2864" t="s">
        <v>8271</v>
      </c>
      <c r="Q2864" s="5">
        <f t="shared" si="178"/>
        <v>4.3307086614173228E-3</v>
      </c>
      <c r="R2864" s="6">
        <f t="shared" si="179"/>
        <v>18.333333333333332</v>
      </c>
      <c r="S2864" t="s">
        <v>8317</v>
      </c>
      <c r="T2864" t="s">
        <v>8318</v>
      </c>
    </row>
    <row r="2865" spans="1:20" ht="43.2" x14ac:dyDescent="0.3">
      <c r="A2865">
        <v>2863</v>
      </c>
      <c r="B2865" s="3" t="s">
        <v>2863</v>
      </c>
      <c r="C2865" s="3" t="s">
        <v>6973</v>
      </c>
      <c r="D2865">
        <v>50000</v>
      </c>
      <c r="E2865">
        <v>20</v>
      </c>
      <c r="F2865" t="s">
        <v>8221</v>
      </c>
      <c r="G2865" t="s">
        <v>8224</v>
      </c>
      <c r="H2865" t="s">
        <v>8246</v>
      </c>
      <c r="I2865">
        <v>1410279123</v>
      </c>
      <c r="J2865" s="10">
        <f t="shared" si="176"/>
        <v>41891.675034722226</v>
      </c>
      <c r="K2865">
        <v>1405095123</v>
      </c>
      <c r="L2865" s="10">
        <f t="shared" si="177"/>
        <v>41831.675034722226</v>
      </c>
      <c r="M2865" t="b">
        <v>0</v>
      </c>
      <c r="N2865">
        <v>1</v>
      </c>
      <c r="O2865" t="b">
        <v>0</v>
      </c>
      <c r="P2865" t="s">
        <v>8271</v>
      </c>
      <c r="Q2865" s="5">
        <f t="shared" si="178"/>
        <v>4.0000000000000002E-4</v>
      </c>
      <c r="R2865" s="6">
        <f t="shared" si="179"/>
        <v>20</v>
      </c>
      <c r="S2865" t="s">
        <v>8317</v>
      </c>
      <c r="T2865" t="s">
        <v>8318</v>
      </c>
    </row>
    <row r="2866" spans="1:20" x14ac:dyDescent="0.3">
      <c r="A2866">
        <v>2864</v>
      </c>
      <c r="B2866" s="3" t="s">
        <v>2864</v>
      </c>
      <c r="C2866" s="3" t="s">
        <v>6974</v>
      </c>
      <c r="D2866">
        <v>2500</v>
      </c>
      <c r="E2866">
        <v>40</v>
      </c>
      <c r="F2866" t="s">
        <v>8221</v>
      </c>
      <c r="G2866" t="s">
        <v>8225</v>
      </c>
      <c r="H2866" t="s">
        <v>8247</v>
      </c>
      <c r="I2866">
        <v>1437139080</v>
      </c>
      <c r="J2866" s="10">
        <f t="shared" si="176"/>
        <v>42202.554166666669</v>
      </c>
      <c r="K2866">
        <v>1434552207</v>
      </c>
      <c r="L2866" s="10">
        <f t="shared" si="177"/>
        <v>42172.613506944443</v>
      </c>
      <c r="M2866" t="b">
        <v>0</v>
      </c>
      <c r="N2866">
        <v>3</v>
      </c>
      <c r="O2866" t="b">
        <v>0</v>
      </c>
      <c r="P2866" t="s">
        <v>8271</v>
      </c>
      <c r="Q2866" s="5">
        <f t="shared" si="178"/>
        <v>1.6E-2</v>
      </c>
      <c r="R2866" s="6">
        <f t="shared" si="179"/>
        <v>13.333333333333334</v>
      </c>
      <c r="S2866" t="s">
        <v>8317</v>
      </c>
      <c r="T2866" t="s">
        <v>8318</v>
      </c>
    </row>
    <row r="2867" spans="1:20" ht="43.2" x14ac:dyDescent="0.3">
      <c r="A2867">
        <v>2865</v>
      </c>
      <c r="B2867" s="3" t="s">
        <v>2865</v>
      </c>
      <c r="C2867" s="3" t="s">
        <v>6975</v>
      </c>
      <c r="D2867">
        <v>2888</v>
      </c>
      <c r="E2867">
        <v>0</v>
      </c>
      <c r="F2867" t="s">
        <v>8221</v>
      </c>
      <c r="G2867" t="s">
        <v>8224</v>
      </c>
      <c r="H2867" t="s">
        <v>8246</v>
      </c>
      <c r="I2867">
        <v>1420512259</v>
      </c>
      <c r="J2867" s="10">
        <f t="shared" si="176"/>
        <v>42010.114108796297</v>
      </c>
      <c r="K2867">
        <v>1415328259</v>
      </c>
      <c r="L2867" s="10">
        <f t="shared" si="177"/>
        <v>41950.114108796297</v>
      </c>
      <c r="M2867" t="b">
        <v>0</v>
      </c>
      <c r="N2867">
        <v>0</v>
      </c>
      <c r="O2867" t="b">
        <v>0</v>
      </c>
      <c r="P2867" t="s">
        <v>8271</v>
      </c>
      <c r="Q2867" s="5">
        <f t="shared" si="178"/>
        <v>0</v>
      </c>
      <c r="R2867" s="6" t="e">
        <f t="shared" si="179"/>
        <v>#DIV/0!</v>
      </c>
      <c r="S2867" t="s">
        <v>8317</v>
      </c>
      <c r="T2867" t="s">
        <v>8318</v>
      </c>
    </row>
    <row r="2868" spans="1:20" ht="43.2" x14ac:dyDescent="0.3">
      <c r="A2868">
        <v>2866</v>
      </c>
      <c r="B2868" s="3" t="s">
        <v>2866</v>
      </c>
      <c r="C2868" s="3" t="s">
        <v>6976</v>
      </c>
      <c r="D2868">
        <v>5000</v>
      </c>
      <c r="E2868">
        <v>45</v>
      </c>
      <c r="F2868" t="s">
        <v>8221</v>
      </c>
      <c r="G2868" t="s">
        <v>8224</v>
      </c>
      <c r="H2868" t="s">
        <v>8246</v>
      </c>
      <c r="I2868">
        <v>1476482400</v>
      </c>
      <c r="J2868" s="10">
        <f t="shared" si="176"/>
        <v>42657.916666666672</v>
      </c>
      <c r="K2868">
        <v>1473893721</v>
      </c>
      <c r="L2868" s="10">
        <f t="shared" si="177"/>
        <v>42627.955104166671</v>
      </c>
      <c r="M2868" t="b">
        <v>0</v>
      </c>
      <c r="N2868">
        <v>2</v>
      </c>
      <c r="O2868" t="b">
        <v>0</v>
      </c>
      <c r="P2868" t="s">
        <v>8271</v>
      </c>
      <c r="Q2868" s="5">
        <f t="shared" si="178"/>
        <v>8.9999999999999993E-3</v>
      </c>
      <c r="R2868" s="6">
        <f t="shared" si="179"/>
        <v>22.5</v>
      </c>
      <c r="S2868" t="s">
        <v>8317</v>
      </c>
      <c r="T2868" t="s">
        <v>8318</v>
      </c>
    </row>
    <row r="2869" spans="1:20" ht="57.6" x14ac:dyDescent="0.3">
      <c r="A2869">
        <v>2867</v>
      </c>
      <c r="B2869" s="3" t="s">
        <v>2867</v>
      </c>
      <c r="C2869" s="3" t="s">
        <v>6977</v>
      </c>
      <c r="D2869">
        <v>2500</v>
      </c>
      <c r="E2869">
        <v>504</v>
      </c>
      <c r="F2869" t="s">
        <v>8221</v>
      </c>
      <c r="G2869" t="s">
        <v>8224</v>
      </c>
      <c r="H2869" t="s">
        <v>8246</v>
      </c>
      <c r="I2869">
        <v>1467604800</v>
      </c>
      <c r="J2869" s="10">
        <f t="shared" si="176"/>
        <v>42555.166666666672</v>
      </c>
      <c r="K2869">
        <v>1465533672</v>
      </c>
      <c r="L2869" s="10">
        <f t="shared" si="177"/>
        <v>42531.195277777777</v>
      </c>
      <c r="M2869" t="b">
        <v>0</v>
      </c>
      <c r="N2869">
        <v>10</v>
      </c>
      <c r="O2869" t="b">
        <v>0</v>
      </c>
      <c r="P2869" t="s">
        <v>8271</v>
      </c>
      <c r="Q2869" s="5">
        <f t="shared" si="178"/>
        <v>0.2016</v>
      </c>
      <c r="R2869" s="6">
        <f t="shared" si="179"/>
        <v>50.4</v>
      </c>
      <c r="S2869" t="s">
        <v>8317</v>
      </c>
      <c r="T2869" t="s">
        <v>8318</v>
      </c>
    </row>
    <row r="2870" spans="1:20" ht="57.6" x14ac:dyDescent="0.3">
      <c r="A2870">
        <v>2868</v>
      </c>
      <c r="B2870" s="3" t="s">
        <v>2868</v>
      </c>
      <c r="C2870" s="3" t="s">
        <v>6978</v>
      </c>
      <c r="D2870">
        <v>15000</v>
      </c>
      <c r="E2870">
        <v>6301.76</v>
      </c>
      <c r="F2870" t="s">
        <v>8221</v>
      </c>
      <c r="G2870" t="s">
        <v>8224</v>
      </c>
      <c r="H2870" t="s">
        <v>8246</v>
      </c>
      <c r="I2870">
        <v>1475697054</v>
      </c>
      <c r="J2870" s="10">
        <f t="shared" si="176"/>
        <v>42648.827013888891</v>
      </c>
      <c r="K2870">
        <v>1473105054</v>
      </c>
      <c r="L2870" s="10">
        <f t="shared" si="177"/>
        <v>42618.827013888891</v>
      </c>
      <c r="M2870" t="b">
        <v>0</v>
      </c>
      <c r="N2870">
        <v>60</v>
      </c>
      <c r="O2870" t="b">
        <v>0</v>
      </c>
      <c r="P2870" t="s">
        <v>8271</v>
      </c>
      <c r="Q2870" s="5">
        <f t="shared" si="178"/>
        <v>0.42011733333333334</v>
      </c>
      <c r="R2870" s="6">
        <f t="shared" si="179"/>
        <v>105.02933333333334</v>
      </c>
      <c r="S2870" t="s">
        <v>8317</v>
      </c>
      <c r="T2870" t="s">
        <v>8318</v>
      </c>
    </row>
    <row r="2871" spans="1:20" ht="57.6" x14ac:dyDescent="0.3">
      <c r="A2871">
        <v>2869</v>
      </c>
      <c r="B2871" s="3" t="s">
        <v>2869</v>
      </c>
      <c r="C2871" s="3" t="s">
        <v>6979</v>
      </c>
      <c r="D2871">
        <v>20000</v>
      </c>
      <c r="E2871">
        <v>177</v>
      </c>
      <c r="F2871" t="s">
        <v>8221</v>
      </c>
      <c r="G2871" t="s">
        <v>8224</v>
      </c>
      <c r="H2871" t="s">
        <v>8246</v>
      </c>
      <c r="I2871">
        <v>1468937681</v>
      </c>
      <c r="J2871" s="10">
        <f t="shared" si="176"/>
        <v>42570.593530092592</v>
      </c>
      <c r="K2871">
        <v>1466345681</v>
      </c>
      <c r="L2871" s="10">
        <f t="shared" si="177"/>
        <v>42540.593530092592</v>
      </c>
      <c r="M2871" t="b">
        <v>0</v>
      </c>
      <c r="N2871">
        <v>5</v>
      </c>
      <c r="O2871" t="b">
        <v>0</v>
      </c>
      <c r="P2871" t="s">
        <v>8271</v>
      </c>
      <c r="Q2871" s="5">
        <f t="shared" si="178"/>
        <v>8.8500000000000002E-3</v>
      </c>
      <c r="R2871" s="6">
        <f t="shared" si="179"/>
        <v>35.4</v>
      </c>
      <c r="S2871" t="s">
        <v>8317</v>
      </c>
      <c r="T2871" t="s">
        <v>8318</v>
      </c>
    </row>
    <row r="2872" spans="1:20" ht="57.6" x14ac:dyDescent="0.3">
      <c r="A2872">
        <v>2870</v>
      </c>
      <c r="B2872" s="3" t="s">
        <v>2870</v>
      </c>
      <c r="C2872" s="3" t="s">
        <v>6980</v>
      </c>
      <c r="D2872">
        <v>5000</v>
      </c>
      <c r="E2872">
        <v>750</v>
      </c>
      <c r="F2872" t="s">
        <v>8221</v>
      </c>
      <c r="G2872" t="s">
        <v>8224</v>
      </c>
      <c r="H2872" t="s">
        <v>8246</v>
      </c>
      <c r="I2872">
        <v>1400301165</v>
      </c>
      <c r="J2872" s="10">
        <f t="shared" si="176"/>
        <v>41776.189409722225</v>
      </c>
      <c r="K2872">
        <v>1397709165</v>
      </c>
      <c r="L2872" s="10">
        <f t="shared" si="177"/>
        <v>41746.189409722225</v>
      </c>
      <c r="M2872" t="b">
        <v>0</v>
      </c>
      <c r="N2872">
        <v>9</v>
      </c>
      <c r="O2872" t="b">
        <v>0</v>
      </c>
      <c r="P2872" t="s">
        <v>8271</v>
      </c>
      <c r="Q2872" s="5">
        <f t="shared" si="178"/>
        <v>0.15</v>
      </c>
      <c r="R2872" s="6">
        <f t="shared" si="179"/>
        <v>83.333333333333329</v>
      </c>
      <c r="S2872" t="s">
        <v>8317</v>
      </c>
      <c r="T2872" t="s">
        <v>8318</v>
      </c>
    </row>
    <row r="2873" spans="1:20" ht="43.2" x14ac:dyDescent="0.3">
      <c r="A2873">
        <v>2871</v>
      </c>
      <c r="B2873" s="3" t="s">
        <v>2871</v>
      </c>
      <c r="C2873" s="3" t="s">
        <v>6981</v>
      </c>
      <c r="D2873">
        <v>10000</v>
      </c>
      <c r="E2873">
        <v>467</v>
      </c>
      <c r="F2873" t="s">
        <v>8221</v>
      </c>
      <c r="G2873" t="s">
        <v>8224</v>
      </c>
      <c r="H2873" t="s">
        <v>8246</v>
      </c>
      <c r="I2873">
        <v>1419183813</v>
      </c>
      <c r="J2873" s="10">
        <f t="shared" si="176"/>
        <v>41994.738576388889</v>
      </c>
      <c r="K2873">
        <v>1417455813</v>
      </c>
      <c r="L2873" s="10">
        <f t="shared" si="177"/>
        <v>41974.738576388889</v>
      </c>
      <c r="M2873" t="b">
        <v>0</v>
      </c>
      <c r="N2873">
        <v>13</v>
      </c>
      <c r="O2873" t="b">
        <v>0</v>
      </c>
      <c r="P2873" t="s">
        <v>8271</v>
      </c>
      <c r="Q2873" s="5">
        <f t="shared" si="178"/>
        <v>4.6699999999999998E-2</v>
      </c>
      <c r="R2873" s="6">
        <f t="shared" si="179"/>
        <v>35.92307692307692</v>
      </c>
      <c r="S2873" t="s">
        <v>8317</v>
      </c>
      <c r="T2873" t="s">
        <v>8318</v>
      </c>
    </row>
    <row r="2874" spans="1:20" ht="43.2" x14ac:dyDescent="0.3">
      <c r="A2874">
        <v>2872</v>
      </c>
      <c r="B2874" s="3" t="s">
        <v>2872</v>
      </c>
      <c r="C2874" s="3" t="s">
        <v>6982</v>
      </c>
      <c r="D2874">
        <v>3000</v>
      </c>
      <c r="E2874">
        <v>0</v>
      </c>
      <c r="F2874" t="s">
        <v>8221</v>
      </c>
      <c r="G2874" t="s">
        <v>8224</v>
      </c>
      <c r="H2874" t="s">
        <v>8246</v>
      </c>
      <c r="I2874">
        <v>1434768438</v>
      </c>
      <c r="J2874" s="10">
        <f t="shared" si="176"/>
        <v>42175.11618055556</v>
      </c>
      <c r="K2874">
        <v>1429584438</v>
      </c>
      <c r="L2874" s="10">
        <f t="shared" si="177"/>
        <v>42115.11618055556</v>
      </c>
      <c r="M2874" t="b">
        <v>0</v>
      </c>
      <c r="N2874">
        <v>0</v>
      </c>
      <c r="O2874" t="b">
        <v>0</v>
      </c>
      <c r="P2874" t="s">
        <v>8271</v>
      </c>
      <c r="Q2874" s="5">
        <f t="shared" si="178"/>
        <v>0</v>
      </c>
      <c r="R2874" s="6" t="e">
        <f t="shared" si="179"/>
        <v>#DIV/0!</v>
      </c>
      <c r="S2874" t="s">
        <v>8317</v>
      </c>
      <c r="T2874" t="s">
        <v>8318</v>
      </c>
    </row>
    <row r="2875" spans="1:20" ht="57.6" x14ac:dyDescent="0.3">
      <c r="A2875">
        <v>2873</v>
      </c>
      <c r="B2875" s="3" t="s">
        <v>2873</v>
      </c>
      <c r="C2875" s="3" t="s">
        <v>6983</v>
      </c>
      <c r="D2875">
        <v>2500</v>
      </c>
      <c r="E2875">
        <v>953</v>
      </c>
      <c r="F2875" t="s">
        <v>8221</v>
      </c>
      <c r="G2875" t="s">
        <v>8224</v>
      </c>
      <c r="H2875" t="s">
        <v>8246</v>
      </c>
      <c r="I2875">
        <v>1422473831</v>
      </c>
      <c r="J2875" s="10">
        <f t="shared" si="176"/>
        <v>42032.817488425921</v>
      </c>
      <c r="K2875">
        <v>1419881831</v>
      </c>
      <c r="L2875" s="10">
        <f t="shared" si="177"/>
        <v>42002.817488425921</v>
      </c>
      <c r="M2875" t="b">
        <v>0</v>
      </c>
      <c r="N2875">
        <v>8</v>
      </c>
      <c r="O2875" t="b">
        <v>0</v>
      </c>
      <c r="P2875" t="s">
        <v>8271</v>
      </c>
      <c r="Q2875" s="5">
        <f t="shared" si="178"/>
        <v>0.38119999999999998</v>
      </c>
      <c r="R2875" s="6">
        <f t="shared" si="179"/>
        <v>119.125</v>
      </c>
      <c r="S2875" t="s">
        <v>8317</v>
      </c>
      <c r="T2875" t="s">
        <v>8318</v>
      </c>
    </row>
    <row r="2876" spans="1:20" ht="43.2" x14ac:dyDescent="0.3">
      <c r="A2876">
        <v>2874</v>
      </c>
      <c r="B2876" s="3" t="s">
        <v>2874</v>
      </c>
      <c r="C2876" s="3" t="s">
        <v>6984</v>
      </c>
      <c r="D2876">
        <v>5000</v>
      </c>
      <c r="E2876">
        <v>271</v>
      </c>
      <c r="F2876" t="s">
        <v>8221</v>
      </c>
      <c r="G2876" t="s">
        <v>8224</v>
      </c>
      <c r="H2876" t="s">
        <v>8246</v>
      </c>
      <c r="I2876">
        <v>1484684186</v>
      </c>
      <c r="J2876" s="10">
        <f t="shared" si="176"/>
        <v>42752.84474537037</v>
      </c>
      <c r="K2876">
        <v>1482092186</v>
      </c>
      <c r="L2876" s="10">
        <f t="shared" si="177"/>
        <v>42722.84474537037</v>
      </c>
      <c r="M2876" t="b">
        <v>0</v>
      </c>
      <c r="N2876">
        <v>3</v>
      </c>
      <c r="O2876" t="b">
        <v>0</v>
      </c>
      <c r="P2876" t="s">
        <v>8271</v>
      </c>
      <c r="Q2876" s="5">
        <f t="shared" si="178"/>
        <v>5.4199999999999998E-2</v>
      </c>
      <c r="R2876" s="6">
        <f t="shared" si="179"/>
        <v>90.333333333333329</v>
      </c>
      <c r="S2876" t="s">
        <v>8317</v>
      </c>
      <c r="T2876" t="s">
        <v>8318</v>
      </c>
    </row>
    <row r="2877" spans="1:20" ht="43.2" x14ac:dyDescent="0.3">
      <c r="A2877">
        <v>2875</v>
      </c>
      <c r="B2877" s="3" t="s">
        <v>2875</v>
      </c>
      <c r="C2877" s="3" t="s">
        <v>6985</v>
      </c>
      <c r="D2877">
        <v>20000</v>
      </c>
      <c r="E2877">
        <v>7</v>
      </c>
      <c r="F2877" t="s">
        <v>8221</v>
      </c>
      <c r="G2877" t="s">
        <v>8224</v>
      </c>
      <c r="H2877" t="s">
        <v>8246</v>
      </c>
      <c r="I2877">
        <v>1462417493</v>
      </c>
      <c r="J2877" s="10">
        <f t="shared" si="176"/>
        <v>42495.128391203703</v>
      </c>
      <c r="K2877">
        <v>1459825493</v>
      </c>
      <c r="L2877" s="10">
        <f t="shared" si="177"/>
        <v>42465.128391203703</v>
      </c>
      <c r="M2877" t="b">
        <v>0</v>
      </c>
      <c r="N2877">
        <v>3</v>
      </c>
      <c r="O2877" t="b">
        <v>0</v>
      </c>
      <c r="P2877" t="s">
        <v>8271</v>
      </c>
      <c r="Q2877" s="5">
        <f t="shared" si="178"/>
        <v>3.5E-4</v>
      </c>
      <c r="R2877" s="6">
        <f t="shared" si="179"/>
        <v>2.3333333333333335</v>
      </c>
      <c r="S2877" t="s">
        <v>8317</v>
      </c>
      <c r="T2877" t="s">
        <v>8318</v>
      </c>
    </row>
    <row r="2878" spans="1:20" ht="43.2" x14ac:dyDescent="0.3">
      <c r="A2878">
        <v>2876</v>
      </c>
      <c r="B2878" s="3" t="s">
        <v>2876</v>
      </c>
      <c r="C2878" s="3" t="s">
        <v>6986</v>
      </c>
      <c r="D2878">
        <v>150000</v>
      </c>
      <c r="E2878">
        <v>0</v>
      </c>
      <c r="F2878" t="s">
        <v>8221</v>
      </c>
      <c r="G2878" t="s">
        <v>8224</v>
      </c>
      <c r="H2878" t="s">
        <v>8246</v>
      </c>
      <c r="I2878">
        <v>1437069079</v>
      </c>
      <c r="J2878" s="10">
        <f t="shared" si="176"/>
        <v>42201.743969907402</v>
      </c>
      <c r="K2878">
        <v>1434477079</v>
      </c>
      <c r="L2878" s="10">
        <f t="shared" si="177"/>
        <v>42171.743969907402</v>
      </c>
      <c r="M2878" t="b">
        <v>0</v>
      </c>
      <c r="N2878">
        <v>0</v>
      </c>
      <c r="O2878" t="b">
        <v>0</v>
      </c>
      <c r="P2878" t="s">
        <v>8271</v>
      </c>
      <c r="Q2878" s="5">
        <f t="shared" si="178"/>
        <v>0</v>
      </c>
      <c r="R2878" s="6" t="e">
        <f t="shared" si="179"/>
        <v>#DIV/0!</v>
      </c>
      <c r="S2878" t="s">
        <v>8317</v>
      </c>
      <c r="T2878" t="s">
        <v>8318</v>
      </c>
    </row>
    <row r="2879" spans="1:20" ht="43.2" x14ac:dyDescent="0.3">
      <c r="A2879">
        <v>2877</v>
      </c>
      <c r="B2879" s="3" t="s">
        <v>2877</v>
      </c>
      <c r="C2879" s="3" t="s">
        <v>6987</v>
      </c>
      <c r="D2879">
        <v>6000</v>
      </c>
      <c r="E2879">
        <v>650</v>
      </c>
      <c r="F2879" t="s">
        <v>8221</v>
      </c>
      <c r="G2879" t="s">
        <v>8224</v>
      </c>
      <c r="H2879" t="s">
        <v>8246</v>
      </c>
      <c r="I2879">
        <v>1480525200</v>
      </c>
      <c r="J2879" s="10">
        <f t="shared" si="176"/>
        <v>42704.708333333328</v>
      </c>
      <c r="K2879">
        <v>1477781724</v>
      </c>
      <c r="L2879" s="10">
        <f t="shared" si="177"/>
        <v>42672.955138888887</v>
      </c>
      <c r="M2879" t="b">
        <v>0</v>
      </c>
      <c r="N2879">
        <v>6</v>
      </c>
      <c r="O2879" t="b">
        <v>0</v>
      </c>
      <c r="P2879" t="s">
        <v>8271</v>
      </c>
      <c r="Q2879" s="5">
        <f t="shared" si="178"/>
        <v>0.10833333333333334</v>
      </c>
      <c r="R2879" s="6">
        <f t="shared" si="179"/>
        <v>108.33333333333333</v>
      </c>
      <c r="S2879" t="s">
        <v>8317</v>
      </c>
      <c r="T2879" t="s">
        <v>8318</v>
      </c>
    </row>
    <row r="2880" spans="1:20" ht="43.2" x14ac:dyDescent="0.3">
      <c r="A2880">
        <v>2878</v>
      </c>
      <c r="B2880" s="3" t="s">
        <v>2878</v>
      </c>
      <c r="C2880" s="3" t="s">
        <v>6988</v>
      </c>
      <c r="D2880">
        <v>3000</v>
      </c>
      <c r="E2880">
        <v>63</v>
      </c>
      <c r="F2880" t="s">
        <v>8221</v>
      </c>
      <c r="G2880" t="s">
        <v>8225</v>
      </c>
      <c r="H2880" t="s">
        <v>8247</v>
      </c>
      <c r="I2880">
        <v>1435934795</v>
      </c>
      <c r="J2880" s="10">
        <f t="shared" si="176"/>
        <v>42188.615682870368</v>
      </c>
      <c r="K2880">
        <v>1430750795</v>
      </c>
      <c r="L2880" s="10">
        <f t="shared" si="177"/>
        <v>42128.615682870368</v>
      </c>
      <c r="M2880" t="b">
        <v>0</v>
      </c>
      <c r="N2880">
        <v>4</v>
      </c>
      <c r="O2880" t="b">
        <v>0</v>
      </c>
      <c r="P2880" t="s">
        <v>8271</v>
      </c>
      <c r="Q2880" s="5">
        <f t="shared" si="178"/>
        <v>2.1000000000000001E-2</v>
      </c>
      <c r="R2880" s="6">
        <f t="shared" si="179"/>
        <v>15.75</v>
      </c>
      <c r="S2880" t="s">
        <v>8317</v>
      </c>
      <c r="T2880" t="s">
        <v>8318</v>
      </c>
    </row>
    <row r="2881" spans="1:20" ht="43.2" x14ac:dyDescent="0.3">
      <c r="A2881">
        <v>2879</v>
      </c>
      <c r="B2881" s="3" t="s">
        <v>2879</v>
      </c>
      <c r="C2881" s="3" t="s">
        <v>6989</v>
      </c>
      <c r="D2881">
        <v>11200</v>
      </c>
      <c r="E2881">
        <v>29</v>
      </c>
      <c r="F2881" t="s">
        <v>8221</v>
      </c>
      <c r="G2881" t="s">
        <v>8224</v>
      </c>
      <c r="H2881" t="s">
        <v>8246</v>
      </c>
      <c r="I2881">
        <v>1453310661</v>
      </c>
      <c r="J2881" s="10">
        <f t="shared" si="176"/>
        <v>42389.725243055553</v>
      </c>
      <c r="K2881">
        <v>1450718661</v>
      </c>
      <c r="L2881" s="10">
        <f t="shared" si="177"/>
        <v>42359.725243055553</v>
      </c>
      <c r="M2881" t="b">
        <v>0</v>
      </c>
      <c r="N2881">
        <v>1</v>
      </c>
      <c r="O2881" t="b">
        <v>0</v>
      </c>
      <c r="P2881" t="s">
        <v>8271</v>
      </c>
      <c r="Q2881" s="5">
        <f t="shared" si="178"/>
        <v>2.5892857142857141E-3</v>
      </c>
      <c r="R2881" s="6">
        <f t="shared" si="179"/>
        <v>29</v>
      </c>
      <c r="S2881" t="s">
        <v>8317</v>
      </c>
      <c r="T2881" t="s">
        <v>8318</v>
      </c>
    </row>
    <row r="2882" spans="1:20" ht="43.2" x14ac:dyDescent="0.3">
      <c r="A2882">
        <v>2880</v>
      </c>
      <c r="B2882" s="3" t="s">
        <v>2880</v>
      </c>
      <c r="C2882" s="3" t="s">
        <v>6990</v>
      </c>
      <c r="D2882">
        <v>12000</v>
      </c>
      <c r="E2882">
        <v>2800</v>
      </c>
      <c r="F2882" t="s">
        <v>8221</v>
      </c>
      <c r="G2882" t="s">
        <v>8224</v>
      </c>
      <c r="H2882" t="s">
        <v>8246</v>
      </c>
      <c r="I2882">
        <v>1440090300</v>
      </c>
      <c r="J2882" s="10">
        <f t="shared" si="176"/>
        <v>42236.711805555555</v>
      </c>
      <c r="K2882">
        <v>1436305452</v>
      </c>
      <c r="L2882" s="10">
        <f t="shared" si="177"/>
        <v>42192.905694444446</v>
      </c>
      <c r="M2882" t="b">
        <v>0</v>
      </c>
      <c r="N2882">
        <v>29</v>
      </c>
      <c r="O2882" t="b">
        <v>0</v>
      </c>
      <c r="P2882" t="s">
        <v>8271</v>
      </c>
      <c r="Q2882" s="5">
        <f t="shared" si="178"/>
        <v>0.23333333333333334</v>
      </c>
      <c r="R2882" s="6">
        <f t="shared" si="179"/>
        <v>96.551724137931032</v>
      </c>
      <c r="S2882" t="s">
        <v>8317</v>
      </c>
      <c r="T2882" t="s">
        <v>8318</v>
      </c>
    </row>
    <row r="2883" spans="1:20" ht="43.2" x14ac:dyDescent="0.3">
      <c r="A2883">
        <v>2881</v>
      </c>
      <c r="B2883" s="3" t="s">
        <v>2881</v>
      </c>
      <c r="C2883" s="3" t="s">
        <v>6991</v>
      </c>
      <c r="D2883">
        <v>5500</v>
      </c>
      <c r="E2883">
        <v>0</v>
      </c>
      <c r="F2883" t="s">
        <v>8221</v>
      </c>
      <c r="G2883" t="s">
        <v>8224</v>
      </c>
      <c r="H2883" t="s">
        <v>8246</v>
      </c>
      <c r="I2883">
        <v>1417620036</v>
      </c>
      <c r="J2883" s="10">
        <f t="shared" ref="J2883:J2946" si="180">(((I2883/60)/60)/24)+DATE(1970,1,1)</f>
        <v>41976.639305555553</v>
      </c>
      <c r="K2883">
        <v>1412432436</v>
      </c>
      <c r="L2883" s="10">
        <f t="shared" ref="L2883:L2946" si="181">(((K2883/60)/60)/24)+DATE(1970,1,1)</f>
        <v>41916.597638888888</v>
      </c>
      <c r="M2883" t="b">
        <v>0</v>
      </c>
      <c r="N2883">
        <v>0</v>
      </c>
      <c r="O2883" t="b">
        <v>0</v>
      </c>
      <c r="P2883" t="s">
        <v>8271</v>
      </c>
      <c r="Q2883" s="5">
        <f t="shared" ref="Q2883:Q2946" si="182">E2883/D2883</f>
        <v>0</v>
      </c>
      <c r="R2883" s="6" t="e">
        <f t="shared" ref="R2883:R2946" si="183">E2883/N2883</f>
        <v>#DIV/0!</v>
      </c>
      <c r="S2883" t="s">
        <v>8317</v>
      </c>
      <c r="T2883" t="s">
        <v>8318</v>
      </c>
    </row>
    <row r="2884" spans="1:20" ht="43.2" x14ac:dyDescent="0.3">
      <c r="A2884">
        <v>2882</v>
      </c>
      <c r="B2884" s="3" t="s">
        <v>2882</v>
      </c>
      <c r="C2884" s="3" t="s">
        <v>6992</v>
      </c>
      <c r="D2884">
        <v>750</v>
      </c>
      <c r="E2884">
        <v>252</v>
      </c>
      <c r="F2884" t="s">
        <v>8221</v>
      </c>
      <c r="G2884" t="s">
        <v>8224</v>
      </c>
      <c r="H2884" t="s">
        <v>8246</v>
      </c>
      <c r="I2884">
        <v>1462112318</v>
      </c>
      <c r="J2884" s="10">
        <f t="shared" si="180"/>
        <v>42491.596273148149</v>
      </c>
      <c r="K2884">
        <v>1459520318</v>
      </c>
      <c r="L2884" s="10">
        <f t="shared" si="181"/>
        <v>42461.596273148149</v>
      </c>
      <c r="M2884" t="b">
        <v>0</v>
      </c>
      <c r="N2884">
        <v>4</v>
      </c>
      <c r="O2884" t="b">
        <v>0</v>
      </c>
      <c r="P2884" t="s">
        <v>8271</v>
      </c>
      <c r="Q2884" s="5">
        <f t="shared" si="182"/>
        <v>0.33600000000000002</v>
      </c>
      <c r="R2884" s="6">
        <f t="shared" si="183"/>
        <v>63</v>
      </c>
      <c r="S2884" t="s">
        <v>8317</v>
      </c>
      <c r="T2884" t="s">
        <v>8318</v>
      </c>
    </row>
    <row r="2885" spans="1:20" ht="57.6" x14ac:dyDescent="0.3">
      <c r="A2885">
        <v>2883</v>
      </c>
      <c r="B2885" s="3" t="s">
        <v>2883</v>
      </c>
      <c r="C2885" s="3" t="s">
        <v>6993</v>
      </c>
      <c r="D2885">
        <v>10000</v>
      </c>
      <c r="E2885">
        <v>1908</v>
      </c>
      <c r="F2885" t="s">
        <v>8221</v>
      </c>
      <c r="G2885" t="s">
        <v>8224</v>
      </c>
      <c r="H2885" t="s">
        <v>8246</v>
      </c>
      <c r="I2885">
        <v>1454734740</v>
      </c>
      <c r="J2885" s="10">
        <f t="shared" si="180"/>
        <v>42406.207638888889</v>
      </c>
      <c r="K2885">
        <v>1451684437</v>
      </c>
      <c r="L2885" s="10">
        <f t="shared" si="181"/>
        <v>42370.90320601852</v>
      </c>
      <c r="M2885" t="b">
        <v>0</v>
      </c>
      <c r="N2885">
        <v>5</v>
      </c>
      <c r="O2885" t="b">
        <v>0</v>
      </c>
      <c r="P2885" t="s">
        <v>8271</v>
      </c>
      <c r="Q2885" s="5">
        <f t="shared" si="182"/>
        <v>0.1908</v>
      </c>
      <c r="R2885" s="6">
        <f t="shared" si="183"/>
        <v>381.6</v>
      </c>
      <c r="S2885" t="s">
        <v>8317</v>
      </c>
      <c r="T2885" t="s">
        <v>8318</v>
      </c>
    </row>
    <row r="2886" spans="1:20" ht="28.8" x14ac:dyDescent="0.3">
      <c r="A2886">
        <v>2884</v>
      </c>
      <c r="B2886" s="3" t="s">
        <v>2884</v>
      </c>
      <c r="C2886" s="3" t="s">
        <v>6994</v>
      </c>
      <c r="D2886">
        <v>45000</v>
      </c>
      <c r="E2886">
        <v>185</v>
      </c>
      <c r="F2886" t="s">
        <v>8221</v>
      </c>
      <c r="G2886" t="s">
        <v>8224</v>
      </c>
      <c r="H2886" t="s">
        <v>8246</v>
      </c>
      <c r="I2886">
        <v>1417800435</v>
      </c>
      <c r="J2886" s="10">
        <f t="shared" si="180"/>
        <v>41978.727256944447</v>
      </c>
      <c r="K2886">
        <v>1415208435</v>
      </c>
      <c r="L2886" s="10">
        <f t="shared" si="181"/>
        <v>41948.727256944447</v>
      </c>
      <c r="M2886" t="b">
        <v>0</v>
      </c>
      <c r="N2886">
        <v>4</v>
      </c>
      <c r="O2886" t="b">
        <v>0</v>
      </c>
      <c r="P2886" t="s">
        <v>8271</v>
      </c>
      <c r="Q2886" s="5">
        <f t="shared" si="182"/>
        <v>4.1111111111111114E-3</v>
      </c>
      <c r="R2886" s="6">
        <f t="shared" si="183"/>
        <v>46.25</v>
      </c>
      <c r="S2886" t="s">
        <v>8317</v>
      </c>
      <c r="T2886" t="s">
        <v>8318</v>
      </c>
    </row>
    <row r="2887" spans="1:20" ht="28.8" x14ac:dyDescent="0.3">
      <c r="A2887">
        <v>2885</v>
      </c>
      <c r="B2887" s="3" t="s">
        <v>2885</v>
      </c>
      <c r="C2887" s="3" t="s">
        <v>6995</v>
      </c>
      <c r="D2887">
        <v>400</v>
      </c>
      <c r="E2887">
        <v>130</v>
      </c>
      <c r="F2887" t="s">
        <v>8221</v>
      </c>
      <c r="G2887" t="s">
        <v>8224</v>
      </c>
      <c r="H2887" t="s">
        <v>8246</v>
      </c>
      <c r="I2887">
        <v>1426294201</v>
      </c>
      <c r="J2887" s="10">
        <f t="shared" si="180"/>
        <v>42077.034733796296</v>
      </c>
      <c r="K2887">
        <v>1423705801</v>
      </c>
      <c r="L2887" s="10">
        <f t="shared" si="181"/>
        <v>42047.07640046296</v>
      </c>
      <c r="M2887" t="b">
        <v>0</v>
      </c>
      <c r="N2887">
        <v>5</v>
      </c>
      <c r="O2887" t="b">
        <v>0</v>
      </c>
      <c r="P2887" t="s">
        <v>8271</v>
      </c>
      <c r="Q2887" s="5">
        <f t="shared" si="182"/>
        <v>0.32500000000000001</v>
      </c>
      <c r="R2887" s="6">
        <f t="shared" si="183"/>
        <v>26</v>
      </c>
      <c r="S2887" t="s">
        <v>8317</v>
      </c>
      <c r="T2887" t="s">
        <v>8318</v>
      </c>
    </row>
    <row r="2888" spans="1:20" ht="43.2" x14ac:dyDescent="0.3">
      <c r="A2888">
        <v>2886</v>
      </c>
      <c r="B2888" s="3" t="s">
        <v>2886</v>
      </c>
      <c r="C2888" s="3" t="s">
        <v>6996</v>
      </c>
      <c r="D2888">
        <v>200</v>
      </c>
      <c r="E2888">
        <v>10</v>
      </c>
      <c r="F2888" t="s">
        <v>8221</v>
      </c>
      <c r="G2888" t="s">
        <v>8224</v>
      </c>
      <c r="H2888" t="s">
        <v>8246</v>
      </c>
      <c r="I2888">
        <v>1442635140</v>
      </c>
      <c r="J2888" s="10">
        <f t="shared" si="180"/>
        <v>42266.165972222225</v>
      </c>
      <c r="K2888">
        <v>1442243484</v>
      </c>
      <c r="L2888" s="10">
        <f t="shared" si="181"/>
        <v>42261.632916666669</v>
      </c>
      <c r="M2888" t="b">
        <v>0</v>
      </c>
      <c r="N2888">
        <v>1</v>
      </c>
      <c r="O2888" t="b">
        <v>0</v>
      </c>
      <c r="P2888" t="s">
        <v>8271</v>
      </c>
      <c r="Q2888" s="5">
        <f t="shared" si="182"/>
        <v>0.05</v>
      </c>
      <c r="R2888" s="6">
        <f t="shared" si="183"/>
        <v>10</v>
      </c>
      <c r="S2888" t="s">
        <v>8317</v>
      </c>
      <c r="T2888" t="s">
        <v>8318</v>
      </c>
    </row>
    <row r="2889" spans="1:20" ht="43.2" x14ac:dyDescent="0.3">
      <c r="A2889">
        <v>2887</v>
      </c>
      <c r="B2889" s="3" t="s">
        <v>2887</v>
      </c>
      <c r="C2889" s="3" t="s">
        <v>6997</v>
      </c>
      <c r="D2889">
        <v>3000</v>
      </c>
      <c r="E2889">
        <v>5</v>
      </c>
      <c r="F2889" t="s">
        <v>8221</v>
      </c>
      <c r="G2889" t="s">
        <v>8224</v>
      </c>
      <c r="H2889" t="s">
        <v>8246</v>
      </c>
      <c r="I2889">
        <v>1420971324</v>
      </c>
      <c r="J2889" s="10">
        <f t="shared" si="180"/>
        <v>42015.427361111113</v>
      </c>
      <c r="K2889">
        <v>1418379324</v>
      </c>
      <c r="L2889" s="10">
        <f t="shared" si="181"/>
        <v>41985.427361111113</v>
      </c>
      <c r="M2889" t="b">
        <v>0</v>
      </c>
      <c r="N2889">
        <v>1</v>
      </c>
      <c r="O2889" t="b">
        <v>0</v>
      </c>
      <c r="P2889" t="s">
        <v>8271</v>
      </c>
      <c r="Q2889" s="5">
        <f t="shared" si="182"/>
        <v>1.6666666666666668E-3</v>
      </c>
      <c r="R2889" s="6">
        <f t="shared" si="183"/>
        <v>5</v>
      </c>
      <c r="S2889" t="s">
        <v>8317</v>
      </c>
      <c r="T2889" t="s">
        <v>8318</v>
      </c>
    </row>
    <row r="2890" spans="1:20" ht="43.2" x14ac:dyDescent="0.3">
      <c r="A2890">
        <v>2888</v>
      </c>
      <c r="B2890" s="3" t="s">
        <v>2888</v>
      </c>
      <c r="C2890" s="3" t="s">
        <v>6998</v>
      </c>
      <c r="D2890">
        <v>30000</v>
      </c>
      <c r="E2890">
        <v>0</v>
      </c>
      <c r="F2890" t="s">
        <v>8221</v>
      </c>
      <c r="G2890" t="s">
        <v>8224</v>
      </c>
      <c r="H2890" t="s">
        <v>8246</v>
      </c>
      <c r="I2890">
        <v>1413608340</v>
      </c>
      <c r="J2890" s="10">
        <f t="shared" si="180"/>
        <v>41930.207638888889</v>
      </c>
      <c r="K2890">
        <v>1412945440</v>
      </c>
      <c r="L2890" s="10">
        <f t="shared" si="181"/>
        <v>41922.535185185188</v>
      </c>
      <c r="M2890" t="b">
        <v>0</v>
      </c>
      <c r="N2890">
        <v>0</v>
      </c>
      <c r="O2890" t="b">
        <v>0</v>
      </c>
      <c r="P2890" t="s">
        <v>8271</v>
      </c>
      <c r="Q2890" s="5">
        <f t="shared" si="182"/>
        <v>0</v>
      </c>
      <c r="R2890" s="6" t="e">
        <f t="shared" si="183"/>
        <v>#DIV/0!</v>
      </c>
      <c r="S2890" t="s">
        <v>8317</v>
      </c>
      <c r="T2890" t="s">
        <v>8318</v>
      </c>
    </row>
    <row r="2891" spans="1:20" ht="43.2" x14ac:dyDescent="0.3">
      <c r="A2891">
        <v>2889</v>
      </c>
      <c r="B2891" s="3" t="s">
        <v>2889</v>
      </c>
      <c r="C2891" s="3" t="s">
        <v>6999</v>
      </c>
      <c r="D2891">
        <v>3000</v>
      </c>
      <c r="E2891">
        <v>1142</v>
      </c>
      <c r="F2891" t="s">
        <v>8221</v>
      </c>
      <c r="G2891" t="s">
        <v>8224</v>
      </c>
      <c r="H2891" t="s">
        <v>8246</v>
      </c>
      <c r="I2891">
        <v>1409344985</v>
      </c>
      <c r="J2891" s="10">
        <f t="shared" si="180"/>
        <v>41880.863252314812</v>
      </c>
      <c r="K2891">
        <v>1406752985</v>
      </c>
      <c r="L2891" s="10">
        <f t="shared" si="181"/>
        <v>41850.863252314812</v>
      </c>
      <c r="M2891" t="b">
        <v>0</v>
      </c>
      <c r="N2891">
        <v>14</v>
      </c>
      <c r="O2891" t="b">
        <v>0</v>
      </c>
      <c r="P2891" t="s">
        <v>8271</v>
      </c>
      <c r="Q2891" s="5">
        <f t="shared" si="182"/>
        <v>0.38066666666666665</v>
      </c>
      <c r="R2891" s="6">
        <f t="shared" si="183"/>
        <v>81.571428571428569</v>
      </c>
      <c r="S2891" t="s">
        <v>8317</v>
      </c>
      <c r="T2891" t="s">
        <v>8318</v>
      </c>
    </row>
    <row r="2892" spans="1:20" ht="43.2" x14ac:dyDescent="0.3">
      <c r="A2892">
        <v>2890</v>
      </c>
      <c r="B2892" s="3" t="s">
        <v>2890</v>
      </c>
      <c r="C2892" s="3" t="s">
        <v>7000</v>
      </c>
      <c r="D2892">
        <v>2000</v>
      </c>
      <c r="E2892">
        <v>21</v>
      </c>
      <c r="F2892" t="s">
        <v>8221</v>
      </c>
      <c r="G2892" t="s">
        <v>8224</v>
      </c>
      <c r="H2892" t="s">
        <v>8246</v>
      </c>
      <c r="I2892">
        <v>1407553200</v>
      </c>
      <c r="J2892" s="10">
        <f t="shared" si="180"/>
        <v>41860.125</v>
      </c>
      <c r="K2892">
        <v>1405100992</v>
      </c>
      <c r="L2892" s="10">
        <f t="shared" si="181"/>
        <v>41831.742962962962</v>
      </c>
      <c r="M2892" t="b">
        <v>0</v>
      </c>
      <c r="N2892">
        <v>3</v>
      </c>
      <c r="O2892" t="b">
        <v>0</v>
      </c>
      <c r="P2892" t="s">
        <v>8271</v>
      </c>
      <c r="Q2892" s="5">
        <f t="shared" si="182"/>
        <v>1.0500000000000001E-2</v>
      </c>
      <c r="R2892" s="6">
        <f t="shared" si="183"/>
        <v>7</v>
      </c>
      <c r="S2892" t="s">
        <v>8317</v>
      </c>
      <c r="T2892" t="s">
        <v>8318</v>
      </c>
    </row>
    <row r="2893" spans="1:20" ht="43.2" x14ac:dyDescent="0.3">
      <c r="A2893">
        <v>2891</v>
      </c>
      <c r="B2893" s="3" t="s">
        <v>2891</v>
      </c>
      <c r="C2893" s="3" t="s">
        <v>7001</v>
      </c>
      <c r="D2893">
        <v>10000</v>
      </c>
      <c r="E2893">
        <v>273</v>
      </c>
      <c r="F2893" t="s">
        <v>8221</v>
      </c>
      <c r="G2893" t="s">
        <v>8224</v>
      </c>
      <c r="H2893" t="s">
        <v>8246</v>
      </c>
      <c r="I2893">
        <v>1460751128</v>
      </c>
      <c r="J2893" s="10">
        <f t="shared" si="180"/>
        <v>42475.84175925926</v>
      </c>
      <c r="K2893">
        <v>1455570728</v>
      </c>
      <c r="L2893" s="10">
        <f t="shared" si="181"/>
        <v>42415.883425925931</v>
      </c>
      <c r="M2893" t="b">
        <v>0</v>
      </c>
      <c r="N2893">
        <v>10</v>
      </c>
      <c r="O2893" t="b">
        <v>0</v>
      </c>
      <c r="P2893" t="s">
        <v>8271</v>
      </c>
      <c r="Q2893" s="5">
        <f t="shared" si="182"/>
        <v>2.7300000000000001E-2</v>
      </c>
      <c r="R2893" s="6">
        <f t="shared" si="183"/>
        <v>27.3</v>
      </c>
      <c r="S2893" t="s">
        <v>8317</v>
      </c>
      <c r="T2893" t="s">
        <v>8318</v>
      </c>
    </row>
    <row r="2894" spans="1:20" ht="43.2" x14ac:dyDescent="0.3">
      <c r="A2894">
        <v>2892</v>
      </c>
      <c r="B2894" s="3" t="s">
        <v>2892</v>
      </c>
      <c r="C2894" s="3" t="s">
        <v>7002</v>
      </c>
      <c r="D2894">
        <v>5500</v>
      </c>
      <c r="E2894">
        <v>500</v>
      </c>
      <c r="F2894" t="s">
        <v>8221</v>
      </c>
      <c r="G2894" t="s">
        <v>8224</v>
      </c>
      <c r="H2894" t="s">
        <v>8246</v>
      </c>
      <c r="I2894">
        <v>1409000400</v>
      </c>
      <c r="J2894" s="10">
        <f t="shared" si="180"/>
        <v>41876.875</v>
      </c>
      <c r="K2894">
        <v>1408381704</v>
      </c>
      <c r="L2894" s="10">
        <f t="shared" si="181"/>
        <v>41869.714166666665</v>
      </c>
      <c r="M2894" t="b">
        <v>0</v>
      </c>
      <c r="N2894">
        <v>17</v>
      </c>
      <c r="O2894" t="b">
        <v>0</v>
      </c>
      <c r="P2894" t="s">
        <v>8271</v>
      </c>
      <c r="Q2894" s="5">
        <f t="shared" si="182"/>
        <v>9.0909090909090912E-2</v>
      </c>
      <c r="R2894" s="6">
        <f t="shared" si="183"/>
        <v>29.411764705882351</v>
      </c>
      <c r="S2894" t="s">
        <v>8317</v>
      </c>
      <c r="T2894" t="s">
        <v>8318</v>
      </c>
    </row>
    <row r="2895" spans="1:20" x14ac:dyDescent="0.3">
      <c r="A2895">
        <v>2893</v>
      </c>
      <c r="B2895" s="3" t="s">
        <v>2893</v>
      </c>
      <c r="C2895" s="3" t="s">
        <v>7003</v>
      </c>
      <c r="D2895">
        <v>5000</v>
      </c>
      <c r="E2895">
        <v>25</v>
      </c>
      <c r="F2895" t="s">
        <v>8221</v>
      </c>
      <c r="G2895" t="s">
        <v>8224</v>
      </c>
      <c r="H2895" t="s">
        <v>8246</v>
      </c>
      <c r="I2895">
        <v>1420768800</v>
      </c>
      <c r="J2895" s="10">
        <f t="shared" si="180"/>
        <v>42013.083333333328</v>
      </c>
      <c r="K2895">
        <v>1415644395</v>
      </c>
      <c r="L2895" s="10">
        <f t="shared" si="181"/>
        <v>41953.773090277777</v>
      </c>
      <c r="M2895" t="b">
        <v>0</v>
      </c>
      <c r="N2895">
        <v>2</v>
      </c>
      <c r="O2895" t="b">
        <v>0</v>
      </c>
      <c r="P2895" t="s">
        <v>8271</v>
      </c>
      <c r="Q2895" s="5">
        <f t="shared" si="182"/>
        <v>5.0000000000000001E-3</v>
      </c>
      <c r="R2895" s="6">
        <f t="shared" si="183"/>
        <v>12.5</v>
      </c>
      <c r="S2895" t="s">
        <v>8317</v>
      </c>
      <c r="T2895" t="s">
        <v>8318</v>
      </c>
    </row>
    <row r="2896" spans="1:20" ht="28.8" x14ac:dyDescent="0.3">
      <c r="A2896">
        <v>2894</v>
      </c>
      <c r="B2896" s="3" t="s">
        <v>2894</v>
      </c>
      <c r="C2896" s="3" t="s">
        <v>7004</v>
      </c>
      <c r="D2896">
        <v>50000</v>
      </c>
      <c r="E2896">
        <v>0</v>
      </c>
      <c r="F2896" t="s">
        <v>8221</v>
      </c>
      <c r="G2896" t="s">
        <v>8224</v>
      </c>
      <c r="H2896" t="s">
        <v>8246</v>
      </c>
      <c r="I2896">
        <v>1428100815</v>
      </c>
      <c r="J2896" s="10">
        <f t="shared" si="180"/>
        <v>42097.944618055553</v>
      </c>
      <c r="K2896">
        <v>1422920415</v>
      </c>
      <c r="L2896" s="10">
        <f t="shared" si="181"/>
        <v>42037.986284722225</v>
      </c>
      <c r="M2896" t="b">
        <v>0</v>
      </c>
      <c r="N2896">
        <v>0</v>
      </c>
      <c r="O2896" t="b">
        <v>0</v>
      </c>
      <c r="P2896" t="s">
        <v>8271</v>
      </c>
      <c r="Q2896" s="5">
        <f t="shared" si="182"/>
        <v>0</v>
      </c>
      <c r="R2896" s="6" t="e">
        <f t="shared" si="183"/>
        <v>#DIV/0!</v>
      </c>
      <c r="S2896" t="s">
        <v>8317</v>
      </c>
      <c r="T2896" t="s">
        <v>8318</v>
      </c>
    </row>
    <row r="2897" spans="1:20" ht="43.2" x14ac:dyDescent="0.3">
      <c r="A2897">
        <v>2895</v>
      </c>
      <c r="B2897" s="3" t="s">
        <v>2895</v>
      </c>
      <c r="C2897" s="3" t="s">
        <v>7005</v>
      </c>
      <c r="D2897">
        <v>500</v>
      </c>
      <c r="E2897">
        <v>23</v>
      </c>
      <c r="F2897" t="s">
        <v>8221</v>
      </c>
      <c r="G2897" t="s">
        <v>8224</v>
      </c>
      <c r="H2897" t="s">
        <v>8246</v>
      </c>
      <c r="I2897">
        <v>1403470800</v>
      </c>
      <c r="J2897" s="10">
        <f t="shared" si="180"/>
        <v>41812.875</v>
      </c>
      <c r="K2897">
        <v>1403356792</v>
      </c>
      <c r="L2897" s="10">
        <f t="shared" si="181"/>
        <v>41811.555462962962</v>
      </c>
      <c r="M2897" t="b">
        <v>0</v>
      </c>
      <c r="N2897">
        <v>4</v>
      </c>
      <c r="O2897" t="b">
        <v>0</v>
      </c>
      <c r="P2897" t="s">
        <v>8271</v>
      </c>
      <c r="Q2897" s="5">
        <f t="shared" si="182"/>
        <v>4.5999999999999999E-2</v>
      </c>
      <c r="R2897" s="6">
        <f t="shared" si="183"/>
        <v>5.75</v>
      </c>
      <c r="S2897" t="s">
        <v>8317</v>
      </c>
      <c r="T2897" t="s">
        <v>8318</v>
      </c>
    </row>
    <row r="2898" spans="1:20" ht="43.2" x14ac:dyDescent="0.3">
      <c r="A2898">
        <v>2896</v>
      </c>
      <c r="B2898" s="3" t="s">
        <v>2896</v>
      </c>
      <c r="C2898" s="3" t="s">
        <v>7006</v>
      </c>
      <c r="D2898">
        <v>3000</v>
      </c>
      <c r="E2898">
        <v>625</v>
      </c>
      <c r="F2898" t="s">
        <v>8221</v>
      </c>
      <c r="G2898" t="s">
        <v>8224</v>
      </c>
      <c r="H2898" t="s">
        <v>8246</v>
      </c>
      <c r="I2898">
        <v>1481522400</v>
      </c>
      <c r="J2898" s="10">
        <f t="shared" si="180"/>
        <v>42716.25</v>
      </c>
      <c r="K2898">
        <v>1480283321</v>
      </c>
      <c r="L2898" s="10">
        <f t="shared" si="181"/>
        <v>42701.908807870372</v>
      </c>
      <c r="M2898" t="b">
        <v>0</v>
      </c>
      <c r="N2898">
        <v>12</v>
      </c>
      <c r="O2898" t="b">
        <v>0</v>
      </c>
      <c r="P2898" t="s">
        <v>8271</v>
      </c>
      <c r="Q2898" s="5">
        <f t="shared" si="182"/>
        <v>0.20833333333333334</v>
      </c>
      <c r="R2898" s="6">
        <f t="shared" si="183"/>
        <v>52.083333333333336</v>
      </c>
      <c r="S2898" t="s">
        <v>8317</v>
      </c>
      <c r="T2898" t="s">
        <v>8318</v>
      </c>
    </row>
    <row r="2899" spans="1:20" ht="43.2" x14ac:dyDescent="0.3">
      <c r="A2899">
        <v>2897</v>
      </c>
      <c r="B2899" s="3" t="s">
        <v>2897</v>
      </c>
      <c r="C2899" s="3" t="s">
        <v>7007</v>
      </c>
      <c r="D2899">
        <v>12000</v>
      </c>
      <c r="E2899">
        <v>550</v>
      </c>
      <c r="F2899" t="s">
        <v>8221</v>
      </c>
      <c r="G2899" t="s">
        <v>8224</v>
      </c>
      <c r="H2899" t="s">
        <v>8246</v>
      </c>
      <c r="I2899">
        <v>1444577345</v>
      </c>
      <c r="J2899" s="10">
        <f t="shared" si="180"/>
        <v>42288.645196759258</v>
      </c>
      <c r="K2899">
        <v>1441985458</v>
      </c>
      <c r="L2899" s="10">
        <f t="shared" si="181"/>
        <v>42258.646504629629</v>
      </c>
      <c r="M2899" t="b">
        <v>0</v>
      </c>
      <c r="N2899">
        <v>3</v>
      </c>
      <c r="O2899" t="b">
        <v>0</v>
      </c>
      <c r="P2899" t="s">
        <v>8271</v>
      </c>
      <c r="Q2899" s="5">
        <f t="shared" si="182"/>
        <v>4.583333333333333E-2</v>
      </c>
      <c r="R2899" s="6">
        <f t="shared" si="183"/>
        <v>183.33333333333334</v>
      </c>
      <c r="S2899" t="s">
        <v>8317</v>
      </c>
      <c r="T2899" t="s">
        <v>8318</v>
      </c>
    </row>
    <row r="2900" spans="1:20" ht="43.2" x14ac:dyDescent="0.3">
      <c r="A2900">
        <v>2898</v>
      </c>
      <c r="B2900" s="3" t="s">
        <v>2898</v>
      </c>
      <c r="C2900" s="3" t="s">
        <v>7008</v>
      </c>
      <c r="D2900">
        <v>7500</v>
      </c>
      <c r="E2900">
        <v>316</v>
      </c>
      <c r="F2900" t="s">
        <v>8221</v>
      </c>
      <c r="G2900" t="s">
        <v>8224</v>
      </c>
      <c r="H2900" t="s">
        <v>8246</v>
      </c>
      <c r="I2900">
        <v>1446307053</v>
      </c>
      <c r="J2900" s="10">
        <f t="shared" si="180"/>
        <v>42308.664965277778</v>
      </c>
      <c r="K2900">
        <v>1443715053</v>
      </c>
      <c r="L2900" s="10">
        <f t="shared" si="181"/>
        <v>42278.664965277778</v>
      </c>
      <c r="M2900" t="b">
        <v>0</v>
      </c>
      <c r="N2900">
        <v>12</v>
      </c>
      <c r="O2900" t="b">
        <v>0</v>
      </c>
      <c r="P2900" t="s">
        <v>8271</v>
      </c>
      <c r="Q2900" s="5">
        <f t="shared" si="182"/>
        <v>4.2133333333333335E-2</v>
      </c>
      <c r="R2900" s="6">
        <f t="shared" si="183"/>
        <v>26.333333333333332</v>
      </c>
      <c r="S2900" t="s">
        <v>8317</v>
      </c>
      <c r="T2900" t="s">
        <v>8318</v>
      </c>
    </row>
    <row r="2901" spans="1:20" ht="43.2" x14ac:dyDescent="0.3">
      <c r="A2901">
        <v>2899</v>
      </c>
      <c r="B2901" s="3" t="s">
        <v>2899</v>
      </c>
      <c r="C2901" s="3" t="s">
        <v>7009</v>
      </c>
      <c r="D2901">
        <v>10000</v>
      </c>
      <c r="E2901">
        <v>0</v>
      </c>
      <c r="F2901" t="s">
        <v>8221</v>
      </c>
      <c r="G2901" t="s">
        <v>8224</v>
      </c>
      <c r="H2901" t="s">
        <v>8246</v>
      </c>
      <c r="I2901">
        <v>1469325158</v>
      </c>
      <c r="J2901" s="10">
        <f t="shared" si="180"/>
        <v>42575.078217592592</v>
      </c>
      <c r="K2901">
        <v>1464141158</v>
      </c>
      <c r="L2901" s="10">
        <f t="shared" si="181"/>
        <v>42515.078217592592</v>
      </c>
      <c r="M2901" t="b">
        <v>0</v>
      </c>
      <c r="N2901">
        <v>0</v>
      </c>
      <c r="O2901" t="b">
        <v>0</v>
      </c>
      <c r="P2901" t="s">
        <v>8271</v>
      </c>
      <c r="Q2901" s="5">
        <f t="shared" si="182"/>
        <v>0</v>
      </c>
      <c r="R2901" s="6" t="e">
        <f t="shared" si="183"/>
        <v>#DIV/0!</v>
      </c>
      <c r="S2901" t="s">
        <v>8317</v>
      </c>
      <c r="T2901" t="s">
        <v>8318</v>
      </c>
    </row>
    <row r="2902" spans="1:20" ht="57.6" x14ac:dyDescent="0.3">
      <c r="A2902">
        <v>2900</v>
      </c>
      <c r="B2902" s="3" t="s">
        <v>2900</v>
      </c>
      <c r="C2902" s="3" t="s">
        <v>7010</v>
      </c>
      <c r="D2902">
        <v>5500</v>
      </c>
      <c r="E2902">
        <v>3405</v>
      </c>
      <c r="F2902" t="s">
        <v>8221</v>
      </c>
      <c r="G2902" t="s">
        <v>8224</v>
      </c>
      <c r="H2902" t="s">
        <v>8246</v>
      </c>
      <c r="I2902">
        <v>1407562632</v>
      </c>
      <c r="J2902" s="10">
        <f t="shared" si="180"/>
        <v>41860.234166666669</v>
      </c>
      <c r="K2902">
        <v>1404970632</v>
      </c>
      <c r="L2902" s="10">
        <f t="shared" si="181"/>
        <v>41830.234166666669</v>
      </c>
      <c r="M2902" t="b">
        <v>0</v>
      </c>
      <c r="N2902">
        <v>7</v>
      </c>
      <c r="O2902" t="b">
        <v>0</v>
      </c>
      <c r="P2902" t="s">
        <v>8271</v>
      </c>
      <c r="Q2902" s="5">
        <f t="shared" si="182"/>
        <v>0.61909090909090914</v>
      </c>
      <c r="R2902" s="6">
        <f t="shared" si="183"/>
        <v>486.42857142857144</v>
      </c>
      <c r="S2902" t="s">
        <v>8317</v>
      </c>
      <c r="T2902" t="s">
        <v>8318</v>
      </c>
    </row>
    <row r="2903" spans="1:20" ht="43.2" x14ac:dyDescent="0.3">
      <c r="A2903">
        <v>2901</v>
      </c>
      <c r="B2903" s="3" t="s">
        <v>2901</v>
      </c>
      <c r="C2903" s="3" t="s">
        <v>7011</v>
      </c>
      <c r="D2903">
        <v>750</v>
      </c>
      <c r="E2903">
        <v>6</v>
      </c>
      <c r="F2903" t="s">
        <v>8221</v>
      </c>
      <c r="G2903" t="s">
        <v>8224</v>
      </c>
      <c r="H2903" t="s">
        <v>8246</v>
      </c>
      <c r="I2903">
        <v>1423345339</v>
      </c>
      <c r="J2903" s="10">
        <f t="shared" si="180"/>
        <v>42042.904386574075</v>
      </c>
      <c r="K2903">
        <v>1418161339</v>
      </c>
      <c r="L2903" s="10">
        <f t="shared" si="181"/>
        <v>41982.904386574075</v>
      </c>
      <c r="M2903" t="b">
        <v>0</v>
      </c>
      <c r="N2903">
        <v>2</v>
      </c>
      <c r="O2903" t="b">
        <v>0</v>
      </c>
      <c r="P2903" t="s">
        <v>8271</v>
      </c>
      <c r="Q2903" s="5">
        <f t="shared" si="182"/>
        <v>8.0000000000000002E-3</v>
      </c>
      <c r="R2903" s="6">
        <f t="shared" si="183"/>
        <v>3</v>
      </c>
      <c r="S2903" t="s">
        <v>8317</v>
      </c>
      <c r="T2903" t="s">
        <v>8318</v>
      </c>
    </row>
    <row r="2904" spans="1:20" ht="43.2" x14ac:dyDescent="0.3">
      <c r="A2904">
        <v>2902</v>
      </c>
      <c r="B2904" s="3" t="s">
        <v>2902</v>
      </c>
      <c r="C2904" s="3" t="s">
        <v>7012</v>
      </c>
      <c r="D2904">
        <v>150000</v>
      </c>
      <c r="E2904">
        <v>25</v>
      </c>
      <c r="F2904" t="s">
        <v>8221</v>
      </c>
      <c r="G2904" t="s">
        <v>8224</v>
      </c>
      <c r="H2904" t="s">
        <v>8246</v>
      </c>
      <c r="I2904">
        <v>1440412396</v>
      </c>
      <c r="J2904" s="10">
        <f t="shared" si="180"/>
        <v>42240.439768518518</v>
      </c>
      <c r="K2904">
        <v>1437820396</v>
      </c>
      <c r="L2904" s="10">
        <f t="shared" si="181"/>
        <v>42210.439768518518</v>
      </c>
      <c r="M2904" t="b">
        <v>0</v>
      </c>
      <c r="N2904">
        <v>1</v>
      </c>
      <c r="O2904" t="b">
        <v>0</v>
      </c>
      <c r="P2904" t="s">
        <v>8271</v>
      </c>
      <c r="Q2904" s="5">
        <f t="shared" si="182"/>
        <v>1.6666666666666666E-4</v>
      </c>
      <c r="R2904" s="6">
        <f t="shared" si="183"/>
        <v>25</v>
      </c>
      <c r="S2904" t="s">
        <v>8317</v>
      </c>
      <c r="T2904" t="s">
        <v>8318</v>
      </c>
    </row>
    <row r="2905" spans="1:20" ht="43.2" x14ac:dyDescent="0.3">
      <c r="A2905">
        <v>2903</v>
      </c>
      <c r="B2905" s="3" t="s">
        <v>2903</v>
      </c>
      <c r="C2905" s="3" t="s">
        <v>7013</v>
      </c>
      <c r="D2905">
        <v>5000</v>
      </c>
      <c r="E2905">
        <v>39</v>
      </c>
      <c r="F2905" t="s">
        <v>8221</v>
      </c>
      <c r="G2905" t="s">
        <v>8224</v>
      </c>
      <c r="H2905" t="s">
        <v>8246</v>
      </c>
      <c r="I2905">
        <v>1441771218</v>
      </c>
      <c r="J2905" s="10">
        <f t="shared" si="180"/>
        <v>42256.166874999995</v>
      </c>
      <c r="K2905">
        <v>1436587218</v>
      </c>
      <c r="L2905" s="10">
        <f t="shared" si="181"/>
        <v>42196.166874999995</v>
      </c>
      <c r="M2905" t="b">
        <v>0</v>
      </c>
      <c r="N2905">
        <v>4</v>
      </c>
      <c r="O2905" t="b">
        <v>0</v>
      </c>
      <c r="P2905" t="s">
        <v>8271</v>
      </c>
      <c r="Q2905" s="5">
        <f t="shared" si="182"/>
        <v>7.7999999999999996E-3</v>
      </c>
      <c r="R2905" s="6">
        <f t="shared" si="183"/>
        <v>9.75</v>
      </c>
      <c r="S2905" t="s">
        <v>8317</v>
      </c>
      <c r="T2905" t="s">
        <v>8318</v>
      </c>
    </row>
    <row r="2906" spans="1:20" ht="43.2" x14ac:dyDescent="0.3">
      <c r="A2906">
        <v>2904</v>
      </c>
      <c r="B2906" s="3" t="s">
        <v>2904</v>
      </c>
      <c r="C2906" s="3" t="s">
        <v>7014</v>
      </c>
      <c r="D2906">
        <v>1500</v>
      </c>
      <c r="E2906">
        <v>75</v>
      </c>
      <c r="F2906" t="s">
        <v>8221</v>
      </c>
      <c r="G2906" t="s">
        <v>8225</v>
      </c>
      <c r="H2906" t="s">
        <v>8247</v>
      </c>
      <c r="I2906">
        <v>1415534400</v>
      </c>
      <c r="J2906" s="10">
        <f t="shared" si="180"/>
        <v>41952.5</v>
      </c>
      <c r="K2906">
        <v>1414538031</v>
      </c>
      <c r="L2906" s="10">
        <f t="shared" si="181"/>
        <v>41940.967951388891</v>
      </c>
      <c r="M2906" t="b">
        <v>0</v>
      </c>
      <c r="N2906">
        <v>4</v>
      </c>
      <c r="O2906" t="b">
        <v>0</v>
      </c>
      <c r="P2906" t="s">
        <v>8271</v>
      </c>
      <c r="Q2906" s="5">
        <f t="shared" si="182"/>
        <v>0.05</v>
      </c>
      <c r="R2906" s="6">
        <f t="shared" si="183"/>
        <v>18.75</v>
      </c>
      <c r="S2906" t="s">
        <v>8317</v>
      </c>
      <c r="T2906" t="s">
        <v>8318</v>
      </c>
    </row>
    <row r="2907" spans="1:20" ht="43.2" x14ac:dyDescent="0.3">
      <c r="A2907">
        <v>2905</v>
      </c>
      <c r="B2907" s="3" t="s">
        <v>2905</v>
      </c>
      <c r="C2907" s="3" t="s">
        <v>7015</v>
      </c>
      <c r="D2907">
        <v>3500</v>
      </c>
      <c r="E2907">
        <v>622</v>
      </c>
      <c r="F2907" t="s">
        <v>8221</v>
      </c>
      <c r="G2907" t="s">
        <v>8224</v>
      </c>
      <c r="H2907" t="s">
        <v>8246</v>
      </c>
      <c r="I2907">
        <v>1473211313</v>
      </c>
      <c r="J2907" s="10">
        <f t="shared" si="180"/>
        <v>42620.056863425925</v>
      </c>
      <c r="K2907">
        <v>1472001713</v>
      </c>
      <c r="L2907" s="10">
        <f t="shared" si="181"/>
        <v>42606.056863425925</v>
      </c>
      <c r="M2907" t="b">
        <v>0</v>
      </c>
      <c r="N2907">
        <v>17</v>
      </c>
      <c r="O2907" t="b">
        <v>0</v>
      </c>
      <c r="P2907" t="s">
        <v>8271</v>
      </c>
      <c r="Q2907" s="5">
        <f t="shared" si="182"/>
        <v>0.17771428571428571</v>
      </c>
      <c r="R2907" s="6">
        <f t="shared" si="183"/>
        <v>36.588235294117645</v>
      </c>
      <c r="S2907" t="s">
        <v>8317</v>
      </c>
      <c r="T2907" t="s">
        <v>8318</v>
      </c>
    </row>
    <row r="2908" spans="1:20" ht="57.6" x14ac:dyDescent="0.3">
      <c r="A2908">
        <v>2906</v>
      </c>
      <c r="B2908" s="3" t="s">
        <v>2906</v>
      </c>
      <c r="C2908" s="3" t="s">
        <v>7016</v>
      </c>
      <c r="D2908">
        <v>6000</v>
      </c>
      <c r="E2908">
        <v>565</v>
      </c>
      <c r="F2908" t="s">
        <v>8221</v>
      </c>
      <c r="G2908" t="s">
        <v>8224</v>
      </c>
      <c r="H2908" t="s">
        <v>8246</v>
      </c>
      <c r="I2908">
        <v>1438390800</v>
      </c>
      <c r="J2908" s="10">
        <f t="shared" si="180"/>
        <v>42217.041666666672</v>
      </c>
      <c r="K2908">
        <v>1436888066</v>
      </c>
      <c r="L2908" s="10">
        <f t="shared" si="181"/>
        <v>42199.648912037039</v>
      </c>
      <c r="M2908" t="b">
        <v>0</v>
      </c>
      <c r="N2908">
        <v>7</v>
      </c>
      <c r="O2908" t="b">
        <v>0</v>
      </c>
      <c r="P2908" t="s">
        <v>8271</v>
      </c>
      <c r="Q2908" s="5">
        <f t="shared" si="182"/>
        <v>9.4166666666666662E-2</v>
      </c>
      <c r="R2908" s="6">
        <f t="shared" si="183"/>
        <v>80.714285714285708</v>
      </c>
      <c r="S2908" t="s">
        <v>8317</v>
      </c>
      <c r="T2908" t="s">
        <v>8318</v>
      </c>
    </row>
    <row r="2909" spans="1:20" ht="43.2" x14ac:dyDescent="0.3">
      <c r="A2909">
        <v>2907</v>
      </c>
      <c r="B2909" s="3" t="s">
        <v>2907</v>
      </c>
      <c r="C2909" s="3" t="s">
        <v>7017</v>
      </c>
      <c r="D2909">
        <v>2500</v>
      </c>
      <c r="E2909">
        <v>2</v>
      </c>
      <c r="F2909" t="s">
        <v>8221</v>
      </c>
      <c r="G2909" t="s">
        <v>8224</v>
      </c>
      <c r="H2909" t="s">
        <v>8246</v>
      </c>
      <c r="I2909">
        <v>1463259837</v>
      </c>
      <c r="J2909" s="10">
        <f t="shared" si="180"/>
        <v>42504.877743055549</v>
      </c>
      <c r="K2909">
        <v>1458075837</v>
      </c>
      <c r="L2909" s="10">
        <f t="shared" si="181"/>
        <v>42444.877743055549</v>
      </c>
      <c r="M2909" t="b">
        <v>0</v>
      </c>
      <c r="N2909">
        <v>2</v>
      </c>
      <c r="O2909" t="b">
        <v>0</v>
      </c>
      <c r="P2909" t="s">
        <v>8271</v>
      </c>
      <c r="Q2909" s="5">
        <f t="shared" si="182"/>
        <v>8.0000000000000004E-4</v>
      </c>
      <c r="R2909" s="6">
        <f t="shared" si="183"/>
        <v>1</v>
      </c>
      <c r="S2909" t="s">
        <v>8317</v>
      </c>
      <c r="T2909" t="s">
        <v>8318</v>
      </c>
    </row>
    <row r="2910" spans="1:20" ht="57.6" x14ac:dyDescent="0.3">
      <c r="A2910">
        <v>2908</v>
      </c>
      <c r="B2910" s="3" t="s">
        <v>2908</v>
      </c>
      <c r="C2910" s="3" t="s">
        <v>7018</v>
      </c>
      <c r="D2910">
        <v>9600</v>
      </c>
      <c r="E2910">
        <v>264</v>
      </c>
      <c r="F2910" t="s">
        <v>8221</v>
      </c>
      <c r="G2910" t="s">
        <v>8224</v>
      </c>
      <c r="H2910" t="s">
        <v>8246</v>
      </c>
      <c r="I2910">
        <v>1465407219</v>
      </c>
      <c r="J2910" s="10">
        <f t="shared" si="180"/>
        <v>42529.731701388882</v>
      </c>
      <c r="K2910">
        <v>1462815219</v>
      </c>
      <c r="L2910" s="10">
        <f t="shared" si="181"/>
        <v>42499.731701388882</v>
      </c>
      <c r="M2910" t="b">
        <v>0</v>
      </c>
      <c r="N2910">
        <v>5</v>
      </c>
      <c r="O2910" t="b">
        <v>0</v>
      </c>
      <c r="P2910" t="s">
        <v>8271</v>
      </c>
      <c r="Q2910" s="5">
        <f t="shared" si="182"/>
        <v>2.75E-2</v>
      </c>
      <c r="R2910" s="6">
        <f t="shared" si="183"/>
        <v>52.8</v>
      </c>
      <c r="S2910" t="s">
        <v>8317</v>
      </c>
      <c r="T2910" t="s">
        <v>8318</v>
      </c>
    </row>
    <row r="2911" spans="1:20" ht="43.2" x14ac:dyDescent="0.3">
      <c r="A2911">
        <v>2909</v>
      </c>
      <c r="B2911" s="3" t="s">
        <v>2909</v>
      </c>
      <c r="C2911" s="3" t="s">
        <v>7019</v>
      </c>
      <c r="D2911">
        <v>180000</v>
      </c>
      <c r="E2911">
        <v>20</v>
      </c>
      <c r="F2911" t="s">
        <v>8221</v>
      </c>
      <c r="G2911" t="s">
        <v>8224</v>
      </c>
      <c r="H2911" t="s">
        <v>8246</v>
      </c>
      <c r="I2911">
        <v>1416944760</v>
      </c>
      <c r="J2911" s="10">
        <f t="shared" si="180"/>
        <v>41968.823611111111</v>
      </c>
      <c r="K2911">
        <v>1413527001</v>
      </c>
      <c r="L2911" s="10">
        <f t="shared" si="181"/>
        <v>41929.266215277778</v>
      </c>
      <c r="M2911" t="b">
        <v>0</v>
      </c>
      <c r="N2911">
        <v>1</v>
      </c>
      <c r="O2911" t="b">
        <v>0</v>
      </c>
      <c r="P2911" t="s">
        <v>8271</v>
      </c>
      <c r="Q2911" s="5">
        <f t="shared" si="182"/>
        <v>1.1111111111111112E-4</v>
      </c>
      <c r="R2911" s="6">
        <f t="shared" si="183"/>
        <v>20</v>
      </c>
      <c r="S2911" t="s">
        <v>8317</v>
      </c>
      <c r="T2911" t="s">
        <v>8318</v>
      </c>
    </row>
    <row r="2912" spans="1:20" ht="43.2" x14ac:dyDescent="0.3">
      <c r="A2912">
        <v>2910</v>
      </c>
      <c r="B2912" s="3" t="s">
        <v>2910</v>
      </c>
      <c r="C2912" s="3" t="s">
        <v>7020</v>
      </c>
      <c r="D2912">
        <v>30000</v>
      </c>
      <c r="E2912">
        <v>1</v>
      </c>
      <c r="F2912" t="s">
        <v>8221</v>
      </c>
      <c r="G2912" t="s">
        <v>8225</v>
      </c>
      <c r="H2912" t="s">
        <v>8247</v>
      </c>
      <c r="I2912">
        <v>1434139887</v>
      </c>
      <c r="J2912" s="10">
        <f t="shared" si="180"/>
        <v>42167.841284722221</v>
      </c>
      <c r="K2912">
        <v>1428955887</v>
      </c>
      <c r="L2912" s="10">
        <f t="shared" si="181"/>
        <v>42107.841284722221</v>
      </c>
      <c r="M2912" t="b">
        <v>0</v>
      </c>
      <c r="N2912">
        <v>1</v>
      </c>
      <c r="O2912" t="b">
        <v>0</v>
      </c>
      <c r="P2912" t="s">
        <v>8271</v>
      </c>
      <c r="Q2912" s="5">
        <f t="shared" si="182"/>
        <v>3.3333333333333335E-5</v>
      </c>
      <c r="R2912" s="6">
        <f t="shared" si="183"/>
        <v>1</v>
      </c>
      <c r="S2912" t="s">
        <v>8317</v>
      </c>
      <c r="T2912" t="s">
        <v>8318</v>
      </c>
    </row>
    <row r="2913" spans="1:20" ht="57.6" x14ac:dyDescent="0.3">
      <c r="A2913">
        <v>2911</v>
      </c>
      <c r="B2913" s="3" t="s">
        <v>2911</v>
      </c>
      <c r="C2913" s="3" t="s">
        <v>7021</v>
      </c>
      <c r="D2913">
        <v>1800</v>
      </c>
      <c r="E2913">
        <v>657</v>
      </c>
      <c r="F2913" t="s">
        <v>8221</v>
      </c>
      <c r="G2913" t="s">
        <v>8224</v>
      </c>
      <c r="H2913" t="s">
        <v>8246</v>
      </c>
      <c r="I2913">
        <v>1435429626</v>
      </c>
      <c r="J2913" s="10">
        <f t="shared" si="180"/>
        <v>42182.768819444449</v>
      </c>
      <c r="K2913">
        <v>1431973626</v>
      </c>
      <c r="L2913" s="10">
        <f t="shared" si="181"/>
        <v>42142.768819444449</v>
      </c>
      <c r="M2913" t="b">
        <v>0</v>
      </c>
      <c r="N2913">
        <v>14</v>
      </c>
      <c r="O2913" t="b">
        <v>0</v>
      </c>
      <c r="P2913" t="s">
        <v>8271</v>
      </c>
      <c r="Q2913" s="5">
        <f t="shared" si="182"/>
        <v>0.36499999999999999</v>
      </c>
      <c r="R2913" s="6">
        <f t="shared" si="183"/>
        <v>46.928571428571431</v>
      </c>
      <c r="S2913" t="s">
        <v>8317</v>
      </c>
      <c r="T2913" t="s">
        <v>8318</v>
      </c>
    </row>
    <row r="2914" spans="1:20" ht="43.2" x14ac:dyDescent="0.3">
      <c r="A2914">
        <v>2912</v>
      </c>
      <c r="B2914" s="3" t="s">
        <v>2912</v>
      </c>
      <c r="C2914" s="3" t="s">
        <v>7022</v>
      </c>
      <c r="D2914">
        <v>14440</v>
      </c>
      <c r="E2914">
        <v>2030</v>
      </c>
      <c r="F2914" t="s">
        <v>8221</v>
      </c>
      <c r="G2914" t="s">
        <v>8224</v>
      </c>
      <c r="H2914" t="s">
        <v>8246</v>
      </c>
      <c r="I2914">
        <v>1452827374</v>
      </c>
      <c r="J2914" s="10">
        <f t="shared" si="180"/>
        <v>42384.131643518514</v>
      </c>
      <c r="K2914">
        <v>1450235374</v>
      </c>
      <c r="L2914" s="10">
        <f t="shared" si="181"/>
        <v>42354.131643518514</v>
      </c>
      <c r="M2914" t="b">
        <v>0</v>
      </c>
      <c r="N2914">
        <v>26</v>
      </c>
      <c r="O2914" t="b">
        <v>0</v>
      </c>
      <c r="P2914" t="s">
        <v>8271</v>
      </c>
      <c r="Q2914" s="5">
        <f t="shared" si="182"/>
        <v>0.14058171745152354</v>
      </c>
      <c r="R2914" s="6">
        <f t="shared" si="183"/>
        <v>78.07692307692308</v>
      </c>
      <c r="S2914" t="s">
        <v>8317</v>
      </c>
      <c r="T2914" t="s">
        <v>8318</v>
      </c>
    </row>
    <row r="2915" spans="1:20" ht="43.2" x14ac:dyDescent="0.3">
      <c r="A2915">
        <v>2913</v>
      </c>
      <c r="B2915" s="3" t="s">
        <v>2913</v>
      </c>
      <c r="C2915" s="3" t="s">
        <v>7023</v>
      </c>
      <c r="D2915">
        <v>10000</v>
      </c>
      <c r="E2915">
        <v>2</v>
      </c>
      <c r="F2915" t="s">
        <v>8221</v>
      </c>
      <c r="G2915" t="s">
        <v>8224</v>
      </c>
      <c r="H2915" t="s">
        <v>8246</v>
      </c>
      <c r="I2915">
        <v>1410041339</v>
      </c>
      <c r="J2915" s="10">
        <f t="shared" si="180"/>
        <v>41888.922905092593</v>
      </c>
      <c r="K2915">
        <v>1404857339</v>
      </c>
      <c r="L2915" s="10">
        <f t="shared" si="181"/>
        <v>41828.922905092593</v>
      </c>
      <c r="M2915" t="b">
        <v>0</v>
      </c>
      <c r="N2915">
        <v>2</v>
      </c>
      <c r="O2915" t="b">
        <v>0</v>
      </c>
      <c r="P2915" t="s">
        <v>8271</v>
      </c>
      <c r="Q2915" s="5">
        <f t="shared" si="182"/>
        <v>2.0000000000000001E-4</v>
      </c>
      <c r="R2915" s="6">
        <f t="shared" si="183"/>
        <v>1</v>
      </c>
      <c r="S2915" t="s">
        <v>8317</v>
      </c>
      <c r="T2915" t="s">
        <v>8318</v>
      </c>
    </row>
    <row r="2916" spans="1:20" ht="28.8" x14ac:dyDescent="0.3">
      <c r="A2916">
        <v>2914</v>
      </c>
      <c r="B2916" s="3" t="s">
        <v>2914</v>
      </c>
      <c r="C2916" s="3" t="s">
        <v>7024</v>
      </c>
      <c r="D2916">
        <v>25000</v>
      </c>
      <c r="E2916">
        <v>1</v>
      </c>
      <c r="F2916" t="s">
        <v>8221</v>
      </c>
      <c r="G2916" t="s">
        <v>8225</v>
      </c>
      <c r="H2916" t="s">
        <v>8247</v>
      </c>
      <c r="I2916">
        <v>1426365994</v>
      </c>
      <c r="J2916" s="10">
        <f t="shared" si="180"/>
        <v>42077.865671296298</v>
      </c>
      <c r="K2916">
        <v>1421185594</v>
      </c>
      <c r="L2916" s="10">
        <f t="shared" si="181"/>
        <v>42017.907337962963</v>
      </c>
      <c r="M2916" t="b">
        <v>0</v>
      </c>
      <c r="N2916">
        <v>1</v>
      </c>
      <c r="O2916" t="b">
        <v>0</v>
      </c>
      <c r="P2916" t="s">
        <v>8271</v>
      </c>
      <c r="Q2916" s="5">
        <f t="shared" si="182"/>
        <v>4.0000000000000003E-5</v>
      </c>
      <c r="R2916" s="6">
        <f t="shared" si="183"/>
        <v>1</v>
      </c>
      <c r="S2916" t="s">
        <v>8317</v>
      </c>
      <c r="T2916" t="s">
        <v>8318</v>
      </c>
    </row>
    <row r="2917" spans="1:20" ht="43.2" x14ac:dyDescent="0.3">
      <c r="A2917">
        <v>2915</v>
      </c>
      <c r="B2917" s="3" t="s">
        <v>2915</v>
      </c>
      <c r="C2917" s="3" t="s">
        <v>7025</v>
      </c>
      <c r="D2917">
        <v>1000</v>
      </c>
      <c r="E2917">
        <v>611</v>
      </c>
      <c r="F2917" t="s">
        <v>8221</v>
      </c>
      <c r="G2917" t="s">
        <v>8225</v>
      </c>
      <c r="H2917" t="s">
        <v>8247</v>
      </c>
      <c r="I2917">
        <v>1458117190</v>
      </c>
      <c r="J2917" s="10">
        <f t="shared" si="180"/>
        <v>42445.356365740736</v>
      </c>
      <c r="K2917">
        <v>1455528790</v>
      </c>
      <c r="L2917" s="10">
        <f t="shared" si="181"/>
        <v>42415.398032407407</v>
      </c>
      <c r="M2917" t="b">
        <v>0</v>
      </c>
      <c r="N2917">
        <v>3</v>
      </c>
      <c r="O2917" t="b">
        <v>0</v>
      </c>
      <c r="P2917" t="s">
        <v>8271</v>
      </c>
      <c r="Q2917" s="5">
        <f t="shared" si="182"/>
        <v>0.61099999999999999</v>
      </c>
      <c r="R2917" s="6">
        <f t="shared" si="183"/>
        <v>203.66666666666666</v>
      </c>
      <c r="S2917" t="s">
        <v>8317</v>
      </c>
      <c r="T2917" t="s">
        <v>8318</v>
      </c>
    </row>
    <row r="2918" spans="1:20" ht="43.2" x14ac:dyDescent="0.3">
      <c r="A2918">
        <v>2916</v>
      </c>
      <c r="B2918" s="3" t="s">
        <v>2916</v>
      </c>
      <c r="C2918" s="3" t="s">
        <v>7026</v>
      </c>
      <c r="D2918">
        <v>1850</v>
      </c>
      <c r="E2918">
        <v>145</v>
      </c>
      <c r="F2918" t="s">
        <v>8221</v>
      </c>
      <c r="G2918" t="s">
        <v>8225</v>
      </c>
      <c r="H2918" t="s">
        <v>8247</v>
      </c>
      <c r="I2918">
        <v>1400498789</v>
      </c>
      <c r="J2918" s="10">
        <f t="shared" si="180"/>
        <v>41778.476724537039</v>
      </c>
      <c r="K2918">
        <v>1398511589</v>
      </c>
      <c r="L2918" s="10">
        <f t="shared" si="181"/>
        <v>41755.476724537039</v>
      </c>
      <c r="M2918" t="b">
        <v>0</v>
      </c>
      <c r="N2918">
        <v>7</v>
      </c>
      <c r="O2918" t="b">
        <v>0</v>
      </c>
      <c r="P2918" t="s">
        <v>8271</v>
      </c>
      <c r="Q2918" s="5">
        <f t="shared" si="182"/>
        <v>7.8378378378378383E-2</v>
      </c>
      <c r="R2918" s="6">
        <f t="shared" si="183"/>
        <v>20.714285714285715</v>
      </c>
      <c r="S2918" t="s">
        <v>8317</v>
      </c>
      <c r="T2918" t="s">
        <v>8318</v>
      </c>
    </row>
    <row r="2919" spans="1:20" ht="43.2" x14ac:dyDescent="0.3">
      <c r="A2919">
        <v>2917</v>
      </c>
      <c r="B2919" s="3" t="s">
        <v>2917</v>
      </c>
      <c r="C2919" s="3" t="s">
        <v>7027</v>
      </c>
      <c r="D2919">
        <v>2000</v>
      </c>
      <c r="E2919">
        <v>437</v>
      </c>
      <c r="F2919" t="s">
        <v>8221</v>
      </c>
      <c r="G2919" t="s">
        <v>8224</v>
      </c>
      <c r="H2919" t="s">
        <v>8246</v>
      </c>
      <c r="I2919">
        <v>1442381847</v>
      </c>
      <c r="J2919" s="10">
        <f t="shared" si="180"/>
        <v>42263.234340277777</v>
      </c>
      <c r="K2919">
        <v>1440826647</v>
      </c>
      <c r="L2919" s="10">
        <f t="shared" si="181"/>
        <v>42245.234340277777</v>
      </c>
      <c r="M2919" t="b">
        <v>0</v>
      </c>
      <c r="N2919">
        <v>9</v>
      </c>
      <c r="O2919" t="b">
        <v>0</v>
      </c>
      <c r="P2919" t="s">
        <v>8271</v>
      </c>
      <c r="Q2919" s="5">
        <f t="shared" si="182"/>
        <v>0.2185</v>
      </c>
      <c r="R2919" s="6">
        <f t="shared" si="183"/>
        <v>48.555555555555557</v>
      </c>
      <c r="S2919" t="s">
        <v>8317</v>
      </c>
      <c r="T2919" t="s">
        <v>8318</v>
      </c>
    </row>
    <row r="2920" spans="1:20" ht="43.2" x14ac:dyDescent="0.3">
      <c r="A2920">
        <v>2918</v>
      </c>
      <c r="B2920" s="3" t="s">
        <v>2918</v>
      </c>
      <c r="C2920" s="3" t="s">
        <v>7028</v>
      </c>
      <c r="D2920">
        <v>5000</v>
      </c>
      <c r="E2920">
        <v>1362</v>
      </c>
      <c r="F2920" t="s">
        <v>8221</v>
      </c>
      <c r="G2920" t="s">
        <v>8224</v>
      </c>
      <c r="H2920" t="s">
        <v>8246</v>
      </c>
      <c r="I2920">
        <v>1446131207</v>
      </c>
      <c r="J2920" s="10">
        <f t="shared" si="180"/>
        <v>42306.629710648151</v>
      </c>
      <c r="K2920">
        <v>1443712007</v>
      </c>
      <c r="L2920" s="10">
        <f t="shared" si="181"/>
        <v>42278.629710648151</v>
      </c>
      <c r="M2920" t="b">
        <v>0</v>
      </c>
      <c r="N2920">
        <v>20</v>
      </c>
      <c r="O2920" t="b">
        <v>0</v>
      </c>
      <c r="P2920" t="s">
        <v>8271</v>
      </c>
      <c r="Q2920" s="5">
        <f t="shared" si="182"/>
        <v>0.27239999999999998</v>
      </c>
      <c r="R2920" s="6">
        <f t="shared" si="183"/>
        <v>68.099999999999994</v>
      </c>
      <c r="S2920" t="s">
        <v>8317</v>
      </c>
      <c r="T2920" t="s">
        <v>8318</v>
      </c>
    </row>
    <row r="2921" spans="1:20" ht="43.2" x14ac:dyDescent="0.3">
      <c r="A2921">
        <v>2919</v>
      </c>
      <c r="B2921" s="3" t="s">
        <v>2919</v>
      </c>
      <c r="C2921" s="3" t="s">
        <v>7029</v>
      </c>
      <c r="D2921">
        <v>600</v>
      </c>
      <c r="E2921">
        <v>51</v>
      </c>
      <c r="F2921" t="s">
        <v>8221</v>
      </c>
      <c r="G2921" t="s">
        <v>8224</v>
      </c>
      <c r="H2921" t="s">
        <v>8246</v>
      </c>
      <c r="I2921">
        <v>1407250329</v>
      </c>
      <c r="J2921" s="10">
        <f t="shared" si="180"/>
        <v>41856.61954861111</v>
      </c>
      <c r="K2921">
        <v>1404658329</v>
      </c>
      <c r="L2921" s="10">
        <f t="shared" si="181"/>
        <v>41826.61954861111</v>
      </c>
      <c r="M2921" t="b">
        <v>0</v>
      </c>
      <c r="N2921">
        <v>6</v>
      </c>
      <c r="O2921" t="b">
        <v>0</v>
      </c>
      <c r="P2921" t="s">
        <v>8271</v>
      </c>
      <c r="Q2921" s="5">
        <f t="shared" si="182"/>
        <v>8.5000000000000006E-2</v>
      </c>
      <c r="R2921" s="6">
        <f t="shared" si="183"/>
        <v>8.5</v>
      </c>
      <c r="S2921" t="s">
        <v>8317</v>
      </c>
      <c r="T2921" t="s">
        <v>8318</v>
      </c>
    </row>
    <row r="2922" spans="1:20" ht="43.2" x14ac:dyDescent="0.3">
      <c r="A2922">
        <v>2920</v>
      </c>
      <c r="B2922" s="3" t="s">
        <v>2920</v>
      </c>
      <c r="C2922" s="3" t="s">
        <v>7030</v>
      </c>
      <c r="D2922">
        <v>2500</v>
      </c>
      <c r="E2922">
        <v>671</v>
      </c>
      <c r="F2922" t="s">
        <v>8221</v>
      </c>
      <c r="G2922" t="s">
        <v>8229</v>
      </c>
      <c r="H2922" t="s">
        <v>8251</v>
      </c>
      <c r="I2922">
        <v>1427306470</v>
      </c>
      <c r="J2922" s="10">
        <f t="shared" si="180"/>
        <v>42088.750810185185</v>
      </c>
      <c r="K2922">
        <v>1424718070</v>
      </c>
      <c r="L2922" s="10">
        <f t="shared" si="181"/>
        <v>42058.792476851857</v>
      </c>
      <c r="M2922" t="b">
        <v>0</v>
      </c>
      <c r="N2922">
        <v>13</v>
      </c>
      <c r="O2922" t="b">
        <v>0</v>
      </c>
      <c r="P2922" t="s">
        <v>8271</v>
      </c>
      <c r="Q2922" s="5">
        <f t="shared" si="182"/>
        <v>0.26840000000000003</v>
      </c>
      <c r="R2922" s="6">
        <f t="shared" si="183"/>
        <v>51.615384615384613</v>
      </c>
      <c r="S2922" t="s">
        <v>8317</v>
      </c>
      <c r="T2922" t="s">
        <v>8318</v>
      </c>
    </row>
    <row r="2923" spans="1:20" ht="28.8" x14ac:dyDescent="0.3">
      <c r="A2923">
        <v>2921</v>
      </c>
      <c r="B2923" s="3" t="s">
        <v>2921</v>
      </c>
      <c r="C2923" s="3" t="s">
        <v>7031</v>
      </c>
      <c r="D2923">
        <v>100</v>
      </c>
      <c r="E2923">
        <v>129</v>
      </c>
      <c r="F2923" t="s">
        <v>8219</v>
      </c>
      <c r="G2923" t="s">
        <v>8224</v>
      </c>
      <c r="H2923" t="s">
        <v>8246</v>
      </c>
      <c r="I2923">
        <v>1411679804</v>
      </c>
      <c r="J2923" s="10">
        <f t="shared" si="180"/>
        <v>41907.886620370373</v>
      </c>
      <c r="K2923">
        <v>1409087804</v>
      </c>
      <c r="L2923" s="10">
        <f t="shared" si="181"/>
        <v>41877.886620370373</v>
      </c>
      <c r="M2923" t="b">
        <v>0</v>
      </c>
      <c r="N2923">
        <v>3</v>
      </c>
      <c r="O2923" t="b">
        <v>1</v>
      </c>
      <c r="P2923" t="s">
        <v>8305</v>
      </c>
      <c r="Q2923" s="5">
        <f t="shared" si="182"/>
        <v>1.29</v>
      </c>
      <c r="R2923" s="6">
        <f t="shared" si="183"/>
        <v>43</v>
      </c>
      <c r="S2923" t="s">
        <v>8317</v>
      </c>
      <c r="T2923" t="s">
        <v>8359</v>
      </c>
    </row>
    <row r="2924" spans="1:20" ht="43.2" x14ac:dyDescent="0.3">
      <c r="A2924">
        <v>2922</v>
      </c>
      <c r="B2924" s="3" t="s">
        <v>2922</v>
      </c>
      <c r="C2924" s="3" t="s">
        <v>7032</v>
      </c>
      <c r="D2924">
        <v>500</v>
      </c>
      <c r="E2924">
        <v>500</v>
      </c>
      <c r="F2924" t="s">
        <v>8219</v>
      </c>
      <c r="G2924" t="s">
        <v>8225</v>
      </c>
      <c r="H2924" t="s">
        <v>8247</v>
      </c>
      <c r="I2924">
        <v>1431982727</v>
      </c>
      <c r="J2924" s="10">
        <f t="shared" si="180"/>
        <v>42142.874155092592</v>
      </c>
      <c r="K2924">
        <v>1428094727</v>
      </c>
      <c r="L2924" s="10">
        <f t="shared" si="181"/>
        <v>42097.874155092592</v>
      </c>
      <c r="M2924" t="b">
        <v>0</v>
      </c>
      <c r="N2924">
        <v>6</v>
      </c>
      <c r="O2924" t="b">
        <v>1</v>
      </c>
      <c r="P2924" t="s">
        <v>8305</v>
      </c>
      <c r="Q2924" s="5">
        <f t="shared" si="182"/>
        <v>1</v>
      </c>
      <c r="R2924" s="6">
        <f t="shared" si="183"/>
        <v>83.333333333333329</v>
      </c>
      <c r="S2924" t="s">
        <v>8317</v>
      </c>
      <c r="T2924" t="s">
        <v>8359</v>
      </c>
    </row>
    <row r="2925" spans="1:20" ht="43.2" x14ac:dyDescent="0.3">
      <c r="A2925">
        <v>2923</v>
      </c>
      <c r="B2925" s="3" t="s">
        <v>2923</v>
      </c>
      <c r="C2925" s="3" t="s">
        <v>7033</v>
      </c>
      <c r="D2925">
        <v>300</v>
      </c>
      <c r="E2925">
        <v>300</v>
      </c>
      <c r="F2925" t="s">
        <v>8219</v>
      </c>
      <c r="G2925" t="s">
        <v>8224</v>
      </c>
      <c r="H2925" t="s">
        <v>8246</v>
      </c>
      <c r="I2925">
        <v>1422068400</v>
      </c>
      <c r="J2925" s="10">
        <f t="shared" si="180"/>
        <v>42028.125</v>
      </c>
      <c r="K2925">
        <v>1420774779</v>
      </c>
      <c r="L2925" s="10">
        <f t="shared" si="181"/>
        <v>42013.15253472222</v>
      </c>
      <c r="M2925" t="b">
        <v>0</v>
      </c>
      <c r="N2925">
        <v>10</v>
      </c>
      <c r="O2925" t="b">
        <v>1</v>
      </c>
      <c r="P2925" t="s">
        <v>8305</v>
      </c>
      <c r="Q2925" s="5">
        <f t="shared" si="182"/>
        <v>1</v>
      </c>
      <c r="R2925" s="6">
        <f t="shared" si="183"/>
        <v>30</v>
      </c>
      <c r="S2925" t="s">
        <v>8317</v>
      </c>
      <c r="T2925" t="s">
        <v>8359</v>
      </c>
    </row>
    <row r="2926" spans="1:20" ht="43.2" x14ac:dyDescent="0.3">
      <c r="A2926">
        <v>2924</v>
      </c>
      <c r="B2926" s="3" t="s">
        <v>2924</v>
      </c>
      <c r="C2926" s="3" t="s">
        <v>7034</v>
      </c>
      <c r="D2926">
        <v>25000</v>
      </c>
      <c r="E2926">
        <v>25800</v>
      </c>
      <c r="F2926" t="s">
        <v>8219</v>
      </c>
      <c r="G2926" t="s">
        <v>8224</v>
      </c>
      <c r="H2926" t="s">
        <v>8246</v>
      </c>
      <c r="I2926">
        <v>1431143940</v>
      </c>
      <c r="J2926" s="10">
        <f t="shared" si="180"/>
        <v>42133.165972222225</v>
      </c>
      <c r="K2926">
        <v>1428585710</v>
      </c>
      <c r="L2926" s="10">
        <f t="shared" si="181"/>
        <v>42103.556828703702</v>
      </c>
      <c r="M2926" t="b">
        <v>0</v>
      </c>
      <c r="N2926">
        <v>147</v>
      </c>
      <c r="O2926" t="b">
        <v>1</v>
      </c>
      <c r="P2926" t="s">
        <v>8305</v>
      </c>
      <c r="Q2926" s="5">
        <f t="shared" si="182"/>
        <v>1.032</v>
      </c>
      <c r="R2926" s="6">
        <f t="shared" si="183"/>
        <v>175.51020408163265</v>
      </c>
      <c r="S2926" t="s">
        <v>8317</v>
      </c>
      <c r="T2926" t="s">
        <v>8359</v>
      </c>
    </row>
    <row r="2927" spans="1:20" ht="43.2" x14ac:dyDescent="0.3">
      <c r="A2927">
        <v>2925</v>
      </c>
      <c r="B2927" s="3" t="s">
        <v>2925</v>
      </c>
      <c r="C2927" s="3" t="s">
        <v>7035</v>
      </c>
      <c r="D2927">
        <v>45000</v>
      </c>
      <c r="E2927">
        <v>46100.69</v>
      </c>
      <c r="F2927" t="s">
        <v>8219</v>
      </c>
      <c r="G2927" t="s">
        <v>8224</v>
      </c>
      <c r="H2927" t="s">
        <v>8246</v>
      </c>
      <c r="I2927">
        <v>1410444068</v>
      </c>
      <c r="J2927" s="10">
        <f t="shared" si="180"/>
        <v>41893.584120370368</v>
      </c>
      <c r="K2927">
        <v>1407852068</v>
      </c>
      <c r="L2927" s="10">
        <f t="shared" si="181"/>
        <v>41863.584120370368</v>
      </c>
      <c r="M2927" t="b">
        <v>0</v>
      </c>
      <c r="N2927">
        <v>199</v>
      </c>
      <c r="O2927" t="b">
        <v>1</v>
      </c>
      <c r="P2927" t="s">
        <v>8305</v>
      </c>
      <c r="Q2927" s="5">
        <f t="shared" si="182"/>
        <v>1.0244597777777777</v>
      </c>
      <c r="R2927" s="6">
        <f t="shared" si="183"/>
        <v>231.66175879396985</v>
      </c>
      <c r="S2927" t="s">
        <v>8317</v>
      </c>
      <c r="T2927" t="s">
        <v>8359</v>
      </c>
    </row>
    <row r="2928" spans="1:20" ht="43.2" x14ac:dyDescent="0.3">
      <c r="A2928">
        <v>2926</v>
      </c>
      <c r="B2928" s="3" t="s">
        <v>2926</v>
      </c>
      <c r="C2928" s="3" t="s">
        <v>7036</v>
      </c>
      <c r="D2928">
        <v>3000</v>
      </c>
      <c r="E2928">
        <v>3750</v>
      </c>
      <c r="F2928" t="s">
        <v>8219</v>
      </c>
      <c r="G2928" t="s">
        <v>8224</v>
      </c>
      <c r="H2928" t="s">
        <v>8246</v>
      </c>
      <c r="I2928">
        <v>1424715779</v>
      </c>
      <c r="J2928" s="10">
        <f t="shared" si="180"/>
        <v>42058.765960648147</v>
      </c>
      <c r="K2928">
        <v>1423506179</v>
      </c>
      <c r="L2928" s="10">
        <f t="shared" si="181"/>
        <v>42044.765960648147</v>
      </c>
      <c r="M2928" t="b">
        <v>0</v>
      </c>
      <c r="N2928">
        <v>50</v>
      </c>
      <c r="O2928" t="b">
        <v>1</v>
      </c>
      <c r="P2928" t="s">
        <v>8305</v>
      </c>
      <c r="Q2928" s="5">
        <f t="shared" si="182"/>
        <v>1.25</v>
      </c>
      <c r="R2928" s="6">
        <f t="shared" si="183"/>
        <v>75</v>
      </c>
      <c r="S2928" t="s">
        <v>8317</v>
      </c>
      <c r="T2928" t="s">
        <v>8359</v>
      </c>
    </row>
    <row r="2929" spans="1:20" ht="43.2" x14ac:dyDescent="0.3">
      <c r="A2929">
        <v>2927</v>
      </c>
      <c r="B2929" s="3" t="s">
        <v>2927</v>
      </c>
      <c r="C2929" s="3" t="s">
        <v>7037</v>
      </c>
      <c r="D2929">
        <v>1800</v>
      </c>
      <c r="E2929">
        <v>2355</v>
      </c>
      <c r="F2929" t="s">
        <v>8219</v>
      </c>
      <c r="G2929" t="s">
        <v>8224</v>
      </c>
      <c r="H2929" t="s">
        <v>8246</v>
      </c>
      <c r="I2929">
        <v>1405400400</v>
      </c>
      <c r="J2929" s="10">
        <f t="shared" si="180"/>
        <v>41835.208333333336</v>
      </c>
      <c r="K2929">
        <v>1402934629</v>
      </c>
      <c r="L2929" s="10">
        <f t="shared" si="181"/>
        <v>41806.669317129628</v>
      </c>
      <c r="M2929" t="b">
        <v>0</v>
      </c>
      <c r="N2929">
        <v>21</v>
      </c>
      <c r="O2929" t="b">
        <v>1</v>
      </c>
      <c r="P2929" t="s">
        <v>8305</v>
      </c>
      <c r="Q2929" s="5">
        <f t="shared" si="182"/>
        <v>1.3083333333333333</v>
      </c>
      <c r="R2929" s="6">
        <f t="shared" si="183"/>
        <v>112.14285714285714</v>
      </c>
      <c r="S2929" t="s">
        <v>8317</v>
      </c>
      <c r="T2929" t="s">
        <v>8359</v>
      </c>
    </row>
    <row r="2930" spans="1:20" ht="28.8" x14ac:dyDescent="0.3">
      <c r="A2930">
        <v>2928</v>
      </c>
      <c r="B2930" s="3" t="s">
        <v>2928</v>
      </c>
      <c r="C2930" s="3" t="s">
        <v>7038</v>
      </c>
      <c r="D2930">
        <v>1000</v>
      </c>
      <c r="E2930">
        <v>1000</v>
      </c>
      <c r="F2930" t="s">
        <v>8219</v>
      </c>
      <c r="G2930" t="s">
        <v>8224</v>
      </c>
      <c r="H2930" t="s">
        <v>8246</v>
      </c>
      <c r="I2930">
        <v>1457135846</v>
      </c>
      <c r="J2930" s="10">
        <f t="shared" si="180"/>
        <v>42433.998217592598</v>
      </c>
      <c r="K2930">
        <v>1454543846</v>
      </c>
      <c r="L2930" s="10">
        <f t="shared" si="181"/>
        <v>42403.998217592598</v>
      </c>
      <c r="M2930" t="b">
        <v>0</v>
      </c>
      <c r="N2930">
        <v>24</v>
      </c>
      <c r="O2930" t="b">
        <v>1</v>
      </c>
      <c r="P2930" t="s">
        <v>8305</v>
      </c>
      <c r="Q2930" s="5">
        <f t="shared" si="182"/>
        <v>1</v>
      </c>
      <c r="R2930" s="6">
        <f t="shared" si="183"/>
        <v>41.666666666666664</v>
      </c>
      <c r="S2930" t="s">
        <v>8317</v>
      </c>
      <c r="T2930" t="s">
        <v>8359</v>
      </c>
    </row>
    <row r="2931" spans="1:20" ht="43.2" x14ac:dyDescent="0.3">
      <c r="A2931">
        <v>2929</v>
      </c>
      <c r="B2931" s="3" t="s">
        <v>2929</v>
      </c>
      <c r="C2931" s="3" t="s">
        <v>7039</v>
      </c>
      <c r="D2931">
        <v>8000</v>
      </c>
      <c r="E2931">
        <v>8165.55</v>
      </c>
      <c r="F2931" t="s">
        <v>8219</v>
      </c>
      <c r="G2931" t="s">
        <v>8224</v>
      </c>
      <c r="H2931" t="s">
        <v>8246</v>
      </c>
      <c r="I2931">
        <v>1401024758</v>
      </c>
      <c r="J2931" s="10">
        <f t="shared" si="180"/>
        <v>41784.564328703702</v>
      </c>
      <c r="K2931">
        <v>1398432758</v>
      </c>
      <c r="L2931" s="10">
        <f t="shared" si="181"/>
        <v>41754.564328703702</v>
      </c>
      <c r="M2931" t="b">
        <v>0</v>
      </c>
      <c r="N2931">
        <v>32</v>
      </c>
      <c r="O2931" t="b">
        <v>1</v>
      </c>
      <c r="P2931" t="s">
        <v>8305</v>
      </c>
      <c r="Q2931" s="5">
        <f t="shared" si="182"/>
        <v>1.02069375</v>
      </c>
      <c r="R2931" s="6">
        <f t="shared" si="183"/>
        <v>255.17343750000001</v>
      </c>
      <c r="S2931" t="s">
        <v>8317</v>
      </c>
      <c r="T2931" t="s">
        <v>8359</v>
      </c>
    </row>
    <row r="2932" spans="1:20" ht="43.2" x14ac:dyDescent="0.3">
      <c r="A2932">
        <v>2930</v>
      </c>
      <c r="B2932" s="3" t="s">
        <v>2930</v>
      </c>
      <c r="C2932" s="3" t="s">
        <v>7040</v>
      </c>
      <c r="D2932">
        <v>10000</v>
      </c>
      <c r="E2932">
        <v>10092</v>
      </c>
      <c r="F2932" t="s">
        <v>8219</v>
      </c>
      <c r="G2932" t="s">
        <v>8225</v>
      </c>
      <c r="H2932" t="s">
        <v>8247</v>
      </c>
      <c r="I2932">
        <v>1431007264</v>
      </c>
      <c r="J2932" s="10">
        <f t="shared" si="180"/>
        <v>42131.584074074075</v>
      </c>
      <c r="K2932">
        <v>1428415264</v>
      </c>
      <c r="L2932" s="10">
        <f t="shared" si="181"/>
        <v>42101.584074074075</v>
      </c>
      <c r="M2932" t="b">
        <v>0</v>
      </c>
      <c r="N2932">
        <v>62</v>
      </c>
      <c r="O2932" t="b">
        <v>1</v>
      </c>
      <c r="P2932" t="s">
        <v>8305</v>
      </c>
      <c r="Q2932" s="5">
        <f t="shared" si="182"/>
        <v>1.0092000000000001</v>
      </c>
      <c r="R2932" s="6">
        <f t="shared" si="183"/>
        <v>162.7741935483871</v>
      </c>
      <c r="S2932" t="s">
        <v>8317</v>
      </c>
      <c r="T2932" t="s">
        <v>8359</v>
      </c>
    </row>
    <row r="2933" spans="1:20" ht="43.2" x14ac:dyDescent="0.3">
      <c r="A2933">
        <v>2931</v>
      </c>
      <c r="B2933" s="3" t="s">
        <v>2931</v>
      </c>
      <c r="C2933" s="3" t="s">
        <v>7041</v>
      </c>
      <c r="D2933">
        <v>750</v>
      </c>
      <c r="E2933">
        <v>795</v>
      </c>
      <c r="F2933" t="s">
        <v>8219</v>
      </c>
      <c r="G2933" t="s">
        <v>8229</v>
      </c>
      <c r="H2933" t="s">
        <v>8251</v>
      </c>
      <c r="I2933">
        <v>1410761280</v>
      </c>
      <c r="J2933" s="10">
        <f t="shared" si="180"/>
        <v>41897.255555555559</v>
      </c>
      <c r="K2933">
        <v>1408604363</v>
      </c>
      <c r="L2933" s="10">
        <f t="shared" si="181"/>
        <v>41872.291238425925</v>
      </c>
      <c r="M2933" t="b">
        <v>0</v>
      </c>
      <c r="N2933">
        <v>9</v>
      </c>
      <c r="O2933" t="b">
        <v>1</v>
      </c>
      <c r="P2933" t="s">
        <v>8305</v>
      </c>
      <c r="Q2933" s="5">
        <f t="shared" si="182"/>
        <v>1.06</v>
      </c>
      <c r="R2933" s="6">
        <f t="shared" si="183"/>
        <v>88.333333333333329</v>
      </c>
      <c r="S2933" t="s">
        <v>8317</v>
      </c>
      <c r="T2933" t="s">
        <v>8359</v>
      </c>
    </row>
    <row r="2934" spans="1:20" ht="43.2" x14ac:dyDescent="0.3">
      <c r="A2934">
        <v>2932</v>
      </c>
      <c r="B2934" s="3" t="s">
        <v>2932</v>
      </c>
      <c r="C2934" s="3" t="s">
        <v>7042</v>
      </c>
      <c r="D2934">
        <v>3100</v>
      </c>
      <c r="E2934">
        <v>3258</v>
      </c>
      <c r="F2934" t="s">
        <v>8219</v>
      </c>
      <c r="G2934" t="s">
        <v>8226</v>
      </c>
      <c r="H2934" t="s">
        <v>8248</v>
      </c>
      <c r="I2934">
        <v>1424516400</v>
      </c>
      <c r="J2934" s="10">
        <f t="shared" si="180"/>
        <v>42056.458333333328</v>
      </c>
      <c r="K2934">
        <v>1421812637</v>
      </c>
      <c r="L2934" s="10">
        <f t="shared" si="181"/>
        <v>42025.164780092593</v>
      </c>
      <c r="M2934" t="b">
        <v>0</v>
      </c>
      <c r="N2934">
        <v>38</v>
      </c>
      <c r="O2934" t="b">
        <v>1</v>
      </c>
      <c r="P2934" t="s">
        <v>8305</v>
      </c>
      <c r="Q2934" s="5">
        <f t="shared" si="182"/>
        <v>1.0509677419354839</v>
      </c>
      <c r="R2934" s="6">
        <f t="shared" si="183"/>
        <v>85.736842105263165</v>
      </c>
      <c r="S2934" t="s">
        <v>8317</v>
      </c>
      <c r="T2934" t="s">
        <v>8359</v>
      </c>
    </row>
    <row r="2935" spans="1:20" ht="43.2" x14ac:dyDescent="0.3">
      <c r="A2935">
        <v>2933</v>
      </c>
      <c r="B2935" s="3" t="s">
        <v>2933</v>
      </c>
      <c r="C2935" s="3" t="s">
        <v>7043</v>
      </c>
      <c r="D2935">
        <v>2500</v>
      </c>
      <c r="E2935">
        <v>2569</v>
      </c>
      <c r="F2935" t="s">
        <v>8219</v>
      </c>
      <c r="G2935" t="s">
        <v>8224</v>
      </c>
      <c r="H2935" t="s">
        <v>8246</v>
      </c>
      <c r="I2935">
        <v>1465081053</v>
      </c>
      <c r="J2935" s="10">
        <f t="shared" si="180"/>
        <v>42525.956631944442</v>
      </c>
      <c r="K2935">
        <v>1462489053</v>
      </c>
      <c r="L2935" s="10">
        <f t="shared" si="181"/>
        <v>42495.956631944442</v>
      </c>
      <c r="M2935" t="b">
        <v>0</v>
      </c>
      <c r="N2935">
        <v>54</v>
      </c>
      <c r="O2935" t="b">
        <v>1</v>
      </c>
      <c r="P2935" t="s">
        <v>8305</v>
      </c>
      <c r="Q2935" s="5">
        <f t="shared" si="182"/>
        <v>1.0276000000000001</v>
      </c>
      <c r="R2935" s="6">
        <f t="shared" si="183"/>
        <v>47.574074074074076</v>
      </c>
      <c r="S2935" t="s">
        <v>8317</v>
      </c>
      <c r="T2935" t="s">
        <v>8359</v>
      </c>
    </row>
    <row r="2936" spans="1:20" ht="43.2" x14ac:dyDescent="0.3">
      <c r="A2936">
        <v>2934</v>
      </c>
      <c r="B2936" s="3" t="s">
        <v>2934</v>
      </c>
      <c r="C2936" s="3" t="s">
        <v>7044</v>
      </c>
      <c r="D2936">
        <v>2500</v>
      </c>
      <c r="E2936">
        <v>2700</v>
      </c>
      <c r="F2936" t="s">
        <v>8219</v>
      </c>
      <c r="G2936" t="s">
        <v>8229</v>
      </c>
      <c r="H2936" t="s">
        <v>8251</v>
      </c>
      <c r="I2936">
        <v>1402845364</v>
      </c>
      <c r="J2936" s="10">
        <f t="shared" si="180"/>
        <v>41805.636157407411</v>
      </c>
      <c r="K2936">
        <v>1400253364</v>
      </c>
      <c r="L2936" s="10">
        <f t="shared" si="181"/>
        <v>41775.636157407411</v>
      </c>
      <c r="M2936" t="b">
        <v>0</v>
      </c>
      <c r="N2936">
        <v>37</v>
      </c>
      <c r="O2936" t="b">
        <v>1</v>
      </c>
      <c r="P2936" t="s">
        <v>8305</v>
      </c>
      <c r="Q2936" s="5">
        <f t="shared" si="182"/>
        <v>1.08</v>
      </c>
      <c r="R2936" s="6">
        <f t="shared" si="183"/>
        <v>72.972972972972968</v>
      </c>
      <c r="S2936" t="s">
        <v>8317</v>
      </c>
      <c r="T2936" t="s">
        <v>8359</v>
      </c>
    </row>
    <row r="2937" spans="1:20" ht="43.2" x14ac:dyDescent="0.3">
      <c r="A2937">
        <v>2935</v>
      </c>
      <c r="B2937" s="3" t="s">
        <v>2935</v>
      </c>
      <c r="C2937" s="3" t="s">
        <v>7045</v>
      </c>
      <c r="D2937">
        <v>3500</v>
      </c>
      <c r="E2937">
        <v>3531</v>
      </c>
      <c r="F2937" t="s">
        <v>8219</v>
      </c>
      <c r="G2937" t="s">
        <v>8224</v>
      </c>
      <c r="H2937" t="s">
        <v>8246</v>
      </c>
      <c r="I2937">
        <v>1472490000</v>
      </c>
      <c r="J2937" s="10">
        <f t="shared" si="180"/>
        <v>42611.708333333328</v>
      </c>
      <c r="K2937">
        <v>1467468008</v>
      </c>
      <c r="L2937" s="10">
        <f t="shared" si="181"/>
        <v>42553.583425925928</v>
      </c>
      <c r="M2937" t="b">
        <v>0</v>
      </c>
      <c r="N2937">
        <v>39</v>
      </c>
      <c r="O2937" t="b">
        <v>1</v>
      </c>
      <c r="P2937" t="s">
        <v>8305</v>
      </c>
      <c r="Q2937" s="5">
        <f t="shared" si="182"/>
        <v>1.0088571428571429</v>
      </c>
      <c r="R2937" s="6">
        <f t="shared" si="183"/>
        <v>90.538461538461533</v>
      </c>
      <c r="S2937" t="s">
        <v>8317</v>
      </c>
      <c r="T2937" t="s">
        <v>8359</v>
      </c>
    </row>
    <row r="2938" spans="1:20" ht="43.2" x14ac:dyDescent="0.3">
      <c r="A2938">
        <v>2936</v>
      </c>
      <c r="B2938" s="3" t="s">
        <v>2936</v>
      </c>
      <c r="C2938" s="3" t="s">
        <v>7046</v>
      </c>
      <c r="D2938">
        <v>1000</v>
      </c>
      <c r="E2938">
        <v>1280</v>
      </c>
      <c r="F2938" t="s">
        <v>8219</v>
      </c>
      <c r="G2938" t="s">
        <v>8224</v>
      </c>
      <c r="H2938" t="s">
        <v>8246</v>
      </c>
      <c r="I2938">
        <v>1413176340</v>
      </c>
      <c r="J2938" s="10">
        <f t="shared" si="180"/>
        <v>41925.207638888889</v>
      </c>
      <c r="K2938">
        <v>1412091423</v>
      </c>
      <c r="L2938" s="10">
        <f t="shared" si="181"/>
        <v>41912.650729166664</v>
      </c>
      <c r="M2938" t="b">
        <v>0</v>
      </c>
      <c r="N2938">
        <v>34</v>
      </c>
      <c r="O2938" t="b">
        <v>1</v>
      </c>
      <c r="P2938" t="s">
        <v>8305</v>
      </c>
      <c r="Q2938" s="5">
        <f t="shared" si="182"/>
        <v>1.28</v>
      </c>
      <c r="R2938" s="6">
        <f t="shared" si="183"/>
        <v>37.647058823529413</v>
      </c>
      <c r="S2938" t="s">
        <v>8317</v>
      </c>
      <c r="T2938" t="s">
        <v>8359</v>
      </c>
    </row>
    <row r="2939" spans="1:20" ht="28.8" x14ac:dyDescent="0.3">
      <c r="A2939">
        <v>2937</v>
      </c>
      <c r="B2939" s="3" t="s">
        <v>2937</v>
      </c>
      <c r="C2939" s="3" t="s">
        <v>7047</v>
      </c>
      <c r="D2939">
        <v>1500</v>
      </c>
      <c r="E2939">
        <v>2000</v>
      </c>
      <c r="F2939" t="s">
        <v>8219</v>
      </c>
      <c r="G2939" t="s">
        <v>8225</v>
      </c>
      <c r="H2939" t="s">
        <v>8247</v>
      </c>
      <c r="I2939">
        <v>1405249113</v>
      </c>
      <c r="J2939" s="10">
        <f t="shared" si="180"/>
        <v>41833.457326388889</v>
      </c>
      <c r="K2939">
        <v>1402657113</v>
      </c>
      <c r="L2939" s="10">
        <f t="shared" si="181"/>
        <v>41803.457326388889</v>
      </c>
      <c r="M2939" t="b">
        <v>0</v>
      </c>
      <c r="N2939">
        <v>55</v>
      </c>
      <c r="O2939" t="b">
        <v>1</v>
      </c>
      <c r="P2939" t="s">
        <v>8305</v>
      </c>
      <c r="Q2939" s="5">
        <f t="shared" si="182"/>
        <v>1.3333333333333333</v>
      </c>
      <c r="R2939" s="6">
        <f t="shared" si="183"/>
        <v>36.363636363636367</v>
      </c>
      <c r="S2939" t="s">
        <v>8317</v>
      </c>
      <c r="T2939" t="s">
        <v>8359</v>
      </c>
    </row>
    <row r="2940" spans="1:20" ht="43.2" x14ac:dyDescent="0.3">
      <c r="A2940">
        <v>2938</v>
      </c>
      <c r="B2940" s="3" t="s">
        <v>2938</v>
      </c>
      <c r="C2940" s="3" t="s">
        <v>7048</v>
      </c>
      <c r="D2940">
        <v>4000</v>
      </c>
      <c r="E2940">
        <v>4055</v>
      </c>
      <c r="F2940" t="s">
        <v>8219</v>
      </c>
      <c r="G2940" t="s">
        <v>8224</v>
      </c>
      <c r="H2940" t="s">
        <v>8246</v>
      </c>
      <c r="I2940">
        <v>1422636814</v>
      </c>
      <c r="J2940" s="10">
        <f t="shared" si="180"/>
        <v>42034.703865740739</v>
      </c>
      <c r="K2940">
        <v>1420044814</v>
      </c>
      <c r="L2940" s="10">
        <f t="shared" si="181"/>
        <v>42004.703865740739</v>
      </c>
      <c r="M2940" t="b">
        <v>0</v>
      </c>
      <c r="N2940">
        <v>32</v>
      </c>
      <c r="O2940" t="b">
        <v>1</v>
      </c>
      <c r="P2940" t="s">
        <v>8305</v>
      </c>
      <c r="Q2940" s="5">
        <f t="shared" si="182"/>
        <v>1.0137499999999999</v>
      </c>
      <c r="R2940" s="6">
        <f t="shared" si="183"/>
        <v>126.71875</v>
      </c>
      <c r="S2940" t="s">
        <v>8317</v>
      </c>
      <c r="T2940" t="s">
        <v>8359</v>
      </c>
    </row>
    <row r="2941" spans="1:20" ht="43.2" x14ac:dyDescent="0.3">
      <c r="A2941">
        <v>2939</v>
      </c>
      <c r="B2941" s="3" t="s">
        <v>2939</v>
      </c>
      <c r="C2941" s="3" t="s">
        <v>7049</v>
      </c>
      <c r="D2941">
        <v>8000</v>
      </c>
      <c r="E2941">
        <v>8230</v>
      </c>
      <c r="F2941" t="s">
        <v>8219</v>
      </c>
      <c r="G2941" t="s">
        <v>8224</v>
      </c>
      <c r="H2941" t="s">
        <v>8246</v>
      </c>
      <c r="I2941">
        <v>1409187600</v>
      </c>
      <c r="J2941" s="10">
        <f t="shared" si="180"/>
        <v>41879.041666666664</v>
      </c>
      <c r="K2941">
        <v>1406316312</v>
      </c>
      <c r="L2941" s="10">
        <f t="shared" si="181"/>
        <v>41845.809166666666</v>
      </c>
      <c r="M2941" t="b">
        <v>0</v>
      </c>
      <c r="N2941">
        <v>25</v>
      </c>
      <c r="O2941" t="b">
        <v>1</v>
      </c>
      <c r="P2941" t="s">
        <v>8305</v>
      </c>
      <c r="Q2941" s="5">
        <f t="shared" si="182"/>
        <v>1.0287500000000001</v>
      </c>
      <c r="R2941" s="6">
        <f t="shared" si="183"/>
        <v>329.2</v>
      </c>
      <c r="S2941" t="s">
        <v>8317</v>
      </c>
      <c r="T2941" t="s">
        <v>8359</v>
      </c>
    </row>
    <row r="2942" spans="1:20" ht="43.2" x14ac:dyDescent="0.3">
      <c r="A2942">
        <v>2940</v>
      </c>
      <c r="B2942" s="3" t="s">
        <v>2940</v>
      </c>
      <c r="C2942" s="3" t="s">
        <v>7050</v>
      </c>
      <c r="D2942">
        <v>2500</v>
      </c>
      <c r="E2942">
        <v>2681</v>
      </c>
      <c r="F2942" t="s">
        <v>8219</v>
      </c>
      <c r="G2942" t="s">
        <v>8224</v>
      </c>
      <c r="H2942" t="s">
        <v>8246</v>
      </c>
      <c r="I2942">
        <v>1421606018</v>
      </c>
      <c r="J2942" s="10">
        <f t="shared" si="180"/>
        <v>42022.773356481484</v>
      </c>
      <c r="K2942">
        <v>1418150018</v>
      </c>
      <c r="L2942" s="10">
        <f t="shared" si="181"/>
        <v>41982.773356481484</v>
      </c>
      <c r="M2942" t="b">
        <v>0</v>
      </c>
      <c r="N2942">
        <v>33</v>
      </c>
      <c r="O2942" t="b">
        <v>1</v>
      </c>
      <c r="P2942" t="s">
        <v>8305</v>
      </c>
      <c r="Q2942" s="5">
        <f t="shared" si="182"/>
        <v>1.0724</v>
      </c>
      <c r="R2942" s="6">
        <f t="shared" si="183"/>
        <v>81.242424242424249</v>
      </c>
      <c r="S2942" t="s">
        <v>8317</v>
      </c>
      <c r="T2942" t="s">
        <v>8359</v>
      </c>
    </row>
    <row r="2943" spans="1:20" ht="43.2" x14ac:dyDescent="0.3">
      <c r="A2943">
        <v>2941</v>
      </c>
      <c r="B2943" s="3" t="s">
        <v>2941</v>
      </c>
      <c r="C2943" s="3" t="s">
        <v>7051</v>
      </c>
      <c r="D2943">
        <v>25000</v>
      </c>
      <c r="E2943">
        <v>1</v>
      </c>
      <c r="F2943" t="s">
        <v>8221</v>
      </c>
      <c r="G2943" t="s">
        <v>8224</v>
      </c>
      <c r="H2943" t="s">
        <v>8246</v>
      </c>
      <c r="I2943">
        <v>1425250955</v>
      </c>
      <c r="J2943" s="10">
        <f t="shared" si="180"/>
        <v>42064.960127314815</v>
      </c>
      <c r="K2943">
        <v>1422658955</v>
      </c>
      <c r="L2943" s="10">
        <f t="shared" si="181"/>
        <v>42034.960127314815</v>
      </c>
      <c r="M2943" t="b">
        <v>0</v>
      </c>
      <c r="N2943">
        <v>1</v>
      </c>
      <c r="O2943" t="b">
        <v>0</v>
      </c>
      <c r="P2943" t="s">
        <v>8303</v>
      </c>
      <c r="Q2943" s="5">
        <f t="shared" si="182"/>
        <v>4.0000000000000003E-5</v>
      </c>
      <c r="R2943" s="6">
        <f t="shared" si="183"/>
        <v>1</v>
      </c>
      <c r="S2943" t="s">
        <v>8317</v>
      </c>
      <c r="T2943" t="s">
        <v>8357</v>
      </c>
    </row>
    <row r="2944" spans="1:20" ht="43.2" x14ac:dyDescent="0.3">
      <c r="A2944">
        <v>2942</v>
      </c>
      <c r="B2944" s="3" t="s">
        <v>2942</v>
      </c>
      <c r="C2944" s="3" t="s">
        <v>7052</v>
      </c>
      <c r="D2944">
        <v>200000</v>
      </c>
      <c r="E2944">
        <v>40850</v>
      </c>
      <c r="F2944" t="s">
        <v>8221</v>
      </c>
      <c r="G2944" t="s">
        <v>8229</v>
      </c>
      <c r="H2944" t="s">
        <v>8251</v>
      </c>
      <c r="I2944">
        <v>1450297080</v>
      </c>
      <c r="J2944" s="10">
        <f t="shared" si="180"/>
        <v>42354.845833333333</v>
      </c>
      <c r="K2944">
        <v>1448565459</v>
      </c>
      <c r="L2944" s="10">
        <f t="shared" si="181"/>
        <v>42334.803923611107</v>
      </c>
      <c r="M2944" t="b">
        <v>0</v>
      </c>
      <c r="N2944">
        <v>202</v>
      </c>
      <c r="O2944" t="b">
        <v>0</v>
      </c>
      <c r="P2944" t="s">
        <v>8303</v>
      </c>
      <c r="Q2944" s="5">
        <f t="shared" si="182"/>
        <v>0.20424999999999999</v>
      </c>
      <c r="R2944" s="6">
        <f t="shared" si="183"/>
        <v>202.22772277227722</v>
      </c>
      <c r="S2944" t="s">
        <v>8317</v>
      </c>
      <c r="T2944" t="s">
        <v>8357</v>
      </c>
    </row>
    <row r="2945" spans="1:20" ht="43.2" x14ac:dyDescent="0.3">
      <c r="A2945">
        <v>2943</v>
      </c>
      <c r="B2945" s="3" t="s">
        <v>2943</v>
      </c>
      <c r="C2945" s="3" t="s">
        <v>7053</v>
      </c>
      <c r="D2945">
        <v>3000</v>
      </c>
      <c r="E2945">
        <v>0</v>
      </c>
      <c r="F2945" t="s">
        <v>8221</v>
      </c>
      <c r="G2945" t="s">
        <v>8224</v>
      </c>
      <c r="H2945" t="s">
        <v>8246</v>
      </c>
      <c r="I2945">
        <v>1428894380</v>
      </c>
      <c r="J2945" s="10">
        <f t="shared" si="180"/>
        <v>42107.129398148143</v>
      </c>
      <c r="K2945">
        <v>1426302380</v>
      </c>
      <c r="L2945" s="10">
        <f t="shared" si="181"/>
        <v>42077.129398148143</v>
      </c>
      <c r="M2945" t="b">
        <v>0</v>
      </c>
      <c r="N2945">
        <v>0</v>
      </c>
      <c r="O2945" t="b">
        <v>0</v>
      </c>
      <c r="P2945" t="s">
        <v>8303</v>
      </c>
      <c r="Q2945" s="5">
        <f t="shared" si="182"/>
        <v>0</v>
      </c>
      <c r="R2945" s="6" t="e">
        <f t="shared" si="183"/>
        <v>#DIV/0!</v>
      </c>
      <c r="S2945" t="s">
        <v>8317</v>
      </c>
      <c r="T2945" t="s">
        <v>8357</v>
      </c>
    </row>
    <row r="2946" spans="1:20" ht="43.2" x14ac:dyDescent="0.3">
      <c r="A2946">
        <v>2944</v>
      </c>
      <c r="B2946" s="3" t="s">
        <v>2944</v>
      </c>
      <c r="C2946" s="3" t="s">
        <v>7054</v>
      </c>
      <c r="D2946">
        <v>10000</v>
      </c>
      <c r="E2946">
        <v>100</v>
      </c>
      <c r="F2946" t="s">
        <v>8221</v>
      </c>
      <c r="G2946" t="s">
        <v>8224</v>
      </c>
      <c r="H2946" t="s">
        <v>8246</v>
      </c>
      <c r="I2946">
        <v>1433714198</v>
      </c>
      <c r="J2946" s="10">
        <f t="shared" si="180"/>
        <v>42162.9143287037</v>
      </c>
      <c r="K2946">
        <v>1431122198</v>
      </c>
      <c r="L2946" s="10">
        <f t="shared" si="181"/>
        <v>42132.9143287037</v>
      </c>
      <c r="M2946" t="b">
        <v>0</v>
      </c>
      <c r="N2946">
        <v>1</v>
      </c>
      <c r="O2946" t="b">
        <v>0</v>
      </c>
      <c r="P2946" t="s">
        <v>8303</v>
      </c>
      <c r="Q2946" s="5">
        <f t="shared" si="182"/>
        <v>0.01</v>
      </c>
      <c r="R2946" s="6">
        <f t="shared" si="183"/>
        <v>100</v>
      </c>
      <c r="S2946" t="s">
        <v>8317</v>
      </c>
      <c r="T2946" t="s">
        <v>8357</v>
      </c>
    </row>
    <row r="2947" spans="1:20" ht="57.6" x14ac:dyDescent="0.3">
      <c r="A2947">
        <v>2945</v>
      </c>
      <c r="B2947" s="3" t="s">
        <v>2945</v>
      </c>
      <c r="C2947" s="3" t="s">
        <v>7055</v>
      </c>
      <c r="D2947">
        <v>50000</v>
      </c>
      <c r="E2947">
        <v>0</v>
      </c>
      <c r="F2947" t="s">
        <v>8221</v>
      </c>
      <c r="G2947" t="s">
        <v>8224</v>
      </c>
      <c r="H2947" t="s">
        <v>8246</v>
      </c>
      <c r="I2947">
        <v>1432437660</v>
      </c>
      <c r="J2947" s="10">
        <f t="shared" ref="J2947:J3010" si="184">(((I2947/60)/60)/24)+DATE(1970,1,1)</f>
        <v>42148.139583333337</v>
      </c>
      <c r="K2947">
        <v>1429845660</v>
      </c>
      <c r="L2947" s="10">
        <f t="shared" ref="L2947:L3010" si="185">(((K2947/60)/60)/24)+DATE(1970,1,1)</f>
        <v>42118.139583333337</v>
      </c>
      <c r="M2947" t="b">
        <v>0</v>
      </c>
      <c r="N2947">
        <v>0</v>
      </c>
      <c r="O2947" t="b">
        <v>0</v>
      </c>
      <c r="P2947" t="s">
        <v>8303</v>
      </c>
      <c r="Q2947" s="5">
        <f t="shared" ref="Q2947:Q3010" si="186">E2947/D2947</f>
        <v>0</v>
      </c>
      <c r="R2947" s="6" t="e">
        <f t="shared" ref="R2947:R3010" si="187">E2947/N2947</f>
        <v>#DIV/0!</v>
      </c>
      <c r="S2947" t="s">
        <v>8317</v>
      </c>
      <c r="T2947" t="s">
        <v>8357</v>
      </c>
    </row>
    <row r="2948" spans="1:20" ht="43.2" x14ac:dyDescent="0.3">
      <c r="A2948">
        <v>2946</v>
      </c>
      <c r="B2948" s="3" t="s">
        <v>2946</v>
      </c>
      <c r="C2948" s="3" t="s">
        <v>7056</v>
      </c>
      <c r="D2948">
        <v>2000</v>
      </c>
      <c r="E2948">
        <v>2</v>
      </c>
      <c r="F2948" t="s">
        <v>8221</v>
      </c>
      <c r="G2948" t="s">
        <v>8225</v>
      </c>
      <c r="H2948" t="s">
        <v>8247</v>
      </c>
      <c r="I2948">
        <v>1471265092</v>
      </c>
      <c r="J2948" s="10">
        <f t="shared" si="184"/>
        <v>42597.531157407408</v>
      </c>
      <c r="K2948">
        <v>1468673092</v>
      </c>
      <c r="L2948" s="10">
        <f t="shared" si="185"/>
        <v>42567.531157407408</v>
      </c>
      <c r="M2948" t="b">
        <v>0</v>
      </c>
      <c r="N2948">
        <v>2</v>
      </c>
      <c r="O2948" t="b">
        <v>0</v>
      </c>
      <c r="P2948" t="s">
        <v>8303</v>
      </c>
      <c r="Q2948" s="5">
        <f t="shared" si="186"/>
        <v>1E-3</v>
      </c>
      <c r="R2948" s="6">
        <f t="shared" si="187"/>
        <v>1</v>
      </c>
      <c r="S2948" t="s">
        <v>8317</v>
      </c>
      <c r="T2948" t="s">
        <v>8357</v>
      </c>
    </row>
    <row r="2949" spans="1:20" ht="57.6" x14ac:dyDescent="0.3">
      <c r="A2949">
        <v>2947</v>
      </c>
      <c r="B2949" s="3" t="s">
        <v>2947</v>
      </c>
      <c r="C2949" s="3" t="s">
        <v>7057</v>
      </c>
      <c r="D2949">
        <v>25000</v>
      </c>
      <c r="E2949">
        <v>1072</v>
      </c>
      <c r="F2949" t="s">
        <v>8221</v>
      </c>
      <c r="G2949" t="s">
        <v>8224</v>
      </c>
      <c r="H2949" t="s">
        <v>8246</v>
      </c>
      <c r="I2949">
        <v>1480007460</v>
      </c>
      <c r="J2949" s="10">
        <f t="shared" si="184"/>
        <v>42698.715972222228</v>
      </c>
      <c r="K2949">
        <v>1475760567</v>
      </c>
      <c r="L2949" s="10">
        <f t="shared" si="185"/>
        <v>42649.562118055561</v>
      </c>
      <c r="M2949" t="b">
        <v>0</v>
      </c>
      <c r="N2949">
        <v>13</v>
      </c>
      <c r="O2949" t="b">
        <v>0</v>
      </c>
      <c r="P2949" t="s">
        <v>8303</v>
      </c>
      <c r="Q2949" s="5">
        <f t="shared" si="186"/>
        <v>4.2880000000000001E-2</v>
      </c>
      <c r="R2949" s="6">
        <f t="shared" si="187"/>
        <v>82.461538461538467</v>
      </c>
      <c r="S2949" t="s">
        <v>8317</v>
      </c>
      <c r="T2949" t="s">
        <v>8357</v>
      </c>
    </row>
    <row r="2950" spans="1:20" ht="57.6" x14ac:dyDescent="0.3">
      <c r="A2950">
        <v>2948</v>
      </c>
      <c r="B2950" s="3" t="s">
        <v>2948</v>
      </c>
      <c r="C2950" s="3" t="s">
        <v>7058</v>
      </c>
      <c r="D2950">
        <v>500000</v>
      </c>
      <c r="E2950">
        <v>24</v>
      </c>
      <c r="F2950" t="s">
        <v>8221</v>
      </c>
      <c r="G2950" t="s">
        <v>8224</v>
      </c>
      <c r="H2950" t="s">
        <v>8246</v>
      </c>
      <c r="I2950">
        <v>1433259293</v>
      </c>
      <c r="J2950" s="10">
        <f t="shared" si="184"/>
        <v>42157.649224537032</v>
      </c>
      <c r="K2950">
        <v>1428075293</v>
      </c>
      <c r="L2950" s="10">
        <f t="shared" si="185"/>
        <v>42097.649224537032</v>
      </c>
      <c r="M2950" t="b">
        <v>0</v>
      </c>
      <c r="N2950">
        <v>9</v>
      </c>
      <c r="O2950" t="b">
        <v>0</v>
      </c>
      <c r="P2950" t="s">
        <v>8303</v>
      </c>
      <c r="Q2950" s="5">
        <f t="shared" si="186"/>
        <v>4.8000000000000001E-5</v>
      </c>
      <c r="R2950" s="6">
        <f t="shared" si="187"/>
        <v>2.6666666666666665</v>
      </c>
      <c r="S2950" t="s">
        <v>8317</v>
      </c>
      <c r="T2950" t="s">
        <v>8357</v>
      </c>
    </row>
    <row r="2951" spans="1:20" ht="43.2" x14ac:dyDescent="0.3">
      <c r="A2951">
        <v>2949</v>
      </c>
      <c r="B2951" s="3" t="s">
        <v>2949</v>
      </c>
      <c r="C2951" s="3" t="s">
        <v>7059</v>
      </c>
      <c r="D2951">
        <v>1000</v>
      </c>
      <c r="E2951">
        <v>25</v>
      </c>
      <c r="F2951" t="s">
        <v>8221</v>
      </c>
      <c r="G2951" t="s">
        <v>8224</v>
      </c>
      <c r="H2951" t="s">
        <v>8246</v>
      </c>
      <c r="I2951">
        <v>1447965917</v>
      </c>
      <c r="J2951" s="10">
        <f t="shared" si="184"/>
        <v>42327.864780092597</v>
      </c>
      <c r="K2951">
        <v>1445370317</v>
      </c>
      <c r="L2951" s="10">
        <f t="shared" si="185"/>
        <v>42297.823113425926</v>
      </c>
      <c r="M2951" t="b">
        <v>0</v>
      </c>
      <c r="N2951">
        <v>2</v>
      </c>
      <c r="O2951" t="b">
        <v>0</v>
      </c>
      <c r="P2951" t="s">
        <v>8303</v>
      </c>
      <c r="Q2951" s="5">
        <f t="shared" si="186"/>
        <v>2.5000000000000001E-2</v>
      </c>
      <c r="R2951" s="6">
        <f t="shared" si="187"/>
        <v>12.5</v>
      </c>
      <c r="S2951" t="s">
        <v>8317</v>
      </c>
      <c r="T2951" t="s">
        <v>8357</v>
      </c>
    </row>
    <row r="2952" spans="1:20" ht="43.2" x14ac:dyDescent="0.3">
      <c r="A2952">
        <v>2950</v>
      </c>
      <c r="B2952" s="3" t="s">
        <v>2950</v>
      </c>
      <c r="C2952" s="3" t="s">
        <v>7060</v>
      </c>
      <c r="D2952">
        <v>5000000</v>
      </c>
      <c r="E2952">
        <v>0</v>
      </c>
      <c r="F2952" t="s">
        <v>8221</v>
      </c>
      <c r="G2952" t="s">
        <v>8224</v>
      </c>
      <c r="H2952" t="s">
        <v>8246</v>
      </c>
      <c r="I2952">
        <v>1453538752</v>
      </c>
      <c r="J2952" s="10">
        <f t="shared" si="184"/>
        <v>42392.36518518519</v>
      </c>
      <c r="K2952">
        <v>1450946752</v>
      </c>
      <c r="L2952" s="10">
        <f t="shared" si="185"/>
        <v>42362.36518518519</v>
      </c>
      <c r="M2952" t="b">
        <v>0</v>
      </c>
      <c r="N2952">
        <v>0</v>
      </c>
      <c r="O2952" t="b">
        <v>0</v>
      </c>
      <c r="P2952" t="s">
        <v>8303</v>
      </c>
      <c r="Q2952" s="5">
        <f t="shared" si="186"/>
        <v>0</v>
      </c>
      <c r="R2952" s="6" t="e">
        <f t="shared" si="187"/>
        <v>#DIV/0!</v>
      </c>
      <c r="S2952" t="s">
        <v>8317</v>
      </c>
      <c r="T2952" t="s">
        <v>8357</v>
      </c>
    </row>
    <row r="2953" spans="1:20" ht="57.6" x14ac:dyDescent="0.3">
      <c r="A2953">
        <v>2951</v>
      </c>
      <c r="B2953" s="3" t="s">
        <v>2951</v>
      </c>
      <c r="C2953" s="3" t="s">
        <v>7061</v>
      </c>
      <c r="D2953">
        <v>50000</v>
      </c>
      <c r="E2953">
        <v>1096</v>
      </c>
      <c r="F2953" t="s">
        <v>8220</v>
      </c>
      <c r="G2953" t="s">
        <v>8224</v>
      </c>
      <c r="H2953" t="s">
        <v>8246</v>
      </c>
      <c r="I2953">
        <v>1412536573</v>
      </c>
      <c r="J2953" s="10">
        <f t="shared" si="184"/>
        <v>41917.802928240737</v>
      </c>
      <c r="K2953">
        <v>1408648573</v>
      </c>
      <c r="L2953" s="10">
        <f t="shared" si="185"/>
        <v>41872.802928240737</v>
      </c>
      <c r="M2953" t="b">
        <v>0</v>
      </c>
      <c r="N2953">
        <v>58</v>
      </c>
      <c r="O2953" t="b">
        <v>0</v>
      </c>
      <c r="P2953" t="s">
        <v>8303</v>
      </c>
      <c r="Q2953" s="5">
        <f t="shared" si="186"/>
        <v>2.1919999999999999E-2</v>
      </c>
      <c r="R2953" s="6">
        <f t="shared" si="187"/>
        <v>18.896551724137932</v>
      </c>
      <c r="S2953" t="s">
        <v>8317</v>
      </c>
      <c r="T2953" t="s">
        <v>8357</v>
      </c>
    </row>
    <row r="2954" spans="1:20" ht="43.2" x14ac:dyDescent="0.3">
      <c r="A2954">
        <v>2952</v>
      </c>
      <c r="B2954" s="3" t="s">
        <v>2952</v>
      </c>
      <c r="C2954" s="3" t="s">
        <v>7062</v>
      </c>
      <c r="D2954">
        <v>20000</v>
      </c>
      <c r="E2954">
        <v>1605</v>
      </c>
      <c r="F2954" t="s">
        <v>8220</v>
      </c>
      <c r="G2954" t="s">
        <v>8224</v>
      </c>
      <c r="H2954" t="s">
        <v>8246</v>
      </c>
      <c r="I2954">
        <v>1476676800</v>
      </c>
      <c r="J2954" s="10">
        <f t="shared" si="184"/>
        <v>42660.166666666672</v>
      </c>
      <c r="K2954">
        <v>1473957239</v>
      </c>
      <c r="L2954" s="10">
        <f t="shared" si="185"/>
        <v>42628.690266203703</v>
      </c>
      <c r="M2954" t="b">
        <v>0</v>
      </c>
      <c r="N2954">
        <v>8</v>
      </c>
      <c r="O2954" t="b">
        <v>0</v>
      </c>
      <c r="P2954" t="s">
        <v>8303</v>
      </c>
      <c r="Q2954" s="5">
        <f t="shared" si="186"/>
        <v>8.0250000000000002E-2</v>
      </c>
      <c r="R2954" s="6">
        <f t="shared" si="187"/>
        <v>200.625</v>
      </c>
      <c r="S2954" t="s">
        <v>8317</v>
      </c>
      <c r="T2954" t="s">
        <v>8357</v>
      </c>
    </row>
    <row r="2955" spans="1:20" ht="43.2" x14ac:dyDescent="0.3">
      <c r="A2955">
        <v>2953</v>
      </c>
      <c r="B2955" s="3" t="s">
        <v>2953</v>
      </c>
      <c r="C2955" s="3" t="s">
        <v>7063</v>
      </c>
      <c r="D2955">
        <v>400000</v>
      </c>
      <c r="E2955">
        <v>605</v>
      </c>
      <c r="F2955" t="s">
        <v>8220</v>
      </c>
      <c r="G2955" t="s">
        <v>8224</v>
      </c>
      <c r="H2955" t="s">
        <v>8246</v>
      </c>
      <c r="I2955">
        <v>1444330821</v>
      </c>
      <c r="J2955" s="10">
        <f t="shared" si="184"/>
        <v>42285.791909722218</v>
      </c>
      <c r="K2955">
        <v>1441738821</v>
      </c>
      <c r="L2955" s="10">
        <f t="shared" si="185"/>
        <v>42255.791909722218</v>
      </c>
      <c r="M2955" t="b">
        <v>0</v>
      </c>
      <c r="N2955">
        <v>3</v>
      </c>
      <c r="O2955" t="b">
        <v>0</v>
      </c>
      <c r="P2955" t="s">
        <v>8303</v>
      </c>
      <c r="Q2955" s="5">
        <f t="shared" si="186"/>
        <v>1.5125E-3</v>
      </c>
      <c r="R2955" s="6">
        <f t="shared" si="187"/>
        <v>201.66666666666666</v>
      </c>
      <c r="S2955" t="s">
        <v>8317</v>
      </c>
      <c r="T2955" t="s">
        <v>8357</v>
      </c>
    </row>
    <row r="2956" spans="1:20" ht="43.2" x14ac:dyDescent="0.3">
      <c r="A2956">
        <v>2954</v>
      </c>
      <c r="B2956" s="3" t="s">
        <v>2954</v>
      </c>
      <c r="C2956" s="3" t="s">
        <v>7064</v>
      </c>
      <c r="D2956">
        <v>15000</v>
      </c>
      <c r="E2956">
        <v>0</v>
      </c>
      <c r="F2956" t="s">
        <v>8220</v>
      </c>
      <c r="G2956" t="s">
        <v>8224</v>
      </c>
      <c r="H2956" t="s">
        <v>8246</v>
      </c>
      <c r="I2956">
        <v>1489669203</v>
      </c>
      <c r="J2956" s="10">
        <f t="shared" si="184"/>
        <v>42810.541701388895</v>
      </c>
      <c r="K2956">
        <v>1487944803</v>
      </c>
      <c r="L2956" s="10">
        <f t="shared" si="185"/>
        <v>42790.583368055552</v>
      </c>
      <c r="M2956" t="b">
        <v>0</v>
      </c>
      <c r="N2956">
        <v>0</v>
      </c>
      <c r="O2956" t="b">
        <v>0</v>
      </c>
      <c r="P2956" t="s">
        <v>8303</v>
      </c>
      <c r="Q2956" s="5">
        <f t="shared" si="186"/>
        <v>0</v>
      </c>
      <c r="R2956" s="6" t="e">
        <f t="shared" si="187"/>
        <v>#DIV/0!</v>
      </c>
      <c r="S2956" t="s">
        <v>8317</v>
      </c>
      <c r="T2956" t="s">
        <v>8357</v>
      </c>
    </row>
    <row r="2957" spans="1:20" ht="28.8" x14ac:dyDescent="0.3">
      <c r="A2957">
        <v>2955</v>
      </c>
      <c r="B2957" s="3" t="s">
        <v>2955</v>
      </c>
      <c r="C2957" s="3" t="s">
        <v>7065</v>
      </c>
      <c r="D2957">
        <v>1200</v>
      </c>
      <c r="E2957">
        <v>715</v>
      </c>
      <c r="F2957" t="s">
        <v>8220</v>
      </c>
      <c r="G2957" t="s">
        <v>8224</v>
      </c>
      <c r="H2957" t="s">
        <v>8246</v>
      </c>
      <c r="I2957">
        <v>1434476849</v>
      </c>
      <c r="J2957" s="10">
        <f t="shared" si="184"/>
        <v>42171.741307870368</v>
      </c>
      <c r="K2957">
        <v>1431884849</v>
      </c>
      <c r="L2957" s="10">
        <f t="shared" si="185"/>
        <v>42141.741307870368</v>
      </c>
      <c r="M2957" t="b">
        <v>0</v>
      </c>
      <c r="N2957">
        <v>11</v>
      </c>
      <c r="O2957" t="b">
        <v>0</v>
      </c>
      <c r="P2957" t="s">
        <v>8303</v>
      </c>
      <c r="Q2957" s="5">
        <f t="shared" si="186"/>
        <v>0.59583333333333333</v>
      </c>
      <c r="R2957" s="6">
        <f t="shared" si="187"/>
        <v>65</v>
      </c>
      <c r="S2957" t="s">
        <v>8317</v>
      </c>
      <c r="T2957" t="s">
        <v>8357</v>
      </c>
    </row>
    <row r="2958" spans="1:20" ht="43.2" x14ac:dyDescent="0.3">
      <c r="A2958">
        <v>2956</v>
      </c>
      <c r="B2958" s="3" t="s">
        <v>2956</v>
      </c>
      <c r="C2958" s="3" t="s">
        <v>7066</v>
      </c>
      <c r="D2958">
        <v>7900</v>
      </c>
      <c r="E2958">
        <v>1322</v>
      </c>
      <c r="F2958" t="s">
        <v>8220</v>
      </c>
      <c r="G2958" t="s">
        <v>8224</v>
      </c>
      <c r="H2958" t="s">
        <v>8246</v>
      </c>
      <c r="I2958">
        <v>1462402850</v>
      </c>
      <c r="J2958" s="10">
        <f t="shared" si="184"/>
        <v>42494.958912037036</v>
      </c>
      <c r="K2958">
        <v>1459810850</v>
      </c>
      <c r="L2958" s="10">
        <f t="shared" si="185"/>
        <v>42464.958912037036</v>
      </c>
      <c r="M2958" t="b">
        <v>0</v>
      </c>
      <c r="N2958">
        <v>20</v>
      </c>
      <c r="O2958" t="b">
        <v>0</v>
      </c>
      <c r="P2958" t="s">
        <v>8303</v>
      </c>
      <c r="Q2958" s="5">
        <f t="shared" si="186"/>
        <v>0.16734177215189874</v>
      </c>
      <c r="R2958" s="6">
        <f t="shared" si="187"/>
        <v>66.099999999999994</v>
      </c>
      <c r="S2958" t="s">
        <v>8317</v>
      </c>
      <c r="T2958" t="s">
        <v>8357</v>
      </c>
    </row>
    <row r="2959" spans="1:20" ht="43.2" x14ac:dyDescent="0.3">
      <c r="A2959">
        <v>2957</v>
      </c>
      <c r="B2959" s="3" t="s">
        <v>2957</v>
      </c>
      <c r="C2959" s="3" t="s">
        <v>7067</v>
      </c>
      <c r="D2959">
        <v>15000</v>
      </c>
      <c r="E2959">
        <v>280</v>
      </c>
      <c r="F2959" t="s">
        <v>8220</v>
      </c>
      <c r="G2959" t="s">
        <v>8224</v>
      </c>
      <c r="H2959" t="s">
        <v>8246</v>
      </c>
      <c r="I2959">
        <v>1427498172</v>
      </c>
      <c r="J2959" s="10">
        <f t="shared" si="184"/>
        <v>42090.969583333332</v>
      </c>
      <c r="K2959">
        <v>1422317772</v>
      </c>
      <c r="L2959" s="10">
        <f t="shared" si="185"/>
        <v>42031.011249999996</v>
      </c>
      <c r="M2959" t="b">
        <v>0</v>
      </c>
      <c r="N2959">
        <v>3</v>
      </c>
      <c r="O2959" t="b">
        <v>0</v>
      </c>
      <c r="P2959" t="s">
        <v>8303</v>
      </c>
      <c r="Q2959" s="5">
        <f t="shared" si="186"/>
        <v>1.8666666666666668E-2</v>
      </c>
      <c r="R2959" s="6">
        <f t="shared" si="187"/>
        <v>93.333333333333329</v>
      </c>
      <c r="S2959" t="s">
        <v>8317</v>
      </c>
      <c r="T2959" t="s">
        <v>8357</v>
      </c>
    </row>
    <row r="2960" spans="1:20" ht="43.2" x14ac:dyDescent="0.3">
      <c r="A2960">
        <v>2958</v>
      </c>
      <c r="B2960" s="3" t="s">
        <v>2958</v>
      </c>
      <c r="C2960" s="3" t="s">
        <v>7068</v>
      </c>
      <c r="D2960">
        <v>80000</v>
      </c>
      <c r="E2960">
        <v>0</v>
      </c>
      <c r="F2960" t="s">
        <v>8220</v>
      </c>
      <c r="G2960" t="s">
        <v>8224</v>
      </c>
      <c r="H2960" t="s">
        <v>8246</v>
      </c>
      <c r="I2960">
        <v>1462729317</v>
      </c>
      <c r="J2960" s="10">
        <f t="shared" si="184"/>
        <v>42498.73746527778</v>
      </c>
      <c r="K2960">
        <v>1457548917</v>
      </c>
      <c r="L2960" s="10">
        <f t="shared" si="185"/>
        <v>42438.779131944444</v>
      </c>
      <c r="M2960" t="b">
        <v>0</v>
      </c>
      <c r="N2960">
        <v>0</v>
      </c>
      <c r="O2960" t="b">
        <v>0</v>
      </c>
      <c r="P2960" t="s">
        <v>8303</v>
      </c>
      <c r="Q2960" s="5">
        <f t="shared" si="186"/>
        <v>0</v>
      </c>
      <c r="R2960" s="6" t="e">
        <f t="shared" si="187"/>
        <v>#DIV/0!</v>
      </c>
      <c r="S2960" t="s">
        <v>8317</v>
      </c>
      <c r="T2960" t="s">
        <v>8357</v>
      </c>
    </row>
    <row r="2961" spans="1:20" ht="43.2" x14ac:dyDescent="0.3">
      <c r="A2961">
        <v>2959</v>
      </c>
      <c r="B2961" s="3" t="s">
        <v>2959</v>
      </c>
      <c r="C2961" s="3" t="s">
        <v>7069</v>
      </c>
      <c r="D2961">
        <v>10000</v>
      </c>
      <c r="E2961">
        <v>0</v>
      </c>
      <c r="F2961" t="s">
        <v>8220</v>
      </c>
      <c r="G2961" t="s">
        <v>8225</v>
      </c>
      <c r="H2961" t="s">
        <v>8247</v>
      </c>
      <c r="I2961">
        <v>1465258325</v>
      </c>
      <c r="J2961" s="10">
        <f t="shared" si="184"/>
        <v>42528.008391203708</v>
      </c>
      <c r="K2961">
        <v>1462666325</v>
      </c>
      <c r="L2961" s="10">
        <f t="shared" si="185"/>
        <v>42498.008391203708</v>
      </c>
      <c r="M2961" t="b">
        <v>0</v>
      </c>
      <c r="N2961">
        <v>0</v>
      </c>
      <c r="O2961" t="b">
        <v>0</v>
      </c>
      <c r="P2961" t="s">
        <v>8303</v>
      </c>
      <c r="Q2961" s="5">
        <f t="shared" si="186"/>
        <v>0</v>
      </c>
      <c r="R2961" s="6" t="e">
        <f t="shared" si="187"/>
        <v>#DIV/0!</v>
      </c>
      <c r="S2961" t="s">
        <v>8317</v>
      </c>
      <c r="T2961" t="s">
        <v>8357</v>
      </c>
    </row>
    <row r="2962" spans="1:20" ht="43.2" x14ac:dyDescent="0.3">
      <c r="A2962">
        <v>2960</v>
      </c>
      <c r="B2962" s="3" t="s">
        <v>2960</v>
      </c>
      <c r="C2962" s="3" t="s">
        <v>7070</v>
      </c>
      <c r="D2962">
        <v>30000000</v>
      </c>
      <c r="E2962">
        <v>0</v>
      </c>
      <c r="F2962" t="s">
        <v>8220</v>
      </c>
      <c r="G2962" t="s">
        <v>8224</v>
      </c>
      <c r="H2962" t="s">
        <v>8246</v>
      </c>
      <c r="I2962">
        <v>1410459023</v>
      </c>
      <c r="J2962" s="10">
        <f t="shared" si="184"/>
        <v>41893.757210648146</v>
      </c>
      <c r="K2962">
        <v>1407867023</v>
      </c>
      <c r="L2962" s="10">
        <f t="shared" si="185"/>
        <v>41863.757210648146</v>
      </c>
      <c r="M2962" t="b">
        <v>0</v>
      </c>
      <c r="N2962">
        <v>0</v>
      </c>
      <c r="O2962" t="b">
        <v>0</v>
      </c>
      <c r="P2962" t="s">
        <v>8303</v>
      </c>
      <c r="Q2962" s="5">
        <f t="shared" si="186"/>
        <v>0</v>
      </c>
      <c r="R2962" s="6" t="e">
        <f t="shared" si="187"/>
        <v>#DIV/0!</v>
      </c>
      <c r="S2962" t="s">
        <v>8317</v>
      </c>
      <c r="T2962" t="s">
        <v>8357</v>
      </c>
    </row>
    <row r="2963" spans="1:20" ht="43.2" x14ac:dyDescent="0.3">
      <c r="A2963">
        <v>2961</v>
      </c>
      <c r="B2963" s="3" t="s">
        <v>2961</v>
      </c>
      <c r="C2963" s="3" t="s">
        <v>7071</v>
      </c>
      <c r="D2963">
        <v>5000</v>
      </c>
      <c r="E2963">
        <v>5481</v>
      </c>
      <c r="F2963" t="s">
        <v>8219</v>
      </c>
      <c r="G2963" t="s">
        <v>8224</v>
      </c>
      <c r="H2963" t="s">
        <v>8246</v>
      </c>
      <c r="I2963">
        <v>1427342400</v>
      </c>
      <c r="J2963" s="10">
        <f t="shared" si="184"/>
        <v>42089.166666666672</v>
      </c>
      <c r="K2963">
        <v>1424927159</v>
      </c>
      <c r="L2963" s="10">
        <f t="shared" si="185"/>
        <v>42061.212488425925</v>
      </c>
      <c r="M2963" t="b">
        <v>0</v>
      </c>
      <c r="N2963">
        <v>108</v>
      </c>
      <c r="O2963" t="b">
        <v>1</v>
      </c>
      <c r="P2963" t="s">
        <v>8271</v>
      </c>
      <c r="Q2963" s="5">
        <f t="shared" si="186"/>
        <v>1.0962000000000001</v>
      </c>
      <c r="R2963" s="6">
        <f t="shared" si="187"/>
        <v>50.75</v>
      </c>
      <c r="S2963" t="s">
        <v>8317</v>
      </c>
      <c r="T2963" t="s">
        <v>8318</v>
      </c>
    </row>
    <row r="2964" spans="1:20" ht="43.2" x14ac:dyDescent="0.3">
      <c r="A2964">
        <v>2962</v>
      </c>
      <c r="B2964" s="3" t="s">
        <v>2962</v>
      </c>
      <c r="C2964" s="3" t="s">
        <v>7072</v>
      </c>
      <c r="D2964">
        <v>1000</v>
      </c>
      <c r="E2964">
        <v>1218</v>
      </c>
      <c r="F2964" t="s">
        <v>8219</v>
      </c>
      <c r="G2964" t="s">
        <v>8224</v>
      </c>
      <c r="H2964" t="s">
        <v>8246</v>
      </c>
      <c r="I2964">
        <v>1425193140</v>
      </c>
      <c r="J2964" s="10">
        <f t="shared" si="184"/>
        <v>42064.290972222225</v>
      </c>
      <c r="K2964">
        <v>1422769906</v>
      </c>
      <c r="L2964" s="10">
        <f t="shared" si="185"/>
        <v>42036.24428240741</v>
      </c>
      <c r="M2964" t="b">
        <v>0</v>
      </c>
      <c r="N2964">
        <v>20</v>
      </c>
      <c r="O2964" t="b">
        <v>1</v>
      </c>
      <c r="P2964" t="s">
        <v>8271</v>
      </c>
      <c r="Q2964" s="5">
        <f t="shared" si="186"/>
        <v>1.218</v>
      </c>
      <c r="R2964" s="6">
        <f t="shared" si="187"/>
        <v>60.9</v>
      </c>
      <c r="S2964" t="s">
        <v>8317</v>
      </c>
      <c r="T2964" t="s">
        <v>8318</v>
      </c>
    </row>
    <row r="2965" spans="1:20" ht="57.6" x14ac:dyDescent="0.3">
      <c r="A2965">
        <v>2963</v>
      </c>
      <c r="B2965" s="3" t="s">
        <v>2963</v>
      </c>
      <c r="C2965" s="3" t="s">
        <v>7073</v>
      </c>
      <c r="D2965">
        <v>10000</v>
      </c>
      <c r="E2965">
        <v>10685</v>
      </c>
      <c r="F2965" t="s">
        <v>8219</v>
      </c>
      <c r="G2965" t="s">
        <v>8224</v>
      </c>
      <c r="H2965" t="s">
        <v>8246</v>
      </c>
      <c r="I2965">
        <v>1435835824</v>
      </c>
      <c r="J2965" s="10">
        <f t="shared" si="184"/>
        <v>42187.470185185186</v>
      </c>
      <c r="K2965">
        <v>1433243824</v>
      </c>
      <c r="L2965" s="10">
        <f t="shared" si="185"/>
        <v>42157.470185185186</v>
      </c>
      <c r="M2965" t="b">
        <v>0</v>
      </c>
      <c r="N2965">
        <v>98</v>
      </c>
      <c r="O2965" t="b">
        <v>1</v>
      </c>
      <c r="P2965" t="s">
        <v>8271</v>
      </c>
      <c r="Q2965" s="5">
        <f t="shared" si="186"/>
        <v>1.0685</v>
      </c>
      <c r="R2965" s="6">
        <f t="shared" si="187"/>
        <v>109.03061224489795</v>
      </c>
      <c r="S2965" t="s">
        <v>8317</v>
      </c>
      <c r="T2965" t="s">
        <v>8318</v>
      </c>
    </row>
    <row r="2966" spans="1:20" ht="43.2" x14ac:dyDescent="0.3">
      <c r="A2966">
        <v>2964</v>
      </c>
      <c r="B2966" s="3" t="s">
        <v>2964</v>
      </c>
      <c r="C2966" s="3" t="s">
        <v>7074</v>
      </c>
      <c r="D2966">
        <v>5000</v>
      </c>
      <c r="E2966">
        <v>5035.6899999999996</v>
      </c>
      <c r="F2966" t="s">
        <v>8219</v>
      </c>
      <c r="G2966" t="s">
        <v>8224</v>
      </c>
      <c r="H2966" t="s">
        <v>8246</v>
      </c>
      <c r="I2966">
        <v>1407360720</v>
      </c>
      <c r="J2966" s="10">
        <f t="shared" si="184"/>
        <v>41857.897222222222</v>
      </c>
      <c r="K2966">
        <v>1404769819</v>
      </c>
      <c r="L2966" s="10">
        <f t="shared" si="185"/>
        <v>41827.909942129627</v>
      </c>
      <c r="M2966" t="b">
        <v>0</v>
      </c>
      <c r="N2966">
        <v>196</v>
      </c>
      <c r="O2966" t="b">
        <v>1</v>
      </c>
      <c r="P2966" t="s">
        <v>8271</v>
      </c>
      <c r="Q2966" s="5">
        <f t="shared" si="186"/>
        <v>1.0071379999999999</v>
      </c>
      <c r="R2966" s="6">
        <f t="shared" si="187"/>
        <v>25.692295918367346</v>
      </c>
      <c r="S2966" t="s">
        <v>8317</v>
      </c>
      <c r="T2966" t="s">
        <v>8318</v>
      </c>
    </row>
    <row r="2967" spans="1:20" ht="57.6" x14ac:dyDescent="0.3">
      <c r="A2967">
        <v>2965</v>
      </c>
      <c r="B2967" s="3" t="s">
        <v>2965</v>
      </c>
      <c r="C2967" s="3" t="s">
        <v>7075</v>
      </c>
      <c r="D2967">
        <v>1500</v>
      </c>
      <c r="E2967">
        <v>1635</v>
      </c>
      <c r="F2967" t="s">
        <v>8219</v>
      </c>
      <c r="G2967" t="s">
        <v>8224</v>
      </c>
      <c r="H2967" t="s">
        <v>8246</v>
      </c>
      <c r="I2967">
        <v>1436290233</v>
      </c>
      <c r="J2967" s="10">
        <f t="shared" si="184"/>
        <v>42192.729548611111</v>
      </c>
      <c r="K2967">
        <v>1433698233</v>
      </c>
      <c r="L2967" s="10">
        <f t="shared" si="185"/>
        <v>42162.729548611111</v>
      </c>
      <c r="M2967" t="b">
        <v>0</v>
      </c>
      <c r="N2967">
        <v>39</v>
      </c>
      <c r="O2967" t="b">
        <v>1</v>
      </c>
      <c r="P2967" t="s">
        <v>8271</v>
      </c>
      <c r="Q2967" s="5">
        <f t="shared" si="186"/>
        <v>1.0900000000000001</v>
      </c>
      <c r="R2967" s="6">
        <f t="shared" si="187"/>
        <v>41.92307692307692</v>
      </c>
      <c r="S2967" t="s">
        <v>8317</v>
      </c>
      <c r="T2967" t="s">
        <v>8318</v>
      </c>
    </row>
    <row r="2968" spans="1:20" ht="43.2" x14ac:dyDescent="0.3">
      <c r="A2968">
        <v>2966</v>
      </c>
      <c r="B2968" s="3" t="s">
        <v>2966</v>
      </c>
      <c r="C2968" s="3" t="s">
        <v>7076</v>
      </c>
      <c r="D2968">
        <v>10000</v>
      </c>
      <c r="E2968">
        <v>11363</v>
      </c>
      <c r="F2968" t="s">
        <v>8219</v>
      </c>
      <c r="G2968" t="s">
        <v>8224</v>
      </c>
      <c r="H2968" t="s">
        <v>8246</v>
      </c>
      <c r="I2968">
        <v>1442425412</v>
      </c>
      <c r="J2968" s="10">
        <f t="shared" si="184"/>
        <v>42263.738564814819</v>
      </c>
      <c r="K2968">
        <v>1439833412</v>
      </c>
      <c r="L2968" s="10">
        <f t="shared" si="185"/>
        <v>42233.738564814819</v>
      </c>
      <c r="M2968" t="b">
        <v>0</v>
      </c>
      <c r="N2968">
        <v>128</v>
      </c>
      <c r="O2968" t="b">
        <v>1</v>
      </c>
      <c r="P2968" t="s">
        <v>8271</v>
      </c>
      <c r="Q2968" s="5">
        <f t="shared" si="186"/>
        <v>1.1363000000000001</v>
      </c>
      <c r="R2968" s="6">
        <f t="shared" si="187"/>
        <v>88.7734375</v>
      </c>
      <c r="S2968" t="s">
        <v>8317</v>
      </c>
      <c r="T2968" t="s">
        <v>8318</v>
      </c>
    </row>
    <row r="2969" spans="1:20" ht="43.2" x14ac:dyDescent="0.3">
      <c r="A2969">
        <v>2967</v>
      </c>
      <c r="B2969" s="3" t="s">
        <v>2967</v>
      </c>
      <c r="C2969" s="3" t="s">
        <v>7077</v>
      </c>
      <c r="D2969">
        <v>5000</v>
      </c>
      <c r="E2969">
        <v>5696</v>
      </c>
      <c r="F2969" t="s">
        <v>8219</v>
      </c>
      <c r="G2969" t="s">
        <v>8224</v>
      </c>
      <c r="H2969" t="s">
        <v>8246</v>
      </c>
      <c r="I2969">
        <v>1425872692</v>
      </c>
      <c r="J2969" s="10">
        <f t="shared" si="184"/>
        <v>42072.156157407408</v>
      </c>
      <c r="K2969">
        <v>1423284292</v>
      </c>
      <c r="L2969" s="10">
        <f t="shared" si="185"/>
        <v>42042.197824074072</v>
      </c>
      <c r="M2969" t="b">
        <v>0</v>
      </c>
      <c r="N2969">
        <v>71</v>
      </c>
      <c r="O2969" t="b">
        <v>1</v>
      </c>
      <c r="P2969" t="s">
        <v>8271</v>
      </c>
      <c r="Q2969" s="5">
        <f t="shared" si="186"/>
        <v>1.1392</v>
      </c>
      <c r="R2969" s="6">
        <f t="shared" si="187"/>
        <v>80.225352112676063</v>
      </c>
      <c r="S2969" t="s">
        <v>8317</v>
      </c>
      <c r="T2969" t="s">
        <v>8318</v>
      </c>
    </row>
    <row r="2970" spans="1:20" ht="28.8" x14ac:dyDescent="0.3">
      <c r="A2970">
        <v>2968</v>
      </c>
      <c r="B2970" s="3" t="s">
        <v>2968</v>
      </c>
      <c r="C2970" s="3" t="s">
        <v>7078</v>
      </c>
      <c r="D2970">
        <v>3500</v>
      </c>
      <c r="E2970">
        <v>3710</v>
      </c>
      <c r="F2970" t="s">
        <v>8219</v>
      </c>
      <c r="G2970" t="s">
        <v>8224</v>
      </c>
      <c r="H2970" t="s">
        <v>8246</v>
      </c>
      <c r="I2970">
        <v>1471406340</v>
      </c>
      <c r="J2970" s="10">
        <f t="shared" si="184"/>
        <v>42599.165972222225</v>
      </c>
      <c r="K2970">
        <v>1470227660</v>
      </c>
      <c r="L2970" s="10">
        <f t="shared" si="185"/>
        <v>42585.523842592593</v>
      </c>
      <c r="M2970" t="b">
        <v>0</v>
      </c>
      <c r="N2970">
        <v>47</v>
      </c>
      <c r="O2970" t="b">
        <v>1</v>
      </c>
      <c r="P2970" t="s">
        <v>8271</v>
      </c>
      <c r="Q2970" s="5">
        <f t="shared" si="186"/>
        <v>1.06</v>
      </c>
      <c r="R2970" s="6">
        <f t="shared" si="187"/>
        <v>78.936170212765958</v>
      </c>
      <c r="S2970" t="s">
        <v>8317</v>
      </c>
      <c r="T2970" t="s">
        <v>8318</v>
      </c>
    </row>
    <row r="2971" spans="1:20" ht="43.2" x14ac:dyDescent="0.3">
      <c r="A2971">
        <v>2969</v>
      </c>
      <c r="B2971" s="3" t="s">
        <v>2969</v>
      </c>
      <c r="C2971" s="3" t="s">
        <v>7079</v>
      </c>
      <c r="D2971">
        <v>1000</v>
      </c>
      <c r="E2971">
        <v>1625</v>
      </c>
      <c r="F2971" t="s">
        <v>8219</v>
      </c>
      <c r="G2971" t="s">
        <v>8229</v>
      </c>
      <c r="H2971" t="s">
        <v>8251</v>
      </c>
      <c r="I2971">
        <v>1430693460</v>
      </c>
      <c r="J2971" s="10">
        <f t="shared" si="184"/>
        <v>42127.952083333337</v>
      </c>
      <c r="K2971">
        <v>1428087153</v>
      </c>
      <c r="L2971" s="10">
        <f t="shared" si="185"/>
        <v>42097.786493055552</v>
      </c>
      <c r="M2971" t="b">
        <v>0</v>
      </c>
      <c r="N2971">
        <v>17</v>
      </c>
      <c r="O2971" t="b">
        <v>1</v>
      </c>
      <c r="P2971" t="s">
        <v>8271</v>
      </c>
      <c r="Q2971" s="5">
        <f t="shared" si="186"/>
        <v>1.625</v>
      </c>
      <c r="R2971" s="6">
        <f t="shared" si="187"/>
        <v>95.588235294117652</v>
      </c>
      <c r="S2971" t="s">
        <v>8317</v>
      </c>
      <c r="T2971" t="s">
        <v>8318</v>
      </c>
    </row>
    <row r="2972" spans="1:20" ht="43.2" x14ac:dyDescent="0.3">
      <c r="A2972">
        <v>2970</v>
      </c>
      <c r="B2972" s="3" t="s">
        <v>2970</v>
      </c>
      <c r="C2972" s="3" t="s">
        <v>7080</v>
      </c>
      <c r="D2972">
        <v>6000</v>
      </c>
      <c r="E2972">
        <v>6360</v>
      </c>
      <c r="F2972" t="s">
        <v>8219</v>
      </c>
      <c r="G2972" t="s">
        <v>8224</v>
      </c>
      <c r="H2972" t="s">
        <v>8246</v>
      </c>
      <c r="I2972">
        <v>1405699451</v>
      </c>
      <c r="J2972" s="10">
        <f t="shared" si="184"/>
        <v>41838.669571759259</v>
      </c>
      <c r="K2972">
        <v>1403107451</v>
      </c>
      <c r="L2972" s="10">
        <f t="shared" si="185"/>
        <v>41808.669571759259</v>
      </c>
      <c r="M2972" t="b">
        <v>0</v>
      </c>
      <c r="N2972">
        <v>91</v>
      </c>
      <c r="O2972" t="b">
        <v>1</v>
      </c>
      <c r="P2972" t="s">
        <v>8271</v>
      </c>
      <c r="Q2972" s="5">
        <f t="shared" si="186"/>
        <v>1.06</v>
      </c>
      <c r="R2972" s="6">
        <f t="shared" si="187"/>
        <v>69.890109890109883</v>
      </c>
      <c r="S2972" t="s">
        <v>8317</v>
      </c>
      <c r="T2972" t="s">
        <v>8318</v>
      </c>
    </row>
    <row r="2973" spans="1:20" ht="43.2" x14ac:dyDescent="0.3">
      <c r="A2973">
        <v>2971</v>
      </c>
      <c r="B2973" s="3" t="s">
        <v>2971</v>
      </c>
      <c r="C2973" s="3" t="s">
        <v>7081</v>
      </c>
      <c r="D2973">
        <v>3200</v>
      </c>
      <c r="E2973">
        <v>3205</v>
      </c>
      <c r="F2973" t="s">
        <v>8219</v>
      </c>
      <c r="G2973" t="s">
        <v>8224</v>
      </c>
      <c r="H2973" t="s">
        <v>8246</v>
      </c>
      <c r="I2973">
        <v>1409500078</v>
      </c>
      <c r="J2973" s="10">
        <f t="shared" si="184"/>
        <v>41882.658310185187</v>
      </c>
      <c r="K2973">
        <v>1406908078</v>
      </c>
      <c r="L2973" s="10">
        <f t="shared" si="185"/>
        <v>41852.658310185187</v>
      </c>
      <c r="M2973" t="b">
        <v>0</v>
      </c>
      <c r="N2973">
        <v>43</v>
      </c>
      <c r="O2973" t="b">
        <v>1</v>
      </c>
      <c r="P2973" t="s">
        <v>8271</v>
      </c>
      <c r="Q2973" s="5">
        <f t="shared" si="186"/>
        <v>1.0015624999999999</v>
      </c>
      <c r="R2973" s="6">
        <f t="shared" si="187"/>
        <v>74.534883720930239</v>
      </c>
      <c r="S2973" t="s">
        <v>8317</v>
      </c>
      <c r="T2973" t="s">
        <v>8318</v>
      </c>
    </row>
    <row r="2974" spans="1:20" ht="28.8" x14ac:dyDescent="0.3">
      <c r="A2974">
        <v>2972</v>
      </c>
      <c r="B2974" s="3" t="s">
        <v>2972</v>
      </c>
      <c r="C2974" s="3" t="s">
        <v>7082</v>
      </c>
      <c r="D2974">
        <v>2000</v>
      </c>
      <c r="E2974">
        <v>2107</v>
      </c>
      <c r="F2974" t="s">
        <v>8219</v>
      </c>
      <c r="G2974" t="s">
        <v>8224</v>
      </c>
      <c r="H2974" t="s">
        <v>8246</v>
      </c>
      <c r="I2974">
        <v>1480899600</v>
      </c>
      <c r="J2974" s="10">
        <f t="shared" si="184"/>
        <v>42709.041666666672</v>
      </c>
      <c r="K2974">
        <v>1479609520</v>
      </c>
      <c r="L2974" s="10">
        <f t="shared" si="185"/>
        <v>42694.110185185185</v>
      </c>
      <c r="M2974" t="b">
        <v>0</v>
      </c>
      <c r="N2974">
        <v>17</v>
      </c>
      <c r="O2974" t="b">
        <v>1</v>
      </c>
      <c r="P2974" t="s">
        <v>8271</v>
      </c>
      <c r="Q2974" s="5">
        <f t="shared" si="186"/>
        <v>1.0535000000000001</v>
      </c>
      <c r="R2974" s="6">
        <f t="shared" si="187"/>
        <v>123.94117647058823</v>
      </c>
      <c r="S2974" t="s">
        <v>8317</v>
      </c>
      <c r="T2974" t="s">
        <v>8318</v>
      </c>
    </row>
    <row r="2975" spans="1:20" ht="43.2" x14ac:dyDescent="0.3">
      <c r="A2975">
        <v>2973</v>
      </c>
      <c r="B2975" s="3" t="s">
        <v>2973</v>
      </c>
      <c r="C2975" s="3" t="s">
        <v>7083</v>
      </c>
      <c r="D2975">
        <v>5000</v>
      </c>
      <c r="E2975">
        <v>8740</v>
      </c>
      <c r="F2975" t="s">
        <v>8219</v>
      </c>
      <c r="G2975" t="s">
        <v>8224</v>
      </c>
      <c r="H2975" t="s">
        <v>8246</v>
      </c>
      <c r="I2975">
        <v>1451620800</v>
      </c>
      <c r="J2975" s="10">
        <f t="shared" si="184"/>
        <v>42370.166666666672</v>
      </c>
      <c r="K2975">
        <v>1449171508</v>
      </c>
      <c r="L2975" s="10">
        <f t="shared" si="185"/>
        <v>42341.818379629629</v>
      </c>
      <c r="M2975" t="b">
        <v>0</v>
      </c>
      <c r="N2975">
        <v>33</v>
      </c>
      <c r="O2975" t="b">
        <v>1</v>
      </c>
      <c r="P2975" t="s">
        <v>8271</v>
      </c>
      <c r="Q2975" s="5">
        <f t="shared" si="186"/>
        <v>1.748</v>
      </c>
      <c r="R2975" s="6">
        <f t="shared" si="187"/>
        <v>264.84848484848487</v>
      </c>
      <c r="S2975" t="s">
        <v>8317</v>
      </c>
      <c r="T2975" t="s">
        <v>8318</v>
      </c>
    </row>
    <row r="2976" spans="1:20" ht="57.6" x14ac:dyDescent="0.3">
      <c r="A2976">
        <v>2974</v>
      </c>
      <c r="B2976" s="3" t="s">
        <v>2974</v>
      </c>
      <c r="C2976" s="3" t="s">
        <v>7084</v>
      </c>
      <c r="D2976">
        <v>5000</v>
      </c>
      <c r="E2976">
        <v>5100</v>
      </c>
      <c r="F2976" t="s">
        <v>8219</v>
      </c>
      <c r="G2976" t="s">
        <v>8224</v>
      </c>
      <c r="H2976" t="s">
        <v>8246</v>
      </c>
      <c r="I2976">
        <v>1411695300</v>
      </c>
      <c r="J2976" s="10">
        <f t="shared" si="184"/>
        <v>41908.065972222219</v>
      </c>
      <c r="K2976">
        <v>1409275671</v>
      </c>
      <c r="L2976" s="10">
        <f t="shared" si="185"/>
        <v>41880.061006944445</v>
      </c>
      <c r="M2976" t="b">
        <v>0</v>
      </c>
      <c r="N2976">
        <v>87</v>
      </c>
      <c r="O2976" t="b">
        <v>1</v>
      </c>
      <c r="P2976" t="s">
        <v>8271</v>
      </c>
      <c r="Q2976" s="5">
        <f t="shared" si="186"/>
        <v>1.02</v>
      </c>
      <c r="R2976" s="6">
        <f t="shared" si="187"/>
        <v>58.620689655172413</v>
      </c>
      <c r="S2976" t="s">
        <v>8317</v>
      </c>
      <c r="T2976" t="s">
        <v>8318</v>
      </c>
    </row>
    <row r="2977" spans="1:20" ht="43.2" x14ac:dyDescent="0.3">
      <c r="A2977">
        <v>2975</v>
      </c>
      <c r="B2977" s="3" t="s">
        <v>2975</v>
      </c>
      <c r="C2977" s="3" t="s">
        <v>7085</v>
      </c>
      <c r="D2977">
        <v>8000</v>
      </c>
      <c r="E2977">
        <v>8010</v>
      </c>
      <c r="F2977" t="s">
        <v>8219</v>
      </c>
      <c r="G2977" t="s">
        <v>8224</v>
      </c>
      <c r="H2977" t="s">
        <v>8246</v>
      </c>
      <c r="I2977">
        <v>1417057200</v>
      </c>
      <c r="J2977" s="10">
        <f t="shared" si="184"/>
        <v>41970.125</v>
      </c>
      <c r="K2977">
        <v>1414599886</v>
      </c>
      <c r="L2977" s="10">
        <f t="shared" si="185"/>
        <v>41941.683865740742</v>
      </c>
      <c r="M2977" t="b">
        <v>0</v>
      </c>
      <c r="N2977">
        <v>113</v>
      </c>
      <c r="O2977" t="b">
        <v>1</v>
      </c>
      <c r="P2977" t="s">
        <v>8271</v>
      </c>
      <c r="Q2977" s="5">
        <f t="shared" si="186"/>
        <v>1.00125</v>
      </c>
      <c r="R2977" s="6">
        <f t="shared" si="187"/>
        <v>70.884955752212392</v>
      </c>
      <c r="S2977" t="s">
        <v>8317</v>
      </c>
      <c r="T2977" t="s">
        <v>8318</v>
      </c>
    </row>
    <row r="2978" spans="1:20" ht="43.2" x14ac:dyDescent="0.3">
      <c r="A2978">
        <v>2976</v>
      </c>
      <c r="B2978" s="3" t="s">
        <v>2976</v>
      </c>
      <c r="C2978" s="3" t="s">
        <v>7086</v>
      </c>
      <c r="D2978">
        <v>70</v>
      </c>
      <c r="E2978">
        <v>120</v>
      </c>
      <c r="F2978" t="s">
        <v>8219</v>
      </c>
      <c r="G2978" t="s">
        <v>8225</v>
      </c>
      <c r="H2978" t="s">
        <v>8247</v>
      </c>
      <c r="I2978">
        <v>1457870400</v>
      </c>
      <c r="J2978" s="10">
        <f t="shared" si="184"/>
        <v>42442.5</v>
      </c>
      <c r="K2978">
        <v>1456421530</v>
      </c>
      <c r="L2978" s="10">
        <f t="shared" si="185"/>
        <v>42425.730671296296</v>
      </c>
      <c r="M2978" t="b">
        <v>0</v>
      </c>
      <c r="N2978">
        <v>14</v>
      </c>
      <c r="O2978" t="b">
        <v>1</v>
      </c>
      <c r="P2978" t="s">
        <v>8271</v>
      </c>
      <c r="Q2978" s="5">
        <f t="shared" si="186"/>
        <v>1.7142857142857142</v>
      </c>
      <c r="R2978" s="6">
        <f t="shared" si="187"/>
        <v>8.5714285714285712</v>
      </c>
      <c r="S2978" t="s">
        <v>8317</v>
      </c>
      <c r="T2978" t="s">
        <v>8318</v>
      </c>
    </row>
    <row r="2979" spans="1:20" ht="57.6" x14ac:dyDescent="0.3">
      <c r="A2979">
        <v>2977</v>
      </c>
      <c r="B2979" s="3" t="s">
        <v>2977</v>
      </c>
      <c r="C2979" s="3" t="s">
        <v>7087</v>
      </c>
      <c r="D2979">
        <v>3000</v>
      </c>
      <c r="E2979">
        <v>3407</v>
      </c>
      <c r="F2979" t="s">
        <v>8219</v>
      </c>
      <c r="G2979" t="s">
        <v>8224</v>
      </c>
      <c r="H2979" t="s">
        <v>8246</v>
      </c>
      <c r="I2979">
        <v>1427076840</v>
      </c>
      <c r="J2979" s="10">
        <f t="shared" si="184"/>
        <v>42086.093055555553</v>
      </c>
      <c r="K2979">
        <v>1421960934</v>
      </c>
      <c r="L2979" s="10">
        <f t="shared" si="185"/>
        <v>42026.88118055556</v>
      </c>
      <c r="M2979" t="b">
        <v>0</v>
      </c>
      <c r="N2979">
        <v>30</v>
      </c>
      <c r="O2979" t="b">
        <v>1</v>
      </c>
      <c r="P2979" t="s">
        <v>8271</v>
      </c>
      <c r="Q2979" s="5">
        <f t="shared" si="186"/>
        <v>1.1356666666666666</v>
      </c>
      <c r="R2979" s="6">
        <f t="shared" si="187"/>
        <v>113.56666666666666</v>
      </c>
      <c r="S2979" t="s">
        <v>8317</v>
      </c>
      <c r="T2979" t="s">
        <v>8318</v>
      </c>
    </row>
    <row r="2980" spans="1:20" ht="57.6" x14ac:dyDescent="0.3">
      <c r="A2980">
        <v>2978</v>
      </c>
      <c r="B2980" s="3" t="s">
        <v>2978</v>
      </c>
      <c r="C2980" s="3" t="s">
        <v>7088</v>
      </c>
      <c r="D2980">
        <v>750</v>
      </c>
      <c r="E2980">
        <v>971</v>
      </c>
      <c r="F2980" t="s">
        <v>8219</v>
      </c>
      <c r="G2980" t="s">
        <v>8224</v>
      </c>
      <c r="H2980" t="s">
        <v>8246</v>
      </c>
      <c r="I2980">
        <v>1413784740</v>
      </c>
      <c r="J2980" s="10">
        <f t="shared" si="184"/>
        <v>41932.249305555553</v>
      </c>
      <c r="K2980">
        <v>1412954547</v>
      </c>
      <c r="L2980" s="10">
        <f t="shared" si="185"/>
        <v>41922.640590277777</v>
      </c>
      <c r="M2980" t="b">
        <v>0</v>
      </c>
      <c r="N2980">
        <v>16</v>
      </c>
      <c r="O2980" t="b">
        <v>1</v>
      </c>
      <c r="P2980" t="s">
        <v>8271</v>
      </c>
      <c r="Q2980" s="5">
        <f t="shared" si="186"/>
        <v>1.2946666666666666</v>
      </c>
      <c r="R2980" s="6">
        <f t="shared" si="187"/>
        <v>60.6875</v>
      </c>
      <c r="S2980" t="s">
        <v>8317</v>
      </c>
      <c r="T2980" t="s">
        <v>8318</v>
      </c>
    </row>
    <row r="2981" spans="1:20" ht="43.2" x14ac:dyDescent="0.3">
      <c r="A2981">
        <v>2979</v>
      </c>
      <c r="B2981" s="3" t="s">
        <v>2979</v>
      </c>
      <c r="C2981" s="3" t="s">
        <v>7089</v>
      </c>
      <c r="D2981">
        <v>5000</v>
      </c>
      <c r="E2981">
        <v>5070</v>
      </c>
      <c r="F2981" t="s">
        <v>8219</v>
      </c>
      <c r="G2981" t="s">
        <v>8224</v>
      </c>
      <c r="H2981" t="s">
        <v>8246</v>
      </c>
      <c r="I2981">
        <v>1420524000</v>
      </c>
      <c r="J2981" s="10">
        <f t="shared" si="184"/>
        <v>42010.25</v>
      </c>
      <c r="K2981">
        <v>1419104823</v>
      </c>
      <c r="L2981" s="10">
        <f t="shared" si="185"/>
        <v>41993.824340277773</v>
      </c>
      <c r="M2981" t="b">
        <v>0</v>
      </c>
      <c r="N2981">
        <v>46</v>
      </c>
      <c r="O2981" t="b">
        <v>1</v>
      </c>
      <c r="P2981" t="s">
        <v>8271</v>
      </c>
      <c r="Q2981" s="5">
        <f t="shared" si="186"/>
        <v>1.014</v>
      </c>
      <c r="R2981" s="6">
        <f t="shared" si="187"/>
        <v>110.21739130434783</v>
      </c>
      <c r="S2981" t="s">
        <v>8317</v>
      </c>
      <c r="T2981" t="s">
        <v>8318</v>
      </c>
    </row>
    <row r="2982" spans="1:20" ht="43.2" x14ac:dyDescent="0.3">
      <c r="A2982">
        <v>2980</v>
      </c>
      <c r="B2982" s="3" t="s">
        <v>2980</v>
      </c>
      <c r="C2982" s="3" t="s">
        <v>7090</v>
      </c>
      <c r="D2982">
        <v>3000</v>
      </c>
      <c r="E2982">
        <v>3275</v>
      </c>
      <c r="F2982" t="s">
        <v>8219</v>
      </c>
      <c r="G2982" t="s">
        <v>8224</v>
      </c>
      <c r="H2982" t="s">
        <v>8246</v>
      </c>
      <c r="I2982">
        <v>1440381600</v>
      </c>
      <c r="J2982" s="10">
        <f t="shared" si="184"/>
        <v>42240.083333333328</v>
      </c>
      <c r="K2982">
        <v>1438639130</v>
      </c>
      <c r="L2982" s="10">
        <f t="shared" si="185"/>
        <v>42219.915856481486</v>
      </c>
      <c r="M2982" t="b">
        <v>0</v>
      </c>
      <c r="N2982">
        <v>24</v>
      </c>
      <c r="O2982" t="b">
        <v>1</v>
      </c>
      <c r="P2982" t="s">
        <v>8271</v>
      </c>
      <c r="Q2982" s="5">
        <f t="shared" si="186"/>
        <v>1.0916666666666666</v>
      </c>
      <c r="R2982" s="6">
        <f t="shared" si="187"/>
        <v>136.45833333333334</v>
      </c>
      <c r="S2982" t="s">
        <v>8317</v>
      </c>
      <c r="T2982" t="s">
        <v>8318</v>
      </c>
    </row>
    <row r="2983" spans="1:20" ht="57.6" x14ac:dyDescent="0.3">
      <c r="A2983">
        <v>2981</v>
      </c>
      <c r="B2983" s="3" t="s">
        <v>2981</v>
      </c>
      <c r="C2983" s="3" t="s">
        <v>7091</v>
      </c>
      <c r="D2983">
        <v>4000</v>
      </c>
      <c r="E2983">
        <v>5157</v>
      </c>
      <c r="F2983" t="s">
        <v>8219</v>
      </c>
      <c r="G2983" t="s">
        <v>8241</v>
      </c>
      <c r="H2983" t="s">
        <v>8249</v>
      </c>
      <c r="I2983">
        <v>1443014756</v>
      </c>
      <c r="J2983" s="10">
        <f t="shared" si="184"/>
        <v>42270.559675925921</v>
      </c>
      <c r="K2983">
        <v>1439126756</v>
      </c>
      <c r="L2983" s="10">
        <f t="shared" si="185"/>
        <v>42225.559675925921</v>
      </c>
      <c r="M2983" t="b">
        <v>1</v>
      </c>
      <c r="N2983">
        <v>97</v>
      </c>
      <c r="O2983" t="b">
        <v>1</v>
      </c>
      <c r="P2983" t="s">
        <v>8303</v>
      </c>
      <c r="Q2983" s="5">
        <f t="shared" si="186"/>
        <v>1.28925</v>
      </c>
      <c r="R2983" s="6">
        <f t="shared" si="187"/>
        <v>53.164948453608247</v>
      </c>
      <c r="S2983" t="s">
        <v>8317</v>
      </c>
      <c r="T2983" t="s">
        <v>8357</v>
      </c>
    </row>
    <row r="2984" spans="1:20" ht="28.8" x14ac:dyDescent="0.3">
      <c r="A2984">
        <v>2982</v>
      </c>
      <c r="B2984" s="3" t="s">
        <v>2982</v>
      </c>
      <c r="C2984" s="3" t="s">
        <v>7092</v>
      </c>
      <c r="D2984">
        <v>5000</v>
      </c>
      <c r="E2984">
        <v>5103</v>
      </c>
      <c r="F2984" t="s">
        <v>8219</v>
      </c>
      <c r="G2984" t="s">
        <v>8225</v>
      </c>
      <c r="H2984" t="s">
        <v>8247</v>
      </c>
      <c r="I2984">
        <v>1455208143</v>
      </c>
      <c r="J2984" s="10">
        <f t="shared" si="184"/>
        <v>42411.686840277776</v>
      </c>
      <c r="K2984">
        <v>1452616143</v>
      </c>
      <c r="L2984" s="10">
        <f t="shared" si="185"/>
        <v>42381.686840277776</v>
      </c>
      <c r="M2984" t="b">
        <v>1</v>
      </c>
      <c r="N2984">
        <v>59</v>
      </c>
      <c r="O2984" t="b">
        <v>1</v>
      </c>
      <c r="P2984" t="s">
        <v>8303</v>
      </c>
      <c r="Q2984" s="5">
        <f t="shared" si="186"/>
        <v>1.0206</v>
      </c>
      <c r="R2984" s="6">
        <f t="shared" si="187"/>
        <v>86.491525423728817</v>
      </c>
      <c r="S2984" t="s">
        <v>8317</v>
      </c>
      <c r="T2984" t="s">
        <v>8357</v>
      </c>
    </row>
    <row r="2985" spans="1:20" ht="43.2" x14ac:dyDescent="0.3">
      <c r="A2985">
        <v>2983</v>
      </c>
      <c r="B2985" s="3" t="s">
        <v>2983</v>
      </c>
      <c r="C2985" s="3" t="s">
        <v>7093</v>
      </c>
      <c r="D2985">
        <v>116000</v>
      </c>
      <c r="E2985">
        <v>169985.91</v>
      </c>
      <c r="F2985" t="s">
        <v>8219</v>
      </c>
      <c r="G2985" t="s">
        <v>8224</v>
      </c>
      <c r="H2985" t="s">
        <v>8246</v>
      </c>
      <c r="I2985">
        <v>1415722236</v>
      </c>
      <c r="J2985" s="10">
        <f t="shared" si="184"/>
        <v>41954.674027777779</v>
      </c>
      <c r="K2985">
        <v>1410534636</v>
      </c>
      <c r="L2985" s="10">
        <f t="shared" si="185"/>
        <v>41894.632361111115</v>
      </c>
      <c r="M2985" t="b">
        <v>1</v>
      </c>
      <c r="N2985">
        <v>1095</v>
      </c>
      <c r="O2985" t="b">
        <v>1</v>
      </c>
      <c r="P2985" t="s">
        <v>8303</v>
      </c>
      <c r="Q2985" s="5">
        <f t="shared" si="186"/>
        <v>1.465395775862069</v>
      </c>
      <c r="R2985" s="6">
        <f t="shared" si="187"/>
        <v>155.23827397260274</v>
      </c>
      <c r="S2985" t="s">
        <v>8317</v>
      </c>
      <c r="T2985" t="s">
        <v>8357</v>
      </c>
    </row>
    <row r="2986" spans="1:20" ht="57.6" x14ac:dyDescent="0.3">
      <c r="A2986">
        <v>2984</v>
      </c>
      <c r="B2986" s="3" t="s">
        <v>2984</v>
      </c>
      <c r="C2986" s="3" t="s">
        <v>7094</v>
      </c>
      <c r="D2986">
        <v>25000</v>
      </c>
      <c r="E2986">
        <v>25088</v>
      </c>
      <c r="F2986" t="s">
        <v>8219</v>
      </c>
      <c r="G2986" t="s">
        <v>8224</v>
      </c>
      <c r="H2986" t="s">
        <v>8246</v>
      </c>
      <c r="I2986">
        <v>1472020881</v>
      </c>
      <c r="J2986" s="10">
        <f t="shared" si="184"/>
        <v>42606.278715277775</v>
      </c>
      <c r="K2986">
        <v>1469428881</v>
      </c>
      <c r="L2986" s="10">
        <f t="shared" si="185"/>
        <v>42576.278715277775</v>
      </c>
      <c r="M2986" t="b">
        <v>1</v>
      </c>
      <c r="N2986">
        <v>218</v>
      </c>
      <c r="O2986" t="b">
        <v>1</v>
      </c>
      <c r="P2986" t="s">
        <v>8303</v>
      </c>
      <c r="Q2986" s="5">
        <f t="shared" si="186"/>
        <v>1.00352</v>
      </c>
      <c r="R2986" s="6">
        <f t="shared" si="187"/>
        <v>115.08256880733946</v>
      </c>
      <c r="S2986" t="s">
        <v>8317</v>
      </c>
      <c r="T2986" t="s">
        <v>8357</v>
      </c>
    </row>
    <row r="2987" spans="1:20" ht="57.6" x14ac:dyDescent="0.3">
      <c r="A2987">
        <v>2985</v>
      </c>
      <c r="B2987" s="3" t="s">
        <v>2985</v>
      </c>
      <c r="C2987" s="3" t="s">
        <v>7095</v>
      </c>
      <c r="D2987">
        <v>10000</v>
      </c>
      <c r="E2987">
        <v>12165</v>
      </c>
      <c r="F2987" t="s">
        <v>8219</v>
      </c>
      <c r="G2987" t="s">
        <v>8228</v>
      </c>
      <c r="H2987" t="s">
        <v>8250</v>
      </c>
      <c r="I2987">
        <v>1477886400</v>
      </c>
      <c r="J2987" s="10">
        <f t="shared" si="184"/>
        <v>42674.166666666672</v>
      </c>
      <c r="K2987">
        <v>1476228128</v>
      </c>
      <c r="L2987" s="10">
        <f t="shared" si="185"/>
        <v>42654.973703703698</v>
      </c>
      <c r="M2987" t="b">
        <v>0</v>
      </c>
      <c r="N2987">
        <v>111</v>
      </c>
      <c r="O2987" t="b">
        <v>1</v>
      </c>
      <c r="P2987" t="s">
        <v>8303</v>
      </c>
      <c r="Q2987" s="5">
        <f t="shared" si="186"/>
        <v>1.2164999999999999</v>
      </c>
      <c r="R2987" s="6">
        <f t="shared" si="187"/>
        <v>109.5945945945946</v>
      </c>
      <c r="S2987" t="s">
        <v>8317</v>
      </c>
      <c r="T2987" t="s">
        <v>8357</v>
      </c>
    </row>
    <row r="2988" spans="1:20" ht="43.2" x14ac:dyDescent="0.3">
      <c r="A2988">
        <v>2986</v>
      </c>
      <c r="B2988" s="3" t="s">
        <v>2986</v>
      </c>
      <c r="C2988" s="3" t="s">
        <v>7096</v>
      </c>
      <c r="D2988">
        <v>2400</v>
      </c>
      <c r="E2988">
        <v>2532</v>
      </c>
      <c r="F2988" t="s">
        <v>8219</v>
      </c>
      <c r="G2988" t="s">
        <v>8225</v>
      </c>
      <c r="H2988" t="s">
        <v>8247</v>
      </c>
      <c r="I2988">
        <v>1462100406</v>
      </c>
      <c r="J2988" s="10">
        <f t="shared" si="184"/>
        <v>42491.458402777775</v>
      </c>
      <c r="K2988">
        <v>1456920006</v>
      </c>
      <c r="L2988" s="10">
        <f t="shared" si="185"/>
        <v>42431.500069444446</v>
      </c>
      <c r="M2988" t="b">
        <v>0</v>
      </c>
      <c r="N2988">
        <v>56</v>
      </c>
      <c r="O2988" t="b">
        <v>1</v>
      </c>
      <c r="P2988" t="s">
        <v>8303</v>
      </c>
      <c r="Q2988" s="5">
        <f t="shared" si="186"/>
        <v>1.0549999999999999</v>
      </c>
      <c r="R2988" s="6">
        <f t="shared" si="187"/>
        <v>45.214285714285715</v>
      </c>
      <c r="S2988" t="s">
        <v>8317</v>
      </c>
      <c r="T2988" t="s">
        <v>8357</v>
      </c>
    </row>
    <row r="2989" spans="1:20" ht="57.6" x14ac:dyDescent="0.3">
      <c r="A2989">
        <v>2987</v>
      </c>
      <c r="B2989" s="3" t="s">
        <v>2987</v>
      </c>
      <c r="C2989" s="3" t="s">
        <v>7097</v>
      </c>
      <c r="D2989">
        <v>25000</v>
      </c>
      <c r="E2989">
        <v>27600.2</v>
      </c>
      <c r="F2989" t="s">
        <v>8219</v>
      </c>
      <c r="G2989" t="s">
        <v>8224</v>
      </c>
      <c r="H2989" t="s">
        <v>8246</v>
      </c>
      <c r="I2989">
        <v>1476316800</v>
      </c>
      <c r="J2989" s="10">
        <f t="shared" si="184"/>
        <v>42656</v>
      </c>
      <c r="K2989">
        <v>1473837751</v>
      </c>
      <c r="L2989" s="10">
        <f t="shared" si="185"/>
        <v>42627.307303240741</v>
      </c>
      <c r="M2989" t="b">
        <v>0</v>
      </c>
      <c r="N2989">
        <v>265</v>
      </c>
      <c r="O2989" t="b">
        <v>1</v>
      </c>
      <c r="P2989" t="s">
        <v>8303</v>
      </c>
      <c r="Q2989" s="5">
        <f t="shared" si="186"/>
        <v>1.1040080000000001</v>
      </c>
      <c r="R2989" s="6">
        <f t="shared" si="187"/>
        <v>104.15169811320754</v>
      </c>
      <c r="S2989" t="s">
        <v>8317</v>
      </c>
      <c r="T2989" t="s">
        <v>8357</v>
      </c>
    </row>
    <row r="2990" spans="1:20" ht="43.2" x14ac:dyDescent="0.3">
      <c r="A2990">
        <v>2988</v>
      </c>
      <c r="B2990" s="3" t="s">
        <v>2988</v>
      </c>
      <c r="C2990" s="3" t="s">
        <v>7098</v>
      </c>
      <c r="D2990">
        <v>1000</v>
      </c>
      <c r="E2990">
        <v>1000</v>
      </c>
      <c r="F2990" t="s">
        <v>8219</v>
      </c>
      <c r="G2990" t="s">
        <v>8225</v>
      </c>
      <c r="H2990" t="s">
        <v>8247</v>
      </c>
      <c r="I2990">
        <v>1466412081</v>
      </c>
      <c r="J2990" s="10">
        <f t="shared" si="184"/>
        <v>42541.362048611118</v>
      </c>
      <c r="K2990">
        <v>1463820081</v>
      </c>
      <c r="L2990" s="10">
        <f t="shared" si="185"/>
        <v>42511.362048611118</v>
      </c>
      <c r="M2990" t="b">
        <v>0</v>
      </c>
      <c r="N2990">
        <v>28</v>
      </c>
      <c r="O2990" t="b">
        <v>1</v>
      </c>
      <c r="P2990" t="s">
        <v>8303</v>
      </c>
      <c r="Q2990" s="5">
        <f t="shared" si="186"/>
        <v>1</v>
      </c>
      <c r="R2990" s="6">
        <f t="shared" si="187"/>
        <v>35.714285714285715</v>
      </c>
      <c r="S2990" t="s">
        <v>8317</v>
      </c>
      <c r="T2990" t="s">
        <v>8357</v>
      </c>
    </row>
    <row r="2991" spans="1:20" x14ac:dyDescent="0.3">
      <c r="A2991">
        <v>2989</v>
      </c>
      <c r="B2991" s="3" t="s">
        <v>2989</v>
      </c>
      <c r="C2991" s="3" t="s">
        <v>7099</v>
      </c>
      <c r="D2991">
        <v>20000</v>
      </c>
      <c r="E2991">
        <v>35307</v>
      </c>
      <c r="F2991" t="s">
        <v>8219</v>
      </c>
      <c r="G2991" t="s">
        <v>8224</v>
      </c>
      <c r="H2991" t="s">
        <v>8246</v>
      </c>
      <c r="I2991">
        <v>1450673940</v>
      </c>
      <c r="J2991" s="10">
        <f t="shared" si="184"/>
        <v>42359.207638888889</v>
      </c>
      <c r="K2991">
        <v>1448756962</v>
      </c>
      <c r="L2991" s="10">
        <f t="shared" si="185"/>
        <v>42337.02039351852</v>
      </c>
      <c r="M2991" t="b">
        <v>0</v>
      </c>
      <c r="N2991">
        <v>364</v>
      </c>
      <c r="O2991" t="b">
        <v>1</v>
      </c>
      <c r="P2991" t="s">
        <v>8303</v>
      </c>
      <c r="Q2991" s="5">
        <f t="shared" si="186"/>
        <v>1.76535</v>
      </c>
      <c r="R2991" s="6">
        <f t="shared" si="187"/>
        <v>96.997252747252745</v>
      </c>
      <c r="S2991" t="s">
        <v>8317</v>
      </c>
      <c r="T2991" t="s">
        <v>8357</v>
      </c>
    </row>
    <row r="2992" spans="1:20" ht="43.2" x14ac:dyDescent="0.3">
      <c r="A2992">
        <v>2990</v>
      </c>
      <c r="B2992" s="3" t="s">
        <v>2990</v>
      </c>
      <c r="C2992" s="3" t="s">
        <v>7100</v>
      </c>
      <c r="D2992">
        <v>10000</v>
      </c>
      <c r="E2992">
        <v>10000</v>
      </c>
      <c r="F2992" t="s">
        <v>8219</v>
      </c>
      <c r="G2992" t="s">
        <v>8224</v>
      </c>
      <c r="H2992" t="s">
        <v>8246</v>
      </c>
      <c r="I2992">
        <v>1452174420</v>
      </c>
      <c r="J2992" s="10">
        <f t="shared" si="184"/>
        <v>42376.57430555555</v>
      </c>
      <c r="K2992">
        <v>1449150420</v>
      </c>
      <c r="L2992" s="10">
        <f t="shared" si="185"/>
        <v>42341.57430555555</v>
      </c>
      <c r="M2992" t="b">
        <v>0</v>
      </c>
      <c r="N2992">
        <v>27</v>
      </c>
      <c r="O2992" t="b">
        <v>1</v>
      </c>
      <c r="P2992" t="s">
        <v>8303</v>
      </c>
      <c r="Q2992" s="5">
        <f t="shared" si="186"/>
        <v>1</v>
      </c>
      <c r="R2992" s="6">
        <f t="shared" si="187"/>
        <v>370.37037037037038</v>
      </c>
      <c r="S2992" t="s">
        <v>8317</v>
      </c>
      <c r="T2992" t="s">
        <v>8357</v>
      </c>
    </row>
    <row r="2993" spans="1:20" ht="43.2" x14ac:dyDescent="0.3">
      <c r="A2993">
        <v>2991</v>
      </c>
      <c r="B2993" s="3" t="s">
        <v>2991</v>
      </c>
      <c r="C2993" s="3" t="s">
        <v>7101</v>
      </c>
      <c r="D2993">
        <v>8500</v>
      </c>
      <c r="E2993">
        <v>8780</v>
      </c>
      <c r="F2993" t="s">
        <v>8219</v>
      </c>
      <c r="G2993" t="s">
        <v>8224</v>
      </c>
      <c r="H2993" t="s">
        <v>8246</v>
      </c>
      <c r="I2993">
        <v>1485547530</v>
      </c>
      <c r="J2993" s="10">
        <f t="shared" si="184"/>
        <v>42762.837152777778</v>
      </c>
      <c r="K2993">
        <v>1483646730</v>
      </c>
      <c r="L2993" s="10">
        <f t="shared" si="185"/>
        <v>42740.837152777778</v>
      </c>
      <c r="M2993" t="b">
        <v>0</v>
      </c>
      <c r="N2993">
        <v>93</v>
      </c>
      <c r="O2993" t="b">
        <v>1</v>
      </c>
      <c r="P2993" t="s">
        <v>8303</v>
      </c>
      <c r="Q2993" s="5">
        <f t="shared" si="186"/>
        <v>1.0329411764705883</v>
      </c>
      <c r="R2993" s="6">
        <f t="shared" si="187"/>
        <v>94.408602150537632</v>
      </c>
      <c r="S2993" t="s">
        <v>8317</v>
      </c>
      <c r="T2993" t="s">
        <v>8357</v>
      </c>
    </row>
    <row r="2994" spans="1:20" ht="43.2" x14ac:dyDescent="0.3">
      <c r="A2994">
        <v>2992</v>
      </c>
      <c r="B2994" s="3" t="s">
        <v>2992</v>
      </c>
      <c r="C2994" s="3" t="s">
        <v>7102</v>
      </c>
      <c r="D2994">
        <v>3000</v>
      </c>
      <c r="E2994">
        <v>3135</v>
      </c>
      <c r="F2994" t="s">
        <v>8219</v>
      </c>
      <c r="G2994" t="s">
        <v>8224</v>
      </c>
      <c r="H2994" t="s">
        <v>8246</v>
      </c>
      <c r="I2994">
        <v>1476037510</v>
      </c>
      <c r="J2994" s="10">
        <f t="shared" si="184"/>
        <v>42652.767476851848</v>
      </c>
      <c r="K2994">
        <v>1473445510</v>
      </c>
      <c r="L2994" s="10">
        <f t="shared" si="185"/>
        <v>42622.767476851848</v>
      </c>
      <c r="M2994" t="b">
        <v>0</v>
      </c>
      <c r="N2994">
        <v>64</v>
      </c>
      <c r="O2994" t="b">
        <v>1</v>
      </c>
      <c r="P2994" t="s">
        <v>8303</v>
      </c>
      <c r="Q2994" s="5">
        <f t="shared" si="186"/>
        <v>1.0449999999999999</v>
      </c>
      <c r="R2994" s="6">
        <f t="shared" si="187"/>
        <v>48.984375</v>
      </c>
      <c r="S2994" t="s">
        <v>8317</v>
      </c>
      <c r="T2994" t="s">
        <v>8357</v>
      </c>
    </row>
    <row r="2995" spans="1:20" x14ac:dyDescent="0.3">
      <c r="A2995">
        <v>2993</v>
      </c>
      <c r="B2995" s="3" t="s">
        <v>2993</v>
      </c>
      <c r="C2995" s="3" t="s">
        <v>7103</v>
      </c>
      <c r="D2995">
        <v>1000</v>
      </c>
      <c r="E2995">
        <v>1003</v>
      </c>
      <c r="F2995" t="s">
        <v>8219</v>
      </c>
      <c r="G2995" t="s">
        <v>8224</v>
      </c>
      <c r="H2995" t="s">
        <v>8246</v>
      </c>
      <c r="I2995">
        <v>1455998867</v>
      </c>
      <c r="J2995" s="10">
        <f t="shared" si="184"/>
        <v>42420.838738425926</v>
      </c>
      <c r="K2995">
        <v>1453406867</v>
      </c>
      <c r="L2995" s="10">
        <f t="shared" si="185"/>
        <v>42390.838738425926</v>
      </c>
      <c r="M2995" t="b">
        <v>0</v>
      </c>
      <c r="N2995">
        <v>22</v>
      </c>
      <c r="O2995" t="b">
        <v>1</v>
      </c>
      <c r="P2995" t="s">
        <v>8303</v>
      </c>
      <c r="Q2995" s="5">
        <f t="shared" si="186"/>
        <v>1.0029999999999999</v>
      </c>
      <c r="R2995" s="6">
        <f t="shared" si="187"/>
        <v>45.590909090909093</v>
      </c>
      <c r="S2995" t="s">
        <v>8317</v>
      </c>
      <c r="T2995" t="s">
        <v>8357</v>
      </c>
    </row>
    <row r="2996" spans="1:20" ht="43.2" x14ac:dyDescent="0.3">
      <c r="A2996">
        <v>2994</v>
      </c>
      <c r="B2996" s="3" t="s">
        <v>2994</v>
      </c>
      <c r="C2996" s="3" t="s">
        <v>7104</v>
      </c>
      <c r="D2996">
        <v>300</v>
      </c>
      <c r="E2996">
        <v>1373.24</v>
      </c>
      <c r="F2996" t="s">
        <v>8219</v>
      </c>
      <c r="G2996" t="s">
        <v>8225</v>
      </c>
      <c r="H2996" t="s">
        <v>8247</v>
      </c>
      <c r="I2996">
        <v>1412335772</v>
      </c>
      <c r="J2996" s="10">
        <f t="shared" si="184"/>
        <v>41915.478842592594</v>
      </c>
      <c r="K2996">
        <v>1409743772</v>
      </c>
      <c r="L2996" s="10">
        <f t="shared" si="185"/>
        <v>41885.478842592594</v>
      </c>
      <c r="M2996" t="b">
        <v>0</v>
      </c>
      <c r="N2996">
        <v>59</v>
      </c>
      <c r="O2996" t="b">
        <v>1</v>
      </c>
      <c r="P2996" t="s">
        <v>8303</v>
      </c>
      <c r="Q2996" s="5">
        <f t="shared" si="186"/>
        <v>4.577466666666667</v>
      </c>
      <c r="R2996" s="6">
        <f t="shared" si="187"/>
        <v>23.275254237288134</v>
      </c>
      <c r="S2996" t="s">
        <v>8317</v>
      </c>
      <c r="T2996" t="s">
        <v>8357</v>
      </c>
    </row>
    <row r="2997" spans="1:20" ht="43.2" x14ac:dyDescent="0.3">
      <c r="A2997">
        <v>2995</v>
      </c>
      <c r="B2997" s="3" t="s">
        <v>2995</v>
      </c>
      <c r="C2997" s="3" t="s">
        <v>7105</v>
      </c>
      <c r="D2997">
        <v>15000</v>
      </c>
      <c r="E2997">
        <v>15744</v>
      </c>
      <c r="F2997" t="s">
        <v>8219</v>
      </c>
      <c r="G2997" t="s">
        <v>8224</v>
      </c>
      <c r="H2997" t="s">
        <v>8246</v>
      </c>
      <c r="I2997">
        <v>1484841471</v>
      </c>
      <c r="J2997" s="10">
        <f t="shared" si="184"/>
        <v>42754.665173611109</v>
      </c>
      <c r="K2997">
        <v>1482249471</v>
      </c>
      <c r="L2997" s="10">
        <f t="shared" si="185"/>
        <v>42724.665173611109</v>
      </c>
      <c r="M2997" t="b">
        <v>0</v>
      </c>
      <c r="N2997">
        <v>249</v>
      </c>
      <c r="O2997" t="b">
        <v>1</v>
      </c>
      <c r="P2997" t="s">
        <v>8303</v>
      </c>
      <c r="Q2997" s="5">
        <f t="shared" si="186"/>
        <v>1.0496000000000001</v>
      </c>
      <c r="R2997" s="6">
        <f t="shared" si="187"/>
        <v>63.2289156626506</v>
      </c>
      <c r="S2997" t="s">
        <v>8317</v>
      </c>
      <c r="T2997" t="s">
        <v>8357</v>
      </c>
    </row>
    <row r="2998" spans="1:20" ht="28.8" x14ac:dyDescent="0.3">
      <c r="A2998">
        <v>2996</v>
      </c>
      <c r="B2998" s="3" t="s">
        <v>2996</v>
      </c>
      <c r="C2998" s="3" t="s">
        <v>7106</v>
      </c>
      <c r="D2998">
        <v>35000</v>
      </c>
      <c r="E2998">
        <v>60180</v>
      </c>
      <c r="F2998" t="s">
        <v>8219</v>
      </c>
      <c r="G2998" t="s">
        <v>8224</v>
      </c>
      <c r="H2998" t="s">
        <v>8246</v>
      </c>
      <c r="I2998">
        <v>1432677240</v>
      </c>
      <c r="J2998" s="10">
        <f t="shared" si="184"/>
        <v>42150.912500000006</v>
      </c>
      <c r="K2998">
        <v>1427493240</v>
      </c>
      <c r="L2998" s="10">
        <f t="shared" si="185"/>
        <v>42090.912500000006</v>
      </c>
      <c r="M2998" t="b">
        <v>0</v>
      </c>
      <c r="N2998">
        <v>392</v>
      </c>
      <c r="O2998" t="b">
        <v>1</v>
      </c>
      <c r="P2998" t="s">
        <v>8303</v>
      </c>
      <c r="Q2998" s="5">
        <f t="shared" si="186"/>
        <v>1.7194285714285715</v>
      </c>
      <c r="R2998" s="6">
        <f t="shared" si="187"/>
        <v>153.5204081632653</v>
      </c>
      <c r="S2998" t="s">
        <v>8317</v>
      </c>
      <c r="T2998" t="s">
        <v>8357</v>
      </c>
    </row>
    <row r="2999" spans="1:20" ht="43.2" x14ac:dyDescent="0.3">
      <c r="A2999">
        <v>2997</v>
      </c>
      <c r="B2999" s="3" t="s">
        <v>2997</v>
      </c>
      <c r="C2999" s="3" t="s">
        <v>7107</v>
      </c>
      <c r="D2999">
        <v>10000</v>
      </c>
      <c r="E2999">
        <v>10373</v>
      </c>
      <c r="F2999" t="s">
        <v>8219</v>
      </c>
      <c r="G2999" t="s">
        <v>8224</v>
      </c>
      <c r="H2999" t="s">
        <v>8246</v>
      </c>
      <c r="I2999">
        <v>1488171540</v>
      </c>
      <c r="J2999" s="10">
        <f t="shared" si="184"/>
        <v>42793.207638888889</v>
      </c>
      <c r="K2999">
        <v>1486661793</v>
      </c>
      <c r="L2999" s="10">
        <f t="shared" si="185"/>
        <v>42775.733715277776</v>
      </c>
      <c r="M2999" t="b">
        <v>0</v>
      </c>
      <c r="N2999">
        <v>115</v>
      </c>
      <c r="O2999" t="b">
        <v>1</v>
      </c>
      <c r="P2999" t="s">
        <v>8303</v>
      </c>
      <c r="Q2999" s="5">
        <f t="shared" si="186"/>
        <v>1.0373000000000001</v>
      </c>
      <c r="R2999" s="6">
        <f t="shared" si="187"/>
        <v>90.2</v>
      </c>
      <c r="S2999" t="s">
        <v>8317</v>
      </c>
      <c r="T2999" t="s">
        <v>8357</v>
      </c>
    </row>
    <row r="3000" spans="1:20" ht="43.2" x14ac:dyDescent="0.3">
      <c r="A3000">
        <v>2998</v>
      </c>
      <c r="B3000" s="3" t="s">
        <v>2998</v>
      </c>
      <c r="C3000" s="3" t="s">
        <v>7108</v>
      </c>
      <c r="D3000">
        <v>50000</v>
      </c>
      <c r="E3000">
        <v>51514.5</v>
      </c>
      <c r="F3000" t="s">
        <v>8219</v>
      </c>
      <c r="G3000" t="s">
        <v>8224</v>
      </c>
      <c r="H3000" t="s">
        <v>8246</v>
      </c>
      <c r="I3000">
        <v>1402892700</v>
      </c>
      <c r="J3000" s="10">
        <f t="shared" si="184"/>
        <v>41806.184027777781</v>
      </c>
      <c r="K3000">
        <v>1400474329</v>
      </c>
      <c r="L3000" s="10">
        <f t="shared" si="185"/>
        <v>41778.193622685183</v>
      </c>
      <c r="M3000" t="b">
        <v>0</v>
      </c>
      <c r="N3000">
        <v>433</v>
      </c>
      <c r="O3000" t="b">
        <v>1</v>
      </c>
      <c r="P3000" t="s">
        <v>8303</v>
      </c>
      <c r="Q3000" s="5">
        <f t="shared" si="186"/>
        <v>1.0302899999999999</v>
      </c>
      <c r="R3000" s="6">
        <f t="shared" si="187"/>
        <v>118.97113163972287</v>
      </c>
      <c r="S3000" t="s">
        <v>8317</v>
      </c>
      <c r="T3000" t="s">
        <v>8357</v>
      </c>
    </row>
    <row r="3001" spans="1:20" ht="43.2" x14ac:dyDescent="0.3">
      <c r="A3001">
        <v>2999</v>
      </c>
      <c r="B3001" s="3" t="s">
        <v>2999</v>
      </c>
      <c r="C3001" s="3" t="s">
        <v>7109</v>
      </c>
      <c r="D3001">
        <v>1350</v>
      </c>
      <c r="E3001">
        <v>1605</v>
      </c>
      <c r="F3001" t="s">
        <v>8219</v>
      </c>
      <c r="G3001" t="s">
        <v>8224</v>
      </c>
      <c r="H3001" t="s">
        <v>8246</v>
      </c>
      <c r="I3001">
        <v>1488333600</v>
      </c>
      <c r="J3001" s="10">
        <f t="shared" si="184"/>
        <v>42795.083333333328</v>
      </c>
      <c r="K3001">
        <v>1487094360</v>
      </c>
      <c r="L3001" s="10">
        <f t="shared" si="185"/>
        <v>42780.740277777775</v>
      </c>
      <c r="M3001" t="b">
        <v>0</v>
      </c>
      <c r="N3001">
        <v>20</v>
      </c>
      <c r="O3001" t="b">
        <v>1</v>
      </c>
      <c r="P3001" t="s">
        <v>8303</v>
      </c>
      <c r="Q3001" s="5">
        <f t="shared" si="186"/>
        <v>1.1888888888888889</v>
      </c>
      <c r="R3001" s="6">
        <f t="shared" si="187"/>
        <v>80.25</v>
      </c>
      <c r="S3001" t="s">
        <v>8317</v>
      </c>
      <c r="T3001" t="s">
        <v>8357</v>
      </c>
    </row>
    <row r="3002" spans="1:20" ht="43.2" x14ac:dyDescent="0.3">
      <c r="A3002">
        <v>3000</v>
      </c>
      <c r="B3002" s="3" t="s">
        <v>3000</v>
      </c>
      <c r="C3002" s="3" t="s">
        <v>7110</v>
      </c>
      <c r="D3002">
        <v>500</v>
      </c>
      <c r="E3002">
        <v>500</v>
      </c>
      <c r="F3002" t="s">
        <v>8219</v>
      </c>
      <c r="G3002" t="s">
        <v>8224</v>
      </c>
      <c r="H3002" t="s">
        <v>8246</v>
      </c>
      <c r="I3002">
        <v>1485885600</v>
      </c>
      <c r="J3002" s="10">
        <f t="shared" si="184"/>
        <v>42766.75</v>
      </c>
      <c r="K3002">
        <v>1484682670</v>
      </c>
      <c r="L3002" s="10">
        <f t="shared" si="185"/>
        <v>42752.827199074076</v>
      </c>
      <c r="M3002" t="b">
        <v>0</v>
      </c>
      <c r="N3002">
        <v>8</v>
      </c>
      <c r="O3002" t="b">
        <v>1</v>
      </c>
      <c r="P3002" t="s">
        <v>8303</v>
      </c>
      <c r="Q3002" s="5">
        <f t="shared" si="186"/>
        <v>1</v>
      </c>
      <c r="R3002" s="6">
        <f t="shared" si="187"/>
        <v>62.5</v>
      </c>
      <c r="S3002" t="s">
        <v>8317</v>
      </c>
      <c r="T3002" t="s">
        <v>8357</v>
      </c>
    </row>
    <row r="3003" spans="1:20" ht="43.2" x14ac:dyDescent="0.3">
      <c r="A3003">
        <v>3001</v>
      </c>
      <c r="B3003" s="3" t="s">
        <v>3001</v>
      </c>
      <c r="C3003" s="3" t="s">
        <v>7111</v>
      </c>
      <c r="D3003">
        <v>7214</v>
      </c>
      <c r="E3003">
        <v>22991.01</v>
      </c>
      <c r="F3003" t="s">
        <v>8219</v>
      </c>
      <c r="G3003" t="s">
        <v>8224</v>
      </c>
      <c r="H3003" t="s">
        <v>8246</v>
      </c>
      <c r="I3003">
        <v>1468445382</v>
      </c>
      <c r="J3003" s="10">
        <f t="shared" si="184"/>
        <v>42564.895625000005</v>
      </c>
      <c r="K3003">
        <v>1465853382</v>
      </c>
      <c r="L3003" s="10">
        <f t="shared" si="185"/>
        <v>42534.895625000005</v>
      </c>
      <c r="M3003" t="b">
        <v>0</v>
      </c>
      <c r="N3003">
        <v>175</v>
      </c>
      <c r="O3003" t="b">
        <v>1</v>
      </c>
      <c r="P3003" t="s">
        <v>8303</v>
      </c>
      <c r="Q3003" s="5">
        <f t="shared" si="186"/>
        <v>3.1869988910451896</v>
      </c>
      <c r="R3003" s="6">
        <f t="shared" si="187"/>
        <v>131.37719999999999</v>
      </c>
      <c r="S3003" t="s">
        <v>8317</v>
      </c>
      <c r="T3003" t="s">
        <v>8357</v>
      </c>
    </row>
    <row r="3004" spans="1:20" ht="28.8" x14ac:dyDescent="0.3">
      <c r="A3004">
        <v>3002</v>
      </c>
      <c r="B3004" s="3" t="s">
        <v>3002</v>
      </c>
      <c r="C3004" s="3" t="s">
        <v>7112</v>
      </c>
      <c r="D3004">
        <v>7000</v>
      </c>
      <c r="E3004">
        <v>7595.43</v>
      </c>
      <c r="F3004" t="s">
        <v>8219</v>
      </c>
      <c r="G3004" t="s">
        <v>8224</v>
      </c>
      <c r="H3004" t="s">
        <v>8246</v>
      </c>
      <c r="I3004">
        <v>1356552252</v>
      </c>
      <c r="J3004" s="10">
        <f t="shared" si="184"/>
        <v>41269.83625</v>
      </c>
      <c r="K3004">
        <v>1353960252</v>
      </c>
      <c r="L3004" s="10">
        <f t="shared" si="185"/>
        <v>41239.83625</v>
      </c>
      <c r="M3004" t="b">
        <v>0</v>
      </c>
      <c r="N3004">
        <v>104</v>
      </c>
      <c r="O3004" t="b">
        <v>1</v>
      </c>
      <c r="P3004" t="s">
        <v>8303</v>
      </c>
      <c r="Q3004" s="5">
        <f t="shared" si="186"/>
        <v>1.0850614285714286</v>
      </c>
      <c r="R3004" s="6">
        <f t="shared" si="187"/>
        <v>73.032980769230775</v>
      </c>
      <c r="S3004" t="s">
        <v>8317</v>
      </c>
      <c r="T3004" t="s">
        <v>8357</v>
      </c>
    </row>
    <row r="3005" spans="1:20" ht="43.2" x14ac:dyDescent="0.3">
      <c r="A3005">
        <v>3003</v>
      </c>
      <c r="B3005" s="3" t="s">
        <v>3003</v>
      </c>
      <c r="C3005" s="3" t="s">
        <v>7113</v>
      </c>
      <c r="D3005">
        <v>3000</v>
      </c>
      <c r="E3005">
        <v>3035</v>
      </c>
      <c r="F3005" t="s">
        <v>8219</v>
      </c>
      <c r="G3005" t="s">
        <v>8224</v>
      </c>
      <c r="H3005" t="s">
        <v>8246</v>
      </c>
      <c r="I3005">
        <v>1456811940</v>
      </c>
      <c r="J3005" s="10">
        <f t="shared" si="184"/>
        <v>42430.249305555553</v>
      </c>
      <c r="K3005">
        <v>1454098976</v>
      </c>
      <c r="L3005" s="10">
        <f t="shared" si="185"/>
        <v>42398.849259259259</v>
      </c>
      <c r="M3005" t="b">
        <v>0</v>
      </c>
      <c r="N3005">
        <v>17</v>
      </c>
      <c r="O3005" t="b">
        <v>1</v>
      </c>
      <c r="P3005" t="s">
        <v>8303</v>
      </c>
      <c r="Q3005" s="5">
        <f t="shared" si="186"/>
        <v>1.0116666666666667</v>
      </c>
      <c r="R3005" s="6">
        <f t="shared" si="187"/>
        <v>178.52941176470588</v>
      </c>
      <c r="S3005" t="s">
        <v>8317</v>
      </c>
      <c r="T3005" t="s">
        <v>8357</v>
      </c>
    </row>
    <row r="3006" spans="1:20" ht="57.6" x14ac:dyDescent="0.3">
      <c r="A3006">
        <v>3004</v>
      </c>
      <c r="B3006" s="3" t="s">
        <v>3004</v>
      </c>
      <c r="C3006" s="3" t="s">
        <v>7114</v>
      </c>
      <c r="D3006">
        <v>40000</v>
      </c>
      <c r="E3006">
        <v>45126</v>
      </c>
      <c r="F3006" t="s">
        <v>8219</v>
      </c>
      <c r="G3006" t="s">
        <v>8224</v>
      </c>
      <c r="H3006" t="s">
        <v>8246</v>
      </c>
      <c r="I3006">
        <v>1416089324</v>
      </c>
      <c r="J3006" s="10">
        <f t="shared" si="184"/>
        <v>41958.922731481478</v>
      </c>
      <c r="K3006">
        <v>1413493724</v>
      </c>
      <c r="L3006" s="10">
        <f t="shared" si="185"/>
        <v>41928.881064814814</v>
      </c>
      <c r="M3006" t="b">
        <v>0</v>
      </c>
      <c r="N3006">
        <v>277</v>
      </c>
      <c r="O3006" t="b">
        <v>1</v>
      </c>
      <c r="P3006" t="s">
        <v>8303</v>
      </c>
      <c r="Q3006" s="5">
        <f t="shared" si="186"/>
        <v>1.12815</v>
      </c>
      <c r="R3006" s="6">
        <f t="shared" si="187"/>
        <v>162.90974729241879</v>
      </c>
      <c r="S3006" t="s">
        <v>8317</v>
      </c>
      <c r="T3006" t="s">
        <v>8357</v>
      </c>
    </row>
    <row r="3007" spans="1:20" ht="43.2" x14ac:dyDescent="0.3">
      <c r="A3007">
        <v>3005</v>
      </c>
      <c r="B3007" s="3" t="s">
        <v>3005</v>
      </c>
      <c r="C3007" s="3" t="s">
        <v>7115</v>
      </c>
      <c r="D3007">
        <v>10600</v>
      </c>
      <c r="E3007">
        <v>12772.6</v>
      </c>
      <c r="F3007" t="s">
        <v>8219</v>
      </c>
      <c r="G3007" t="s">
        <v>8224</v>
      </c>
      <c r="H3007" t="s">
        <v>8246</v>
      </c>
      <c r="I3007">
        <v>1412611905</v>
      </c>
      <c r="J3007" s="10">
        <f t="shared" si="184"/>
        <v>41918.674826388888</v>
      </c>
      <c r="K3007">
        <v>1410019905</v>
      </c>
      <c r="L3007" s="10">
        <f t="shared" si="185"/>
        <v>41888.674826388888</v>
      </c>
      <c r="M3007" t="b">
        <v>0</v>
      </c>
      <c r="N3007">
        <v>118</v>
      </c>
      <c r="O3007" t="b">
        <v>1</v>
      </c>
      <c r="P3007" t="s">
        <v>8303</v>
      </c>
      <c r="Q3007" s="5">
        <f t="shared" si="186"/>
        <v>1.2049622641509434</v>
      </c>
      <c r="R3007" s="6">
        <f t="shared" si="187"/>
        <v>108.24237288135593</v>
      </c>
      <c r="S3007" t="s">
        <v>8317</v>
      </c>
      <c r="T3007" t="s">
        <v>8357</v>
      </c>
    </row>
    <row r="3008" spans="1:20" ht="28.8" x14ac:dyDescent="0.3">
      <c r="A3008">
        <v>3006</v>
      </c>
      <c r="B3008" s="3" t="s">
        <v>3006</v>
      </c>
      <c r="C3008" s="3" t="s">
        <v>7116</v>
      </c>
      <c r="D3008">
        <v>8000</v>
      </c>
      <c r="E3008">
        <v>8620</v>
      </c>
      <c r="F3008" t="s">
        <v>8219</v>
      </c>
      <c r="G3008" t="s">
        <v>8229</v>
      </c>
      <c r="H3008" t="s">
        <v>8251</v>
      </c>
      <c r="I3008">
        <v>1418580591</v>
      </c>
      <c r="J3008" s="10">
        <f t="shared" si="184"/>
        <v>41987.756840277783</v>
      </c>
      <c r="K3008">
        <v>1415988591</v>
      </c>
      <c r="L3008" s="10">
        <f t="shared" si="185"/>
        <v>41957.756840277783</v>
      </c>
      <c r="M3008" t="b">
        <v>0</v>
      </c>
      <c r="N3008">
        <v>97</v>
      </c>
      <c r="O3008" t="b">
        <v>1</v>
      </c>
      <c r="P3008" t="s">
        <v>8303</v>
      </c>
      <c r="Q3008" s="5">
        <f t="shared" si="186"/>
        <v>1.0774999999999999</v>
      </c>
      <c r="R3008" s="6">
        <f t="shared" si="187"/>
        <v>88.865979381443296</v>
      </c>
      <c r="S3008" t="s">
        <v>8317</v>
      </c>
      <c r="T3008" t="s">
        <v>8357</v>
      </c>
    </row>
    <row r="3009" spans="1:20" ht="28.8" x14ac:dyDescent="0.3">
      <c r="A3009">
        <v>3007</v>
      </c>
      <c r="B3009" s="3" t="s">
        <v>3007</v>
      </c>
      <c r="C3009" s="3" t="s">
        <v>7117</v>
      </c>
      <c r="D3009">
        <v>600</v>
      </c>
      <c r="E3009">
        <v>1080</v>
      </c>
      <c r="F3009" t="s">
        <v>8219</v>
      </c>
      <c r="G3009" t="s">
        <v>8224</v>
      </c>
      <c r="H3009" t="s">
        <v>8246</v>
      </c>
      <c r="I3009">
        <v>1429938683</v>
      </c>
      <c r="J3009" s="10">
        <f t="shared" si="184"/>
        <v>42119.216238425928</v>
      </c>
      <c r="K3009">
        <v>1428124283</v>
      </c>
      <c r="L3009" s="10">
        <f t="shared" si="185"/>
        <v>42098.216238425928</v>
      </c>
      <c r="M3009" t="b">
        <v>0</v>
      </c>
      <c r="N3009">
        <v>20</v>
      </c>
      <c r="O3009" t="b">
        <v>1</v>
      </c>
      <c r="P3009" t="s">
        <v>8303</v>
      </c>
      <c r="Q3009" s="5">
        <f t="shared" si="186"/>
        <v>1.8</v>
      </c>
      <c r="R3009" s="6">
        <f t="shared" si="187"/>
        <v>54</v>
      </c>
      <c r="S3009" t="s">
        <v>8317</v>
      </c>
      <c r="T3009" t="s">
        <v>8357</v>
      </c>
    </row>
    <row r="3010" spans="1:20" ht="43.2" x14ac:dyDescent="0.3">
      <c r="A3010">
        <v>3008</v>
      </c>
      <c r="B3010" s="3" t="s">
        <v>3008</v>
      </c>
      <c r="C3010" s="3" t="s">
        <v>7118</v>
      </c>
      <c r="D3010">
        <v>3000</v>
      </c>
      <c r="E3010">
        <v>3035</v>
      </c>
      <c r="F3010" t="s">
        <v>8219</v>
      </c>
      <c r="G3010" t="s">
        <v>8224</v>
      </c>
      <c r="H3010" t="s">
        <v>8246</v>
      </c>
      <c r="I3010">
        <v>1453352719</v>
      </c>
      <c r="J3010" s="10">
        <f t="shared" si="184"/>
        <v>42390.212025462963</v>
      </c>
      <c r="K3010">
        <v>1450760719</v>
      </c>
      <c r="L3010" s="10">
        <f t="shared" si="185"/>
        <v>42360.212025462963</v>
      </c>
      <c r="M3010" t="b">
        <v>0</v>
      </c>
      <c r="N3010">
        <v>26</v>
      </c>
      <c r="O3010" t="b">
        <v>1</v>
      </c>
      <c r="P3010" t="s">
        <v>8303</v>
      </c>
      <c r="Q3010" s="5">
        <f t="shared" si="186"/>
        <v>1.0116666666666667</v>
      </c>
      <c r="R3010" s="6">
        <f t="shared" si="187"/>
        <v>116.73076923076923</v>
      </c>
      <c r="S3010" t="s">
        <v>8317</v>
      </c>
      <c r="T3010" t="s">
        <v>8357</v>
      </c>
    </row>
    <row r="3011" spans="1:20" ht="43.2" x14ac:dyDescent="0.3">
      <c r="A3011">
        <v>3009</v>
      </c>
      <c r="B3011" s="3" t="s">
        <v>3009</v>
      </c>
      <c r="C3011" s="3" t="s">
        <v>7119</v>
      </c>
      <c r="D3011">
        <v>25000</v>
      </c>
      <c r="E3011">
        <v>29939</v>
      </c>
      <c r="F3011" t="s">
        <v>8219</v>
      </c>
      <c r="G3011" t="s">
        <v>8224</v>
      </c>
      <c r="H3011" t="s">
        <v>8246</v>
      </c>
      <c r="I3011">
        <v>1417012840</v>
      </c>
      <c r="J3011" s="10">
        <f t="shared" ref="J3011:J3074" si="188">(((I3011/60)/60)/24)+DATE(1970,1,1)</f>
        <v>41969.611574074079</v>
      </c>
      <c r="K3011">
        <v>1414417240</v>
      </c>
      <c r="L3011" s="10">
        <f t="shared" ref="L3011:L3074" si="189">(((K3011/60)/60)/24)+DATE(1970,1,1)</f>
        <v>41939.569907407407</v>
      </c>
      <c r="M3011" t="b">
        <v>0</v>
      </c>
      <c r="N3011">
        <v>128</v>
      </c>
      <c r="O3011" t="b">
        <v>1</v>
      </c>
      <c r="P3011" t="s">
        <v>8303</v>
      </c>
      <c r="Q3011" s="5">
        <f t="shared" ref="Q3011:Q3074" si="190">E3011/D3011</f>
        <v>1.19756</v>
      </c>
      <c r="R3011" s="6">
        <f t="shared" ref="R3011:R3074" si="191">E3011/N3011</f>
        <v>233.8984375</v>
      </c>
      <c r="S3011" t="s">
        <v>8317</v>
      </c>
      <c r="T3011" t="s">
        <v>8357</v>
      </c>
    </row>
    <row r="3012" spans="1:20" ht="43.2" x14ac:dyDescent="0.3">
      <c r="A3012">
        <v>3010</v>
      </c>
      <c r="B3012" s="3" t="s">
        <v>3010</v>
      </c>
      <c r="C3012" s="3" t="s">
        <v>7120</v>
      </c>
      <c r="D3012">
        <v>1500</v>
      </c>
      <c r="E3012">
        <v>2370</v>
      </c>
      <c r="F3012" t="s">
        <v>8219</v>
      </c>
      <c r="G3012" t="s">
        <v>8224</v>
      </c>
      <c r="H3012" t="s">
        <v>8246</v>
      </c>
      <c r="I3012">
        <v>1424548719</v>
      </c>
      <c r="J3012" s="10">
        <f t="shared" si="188"/>
        <v>42056.832395833335</v>
      </c>
      <c r="K3012">
        <v>1419364719</v>
      </c>
      <c r="L3012" s="10">
        <f t="shared" si="189"/>
        <v>41996.832395833335</v>
      </c>
      <c r="M3012" t="b">
        <v>0</v>
      </c>
      <c r="N3012">
        <v>15</v>
      </c>
      <c r="O3012" t="b">
        <v>1</v>
      </c>
      <c r="P3012" t="s">
        <v>8303</v>
      </c>
      <c r="Q3012" s="5">
        <f t="shared" si="190"/>
        <v>1.58</v>
      </c>
      <c r="R3012" s="6">
        <f t="shared" si="191"/>
        <v>158</v>
      </c>
      <c r="S3012" t="s">
        <v>8317</v>
      </c>
      <c r="T3012" t="s">
        <v>8357</v>
      </c>
    </row>
    <row r="3013" spans="1:20" ht="43.2" x14ac:dyDescent="0.3">
      <c r="A3013">
        <v>3011</v>
      </c>
      <c r="B3013" s="3" t="s">
        <v>3011</v>
      </c>
      <c r="C3013" s="3" t="s">
        <v>7121</v>
      </c>
      <c r="D3013">
        <v>300</v>
      </c>
      <c r="E3013">
        <v>371</v>
      </c>
      <c r="F3013" t="s">
        <v>8219</v>
      </c>
      <c r="G3013" t="s">
        <v>8227</v>
      </c>
      <c r="H3013" t="s">
        <v>8249</v>
      </c>
      <c r="I3013">
        <v>1450911540</v>
      </c>
      <c r="J3013" s="10">
        <f t="shared" si="188"/>
        <v>42361.957638888889</v>
      </c>
      <c r="K3013">
        <v>1448536516</v>
      </c>
      <c r="L3013" s="10">
        <f t="shared" si="189"/>
        <v>42334.468935185185</v>
      </c>
      <c r="M3013" t="b">
        <v>0</v>
      </c>
      <c r="N3013">
        <v>25</v>
      </c>
      <c r="O3013" t="b">
        <v>1</v>
      </c>
      <c r="P3013" t="s">
        <v>8303</v>
      </c>
      <c r="Q3013" s="5">
        <f t="shared" si="190"/>
        <v>1.2366666666666666</v>
      </c>
      <c r="R3013" s="6">
        <f t="shared" si="191"/>
        <v>14.84</v>
      </c>
      <c r="S3013" t="s">
        <v>8317</v>
      </c>
      <c r="T3013" t="s">
        <v>8357</v>
      </c>
    </row>
    <row r="3014" spans="1:20" ht="43.2" x14ac:dyDescent="0.3">
      <c r="A3014">
        <v>3012</v>
      </c>
      <c r="B3014" s="3" t="s">
        <v>3012</v>
      </c>
      <c r="C3014" s="3" t="s">
        <v>7122</v>
      </c>
      <c r="D3014">
        <v>4000</v>
      </c>
      <c r="E3014">
        <v>4685</v>
      </c>
      <c r="F3014" t="s">
        <v>8219</v>
      </c>
      <c r="G3014" t="s">
        <v>8224</v>
      </c>
      <c r="H3014" t="s">
        <v>8246</v>
      </c>
      <c r="I3014">
        <v>1423587130</v>
      </c>
      <c r="J3014" s="10">
        <f t="shared" si="188"/>
        <v>42045.702893518523</v>
      </c>
      <c r="K3014">
        <v>1421772730</v>
      </c>
      <c r="L3014" s="10">
        <f t="shared" si="189"/>
        <v>42024.702893518523</v>
      </c>
      <c r="M3014" t="b">
        <v>0</v>
      </c>
      <c r="N3014">
        <v>55</v>
      </c>
      <c r="O3014" t="b">
        <v>1</v>
      </c>
      <c r="P3014" t="s">
        <v>8303</v>
      </c>
      <c r="Q3014" s="5">
        <f t="shared" si="190"/>
        <v>1.1712499999999999</v>
      </c>
      <c r="R3014" s="6">
        <f t="shared" si="191"/>
        <v>85.181818181818187</v>
      </c>
      <c r="S3014" t="s">
        <v>8317</v>
      </c>
      <c r="T3014" t="s">
        <v>8357</v>
      </c>
    </row>
    <row r="3015" spans="1:20" ht="43.2" x14ac:dyDescent="0.3">
      <c r="A3015">
        <v>3013</v>
      </c>
      <c r="B3015" s="3" t="s">
        <v>3013</v>
      </c>
      <c r="C3015" s="3" t="s">
        <v>7123</v>
      </c>
      <c r="D3015">
        <v>10000</v>
      </c>
      <c r="E3015">
        <v>15696</v>
      </c>
      <c r="F3015" t="s">
        <v>8219</v>
      </c>
      <c r="G3015" t="s">
        <v>8224</v>
      </c>
      <c r="H3015" t="s">
        <v>8246</v>
      </c>
      <c r="I3015">
        <v>1434917049</v>
      </c>
      <c r="J3015" s="10">
        <f t="shared" si="188"/>
        <v>42176.836215277777</v>
      </c>
      <c r="K3015">
        <v>1432325049</v>
      </c>
      <c r="L3015" s="10">
        <f t="shared" si="189"/>
        <v>42146.836215277777</v>
      </c>
      <c r="M3015" t="b">
        <v>0</v>
      </c>
      <c r="N3015">
        <v>107</v>
      </c>
      <c r="O3015" t="b">
        <v>1</v>
      </c>
      <c r="P3015" t="s">
        <v>8303</v>
      </c>
      <c r="Q3015" s="5">
        <f t="shared" si="190"/>
        <v>1.5696000000000001</v>
      </c>
      <c r="R3015" s="6">
        <f t="shared" si="191"/>
        <v>146.69158878504672</v>
      </c>
      <c r="S3015" t="s">
        <v>8317</v>
      </c>
      <c r="T3015" t="s">
        <v>8357</v>
      </c>
    </row>
    <row r="3016" spans="1:20" ht="43.2" x14ac:dyDescent="0.3">
      <c r="A3016">
        <v>3014</v>
      </c>
      <c r="B3016" s="3" t="s">
        <v>3014</v>
      </c>
      <c r="C3016" s="3" t="s">
        <v>7124</v>
      </c>
      <c r="D3016">
        <v>25000</v>
      </c>
      <c r="E3016">
        <v>28276</v>
      </c>
      <c r="F3016" t="s">
        <v>8219</v>
      </c>
      <c r="G3016" t="s">
        <v>8224</v>
      </c>
      <c r="H3016" t="s">
        <v>8246</v>
      </c>
      <c r="I3016">
        <v>1415163600</v>
      </c>
      <c r="J3016" s="10">
        <f t="shared" si="188"/>
        <v>41948.208333333336</v>
      </c>
      <c r="K3016">
        <v>1412737080</v>
      </c>
      <c r="L3016" s="10">
        <f t="shared" si="189"/>
        <v>41920.123611111114</v>
      </c>
      <c r="M3016" t="b">
        <v>0</v>
      </c>
      <c r="N3016">
        <v>557</v>
      </c>
      <c r="O3016" t="b">
        <v>1</v>
      </c>
      <c r="P3016" t="s">
        <v>8303</v>
      </c>
      <c r="Q3016" s="5">
        <f t="shared" si="190"/>
        <v>1.13104</v>
      </c>
      <c r="R3016" s="6">
        <f t="shared" si="191"/>
        <v>50.764811490125673</v>
      </c>
      <c r="S3016" t="s">
        <v>8317</v>
      </c>
      <c r="T3016" t="s">
        <v>8357</v>
      </c>
    </row>
    <row r="3017" spans="1:20" ht="43.2" x14ac:dyDescent="0.3">
      <c r="A3017">
        <v>3015</v>
      </c>
      <c r="B3017" s="3" t="s">
        <v>3015</v>
      </c>
      <c r="C3017" s="3" t="s">
        <v>7125</v>
      </c>
      <c r="D3017">
        <v>3400</v>
      </c>
      <c r="E3017">
        <v>3508</v>
      </c>
      <c r="F3017" t="s">
        <v>8219</v>
      </c>
      <c r="G3017" t="s">
        <v>8224</v>
      </c>
      <c r="H3017" t="s">
        <v>8246</v>
      </c>
      <c r="I3017">
        <v>1402459200</v>
      </c>
      <c r="J3017" s="10">
        <f t="shared" si="188"/>
        <v>41801.166666666664</v>
      </c>
      <c r="K3017">
        <v>1401125238</v>
      </c>
      <c r="L3017" s="10">
        <f t="shared" si="189"/>
        <v>41785.72729166667</v>
      </c>
      <c r="M3017" t="b">
        <v>0</v>
      </c>
      <c r="N3017">
        <v>40</v>
      </c>
      <c r="O3017" t="b">
        <v>1</v>
      </c>
      <c r="P3017" t="s">
        <v>8303</v>
      </c>
      <c r="Q3017" s="5">
        <f t="shared" si="190"/>
        <v>1.0317647058823529</v>
      </c>
      <c r="R3017" s="6">
        <f t="shared" si="191"/>
        <v>87.7</v>
      </c>
      <c r="S3017" t="s">
        <v>8317</v>
      </c>
      <c r="T3017" t="s">
        <v>8357</v>
      </c>
    </row>
    <row r="3018" spans="1:20" ht="57.6" x14ac:dyDescent="0.3">
      <c r="A3018">
        <v>3016</v>
      </c>
      <c r="B3018" s="3" t="s">
        <v>3016</v>
      </c>
      <c r="C3018" s="3" t="s">
        <v>7126</v>
      </c>
      <c r="D3018">
        <v>8500</v>
      </c>
      <c r="E3018">
        <v>8722</v>
      </c>
      <c r="F3018" t="s">
        <v>8219</v>
      </c>
      <c r="G3018" t="s">
        <v>8224</v>
      </c>
      <c r="H3018" t="s">
        <v>8246</v>
      </c>
      <c r="I3018">
        <v>1405688952</v>
      </c>
      <c r="J3018" s="10">
        <f t="shared" si="188"/>
        <v>41838.548055555555</v>
      </c>
      <c r="K3018">
        <v>1400504952</v>
      </c>
      <c r="L3018" s="10">
        <f t="shared" si="189"/>
        <v>41778.548055555555</v>
      </c>
      <c r="M3018" t="b">
        <v>0</v>
      </c>
      <c r="N3018">
        <v>36</v>
      </c>
      <c r="O3018" t="b">
        <v>1</v>
      </c>
      <c r="P3018" t="s">
        <v>8303</v>
      </c>
      <c r="Q3018" s="5">
        <f t="shared" si="190"/>
        <v>1.0261176470588236</v>
      </c>
      <c r="R3018" s="6">
        <f t="shared" si="191"/>
        <v>242.27777777777777</v>
      </c>
      <c r="S3018" t="s">
        <v>8317</v>
      </c>
      <c r="T3018" t="s">
        <v>8357</v>
      </c>
    </row>
    <row r="3019" spans="1:20" ht="43.2" x14ac:dyDescent="0.3">
      <c r="A3019">
        <v>3017</v>
      </c>
      <c r="B3019" s="3" t="s">
        <v>3017</v>
      </c>
      <c r="C3019" s="3" t="s">
        <v>7127</v>
      </c>
      <c r="D3019">
        <v>22000</v>
      </c>
      <c r="E3019">
        <v>23285</v>
      </c>
      <c r="F3019" t="s">
        <v>8219</v>
      </c>
      <c r="G3019" t="s">
        <v>8224</v>
      </c>
      <c r="H3019" t="s">
        <v>8246</v>
      </c>
      <c r="I3019">
        <v>1408566243</v>
      </c>
      <c r="J3019" s="10">
        <f t="shared" si="188"/>
        <v>41871.850034722222</v>
      </c>
      <c r="K3019">
        <v>1405974243</v>
      </c>
      <c r="L3019" s="10">
        <f t="shared" si="189"/>
        <v>41841.850034722222</v>
      </c>
      <c r="M3019" t="b">
        <v>0</v>
      </c>
      <c r="N3019">
        <v>159</v>
      </c>
      <c r="O3019" t="b">
        <v>1</v>
      </c>
      <c r="P3019" t="s">
        <v>8303</v>
      </c>
      <c r="Q3019" s="5">
        <f t="shared" si="190"/>
        <v>1.0584090909090909</v>
      </c>
      <c r="R3019" s="6">
        <f t="shared" si="191"/>
        <v>146.44654088050314</v>
      </c>
      <c r="S3019" t="s">
        <v>8317</v>
      </c>
      <c r="T3019" t="s">
        <v>8357</v>
      </c>
    </row>
    <row r="3020" spans="1:20" ht="43.2" x14ac:dyDescent="0.3">
      <c r="A3020">
        <v>3018</v>
      </c>
      <c r="B3020" s="3" t="s">
        <v>3018</v>
      </c>
      <c r="C3020" s="3" t="s">
        <v>7128</v>
      </c>
      <c r="D3020">
        <v>4200</v>
      </c>
      <c r="E3020">
        <v>4230</v>
      </c>
      <c r="F3020" t="s">
        <v>8219</v>
      </c>
      <c r="G3020" t="s">
        <v>8230</v>
      </c>
      <c r="H3020" t="s">
        <v>8249</v>
      </c>
      <c r="I3020">
        <v>1437429600</v>
      </c>
      <c r="J3020" s="10">
        <f t="shared" si="188"/>
        <v>42205.916666666672</v>
      </c>
      <c r="K3020">
        <v>1433747376</v>
      </c>
      <c r="L3020" s="10">
        <f t="shared" si="189"/>
        <v>42163.29833333334</v>
      </c>
      <c r="M3020" t="b">
        <v>0</v>
      </c>
      <c r="N3020">
        <v>41</v>
      </c>
      <c r="O3020" t="b">
        <v>1</v>
      </c>
      <c r="P3020" t="s">
        <v>8303</v>
      </c>
      <c r="Q3020" s="5">
        <f t="shared" si="190"/>
        <v>1.0071428571428571</v>
      </c>
      <c r="R3020" s="6">
        <f t="shared" si="191"/>
        <v>103.17073170731707</v>
      </c>
      <c r="S3020" t="s">
        <v>8317</v>
      </c>
      <c r="T3020" t="s">
        <v>8357</v>
      </c>
    </row>
    <row r="3021" spans="1:20" ht="43.2" x14ac:dyDescent="0.3">
      <c r="A3021">
        <v>3019</v>
      </c>
      <c r="B3021" s="3" t="s">
        <v>3019</v>
      </c>
      <c r="C3021" s="3" t="s">
        <v>7129</v>
      </c>
      <c r="D3021">
        <v>15000</v>
      </c>
      <c r="E3021">
        <v>18185</v>
      </c>
      <c r="F3021" t="s">
        <v>8219</v>
      </c>
      <c r="G3021" t="s">
        <v>8224</v>
      </c>
      <c r="H3021" t="s">
        <v>8246</v>
      </c>
      <c r="I3021">
        <v>1401159600</v>
      </c>
      <c r="J3021" s="10">
        <f t="shared" si="188"/>
        <v>41786.125</v>
      </c>
      <c r="K3021">
        <v>1398801620</v>
      </c>
      <c r="L3021" s="10">
        <f t="shared" si="189"/>
        <v>41758.833564814813</v>
      </c>
      <c r="M3021" t="b">
        <v>0</v>
      </c>
      <c r="N3021">
        <v>226</v>
      </c>
      <c r="O3021" t="b">
        <v>1</v>
      </c>
      <c r="P3021" t="s">
        <v>8303</v>
      </c>
      <c r="Q3021" s="5">
        <f t="shared" si="190"/>
        <v>1.2123333333333333</v>
      </c>
      <c r="R3021" s="6">
        <f t="shared" si="191"/>
        <v>80.464601769911511</v>
      </c>
      <c r="S3021" t="s">
        <v>8317</v>
      </c>
      <c r="T3021" t="s">
        <v>8357</v>
      </c>
    </row>
    <row r="3022" spans="1:20" ht="43.2" x14ac:dyDescent="0.3">
      <c r="A3022">
        <v>3020</v>
      </c>
      <c r="B3022" s="3" t="s">
        <v>3020</v>
      </c>
      <c r="C3022" s="3" t="s">
        <v>7130</v>
      </c>
      <c r="D3022">
        <v>7000</v>
      </c>
      <c r="E3022">
        <v>7040</v>
      </c>
      <c r="F3022" t="s">
        <v>8219</v>
      </c>
      <c r="G3022" t="s">
        <v>8224</v>
      </c>
      <c r="H3022" t="s">
        <v>8246</v>
      </c>
      <c r="I3022">
        <v>1439583533</v>
      </c>
      <c r="J3022" s="10">
        <f t="shared" si="188"/>
        <v>42230.846446759257</v>
      </c>
      <c r="K3022">
        <v>1434399533</v>
      </c>
      <c r="L3022" s="10">
        <f t="shared" si="189"/>
        <v>42170.846446759257</v>
      </c>
      <c r="M3022" t="b">
        <v>0</v>
      </c>
      <c r="N3022">
        <v>30</v>
      </c>
      <c r="O3022" t="b">
        <v>1</v>
      </c>
      <c r="P3022" t="s">
        <v>8303</v>
      </c>
      <c r="Q3022" s="5">
        <f t="shared" si="190"/>
        <v>1.0057142857142858</v>
      </c>
      <c r="R3022" s="6">
        <f t="shared" si="191"/>
        <v>234.66666666666666</v>
      </c>
      <c r="S3022" t="s">
        <v>8317</v>
      </c>
      <c r="T3022" t="s">
        <v>8357</v>
      </c>
    </row>
    <row r="3023" spans="1:20" ht="43.2" x14ac:dyDescent="0.3">
      <c r="A3023">
        <v>3021</v>
      </c>
      <c r="B3023" s="3" t="s">
        <v>3021</v>
      </c>
      <c r="C3023" s="3" t="s">
        <v>7131</v>
      </c>
      <c r="D3023">
        <v>4500</v>
      </c>
      <c r="E3023">
        <v>5221</v>
      </c>
      <c r="F3023" t="s">
        <v>8219</v>
      </c>
      <c r="G3023" t="s">
        <v>8224</v>
      </c>
      <c r="H3023" t="s">
        <v>8246</v>
      </c>
      <c r="I3023">
        <v>1479794340</v>
      </c>
      <c r="J3023" s="10">
        <f t="shared" si="188"/>
        <v>42696.249305555553</v>
      </c>
      <c r="K3023">
        <v>1476715869</v>
      </c>
      <c r="L3023" s="10">
        <f t="shared" si="189"/>
        <v>42660.618854166663</v>
      </c>
      <c r="M3023" t="b">
        <v>0</v>
      </c>
      <c r="N3023">
        <v>103</v>
      </c>
      <c r="O3023" t="b">
        <v>1</v>
      </c>
      <c r="P3023" t="s">
        <v>8303</v>
      </c>
      <c r="Q3023" s="5">
        <f t="shared" si="190"/>
        <v>1.1602222222222223</v>
      </c>
      <c r="R3023" s="6">
        <f t="shared" si="191"/>
        <v>50.689320388349515</v>
      </c>
      <c r="S3023" t="s">
        <v>8317</v>
      </c>
      <c r="T3023" t="s">
        <v>8357</v>
      </c>
    </row>
    <row r="3024" spans="1:20" ht="43.2" x14ac:dyDescent="0.3">
      <c r="A3024">
        <v>3022</v>
      </c>
      <c r="B3024" s="3" t="s">
        <v>3022</v>
      </c>
      <c r="C3024" s="3" t="s">
        <v>7132</v>
      </c>
      <c r="D3024">
        <v>10000</v>
      </c>
      <c r="E3024">
        <v>10088</v>
      </c>
      <c r="F3024" t="s">
        <v>8219</v>
      </c>
      <c r="G3024" t="s">
        <v>8224</v>
      </c>
      <c r="H3024" t="s">
        <v>8246</v>
      </c>
      <c r="I3024">
        <v>1472338409</v>
      </c>
      <c r="J3024" s="10">
        <f t="shared" si="188"/>
        <v>42609.95380787037</v>
      </c>
      <c r="K3024">
        <v>1468450409</v>
      </c>
      <c r="L3024" s="10">
        <f t="shared" si="189"/>
        <v>42564.95380787037</v>
      </c>
      <c r="M3024" t="b">
        <v>0</v>
      </c>
      <c r="N3024">
        <v>62</v>
      </c>
      <c r="O3024" t="b">
        <v>1</v>
      </c>
      <c r="P3024" t="s">
        <v>8303</v>
      </c>
      <c r="Q3024" s="5">
        <f t="shared" si="190"/>
        <v>1.0087999999999999</v>
      </c>
      <c r="R3024" s="6">
        <f t="shared" si="191"/>
        <v>162.70967741935485</v>
      </c>
      <c r="S3024" t="s">
        <v>8317</v>
      </c>
      <c r="T3024" t="s">
        <v>8357</v>
      </c>
    </row>
    <row r="3025" spans="1:20" ht="57.6" x14ac:dyDescent="0.3">
      <c r="A3025">
        <v>3023</v>
      </c>
      <c r="B3025" s="3" t="s">
        <v>3023</v>
      </c>
      <c r="C3025" s="3" t="s">
        <v>7133</v>
      </c>
      <c r="D3025">
        <v>700</v>
      </c>
      <c r="E3025">
        <v>721</v>
      </c>
      <c r="F3025" t="s">
        <v>8219</v>
      </c>
      <c r="G3025" t="s">
        <v>8225</v>
      </c>
      <c r="H3025" t="s">
        <v>8247</v>
      </c>
      <c r="I3025">
        <v>1434039186</v>
      </c>
      <c r="J3025" s="10">
        <f t="shared" si="188"/>
        <v>42166.675763888896</v>
      </c>
      <c r="K3025">
        <v>1430151186</v>
      </c>
      <c r="L3025" s="10">
        <f t="shared" si="189"/>
        <v>42121.675763888896</v>
      </c>
      <c r="M3025" t="b">
        <v>0</v>
      </c>
      <c r="N3025">
        <v>6</v>
      </c>
      <c r="O3025" t="b">
        <v>1</v>
      </c>
      <c r="P3025" t="s">
        <v>8303</v>
      </c>
      <c r="Q3025" s="5">
        <f t="shared" si="190"/>
        <v>1.03</v>
      </c>
      <c r="R3025" s="6">
        <f t="shared" si="191"/>
        <v>120.16666666666667</v>
      </c>
      <c r="S3025" t="s">
        <v>8317</v>
      </c>
      <c r="T3025" t="s">
        <v>8357</v>
      </c>
    </row>
    <row r="3026" spans="1:20" ht="43.2" x14ac:dyDescent="0.3">
      <c r="A3026">
        <v>3024</v>
      </c>
      <c r="B3026" s="3" t="s">
        <v>3024</v>
      </c>
      <c r="C3026" s="3" t="s">
        <v>7134</v>
      </c>
      <c r="D3026">
        <v>5000</v>
      </c>
      <c r="E3026">
        <v>12321</v>
      </c>
      <c r="F3026" t="s">
        <v>8219</v>
      </c>
      <c r="G3026" t="s">
        <v>8224</v>
      </c>
      <c r="H3026" t="s">
        <v>8246</v>
      </c>
      <c r="I3026">
        <v>1349567475</v>
      </c>
      <c r="J3026" s="10">
        <f t="shared" si="188"/>
        <v>41188.993923611109</v>
      </c>
      <c r="K3026">
        <v>1346975475</v>
      </c>
      <c r="L3026" s="10">
        <f t="shared" si="189"/>
        <v>41158.993923611109</v>
      </c>
      <c r="M3026" t="b">
        <v>0</v>
      </c>
      <c r="N3026">
        <v>182</v>
      </c>
      <c r="O3026" t="b">
        <v>1</v>
      </c>
      <c r="P3026" t="s">
        <v>8303</v>
      </c>
      <c r="Q3026" s="5">
        <f t="shared" si="190"/>
        <v>2.4641999999999999</v>
      </c>
      <c r="R3026" s="6">
        <f t="shared" si="191"/>
        <v>67.697802197802204</v>
      </c>
      <c r="S3026" t="s">
        <v>8317</v>
      </c>
      <c r="T3026" t="s">
        <v>8357</v>
      </c>
    </row>
    <row r="3027" spans="1:20" ht="43.2" x14ac:dyDescent="0.3">
      <c r="A3027">
        <v>3025</v>
      </c>
      <c r="B3027" s="3" t="s">
        <v>3025</v>
      </c>
      <c r="C3027" s="3" t="s">
        <v>7135</v>
      </c>
      <c r="D3027">
        <v>2500</v>
      </c>
      <c r="E3027">
        <v>7555</v>
      </c>
      <c r="F3027" t="s">
        <v>8219</v>
      </c>
      <c r="G3027" t="s">
        <v>8225</v>
      </c>
      <c r="H3027" t="s">
        <v>8247</v>
      </c>
      <c r="I3027">
        <v>1401465600</v>
      </c>
      <c r="J3027" s="10">
        <f t="shared" si="188"/>
        <v>41789.666666666664</v>
      </c>
      <c r="K3027">
        <v>1399032813</v>
      </c>
      <c r="L3027" s="10">
        <f t="shared" si="189"/>
        <v>41761.509409722225</v>
      </c>
      <c r="M3027" t="b">
        <v>0</v>
      </c>
      <c r="N3027">
        <v>145</v>
      </c>
      <c r="O3027" t="b">
        <v>1</v>
      </c>
      <c r="P3027" t="s">
        <v>8303</v>
      </c>
      <c r="Q3027" s="5">
        <f t="shared" si="190"/>
        <v>3.0219999999999998</v>
      </c>
      <c r="R3027" s="6">
        <f t="shared" si="191"/>
        <v>52.103448275862071</v>
      </c>
      <c r="S3027" t="s">
        <v>8317</v>
      </c>
      <c r="T3027" t="s">
        <v>8357</v>
      </c>
    </row>
    <row r="3028" spans="1:20" ht="57.6" x14ac:dyDescent="0.3">
      <c r="A3028">
        <v>3026</v>
      </c>
      <c r="B3028" s="3" t="s">
        <v>3026</v>
      </c>
      <c r="C3028" s="3" t="s">
        <v>7136</v>
      </c>
      <c r="D3028">
        <v>900</v>
      </c>
      <c r="E3028">
        <v>1290</v>
      </c>
      <c r="F3028" t="s">
        <v>8219</v>
      </c>
      <c r="G3028" t="s">
        <v>8225</v>
      </c>
      <c r="H3028" t="s">
        <v>8247</v>
      </c>
      <c r="I3028">
        <v>1488538892</v>
      </c>
      <c r="J3028" s="10">
        <f t="shared" si="188"/>
        <v>42797.459398148145</v>
      </c>
      <c r="K3028">
        <v>1487329292</v>
      </c>
      <c r="L3028" s="10">
        <f t="shared" si="189"/>
        <v>42783.459398148145</v>
      </c>
      <c r="M3028" t="b">
        <v>0</v>
      </c>
      <c r="N3028">
        <v>25</v>
      </c>
      <c r="O3028" t="b">
        <v>1</v>
      </c>
      <c r="P3028" t="s">
        <v>8303</v>
      </c>
      <c r="Q3028" s="5">
        <f t="shared" si="190"/>
        <v>1.4333333333333333</v>
      </c>
      <c r="R3028" s="6">
        <f t="shared" si="191"/>
        <v>51.6</v>
      </c>
      <c r="S3028" t="s">
        <v>8317</v>
      </c>
      <c r="T3028" t="s">
        <v>8357</v>
      </c>
    </row>
    <row r="3029" spans="1:20" ht="43.2" x14ac:dyDescent="0.3">
      <c r="A3029">
        <v>3027</v>
      </c>
      <c r="B3029" s="3" t="s">
        <v>3027</v>
      </c>
      <c r="C3029" s="3" t="s">
        <v>7137</v>
      </c>
      <c r="D3029">
        <v>40000</v>
      </c>
      <c r="E3029">
        <v>52576</v>
      </c>
      <c r="F3029" t="s">
        <v>8219</v>
      </c>
      <c r="G3029" t="s">
        <v>8224</v>
      </c>
      <c r="H3029" t="s">
        <v>8246</v>
      </c>
      <c r="I3029">
        <v>1426866851</v>
      </c>
      <c r="J3029" s="10">
        <f t="shared" si="188"/>
        <v>42083.662627314814</v>
      </c>
      <c r="K3029">
        <v>1424278451</v>
      </c>
      <c r="L3029" s="10">
        <f t="shared" si="189"/>
        <v>42053.704293981486</v>
      </c>
      <c r="M3029" t="b">
        <v>0</v>
      </c>
      <c r="N3029">
        <v>320</v>
      </c>
      <c r="O3029" t="b">
        <v>1</v>
      </c>
      <c r="P3029" t="s">
        <v>8303</v>
      </c>
      <c r="Q3029" s="5">
        <f t="shared" si="190"/>
        <v>1.3144</v>
      </c>
      <c r="R3029" s="6">
        <f t="shared" si="191"/>
        <v>164.3</v>
      </c>
      <c r="S3029" t="s">
        <v>8317</v>
      </c>
      <c r="T3029" t="s">
        <v>8357</v>
      </c>
    </row>
    <row r="3030" spans="1:20" ht="28.8" x14ac:dyDescent="0.3">
      <c r="A3030">
        <v>3028</v>
      </c>
      <c r="B3030" s="3" t="s">
        <v>3028</v>
      </c>
      <c r="C3030" s="3" t="s">
        <v>7138</v>
      </c>
      <c r="D3030">
        <v>5000</v>
      </c>
      <c r="E3030">
        <v>8401</v>
      </c>
      <c r="F3030" t="s">
        <v>8219</v>
      </c>
      <c r="G3030" t="s">
        <v>8224</v>
      </c>
      <c r="H3030" t="s">
        <v>8246</v>
      </c>
      <c r="I3030">
        <v>1471242025</v>
      </c>
      <c r="J3030" s="10">
        <f t="shared" si="188"/>
        <v>42597.264178240745</v>
      </c>
      <c r="K3030">
        <v>1468650025</v>
      </c>
      <c r="L3030" s="10">
        <f t="shared" si="189"/>
        <v>42567.264178240745</v>
      </c>
      <c r="M3030" t="b">
        <v>0</v>
      </c>
      <c r="N3030">
        <v>99</v>
      </c>
      <c r="O3030" t="b">
        <v>1</v>
      </c>
      <c r="P3030" t="s">
        <v>8303</v>
      </c>
      <c r="Q3030" s="5">
        <f t="shared" si="190"/>
        <v>1.6801999999999999</v>
      </c>
      <c r="R3030" s="6">
        <f t="shared" si="191"/>
        <v>84.858585858585855</v>
      </c>
      <c r="S3030" t="s">
        <v>8317</v>
      </c>
      <c r="T3030" t="s">
        <v>8357</v>
      </c>
    </row>
    <row r="3031" spans="1:20" ht="43.2" x14ac:dyDescent="0.3">
      <c r="A3031">
        <v>3029</v>
      </c>
      <c r="B3031" s="3" t="s">
        <v>3029</v>
      </c>
      <c r="C3031" s="3" t="s">
        <v>7139</v>
      </c>
      <c r="D3031">
        <v>30000</v>
      </c>
      <c r="E3031">
        <v>32903</v>
      </c>
      <c r="F3031" t="s">
        <v>8219</v>
      </c>
      <c r="G3031" t="s">
        <v>8224</v>
      </c>
      <c r="H3031" t="s">
        <v>8246</v>
      </c>
      <c r="I3031">
        <v>1416285300</v>
      </c>
      <c r="J3031" s="10">
        <f t="shared" si="188"/>
        <v>41961.190972222219</v>
      </c>
      <c r="K3031">
        <v>1413824447</v>
      </c>
      <c r="L3031" s="10">
        <f t="shared" si="189"/>
        <v>41932.708877314813</v>
      </c>
      <c r="M3031" t="b">
        <v>0</v>
      </c>
      <c r="N3031">
        <v>348</v>
      </c>
      <c r="O3031" t="b">
        <v>1</v>
      </c>
      <c r="P3031" t="s">
        <v>8303</v>
      </c>
      <c r="Q3031" s="5">
        <f t="shared" si="190"/>
        <v>1.0967666666666667</v>
      </c>
      <c r="R3031" s="6">
        <f t="shared" si="191"/>
        <v>94.548850574712645</v>
      </c>
      <c r="S3031" t="s">
        <v>8317</v>
      </c>
      <c r="T3031" t="s">
        <v>8357</v>
      </c>
    </row>
    <row r="3032" spans="1:20" ht="43.2" x14ac:dyDescent="0.3">
      <c r="A3032">
        <v>3030</v>
      </c>
      <c r="B3032" s="3" t="s">
        <v>3030</v>
      </c>
      <c r="C3032" s="3" t="s">
        <v>7140</v>
      </c>
      <c r="D3032">
        <v>1750</v>
      </c>
      <c r="E3032">
        <v>1867</v>
      </c>
      <c r="F3032" t="s">
        <v>8219</v>
      </c>
      <c r="G3032" t="s">
        <v>8224</v>
      </c>
      <c r="H3032" t="s">
        <v>8246</v>
      </c>
      <c r="I3032">
        <v>1442426171</v>
      </c>
      <c r="J3032" s="10">
        <f t="shared" si="188"/>
        <v>42263.747349537036</v>
      </c>
      <c r="K3032">
        <v>1439834171</v>
      </c>
      <c r="L3032" s="10">
        <f t="shared" si="189"/>
        <v>42233.747349537036</v>
      </c>
      <c r="M3032" t="b">
        <v>0</v>
      </c>
      <c r="N3032">
        <v>41</v>
      </c>
      <c r="O3032" t="b">
        <v>1</v>
      </c>
      <c r="P3032" t="s">
        <v>8303</v>
      </c>
      <c r="Q3032" s="5">
        <f t="shared" si="190"/>
        <v>1.0668571428571429</v>
      </c>
      <c r="R3032" s="6">
        <f t="shared" si="191"/>
        <v>45.536585365853661</v>
      </c>
      <c r="S3032" t="s">
        <v>8317</v>
      </c>
      <c r="T3032" t="s">
        <v>8357</v>
      </c>
    </row>
    <row r="3033" spans="1:20" ht="72" x14ac:dyDescent="0.3">
      <c r="A3033">
        <v>3031</v>
      </c>
      <c r="B3033" s="3" t="s">
        <v>3031</v>
      </c>
      <c r="C3033" s="3" t="s">
        <v>7141</v>
      </c>
      <c r="D3033">
        <v>1500</v>
      </c>
      <c r="E3033">
        <v>1500</v>
      </c>
      <c r="F3033" t="s">
        <v>8219</v>
      </c>
      <c r="G3033" t="s">
        <v>8224</v>
      </c>
      <c r="H3033" t="s">
        <v>8246</v>
      </c>
      <c r="I3033">
        <v>1476479447</v>
      </c>
      <c r="J3033" s="10">
        <f t="shared" si="188"/>
        <v>42657.882488425923</v>
      </c>
      <c r="K3033">
        <v>1471295447</v>
      </c>
      <c r="L3033" s="10">
        <f t="shared" si="189"/>
        <v>42597.882488425923</v>
      </c>
      <c r="M3033" t="b">
        <v>0</v>
      </c>
      <c r="N3033">
        <v>29</v>
      </c>
      <c r="O3033" t="b">
        <v>1</v>
      </c>
      <c r="P3033" t="s">
        <v>8303</v>
      </c>
      <c r="Q3033" s="5">
        <f t="shared" si="190"/>
        <v>1</v>
      </c>
      <c r="R3033" s="6">
        <f t="shared" si="191"/>
        <v>51.724137931034484</v>
      </c>
      <c r="S3033" t="s">
        <v>8317</v>
      </c>
      <c r="T3033" t="s">
        <v>8357</v>
      </c>
    </row>
    <row r="3034" spans="1:20" ht="43.2" x14ac:dyDescent="0.3">
      <c r="A3034">
        <v>3032</v>
      </c>
      <c r="B3034" s="3" t="s">
        <v>3032</v>
      </c>
      <c r="C3034" s="3" t="s">
        <v>7142</v>
      </c>
      <c r="D3034">
        <v>1000</v>
      </c>
      <c r="E3034">
        <v>1272</v>
      </c>
      <c r="F3034" t="s">
        <v>8219</v>
      </c>
      <c r="G3034" t="s">
        <v>8224</v>
      </c>
      <c r="H3034" t="s">
        <v>8246</v>
      </c>
      <c r="I3034">
        <v>1441933459</v>
      </c>
      <c r="J3034" s="10">
        <f t="shared" si="188"/>
        <v>42258.044664351852</v>
      </c>
      <c r="K3034">
        <v>1439341459</v>
      </c>
      <c r="L3034" s="10">
        <f t="shared" si="189"/>
        <v>42228.044664351852</v>
      </c>
      <c r="M3034" t="b">
        <v>0</v>
      </c>
      <c r="N3034">
        <v>25</v>
      </c>
      <c r="O3034" t="b">
        <v>1</v>
      </c>
      <c r="P3034" t="s">
        <v>8303</v>
      </c>
      <c r="Q3034" s="5">
        <f t="shared" si="190"/>
        <v>1.272</v>
      </c>
      <c r="R3034" s="6">
        <f t="shared" si="191"/>
        <v>50.88</v>
      </c>
      <c r="S3034" t="s">
        <v>8317</v>
      </c>
      <c r="T3034" t="s">
        <v>8357</v>
      </c>
    </row>
    <row r="3035" spans="1:20" ht="43.2" x14ac:dyDescent="0.3">
      <c r="A3035">
        <v>3033</v>
      </c>
      <c r="B3035" s="3" t="s">
        <v>3033</v>
      </c>
      <c r="C3035" s="3" t="s">
        <v>7143</v>
      </c>
      <c r="D3035">
        <v>3000</v>
      </c>
      <c r="E3035">
        <v>4396</v>
      </c>
      <c r="F3035" t="s">
        <v>8219</v>
      </c>
      <c r="G3035" t="s">
        <v>8224</v>
      </c>
      <c r="H3035" t="s">
        <v>8246</v>
      </c>
      <c r="I3035">
        <v>1471487925</v>
      </c>
      <c r="J3035" s="10">
        <f t="shared" si="188"/>
        <v>42600.110243055555</v>
      </c>
      <c r="K3035">
        <v>1468895925</v>
      </c>
      <c r="L3035" s="10">
        <f t="shared" si="189"/>
        <v>42570.110243055555</v>
      </c>
      <c r="M3035" t="b">
        <v>0</v>
      </c>
      <c r="N3035">
        <v>23</v>
      </c>
      <c r="O3035" t="b">
        <v>1</v>
      </c>
      <c r="P3035" t="s">
        <v>8303</v>
      </c>
      <c r="Q3035" s="5">
        <f t="shared" si="190"/>
        <v>1.4653333333333334</v>
      </c>
      <c r="R3035" s="6">
        <f t="shared" si="191"/>
        <v>191.13043478260869</v>
      </c>
      <c r="S3035" t="s">
        <v>8317</v>
      </c>
      <c r="T3035" t="s">
        <v>8357</v>
      </c>
    </row>
    <row r="3036" spans="1:20" ht="72" x14ac:dyDescent="0.3">
      <c r="A3036">
        <v>3034</v>
      </c>
      <c r="B3036" s="3" t="s">
        <v>3034</v>
      </c>
      <c r="C3036" s="3" t="s">
        <v>7144</v>
      </c>
      <c r="D3036">
        <v>100000</v>
      </c>
      <c r="E3036">
        <v>112536</v>
      </c>
      <c r="F3036" t="s">
        <v>8219</v>
      </c>
      <c r="G3036" t="s">
        <v>8224</v>
      </c>
      <c r="H3036" t="s">
        <v>8246</v>
      </c>
      <c r="I3036">
        <v>1477972740</v>
      </c>
      <c r="J3036" s="10">
        <f t="shared" si="188"/>
        <v>42675.165972222225</v>
      </c>
      <c r="K3036">
        <v>1475326255</v>
      </c>
      <c r="L3036" s="10">
        <f t="shared" si="189"/>
        <v>42644.535358796296</v>
      </c>
      <c r="M3036" t="b">
        <v>0</v>
      </c>
      <c r="N3036">
        <v>1260</v>
      </c>
      <c r="O3036" t="b">
        <v>1</v>
      </c>
      <c r="P3036" t="s">
        <v>8303</v>
      </c>
      <c r="Q3036" s="5">
        <f t="shared" si="190"/>
        <v>1.1253599999999999</v>
      </c>
      <c r="R3036" s="6">
        <f t="shared" si="191"/>
        <v>89.314285714285717</v>
      </c>
      <c r="S3036" t="s">
        <v>8317</v>
      </c>
      <c r="T3036" t="s">
        <v>8357</v>
      </c>
    </row>
    <row r="3037" spans="1:20" ht="28.8" x14ac:dyDescent="0.3">
      <c r="A3037">
        <v>3035</v>
      </c>
      <c r="B3037" s="3" t="s">
        <v>3035</v>
      </c>
      <c r="C3037" s="3" t="s">
        <v>7145</v>
      </c>
      <c r="D3037">
        <v>25000</v>
      </c>
      <c r="E3037">
        <v>27196.71</v>
      </c>
      <c r="F3037" t="s">
        <v>8219</v>
      </c>
      <c r="G3037" t="s">
        <v>8224</v>
      </c>
      <c r="H3037" t="s">
        <v>8246</v>
      </c>
      <c r="I3037">
        <v>1367674009</v>
      </c>
      <c r="J3037" s="10">
        <f t="shared" si="188"/>
        <v>41398.560289351852</v>
      </c>
      <c r="K3037">
        <v>1365082009</v>
      </c>
      <c r="L3037" s="10">
        <f t="shared" si="189"/>
        <v>41368.560289351852</v>
      </c>
      <c r="M3037" t="b">
        <v>0</v>
      </c>
      <c r="N3037">
        <v>307</v>
      </c>
      <c r="O3037" t="b">
        <v>1</v>
      </c>
      <c r="P3037" t="s">
        <v>8303</v>
      </c>
      <c r="Q3037" s="5">
        <f t="shared" si="190"/>
        <v>1.0878684000000001</v>
      </c>
      <c r="R3037" s="6">
        <f t="shared" si="191"/>
        <v>88.588631921824103</v>
      </c>
      <c r="S3037" t="s">
        <v>8317</v>
      </c>
      <c r="T3037" t="s">
        <v>8357</v>
      </c>
    </row>
    <row r="3038" spans="1:20" ht="43.2" x14ac:dyDescent="0.3">
      <c r="A3038">
        <v>3036</v>
      </c>
      <c r="B3038" s="3" t="s">
        <v>3036</v>
      </c>
      <c r="C3038" s="3" t="s">
        <v>7146</v>
      </c>
      <c r="D3038">
        <v>25000</v>
      </c>
      <c r="E3038">
        <v>31683</v>
      </c>
      <c r="F3038" t="s">
        <v>8219</v>
      </c>
      <c r="G3038" t="s">
        <v>8224</v>
      </c>
      <c r="H3038" t="s">
        <v>8246</v>
      </c>
      <c r="I3038">
        <v>1376654340</v>
      </c>
      <c r="J3038" s="10">
        <f t="shared" si="188"/>
        <v>41502.499305555553</v>
      </c>
      <c r="K3038">
        <v>1373568644</v>
      </c>
      <c r="L3038" s="10">
        <f t="shared" si="189"/>
        <v>41466.785231481481</v>
      </c>
      <c r="M3038" t="b">
        <v>0</v>
      </c>
      <c r="N3038">
        <v>329</v>
      </c>
      <c r="O3038" t="b">
        <v>1</v>
      </c>
      <c r="P3038" t="s">
        <v>8303</v>
      </c>
      <c r="Q3038" s="5">
        <f t="shared" si="190"/>
        <v>1.26732</v>
      </c>
      <c r="R3038" s="6">
        <f t="shared" si="191"/>
        <v>96.300911854103347</v>
      </c>
      <c r="S3038" t="s">
        <v>8317</v>
      </c>
      <c r="T3038" t="s">
        <v>8357</v>
      </c>
    </row>
    <row r="3039" spans="1:20" ht="57.6" x14ac:dyDescent="0.3">
      <c r="A3039">
        <v>3037</v>
      </c>
      <c r="B3039" s="3" t="s">
        <v>3037</v>
      </c>
      <c r="C3039" s="3" t="s">
        <v>7147</v>
      </c>
      <c r="D3039">
        <v>500</v>
      </c>
      <c r="E3039">
        <v>1066</v>
      </c>
      <c r="F3039" t="s">
        <v>8219</v>
      </c>
      <c r="G3039" t="s">
        <v>8224</v>
      </c>
      <c r="H3039" t="s">
        <v>8246</v>
      </c>
      <c r="I3039">
        <v>1285995540</v>
      </c>
      <c r="J3039" s="10">
        <f t="shared" si="188"/>
        <v>40453.207638888889</v>
      </c>
      <c r="K3039">
        <v>1279574773</v>
      </c>
      <c r="L3039" s="10">
        <f t="shared" si="189"/>
        <v>40378.893206018518</v>
      </c>
      <c r="M3039" t="b">
        <v>0</v>
      </c>
      <c r="N3039">
        <v>32</v>
      </c>
      <c r="O3039" t="b">
        <v>1</v>
      </c>
      <c r="P3039" t="s">
        <v>8303</v>
      </c>
      <c r="Q3039" s="5">
        <f t="shared" si="190"/>
        <v>2.1320000000000001</v>
      </c>
      <c r="R3039" s="6">
        <f t="shared" si="191"/>
        <v>33.3125</v>
      </c>
      <c r="S3039" t="s">
        <v>8317</v>
      </c>
      <c r="T3039" t="s">
        <v>8357</v>
      </c>
    </row>
    <row r="3040" spans="1:20" ht="43.2" x14ac:dyDescent="0.3">
      <c r="A3040">
        <v>3038</v>
      </c>
      <c r="B3040" s="3" t="s">
        <v>3038</v>
      </c>
      <c r="C3040" s="3" t="s">
        <v>7148</v>
      </c>
      <c r="D3040">
        <v>1000</v>
      </c>
      <c r="E3040">
        <v>1005</v>
      </c>
      <c r="F3040" t="s">
        <v>8219</v>
      </c>
      <c r="G3040" t="s">
        <v>8224</v>
      </c>
      <c r="H3040" t="s">
        <v>8246</v>
      </c>
      <c r="I3040">
        <v>1457071397</v>
      </c>
      <c r="J3040" s="10">
        <f t="shared" si="188"/>
        <v>42433.252280092594</v>
      </c>
      <c r="K3040">
        <v>1451887397</v>
      </c>
      <c r="L3040" s="10">
        <f t="shared" si="189"/>
        <v>42373.252280092594</v>
      </c>
      <c r="M3040" t="b">
        <v>0</v>
      </c>
      <c r="N3040">
        <v>27</v>
      </c>
      <c r="O3040" t="b">
        <v>1</v>
      </c>
      <c r="P3040" t="s">
        <v>8303</v>
      </c>
      <c r="Q3040" s="5">
        <f t="shared" si="190"/>
        <v>1.0049999999999999</v>
      </c>
      <c r="R3040" s="6">
        <f t="shared" si="191"/>
        <v>37.222222222222221</v>
      </c>
      <c r="S3040" t="s">
        <v>8317</v>
      </c>
      <c r="T3040" t="s">
        <v>8357</v>
      </c>
    </row>
    <row r="3041" spans="1:20" ht="43.2" x14ac:dyDescent="0.3">
      <c r="A3041">
        <v>3039</v>
      </c>
      <c r="B3041" s="3" t="s">
        <v>3039</v>
      </c>
      <c r="C3041" s="3" t="s">
        <v>7149</v>
      </c>
      <c r="D3041">
        <v>20000</v>
      </c>
      <c r="E3041">
        <v>21742.78</v>
      </c>
      <c r="F3041" t="s">
        <v>8219</v>
      </c>
      <c r="G3041" t="s">
        <v>8224</v>
      </c>
      <c r="H3041" t="s">
        <v>8246</v>
      </c>
      <c r="I3041">
        <v>1388303940</v>
      </c>
      <c r="J3041" s="10">
        <f t="shared" si="188"/>
        <v>41637.332638888889</v>
      </c>
      <c r="K3041">
        <v>1386011038</v>
      </c>
      <c r="L3041" s="10">
        <f t="shared" si="189"/>
        <v>41610.794421296298</v>
      </c>
      <c r="M3041" t="b">
        <v>0</v>
      </c>
      <c r="N3041">
        <v>236</v>
      </c>
      <c r="O3041" t="b">
        <v>1</v>
      </c>
      <c r="P3041" t="s">
        <v>8303</v>
      </c>
      <c r="Q3041" s="5">
        <f t="shared" si="190"/>
        <v>1.0871389999999999</v>
      </c>
      <c r="R3041" s="6">
        <f t="shared" si="191"/>
        <v>92.130423728813554</v>
      </c>
      <c r="S3041" t="s">
        <v>8317</v>
      </c>
      <c r="T3041" t="s">
        <v>8357</v>
      </c>
    </row>
    <row r="3042" spans="1:20" ht="43.2" x14ac:dyDescent="0.3">
      <c r="A3042">
        <v>3040</v>
      </c>
      <c r="B3042" s="3" t="s">
        <v>3040</v>
      </c>
      <c r="C3042" s="3" t="s">
        <v>7150</v>
      </c>
      <c r="D3042">
        <v>3000</v>
      </c>
      <c r="E3042">
        <v>3225</v>
      </c>
      <c r="F3042" t="s">
        <v>8219</v>
      </c>
      <c r="G3042" t="s">
        <v>8224</v>
      </c>
      <c r="H3042" t="s">
        <v>8246</v>
      </c>
      <c r="I3042">
        <v>1435359600</v>
      </c>
      <c r="J3042" s="10">
        <f t="shared" si="188"/>
        <v>42181.958333333328</v>
      </c>
      <c r="K3042">
        <v>1434999621</v>
      </c>
      <c r="L3042" s="10">
        <f t="shared" si="189"/>
        <v>42177.791909722218</v>
      </c>
      <c r="M3042" t="b">
        <v>0</v>
      </c>
      <c r="N3042">
        <v>42</v>
      </c>
      <c r="O3042" t="b">
        <v>1</v>
      </c>
      <c r="P3042" t="s">
        <v>8303</v>
      </c>
      <c r="Q3042" s="5">
        <f t="shared" si="190"/>
        <v>1.075</v>
      </c>
      <c r="R3042" s="6">
        <f t="shared" si="191"/>
        <v>76.785714285714292</v>
      </c>
      <c r="S3042" t="s">
        <v>8317</v>
      </c>
      <c r="T3042" t="s">
        <v>8357</v>
      </c>
    </row>
    <row r="3043" spans="1:20" ht="28.8" x14ac:dyDescent="0.3">
      <c r="A3043">
        <v>3041</v>
      </c>
      <c r="B3043" s="3" t="s">
        <v>3041</v>
      </c>
      <c r="C3043" s="3" t="s">
        <v>7151</v>
      </c>
      <c r="D3043">
        <v>8300</v>
      </c>
      <c r="E3043">
        <v>9170</v>
      </c>
      <c r="F3043" t="s">
        <v>8219</v>
      </c>
      <c r="G3043" t="s">
        <v>8224</v>
      </c>
      <c r="H3043" t="s">
        <v>8246</v>
      </c>
      <c r="I3043">
        <v>1453323048</v>
      </c>
      <c r="J3043" s="10">
        <f t="shared" si="188"/>
        <v>42389.868611111116</v>
      </c>
      <c r="K3043">
        <v>1450731048</v>
      </c>
      <c r="L3043" s="10">
        <f t="shared" si="189"/>
        <v>42359.868611111116</v>
      </c>
      <c r="M3043" t="b">
        <v>0</v>
      </c>
      <c r="N3043">
        <v>95</v>
      </c>
      <c r="O3043" t="b">
        <v>1</v>
      </c>
      <c r="P3043" t="s">
        <v>8303</v>
      </c>
      <c r="Q3043" s="5">
        <f t="shared" si="190"/>
        <v>1.1048192771084338</v>
      </c>
      <c r="R3043" s="6">
        <f t="shared" si="191"/>
        <v>96.526315789473685</v>
      </c>
      <c r="S3043" t="s">
        <v>8317</v>
      </c>
      <c r="T3043" t="s">
        <v>8357</v>
      </c>
    </row>
    <row r="3044" spans="1:20" ht="57.6" x14ac:dyDescent="0.3">
      <c r="A3044">
        <v>3042</v>
      </c>
      <c r="B3044" s="3" t="s">
        <v>3042</v>
      </c>
      <c r="C3044" s="3" t="s">
        <v>7152</v>
      </c>
      <c r="D3044">
        <v>1500</v>
      </c>
      <c r="E3044">
        <v>1920</v>
      </c>
      <c r="F3044" t="s">
        <v>8219</v>
      </c>
      <c r="G3044" t="s">
        <v>8225</v>
      </c>
      <c r="H3044" t="s">
        <v>8247</v>
      </c>
      <c r="I3044">
        <v>1444149047</v>
      </c>
      <c r="J3044" s="10">
        <f t="shared" si="188"/>
        <v>42283.688043981485</v>
      </c>
      <c r="K3044">
        <v>1441557047</v>
      </c>
      <c r="L3044" s="10">
        <f t="shared" si="189"/>
        <v>42253.688043981485</v>
      </c>
      <c r="M3044" t="b">
        <v>0</v>
      </c>
      <c r="N3044">
        <v>37</v>
      </c>
      <c r="O3044" t="b">
        <v>1</v>
      </c>
      <c r="P3044" t="s">
        <v>8303</v>
      </c>
      <c r="Q3044" s="5">
        <f t="shared" si="190"/>
        <v>1.28</v>
      </c>
      <c r="R3044" s="6">
        <f t="shared" si="191"/>
        <v>51.891891891891895</v>
      </c>
      <c r="S3044" t="s">
        <v>8317</v>
      </c>
      <c r="T3044" t="s">
        <v>8357</v>
      </c>
    </row>
    <row r="3045" spans="1:20" ht="43.2" x14ac:dyDescent="0.3">
      <c r="A3045">
        <v>3043</v>
      </c>
      <c r="B3045" s="3" t="s">
        <v>3043</v>
      </c>
      <c r="C3045" s="3" t="s">
        <v>7153</v>
      </c>
      <c r="D3045">
        <v>15000</v>
      </c>
      <c r="E3045">
        <v>16501</v>
      </c>
      <c r="F3045" t="s">
        <v>8219</v>
      </c>
      <c r="G3045" t="s">
        <v>8229</v>
      </c>
      <c r="H3045" t="s">
        <v>8251</v>
      </c>
      <c r="I3045">
        <v>1429152600</v>
      </c>
      <c r="J3045" s="10">
        <f t="shared" si="188"/>
        <v>42110.118055555555</v>
      </c>
      <c r="K3045">
        <v>1426815699</v>
      </c>
      <c r="L3045" s="10">
        <f t="shared" si="189"/>
        <v>42083.070590277777</v>
      </c>
      <c r="M3045" t="b">
        <v>0</v>
      </c>
      <c r="N3045">
        <v>128</v>
      </c>
      <c r="O3045" t="b">
        <v>1</v>
      </c>
      <c r="P3045" t="s">
        <v>8303</v>
      </c>
      <c r="Q3045" s="5">
        <f t="shared" si="190"/>
        <v>1.1000666666666667</v>
      </c>
      <c r="R3045" s="6">
        <f t="shared" si="191"/>
        <v>128.9140625</v>
      </c>
      <c r="S3045" t="s">
        <v>8317</v>
      </c>
      <c r="T3045" t="s">
        <v>8357</v>
      </c>
    </row>
    <row r="3046" spans="1:20" ht="43.2" x14ac:dyDescent="0.3">
      <c r="A3046">
        <v>3044</v>
      </c>
      <c r="B3046" s="3" t="s">
        <v>3044</v>
      </c>
      <c r="C3046" s="3" t="s">
        <v>7154</v>
      </c>
      <c r="D3046">
        <v>12000</v>
      </c>
      <c r="E3046">
        <v>13121</v>
      </c>
      <c r="F3046" t="s">
        <v>8219</v>
      </c>
      <c r="G3046" t="s">
        <v>8224</v>
      </c>
      <c r="H3046" t="s">
        <v>8246</v>
      </c>
      <c r="I3046">
        <v>1454433998</v>
      </c>
      <c r="J3046" s="10">
        <f t="shared" si="188"/>
        <v>42402.7268287037</v>
      </c>
      <c r="K3046">
        <v>1453137998</v>
      </c>
      <c r="L3046" s="10">
        <f t="shared" si="189"/>
        <v>42387.7268287037</v>
      </c>
      <c r="M3046" t="b">
        <v>0</v>
      </c>
      <c r="N3046">
        <v>156</v>
      </c>
      <c r="O3046" t="b">
        <v>1</v>
      </c>
      <c r="P3046" t="s">
        <v>8303</v>
      </c>
      <c r="Q3046" s="5">
        <f t="shared" si="190"/>
        <v>1.0934166666666667</v>
      </c>
      <c r="R3046" s="6">
        <f t="shared" si="191"/>
        <v>84.108974358974365</v>
      </c>
      <c r="S3046" t="s">
        <v>8317</v>
      </c>
      <c r="T3046" t="s">
        <v>8357</v>
      </c>
    </row>
    <row r="3047" spans="1:20" ht="43.2" x14ac:dyDescent="0.3">
      <c r="A3047">
        <v>3045</v>
      </c>
      <c r="B3047" s="3" t="s">
        <v>3045</v>
      </c>
      <c r="C3047" s="3" t="s">
        <v>7155</v>
      </c>
      <c r="D3047">
        <v>4000</v>
      </c>
      <c r="E3047">
        <v>5308.26</v>
      </c>
      <c r="F3047" t="s">
        <v>8219</v>
      </c>
      <c r="G3047" t="s">
        <v>8224</v>
      </c>
      <c r="H3047" t="s">
        <v>8246</v>
      </c>
      <c r="I3047">
        <v>1408679055</v>
      </c>
      <c r="J3047" s="10">
        <f t="shared" si="188"/>
        <v>41873.155729166669</v>
      </c>
      <c r="K3047">
        <v>1406087055</v>
      </c>
      <c r="L3047" s="10">
        <f t="shared" si="189"/>
        <v>41843.155729166669</v>
      </c>
      <c r="M3047" t="b">
        <v>0</v>
      </c>
      <c r="N3047">
        <v>64</v>
      </c>
      <c r="O3047" t="b">
        <v>1</v>
      </c>
      <c r="P3047" t="s">
        <v>8303</v>
      </c>
      <c r="Q3047" s="5">
        <f t="shared" si="190"/>
        <v>1.3270650000000002</v>
      </c>
      <c r="R3047" s="6">
        <f t="shared" si="191"/>
        <v>82.941562500000003</v>
      </c>
      <c r="S3047" t="s">
        <v>8317</v>
      </c>
      <c r="T3047" t="s">
        <v>8357</v>
      </c>
    </row>
    <row r="3048" spans="1:20" ht="57.6" x14ac:dyDescent="0.3">
      <c r="A3048">
        <v>3046</v>
      </c>
      <c r="B3048" s="3" t="s">
        <v>3046</v>
      </c>
      <c r="C3048" s="3" t="s">
        <v>7156</v>
      </c>
      <c r="D3048">
        <v>7900</v>
      </c>
      <c r="E3048">
        <v>15077</v>
      </c>
      <c r="F3048" t="s">
        <v>8219</v>
      </c>
      <c r="G3048" t="s">
        <v>8224</v>
      </c>
      <c r="H3048" t="s">
        <v>8246</v>
      </c>
      <c r="I3048">
        <v>1410324720</v>
      </c>
      <c r="J3048" s="10">
        <f t="shared" si="188"/>
        <v>41892.202777777777</v>
      </c>
      <c r="K3048">
        <v>1407784586</v>
      </c>
      <c r="L3048" s="10">
        <f t="shared" si="189"/>
        <v>41862.803078703706</v>
      </c>
      <c r="M3048" t="b">
        <v>0</v>
      </c>
      <c r="N3048">
        <v>58</v>
      </c>
      <c r="O3048" t="b">
        <v>1</v>
      </c>
      <c r="P3048" t="s">
        <v>8303</v>
      </c>
      <c r="Q3048" s="5">
        <f t="shared" si="190"/>
        <v>1.9084810126582279</v>
      </c>
      <c r="R3048" s="6">
        <f t="shared" si="191"/>
        <v>259.94827586206895</v>
      </c>
      <c r="S3048" t="s">
        <v>8317</v>
      </c>
      <c r="T3048" t="s">
        <v>8357</v>
      </c>
    </row>
    <row r="3049" spans="1:20" ht="43.2" x14ac:dyDescent="0.3">
      <c r="A3049">
        <v>3047</v>
      </c>
      <c r="B3049" s="3" t="s">
        <v>3047</v>
      </c>
      <c r="C3049" s="3" t="s">
        <v>7157</v>
      </c>
      <c r="D3049">
        <v>500</v>
      </c>
      <c r="E3049">
        <v>745</v>
      </c>
      <c r="F3049" t="s">
        <v>8219</v>
      </c>
      <c r="G3049" t="s">
        <v>8224</v>
      </c>
      <c r="H3049" t="s">
        <v>8246</v>
      </c>
      <c r="I3049">
        <v>1461762960</v>
      </c>
      <c r="J3049" s="10">
        <f t="shared" si="188"/>
        <v>42487.552777777775</v>
      </c>
      <c r="K3049">
        <v>1457999054</v>
      </c>
      <c r="L3049" s="10">
        <f t="shared" si="189"/>
        <v>42443.989050925928</v>
      </c>
      <c r="M3049" t="b">
        <v>0</v>
      </c>
      <c r="N3049">
        <v>20</v>
      </c>
      <c r="O3049" t="b">
        <v>1</v>
      </c>
      <c r="P3049" t="s">
        <v>8303</v>
      </c>
      <c r="Q3049" s="5">
        <f t="shared" si="190"/>
        <v>1.49</v>
      </c>
      <c r="R3049" s="6">
        <f t="shared" si="191"/>
        <v>37.25</v>
      </c>
      <c r="S3049" t="s">
        <v>8317</v>
      </c>
      <c r="T3049" t="s">
        <v>8357</v>
      </c>
    </row>
    <row r="3050" spans="1:20" ht="43.2" x14ac:dyDescent="0.3">
      <c r="A3050">
        <v>3048</v>
      </c>
      <c r="B3050" s="3" t="s">
        <v>3048</v>
      </c>
      <c r="C3050" s="3" t="s">
        <v>7158</v>
      </c>
      <c r="D3050">
        <v>5000</v>
      </c>
      <c r="E3050">
        <v>8320</v>
      </c>
      <c r="F3050" t="s">
        <v>8219</v>
      </c>
      <c r="G3050" t="s">
        <v>8224</v>
      </c>
      <c r="H3050" t="s">
        <v>8246</v>
      </c>
      <c r="I3050">
        <v>1420060920</v>
      </c>
      <c r="J3050" s="10">
        <f t="shared" si="188"/>
        <v>42004.890277777777</v>
      </c>
      <c r="K3050">
        <v>1417556262</v>
      </c>
      <c r="L3050" s="10">
        <f t="shared" si="189"/>
        <v>41975.901180555549</v>
      </c>
      <c r="M3050" t="b">
        <v>0</v>
      </c>
      <c r="N3050">
        <v>47</v>
      </c>
      <c r="O3050" t="b">
        <v>1</v>
      </c>
      <c r="P3050" t="s">
        <v>8303</v>
      </c>
      <c r="Q3050" s="5">
        <f t="shared" si="190"/>
        <v>1.6639999999999999</v>
      </c>
      <c r="R3050" s="6">
        <f t="shared" si="191"/>
        <v>177.02127659574469</v>
      </c>
      <c r="S3050" t="s">
        <v>8317</v>
      </c>
      <c r="T3050" t="s">
        <v>8357</v>
      </c>
    </row>
    <row r="3051" spans="1:20" ht="57.6" x14ac:dyDescent="0.3">
      <c r="A3051">
        <v>3049</v>
      </c>
      <c r="B3051" s="3" t="s">
        <v>3049</v>
      </c>
      <c r="C3051" s="3" t="s">
        <v>7159</v>
      </c>
      <c r="D3051">
        <v>3750</v>
      </c>
      <c r="E3051">
        <v>4000</v>
      </c>
      <c r="F3051" t="s">
        <v>8219</v>
      </c>
      <c r="G3051" t="s">
        <v>8224</v>
      </c>
      <c r="H3051" t="s">
        <v>8246</v>
      </c>
      <c r="I3051">
        <v>1434241255</v>
      </c>
      <c r="J3051" s="10">
        <f t="shared" si="188"/>
        <v>42169.014525462961</v>
      </c>
      <c r="K3051">
        <v>1431649255</v>
      </c>
      <c r="L3051" s="10">
        <f t="shared" si="189"/>
        <v>42139.014525462961</v>
      </c>
      <c r="M3051" t="b">
        <v>0</v>
      </c>
      <c r="N3051">
        <v>54</v>
      </c>
      <c r="O3051" t="b">
        <v>1</v>
      </c>
      <c r="P3051" t="s">
        <v>8303</v>
      </c>
      <c r="Q3051" s="5">
        <f t="shared" si="190"/>
        <v>1.0666666666666667</v>
      </c>
      <c r="R3051" s="6">
        <f t="shared" si="191"/>
        <v>74.074074074074076</v>
      </c>
      <c r="S3051" t="s">
        <v>8317</v>
      </c>
      <c r="T3051" t="s">
        <v>8357</v>
      </c>
    </row>
    <row r="3052" spans="1:20" ht="28.8" x14ac:dyDescent="0.3">
      <c r="A3052">
        <v>3050</v>
      </c>
      <c r="B3052" s="3" t="s">
        <v>3050</v>
      </c>
      <c r="C3052" s="3" t="s">
        <v>7160</v>
      </c>
      <c r="D3052">
        <v>600</v>
      </c>
      <c r="E3052">
        <v>636</v>
      </c>
      <c r="F3052" t="s">
        <v>8219</v>
      </c>
      <c r="G3052" t="s">
        <v>8224</v>
      </c>
      <c r="H3052" t="s">
        <v>8246</v>
      </c>
      <c r="I3052">
        <v>1462420960</v>
      </c>
      <c r="J3052" s="10">
        <f t="shared" si="188"/>
        <v>42495.16851851852</v>
      </c>
      <c r="K3052">
        <v>1459828960</v>
      </c>
      <c r="L3052" s="10">
        <f t="shared" si="189"/>
        <v>42465.16851851852</v>
      </c>
      <c r="M3052" t="b">
        <v>0</v>
      </c>
      <c r="N3052">
        <v>9</v>
      </c>
      <c r="O3052" t="b">
        <v>1</v>
      </c>
      <c r="P3052" t="s">
        <v>8303</v>
      </c>
      <c r="Q3052" s="5">
        <f t="shared" si="190"/>
        <v>1.06</v>
      </c>
      <c r="R3052" s="6">
        <f t="shared" si="191"/>
        <v>70.666666666666671</v>
      </c>
      <c r="S3052" t="s">
        <v>8317</v>
      </c>
      <c r="T3052" t="s">
        <v>8357</v>
      </c>
    </row>
    <row r="3053" spans="1:20" ht="57.6" x14ac:dyDescent="0.3">
      <c r="A3053">
        <v>3051</v>
      </c>
      <c r="B3053" s="3" t="s">
        <v>3051</v>
      </c>
      <c r="C3053" s="3" t="s">
        <v>7161</v>
      </c>
      <c r="D3053">
        <v>3500</v>
      </c>
      <c r="E3053">
        <v>827</v>
      </c>
      <c r="F3053" t="s">
        <v>8221</v>
      </c>
      <c r="G3053" t="s">
        <v>8225</v>
      </c>
      <c r="H3053" t="s">
        <v>8247</v>
      </c>
      <c r="I3053">
        <v>1486547945</v>
      </c>
      <c r="J3053" s="10">
        <f t="shared" si="188"/>
        <v>42774.416030092587</v>
      </c>
      <c r="K3053">
        <v>1483955945</v>
      </c>
      <c r="L3053" s="10">
        <f t="shared" si="189"/>
        <v>42744.416030092587</v>
      </c>
      <c r="M3053" t="b">
        <v>1</v>
      </c>
      <c r="N3053">
        <v>35</v>
      </c>
      <c r="O3053" t="b">
        <v>0</v>
      </c>
      <c r="P3053" t="s">
        <v>8303</v>
      </c>
      <c r="Q3053" s="5">
        <f t="shared" si="190"/>
        <v>0.23628571428571429</v>
      </c>
      <c r="R3053" s="6">
        <f t="shared" si="191"/>
        <v>23.62857142857143</v>
      </c>
      <c r="S3053" t="s">
        <v>8317</v>
      </c>
      <c r="T3053" t="s">
        <v>8357</v>
      </c>
    </row>
    <row r="3054" spans="1:20" ht="43.2" x14ac:dyDescent="0.3">
      <c r="A3054">
        <v>3052</v>
      </c>
      <c r="B3054" s="3" t="s">
        <v>3052</v>
      </c>
      <c r="C3054" s="3" t="s">
        <v>7162</v>
      </c>
      <c r="D3054">
        <v>50000</v>
      </c>
      <c r="E3054">
        <v>75</v>
      </c>
      <c r="F3054" t="s">
        <v>8221</v>
      </c>
      <c r="G3054" t="s">
        <v>8224</v>
      </c>
      <c r="H3054" t="s">
        <v>8246</v>
      </c>
      <c r="I3054">
        <v>1432828740</v>
      </c>
      <c r="J3054" s="10">
        <f t="shared" si="188"/>
        <v>42152.665972222225</v>
      </c>
      <c r="K3054">
        <v>1430237094</v>
      </c>
      <c r="L3054" s="10">
        <f t="shared" si="189"/>
        <v>42122.670069444444</v>
      </c>
      <c r="M3054" t="b">
        <v>0</v>
      </c>
      <c r="N3054">
        <v>2</v>
      </c>
      <c r="O3054" t="b">
        <v>0</v>
      </c>
      <c r="P3054" t="s">
        <v>8303</v>
      </c>
      <c r="Q3054" s="5">
        <f t="shared" si="190"/>
        <v>1.5E-3</v>
      </c>
      <c r="R3054" s="6">
        <f t="shared" si="191"/>
        <v>37.5</v>
      </c>
      <c r="S3054" t="s">
        <v>8317</v>
      </c>
      <c r="T3054" t="s">
        <v>8357</v>
      </c>
    </row>
    <row r="3055" spans="1:20" ht="57.6" x14ac:dyDescent="0.3">
      <c r="A3055">
        <v>3053</v>
      </c>
      <c r="B3055" s="3" t="s">
        <v>3053</v>
      </c>
      <c r="C3055" s="3" t="s">
        <v>7163</v>
      </c>
      <c r="D3055">
        <v>10000</v>
      </c>
      <c r="E3055">
        <v>40</v>
      </c>
      <c r="F3055" t="s">
        <v>8221</v>
      </c>
      <c r="G3055" t="s">
        <v>8224</v>
      </c>
      <c r="H3055" t="s">
        <v>8246</v>
      </c>
      <c r="I3055">
        <v>1412222340</v>
      </c>
      <c r="J3055" s="10">
        <f t="shared" si="188"/>
        <v>41914.165972222225</v>
      </c>
      <c r="K3055">
        <v>1407781013</v>
      </c>
      <c r="L3055" s="10">
        <f t="shared" si="189"/>
        <v>41862.761724537035</v>
      </c>
      <c r="M3055" t="b">
        <v>0</v>
      </c>
      <c r="N3055">
        <v>3</v>
      </c>
      <c r="O3055" t="b">
        <v>0</v>
      </c>
      <c r="P3055" t="s">
        <v>8303</v>
      </c>
      <c r="Q3055" s="5">
        <f t="shared" si="190"/>
        <v>4.0000000000000001E-3</v>
      </c>
      <c r="R3055" s="6">
        <f t="shared" si="191"/>
        <v>13.333333333333334</v>
      </c>
      <c r="S3055" t="s">
        <v>8317</v>
      </c>
      <c r="T3055" t="s">
        <v>8357</v>
      </c>
    </row>
    <row r="3056" spans="1:20" ht="43.2" x14ac:dyDescent="0.3">
      <c r="A3056">
        <v>3054</v>
      </c>
      <c r="B3056" s="3" t="s">
        <v>3054</v>
      </c>
      <c r="C3056" s="3" t="s">
        <v>7164</v>
      </c>
      <c r="D3056">
        <v>300</v>
      </c>
      <c r="E3056">
        <v>0</v>
      </c>
      <c r="F3056" t="s">
        <v>8221</v>
      </c>
      <c r="G3056" t="s">
        <v>8224</v>
      </c>
      <c r="H3056" t="s">
        <v>8246</v>
      </c>
      <c r="I3056">
        <v>1425258240</v>
      </c>
      <c r="J3056" s="10">
        <f t="shared" si="188"/>
        <v>42065.044444444444</v>
      </c>
      <c r="K3056">
        <v>1422043154</v>
      </c>
      <c r="L3056" s="10">
        <f t="shared" si="189"/>
        <v>42027.832800925928</v>
      </c>
      <c r="M3056" t="b">
        <v>0</v>
      </c>
      <c r="N3056">
        <v>0</v>
      </c>
      <c r="O3056" t="b">
        <v>0</v>
      </c>
      <c r="P3056" t="s">
        <v>8303</v>
      </c>
      <c r="Q3056" s="5">
        <f t="shared" si="190"/>
        <v>0</v>
      </c>
      <c r="R3056" s="6" t="e">
        <f t="shared" si="191"/>
        <v>#DIV/0!</v>
      </c>
      <c r="S3056" t="s">
        <v>8317</v>
      </c>
      <c r="T3056" t="s">
        <v>8357</v>
      </c>
    </row>
    <row r="3057" spans="1:20" ht="43.2" x14ac:dyDescent="0.3">
      <c r="A3057">
        <v>3055</v>
      </c>
      <c r="B3057" s="3" t="s">
        <v>3055</v>
      </c>
      <c r="C3057" s="3" t="s">
        <v>7165</v>
      </c>
      <c r="D3057">
        <v>20000</v>
      </c>
      <c r="E3057">
        <v>1</v>
      </c>
      <c r="F3057" t="s">
        <v>8221</v>
      </c>
      <c r="G3057" t="s">
        <v>8224</v>
      </c>
      <c r="H3057" t="s">
        <v>8246</v>
      </c>
      <c r="I3057">
        <v>1420844390</v>
      </c>
      <c r="J3057" s="10">
        <f t="shared" si="188"/>
        <v>42013.95821759259</v>
      </c>
      <c r="K3057">
        <v>1415660390</v>
      </c>
      <c r="L3057" s="10">
        <f t="shared" si="189"/>
        <v>41953.95821759259</v>
      </c>
      <c r="M3057" t="b">
        <v>0</v>
      </c>
      <c r="N3057">
        <v>1</v>
      </c>
      <c r="O3057" t="b">
        <v>0</v>
      </c>
      <c r="P3057" t="s">
        <v>8303</v>
      </c>
      <c r="Q3057" s="5">
        <f t="shared" si="190"/>
        <v>5.0000000000000002E-5</v>
      </c>
      <c r="R3057" s="6">
        <f t="shared" si="191"/>
        <v>1</v>
      </c>
      <c r="S3057" t="s">
        <v>8317</v>
      </c>
      <c r="T3057" t="s">
        <v>8357</v>
      </c>
    </row>
    <row r="3058" spans="1:20" ht="43.2" x14ac:dyDescent="0.3">
      <c r="A3058">
        <v>3056</v>
      </c>
      <c r="B3058" s="3" t="s">
        <v>3056</v>
      </c>
      <c r="C3058" s="3" t="s">
        <v>7166</v>
      </c>
      <c r="D3058">
        <v>25000</v>
      </c>
      <c r="E3058">
        <v>0</v>
      </c>
      <c r="F3058" t="s">
        <v>8221</v>
      </c>
      <c r="G3058" t="s">
        <v>8224</v>
      </c>
      <c r="H3058" t="s">
        <v>8246</v>
      </c>
      <c r="I3058">
        <v>1412003784</v>
      </c>
      <c r="J3058" s="10">
        <f t="shared" si="188"/>
        <v>41911.636388888888</v>
      </c>
      <c r="K3058">
        <v>1406819784</v>
      </c>
      <c r="L3058" s="10">
        <f t="shared" si="189"/>
        <v>41851.636388888888</v>
      </c>
      <c r="M3058" t="b">
        <v>0</v>
      </c>
      <c r="N3058">
        <v>0</v>
      </c>
      <c r="O3058" t="b">
        <v>0</v>
      </c>
      <c r="P3058" t="s">
        <v>8303</v>
      </c>
      <c r="Q3058" s="5">
        <f t="shared" si="190"/>
        <v>0</v>
      </c>
      <c r="R3058" s="6" t="e">
        <f t="shared" si="191"/>
        <v>#DIV/0!</v>
      </c>
      <c r="S3058" t="s">
        <v>8317</v>
      </c>
      <c r="T3058" t="s">
        <v>8357</v>
      </c>
    </row>
    <row r="3059" spans="1:20" ht="43.2" x14ac:dyDescent="0.3">
      <c r="A3059">
        <v>3057</v>
      </c>
      <c r="B3059" s="3" t="s">
        <v>3057</v>
      </c>
      <c r="C3059" s="3" t="s">
        <v>7167</v>
      </c>
      <c r="D3059">
        <v>50000</v>
      </c>
      <c r="E3059">
        <v>0</v>
      </c>
      <c r="F3059" t="s">
        <v>8221</v>
      </c>
      <c r="G3059" t="s">
        <v>8225</v>
      </c>
      <c r="H3059" t="s">
        <v>8247</v>
      </c>
      <c r="I3059">
        <v>1459694211</v>
      </c>
      <c r="J3059" s="10">
        <f t="shared" si="188"/>
        <v>42463.608923611115</v>
      </c>
      <c r="K3059">
        <v>1457105811</v>
      </c>
      <c r="L3059" s="10">
        <f t="shared" si="189"/>
        <v>42433.650590277779</v>
      </c>
      <c r="M3059" t="b">
        <v>0</v>
      </c>
      <c r="N3059">
        <v>0</v>
      </c>
      <c r="O3059" t="b">
        <v>0</v>
      </c>
      <c r="P3059" t="s">
        <v>8303</v>
      </c>
      <c r="Q3059" s="5">
        <f t="shared" si="190"/>
        <v>0</v>
      </c>
      <c r="R3059" s="6" t="e">
        <f t="shared" si="191"/>
        <v>#DIV/0!</v>
      </c>
      <c r="S3059" t="s">
        <v>8317</v>
      </c>
      <c r="T3059" t="s">
        <v>8357</v>
      </c>
    </row>
    <row r="3060" spans="1:20" ht="57.6" x14ac:dyDescent="0.3">
      <c r="A3060">
        <v>3058</v>
      </c>
      <c r="B3060" s="3" t="s">
        <v>3058</v>
      </c>
      <c r="C3060" s="3" t="s">
        <v>7168</v>
      </c>
      <c r="D3060">
        <v>18000</v>
      </c>
      <c r="E3060">
        <v>3</v>
      </c>
      <c r="F3060" t="s">
        <v>8221</v>
      </c>
      <c r="G3060" t="s">
        <v>8237</v>
      </c>
      <c r="H3060" t="s">
        <v>8249</v>
      </c>
      <c r="I3060">
        <v>1463734740</v>
      </c>
      <c r="J3060" s="10">
        <f t="shared" si="188"/>
        <v>42510.374305555553</v>
      </c>
      <c r="K3060">
        <v>1459414740</v>
      </c>
      <c r="L3060" s="10">
        <f t="shared" si="189"/>
        <v>42460.374305555553</v>
      </c>
      <c r="M3060" t="b">
        <v>0</v>
      </c>
      <c r="N3060">
        <v>3</v>
      </c>
      <c r="O3060" t="b">
        <v>0</v>
      </c>
      <c r="P3060" t="s">
        <v>8303</v>
      </c>
      <c r="Q3060" s="5">
        <f t="shared" si="190"/>
        <v>1.6666666666666666E-4</v>
      </c>
      <c r="R3060" s="6">
        <f t="shared" si="191"/>
        <v>1</v>
      </c>
      <c r="S3060" t="s">
        <v>8317</v>
      </c>
      <c r="T3060" t="s">
        <v>8357</v>
      </c>
    </row>
    <row r="3061" spans="1:20" ht="43.2" x14ac:dyDescent="0.3">
      <c r="A3061">
        <v>3059</v>
      </c>
      <c r="B3061" s="3" t="s">
        <v>3059</v>
      </c>
      <c r="C3061" s="3" t="s">
        <v>7169</v>
      </c>
      <c r="D3061">
        <v>15000</v>
      </c>
      <c r="E3061">
        <v>451</v>
      </c>
      <c r="F3061" t="s">
        <v>8221</v>
      </c>
      <c r="G3061" t="s">
        <v>8224</v>
      </c>
      <c r="H3061" t="s">
        <v>8246</v>
      </c>
      <c r="I3061">
        <v>1407536846</v>
      </c>
      <c r="J3061" s="10">
        <f t="shared" si="188"/>
        <v>41859.935717592591</v>
      </c>
      <c r="K3061">
        <v>1404944846</v>
      </c>
      <c r="L3061" s="10">
        <f t="shared" si="189"/>
        <v>41829.935717592591</v>
      </c>
      <c r="M3061" t="b">
        <v>0</v>
      </c>
      <c r="N3061">
        <v>11</v>
      </c>
      <c r="O3061" t="b">
        <v>0</v>
      </c>
      <c r="P3061" t="s">
        <v>8303</v>
      </c>
      <c r="Q3061" s="5">
        <f t="shared" si="190"/>
        <v>3.0066666666666665E-2</v>
      </c>
      <c r="R3061" s="6">
        <f t="shared" si="191"/>
        <v>41</v>
      </c>
      <c r="S3061" t="s">
        <v>8317</v>
      </c>
      <c r="T3061" t="s">
        <v>8357</v>
      </c>
    </row>
    <row r="3062" spans="1:20" ht="28.8" x14ac:dyDescent="0.3">
      <c r="A3062">
        <v>3060</v>
      </c>
      <c r="B3062" s="3" t="s">
        <v>3060</v>
      </c>
      <c r="C3062" s="3" t="s">
        <v>7170</v>
      </c>
      <c r="D3062">
        <v>220000</v>
      </c>
      <c r="E3062">
        <v>335</v>
      </c>
      <c r="F3062" t="s">
        <v>8221</v>
      </c>
      <c r="G3062" t="s">
        <v>8224</v>
      </c>
      <c r="H3062" t="s">
        <v>8246</v>
      </c>
      <c r="I3062">
        <v>1443422134</v>
      </c>
      <c r="J3062" s="10">
        <f t="shared" si="188"/>
        <v>42275.274699074071</v>
      </c>
      <c r="K3062">
        <v>1440830134</v>
      </c>
      <c r="L3062" s="10">
        <f t="shared" si="189"/>
        <v>42245.274699074071</v>
      </c>
      <c r="M3062" t="b">
        <v>0</v>
      </c>
      <c r="N3062">
        <v>6</v>
      </c>
      <c r="O3062" t="b">
        <v>0</v>
      </c>
      <c r="P3062" t="s">
        <v>8303</v>
      </c>
      <c r="Q3062" s="5">
        <f t="shared" si="190"/>
        <v>1.5227272727272728E-3</v>
      </c>
      <c r="R3062" s="6">
        <f t="shared" si="191"/>
        <v>55.833333333333336</v>
      </c>
      <c r="S3062" t="s">
        <v>8317</v>
      </c>
      <c r="T3062" t="s">
        <v>8357</v>
      </c>
    </row>
    <row r="3063" spans="1:20" x14ac:dyDescent="0.3">
      <c r="A3063">
        <v>3061</v>
      </c>
      <c r="B3063" s="3" t="s">
        <v>3061</v>
      </c>
      <c r="C3063" s="3" t="s">
        <v>7171</v>
      </c>
      <c r="D3063">
        <v>1000000</v>
      </c>
      <c r="E3063">
        <v>0</v>
      </c>
      <c r="F3063" t="s">
        <v>8221</v>
      </c>
      <c r="G3063" t="s">
        <v>8224</v>
      </c>
      <c r="H3063" t="s">
        <v>8246</v>
      </c>
      <c r="I3063">
        <v>1407955748</v>
      </c>
      <c r="J3063" s="10">
        <f t="shared" si="188"/>
        <v>41864.784120370372</v>
      </c>
      <c r="K3063">
        <v>1405363748</v>
      </c>
      <c r="L3063" s="10">
        <f t="shared" si="189"/>
        <v>41834.784120370372</v>
      </c>
      <c r="M3063" t="b">
        <v>0</v>
      </c>
      <c r="N3063">
        <v>0</v>
      </c>
      <c r="O3063" t="b">
        <v>0</v>
      </c>
      <c r="P3063" t="s">
        <v>8303</v>
      </c>
      <c r="Q3063" s="5">
        <f t="shared" si="190"/>
        <v>0</v>
      </c>
      <c r="R3063" s="6" t="e">
        <f t="shared" si="191"/>
        <v>#DIV/0!</v>
      </c>
      <c r="S3063" t="s">
        <v>8317</v>
      </c>
      <c r="T3063" t="s">
        <v>8357</v>
      </c>
    </row>
    <row r="3064" spans="1:20" ht="43.2" x14ac:dyDescent="0.3">
      <c r="A3064">
        <v>3062</v>
      </c>
      <c r="B3064" s="3" t="s">
        <v>3062</v>
      </c>
      <c r="C3064" s="3" t="s">
        <v>7172</v>
      </c>
      <c r="D3064">
        <v>10000</v>
      </c>
      <c r="E3064">
        <v>6684</v>
      </c>
      <c r="F3064" t="s">
        <v>8221</v>
      </c>
      <c r="G3064" t="s">
        <v>8224</v>
      </c>
      <c r="H3064" t="s">
        <v>8246</v>
      </c>
      <c r="I3064">
        <v>1443636000</v>
      </c>
      <c r="J3064" s="10">
        <f t="shared" si="188"/>
        <v>42277.75</v>
      </c>
      <c r="K3064">
        <v>1441111892</v>
      </c>
      <c r="L3064" s="10">
        <f t="shared" si="189"/>
        <v>42248.535787037035</v>
      </c>
      <c r="M3064" t="b">
        <v>0</v>
      </c>
      <c r="N3064">
        <v>67</v>
      </c>
      <c r="O3064" t="b">
        <v>0</v>
      </c>
      <c r="P3064" t="s">
        <v>8303</v>
      </c>
      <c r="Q3064" s="5">
        <f t="shared" si="190"/>
        <v>0.66839999999999999</v>
      </c>
      <c r="R3064" s="6">
        <f t="shared" si="191"/>
        <v>99.761194029850742</v>
      </c>
      <c r="S3064" t="s">
        <v>8317</v>
      </c>
      <c r="T3064" t="s">
        <v>8357</v>
      </c>
    </row>
    <row r="3065" spans="1:20" ht="43.2" x14ac:dyDescent="0.3">
      <c r="A3065">
        <v>3063</v>
      </c>
      <c r="B3065" s="3" t="s">
        <v>3063</v>
      </c>
      <c r="C3065" s="3" t="s">
        <v>7173</v>
      </c>
      <c r="D3065">
        <v>3000</v>
      </c>
      <c r="E3065">
        <v>587</v>
      </c>
      <c r="F3065" t="s">
        <v>8221</v>
      </c>
      <c r="G3065" t="s">
        <v>8224</v>
      </c>
      <c r="H3065" t="s">
        <v>8246</v>
      </c>
      <c r="I3065">
        <v>1477174138</v>
      </c>
      <c r="J3065" s="10">
        <f t="shared" si="188"/>
        <v>42665.922893518517</v>
      </c>
      <c r="K3065">
        <v>1474150138</v>
      </c>
      <c r="L3065" s="10">
        <f t="shared" si="189"/>
        <v>42630.922893518517</v>
      </c>
      <c r="M3065" t="b">
        <v>0</v>
      </c>
      <c r="N3065">
        <v>23</v>
      </c>
      <c r="O3065" t="b">
        <v>0</v>
      </c>
      <c r="P3065" t="s">
        <v>8303</v>
      </c>
      <c r="Q3065" s="5">
        <f t="shared" si="190"/>
        <v>0.19566666666666666</v>
      </c>
      <c r="R3065" s="6">
        <f t="shared" si="191"/>
        <v>25.521739130434781</v>
      </c>
      <c r="S3065" t="s">
        <v>8317</v>
      </c>
      <c r="T3065" t="s">
        <v>8357</v>
      </c>
    </row>
    <row r="3066" spans="1:20" ht="28.8" x14ac:dyDescent="0.3">
      <c r="A3066">
        <v>3064</v>
      </c>
      <c r="B3066" s="3" t="s">
        <v>3064</v>
      </c>
      <c r="C3066" s="3" t="s">
        <v>7174</v>
      </c>
      <c r="D3066">
        <v>75000</v>
      </c>
      <c r="E3066">
        <v>8471</v>
      </c>
      <c r="F3066" t="s">
        <v>8221</v>
      </c>
      <c r="G3066" t="s">
        <v>8224</v>
      </c>
      <c r="H3066" t="s">
        <v>8246</v>
      </c>
      <c r="I3066">
        <v>1448175540</v>
      </c>
      <c r="J3066" s="10">
        <f t="shared" si="188"/>
        <v>42330.290972222225</v>
      </c>
      <c r="K3066">
        <v>1445483246</v>
      </c>
      <c r="L3066" s="10">
        <f t="shared" si="189"/>
        <v>42299.130162037036</v>
      </c>
      <c r="M3066" t="b">
        <v>0</v>
      </c>
      <c r="N3066">
        <v>72</v>
      </c>
      <c r="O3066" t="b">
        <v>0</v>
      </c>
      <c r="P3066" t="s">
        <v>8303</v>
      </c>
      <c r="Q3066" s="5">
        <f t="shared" si="190"/>
        <v>0.11294666666666667</v>
      </c>
      <c r="R3066" s="6">
        <f t="shared" si="191"/>
        <v>117.65277777777777</v>
      </c>
      <c r="S3066" t="s">
        <v>8317</v>
      </c>
      <c r="T3066" t="s">
        <v>8357</v>
      </c>
    </row>
    <row r="3067" spans="1:20" ht="43.2" x14ac:dyDescent="0.3">
      <c r="A3067">
        <v>3065</v>
      </c>
      <c r="B3067" s="3" t="s">
        <v>3065</v>
      </c>
      <c r="C3067" s="3" t="s">
        <v>7175</v>
      </c>
      <c r="D3067">
        <v>25000</v>
      </c>
      <c r="E3067">
        <v>10</v>
      </c>
      <c r="F3067" t="s">
        <v>8221</v>
      </c>
      <c r="G3067" t="s">
        <v>8224</v>
      </c>
      <c r="H3067" t="s">
        <v>8246</v>
      </c>
      <c r="I3067">
        <v>1406683172</v>
      </c>
      <c r="J3067" s="10">
        <f t="shared" si="188"/>
        <v>41850.055231481485</v>
      </c>
      <c r="K3067">
        <v>1404523172</v>
      </c>
      <c r="L3067" s="10">
        <f t="shared" si="189"/>
        <v>41825.055231481485</v>
      </c>
      <c r="M3067" t="b">
        <v>0</v>
      </c>
      <c r="N3067">
        <v>2</v>
      </c>
      <c r="O3067" t="b">
        <v>0</v>
      </c>
      <c r="P3067" t="s">
        <v>8303</v>
      </c>
      <c r="Q3067" s="5">
        <f t="shared" si="190"/>
        <v>4.0000000000000002E-4</v>
      </c>
      <c r="R3067" s="6">
        <f t="shared" si="191"/>
        <v>5</v>
      </c>
      <c r="S3067" t="s">
        <v>8317</v>
      </c>
      <c r="T3067" t="s">
        <v>8357</v>
      </c>
    </row>
    <row r="3068" spans="1:20" ht="43.2" x14ac:dyDescent="0.3">
      <c r="A3068">
        <v>3066</v>
      </c>
      <c r="B3068" s="3" t="s">
        <v>3066</v>
      </c>
      <c r="C3068" s="3" t="s">
        <v>7176</v>
      </c>
      <c r="D3068">
        <v>350000</v>
      </c>
      <c r="E3068">
        <v>41950</v>
      </c>
      <c r="F3068" t="s">
        <v>8221</v>
      </c>
      <c r="G3068" t="s">
        <v>8226</v>
      </c>
      <c r="H3068" t="s">
        <v>8248</v>
      </c>
      <c r="I3068">
        <v>1468128537</v>
      </c>
      <c r="J3068" s="10">
        <f t="shared" si="188"/>
        <v>42561.228437500002</v>
      </c>
      <c r="K3068">
        <v>1465536537</v>
      </c>
      <c r="L3068" s="10">
        <f t="shared" si="189"/>
        <v>42531.228437500002</v>
      </c>
      <c r="M3068" t="b">
        <v>0</v>
      </c>
      <c r="N3068">
        <v>15</v>
      </c>
      <c r="O3068" t="b">
        <v>0</v>
      </c>
      <c r="P3068" t="s">
        <v>8303</v>
      </c>
      <c r="Q3068" s="5">
        <f t="shared" si="190"/>
        <v>0.11985714285714286</v>
      </c>
      <c r="R3068" s="6">
        <f t="shared" si="191"/>
        <v>2796.6666666666665</v>
      </c>
      <c r="S3068" t="s">
        <v>8317</v>
      </c>
      <c r="T3068" t="s">
        <v>8357</v>
      </c>
    </row>
    <row r="3069" spans="1:20" ht="43.2" x14ac:dyDescent="0.3">
      <c r="A3069">
        <v>3067</v>
      </c>
      <c r="B3069" s="3" t="s">
        <v>3067</v>
      </c>
      <c r="C3069" s="3" t="s">
        <v>7177</v>
      </c>
      <c r="D3069">
        <v>8000</v>
      </c>
      <c r="E3069">
        <v>200</v>
      </c>
      <c r="F3069" t="s">
        <v>8221</v>
      </c>
      <c r="G3069" t="s">
        <v>8228</v>
      </c>
      <c r="H3069" t="s">
        <v>8250</v>
      </c>
      <c r="I3069">
        <v>1441837879</v>
      </c>
      <c r="J3069" s="10">
        <f t="shared" si="188"/>
        <v>42256.938414351855</v>
      </c>
      <c r="K3069">
        <v>1439245879</v>
      </c>
      <c r="L3069" s="10">
        <f t="shared" si="189"/>
        <v>42226.938414351855</v>
      </c>
      <c r="M3069" t="b">
        <v>0</v>
      </c>
      <c r="N3069">
        <v>1</v>
      </c>
      <c r="O3069" t="b">
        <v>0</v>
      </c>
      <c r="P3069" t="s">
        <v>8303</v>
      </c>
      <c r="Q3069" s="5">
        <f t="shared" si="190"/>
        <v>2.5000000000000001E-2</v>
      </c>
      <c r="R3069" s="6">
        <f t="shared" si="191"/>
        <v>200</v>
      </c>
      <c r="S3069" t="s">
        <v>8317</v>
      </c>
      <c r="T3069" t="s">
        <v>8357</v>
      </c>
    </row>
    <row r="3070" spans="1:20" ht="43.2" x14ac:dyDescent="0.3">
      <c r="A3070">
        <v>3068</v>
      </c>
      <c r="B3070" s="3" t="s">
        <v>3068</v>
      </c>
      <c r="C3070" s="3" t="s">
        <v>7178</v>
      </c>
      <c r="D3070">
        <v>250000</v>
      </c>
      <c r="E3070">
        <v>175</v>
      </c>
      <c r="F3070" t="s">
        <v>8221</v>
      </c>
      <c r="G3070" t="s">
        <v>8224</v>
      </c>
      <c r="H3070" t="s">
        <v>8246</v>
      </c>
      <c r="I3070">
        <v>1445013352</v>
      </c>
      <c r="J3070" s="10">
        <f t="shared" si="188"/>
        <v>42293.691574074073</v>
      </c>
      <c r="K3070">
        <v>1442421352</v>
      </c>
      <c r="L3070" s="10">
        <f t="shared" si="189"/>
        <v>42263.691574074073</v>
      </c>
      <c r="M3070" t="b">
        <v>0</v>
      </c>
      <c r="N3070">
        <v>2</v>
      </c>
      <c r="O3070" t="b">
        <v>0</v>
      </c>
      <c r="P3070" t="s">
        <v>8303</v>
      </c>
      <c r="Q3070" s="5">
        <f t="shared" si="190"/>
        <v>6.9999999999999999E-4</v>
      </c>
      <c r="R3070" s="6">
        <f t="shared" si="191"/>
        <v>87.5</v>
      </c>
      <c r="S3070" t="s">
        <v>8317</v>
      </c>
      <c r="T3070" t="s">
        <v>8357</v>
      </c>
    </row>
    <row r="3071" spans="1:20" ht="43.2" x14ac:dyDescent="0.3">
      <c r="A3071">
        <v>3069</v>
      </c>
      <c r="B3071" s="3" t="s">
        <v>3069</v>
      </c>
      <c r="C3071" s="3" t="s">
        <v>7179</v>
      </c>
      <c r="D3071">
        <v>1000</v>
      </c>
      <c r="E3071">
        <v>141</v>
      </c>
      <c r="F3071" t="s">
        <v>8221</v>
      </c>
      <c r="G3071" t="s">
        <v>8224</v>
      </c>
      <c r="H3071" t="s">
        <v>8246</v>
      </c>
      <c r="I3071">
        <v>1418587234</v>
      </c>
      <c r="J3071" s="10">
        <f t="shared" si="188"/>
        <v>41987.833726851852</v>
      </c>
      <c r="K3071">
        <v>1415995234</v>
      </c>
      <c r="L3071" s="10">
        <f t="shared" si="189"/>
        <v>41957.833726851852</v>
      </c>
      <c r="M3071" t="b">
        <v>0</v>
      </c>
      <c r="N3071">
        <v>7</v>
      </c>
      <c r="O3071" t="b">
        <v>0</v>
      </c>
      <c r="P3071" t="s">
        <v>8303</v>
      </c>
      <c r="Q3071" s="5">
        <f t="shared" si="190"/>
        <v>0.14099999999999999</v>
      </c>
      <c r="R3071" s="6">
        <f t="shared" si="191"/>
        <v>20.142857142857142</v>
      </c>
      <c r="S3071" t="s">
        <v>8317</v>
      </c>
      <c r="T3071" t="s">
        <v>8357</v>
      </c>
    </row>
    <row r="3072" spans="1:20" ht="43.2" x14ac:dyDescent="0.3">
      <c r="A3072">
        <v>3070</v>
      </c>
      <c r="B3072" s="3" t="s">
        <v>3070</v>
      </c>
      <c r="C3072" s="3" t="s">
        <v>7180</v>
      </c>
      <c r="D3072">
        <v>10000</v>
      </c>
      <c r="E3072">
        <v>334</v>
      </c>
      <c r="F3072" t="s">
        <v>8221</v>
      </c>
      <c r="G3072" t="s">
        <v>8225</v>
      </c>
      <c r="H3072" t="s">
        <v>8247</v>
      </c>
      <c r="I3072">
        <v>1481132169</v>
      </c>
      <c r="J3072" s="10">
        <f t="shared" si="188"/>
        <v>42711.733437499999</v>
      </c>
      <c r="K3072">
        <v>1479317769</v>
      </c>
      <c r="L3072" s="10">
        <f t="shared" si="189"/>
        <v>42690.733437499999</v>
      </c>
      <c r="M3072" t="b">
        <v>0</v>
      </c>
      <c r="N3072">
        <v>16</v>
      </c>
      <c r="O3072" t="b">
        <v>0</v>
      </c>
      <c r="P3072" t="s">
        <v>8303</v>
      </c>
      <c r="Q3072" s="5">
        <f t="shared" si="190"/>
        <v>3.3399999999999999E-2</v>
      </c>
      <c r="R3072" s="6">
        <f t="shared" si="191"/>
        <v>20.875</v>
      </c>
      <c r="S3072" t="s">
        <v>8317</v>
      </c>
      <c r="T3072" t="s">
        <v>8357</v>
      </c>
    </row>
    <row r="3073" spans="1:20" ht="43.2" x14ac:dyDescent="0.3">
      <c r="A3073">
        <v>3071</v>
      </c>
      <c r="B3073" s="3" t="s">
        <v>3071</v>
      </c>
      <c r="C3073" s="3" t="s">
        <v>7181</v>
      </c>
      <c r="D3073">
        <v>12000</v>
      </c>
      <c r="E3073">
        <v>7173</v>
      </c>
      <c r="F3073" t="s">
        <v>8221</v>
      </c>
      <c r="G3073" t="s">
        <v>8224</v>
      </c>
      <c r="H3073" t="s">
        <v>8246</v>
      </c>
      <c r="I3073">
        <v>1429595940</v>
      </c>
      <c r="J3073" s="10">
        <f t="shared" si="188"/>
        <v>42115.249305555553</v>
      </c>
      <c r="K3073">
        <v>1428082481</v>
      </c>
      <c r="L3073" s="10">
        <f t="shared" si="189"/>
        <v>42097.732418981483</v>
      </c>
      <c r="M3073" t="b">
        <v>0</v>
      </c>
      <c r="N3073">
        <v>117</v>
      </c>
      <c r="O3073" t="b">
        <v>0</v>
      </c>
      <c r="P3073" t="s">
        <v>8303</v>
      </c>
      <c r="Q3073" s="5">
        <f t="shared" si="190"/>
        <v>0.59775</v>
      </c>
      <c r="R3073" s="6">
        <f t="shared" si="191"/>
        <v>61.307692307692307</v>
      </c>
      <c r="S3073" t="s">
        <v>8317</v>
      </c>
      <c r="T3073" t="s">
        <v>8357</v>
      </c>
    </row>
    <row r="3074" spans="1:20" ht="43.2" x14ac:dyDescent="0.3">
      <c r="A3074">
        <v>3072</v>
      </c>
      <c r="B3074" s="3" t="s">
        <v>3072</v>
      </c>
      <c r="C3074" s="3" t="s">
        <v>7182</v>
      </c>
      <c r="D3074">
        <v>12000</v>
      </c>
      <c r="E3074">
        <v>2</v>
      </c>
      <c r="F3074" t="s">
        <v>8221</v>
      </c>
      <c r="G3074" t="s">
        <v>8224</v>
      </c>
      <c r="H3074" t="s">
        <v>8246</v>
      </c>
      <c r="I3074">
        <v>1477791960</v>
      </c>
      <c r="J3074" s="10">
        <f t="shared" si="188"/>
        <v>42673.073611111111</v>
      </c>
      <c r="K3074">
        <v>1476549262</v>
      </c>
      <c r="L3074" s="10">
        <f t="shared" si="189"/>
        <v>42658.690532407403</v>
      </c>
      <c r="M3074" t="b">
        <v>0</v>
      </c>
      <c r="N3074">
        <v>2</v>
      </c>
      <c r="O3074" t="b">
        <v>0</v>
      </c>
      <c r="P3074" t="s">
        <v>8303</v>
      </c>
      <c r="Q3074" s="5">
        <f t="shared" si="190"/>
        <v>1.6666666666666666E-4</v>
      </c>
      <c r="R3074" s="6">
        <f t="shared" si="191"/>
        <v>1</v>
      </c>
      <c r="S3074" t="s">
        <v>8317</v>
      </c>
      <c r="T3074" t="s">
        <v>8357</v>
      </c>
    </row>
    <row r="3075" spans="1:20" ht="43.2" x14ac:dyDescent="0.3">
      <c r="A3075">
        <v>3073</v>
      </c>
      <c r="B3075" s="3" t="s">
        <v>3073</v>
      </c>
      <c r="C3075" s="3" t="s">
        <v>7183</v>
      </c>
      <c r="D3075">
        <v>2800000</v>
      </c>
      <c r="E3075">
        <v>645</v>
      </c>
      <c r="F3075" t="s">
        <v>8221</v>
      </c>
      <c r="G3075" t="s">
        <v>8224</v>
      </c>
      <c r="H3075" t="s">
        <v>8246</v>
      </c>
      <c r="I3075">
        <v>1434309540</v>
      </c>
      <c r="J3075" s="10">
        <f t="shared" ref="J3075:J3138" si="192">(((I3075/60)/60)/24)+DATE(1970,1,1)</f>
        <v>42169.804861111115</v>
      </c>
      <c r="K3075">
        <v>1429287900</v>
      </c>
      <c r="L3075" s="10">
        <f t="shared" ref="L3075:L3138" si="193">(((K3075/60)/60)/24)+DATE(1970,1,1)</f>
        <v>42111.684027777781</v>
      </c>
      <c r="M3075" t="b">
        <v>0</v>
      </c>
      <c r="N3075">
        <v>7</v>
      </c>
      <c r="O3075" t="b">
        <v>0</v>
      </c>
      <c r="P3075" t="s">
        <v>8303</v>
      </c>
      <c r="Q3075" s="5">
        <f t="shared" ref="Q3075:Q3138" si="194">E3075/D3075</f>
        <v>2.3035714285714285E-4</v>
      </c>
      <c r="R3075" s="6">
        <f t="shared" ref="R3075:R3138" si="195">E3075/N3075</f>
        <v>92.142857142857139</v>
      </c>
      <c r="S3075" t="s">
        <v>8317</v>
      </c>
      <c r="T3075" t="s">
        <v>8357</v>
      </c>
    </row>
    <row r="3076" spans="1:20" ht="57.6" x14ac:dyDescent="0.3">
      <c r="A3076">
        <v>3074</v>
      </c>
      <c r="B3076" s="3" t="s">
        <v>3074</v>
      </c>
      <c r="C3076" s="3" t="s">
        <v>7184</v>
      </c>
      <c r="D3076">
        <v>25000</v>
      </c>
      <c r="E3076">
        <v>22</v>
      </c>
      <c r="F3076" t="s">
        <v>8221</v>
      </c>
      <c r="G3076" t="s">
        <v>8230</v>
      </c>
      <c r="H3076" t="s">
        <v>8249</v>
      </c>
      <c r="I3076">
        <v>1457617359</v>
      </c>
      <c r="J3076" s="10">
        <f t="shared" si="192"/>
        <v>42439.571284722217</v>
      </c>
      <c r="K3076">
        <v>1455025359</v>
      </c>
      <c r="L3076" s="10">
        <f t="shared" si="193"/>
        <v>42409.571284722217</v>
      </c>
      <c r="M3076" t="b">
        <v>0</v>
      </c>
      <c r="N3076">
        <v>3</v>
      </c>
      <c r="O3076" t="b">
        <v>0</v>
      </c>
      <c r="P3076" t="s">
        <v>8303</v>
      </c>
      <c r="Q3076" s="5">
        <f t="shared" si="194"/>
        <v>8.8000000000000003E-4</v>
      </c>
      <c r="R3076" s="6">
        <f t="shared" si="195"/>
        <v>7.333333333333333</v>
      </c>
      <c r="S3076" t="s">
        <v>8317</v>
      </c>
      <c r="T3076" t="s">
        <v>8357</v>
      </c>
    </row>
    <row r="3077" spans="1:20" ht="43.2" x14ac:dyDescent="0.3">
      <c r="A3077">
        <v>3075</v>
      </c>
      <c r="B3077" s="3" t="s">
        <v>3075</v>
      </c>
      <c r="C3077" s="3" t="s">
        <v>7185</v>
      </c>
      <c r="D3077">
        <v>15000</v>
      </c>
      <c r="E3077">
        <v>1296</v>
      </c>
      <c r="F3077" t="s">
        <v>8221</v>
      </c>
      <c r="G3077" t="s">
        <v>8224</v>
      </c>
      <c r="H3077" t="s">
        <v>8246</v>
      </c>
      <c r="I3077">
        <v>1471573640</v>
      </c>
      <c r="J3077" s="10">
        <f t="shared" si="192"/>
        <v>42601.102314814809</v>
      </c>
      <c r="K3077">
        <v>1467253640</v>
      </c>
      <c r="L3077" s="10">
        <f t="shared" si="193"/>
        <v>42551.102314814809</v>
      </c>
      <c r="M3077" t="b">
        <v>0</v>
      </c>
      <c r="N3077">
        <v>20</v>
      </c>
      <c r="O3077" t="b">
        <v>0</v>
      </c>
      <c r="P3077" t="s">
        <v>8303</v>
      </c>
      <c r="Q3077" s="5">
        <f t="shared" si="194"/>
        <v>8.6400000000000005E-2</v>
      </c>
      <c r="R3077" s="6">
        <f t="shared" si="195"/>
        <v>64.8</v>
      </c>
      <c r="S3077" t="s">
        <v>8317</v>
      </c>
      <c r="T3077" t="s">
        <v>8357</v>
      </c>
    </row>
    <row r="3078" spans="1:20" ht="28.8" x14ac:dyDescent="0.3">
      <c r="A3078">
        <v>3076</v>
      </c>
      <c r="B3078" s="3" t="s">
        <v>3076</v>
      </c>
      <c r="C3078" s="3" t="s">
        <v>7186</v>
      </c>
      <c r="D3078">
        <v>10000</v>
      </c>
      <c r="E3078">
        <v>1506</v>
      </c>
      <c r="F3078" t="s">
        <v>8221</v>
      </c>
      <c r="G3078" t="s">
        <v>8224</v>
      </c>
      <c r="H3078" t="s">
        <v>8246</v>
      </c>
      <c r="I3078">
        <v>1444405123</v>
      </c>
      <c r="J3078" s="10">
        <f t="shared" si="192"/>
        <v>42286.651886574073</v>
      </c>
      <c r="K3078">
        <v>1439221123</v>
      </c>
      <c r="L3078" s="10">
        <f t="shared" si="193"/>
        <v>42226.651886574073</v>
      </c>
      <c r="M3078" t="b">
        <v>0</v>
      </c>
      <c r="N3078">
        <v>50</v>
      </c>
      <c r="O3078" t="b">
        <v>0</v>
      </c>
      <c r="P3078" t="s">
        <v>8303</v>
      </c>
      <c r="Q3078" s="5">
        <f t="shared" si="194"/>
        <v>0.15060000000000001</v>
      </c>
      <c r="R3078" s="6">
        <f t="shared" si="195"/>
        <v>30.12</v>
      </c>
      <c r="S3078" t="s">
        <v>8317</v>
      </c>
      <c r="T3078" t="s">
        <v>8357</v>
      </c>
    </row>
    <row r="3079" spans="1:20" ht="43.2" x14ac:dyDescent="0.3">
      <c r="A3079">
        <v>3077</v>
      </c>
      <c r="B3079" s="3" t="s">
        <v>3077</v>
      </c>
      <c r="C3079" s="3" t="s">
        <v>7187</v>
      </c>
      <c r="D3079">
        <v>22000</v>
      </c>
      <c r="E3079">
        <v>105</v>
      </c>
      <c r="F3079" t="s">
        <v>8221</v>
      </c>
      <c r="G3079" t="s">
        <v>8229</v>
      </c>
      <c r="H3079" t="s">
        <v>8251</v>
      </c>
      <c r="I3079">
        <v>1488495478</v>
      </c>
      <c r="J3079" s="10">
        <f t="shared" si="192"/>
        <v>42796.956921296296</v>
      </c>
      <c r="K3079">
        <v>1485903478</v>
      </c>
      <c r="L3079" s="10">
        <f t="shared" si="193"/>
        <v>42766.956921296296</v>
      </c>
      <c r="M3079" t="b">
        <v>0</v>
      </c>
      <c r="N3079">
        <v>2</v>
      </c>
      <c r="O3079" t="b">
        <v>0</v>
      </c>
      <c r="P3079" t="s">
        <v>8303</v>
      </c>
      <c r="Q3079" s="5">
        <f t="shared" si="194"/>
        <v>4.7727272727272731E-3</v>
      </c>
      <c r="R3079" s="6">
        <f t="shared" si="195"/>
        <v>52.5</v>
      </c>
      <c r="S3079" t="s">
        <v>8317</v>
      </c>
      <c r="T3079" t="s">
        <v>8357</v>
      </c>
    </row>
    <row r="3080" spans="1:20" ht="43.2" x14ac:dyDescent="0.3">
      <c r="A3080">
        <v>3078</v>
      </c>
      <c r="B3080" s="3" t="s">
        <v>3078</v>
      </c>
      <c r="C3080" s="3" t="s">
        <v>7188</v>
      </c>
      <c r="D3080">
        <v>60000</v>
      </c>
      <c r="E3080">
        <v>71</v>
      </c>
      <c r="F3080" t="s">
        <v>8221</v>
      </c>
      <c r="G3080" t="s">
        <v>8224</v>
      </c>
      <c r="H3080" t="s">
        <v>8246</v>
      </c>
      <c r="I3080">
        <v>1424920795</v>
      </c>
      <c r="J3080" s="10">
        <f t="shared" si="192"/>
        <v>42061.138831018514</v>
      </c>
      <c r="K3080">
        <v>1422328795</v>
      </c>
      <c r="L3080" s="10">
        <f t="shared" si="193"/>
        <v>42031.138831018514</v>
      </c>
      <c r="M3080" t="b">
        <v>0</v>
      </c>
      <c r="N3080">
        <v>3</v>
      </c>
      <c r="O3080" t="b">
        <v>0</v>
      </c>
      <c r="P3080" t="s">
        <v>8303</v>
      </c>
      <c r="Q3080" s="5">
        <f t="shared" si="194"/>
        <v>1.1833333333333333E-3</v>
      </c>
      <c r="R3080" s="6">
        <f t="shared" si="195"/>
        <v>23.666666666666668</v>
      </c>
      <c r="S3080" t="s">
        <v>8317</v>
      </c>
      <c r="T3080" t="s">
        <v>8357</v>
      </c>
    </row>
    <row r="3081" spans="1:20" ht="43.2" x14ac:dyDescent="0.3">
      <c r="A3081">
        <v>3079</v>
      </c>
      <c r="B3081" s="3" t="s">
        <v>3079</v>
      </c>
      <c r="C3081" s="3" t="s">
        <v>7189</v>
      </c>
      <c r="D3081">
        <v>1333666</v>
      </c>
      <c r="E3081">
        <v>11226</v>
      </c>
      <c r="F3081" t="s">
        <v>8221</v>
      </c>
      <c r="G3081" t="s">
        <v>8224</v>
      </c>
      <c r="H3081" t="s">
        <v>8246</v>
      </c>
      <c r="I3081">
        <v>1427040435</v>
      </c>
      <c r="J3081" s="10">
        <f t="shared" si="192"/>
        <v>42085.671701388885</v>
      </c>
      <c r="K3081">
        <v>1424452035</v>
      </c>
      <c r="L3081" s="10">
        <f t="shared" si="193"/>
        <v>42055.713368055556</v>
      </c>
      <c r="M3081" t="b">
        <v>0</v>
      </c>
      <c r="N3081">
        <v>27</v>
      </c>
      <c r="O3081" t="b">
        <v>0</v>
      </c>
      <c r="P3081" t="s">
        <v>8303</v>
      </c>
      <c r="Q3081" s="5">
        <f t="shared" si="194"/>
        <v>8.4173998587352451E-3</v>
      </c>
      <c r="R3081" s="6">
        <f t="shared" si="195"/>
        <v>415.77777777777777</v>
      </c>
      <c r="S3081" t="s">
        <v>8317</v>
      </c>
      <c r="T3081" t="s">
        <v>8357</v>
      </c>
    </row>
    <row r="3082" spans="1:20" ht="43.2" x14ac:dyDescent="0.3">
      <c r="A3082">
        <v>3080</v>
      </c>
      <c r="B3082" s="3" t="s">
        <v>3080</v>
      </c>
      <c r="C3082" s="3" t="s">
        <v>7190</v>
      </c>
      <c r="D3082">
        <v>2000000</v>
      </c>
      <c r="E3082">
        <v>376</v>
      </c>
      <c r="F3082" t="s">
        <v>8221</v>
      </c>
      <c r="G3082" t="s">
        <v>8224</v>
      </c>
      <c r="H3082" t="s">
        <v>8246</v>
      </c>
      <c r="I3082">
        <v>1419644444</v>
      </c>
      <c r="J3082" s="10">
        <f t="shared" si="192"/>
        <v>42000.0699537037</v>
      </c>
      <c r="K3082">
        <v>1414456844</v>
      </c>
      <c r="L3082" s="10">
        <f t="shared" si="193"/>
        <v>41940.028287037036</v>
      </c>
      <c r="M3082" t="b">
        <v>0</v>
      </c>
      <c r="N3082">
        <v>7</v>
      </c>
      <c r="O3082" t="b">
        <v>0</v>
      </c>
      <c r="P3082" t="s">
        <v>8303</v>
      </c>
      <c r="Q3082" s="5">
        <f t="shared" si="194"/>
        <v>1.8799999999999999E-4</v>
      </c>
      <c r="R3082" s="6">
        <f t="shared" si="195"/>
        <v>53.714285714285715</v>
      </c>
      <c r="S3082" t="s">
        <v>8317</v>
      </c>
      <c r="T3082" t="s">
        <v>8357</v>
      </c>
    </row>
    <row r="3083" spans="1:20" ht="43.2" x14ac:dyDescent="0.3">
      <c r="A3083">
        <v>3081</v>
      </c>
      <c r="B3083" s="3" t="s">
        <v>3081</v>
      </c>
      <c r="C3083" s="3" t="s">
        <v>7191</v>
      </c>
      <c r="D3083">
        <v>1000000</v>
      </c>
      <c r="E3083">
        <v>2103</v>
      </c>
      <c r="F3083" t="s">
        <v>8221</v>
      </c>
      <c r="G3083" t="s">
        <v>8224</v>
      </c>
      <c r="H3083" t="s">
        <v>8246</v>
      </c>
      <c r="I3083">
        <v>1442722891</v>
      </c>
      <c r="J3083" s="10">
        <f t="shared" si="192"/>
        <v>42267.181608796294</v>
      </c>
      <c r="K3083">
        <v>1440130891</v>
      </c>
      <c r="L3083" s="10">
        <f t="shared" si="193"/>
        <v>42237.181608796294</v>
      </c>
      <c r="M3083" t="b">
        <v>0</v>
      </c>
      <c r="N3083">
        <v>5</v>
      </c>
      <c r="O3083" t="b">
        <v>0</v>
      </c>
      <c r="P3083" t="s">
        <v>8303</v>
      </c>
      <c r="Q3083" s="5">
        <f t="shared" si="194"/>
        <v>2.1029999999999998E-3</v>
      </c>
      <c r="R3083" s="6">
        <f t="shared" si="195"/>
        <v>420.6</v>
      </c>
      <c r="S3083" t="s">
        <v>8317</v>
      </c>
      <c r="T3083" t="s">
        <v>8357</v>
      </c>
    </row>
    <row r="3084" spans="1:20" ht="43.2" x14ac:dyDescent="0.3">
      <c r="A3084">
        <v>3082</v>
      </c>
      <c r="B3084" s="3" t="s">
        <v>3082</v>
      </c>
      <c r="C3084" s="3" t="s">
        <v>7192</v>
      </c>
      <c r="D3084">
        <v>9000</v>
      </c>
      <c r="E3084">
        <v>0</v>
      </c>
      <c r="F3084" t="s">
        <v>8221</v>
      </c>
      <c r="G3084" t="s">
        <v>8224</v>
      </c>
      <c r="H3084" t="s">
        <v>8246</v>
      </c>
      <c r="I3084">
        <v>1447628946</v>
      </c>
      <c r="J3084" s="10">
        <f t="shared" si="192"/>
        <v>42323.96465277778</v>
      </c>
      <c r="K3084">
        <v>1445033346</v>
      </c>
      <c r="L3084" s="10">
        <f t="shared" si="193"/>
        <v>42293.922986111109</v>
      </c>
      <c r="M3084" t="b">
        <v>0</v>
      </c>
      <c r="N3084">
        <v>0</v>
      </c>
      <c r="O3084" t="b">
        <v>0</v>
      </c>
      <c r="P3084" t="s">
        <v>8303</v>
      </c>
      <c r="Q3084" s="5">
        <f t="shared" si="194"/>
        <v>0</v>
      </c>
      <c r="R3084" s="6" t="e">
        <f t="shared" si="195"/>
        <v>#DIV/0!</v>
      </c>
      <c r="S3084" t="s">
        <v>8317</v>
      </c>
      <c r="T3084" t="s">
        <v>8357</v>
      </c>
    </row>
    <row r="3085" spans="1:20" ht="57.6" x14ac:dyDescent="0.3">
      <c r="A3085">
        <v>3083</v>
      </c>
      <c r="B3085" s="3" t="s">
        <v>3083</v>
      </c>
      <c r="C3085" s="3" t="s">
        <v>7193</v>
      </c>
      <c r="D3085">
        <v>20000</v>
      </c>
      <c r="E3085">
        <v>56</v>
      </c>
      <c r="F3085" t="s">
        <v>8221</v>
      </c>
      <c r="G3085" t="s">
        <v>8224</v>
      </c>
      <c r="H3085" t="s">
        <v>8246</v>
      </c>
      <c r="I3085">
        <v>1409547600</v>
      </c>
      <c r="J3085" s="10">
        <f t="shared" si="192"/>
        <v>41883.208333333336</v>
      </c>
      <c r="K3085">
        <v>1406986278</v>
      </c>
      <c r="L3085" s="10">
        <f t="shared" si="193"/>
        <v>41853.563402777778</v>
      </c>
      <c r="M3085" t="b">
        <v>0</v>
      </c>
      <c r="N3085">
        <v>3</v>
      </c>
      <c r="O3085" t="b">
        <v>0</v>
      </c>
      <c r="P3085" t="s">
        <v>8303</v>
      </c>
      <c r="Q3085" s="5">
        <f t="shared" si="194"/>
        <v>2.8E-3</v>
      </c>
      <c r="R3085" s="6">
        <f t="shared" si="195"/>
        <v>18.666666666666668</v>
      </c>
      <c r="S3085" t="s">
        <v>8317</v>
      </c>
      <c r="T3085" t="s">
        <v>8357</v>
      </c>
    </row>
    <row r="3086" spans="1:20" ht="57.6" x14ac:dyDescent="0.3">
      <c r="A3086">
        <v>3084</v>
      </c>
      <c r="B3086" s="3" t="s">
        <v>3084</v>
      </c>
      <c r="C3086" s="3" t="s">
        <v>7194</v>
      </c>
      <c r="D3086">
        <v>4059</v>
      </c>
      <c r="E3086">
        <v>470</v>
      </c>
      <c r="F3086" t="s">
        <v>8221</v>
      </c>
      <c r="G3086" t="s">
        <v>8224</v>
      </c>
      <c r="H3086" t="s">
        <v>8246</v>
      </c>
      <c r="I3086">
        <v>1430851680</v>
      </c>
      <c r="J3086" s="10">
        <f t="shared" si="192"/>
        <v>42129.783333333333</v>
      </c>
      <c r="K3086">
        <v>1428340931</v>
      </c>
      <c r="L3086" s="10">
        <f t="shared" si="193"/>
        <v>42100.723738425921</v>
      </c>
      <c r="M3086" t="b">
        <v>0</v>
      </c>
      <c r="N3086">
        <v>6</v>
      </c>
      <c r="O3086" t="b">
        <v>0</v>
      </c>
      <c r="P3086" t="s">
        <v>8303</v>
      </c>
      <c r="Q3086" s="5">
        <f t="shared" si="194"/>
        <v>0.11579206701157921</v>
      </c>
      <c r="R3086" s="6">
        <f t="shared" si="195"/>
        <v>78.333333333333329</v>
      </c>
      <c r="S3086" t="s">
        <v>8317</v>
      </c>
      <c r="T3086" t="s">
        <v>8357</v>
      </c>
    </row>
    <row r="3087" spans="1:20" ht="43.2" x14ac:dyDescent="0.3">
      <c r="A3087">
        <v>3085</v>
      </c>
      <c r="B3087" s="3" t="s">
        <v>3085</v>
      </c>
      <c r="C3087" s="3" t="s">
        <v>7195</v>
      </c>
      <c r="D3087">
        <v>25000</v>
      </c>
      <c r="E3087">
        <v>610</v>
      </c>
      <c r="F3087" t="s">
        <v>8221</v>
      </c>
      <c r="G3087" t="s">
        <v>8224</v>
      </c>
      <c r="H3087" t="s">
        <v>8246</v>
      </c>
      <c r="I3087">
        <v>1443561159</v>
      </c>
      <c r="J3087" s="10">
        <f t="shared" si="192"/>
        <v>42276.883784722217</v>
      </c>
      <c r="K3087">
        <v>1440969159</v>
      </c>
      <c r="L3087" s="10">
        <f t="shared" si="193"/>
        <v>42246.883784722217</v>
      </c>
      <c r="M3087" t="b">
        <v>0</v>
      </c>
      <c r="N3087">
        <v>9</v>
      </c>
      <c r="O3087" t="b">
        <v>0</v>
      </c>
      <c r="P3087" t="s">
        <v>8303</v>
      </c>
      <c r="Q3087" s="5">
        <f t="shared" si="194"/>
        <v>2.4400000000000002E-2</v>
      </c>
      <c r="R3087" s="6">
        <f t="shared" si="195"/>
        <v>67.777777777777771</v>
      </c>
      <c r="S3087" t="s">
        <v>8317</v>
      </c>
      <c r="T3087" t="s">
        <v>8357</v>
      </c>
    </row>
    <row r="3088" spans="1:20" ht="43.2" x14ac:dyDescent="0.3">
      <c r="A3088">
        <v>3086</v>
      </c>
      <c r="B3088" s="3" t="s">
        <v>3086</v>
      </c>
      <c r="C3088" s="3" t="s">
        <v>7196</v>
      </c>
      <c r="D3088">
        <v>20000</v>
      </c>
      <c r="E3088">
        <v>50</v>
      </c>
      <c r="F3088" t="s">
        <v>8221</v>
      </c>
      <c r="G3088" t="s">
        <v>8237</v>
      </c>
      <c r="H3088" t="s">
        <v>8249</v>
      </c>
      <c r="I3088">
        <v>1439827559</v>
      </c>
      <c r="J3088" s="10">
        <f t="shared" si="192"/>
        <v>42233.67082175926</v>
      </c>
      <c r="K3088">
        <v>1434643559</v>
      </c>
      <c r="L3088" s="10">
        <f t="shared" si="193"/>
        <v>42173.67082175926</v>
      </c>
      <c r="M3088" t="b">
        <v>0</v>
      </c>
      <c r="N3088">
        <v>3</v>
      </c>
      <c r="O3088" t="b">
        <v>0</v>
      </c>
      <c r="P3088" t="s">
        <v>8303</v>
      </c>
      <c r="Q3088" s="5">
        <f t="shared" si="194"/>
        <v>2.5000000000000001E-3</v>
      </c>
      <c r="R3088" s="6">
        <f t="shared" si="195"/>
        <v>16.666666666666668</v>
      </c>
      <c r="S3088" t="s">
        <v>8317</v>
      </c>
      <c r="T3088" t="s">
        <v>8357</v>
      </c>
    </row>
    <row r="3089" spans="1:20" ht="43.2" x14ac:dyDescent="0.3">
      <c r="A3089">
        <v>3087</v>
      </c>
      <c r="B3089" s="3" t="s">
        <v>3087</v>
      </c>
      <c r="C3089" s="3" t="s">
        <v>7197</v>
      </c>
      <c r="D3089">
        <v>20000</v>
      </c>
      <c r="E3089">
        <v>125</v>
      </c>
      <c r="F3089" t="s">
        <v>8221</v>
      </c>
      <c r="G3089" t="s">
        <v>8224</v>
      </c>
      <c r="H3089" t="s">
        <v>8246</v>
      </c>
      <c r="I3089">
        <v>1482294990</v>
      </c>
      <c r="J3089" s="10">
        <f t="shared" si="192"/>
        <v>42725.192013888889</v>
      </c>
      <c r="K3089">
        <v>1477107390</v>
      </c>
      <c r="L3089" s="10">
        <f t="shared" si="193"/>
        <v>42665.150347222225</v>
      </c>
      <c r="M3089" t="b">
        <v>0</v>
      </c>
      <c r="N3089">
        <v>2</v>
      </c>
      <c r="O3089" t="b">
        <v>0</v>
      </c>
      <c r="P3089" t="s">
        <v>8303</v>
      </c>
      <c r="Q3089" s="5">
        <f t="shared" si="194"/>
        <v>6.2500000000000003E-3</v>
      </c>
      <c r="R3089" s="6">
        <f t="shared" si="195"/>
        <v>62.5</v>
      </c>
      <c r="S3089" t="s">
        <v>8317</v>
      </c>
      <c r="T3089" t="s">
        <v>8357</v>
      </c>
    </row>
    <row r="3090" spans="1:20" ht="43.2" x14ac:dyDescent="0.3">
      <c r="A3090">
        <v>3088</v>
      </c>
      <c r="B3090" s="3" t="s">
        <v>3088</v>
      </c>
      <c r="C3090" s="3" t="s">
        <v>7198</v>
      </c>
      <c r="D3090">
        <v>65000</v>
      </c>
      <c r="E3090">
        <v>126</v>
      </c>
      <c r="F3090" t="s">
        <v>8221</v>
      </c>
      <c r="G3090" t="s">
        <v>8224</v>
      </c>
      <c r="H3090" t="s">
        <v>8246</v>
      </c>
      <c r="I3090">
        <v>1420724460</v>
      </c>
      <c r="J3090" s="10">
        <f t="shared" si="192"/>
        <v>42012.570138888885</v>
      </c>
      <c r="K3090">
        <v>1418046247</v>
      </c>
      <c r="L3090" s="10">
        <f t="shared" si="193"/>
        <v>41981.57230324074</v>
      </c>
      <c r="M3090" t="b">
        <v>0</v>
      </c>
      <c r="N3090">
        <v>3</v>
      </c>
      <c r="O3090" t="b">
        <v>0</v>
      </c>
      <c r="P3090" t="s">
        <v>8303</v>
      </c>
      <c r="Q3090" s="5">
        <f t="shared" si="194"/>
        <v>1.9384615384615384E-3</v>
      </c>
      <c r="R3090" s="6">
        <f t="shared" si="195"/>
        <v>42</v>
      </c>
      <c r="S3090" t="s">
        <v>8317</v>
      </c>
      <c r="T3090" t="s">
        <v>8357</v>
      </c>
    </row>
    <row r="3091" spans="1:20" ht="43.2" x14ac:dyDescent="0.3">
      <c r="A3091">
        <v>3089</v>
      </c>
      <c r="B3091" s="3" t="s">
        <v>3089</v>
      </c>
      <c r="C3091" s="3" t="s">
        <v>7199</v>
      </c>
      <c r="D3091">
        <v>25000</v>
      </c>
      <c r="E3091">
        <v>5854</v>
      </c>
      <c r="F3091" t="s">
        <v>8221</v>
      </c>
      <c r="G3091" t="s">
        <v>8224</v>
      </c>
      <c r="H3091" t="s">
        <v>8246</v>
      </c>
      <c r="I3091">
        <v>1468029540</v>
      </c>
      <c r="J3091" s="10">
        <f t="shared" si="192"/>
        <v>42560.082638888889</v>
      </c>
      <c r="K3091">
        <v>1465304483</v>
      </c>
      <c r="L3091" s="10">
        <f t="shared" si="193"/>
        <v>42528.542627314819</v>
      </c>
      <c r="M3091" t="b">
        <v>0</v>
      </c>
      <c r="N3091">
        <v>45</v>
      </c>
      <c r="O3091" t="b">
        <v>0</v>
      </c>
      <c r="P3091" t="s">
        <v>8303</v>
      </c>
      <c r="Q3091" s="5">
        <f t="shared" si="194"/>
        <v>0.23416000000000001</v>
      </c>
      <c r="R3091" s="6">
        <f t="shared" si="195"/>
        <v>130.0888888888889</v>
      </c>
      <c r="S3091" t="s">
        <v>8317</v>
      </c>
      <c r="T3091" t="s">
        <v>8357</v>
      </c>
    </row>
    <row r="3092" spans="1:20" ht="43.2" x14ac:dyDescent="0.3">
      <c r="A3092">
        <v>3090</v>
      </c>
      <c r="B3092" s="3" t="s">
        <v>3090</v>
      </c>
      <c r="C3092" s="3" t="s">
        <v>7200</v>
      </c>
      <c r="D3092">
        <v>225000</v>
      </c>
      <c r="E3092">
        <v>11432</v>
      </c>
      <c r="F3092" t="s">
        <v>8221</v>
      </c>
      <c r="G3092" t="s">
        <v>8224</v>
      </c>
      <c r="H3092" t="s">
        <v>8246</v>
      </c>
      <c r="I3092">
        <v>1430505545</v>
      </c>
      <c r="J3092" s="10">
        <f t="shared" si="192"/>
        <v>42125.777141203704</v>
      </c>
      <c r="K3092">
        <v>1425325145</v>
      </c>
      <c r="L3092" s="10">
        <f t="shared" si="193"/>
        <v>42065.818807870368</v>
      </c>
      <c r="M3092" t="b">
        <v>0</v>
      </c>
      <c r="N3092">
        <v>9</v>
      </c>
      <c r="O3092" t="b">
        <v>0</v>
      </c>
      <c r="P3092" t="s">
        <v>8303</v>
      </c>
      <c r="Q3092" s="5">
        <f t="shared" si="194"/>
        <v>5.080888888888889E-2</v>
      </c>
      <c r="R3092" s="6">
        <f t="shared" si="195"/>
        <v>1270.2222222222222</v>
      </c>
      <c r="S3092" t="s">
        <v>8317</v>
      </c>
      <c r="T3092" t="s">
        <v>8357</v>
      </c>
    </row>
    <row r="3093" spans="1:20" ht="57.6" x14ac:dyDescent="0.3">
      <c r="A3093">
        <v>3091</v>
      </c>
      <c r="B3093" s="3" t="s">
        <v>3091</v>
      </c>
      <c r="C3093" s="3" t="s">
        <v>7201</v>
      </c>
      <c r="D3093">
        <v>5000</v>
      </c>
      <c r="E3093">
        <v>796</v>
      </c>
      <c r="F3093" t="s">
        <v>8221</v>
      </c>
      <c r="G3093" t="s">
        <v>8224</v>
      </c>
      <c r="H3093" t="s">
        <v>8246</v>
      </c>
      <c r="I3093">
        <v>1471214743</v>
      </c>
      <c r="J3093" s="10">
        <f t="shared" si="192"/>
        <v>42596.948414351849</v>
      </c>
      <c r="K3093">
        <v>1468622743</v>
      </c>
      <c r="L3093" s="10">
        <f t="shared" si="193"/>
        <v>42566.948414351849</v>
      </c>
      <c r="M3093" t="b">
        <v>0</v>
      </c>
      <c r="N3093">
        <v>9</v>
      </c>
      <c r="O3093" t="b">
        <v>0</v>
      </c>
      <c r="P3093" t="s">
        <v>8303</v>
      </c>
      <c r="Q3093" s="5">
        <f t="shared" si="194"/>
        <v>0.15920000000000001</v>
      </c>
      <c r="R3093" s="6">
        <f t="shared" si="195"/>
        <v>88.444444444444443</v>
      </c>
      <c r="S3093" t="s">
        <v>8317</v>
      </c>
      <c r="T3093" t="s">
        <v>8357</v>
      </c>
    </row>
    <row r="3094" spans="1:20" ht="43.2" x14ac:dyDescent="0.3">
      <c r="A3094">
        <v>3092</v>
      </c>
      <c r="B3094" s="3" t="s">
        <v>3092</v>
      </c>
      <c r="C3094" s="3" t="s">
        <v>7202</v>
      </c>
      <c r="D3094">
        <v>100000</v>
      </c>
      <c r="E3094">
        <v>1183.19</v>
      </c>
      <c r="F3094" t="s">
        <v>8221</v>
      </c>
      <c r="G3094" t="s">
        <v>8224</v>
      </c>
      <c r="H3094" t="s">
        <v>8246</v>
      </c>
      <c r="I3094">
        <v>1444946400</v>
      </c>
      <c r="J3094" s="10">
        <f t="shared" si="192"/>
        <v>42292.916666666672</v>
      </c>
      <c r="K3094">
        <v>1441723912</v>
      </c>
      <c r="L3094" s="10">
        <f t="shared" si="193"/>
        <v>42255.619351851856</v>
      </c>
      <c r="M3094" t="b">
        <v>0</v>
      </c>
      <c r="N3094">
        <v>21</v>
      </c>
      <c r="O3094" t="b">
        <v>0</v>
      </c>
      <c r="P3094" t="s">
        <v>8303</v>
      </c>
      <c r="Q3094" s="5">
        <f t="shared" si="194"/>
        <v>1.1831900000000001E-2</v>
      </c>
      <c r="R3094" s="6">
        <f t="shared" si="195"/>
        <v>56.342380952380957</v>
      </c>
      <c r="S3094" t="s">
        <v>8317</v>
      </c>
      <c r="T3094" t="s">
        <v>8357</v>
      </c>
    </row>
    <row r="3095" spans="1:20" ht="57.6" x14ac:dyDescent="0.3">
      <c r="A3095">
        <v>3093</v>
      </c>
      <c r="B3095" s="3" t="s">
        <v>3093</v>
      </c>
      <c r="C3095" s="3" t="s">
        <v>7203</v>
      </c>
      <c r="D3095">
        <v>4000</v>
      </c>
      <c r="E3095">
        <v>910</v>
      </c>
      <c r="F3095" t="s">
        <v>8221</v>
      </c>
      <c r="G3095" t="s">
        <v>8229</v>
      </c>
      <c r="H3095" t="s">
        <v>8251</v>
      </c>
      <c r="I3095">
        <v>1401595140</v>
      </c>
      <c r="J3095" s="10">
        <f t="shared" si="192"/>
        <v>41791.165972222225</v>
      </c>
      <c r="K3095">
        <v>1398980941</v>
      </c>
      <c r="L3095" s="10">
        <f t="shared" si="193"/>
        <v>41760.909039351849</v>
      </c>
      <c r="M3095" t="b">
        <v>0</v>
      </c>
      <c r="N3095">
        <v>17</v>
      </c>
      <c r="O3095" t="b">
        <v>0</v>
      </c>
      <c r="P3095" t="s">
        <v>8303</v>
      </c>
      <c r="Q3095" s="5">
        <f t="shared" si="194"/>
        <v>0.22750000000000001</v>
      </c>
      <c r="R3095" s="6">
        <f t="shared" si="195"/>
        <v>53.529411764705884</v>
      </c>
      <c r="S3095" t="s">
        <v>8317</v>
      </c>
      <c r="T3095" t="s">
        <v>8357</v>
      </c>
    </row>
    <row r="3096" spans="1:20" ht="43.2" x14ac:dyDescent="0.3">
      <c r="A3096">
        <v>3094</v>
      </c>
      <c r="B3096" s="3" t="s">
        <v>3094</v>
      </c>
      <c r="C3096" s="3" t="s">
        <v>7204</v>
      </c>
      <c r="D3096">
        <v>100000</v>
      </c>
      <c r="E3096">
        <v>25</v>
      </c>
      <c r="F3096" t="s">
        <v>8221</v>
      </c>
      <c r="G3096" t="s">
        <v>8224</v>
      </c>
      <c r="H3096" t="s">
        <v>8246</v>
      </c>
      <c r="I3096">
        <v>1442775956</v>
      </c>
      <c r="J3096" s="10">
        <f t="shared" si="192"/>
        <v>42267.795787037037</v>
      </c>
      <c r="K3096">
        <v>1437591956</v>
      </c>
      <c r="L3096" s="10">
        <f t="shared" si="193"/>
        <v>42207.795787037037</v>
      </c>
      <c r="M3096" t="b">
        <v>0</v>
      </c>
      <c r="N3096">
        <v>1</v>
      </c>
      <c r="O3096" t="b">
        <v>0</v>
      </c>
      <c r="P3096" t="s">
        <v>8303</v>
      </c>
      <c r="Q3096" s="5">
        <f t="shared" si="194"/>
        <v>2.5000000000000001E-4</v>
      </c>
      <c r="R3096" s="6">
        <f t="shared" si="195"/>
        <v>25</v>
      </c>
      <c r="S3096" t="s">
        <v>8317</v>
      </c>
      <c r="T3096" t="s">
        <v>8357</v>
      </c>
    </row>
    <row r="3097" spans="1:20" ht="43.2" x14ac:dyDescent="0.3">
      <c r="A3097">
        <v>3095</v>
      </c>
      <c r="B3097" s="3" t="s">
        <v>3095</v>
      </c>
      <c r="C3097" s="3" t="s">
        <v>7205</v>
      </c>
      <c r="D3097">
        <v>14920</v>
      </c>
      <c r="E3097">
        <v>50</v>
      </c>
      <c r="F3097" t="s">
        <v>8221</v>
      </c>
      <c r="G3097" t="s">
        <v>8224</v>
      </c>
      <c r="H3097" t="s">
        <v>8246</v>
      </c>
      <c r="I3097">
        <v>1470011780</v>
      </c>
      <c r="J3097" s="10">
        <f t="shared" si="192"/>
        <v>42583.025231481486</v>
      </c>
      <c r="K3097">
        <v>1464827780</v>
      </c>
      <c r="L3097" s="10">
        <f t="shared" si="193"/>
        <v>42523.025231481486</v>
      </c>
      <c r="M3097" t="b">
        <v>0</v>
      </c>
      <c r="N3097">
        <v>1</v>
      </c>
      <c r="O3097" t="b">
        <v>0</v>
      </c>
      <c r="P3097" t="s">
        <v>8303</v>
      </c>
      <c r="Q3097" s="5">
        <f t="shared" si="194"/>
        <v>3.351206434316354E-3</v>
      </c>
      <c r="R3097" s="6">
        <f t="shared" si="195"/>
        <v>50</v>
      </c>
      <c r="S3097" t="s">
        <v>8317</v>
      </c>
      <c r="T3097" t="s">
        <v>8357</v>
      </c>
    </row>
    <row r="3098" spans="1:20" ht="43.2" x14ac:dyDescent="0.3">
      <c r="A3098">
        <v>3096</v>
      </c>
      <c r="B3098" s="3" t="s">
        <v>3096</v>
      </c>
      <c r="C3098" s="3" t="s">
        <v>7206</v>
      </c>
      <c r="D3098">
        <v>20000</v>
      </c>
      <c r="E3098">
        <v>795</v>
      </c>
      <c r="F3098" t="s">
        <v>8221</v>
      </c>
      <c r="G3098" t="s">
        <v>8224</v>
      </c>
      <c r="H3098" t="s">
        <v>8246</v>
      </c>
      <c r="I3098">
        <v>1432151326</v>
      </c>
      <c r="J3098" s="10">
        <f t="shared" si="192"/>
        <v>42144.825532407413</v>
      </c>
      <c r="K3098">
        <v>1429559326</v>
      </c>
      <c r="L3098" s="10">
        <f t="shared" si="193"/>
        <v>42114.825532407413</v>
      </c>
      <c r="M3098" t="b">
        <v>0</v>
      </c>
      <c r="N3098">
        <v>14</v>
      </c>
      <c r="O3098" t="b">
        <v>0</v>
      </c>
      <c r="P3098" t="s">
        <v>8303</v>
      </c>
      <c r="Q3098" s="5">
        <f t="shared" si="194"/>
        <v>3.9750000000000001E-2</v>
      </c>
      <c r="R3098" s="6">
        <f t="shared" si="195"/>
        <v>56.785714285714285</v>
      </c>
      <c r="S3098" t="s">
        <v>8317</v>
      </c>
      <c r="T3098" t="s">
        <v>8357</v>
      </c>
    </row>
    <row r="3099" spans="1:20" ht="43.2" x14ac:dyDescent="0.3">
      <c r="A3099">
        <v>3097</v>
      </c>
      <c r="B3099" s="3" t="s">
        <v>3097</v>
      </c>
      <c r="C3099" s="3" t="s">
        <v>7207</v>
      </c>
      <c r="D3099">
        <v>10000</v>
      </c>
      <c r="E3099">
        <v>1715</v>
      </c>
      <c r="F3099" t="s">
        <v>8221</v>
      </c>
      <c r="G3099" t="s">
        <v>8225</v>
      </c>
      <c r="H3099" t="s">
        <v>8247</v>
      </c>
      <c r="I3099">
        <v>1475848800</v>
      </c>
      <c r="J3099" s="10">
        <f t="shared" si="192"/>
        <v>42650.583333333328</v>
      </c>
      <c r="K3099">
        <v>1474027501</v>
      </c>
      <c r="L3099" s="10">
        <f t="shared" si="193"/>
        <v>42629.503483796296</v>
      </c>
      <c r="M3099" t="b">
        <v>0</v>
      </c>
      <c r="N3099">
        <v>42</v>
      </c>
      <c r="O3099" t="b">
        <v>0</v>
      </c>
      <c r="P3099" t="s">
        <v>8303</v>
      </c>
      <c r="Q3099" s="5">
        <f t="shared" si="194"/>
        <v>0.17150000000000001</v>
      </c>
      <c r="R3099" s="6">
        <f t="shared" si="195"/>
        <v>40.833333333333336</v>
      </c>
      <c r="S3099" t="s">
        <v>8317</v>
      </c>
      <c r="T3099" t="s">
        <v>8357</v>
      </c>
    </row>
    <row r="3100" spans="1:20" ht="43.2" x14ac:dyDescent="0.3">
      <c r="A3100">
        <v>3098</v>
      </c>
      <c r="B3100" s="3" t="s">
        <v>3098</v>
      </c>
      <c r="C3100" s="3" t="s">
        <v>7208</v>
      </c>
      <c r="D3100">
        <v>48725</v>
      </c>
      <c r="E3100">
        <v>1758</v>
      </c>
      <c r="F3100" t="s">
        <v>8221</v>
      </c>
      <c r="G3100" t="s">
        <v>8224</v>
      </c>
      <c r="H3100" t="s">
        <v>8246</v>
      </c>
      <c r="I3100">
        <v>1454890620</v>
      </c>
      <c r="J3100" s="10">
        <f t="shared" si="192"/>
        <v>42408.01180555555</v>
      </c>
      <c r="K3100">
        <v>1450724449</v>
      </c>
      <c r="L3100" s="10">
        <f t="shared" si="193"/>
        <v>42359.792233796295</v>
      </c>
      <c r="M3100" t="b">
        <v>0</v>
      </c>
      <c r="N3100">
        <v>27</v>
      </c>
      <c r="O3100" t="b">
        <v>0</v>
      </c>
      <c r="P3100" t="s">
        <v>8303</v>
      </c>
      <c r="Q3100" s="5">
        <f t="shared" si="194"/>
        <v>3.608004104669061E-2</v>
      </c>
      <c r="R3100" s="6">
        <f t="shared" si="195"/>
        <v>65.111111111111114</v>
      </c>
      <c r="S3100" t="s">
        <v>8317</v>
      </c>
      <c r="T3100" t="s">
        <v>8357</v>
      </c>
    </row>
    <row r="3101" spans="1:20" ht="43.2" x14ac:dyDescent="0.3">
      <c r="A3101">
        <v>3099</v>
      </c>
      <c r="B3101" s="3" t="s">
        <v>3099</v>
      </c>
      <c r="C3101" s="3" t="s">
        <v>7209</v>
      </c>
      <c r="D3101">
        <v>2000</v>
      </c>
      <c r="E3101">
        <v>278</v>
      </c>
      <c r="F3101" t="s">
        <v>8221</v>
      </c>
      <c r="G3101" t="s">
        <v>8224</v>
      </c>
      <c r="H3101" t="s">
        <v>8246</v>
      </c>
      <c r="I3101">
        <v>1455251591</v>
      </c>
      <c r="J3101" s="10">
        <f t="shared" si="192"/>
        <v>42412.189710648148</v>
      </c>
      <c r="K3101">
        <v>1452659591</v>
      </c>
      <c r="L3101" s="10">
        <f t="shared" si="193"/>
        <v>42382.189710648148</v>
      </c>
      <c r="M3101" t="b">
        <v>0</v>
      </c>
      <c r="N3101">
        <v>5</v>
      </c>
      <c r="O3101" t="b">
        <v>0</v>
      </c>
      <c r="P3101" t="s">
        <v>8303</v>
      </c>
      <c r="Q3101" s="5">
        <f t="shared" si="194"/>
        <v>0.13900000000000001</v>
      </c>
      <c r="R3101" s="6">
        <f t="shared" si="195"/>
        <v>55.6</v>
      </c>
      <c r="S3101" t="s">
        <v>8317</v>
      </c>
      <c r="T3101" t="s">
        <v>8357</v>
      </c>
    </row>
    <row r="3102" spans="1:20" ht="43.2" x14ac:dyDescent="0.3">
      <c r="A3102">
        <v>3100</v>
      </c>
      <c r="B3102" s="3" t="s">
        <v>3100</v>
      </c>
      <c r="C3102" s="3" t="s">
        <v>7210</v>
      </c>
      <c r="D3102">
        <v>12000</v>
      </c>
      <c r="E3102">
        <v>1827</v>
      </c>
      <c r="F3102" t="s">
        <v>8221</v>
      </c>
      <c r="G3102" t="s">
        <v>8224</v>
      </c>
      <c r="H3102" t="s">
        <v>8246</v>
      </c>
      <c r="I3102">
        <v>1413816975</v>
      </c>
      <c r="J3102" s="10">
        <f t="shared" si="192"/>
        <v>41932.622395833336</v>
      </c>
      <c r="K3102">
        <v>1411224975</v>
      </c>
      <c r="L3102" s="10">
        <f t="shared" si="193"/>
        <v>41902.622395833336</v>
      </c>
      <c r="M3102" t="b">
        <v>0</v>
      </c>
      <c r="N3102">
        <v>13</v>
      </c>
      <c r="O3102" t="b">
        <v>0</v>
      </c>
      <c r="P3102" t="s">
        <v>8303</v>
      </c>
      <c r="Q3102" s="5">
        <f t="shared" si="194"/>
        <v>0.15225</v>
      </c>
      <c r="R3102" s="6">
        <f t="shared" si="195"/>
        <v>140.53846153846155</v>
      </c>
      <c r="S3102" t="s">
        <v>8317</v>
      </c>
      <c r="T3102" t="s">
        <v>8357</v>
      </c>
    </row>
    <row r="3103" spans="1:20" ht="57.6" x14ac:dyDescent="0.3">
      <c r="A3103">
        <v>3101</v>
      </c>
      <c r="B3103" s="3" t="s">
        <v>3101</v>
      </c>
      <c r="C3103" s="3" t="s">
        <v>7211</v>
      </c>
      <c r="D3103">
        <v>2500</v>
      </c>
      <c r="E3103">
        <v>300</v>
      </c>
      <c r="F3103" t="s">
        <v>8221</v>
      </c>
      <c r="G3103" t="s">
        <v>8230</v>
      </c>
      <c r="H3103" t="s">
        <v>8249</v>
      </c>
      <c r="I3103">
        <v>1437033360</v>
      </c>
      <c r="J3103" s="10">
        <f t="shared" si="192"/>
        <v>42201.330555555556</v>
      </c>
      <c r="K3103">
        <v>1434445937</v>
      </c>
      <c r="L3103" s="10">
        <f t="shared" si="193"/>
        <v>42171.383530092593</v>
      </c>
      <c r="M3103" t="b">
        <v>0</v>
      </c>
      <c r="N3103">
        <v>12</v>
      </c>
      <c r="O3103" t="b">
        <v>0</v>
      </c>
      <c r="P3103" t="s">
        <v>8303</v>
      </c>
      <c r="Q3103" s="5">
        <f t="shared" si="194"/>
        <v>0.12</v>
      </c>
      <c r="R3103" s="6">
        <f t="shared" si="195"/>
        <v>25</v>
      </c>
      <c r="S3103" t="s">
        <v>8317</v>
      </c>
      <c r="T3103" t="s">
        <v>8357</v>
      </c>
    </row>
    <row r="3104" spans="1:20" ht="57.6" x14ac:dyDescent="0.3">
      <c r="A3104">
        <v>3102</v>
      </c>
      <c r="B3104" s="3" t="s">
        <v>3102</v>
      </c>
      <c r="C3104" s="3" t="s">
        <v>7212</v>
      </c>
      <c r="D3104">
        <v>16000</v>
      </c>
      <c r="E3104">
        <v>6258</v>
      </c>
      <c r="F3104" t="s">
        <v>8221</v>
      </c>
      <c r="G3104" t="s">
        <v>8225</v>
      </c>
      <c r="H3104" t="s">
        <v>8247</v>
      </c>
      <c r="I3104">
        <v>1471939818</v>
      </c>
      <c r="J3104" s="10">
        <f t="shared" si="192"/>
        <v>42605.340486111112</v>
      </c>
      <c r="K3104">
        <v>1467619818</v>
      </c>
      <c r="L3104" s="10">
        <f t="shared" si="193"/>
        <v>42555.340486111112</v>
      </c>
      <c r="M3104" t="b">
        <v>0</v>
      </c>
      <c r="N3104">
        <v>90</v>
      </c>
      <c r="O3104" t="b">
        <v>0</v>
      </c>
      <c r="P3104" t="s">
        <v>8303</v>
      </c>
      <c r="Q3104" s="5">
        <f t="shared" si="194"/>
        <v>0.391125</v>
      </c>
      <c r="R3104" s="6">
        <f t="shared" si="195"/>
        <v>69.533333333333331</v>
      </c>
      <c r="S3104" t="s">
        <v>8317</v>
      </c>
      <c r="T3104" t="s">
        <v>8357</v>
      </c>
    </row>
    <row r="3105" spans="1:20" ht="28.8" x14ac:dyDescent="0.3">
      <c r="A3105">
        <v>3103</v>
      </c>
      <c r="B3105" s="3" t="s">
        <v>3103</v>
      </c>
      <c r="C3105" s="3" t="s">
        <v>7213</v>
      </c>
      <c r="D3105">
        <v>4100</v>
      </c>
      <c r="E3105">
        <v>11</v>
      </c>
      <c r="F3105" t="s">
        <v>8221</v>
      </c>
      <c r="G3105" t="s">
        <v>8224</v>
      </c>
      <c r="H3105" t="s">
        <v>8246</v>
      </c>
      <c r="I3105">
        <v>1434080706</v>
      </c>
      <c r="J3105" s="10">
        <f t="shared" si="192"/>
        <v>42167.156319444446</v>
      </c>
      <c r="K3105">
        <v>1428896706</v>
      </c>
      <c r="L3105" s="10">
        <f t="shared" si="193"/>
        <v>42107.156319444446</v>
      </c>
      <c r="M3105" t="b">
        <v>0</v>
      </c>
      <c r="N3105">
        <v>2</v>
      </c>
      <c r="O3105" t="b">
        <v>0</v>
      </c>
      <c r="P3105" t="s">
        <v>8303</v>
      </c>
      <c r="Q3105" s="5">
        <f t="shared" si="194"/>
        <v>2.6829268292682929E-3</v>
      </c>
      <c r="R3105" s="6">
        <f t="shared" si="195"/>
        <v>5.5</v>
      </c>
      <c r="S3105" t="s">
        <v>8317</v>
      </c>
      <c r="T3105" t="s">
        <v>8357</v>
      </c>
    </row>
    <row r="3106" spans="1:20" ht="43.2" x14ac:dyDescent="0.3">
      <c r="A3106">
        <v>3104</v>
      </c>
      <c r="B3106" s="3" t="s">
        <v>3104</v>
      </c>
      <c r="C3106" s="3" t="s">
        <v>7214</v>
      </c>
      <c r="D3106">
        <v>4000</v>
      </c>
      <c r="E3106">
        <v>1185</v>
      </c>
      <c r="F3106" t="s">
        <v>8221</v>
      </c>
      <c r="G3106" t="s">
        <v>8226</v>
      </c>
      <c r="H3106" t="s">
        <v>8248</v>
      </c>
      <c r="I3106">
        <v>1422928800</v>
      </c>
      <c r="J3106" s="10">
        <f t="shared" si="192"/>
        <v>42038.083333333328</v>
      </c>
      <c r="K3106">
        <v>1420235311</v>
      </c>
      <c r="L3106" s="10">
        <f t="shared" si="193"/>
        <v>42006.908692129626</v>
      </c>
      <c r="M3106" t="b">
        <v>0</v>
      </c>
      <c r="N3106">
        <v>5</v>
      </c>
      <c r="O3106" t="b">
        <v>0</v>
      </c>
      <c r="P3106" t="s">
        <v>8303</v>
      </c>
      <c r="Q3106" s="5">
        <f t="shared" si="194"/>
        <v>0.29625000000000001</v>
      </c>
      <c r="R3106" s="6">
        <f t="shared" si="195"/>
        <v>237</v>
      </c>
      <c r="S3106" t="s">
        <v>8317</v>
      </c>
      <c r="T3106" t="s">
        <v>8357</v>
      </c>
    </row>
    <row r="3107" spans="1:20" ht="43.2" x14ac:dyDescent="0.3">
      <c r="A3107">
        <v>3105</v>
      </c>
      <c r="B3107" s="3" t="s">
        <v>3105</v>
      </c>
      <c r="C3107" s="3" t="s">
        <v>7215</v>
      </c>
      <c r="D3107">
        <v>5845</v>
      </c>
      <c r="E3107">
        <v>2476</v>
      </c>
      <c r="F3107" t="s">
        <v>8221</v>
      </c>
      <c r="G3107" t="s">
        <v>8224</v>
      </c>
      <c r="H3107" t="s">
        <v>8246</v>
      </c>
      <c r="I3107">
        <v>1413694800</v>
      </c>
      <c r="J3107" s="10">
        <f t="shared" si="192"/>
        <v>41931.208333333336</v>
      </c>
      <c r="K3107">
        <v>1408986916</v>
      </c>
      <c r="L3107" s="10">
        <f t="shared" si="193"/>
        <v>41876.718935185185</v>
      </c>
      <c r="M3107" t="b">
        <v>0</v>
      </c>
      <c r="N3107">
        <v>31</v>
      </c>
      <c r="O3107" t="b">
        <v>0</v>
      </c>
      <c r="P3107" t="s">
        <v>8303</v>
      </c>
      <c r="Q3107" s="5">
        <f t="shared" si="194"/>
        <v>0.4236099230111206</v>
      </c>
      <c r="R3107" s="6">
        <f t="shared" si="195"/>
        <v>79.870967741935488</v>
      </c>
      <c r="S3107" t="s">
        <v>8317</v>
      </c>
      <c r="T3107" t="s">
        <v>8357</v>
      </c>
    </row>
    <row r="3108" spans="1:20" ht="57.6" x14ac:dyDescent="0.3">
      <c r="A3108">
        <v>3106</v>
      </c>
      <c r="B3108" s="3" t="s">
        <v>3106</v>
      </c>
      <c r="C3108" s="3" t="s">
        <v>7216</v>
      </c>
      <c r="D3108">
        <v>1000</v>
      </c>
      <c r="E3108">
        <v>41</v>
      </c>
      <c r="F3108" t="s">
        <v>8221</v>
      </c>
      <c r="G3108" t="s">
        <v>8225</v>
      </c>
      <c r="H3108" t="s">
        <v>8247</v>
      </c>
      <c r="I3108">
        <v>1442440800</v>
      </c>
      <c r="J3108" s="10">
        <f t="shared" si="192"/>
        <v>42263.916666666672</v>
      </c>
      <c r="K3108">
        <v>1440497876</v>
      </c>
      <c r="L3108" s="10">
        <f t="shared" si="193"/>
        <v>42241.429120370376</v>
      </c>
      <c r="M3108" t="b">
        <v>0</v>
      </c>
      <c r="N3108">
        <v>4</v>
      </c>
      <c r="O3108" t="b">
        <v>0</v>
      </c>
      <c r="P3108" t="s">
        <v>8303</v>
      </c>
      <c r="Q3108" s="5">
        <f t="shared" si="194"/>
        <v>4.1000000000000002E-2</v>
      </c>
      <c r="R3108" s="6">
        <f t="shared" si="195"/>
        <v>10.25</v>
      </c>
      <c r="S3108" t="s">
        <v>8317</v>
      </c>
      <c r="T3108" t="s">
        <v>8357</v>
      </c>
    </row>
    <row r="3109" spans="1:20" ht="43.2" x14ac:dyDescent="0.3">
      <c r="A3109">
        <v>3107</v>
      </c>
      <c r="B3109" s="3" t="s">
        <v>3107</v>
      </c>
      <c r="C3109" s="3" t="s">
        <v>7217</v>
      </c>
      <c r="D3109">
        <v>40000</v>
      </c>
      <c r="E3109">
        <v>7905</v>
      </c>
      <c r="F3109" t="s">
        <v>8221</v>
      </c>
      <c r="G3109" t="s">
        <v>8224</v>
      </c>
      <c r="H3109" t="s">
        <v>8246</v>
      </c>
      <c r="I3109">
        <v>1431372751</v>
      </c>
      <c r="J3109" s="10">
        <f t="shared" si="192"/>
        <v>42135.814247685179</v>
      </c>
      <c r="K3109">
        <v>1430767951</v>
      </c>
      <c r="L3109" s="10">
        <f t="shared" si="193"/>
        <v>42128.814247685179</v>
      </c>
      <c r="M3109" t="b">
        <v>0</v>
      </c>
      <c r="N3109">
        <v>29</v>
      </c>
      <c r="O3109" t="b">
        <v>0</v>
      </c>
      <c r="P3109" t="s">
        <v>8303</v>
      </c>
      <c r="Q3109" s="5">
        <f t="shared" si="194"/>
        <v>0.197625</v>
      </c>
      <c r="R3109" s="6">
        <f t="shared" si="195"/>
        <v>272.58620689655174</v>
      </c>
      <c r="S3109" t="s">
        <v>8317</v>
      </c>
      <c r="T3109" t="s">
        <v>8357</v>
      </c>
    </row>
    <row r="3110" spans="1:20" x14ac:dyDescent="0.3">
      <c r="A3110">
        <v>3108</v>
      </c>
      <c r="B3110" s="3" t="s">
        <v>3108</v>
      </c>
      <c r="C3110" s="3" t="s">
        <v>7218</v>
      </c>
      <c r="D3110">
        <v>50000</v>
      </c>
      <c r="E3110">
        <v>26</v>
      </c>
      <c r="F3110" t="s">
        <v>8221</v>
      </c>
      <c r="G3110" t="s">
        <v>8224</v>
      </c>
      <c r="H3110" t="s">
        <v>8246</v>
      </c>
      <c r="I3110">
        <v>1430234394</v>
      </c>
      <c r="J3110" s="10">
        <f t="shared" si="192"/>
        <v>42122.638819444444</v>
      </c>
      <c r="K3110">
        <v>1425053994</v>
      </c>
      <c r="L3110" s="10">
        <f t="shared" si="193"/>
        <v>42062.680486111116</v>
      </c>
      <c r="M3110" t="b">
        <v>0</v>
      </c>
      <c r="N3110">
        <v>2</v>
      </c>
      <c r="O3110" t="b">
        <v>0</v>
      </c>
      <c r="P3110" t="s">
        <v>8303</v>
      </c>
      <c r="Q3110" s="5">
        <f t="shared" si="194"/>
        <v>5.1999999999999995E-4</v>
      </c>
      <c r="R3110" s="6">
        <f t="shared" si="195"/>
        <v>13</v>
      </c>
      <c r="S3110" t="s">
        <v>8317</v>
      </c>
      <c r="T3110" t="s">
        <v>8357</v>
      </c>
    </row>
    <row r="3111" spans="1:20" ht="43.2" x14ac:dyDescent="0.3">
      <c r="A3111">
        <v>3109</v>
      </c>
      <c r="B3111" s="3" t="s">
        <v>3109</v>
      </c>
      <c r="C3111" s="3" t="s">
        <v>7219</v>
      </c>
      <c r="D3111">
        <v>26500</v>
      </c>
      <c r="E3111">
        <v>6633</v>
      </c>
      <c r="F3111" t="s">
        <v>8221</v>
      </c>
      <c r="G3111" t="s">
        <v>8224</v>
      </c>
      <c r="H3111" t="s">
        <v>8246</v>
      </c>
      <c r="I3111">
        <v>1409194810</v>
      </c>
      <c r="J3111" s="10">
        <f t="shared" si="192"/>
        <v>41879.125115740739</v>
      </c>
      <c r="K3111">
        <v>1406170810</v>
      </c>
      <c r="L3111" s="10">
        <f t="shared" si="193"/>
        <v>41844.125115740739</v>
      </c>
      <c r="M3111" t="b">
        <v>0</v>
      </c>
      <c r="N3111">
        <v>114</v>
      </c>
      <c r="O3111" t="b">
        <v>0</v>
      </c>
      <c r="P3111" t="s">
        <v>8303</v>
      </c>
      <c r="Q3111" s="5">
        <f t="shared" si="194"/>
        <v>0.25030188679245285</v>
      </c>
      <c r="R3111" s="6">
        <f t="shared" si="195"/>
        <v>58.184210526315788</v>
      </c>
      <c r="S3111" t="s">
        <v>8317</v>
      </c>
      <c r="T3111" t="s">
        <v>8357</v>
      </c>
    </row>
    <row r="3112" spans="1:20" ht="43.2" x14ac:dyDescent="0.3">
      <c r="A3112">
        <v>3110</v>
      </c>
      <c r="B3112" s="3" t="s">
        <v>3110</v>
      </c>
      <c r="C3112" s="3" t="s">
        <v>7220</v>
      </c>
      <c r="D3112">
        <v>25000</v>
      </c>
      <c r="E3112">
        <v>10</v>
      </c>
      <c r="F3112" t="s">
        <v>8221</v>
      </c>
      <c r="G3112" t="s">
        <v>8224</v>
      </c>
      <c r="H3112" t="s">
        <v>8246</v>
      </c>
      <c r="I3112">
        <v>1487465119</v>
      </c>
      <c r="J3112" s="10">
        <f t="shared" si="192"/>
        <v>42785.031469907408</v>
      </c>
      <c r="K3112">
        <v>1484009119</v>
      </c>
      <c r="L3112" s="10">
        <f t="shared" si="193"/>
        <v>42745.031469907408</v>
      </c>
      <c r="M3112" t="b">
        <v>0</v>
      </c>
      <c r="N3112">
        <v>1</v>
      </c>
      <c r="O3112" t="b">
        <v>0</v>
      </c>
      <c r="P3112" t="s">
        <v>8303</v>
      </c>
      <c r="Q3112" s="5">
        <f t="shared" si="194"/>
        <v>4.0000000000000002E-4</v>
      </c>
      <c r="R3112" s="6">
        <f t="shared" si="195"/>
        <v>10</v>
      </c>
      <c r="S3112" t="s">
        <v>8317</v>
      </c>
      <c r="T3112" t="s">
        <v>8357</v>
      </c>
    </row>
    <row r="3113" spans="1:20" ht="43.2" x14ac:dyDescent="0.3">
      <c r="A3113">
        <v>3111</v>
      </c>
      <c r="B3113" s="3" t="s">
        <v>3111</v>
      </c>
      <c r="C3113" s="3" t="s">
        <v>7221</v>
      </c>
      <c r="D3113">
        <v>20000</v>
      </c>
      <c r="E3113">
        <v>5328</v>
      </c>
      <c r="F3113" t="s">
        <v>8221</v>
      </c>
      <c r="G3113" t="s">
        <v>8224</v>
      </c>
      <c r="H3113" t="s">
        <v>8246</v>
      </c>
      <c r="I3113">
        <v>1412432220</v>
      </c>
      <c r="J3113" s="10">
        <f t="shared" si="192"/>
        <v>41916.595138888886</v>
      </c>
      <c r="K3113">
        <v>1409753820</v>
      </c>
      <c r="L3113" s="10">
        <f t="shared" si="193"/>
        <v>41885.595138888886</v>
      </c>
      <c r="M3113" t="b">
        <v>0</v>
      </c>
      <c r="N3113">
        <v>76</v>
      </c>
      <c r="O3113" t="b">
        <v>0</v>
      </c>
      <c r="P3113" t="s">
        <v>8303</v>
      </c>
      <c r="Q3113" s="5">
        <f t="shared" si="194"/>
        <v>0.26640000000000003</v>
      </c>
      <c r="R3113" s="6">
        <f t="shared" si="195"/>
        <v>70.10526315789474</v>
      </c>
      <c r="S3113" t="s">
        <v>8317</v>
      </c>
      <c r="T3113" t="s">
        <v>8357</v>
      </c>
    </row>
    <row r="3114" spans="1:20" ht="43.2" x14ac:dyDescent="0.3">
      <c r="A3114">
        <v>3112</v>
      </c>
      <c r="B3114" s="3" t="s">
        <v>3112</v>
      </c>
      <c r="C3114" s="3" t="s">
        <v>7222</v>
      </c>
      <c r="D3114">
        <v>11000</v>
      </c>
      <c r="E3114">
        <v>521</v>
      </c>
      <c r="F3114" t="s">
        <v>8221</v>
      </c>
      <c r="G3114" t="s">
        <v>8224</v>
      </c>
      <c r="H3114" t="s">
        <v>8246</v>
      </c>
      <c r="I3114">
        <v>1477968934</v>
      </c>
      <c r="J3114" s="10">
        <f t="shared" si="192"/>
        <v>42675.121921296297</v>
      </c>
      <c r="K3114">
        <v>1472784934</v>
      </c>
      <c r="L3114" s="10">
        <f t="shared" si="193"/>
        <v>42615.121921296297</v>
      </c>
      <c r="M3114" t="b">
        <v>0</v>
      </c>
      <c r="N3114">
        <v>9</v>
      </c>
      <c r="O3114" t="b">
        <v>0</v>
      </c>
      <c r="P3114" t="s">
        <v>8303</v>
      </c>
      <c r="Q3114" s="5">
        <f t="shared" si="194"/>
        <v>4.7363636363636365E-2</v>
      </c>
      <c r="R3114" s="6">
        <f t="shared" si="195"/>
        <v>57.888888888888886</v>
      </c>
      <c r="S3114" t="s">
        <v>8317</v>
      </c>
      <c r="T3114" t="s">
        <v>8357</v>
      </c>
    </row>
    <row r="3115" spans="1:20" ht="43.2" x14ac:dyDescent="0.3">
      <c r="A3115">
        <v>3113</v>
      </c>
      <c r="B3115" s="3" t="s">
        <v>3113</v>
      </c>
      <c r="C3115" s="3" t="s">
        <v>7223</v>
      </c>
      <c r="D3115">
        <v>109225</v>
      </c>
      <c r="E3115">
        <v>4635</v>
      </c>
      <c r="F3115" t="s">
        <v>8221</v>
      </c>
      <c r="G3115" t="s">
        <v>8224</v>
      </c>
      <c r="H3115" t="s">
        <v>8246</v>
      </c>
      <c r="I3115">
        <v>1429291982</v>
      </c>
      <c r="J3115" s="10">
        <f t="shared" si="192"/>
        <v>42111.731273148151</v>
      </c>
      <c r="K3115">
        <v>1426699982</v>
      </c>
      <c r="L3115" s="10">
        <f t="shared" si="193"/>
        <v>42081.731273148151</v>
      </c>
      <c r="M3115" t="b">
        <v>0</v>
      </c>
      <c r="N3115">
        <v>37</v>
      </c>
      <c r="O3115" t="b">
        <v>0</v>
      </c>
      <c r="P3115" t="s">
        <v>8303</v>
      </c>
      <c r="Q3115" s="5">
        <f t="shared" si="194"/>
        <v>4.2435339894712751E-2</v>
      </c>
      <c r="R3115" s="6">
        <f t="shared" si="195"/>
        <v>125.27027027027027</v>
      </c>
      <c r="S3115" t="s">
        <v>8317</v>
      </c>
      <c r="T3115" t="s">
        <v>8357</v>
      </c>
    </row>
    <row r="3116" spans="1:20" ht="43.2" x14ac:dyDescent="0.3">
      <c r="A3116">
        <v>3114</v>
      </c>
      <c r="B3116" s="3" t="s">
        <v>3114</v>
      </c>
      <c r="C3116" s="3" t="s">
        <v>7224</v>
      </c>
      <c r="D3116">
        <v>75000</v>
      </c>
      <c r="E3116">
        <v>0</v>
      </c>
      <c r="F3116" t="s">
        <v>8221</v>
      </c>
      <c r="G3116" t="s">
        <v>8224</v>
      </c>
      <c r="H3116" t="s">
        <v>8246</v>
      </c>
      <c r="I3116">
        <v>1411312250</v>
      </c>
      <c r="J3116" s="10">
        <f t="shared" si="192"/>
        <v>41903.632523148146</v>
      </c>
      <c r="K3116">
        <v>1406128250</v>
      </c>
      <c r="L3116" s="10">
        <f t="shared" si="193"/>
        <v>41843.632523148146</v>
      </c>
      <c r="M3116" t="b">
        <v>0</v>
      </c>
      <c r="N3116">
        <v>0</v>
      </c>
      <c r="O3116" t="b">
        <v>0</v>
      </c>
      <c r="P3116" t="s">
        <v>8303</v>
      </c>
      <c r="Q3116" s="5">
        <f t="shared" si="194"/>
        <v>0</v>
      </c>
      <c r="R3116" s="6" t="e">
        <f t="shared" si="195"/>
        <v>#DIV/0!</v>
      </c>
      <c r="S3116" t="s">
        <v>8317</v>
      </c>
      <c r="T3116" t="s">
        <v>8357</v>
      </c>
    </row>
    <row r="3117" spans="1:20" ht="43.2" x14ac:dyDescent="0.3">
      <c r="A3117">
        <v>3115</v>
      </c>
      <c r="B3117" s="3" t="s">
        <v>3115</v>
      </c>
      <c r="C3117" s="3" t="s">
        <v>7225</v>
      </c>
      <c r="D3117">
        <v>10000</v>
      </c>
      <c r="E3117">
        <v>300</v>
      </c>
      <c r="F3117" t="s">
        <v>8221</v>
      </c>
      <c r="G3117" t="s">
        <v>8235</v>
      </c>
      <c r="H3117" t="s">
        <v>8255</v>
      </c>
      <c r="I3117">
        <v>1465123427</v>
      </c>
      <c r="J3117" s="10">
        <f t="shared" si="192"/>
        <v>42526.447071759263</v>
      </c>
      <c r="K3117">
        <v>1462531427</v>
      </c>
      <c r="L3117" s="10">
        <f t="shared" si="193"/>
        <v>42496.447071759263</v>
      </c>
      <c r="M3117" t="b">
        <v>0</v>
      </c>
      <c r="N3117">
        <v>1</v>
      </c>
      <c r="O3117" t="b">
        <v>0</v>
      </c>
      <c r="P3117" t="s">
        <v>8303</v>
      </c>
      <c r="Q3117" s="5">
        <f t="shared" si="194"/>
        <v>0.03</v>
      </c>
      <c r="R3117" s="6">
        <f t="shared" si="195"/>
        <v>300</v>
      </c>
      <c r="S3117" t="s">
        <v>8317</v>
      </c>
      <c r="T3117" t="s">
        <v>8357</v>
      </c>
    </row>
    <row r="3118" spans="1:20" ht="43.2" x14ac:dyDescent="0.3">
      <c r="A3118">
        <v>3116</v>
      </c>
      <c r="B3118" s="3" t="s">
        <v>3116</v>
      </c>
      <c r="C3118" s="3" t="s">
        <v>7226</v>
      </c>
      <c r="D3118">
        <v>750</v>
      </c>
      <c r="E3118">
        <v>430</v>
      </c>
      <c r="F3118" t="s">
        <v>8221</v>
      </c>
      <c r="G3118" t="s">
        <v>8224</v>
      </c>
      <c r="H3118" t="s">
        <v>8246</v>
      </c>
      <c r="I3118">
        <v>1427890925</v>
      </c>
      <c r="J3118" s="10">
        <f t="shared" si="192"/>
        <v>42095.515335648146</v>
      </c>
      <c r="K3118">
        <v>1426681325</v>
      </c>
      <c r="L3118" s="10">
        <f t="shared" si="193"/>
        <v>42081.515335648146</v>
      </c>
      <c r="M3118" t="b">
        <v>0</v>
      </c>
      <c r="N3118">
        <v>10</v>
      </c>
      <c r="O3118" t="b">
        <v>0</v>
      </c>
      <c r="P3118" t="s">
        <v>8303</v>
      </c>
      <c r="Q3118" s="5">
        <f t="shared" si="194"/>
        <v>0.57333333333333336</v>
      </c>
      <c r="R3118" s="6">
        <f t="shared" si="195"/>
        <v>43</v>
      </c>
      <c r="S3118" t="s">
        <v>8317</v>
      </c>
      <c r="T3118" t="s">
        <v>8357</v>
      </c>
    </row>
    <row r="3119" spans="1:20" ht="43.2" x14ac:dyDescent="0.3">
      <c r="A3119">
        <v>3117</v>
      </c>
      <c r="B3119" s="3" t="s">
        <v>3117</v>
      </c>
      <c r="C3119" s="3" t="s">
        <v>7227</v>
      </c>
      <c r="D3119">
        <v>1000</v>
      </c>
      <c r="E3119">
        <v>1</v>
      </c>
      <c r="F3119" t="s">
        <v>8221</v>
      </c>
      <c r="G3119" t="s">
        <v>8225</v>
      </c>
      <c r="H3119" t="s">
        <v>8247</v>
      </c>
      <c r="I3119">
        <v>1464354720</v>
      </c>
      <c r="J3119" s="10">
        <f t="shared" si="192"/>
        <v>42517.55</v>
      </c>
      <c r="K3119">
        <v>1463648360</v>
      </c>
      <c r="L3119" s="10">
        <f t="shared" si="193"/>
        <v>42509.374537037031</v>
      </c>
      <c r="M3119" t="b">
        <v>0</v>
      </c>
      <c r="N3119">
        <v>1</v>
      </c>
      <c r="O3119" t="b">
        <v>0</v>
      </c>
      <c r="P3119" t="s">
        <v>8303</v>
      </c>
      <c r="Q3119" s="5">
        <f t="shared" si="194"/>
        <v>1E-3</v>
      </c>
      <c r="R3119" s="6">
        <f t="shared" si="195"/>
        <v>1</v>
      </c>
      <c r="S3119" t="s">
        <v>8317</v>
      </c>
      <c r="T3119" t="s">
        <v>8357</v>
      </c>
    </row>
    <row r="3120" spans="1:20" ht="28.8" x14ac:dyDescent="0.3">
      <c r="A3120">
        <v>3118</v>
      </c>
      <c r="B3120" s="3" t="s">
        <v>3118</v>
      </c>
      <c r="C3120" s="3" t="s">
        <v>7228</v>
      </c>
      <c r="D3120">
        <v>500000</v>
      </c>
      <c r="E3120">
        <v>1550</v>
      </c>
      <c r="F3120" t="s">
        <v>8221</v>
      </c>
      <c r="G3120" t="s">
        <v>8235</v>
      </c>
      <c r="H3120" t="s">
        <v>8255</v>
      </c>
      <c r="I3120">
        <v>1467473723</v>
      </c>
      <c r="J3120" s="10">
        <f t="shared" si="192"/>
        <v>42553.649571759262</v>
      </c>
      <c r="K3120">
        <v>1465832123</v>
      </c>
      <c r="L3120" s="10">
        <f t="shared" si="193"/>
        <v>42534.649571759262</v>
      </c>
      <c r="M3120" t="b">
        <v>0</v>
      </c>
      <c r="N3120">
        <v>2</v>
      </c>
      <c r="O3120" t="b">
        <v>0</v>
      </c>
      <c r="P3120" t="s">
        <v>8303</v>
      </c>
      <c r="Q3120" s="5">
        <f t="shared" si="194"/>
        <v>3.0999999999999999E-3</v>
      </c>
      <c r="R3120" s="6">
        <f t="shared" si="195"/>
        <v>775</v>
      </c>
      <c r="S3120" t="s">
        <v>8317</v>
      </c>
      <c r="T3120" t="s">
        <v>8357</v>
      </c>
    </row>
    <row r="3121" spans="1:20" ht="57.6" x14ac:dyDescent="0.3">
      <c r="A3121">
        <v>3119</v>
      </c>
      <c r="B3121" s="3" t="s">
        <v>3119</v>
      </c>
      <c r="C3121" s="3" t="s">
        <v>7229</v>
      </c>
      <c r="D3121">
        <v>10000</v>
      </c>
      <c r="E3121">
        <v>5</v>
      </c>
      <c r="F3121" t="s">
        <v>8221</v>
      </c>
      <c r="G3121" t="s">
        <v>8224</v>
      </c>
      <c r="H3121" t="s">
        <v>8246</v>
      </c>
      <c r="I3121">
        <v>1427414732</v>
      </c>
      <c r="J3121" s="10">
        <f t="shared" si="192"/>
        <v>42090.003842592589</v>
      </c>
      <c r="K3121">
        <v>1424826332</v>
      </c>
      <c r="L3121" s="10">
        <f t="shared" si="193"/>
        <v>42060.04550925926</v>
      </c>
      <c r="M3121" t="b">
        <v>0</v>
      </c>
      <c r="N3121">
        <v>1</v>
      </c>
      <c r="O3121" t="b">
        <v>0</v>
      </c>
      <c r="P3121" t="s">
        <v>8303</v>
      </c>
      <c r="Q3121" s="5">
        <f t="shared" si="194"/>
        <v>5.0000000000000001E-4</v>
      </c>
      <c r="R3121" s="6">
        <f t="shared" si="195"/>
        <v>5</v>
      </c>
      <c r="S3121" t="s">
        <v>8317</v>
      </c>
      <c r="T3121" t="s">
        <v>8357</v>
      </c>
    </row>
    <row r="3122" spans="1:20" ht="43.2" x14ac:dyDescent="0.3">
      <c r="A3122">
        <v>3120</v>
      </c>
      <c r="B3122" s="3" t="s">
        <v>3120</v>
      </c>
      <c r="C3122" s="3" t="s">
        <v>7230</v>
      </c>
      <c r="D3122">
        <v>1300000</v>
      </c>
      <c r="E3122">
        <v>128</v>
      </c>
      <c r="F3122" t="s">
        <v>8221</v>
      </c>
      <c r="G3122" t="s">
        <v>8233</v>
      </c>
      <c r="H3122" t="s">
        <v>8249</v>
      </c>
      <c r="I3122">
        <v>1462484196</v>
      </c>
      <c r="J3122" s="10">
        <f t="shared" si="192"/>
        <v>42495.900416666671</v>
      </c>
      <c r="K3122">
        <v>1457303796</v>
      </c>
      <c r="L3122" s="10">
        <f t="shared" si="193"/>
        <v>42435.942083333335</v>
      </c>
      <c r="M3122" t="b">
        <v>0</v>
      </c>
      <c r="N3122">
        <v>10</v>
      </c>
      <c r="O3122" t="b">
        <v>0</v>
      </c>
      <c r="P3122" t="s">
        <v>8303</v>
      </c>
      <c r="Q3122" s="5">
        <f t="shared" si="194"/>
        <v>9.8461538461538464E-5</v>
      </c>
      <c r="R3122" s="6">
        <f t="shared" si="195"/>
        <v>12.8</v>
      </c>
      <c r="S3122" t="s">
        <v>8317</v>
      </c>
      <c r="T3122" t="s">
        <v>8357</v>
      </c>
    </row>
    <row r="3123" spans="1:20" ht="28.8" x14ac:dyDescent="0.3">
      <c r="A3123">
        <v>3121</v>
      </c>
      <c r="B3123" s="3" t="s">
        <v>3121</v>
      </c>
      <c r="C3123" s="3" t="s">
        <v>7231</v>
      </c>
      <c r="D3123">
        <v>1500</v>
      </c>
      <c r="E3123">
        <v>10</v>
      </c>
      <c r="F3123" t="s">
        <v>8220</v>
      </c>
      <c r="G3123" t="s">
        <v>8229</v>
      </c>
      <c r="H3123" t="s">
        <v>8251</v>
      </c>
      <c r="I3123">
        <v>1411748335</v>
      </c>
      <c r="J3123" s="10">
        <f t="shared" si="192"/>
        <v>41908.679803240739</v>
      </c>
      <c r="K3123">
        <v>1406564335</v>
      </c>
      <c r="L3123" s="10">
        <f t="shared" si="193"/>
        <v>41848.679803240739</v>
      </c>
      <c r="M3123" t="b">
        <v>0</v>
      </c>
      <c r="N3123">
        <v>1</v>
      </c>
      <c r="O3123" t="b">
        <v>0</v>
      </c>
      <c r="P3123" t="s">
        <v>8303</v>
      </c>
      <c r="Q3123" s="5">
        <f t="shared" si="194"/>
        <v>6.6666666666666671E-3</v>
      </c>
      <c r="R3123" s="6">
        <f t="shared" si="195"/>
        <v>10</v>
      </c>
      <c r="S3123" t="s">
        <v>8317</v>
      </c>
      <c r="T3123" t="s">
        <v>8357</v>
      </c>
    </row>
    <row r="3124" spans="1:20" x14ac:dyDescent="0.3">
      <c r="A3124">
        <v>3122</v>
      </c>
      <c r="B3124" s="3" t="s">
        <v>3122</v>
      </c>
      <c r="C3124" s="3" t="s">
        <v>7232</v>
      </c>
      <c r="D3124">
        <v>199</v>
      </c>
      <c r="E3124">
        <v>116</v>
      </c>
      <c r="F3124" t="s">
        <v>8220</v>
      </c>
      <c r="G3124" t="s">
        <v>8224</v>
      </c>
      <c r="H3124" t="s">
        <v>8246</v>
      </c>
      <c r="I3124">
        <v>1478733732</v>
      </c>
      <c r="J3124" s="10">
        <f t="shared" si="192"/>
        <v>42683.973750000005</v>
      </c>
      <c r="K3124">
        <v>1478298132</v>
      </c>
      <c r="L3124" s="10">
        <f t="shared" si="193"/>
        <v>42678.932083333333</v>
      </c>
      <c r="M3124" t="b">
        <v>0</v>
      </c>
      <c r="N3124">
        <v>2</v>
      </c>
      <c r="O3124" t="b">
        <v>0</v>
      </c>
      <c r="P3124" t="s">
        <v>8303</v>
      </c>
      <c r="Q3124" s="5">
        <f t="shared" si="194"/>
        <v>0.58291457286432158</v>
      </c>
      <c r="R3124" s="6">
        <f t="shared" si="195"/>
        <v>58</v>
      </c>
      <c r="S3124" t="s">
        <v>8317</v>
      </c>
      <c r="T3124" t="s">
        <v>8357</v>
      </c>
    </row>
    <row r="3125" spans="1:20" ht="43.2" x14ac:dyDescent="0.3">
      <c r="A3125">
        <v>3123</v>
      </c>
      <c r="B3125" s="3" t="s">
        <v>3123</v>
      </c>
      <c r="C3125" s="3" t="s">
        <v>7233</v>
      </c>
      <c r="D3125">
        <v>125000</v>
      </c>
      <c r="E3125">
        <v>85192</v>
      </c>
      <c r="F3125" t="s">
        <v>8220</v>
      </c>
      <c r="G3125" t="s">
        <v>8224</v>
      </c>
      <c r="H3125" t="s">
        <v>8246</v>
      </c>
      <c r="I3125">
        <v>1468108198</v>
      </c>
      <c r="J3125" s="10">
        <f t="shared" si="192"/>
        <v>42560.993032407408</v>
      </c>
      <c r="K3125">
        <v>1465516198</v>
      </c>
      <c r="L3125" s="10">
        <f t="shared" si="193"/>
        <v>42530.993032407408</v>
      </c>
      <c r="M3125" t="b">
        <v>0</v>
      </c>
      <c r="N3125">
        <v>348</v>
      </c>
      <c r="O3125" t="b">
        <v>0</v>
      </c>
      <c r="P3125" t="s">
        <v>8303</v>
      </c>
      <c r="Q3125" s="5">
        <f t="shared" si="194"/>
        <v>0.68153600000000003</v>
      </c>
      <c r="R3125" s="6">
        <f t="shared" si="195"/>
        <v>244.80459770114942</v>
      </c>
      <c r="S3125" t="s">
        <v>8317</v>
      </c>
      <c r="T3125" t="s">
        <v>8357</v>
      </c>
    </row>
    <row r="3126" spans="1:20" ht="43.2" x14ac:dyDescent="0.3">
      <c r="A3126">
        <v>3124</v>
      </c>
      <c r="B3126" s="3" t="s">
        <v>3124</v>
      </c>
      <c r="C3126" s="3" t="s">
        <v>7234</v>
      </c>
      <c r="D3126">
        <v>800000</v>
      </c>
      <c r="E3126">
        <v>26</v>
      </c>
      <c r="F3126" t="s">
        <v>8220</v>
      </c>
      <c r="G3126" t="s">
        <v>8224</v>
      </c>
      <c r="H3126" t="s">
        <v>8246</v>
      </c>
      <c r="I3126">
        <v>1422902601</v>
      </c>
      <c r="J3126" s="10">
        <f t="shared" si="192"/>
        <v>42037.780104166668</v>
      </c>
      <c r="K3126">
        <v>1417718601</v>
      </c>
      <c r="L3126" s="10">
        <f t="shared" si="193"/>
        <v>41977.780104166668</v>
      </c>
      <c r="M3126" t="b">
        <v>0</v>
      </c>
      <c r="N3126">
        <v>4</v>
      </c>
      <c r="O3126" t="b">
        <v>0</v>
      </c>
      <c r="P3126" t="s">
        <v>8303</v>
      </c>
      <c r="Q3126" s="5">
        <f t="shared" si="194"/>
        <v>3.2499999999999997E-5</v>
      </c>
      <c r="R3126" s="6">
        <f t="shared" si="195"/>
        <v>6.5</v>
      </c>
      <c r="S3126" t="s">
        <v>8317</v>
      </c>
      <c r="T3126" t="s">
        <v>8357</v>
      </c>
    </row>
    <row r="3127" spans="1:20" x14ac:dyDescent="0.3">
      <c r="A3127">
        <v>3125</v>
      </c>
      <c r="B3127" s="3" t="s">
        <v>3125</v>
      </c>
      <c r="C3127" s="3" t="s">
        <v>7235</v>
      </c>
      <c r="D3127">
        <v>1500000</v>
      </c>
      <c r="E3127">
        <v>0</v>
      </c>
      <c r="F3127" t="s">
        <v>8220</v>
      </c>
      <c r="G3127" t="s">
        <v>8224</v>
      </c>
      <c r="H3127" t="s">
        <v>8246</v>
      </c>
      <c r="I3127">
        <v>1452142672</v>
      </c>
      <c r="J3127" s="10">
        <f t="shared" si="192"/>
        <v>42376.20685185185</v>
      </c>
      <c r="K3127">
        <v>1449550672</v>
      </c>
      <c r="L3127" s="10">
        <f t="shared" si="193"/>
        <v>42346.20685185185</v>
      </c>
      <c r="M3127" t="b">
        <v>0</v>
      </c>
      <c r="N3127">
        <v>0</v>
      </c>
      <c r="O3127" t="b">
        <v>0</v>
      </c>
      <c r="P3127" t="s">
        <v>8303</v>
      </c>
      <c r="Q3127" s="5">
        <f t="shared" si="194"/>
        <v>0</v>
      </c>
      <c r="R3127" s="6" t="e">
        <f t="shared" si="195"/>
        <v>#DIV/0!</v>
      </c>
      <c r="S3127" t="s">
        <v>8317</v>
      </c>
      <c r="T3127" t="s">
        <v>8357</v>
      </c>
    </row>
    <row r="3128" spans="1:20" ht="72" x14ac:dyDescent="0.3">
      <c r="A3128">
        <v>3126</v>
      </c>
      <c r="B3128" s="3" t="s">
        <v>3126</v>
      </c>
      <c r="C3128" s="3" t="s">
        <v>7236</v>
      </c>
      <c r="D3128">
        <v>25000</v>
      </c>
      <c r="E3128">
        <v>1040</v>
      </c>
      <c r="F3128" t="s">
        <v>8220</v>
      </c>
      <c r="G3128" t="s">
        <v>8224</v>
      </c>
      <c r="H3128" t="s">
        <v>8246</v>
      </c>
      <c r="I3128">
        <v>1459121162</v>
      </c>
      <c r="J3128" s="10">
        <f t="shared" si="192"/>
        <v>42456.976412037038</v>
      </c>
      <c r="K3128">
        <v>1456532762</v>
      </c>
      <c r="L3128" s="10">
        <f t="shared" si="193"/>
        <v>42427.01807870371</v>
      </c>
      <c r="M3128" t="b">
        <v>0</v>
      </c>
      <c r="N3128">
        <v>17</v>
      </c>
      <c r="O3128" t="b">
        <v>0</v>
      </c>
      <c r="P3128" t="s">
        <v>8303</v>
      </c>
      <c r="Q3128" s="5">
        <f t="shared" si="194"/>
        <v>4.1599999999999998E-2</v>
      </c>
      <c r="R3128" s="6">
        <f t="shared" si="195"/>
        <v>61.176470588235297</v>
      </c>
      <c r="S3128" t="s">
        <v>8317</v>
      </c>
      <c r="T3128" t="s">
        <v>8357</v>
      </c>
    </row>
    <row r="3129" spans="1:20" ht="43.2" x14ac:dyDescent="0.3">
      <c r="A3129">
        <v>3127</v>
      </c>
      <c r="B3129" s="3" t="s">
        <v>3127</v>
      </c>
      <c r="C3129" s="3" t="s">
        <v>7237</v>
      </c>
      <c r="D3129">
        <v>100000</v>
      </c>
      <c r="E3129">
        <v>0</v>
      </c>
      <c r="F3129" t="s">
        <v>8220</v>
      </c>
      <c r="G3129" t="s">
        <v>8224</v>
      </c>
      <c r="H3129" t="s">
        <v>8246</v>
      </c>
      <c r="I3129">
        <v>1425242029</v>
      </c>
      <c r="J3129" s="10">
        <f t="shared" si="192"/>
        <v>42064.856817129628</v>
      </c>
      <c r="K3129">
        <v>1422650029</v>
      </c>
      <c r="L3129" s="10">
        <f t="shared" si="193"/>
        <v>42034.856817129628</v>
      </c>
      <c r="M3129" t="b">
        <v>0</v>
      </c>
      <c r="N3129">
        <v>0</v>
      </c>
      <c r="O3129" t="b">
        <v>0</v>
      </c>
      <c r="P3129" t="s">
        <v>8303</v>
      </c>
      <c r="Q3129" s="5">
        <f t="shared" si="194"/>
        <v>0</v>
      </c>
      <c r="R3129" s="6" t="e">
        <f t="shared" si="195"/>
        <v>#DIV/0!</v>
      </c>
      <c r="S3129" t="s">
        <v>8317</v>
      </c>
      <c r="T3129" t="s">
        <v>8357</v>
      </c>
    </row>
    <row r="3130" spans="1:20" ht="43.2" x14ac:dyDescent="0.3">
      <c r="A3130">
        <v>3128</v>
      </c>
      <c r="B3130" s="3" t="s">
        <v>3128</v>
      </c>
      <c r="C3130" s="3" t="s">
        <v>7238</v>
      </c>
      <c r="D3130">
        <v>15000</v>
      </c>
      <c r="E3130">
        <v>16291</v>
      </c>
      <c r="F3130" t="s">
        <v>8222</v>
      </c>
      <c r="G3130" t="s">
        <v>8224</v>
      </c>
      <c r="H3130" t="s">
        <v>8246</v>
      </c>
      <c r="I3130">
        <v>1489690141</v>
      </c>
      <c r="J3130" s="10">
        <f t="shared" si="192"/>
        <v>42810.784039351856</v>
      </c>
      <c r="K3130">
        <v>1487101741</v>
      </c>
      <c r="L3130" s="10">
        <f t="shared" si="193"/>
        <v>42780.825706018513</v>
      </c>
      <c r="M3130" t="b">
        <v>0</v>
      </c>
      <c r="N3130">
        <v>117</v>
      </c>
      <c r="O3130" t="b">
        <v>0</v>
      </c>
      <c r="P3130" t="s">
        <v>8271</v>
      </c>
      <c r="Q3130" s="5">
        <f t="shared" si="194"/>
        <v>1.0860666666666667</v>
      </c>
      <c r="R3130" s="6">
        <f t="shared" si="195"/>
        <v>139.23931623931625</v>
      </c>
      <c r="S3130" t="s">
        <v>8317</v>
      </c>
      <c r="T3130" t="s">
        <v>8318</v>
      </c>
    </row>
    <row r="3131" spans="1:20" ht="43.2" x14ac:dyDescent="0.3">
      <c r="A3131">
        <v>3129</v>
      </c>
      <c r="B3131" s="3" t="s">
        <v>3129</v>
      </c>
      <c r="C3131" s="3" t="s">
        <v>7239</v>
      </c>
      <c r="D3131">
        <v>1250</v>
      </c>
      <c r="E3131">
        <v>10</v>
      </c>
      <c r="F3131" t="s">
        <v>8222</v>
      </c>
      <c r="G3131" t="s">
        <v>8224</v>
      </c>
      <c r="H3131" t="s">
        <v>8246</v>
      </c>
      <c r="I3131">
        <v>1492542819</v>
      </c>
      <c r="J3131" s="10">
        <f t="shared" si="192"/>
        <v>42843.801145833335</v>
      </c>
      <c r="K3131">
        <v>1489090419</v>
      </c>
      <c r="L3131" s="10">
        <f t="shared" si="193"/>
        <v>42803.842812499999</v>
      </c>
      <c r="M3131" t="b">
        <v>0</v>
      </c>
      <c r="N3131">
        <v>1</v>
      </c>
      <c r="O3131" t="b">
        <v>0</v>
      </c>
      <c r="P3131" t="s">
        <v>8271</v>
      </c>
      <c r="Q3131" s="5">
        <f t="shared" si="194"/>
        <v>8.0000000000000002E-3</v>
      </c>
      <c r="R3131" s="6">
        <f t="shared" si="195"/>
        <v>10</v>
      </c>
      <c r="S3131" t="s">
        <v>8317</v>
      </c>
      <c r="T3131" t="s">
        <v>8318</v>
      </c>
    </row>
    <row r="3132" spans="1:20" ht="43.2" x14ac:dyDescent="0.3">
      <c r="A3132">
        <v>3130</v>
      </c>
      <c r="B3132" s="3" t="s">
        <v>3130</v>
      </c>
      <c r="C3132" s="3" t="s">
        <v>7240</v>
      </c>
      <c r="D3132">
        <v>10000</v>
      </c>
      <c r="E3132">
        <v>375</v>
      </c>
      <c r="F3132" t="s">
        <v>8222</v>
      </c>
      <c r="G3132" t="s">
        <v>8224</v>
      </c>
      <c r="H3132" t="s">
        <v>8246</v>
      </c>
      <c r="I3132">
        <v>1492145940</v>
      </c>
      <c r="J3132" s="10">
        <f t="shared" si="192"/>
        <v>42839.207638888889</v>
      </c>
      <c r="K3132">
        <v>1489504916</v>
      </c>
      <c r="L3132" s="10">
        <f t="shared" si="193"/>
        <v>42808.640231481477</v>
      </c>
      <c r="M3132" t="b">
        <v>0</v>
      </c>
      <c r="N3132">
        <v>4</v>
      </c>
      <c r="O3132" t="b">
        <v>0</v>
      </c>
      <c r="P3132" t="s">
        <v>8271</v>
      </c>
      <c r="Q3132" s="5">
        <f t="shared" si="194"/>
        <v>3.7499999999999999E-2</v>
      </c>
      <c r="R3132" s="6">
        <f t="shared" si="195"/>
        <v>93.75</v>
      </c>
      <c r="S3132" t="s">
        <v>8317</v>
      </c>
      <c r="T3132" t="s">
        <v>8318</v>
      </c>
    </row>
    <row r="3133" spans="1:20" ht="28.8" x14ac:dyDescent="0.3">
      <c r="A3133">
        <v>3131</v>
      </c>
      <c r="B3133" s="3" t="s">
        <v>3131</v>
      </c>
      <c r="C3133" s="3" t="s">
        <v>7241</v>
      </c>
      <c r="D3133">
        <v>4100</v>
      </c>
      <c r="E3133">
        <v>645</v>
      </c>
      <c r="F3133" t="s">
        <v>8222</v>
      </c>
      <c r="G3133" t="s">
        <v>8224</v>
      </c>
      <c r="H3133" t="s">
        <v>8246</v>
      </c>
      <c r="I3133">
        <v>1491656045</v>
      </c>
      <c r="J3133" s="10">
        <f t="shared" si="192"/>
        <v>42833.537557870368</v>
      </c>
      <c r="K3133">
        <v>1489067645</v>
      </c>
      <c r="L3133" s="10">
        <f t="shared" si="193"/>
        <v>42803.579224537039</v>
      </c>
      <c r="M3133" t="b">
        <v>0</v>
      </c>
      <c r="N3133">
        <v>12</v>
      </c>
      <c r="O3133" t="b">
        <v>0</v>
      </c>
      <c r="P3133" t="s">
        <v>8271</v>
      </c>
      <c r="Q3133" s="5">
        <f t="shared" si="194"/>
        <v>0.15731707317073171</v>
      </c>
      <c r="R3133" s="6">
        <f t="shared" si="195"/>
        <v>53.75</v>
      </c>
      <c r="S3133" t="s">
        <v>8317</v>
      </c>
      <c r="T3133" t="s">
        <v>8318</v>
      </c>
    </row>
    <row r="3134" spans="1:20" ht="28.8" x14ac:dyDescent="0.3">
      <c r="A3134">
        <v>3132</v>
      </c>
      <c r="B3134" s="3" t="s">
        <v>3132</v>
      </c>
      <c r="C3134" s="3" t="s">
        <v>7242</v>
      </c>
      <c r="D3134">
        <v>30000</v>
      </c>
      <c r="E3134">
        <v>10</v>
      </c>
      <c r="F3134" t="s">
        <v>8222</v>
      </c>
      <c r="G3134" t="s">
        <v>8224</v>
      </c>
      <c r="H3134" t="s">
        <v>8246</v>
      </c>
      <c r="I3134">
        <v>1492759460</v>
      </c>
      <c r="J3134" s="10">
        <f t="shared" si="192"/>
        <v>42846.308564814812</v>
      </c>
      <c r="K3134">
        <v>1487579060</v>
      </c>
      <c r="L3134" s="10">
        <f t="shared" si="193"/>
        <v>42786.350231481483</v>
      </c>
      <c r="M3134" t="b">
        <v>0</v>
      </c>
      <c r="N3134">
        <v>1</v>
      </c>
      <c r="O3134" t="b">
        <v>0</v>
      </c>
      <c r="P3134" t="s">
        <v>8271</v>
      </c>
      <c r="Q3134" s="5">
        <f t="shared" si="194"/>
        <v>3.3333333333333332E-4</v>
      </c>
      <c r="R3134" s="6">
        <f t="shared" si="195"/>
        <v>10</v>
      </c>
      <c r="S3134" t="s">
        <v>8317</v>
      </c>
      <c r="T3134" t="s">
        <v>8318</v>
      </c>
    </row>
    <row r="3135" spans="1:20" ht="43.2" x14ac:dyDescent="0.3">
      <c r="A3135">
        <v>3133</v>
      </c>
      <c r="B3135" s="3" t="s">
        <v>3133</v>
      </c>
      <c r="C3135" s="3" t="s">
        <v>7243</v>
      </c>
      <c r="D3135">
        <v>500</v>
      </c>
      <c r="E3135">
        <v>540</v>
      </c>
      <c r="F3135" t="s">
        <v>8222</v>
      </c>
      <c r="G3135" t="s">
        <v>8225</v>
      </c>
      <c r="H3135" t="s">
        <v>8247</v>
      </c>
      <c r="I3135">
        <v>1490358834</v>
      </c>
      <c r="J3135" s="10">
        <f t="shared" si="192"/>
        <v>42818.523541666669</v>
      </c>
      <c r="K3135">
        <v>1487770434</v>
      </c>
      <c r="L3135" s="10">
        <f t="shared" si="193"/>
        <v>42788.565208333333</v>
      </c>
      <c r="M3135" t="b">
        <v>0</v>
      </c>
      <c r="N3135">
        <v>16</v>
      </c>
      <c r="O3135" t="b">
        <v>0</v>
      </c>
      <c r="P3135" t="s">
        <v>8271</v>
      </c>
      <c r="Q3135" s="5">
        <f t="shared" si="194"/>
        <v>1.08</v>
      </c>
      <c r="R3135" s="6">
        <f t="shared" si="195"/>
        <v>33.75</v>
      </c>
      <c r="S3135" t="s">
        <v>8317</v>
      </c>
      <c r="T3135" t="s">
        <v>8318</v>
      </c>
    </row>
    <row r="3136" spans="1:20" ht="43.2" x14ac:dyDescent="0.3">
      <c r="A3136">
        <v>3134</v>
      </c>
      <c r="B3136" s="3" t="s">
        <v>3134</v>
      </c>
      <c r="C3136" s="3" t="s">
        <v>7244</v>
      </c>
      <c r="D3136">
        <v>1000</v>
      </c>
      <c r="E3136">
        <v>225</v>
      </c>
      <c r="F3136" t="s">
        <v>8222</v>
      </c>
      <c r="G3136" t="s">
        <v>8225</v>
      </c>
      <c r="H3136" t="s">
        <v>8247</v>
      </c>
      <c r="I3136">
        <v>1490631419</v>
      </c>
      <c r="J3136" s="10">
        <f t="shared" si="192"/>
        <v>42821.678460648152</v>
      </c>
      <c r="K3136">
        <v>1488820619</v>
      </c>
      <c r="L3136" s="10">
        <f t="shared" si="193"/>
        <v>42800.720127314817</v>
      </c>
      <c r="M3136" t="b">
        <v>0</v>
      </c>
      <c r="N3136">
        <v>12</v>
      </c>
      <c r="O3136" t="b">
        <v>0</v>
      </c>
      <c r="P3136" t="s">
        <v>8271</v>
      </c>
      <c r="Q3136" s="5">
        <f t="shared" si="194"/>
        <v>0.22500000000000001</v>
      </c>
      <c r="R3136" s="6">
        <f t="shared" si="195"/>
        <v>18.75</v>
      </c>
      <c r="S3136" t="s">
        <v>8317</v>
      </c>
      <c r="T3136" t="s">
        <v>8318</v>
      </c>
    </row>
    <row r="3137" spans="1:20" ht="43.2" x14ac:dyDescent="0.3">
      <c r="A3137">
        <v>3135</v>
      </c>
      <c r="B3137" s="3" t="s">
        <v>3135</v>
      </c>
      <c r="C3137" s="3" t="s">
        <v>7245</v>
      </c>
      <c r="D3137">
        <v>777</v>
      </c>
      <c r="E3137">
        <v>162</v>
      </c>
      <c r="F3137" t="s">
        <v>8222</v>
      </c>
      <c r="G3137" t="s">
        <v>8224</v>
      </c>
      <c r="H3137" t="s">
        <v>8246</v>
      </c>
      <c r="I3137">
        <v>1491277121</v>
      </c>
      <c r="J3137" s="10">
        <f t="shared" si="192"/>
        <v>42829.151863425926</v>
      </c>
      <c r="K3137">
        <v>1489376321</v>
      </c>
      <c r="L3137" s="10">
        <f t="shared" si="193"/>
        <v>42807.151863425926</v>
      </c>
      <c r="M3137" t="b">
        <v>0</v>
      </c>
      <c r="N3137">
        <v>7</v>
      </c>
      <c r="O3137" t="b">
        <v>0</v>
      </c>
      <c r="P3137" t="s">
        <v>8271</v>
      </c>
      <c r="Q3137" s="5">
        <f t="shared" si="194"/>
        <v>0.20849420849420849</v>
      </c>
      <c r="R3137" s="6">
        <f t="shared" si="195"/>
        <v>23.142857142857142</v>
      </c>
      <c r="S3137" t="s">
        <v>8317</v>
      </c>
      <c r="T3137" t="s">
        <v>8318</v>
      </c>
    </row>
    <row r="3138" spans="1:20" ht="43.2" x14ac:dyDescent="0.3">
      <c r="A3138">
        <v>3136</v>
      </c>
      <c r="B3138" s="3" t="s">
        <v>3136</v>
      </c>
      <c r="C3138" s="3" t="s">
        <v>7246</v>
      </c>
      <c r="D3138">
        <v>500</v>
      </c>
      <c r="E3138">
        <v>639</v>
      </c>
      <c r="F3138" t="s">
        <v>8222</v>
      </c>
      <c r="G3138" t="s">
        <v>8225</v>
      </c>
      <c r="H3138" t="s">
        <v>8247</v>
      </c>
      <c r="I3138">
        <v>1491001140</v>
      </c>
      <c r="J3138" s="10">
        <f t="shared" si="192"/>
        <v>42825.957638888889</v>
      </c>
      <c r="K3138">
        <v>1487847954</v>
      </c>
      <c r="L3138" s="10">
        <f t="shared" si="193"/>
        <v>42789.462430555555</v>
      </c>
      <c r="M3138" t="b">
        <v>0</v>
      </c>
      <c r="N3138">
        <v>22</v>
      </c>
      <c r="O3138" t="b">
        <v>0</v>
      </c>
      <c r="P3138" t="s">
        <v>8271</v>
      </c>
      <c r="Q3138" s="5">
        <f t="shared" si="194"/>
        <v>1.278</v>
      </c>
      <c r="R3138" s="6">
        <f t="shared" si="195"/>
        <v>29.045454545454547</v>
      </c>
      <c r="S3138" t="s">
        <v>8317</v>
      </c>
      <c r="T3138" t="s">
        <v>8318</v>
      </c>
    </row>
    <row r="3139" spans="1:20" ht="28.8" x14ac:dyDescent="0.3">
      <c r="A3139">
        <v>3137</v>
      </c>
      <c r="B3139" s="3" t="s">
        <v>3137</v>
      </c>
      <c r="C3139" s="3" t="s">
        <v>7247</v>
      </c>
      <c r="D3139">
        <v>1500</v>
      </c>
      <c r="E3139">
        <v>50</v>
      </c>
      <c r="F3139" t="s">
        <v>8222</v>
      </c>
      <c r="G3139" t="s">
        <v>8224</v>
      </c>
      <c r="H3139" t="s">
        <v>8246</v>
      </c>
      <c r="I3139">
        <v>1493838720</v>
      </c>
      <c r="J3139" s="10">
        <f t="shared" ref="J3139:J3202" si="196">(((I3139/60)/60)/24)+DATE(1970,1,1)</f>
        <v>42858.8</v>
      </c>
      <c r="K3139">
        <v>1489439669</v>
      </c>
      <c r="L3139" s="10">
        <f t="shared" ref="L3139:L3202" si="197">(((K3139/60)/60)/24)+DATE(1970,1,1)</f>
        <v>42807.885057870371</v>
      </c>
      <c r="M3139" t="b">
        <v>0</v>
      </c>
      <c r="N3139">
        <v>1</v>
      </c>
      <c r="O3139" t="b">
        <v>0</v>
      </c>
      <c r="P3139" t="s">
        <v>8271</v>
      </c>
      <c r="Q3139" s="5">
        <f t="shared" ref="Q3139:Q3202" si="198">E3139/D3139</f>
        <v>3.3333333333333333E-2</v>
      </c>
      <c r="R3139" s="6">
        <f t="shared" ref="R3139:R3202" si="199">E3139/N3139</f>
        <v>50</v>
      </c>
      <c r="S3139" t="s">
        <v>8317</v>
      </c>
      <c r="T3139" t="s">
        <v>8318</v>
      </c>
    </row>
    <row r="3140" spans="1:20" ht="57.6" x14ac:dyDescent="0.3">
      <c r="A3140">
        <v>3138</v>
      </c>
      <c r="B3140" s="3" t="s">
        <v>3138</v>
      </c>
      <c r="C3140" s="3" t="s">
        <v>7248</v>
      </c>
      <c r="D3140">
        <v>200</v>
      </c>
      <c r="E3140">
        <v>0</v>
      </c>
      <c r="F3140" t="s">
        <v>8222</v>
      </c>
      <c r="G3140" t="s">
        <v>8225</v>
      </c>
      <c r="H3140" t="s">
        <v>8247</v>
      </c>
      <c r="I3140">
        <v>1491233407</v>
      </c>
      <c r="J3140" s="10">
        <f t="shared" si="196"/>
        <v>42828.645914351851</v>
      </c>
      <c r="K3140">
        <v>1489591807</v>
      </c>
      <c r="L3140" s="10">
        <f t="shared" si="197"/>
        <v>42809.645914351851</v>
      </c>
      <c r="M3140" t="b">
        <v>0</v>
      </c>
      <c r="N3140">
        <v>0</v>
      </c>
      <c r="O3140" t="b">
        <v>0</v>
      </c>
      <c r="P3140" t="s">
        <v>8271</v>
      </c>
      <c r="Q3140" s="5">
        <f t="shared" si="198"/>
        <v>0</v>
      </c>
      <c r="R3140" s="6" t="e">
        <f t="shared" si="199"/>
        <v>#DIV/0!</v>
      </c>
      <c r="S3140" t="s">
        <v>8317</v>
      </c>
      <c r="T3140" t="s">
        <v>8318</v>
      </c>
    </row>
    <row r="3141" spans="1:20" ht="43.2" x14ac:dyDescent="0.3">
      <c r="A3141">
        <v>3139</v>
      </c>
      <c r="B3141" s="3" t="s">
        <v>3139</v>
      </c>
      <c r="C3141" s="3" t="s">
        <v>7249</v>
      </c>
      <c r="D3141">
        <v>50000</v>
      </c>
      <c r="E3141">
        <v>2700</v>
      </c>
      <c r="F3141" t="s">
        <v>8222</v>
      </c>
      <c r="G3141" t="s">
        <v>8238</v>
      </c>
      <c r="H3141" t="s">
        <v>8256</v>
      </c>
      <c r="I3141">
        <v>1490416380</v>
      </c>
      <c r="J3141" s="10">
        <f t="shared" si="196"/>
        <v>42819.189583333333</v>
      </c>
      <c r="K3141">
        <v>1487485760</v>
      </c>
      <c r="L3141" s="10">
        <f t="shared" si="197"/>
        <v>42785.270370370374</v>
      </c>
      <c r="M3141" t="b">
        <v>0</v>
      </c>
      <c r="N3141">
        <v>6</v>
      </c>
      <c r="O3141" t="b">
        <v>0</v>
      </c>
      <c r="P3141" t="s">
        <v>8271</v>
      </c>
      <c r="Q3141" s="5">
        <f t="shared" si="198"/>
        <v>5.3999999999999999E-2</v>
      </c>
      <c r="R3141" s="6">
        <f t="shared" si="199"/>
        <v>450</v>
      </c>
      <c r="S3141" t="s">
        <v>8317</v>
      </c>
      <c r="T3141" t="s">
        <v>8318</v>
      </c>
    </row>
    <row r="3142" spans="1:20" ht="57.6" x14ac:dyDescent="0.3">
      <c r="A3142">
        <v>3140</v>
      </c>
      <c r="B3142" s="3" t="s">
        <v>3140</v>
      </c>
      <c r="C3142" s="3" t="s">
        <v>7250</v>
      </c>
      <c r="D3142">
        <v>10000</v>
      </c>
      <c r="E3142">
        <v>96</v>
      </c>
      <c r="F3142" t="s">
        <v>8222</v>
      </c>
      <c r="G3142" t="s">
        <v>8230</v>
      </c>
      <c r="H3142" t="s">
        <v>8249</v>
      </c>
      <c r="I3142">
        <v>1491581703</v>
      </c>
      <c r="J3142" s="10">
        <f t="shared" si="196"/>
        <v>42832.677118055552</v>
      </c>
      <c r="K3142">
        <v>1488993303</v>
      </c>
      <c r="L3142" s="10">
        <f t="shared" si="197"/>
        <v>42802.718784722223</v>
      </c>
      <c r="M3142" t="b">
        <v>0</v>
      </c>
      <c r="N3142">
        <v>4</v>
      </c>
      <c r="O3142" t="b">
        <v>0</v>
      </c>
      <c r="P3142" t="s">
        <v>8271</v>
      </c>
      <c r="Q3142" s="5">
        <f t="shared" si="198"/>
        <v>9.5999999999999992E-3</v>
      </c>
      <c r="R3142" s="6">
        <f t="shared" si="199"/>
        <v>24</v>
      </c>
      <c r="S3142" t="s">
        <v>8317</v>
      </c>
      <c r="T3142" t="s">
        <v>8318</v>
      </c>
    </row>
    <row r="3143" spans="1:20" ht="57.6" x14ac:dyDescent="0.3">
      <c r="A3143">
        <v>3141</v>
      </c>
      <c r="B3143" s="3" t="s">
        <v>3141</v>
      </c>
      <c r="C3143" s="3" t="s">
        <v>7251</v>
      </c>
      <c r="D3143">
        <v>500</v>
      </c>
      <c r="E3143">
        <v>258</v>
      </c>
      <c r="F3143" t="s">
        <v>8222</v>
      </c>
      <c r="G3143" t="s">
        <v>8233</v>
      </c>
      <c r="H3143" t="s">
        <v>8249</v>
      </c>
      <c r="I3143">
        <v>1492372800</v>
      </c>
      <c r="J3143" s="10">
        <f t="shared" si="196"/>
        <v>42841.833333333328</v>
      </c>
      <c r="K3143">
        <v>1488823488</v>
      </c>
      <c r="L3143" s="10">
        <f t="shared" si="197"/>
        <v>42800.753333333334</v>
      </c>
      <c r="M3143" t="b">
        <v>0</v>
      </c>
      <c r="N3143">
        <v>8</v>
      </c>
      <c r="O3143" t="b">
        <v>0</v>
      </c>
      <c r="P3143" t="s">
        <v>8271</v>
      </c>
      <c r="Q3143" s="5">
        <f t="shared" si="198"/>
        <v>0.51600000000000001</v>
      </c>
      <c r="R3143" s="6">
        <f t="shared" si="199"/>
        <v>32.25</v>
      </c>
      <c r="S3143" t="s">
        <v>8317</v>
      </c>
      <c r="T3143" t="s">
        <v>8318</v>
      </c>
    </row>
    <row r="3144" spans="1:20" ht="43.2" x14ac:dyDescent="0.3">
      <c r="A3144">
        <v>3142</v>
      </c>
      <c r="B3144" s="3" t="s">
        <v>3142</v>
      </c>
      <c r="C3144" s="3" t="s">
        <v>7252</v>
      </c>
      <c r="D3144">
        <v>2750</v>
      </c>
      <c r="E3144">
        <v>45</v>
      </c>
      <c r="F3144" t="s">
        <v>8222</v>
      </c>
      <c r="G3144" t="s">
        <v>8225</v>
      </c>
      <c r="H3144" t="s">
        <v>8247</v>
      </c>
      <c r="I3144">
        <v>1489922339</v>
      </c>
      <c r="J3144" s="10">
        <f t="shared" si="196"/>
        <v>42813.471516203703</v>
      </c>
      <c r="K3144">
        <v>1487333939</v>
      </c>
      <c r="L3144" s="10">
        <f t="shared" si="197"/>
        <v>42783.513182870374</v>
      </c>
      <c r="M3144" t="b">
        <v>0</v>
      </c>
      <c r="N3144">
        <v>3</v>
      </c>
      <c r="O3144" t="b">
        <v>0</v>
      </c>
      <c r="P3144" t="s">
        <v>8271</v>
      </c>
      <c r="Q3144" s="5">
        <f t="shared" si="198"/>
        <v>1.6363636363636365E-2</v>
      </c>
      <c r="R3144" s="6">
        <f t="shared" si="199"/>
        <v>15</v>
      </c>
      <c r="S3144" t="s">
        <v>8317</v>
      </c>
      <c r="T3144" t="s">
        <v>8318</v>
      </c>
    </row>
    <row r="3145" spans="1:20" ht="57.6" x14ac:dyDescent="0.3">
      <c r="A3145">
        <v>3143</v>
      </c>
      <c r="B3145" s="3" t="s">
        <v>3143</v>
      </c>
      <c r="C3145" s="3" t="s">
        <v>7253</v>
      </c>
      <c r="D3145">
        <v>700</v>
      </c>
      <c r="E3145">
        <v>0</v>
      </c>
      <c r="F3145" t="s">
        <v>8222</v>
      </c>
      <c r="G3145" t="s">
        <v>8225</v>
      </c>
      <c r="H3145" t="s">
        <v>8247</v>
      </c>
      <c r="I3145">
        <v>1491726956</v>
      </c>
      <c r="J3145" s="10">
        <f t="shared" si="196"/>
        <v>42834.358287037037</v>
      </c>
      <c r="K3145">
        <v>1489480556</v>
      </c>
      <c r="L3145" s="10">
        <f t="shared" si="197"/>
        <v>42808.358287037037</v>
      </c>
      <c r="M3145" t="b">
        <v>0</v>
      </c>
      <c r="N3145">
        <v>0</v>
      </c>
      <c r="O3145" t="b">
        <v>0</v>
      </c>
      <c r="P3145" t="s">
        <v>8271</v>
      </c>
      <c r="Q3145" s="5">
        <f t="shared" si="198"/>
        <v>0</v>
      </c>
      <c r="R3145" s="6" t="e">
        <f t="shared" si="199"/>
        <v>#DIV/0!</v>
      </c>
      <c r="S3145" t="s">
        <v>8317</v>
      </c>
      <c r="T3145" t="s">
        <v>8318</v>
      </c>
    </row>
    <row r="3146" spans="1:20" ht="57.6" x14ac:dyDescent="0.3">
      <c r="A3146">
        <v>3144</v>
      </c>
      <c r="B3146" s="3" t="s">
        <v>3144</v>
      </c>
      <c r="C3146" s="3" t="s">
        <v>7254</v>
      </c>
      <c r="D3146">
        <v>10000</v>
      </c>
      <c r="E3146">
        <v>7540</v>
      </c>
      <c r="F3146" t="s">
        <v>8222</v>
      </c>
      <c r="G3146" t="s">
        <v>8224</v>
      </c>
      <c r="H3146" t="s">
        <v>8246</v>
      </c>
      <c r="I3146">
        <v>1489903200</v>
      </c>
      <c r="J3146" s="10">
        <f t="shared" si="196"/>
        <v>42813.25</v>
      </c>
      <c r="K3146">
        <v>1488459307</v>
      </c>
      <c r="L3146" s="10">
        <f t="shared" si="197"/>
        <v>42796.538275462968</v>
      </c>
      <c r="M3146" t="b">
        <v>0</v>
      </c>
      <c r="N3146">
        <v>30</v>
      </c>
      <c r="O3146" t="b">
        <v>0</v>
      </c>
      <c r="P3146" t="s">
        <v>8271</v>
      </c>
      <c r="Q3146" s="5">
        <f t="shared" si="198"/>
        <v>0.754</v>
      </c>
      <c r="R3146" s="6">
        <f t="shared" si="199"/>
        <v>251.33333333333334</v>
      </c>
      <c r="S3146" t="s">
        <v>8317</v>
      </c>
      <c r="T3146" t="s">
        <v>8318</v>
      </c>
    </row>
    <row r="3147" spans="1:20" ht="43.2" x14ac:dyDescent="0.3">
      <c r="A3147">
        <v>3145</v>
      </c>
      <c r="B3147" s="3" t="s">
        <v>3145</v>
      </c>
      <c r="C3147" s="3" t="s">
        <v>7255</v>
      </c>
      <c r="D3147">
        <v>25000</v>
      </c>
      <c r="E3147">
        <v>0</v>
      </c>
      <c r="F3147" t="s">
        <v>8222</v>
      </c>
      <c r="G3147" t="s">
        <v>8224</v>
      </c>
      <c r="H3147" t="s">
        <v>8246</v>
      </c>
      <c r="I3147">
        <v>1490659134</v>
      </c>
      <c r="J3147" s="10">
        <f t="shared" si="196"/>
        <v>42821.999236111107</v>
      </c>
      <c r="K3147">
        <v>1485478734</v>
      </c>
      <c r="L3147" s="10">
        <f t="shared" si="197"/>
        <v>42762.040902777779</v>
      </c>
      <c r="M3147" t="b">
        <v>0</v>
      </c>
      <c r="N3147">
        <v>0</v>
      </c>
      <c r="O3147" t="b">
        <v>0</v>
      </c>
      <c r="P3147" t="s">
        <v>8271</v>
      </c>
      <c r="Q3147" s="5">
        <f t="shared" si="198"/>
        <v>0</v>
      </c>
      <c r="R3147" s="6" t="e">
        <f t="shared" si="199"/>
        <v>#DIV/0!</v>
      </c>
      <c r="S3147" t="s">
        <v>8317</v>
      </c>
      <c r="T3147" t="s">
        <v>8318</v>
      </c>
    </row>
    <row r="3148" spans="1:20" ht="43.2" x14ac:dyDescent="0.3">
      <c r="A3148">
        <v>3146</v>
      </c>
      <c r="B3148" s="3" t="s">
        <v>3146</v>
      </c>
      <c r="C3148" s="3" t="s">
        <v>7256</v>
      </c>
      <c r="D3148">
        <v>50000</v>
      </c>
      <c r="E3148">
        <v>5250</v>
      </c>
      <c r="F3148" t="s">
        <v>8222</v>
      </c>
      <c r="G3148" t="s">
        <v>8238</v>
      </c>
      <c r="H3148" t="s">
        <v>8256</v>
      </c>
      <c r="I3148">
        <v>1492356166</v>
      </c>
      <c r="J3148" s="10">
        <f t="shared" si="196"/>
        <v>42841.640810185185</v>
      </c>
      <c r="K3148">
        <v>1488471766</v>
      </c>
      <c r="L3148" s="10">
        <f t="shared" si="197"/>
        <v>42796.682476851856</v>
      </c>
      <c r="M3148" t="b">
        <v>0</v>
      </c>
      <c r="N3148">
        <v>12</v>
      </c>
      <c r="O3148" t="b">
        <v>0</v>
      </c>
      <c r="P3148" t="s">
        <v>8271</v>
      </c>
      <c r="Q3148" s="5">
        <f t="shared" si="198"/>
        <v>0.105</v>
      </c>
      <c r="R3148" s="6">
        <f t="shared" si="199"/>
        <v>437.5</v>
      </c>
      <c r="S3148" t="s">
        <v>8317</v>
      </c>
      <c r="T3148" t="s">
        <v>8318</v>
      </c>
    </row>
    <row r="3149" spans="1:20" ht="43.2" x14ac:dyDescent="0.3">
      <c r="A3149">
        <v>3147</v>
      </c>
      <c r="B3149" s="3" t="s">
        <v>3147</v>
      </c>
      <c r="C3149" s="3" t="s">
        <v>7257</v>
      </c>
      <c r="D3149">
        <v>20000</v>
      </c>
      <c r="E3149">
        <v>23505</v>
      </c>
      <c r="F3149" t="s">
        <v>8219</v>
      </c>
      <c r="G3149" t="s">
        <v>8224</v>
      </c>
      <c r="H3149" t="s">
        <v>8246</v>
      </c>
      <c r="I3149">
        <v>1415319355</v>
      </c>
      <c r="J3149" s="10">
        <f t="shared" si="196"/>
        <v>41950.011053240742</v>
      </c>
      <c r="K3149">
        <v>1411859755</v>
      </c>
      <c r="L3149" s="10">
        <f t="shared" si="197"/>
        <v>41909.969386574077</v>
      </c>
      <c r="M3149" t="b">
        <v>1</v>
      </c>
      <c r="N3149">
        <v>213</v>
      </c>
      <c r="O3149" t="b">
        <v>1</v>
      </c>
      <c r="P3149" t="s">
        <v>8271</v>
      </c>
      <c r="Q3149" s="5">
        <f t="shared" si="198"/>
        <v>1.1752499999999999</v>
      </c>
      <c r="R3149" s="6">
        <f t="shared" si="199"/>
        <v>110.35211267605634</v>
      </c>
      <c r="S3149" t="s">
        <v>8317</v>
      </c>
      <c r="T3149" t="s">
        <v>8318</v>
      </c>
    </row>
    <row r="3150" spans="1:20" ht="28.8" x14ac:dyDescent="0.3">
      <c r="A3150">
        <v>3148</v>
      </c>
      <c r="B3150" s="3" t="s">
        <v>3148</v>
      </c>
      <c r="C3150" s="3" t="s">
        <v>7258</v>
      </c>
      <c r="D3150">
        <v>1800</v>
      </c>
      <c r="E3150">
        <v>2361</v>
      </c>
      <c r="F3150" t="s">
        <v>8219</v>
      </c>
      <c r="G3150" t="s">
        <v>8224</v>
      </c>
      <c r="H3150" t="s">
        <v>8246</v>
      </c>
      <c r="I3150">
        <v>1412136000</v>
      </c>
      <c r="J3150" s="10">
        <f t="shared" si="196"/>
        <v>41913.166666666664</v>
      </c>
      <c r="K3150">
        <v>1410278284</v>
      </c>
      <c r="L3150" s="10">
        <f t="shared" si="197"/>
        <v>41891.665324074071</v>
      </c>
      <c r="M3150" t="b">
        <v>1</v>
      </c>
      <c r="N3150">
        <v>57</v>
      </c>
      <c r="O3150" t="b">
        <v>1</v>
      </c>
      <c r="P3150" t="s">
        <v>8271</v>
      </c>
      <c r="Q3150" s="5">
        <f t="shared" si="198"/>
        <v>1.3116666666666668</v>
      </c>
      <c r="R3150" s="6">
        <f t="shared" si="199"/>
        <v>41.421052631578945</v>
      </c>
      <c r="S3150" t="s">
        <v>8317</v>
      </c>
      <c r="T3150" t="s">
        <v>8318</v>
      </c>
    </row>
    <row r="3151" spans="1:20" ht="43.2" x14ac:dyDescent="0.3">
      <c r="A3151">
        <v>3149</v>
      </c>
      <c r="B3151" s="3" t="s">
        <v>3149</v>
      </c>
      <c r="C3151" s="3" t="s">
        <v>7259</v>
      </c>
      <c r="D3151">
        <v>1250</v>
      </c>
      <c r="E3151">
        <v>1300</v>
      </c>
      <c r="F3151" t="s">
        <v>8219</v>
      </c>
      <c r="G3151" t="s">
        <v>8224</v>
      </c>
      <c r="H3151" t="s">
        <v>8246</v>
      </c>
      <c r="I3151">
        <v>1354845600</v>
      </c>
      <c r="J3151" s="10">
        <f t="shared" si="196"/>
        <v>41250.083333333336</v>
      </c>
      <c r="K3151">
        <v>1352766300</v>
      </c>
      <c r="L3151" s="10">
        <f t="shared" si="197"/>
        <v>41226.017361111109</v>
      </c>
      <c r="M3151" t="b">
        <v>1</v>
      </c>
      <c r="N3151">
        <v>25</v>
      </c>
      <c r="O3151" t="b">
        <v>1</v>
      </c>
      <c r="P3151" t="s">
        <v>8271</v>
      </c>
      <c r="Q3151" s="5">
        <f t="shared" si="198"/>
        <v>1.04</v>
      </c>
      <c r="R3151" s="6">
        <f t="shared" si="199"/>
        <v>52</v>
      </c>
      <c r="S3151" t="s">
        <v>8317</v>
      </c>
      <c r="T3151" t="s">
        <v>8318</v>
      </c>
    </row>
    <row r="3152" spans="1:20" ht="57.6" x14ac:dyDescent="0.3">
      <c r="A3152">
        <v>3150</v>
      </c>
      <c r="B3152" s="3" t="s">
        <v>3150</v>
      </c>
      <c r="C3152" s="3" t="s">
        <v>7260</v>
      </c>
      <c r="D3152">
        <v>3500</v>
      </c>
      <c r="E3152">
        <v>3535</v>
      </c>
      <c r="F3152" t="s">
        <v>8219</v>
      </c>
      <c r="G3152" t="s">
        <v>8224</v>
      </c>
      <c r="H3152" t="s">
        <v>8246</v>
      </c>
      <c r="I3152">
        <v>1295928000</v>
      </c>
      <c r="J3152" s="10">
        <f t="shared" si="196"/>
        <v>40568.166666666664</v>
      </c>
      <c r="K3152">
        <v>1288160403</v>
      </c>
      <c r="L3152" s="10">
        <f t="shared" si="197"/>
        <v>40478.263923611114</v>
      </c>
      <c r="M3152" t="b">
        <v>1</v>
      </c>
      <c r="N3152">
        <v>104</v>
      </c>
      <c r="O3152" t="b">
        <v>1</v>
      </c>
      <c r="P3152" t="s">
        <v>8271</v>
      </c>
      <c r="Q3152" s="5">
        <f t="shared" si="198"/>
        <v>1.01</v>
      </c>
      <c r="R3152" s="6">
        <f t="shared" si="199"/>
        <v>33.990384615384613</v>
      </c>
      <c r="S3152" t="s">
        <v>8317</v>
      </c>
      <c r="T3152" t="s">
        <v>8318</v>
      </c>
    </row>
    <row r="3153" spans="1:20" ht="43.2" x14ac:dyDescent="0.3">
      <c r="A3153">
        <v>3151</v>
      </c>
      <c r="B3153" s="3" t="s">
        <v>3151</v>
      </c>
      <c r="C3153" s="3" t="s">
        <v>7261</v>
      </c>
      <c r="D3153">
        <v>3500</v>
      </c>
      <c r="E3153">
        <v>3514</v>
      </c>
      <c r="F3153" t="s">
        <v>8219</v>
      </c>
      <c r="G3153" t="s">
        <v>8224</v>
      </c>
      <c r="H3153" t="s">
        <v>8246</v>
      </c>
      <c r="I3153">
        <v>1410379774</v>
      </c>
      <c r="J3153" s="10">
        <f t="shared" si="196"/>
        <v>41892.83997685185</v>
      </c>
      <c r="K3153">
        <v>1407787774</v>
      </c>
      <c r="L3153" s="10">
        <f t="shared" si="197"/>
        <v>41862.83997685185</v>
      </c>
      <c r="M3153" t="b">
        <v>1</v>
      </c>
      <c r="N3153">
        <v>34</v>
      </c>
      <c r="O3153" t="b">
        <v>1</v>
      </c>
      <c r="P3153" t="s">
        <v>8271</v>
      </c>
      <c r="Q3153" s="5">
        <f t="shared" si="198"/>
        <v>1.004</v>
      </c>
      <c r="R3153" s="6">
        <f t="shared" si="199"/>
        <v>103.35294117647059</v>
      </c>
      <c r="S3153" t="s">
        <v>8317</v>
      </c>
      <c r="T3153" t="s">
        <v>8318</v>
      </c>
    </row>
    <row r="3154" spans="1:20" ht="43.2" x14ac:dyDescent="0.3">
      <c r="A3154">
        <v>3152</v>
      </c>
      <c r="B3154" s="3" t="s">
        <v>3152</v>
      </c>
      <c r="C3154" s="3" t="s">
        <v>7262</v>
      </c>
      <c r="D3154">
        <v>2200</v>
      </c>
      <c r="E3154">
        <v>2331</v>
      </c>
      <c r="F3154" t="s">
        <v>8219</v>
      </c>
      <c r="G3154" t="s">
        <v>8225</v>
      </c>
      <c r="H3154" t="s">
        <v>8247</v>
      </c>
      <c r="I3154">
        <v>1383425367</v>
      </c>
      <c r="J3154" s="10">
        <f t="shared" si="196"/>
        <v>41580.867673611108</v>
      </c>
      <c r="K3154">
        <v>1380833367</v>
      </c>
      <c r="L3154" s="10">
        <f t="shared" si="197"/>
        <v>41550.867673611108</v>
      </c>
      <c r="M3154" t="b">
        <v>1</v>
      </c>
      <c r="N3154">
        <v>67</v>
      </c>
      <c r="O3154" t="b">
        <v>1</v>
      </c>
      <c r="P3154" t="s">
        <v>8271</v>
      </c>
      <c r="Q3154" s="5">
        <f t="shared" si="198"/>
        <v>1.0595454545454546</v>
      </c>
      <c r="R3154" s="6">
        <f t="shared" si="199"/>
        <v>34.791044776119406</v>
      </c>
      <c r="S3154" t="s">
        <v>8317</v>
      </c>
      <c r="T3154" t="s">
        <v>8318</v>
      </c>
    </row>
    <row r="3155" spans="1:20" ht="43.2" x14ac:dyDescent="0.3">
      <c r="A3155">
        <v>3153</v>
      </c>
      <c r="B3155" s="3" t="s">
        <v>3153</v>
      </c>
      <c r="C3155" s="3" t="s">
        <v>7263</v>
      </c>
      <c r="D3155">
        <v>3000</v>
      </c>
      <c r="E3155">
        <v>10067.5</v>
      </c>
      <c r="F3155" t="s">
        <v>8219</v>
      </c>
      <c r="G3155" t="s">
        <v>8224</v>
      </c>
      <c r="H3155" t="s">
        <v>8246</v>
      </c>
      <c r="I3155">
        <v>1304225940</v>
      </c>
      <c r="J3155" s="10">
        <f t="shared" si="196"/>
        <v>40664.207638888889</v>
      </c>
      <c r="K3155">
        <v>1301542937</v>
      </c>
      <c r="L3155" s="10">
        <f t="shared" si="197"/>
        <v>40633.154363425929</v>
      </c>
      <c r="M3155" t="b">
        <v>1</v>
      </c>
      <c r="N3155">
        <v>241</v>
      </c>
      <c r="O3155" t="b">
        <v>1</v>
      </c>
      <c r="P3155" t="s">
        <v>8271</v>
      </c>
      <c r="Q3155" s="5">
        <f t="shared" si="198"/>
        <v>3.3558333333333334</v>
      </c>
      <c r="R3155" s="6">
        <f t="shared" si="199"/>
        <v>41.773858921161825</v>
      </c>
      <c r="S3155" t="s">
        <v>8317</v>
      </c>
      <c r="T3155" t="s">
        <v>8318</v>
      </c>
    </row>
    <row r="3156" spans="1:20" ht="43.2" x14ac:dyDescent="0.3">
      <c r="A3156">
        <v>3154</v>
      </c>
      <c r="B3156" s="3" t="s">
        <v>3154</v>
      </c>
      <c r="C3156" s="3" t="s">
        <v>7264</v>
      </c>
      <c r="D3156">
        <v>7000</v>
      </c>
      <c r="E3156">
        <v>7905</v>
      </c>
      <c r="F3156" t="s">
        <v>8219</v>
      </c>
      <c r="G3156" t="s">
        <v>8224</v>
      </c>
      <c r="H3156" t="s">
        <v>8246</v>
      </c>
      <c r="I3156">
        <v>1333310458</v>
      </c>
      <c r="J3156" s="10">
        <f t="shared" si="196"/>
        <v>41000.834004629629</v>
      </c>
      <c r="K3156">
        <v>1330722058</v>
      </c>
      <c r="L3156" s="10">
        <f t="shared" si="197"/>
        <v>40970.875671296293</v>
      </c>
      <c r="M3156" t="b">
        <v>1</v>
      </c>
      <c r="N3156">
        <v>123</v>
      </c>
      <c r="O3156" t="b">
        <v>1</v>
      </c>
      <c r="P3156" t="s">
        <v>8271</v>
      </c>
      <c r="Q3156" s="5">
        <f t="shared" si="198"/>
        <v>1.1292857142857142</v>
      </c>
      <c r="R3156" s="6">
        <f t="shared" si="199"/>
        <v>64.268292682926827</v>
      </c>
      <c r="S3156" t="s">
        <v>8317</v>
      </c>
      <c r="T3156" t="s">
        <v>8318</v>
      </c>
    </row>
    <row r="3157" spans="1:20" ht="43.2" x14ac:dyDescent="0.3">
      <c r="A3157">
        <v>3155</v>
      </c>
      <c r="B3157" s="3" t="s">
        <v>3155</v>
      </c>
      <c r="C3157" s="3" t="s">
        <v>7265</v>
      </c>
      <c r="D3157">
        <v>5000</v>
      </c>
      <c r="E3157">
        <v>9425.23</v>
      </c>
      <c r="F3157" t="s">
        <v>8219</v>
      </c>
      <c r="G3157" t="s">
        <v>8225</v>
      </c>
      <c r="H3157" t="s">
        <v>8247</v>
      </c>
      <c r="I3157">
        <v>1356004725</v>
      </c>
      <c r="J3157" s="10">
        <f t="shared" si="196"/>
        <v>41263.499131944445</v>
      </c>
      <c r="K3157">
        <v>1353412725</v>
      </c>
      <c r="L3157" s="10">
        <f t="shared" si="197"/>
        <v>41233.499131944445</v>
      </c>
      <c r="M3157" t="b">
        <v>1</v>
      </c>
      <c r="N3157">
        <v>302</v>
      </c>
      <c r="O3157" t="b">
        <v>1</v>
      </c>
      <c r="P3157" t="s">
        <v>8271</v>
      </c>
      <c r="Q3157" s="5">
        <f t="shared" si="198"/>
        <v>1.885046</v>
      </c>
      <c r="R3157" s="6">
        <f t="shared" si="199"/>
        <v>31.209370860927152</v>
      </c>
      <c r="S3157" t="s">
        <v>8317</v>
      </c>
      <c r="T3157" t="s">
        <v>8318</v>
      </c>
    </row>
    <row r="3158" spans="1:20" ht="43.2" x14ac:dyDescent="0.3">
      <c r="A3158">
        <v>3156</v>
      </c>
      <c r="B3158" s="3" t="s">
        <v>3156</v>
      </c>
      <c r="C3158" s="3" t="s">
        <v>7266</v>
      </c>
      <c r="D3158">
        <v>5500</v>
      </c>
      <c r="E3158">
        <v>5600</v>
      </c>
      <c r="F3158" t="s">
        <v>8219</v>
      </c>
      <c r="G3158" t="s">
        <v>8224</v>
      </c>
      <c r="H3158" t="s">
        <v>8246</v>
      </c>
      <c r="I3158">
        <v>1338591144</v>
      </c>
      <c r="J3158" s="10">
        <f t="shared" si="196"/>
        <v>41061.953055555554</v>
      </c>
      <c r="K3158">
        <v>1335567144</v>
      </c>
      <c r="L3158" s="10">
        <f t="shared" si="197"/>
        <v>41026.953055555554</v>
      </c>
      <c r="M3158" t="b">
        <v>1</v>
      </c>
      <c r="N3158">
        <v>89</v>
      </c>
      <c r="O3158" t="b">
        <v>1</v>
      </c>
      <c r="P3158" t="s">
        <v>8271</v>
      </c>
      <c r="Q3158" s="5">
        <f t="shared" si="198"/>
        <v>1.0181818181818181</v>
      </c>
      <c r="R3158" s="6">
        <f t="shared" si="199"/>
        <v>62.921348314606739</v>
      </c>
      <c r="S3158" t="s">
        <v>8317</v>
      </c>
      <c r="T3158" t="s">
        <v>8318</v>
      </c>
    </row>
    <row r="3159" spans="1:20" ht="28.8" x14ac:dyDescent="0.3">
      <c r="A3159">
        <v>3157</v>
      </c>
      <c r="B3159" s="3" t="s">
        <v>3157</v>
      </c>
      <c r="C3159" s="3" t="s">
        <v>7267</v>
      </c>
      <c r="D3159">
        <v>4000</v>
      </c>
      <c r="E3159">
        <v>4040</v>
      </c>
      <c r="F3159" t="s">
        <v>8219</v>
      </c>
      <c r="G3159" t="s">
        <v>8224</v>
      </c>
      <c r="H3159" t="s">
        <v>8246</v>
      </c>
      <c r="I3159">
        <v>1405746000</v>
      </c>
      <c r="J3159" s="10">
        <f t="shared" si="196"/>
        <v>41839.208333333336</v>
      </c>
      <c r="K3159">
        <v>1404932105</v>
      </c>
      <c r="L3159" s="10">
        <f t="shared" si="197"/>
        <v>41829.788252314815</v>
      </c>
      <c r="M3159" t="b">
        <v>1</v>
      </c>
      <c r="N3159">
        <v>41</v>
      </c>
      <c r="O3159" t="b">
        <v>1</v>
      </c>
      <c r="P3159" t="s">
        <v>8271</v>
      </c>
      <c r="Q3159" s="5">
        <f t="shared" si="198"/>
        <v>1.01</v>
      </c>
      <c r="R3159" s="6">
        <f t="shared" si="199"/>
        <v>98.536585365853654</v>
      </c>
      <c r="S3159" t="s">
        <v>8317</v>
      </c>
      <c r="T3159" t="s">
        <v>8318</v>
      </c>
    </row>
    <row r="3160" spans="1:20" ht="28.8" x14ac:dyDescent="0.3">
      <c r="A3160">
        <v>3158</v>
      </c>
      <c r="B3160" s="3" t="s">
        <v>3158</v>
      </c>
      <c r="C3160" s="3" t="s">
        <v>7268</v>
      </c>
      <c r="D3160">
        <v>5000</v>
      </c>
      <c r="E3160">
        <v>5700</v>
      </c>
      <c r="F3160" t="s">
        <v>8219</v>
      </c>
      <c r="G3160" t="s">
        <v>8224</v>
      </c>
      <c r="H3160" t="s">
        <v>8246</v>
      </c>
      <c r="I3160">
        <v>1374523752</v>
      </c>
      <c r="J3160" s="10">
        <f t="shared" si="196"/>
        <v>41477.839722222219</v>
      </c>
      <c r="K3160">
        <v>1371931752</v>
      </c>
      <c r="L3160" s="10">
        <f t="shared" si="197"/>
        <v>41447.839722222219</v>
      </c>
      <c r="M3160" t="b">
        <v>1</v>
      </c>
      <c r="N3160">
        <v>69</v>
      </c>
      <c r="O3160" t="b">
        <v>1</v>
      </c>
      <c r="P3160" t="s">
        <v>8271</v>
      </c>
      <c r="Q3160" s="5">
        <f t="shared" si="198"/>
        <v>1.1399999999999999</v>
      </c>
      <c r="R3160" s="6">
        <f t="shared" si="199"/>
        <v>82.608695652173907</v>
      </c>
      <c r="S3160" t="s">
        <v>8317</v>
      </c>
      <c r="T3160" t="s">
        <v>8318</v>
      </c>
    </row>
    <row r="3161" spans="1:20" ht="43.2" x14ac:dyDescent="0.3">
      <c r="A3161">
        <v>3159</v>
      </c>
      <c r="B3161" s="3" t="s">
        <v>3159</v>
      </c>
      <c r="C3161" s="3" t="s">
        <v>7269</v>
      </c>
      <c r="D3161">
        <v>1500</v>
      </c>
      <c r="E3161">
        <v>2002.22</v>
      </c>
      <c r="F3161" t="s">
        <v>8219</v>
      </c>
      <c r="G3161" t="s">
        <v>8224</v>
      </c>
      <c r="H3161" t="s">
        <v>8246</v>
      </c>
      <c r="I3161">
        <v>1326927600</v>
      </c>
      <c r="J3161" s="10">
        <f t="shared" si="196"/>
        <v>40926.958333333336</v>
      </c>
      <c r="K3161">
        <v>1323221761</v>
      </c>
      <c r="L3161" s="10">
        <f t="shared" si="197"/>
        <v>40884.066678240742</v>
      </c>
      <c r="M3161" t="b">
        <v>1</v>
      </c>
      <c r="N3161">
        <v>52</v>
      </c>
      <c r="O3161" t="b">
        <v>1</v>
      </c>
      <c r="P3161" t="s">
        <v>8271</v>
      </c>
      <c r="Q3161" s="5">
        <f t="shared" si="198"/>
        <v>1.3348133333333334</v>
      </c>
      <c r="R3161" s="6">
        <f t="shared" si="199"/>
        <v>38.504230769230773</v>
      </c>
      <c r="S3161" t="s">
        <v>8317</v>
      </c>
      <c r="T3161" t="s">
        <v>8318</v>
      </c>
    </row>
    <row r="3162" spans="1:20" ht="43.2" x14ac:dyDescent="0.3">
      <c r="A3162">
        <v>3160</v>
      </c>
      <c r="B3162" s="3" t="s">
        <v>3160</v>
      </c>
      <c r="C3162" s="3" t="s">
        <v>7270</v>
      </c>
      <c r="D3162">
        <v>4500</v>
      </c>
      <c r="E3162">
        <v>4569</v>
      </c>
      <c r="F3162" t="s">
        <v>8219</v>
      </c>
      <c r="G3162" t="s">
        <v>8224</v>
      </c>
      <c r="H3162" t="s">
        <v>8246</v>
      </c>
      <c r="I3162">
        <v>1407905940</v>
      </c>
      <c r="J3162" s="10">
        <f t="shared" si="196"/>
        <v>41864.207638888889</v>
      </c>
      <c r="K3162">
        <v>1405923687</v>
      </c>
      <c r="L3162" s="10">
        <f t="shared" si="197"/>
        <v>41841.26489583333</v>
      </c>
      <c r="M3162" t="b">
        <v>1</v>
      </c>
      <c r="N3162">
        <v>57</v>
      </c>
      <c r="O3162" t="b">
        <v>1</v>
      </c>
      <c r="P3162" t="s">
        <v>8271</v>
      </c>
      <c r="Q3162" s="5">
        <f t="shared" si="198"/>
        <v>1.0153333333333334</v>
      </c>
      <c r="R3162" s="6">
        <f t="shared" si="199"/>
        <v>80.15789473684211</v>
      </c>
      <c r="S3162" t="s">
        <v>8317</v>
      </c>
      <c r="T3162" t="s">
        <v>8318</v>
      </c>
    </row>
    <row r="3163" spans="1:20" ht="57.6" x14ac:dyDescent="0.3">
      <c r="A3163">
        <v>3161</v>
      </c>
      <c r="B3163" s="3" t="s">
        <v>3161</v>
      </c>
      <c r="C3163" s="3" t="s">
        <v>7271</v>
      </c>
      <c r="D3163">
        <v>2000</v>
      </c>
      <c r="E3163">
        <v>2102</v>
      </c>
      <c r="F3163" t="s">
        <v>8219</v>
      </c>
      <c r="G3163" t="s">
        <v>8225</v>
      </c>
      <c r="H3163" t="s">
        <v>8247</v>
      </c>
      <c r="I3163">
        <v>1413377522</v>
      </c>
      <c r="J3163" s="10">
        <f t="shared" si="196"/>
        <v>41927.536134259259</v>
      </c>
      <c r="K3163">
        <v>1410785522</v>
      </c>
      <c r="L3163" s="10">
        <f t="shared" si="197"/>
        <v>41897.536134259259</v>
      </c>
      <c r="M3163" t="b">
        <v>1</v>
      </c>
      <c r="N3163">
        <v>74</v>
      </c>
      <c r="O3163" t="b">
        <v>1</v>
      </c>
      <c r="P3163" t="s">
        <v>8271</v>
      </c>
      <c r="Q3163" s="5">
        <f t="shared" si="198"/>
        <v>1.0509999999999999</v>
      </c>
      <c r="R3163" s="6">
        <f t="shared" si="199"/>
        <v>28.405405405405407</v>
      </c>
      <c r="S3163" t="s">
        <v>8317</v>
      </c>
      <c r="T3163" t="s">
        <v>8318</v>
      </c>
    </row>
    <row r="3164" spans="1:20" ht="43.2" x14ac:dyDescent="0.3">
      <c r="A3164">
        <v>3162</v>
      </c>
      <c r="B3164" s="3" t="s">
        <v>3162</v>
      </c>
      <c r="C3164" s="3" t="s">
        <v>7272</v>
      </c>
      <c r="D3164">
        <v>4000</v>
      </c>
      <c r="E3164">
        <v>5086</v>
      </c>
      <c r="F3164" t="s">
        <v>8219</v>
      </c>
      <c r="G3164" t="s">
        <v>8224</v>
      </c>
      <c r="H3164" t="s">
        <v>8246</v>
      </c>
      <c r="I3164">
        <v>1404698400</v>
      </c>
      <c r="J3164" s="10">
        <f t="shared" si="196"/>
        <v>41827.083333333336</v>
      </c>
      <c r="K3164">
        <v>1402331262</v>
      </c>
      <c r="L3164" s="10">
        <f t="shared" si="197"/>
        <v>41799.685902777775</v>
      </c>
      <c r="M3164" t="b">
        <v>1</v>
      </c>
      <c r="N3164">
        <v>63</v>
      </c>
      <c r="O3164" t="b">
        <v>1</v>
      </c>
      <c r="P3164" t="s">
        <v>8271</v>
      </c>
      <c r="Q3164" s="5">
        <f t="shared" si="198"/>
        <v>1.2715000000000001</v>
      </c>
      <c r="R3164" s="6">
        <f t="shared" si="199"/>
        <v>80.730158730158735</v>
      </c>
      <c r="S3164" t="s">
        <v>8317</v>
      </c>
      <c r="T3164" t="s">
        <v>8318</v>
      </c>
    </row>
    <row r="3165" spans="1:20" ht="43.2" x14ac:dyDescent="0.3">
      <c r="A3165">
        <v>3163</v>
      </c>
      <c r="B3165" s="3" t="s">
        <v>3163</v>
      </c>
      <c r="C3165" s="3" t="s">
        <v>7273</v>
      </c>
      <c r="D3165">
        <v>13000</v>
      </c>
      <c r="E3165">
        <v>14450</v>
      </c>
      <c r="F3165" t="s">
        <v>8219</v>
      </c>
      <c r="G3165" t="s">
        <v>8224</v>
      </c>
      <c r="H3165" t="s">
        <v>8246</v>
      </c>
      <c r="I3165">
        <v>1402855525</v>
      </c>
      <c r="J3165" s="10">
        <f t="shared" si="196"/>
        <v>41805.753761574073</v>
      </c>
      <c r="K3165">
        <v>1400263525</v>
      </c>
      <c r="L3165" s="10">
        <f t="shared" si="197"/>
        <v>41775.753761574073</v>
      </c>
      <c r="M3165" t="b">
        <v>1</v>
      </c>
      <c r="N3165">
        <v>72</v>
      </c>
      <c r="O3165" t="b">
        <v>1</v>
      </c>
      <c r="P3165" t="s">
        <v>8271</v>
      </c>
      <c r="Q3165" s="5">
        <f t="shared" si="198"/>
        <v>1.1115384615384616</v>
      </c>
      <c r="R3165" s="6">
        <f t="shared" si="199"/>
        <v>200.69444444444446</v>
      </c>
      <c r="S3165" t="s">
        <v>8317</v>
      </c>
      <c r="T3165" t="s">
        <v>8318</v>
      </c>
    </row>
    <row r="3166" spans="1:20" ht="57.6" x14ac:dyDescent="0.3">
      <c r="A3166">
        <v>3164</v>
      </c>
      <c r="B3166" s="3" t="s">
        <v>3164</v>
      </c>
      <c r="C3166" s="3" t="s">
        <v>7274</v>
      </c>
      <c r="D3166">
        <v>2500</v>
      </c>
      <c r="E3166">
        <v>2669</v>
      </c>
      <c r="F3166" t="s">
        <v>8219</v>
      </c>
      <c r="G3166" t="s">
        <v>8224</v>
      </c>
      <c r="H3166" t="s">
        <v>8246</v>
      </c>
      <c r="I3166">
        <v>1402341615</v>
      </c>
      <c r="J3166" s="10">
        <f t="shared" si="196"/>
        <v>41799.80572916667</v>
      </c>
      <c r="K3166">
        <v>1399490415</v>
      </c>
      <c r="L3166" s="10">
        <f t="shared" si="197"/>
        <v>41766.80572916667</v>
      </c>
      <c r="M3166" t="b">
        <v>1</v>
      </c>
      <c r="N3166">
        <v>71</v>
      </c>
      <c r="O3166" t="b">
        <v>1</v>
      </c>
      <c r="P3166" t="s">
        <v>8271</v>
      </c>
      <c r="Q3166" s="5">
        <f t="shared" si="198"/>
        <v>1.0676000000000001</v>
      </c>
      <c r="R3166" s="6">
        <f t="shared" si="199"/>
        <v>37.591549295774648</v>
      </c>
      <c r="S3166" t="s">
        <v>8317</v>
      </c>
      <c r="T3166" t="s">
        <v>8318</v>
      </c>
    </row>
    <row r="3167" spans="1:20" ht="57.6" x14ac:dyDescent="0.3">
      <c r="A3167">
        <v>3165</v>
      </c>
      <c r="B3167" s="3" t="s">
        <v>3165</v>
      </c>
      <c r="C3167" s="3" t="s">
        <v>7275</v>
      </c>
      <c r="D3167">
        <v>750</v>
      </c>
      <c r="E3167">
        <v>1220</v>
      </c>
      <c r="F3167" t="s">
        <v>8219</v>
      </c>
      <c r="G3167" t="s">
        <v>8224</v>
      </c>
      <c r="H3167" t="s">
        <v>8246</v>
      </c>
      <c r="I3167">
        <v>1304395140</v>
      </c>
      <c r="J3167" s="10">
        <f t="shared" si="196"/>
        <v>40666.165972222225</v>
      </c>
      <c r="K3167">
        <v>1302493760</v>
      </c>
      <c r="L3167" s="10">
        <f t="shared" si="197"/>
        <v>40644.159259259257</v>
      </c>
      <c r="M3167" t="b">
        <v>1</v>
      </c>
      <c r="N3167">
        <v>21</v>
      </c>
      <c r="O3167" t="b">
        <v>1</v>
      </c>
      <c r="P3167" t="s">
        <v>8271</v>
      </c>
      <c r="Q3167" s="5">
        <f t="shared" si="198"/>
        <v>1.6266666666666667</v>
      </c>
      <c r="R3167" s="6">
        <f t="shared" si="199"/>
        <v>58.095238095238095</v>
      </c>
      <c r="S3167" t="s">
        <v>8317</v>
      </c>
      <c r="T3167" t="s">
        <v>8318</v>
      </c>
    </row>
    <row r="3168" spans="1:20" ht="43.2" x14ac:dyDescent="0.3">
      <c r="A3168">
        <v>3166</v>
      </c>
      <c r="B3168" s="3" t="s">
        <v>3166</v>
      </c>
      <c r="C3168" s="3" t="s">
        <v>7276</v>
      </c>
      <c r="D3168">
        <v>35000</v>
      </c>
      <c r="E3168">
        <v>56079.83</v>
      </c>
      <c r="F3168" t="s">
        <v>8219</v>
      </c>
      <c r="G3168" t="s">
        <v>8224</v>
      </c>
      <c r="H3168" t="s">
        <v>8246</v>
      </c>
      <c r="I3168">
        <v>1416988740</v>
      </c>
      <c r="J3168" s="10">
        <f t="shared" si="196"/>
        <v>41969.332638888889</v>
      </c>
      <c r="K3168">
        <v>1414514153</v>
      </c>
      <c r="L3168" s="10">
        <f t="shared" si="197"/>
        <v>41940.69158564815</v>
      </c>
      <c r="M3168" t="b">
        <v>1</v>
      </c>
      <c r="N3168">
        <v>930</v>
      </c>
      <c r="O3168" t="b">
        <v>1</v>
      </c>
      <c r="P3168" t="s">
        <v>8271</v>
      </c>
      <c r="Q3168" s="5">
        <f t="shared" si="198"/>
        <v>1.6022808571428573</v>
      </c>
      <c r="R3168" s="6">
        <f t="shared" si="199"/>
        <v>60.300892473118282</v>
      </c>
      <c r="S3168" t="s">
        <v>8317</v>
      </c>
      <c r="T3168" t="s">
        <v>8318</v>
      </c>
    </row>
    <row r="3169" spans="1:20" ht="28.8" x14ac:dyDescent="0.3">
      <c r="A3169">
        <v>3167</v>
      </c>
      <c r="B3169" s="3" t="s">
        <v>3167</v>
      </c>
      <c r="C3169" s="3" t="s">
        <v>7277</v>
      </c>
      <c r="D3169">
        <v>3000</v>
      </c>
      <c r="E3169">
        <v>3485</v>
      </c>
      <c r="F3169" t="s">
        <v>8219</v>
      </c>
      <c r="G3169" t="s">
        <v>8224</v>
      </c>
      <c r="H3169" t="s">
        <v>8246</v>
      </c>
      <c r="I3169">
        <v>1406952781</v>
      </c>
      <c r="J3169" s="10">
        <f t="shared" si="196"/>
        <v>41853.175706018519</v>
      </c>
      <c r="K3169">
        <v>1405743181</v>
      </c>
      <c r="L3169" s="10">
        <f t="shared" si="197"/>
        <v>41839.175706018519</v>
      </c>
      <c r="M3169" t="b">
        <v>1</v>
      </c>
      <c r="N3169">
        <v>55</v>
      </c>
      <c r="O3169" t="b">
        <v>1</v>
      </c>
      <c r="P3169" t="s">
        <v>8271</v>
      </c>
      <c r="Q3169" s="5">
        <f t="shared" si="198"/>
        <v>1.1616666666666666</v>
      </c>
      <c r="R3169" s="6">
        <f t="shared" si="199"/>
        <v>63.363636363636367</v>
      </c>
      <c r="S3169" t="s">
        <v>8317</v>
      </c>
      <c r="T3169" t="s">
        <v>8318</v>
      </c>
    </row>
    <row r="3170" spans="1:20" ht="43.2" x14ac:dyDescent="0.3">
      <c r="A3170">
        <v>3168</v>
      </c>
      <c r="B3170" s="3" t="s">
        <v>3168</v>
      </c>
      <c r="C3170" s="3" t="s">
        <v>7278</v>
      </c>
      <c r="D3170">
        <v>2500</v>
      </c>
      <c r="E3170">
        <v>3105</v>
      </c>
      <c r="F3170" t="s">
        <v>8219</v>
      </c>
      <c r="G3170" t="s">
        <v>8224</v>
      </c>
      <c r="H3170" t="s">
        <v>8246</v>
      </c>
      <c r="I3170">
        <v>1402696800</v>
      </c>
      <c r="J3170" s="10">
        <f t="shared" si="196"/>
        <v>41803.916666666664</v>
      </c>
      <c r="K3170">
        <v>1399948353</v>
      </c>
      <c r="L3170" s="10">
        <f t="shared" si="197"/>
        <v>41772.105937500004</v>
      </c>
      <c r="M3170" t="b">
        <v>1</v>
      </c>
      <c r="N3170">
        <v>61</v>
      </c>
      <c r="O3170" t="b">
        <v>1</v>
      </c>
      <c r="P3170" t="s">
        <v>8271</v>
      </c>
      <c r="Q3170" s="5">
        <f t="shared" si="198"/>
        <v>1.242</v>
      </c>
      <c r="R3170" s="6">
        <f t="shared" si="199"/>
        <v>50.901639344262293</v>
      </c>
      <c r="S3170" t="s">
        <v>8317</v>
      </c>
      <c r="T3170" t="s">
        <v>8318</v>
      </c>
    </row>
    <row r="3171" spans="1:20" ht="28.8" x14ac:dyDescent="0.3">
      <c r="A3171">
        <v>3169</v>
      </c>
      <c r="B3171" s="3" t="s">
        <v>3169</v>
      </c>
      <c r="C3171" s="3" t="s">
        <v>7279</v>
      </c>
      <c r="D3171">
        <v>8000</v>
      </c>
      <c r="E3171">
        <v>8241</v>
      </c>
      <c r="F3171" t="s">
        <v>8219</v>
      </c>
      <c r="G3171" t="s">
        <v>8224</v>
      </c>
      <c r="H3171" t="s">
        <v>8246</v>
      </c>
      <c r="I3171">
        <v>1386910740</v>
      </c>
      <c r="J3171" s="10">
        <f t="shared" si="196"/>
        <v>41621.207638888889</v>
      </c>
      <c r="K3171">
        <v>1384364561</v>
      </c>
      <c r="L3171" s="10">
        <f t="shared" si="197"/>
        <v>41591.737974537034</v>
      </c>
      <c r="M3171" t="b">
        <v>1</v>
      </c>
      <c r="N3171">
        <v>82</v>
      </c>
      <c r="O3171" t="b">
        <v>1</v>
      </c>
      <c r="P3171" t="s">
        <v>8271</v>
      </c>
      <c r="Q3171" s="5">
        <f t="shared" si="198"/>
        <v>1.030125</v>
      </c>
      <c r="R3171" s="6">
        <f t="shared" si="199"/>
        <v>100.5</v>
      </c>
      <c r="S3171" t="s">
        <v>8317</v>
      </c>
      <c r="T3171" t="s">
        <v>8318</v>
      </c>
    </row>
    <row r="3172" spans="1:20" ht="43.2" x14ac:dyDescent="0.3">
      <c r="A3172">
        <v>3170</v>
      </c>
      <c r="B3172" s="3" t="s">
        <v>3170</v>
      </c>
      <c r="C3172" s="3" t="s">
        <v>7280</v>
      </c>
      <c r="D3172">
        <v>2000</v>
      </c>
      <c r="E3172">
        <v>2245</v>
      </c>
      <c r="F3172" t="s">
        <v>8219</v>
      </c>
      <c r="G3172" t="s">
        <v>8224</v>
      </c>
      <c r="H3172" t="s">
        <v>8246</v>
      </c>
      <c r="I3172">
        <v>1404273600</v>
      </c>
      <c r="J3172" s="10">
        <f t="shared" si="196"/>
        <v>41822.166666666664</v>
      </c>
      <c r="K3172">
        <v>1401414944</v>
      </c>
      <c r="L3172" s="10">
        <f t="shared" si="197"/>
        <v>41789.080370370371</v>
      </c>
      <c r="M3172" t="b">
        <v>1</v>
      </c>
      <c r="N3172">
        <v>71</v>
      </c>
      <c r="O3172" t="b">
        <v>1</v>
      </c>
      <c r="P3172" t="s">
        <v>8271</v>
      </c>
      <c r="Q3172" s="5">
        <f t="shared" si="198"/>
        <v>1.1225000000000001</v>
      </c>
      <c r="R3172" s="6">
        <f t="shared" si="199"/>
        <v>31.619718309859156</v>
      </c>
      <c r="S3172" t="s">
        <v>8317</v>
      </c>
      <c r="T3172" t="s">
        <v>8318</v>
      </c>
    </row>
    <row r="3173" spans="1:20" ht="57.6" x14ac:dyDescent="0.3">
      <c r="A3173">
        <v>3171</v>
      </c>
      <c r="B3173" s="3" t="s">
        <v>3171</v>
      </c>
      <c r="C3173" s="3" t="s">
        <v>7281</v>
      </c>
      <c r="D3173">
        <v>7000</v>
      </c>
      <c r="E3173">
        <v>7617</v>
      </c>
      <c r="F3173" t="s">
        <v>8219</v>
      </c>
      <c r="G3173" t="s">
        <v>8225</v>
      </c>
      <c r="H3173" t="s">
        <v>8247</v>
      </c>
      <c r="I3173">
        <v>1462545358</v>
      </c>
      <c r="J3173" s="10">
        <f t="shared" si="196"/>
        <v>42496.608310185184</v>
      </c>
      <c r="K3173">
        <v>1459953358</v>
      </c>
      <c r="L3173" s="10">
        <f t="shared" si="197"/>
        <v>42466.608310185184</v>
      </c>
      <c r="M3173" t="b">
        <v>1</v>
      </c>
      <c r="N3173">
        <v>117</v>
      </c>
      <c r="O3173" t="b">
        <v>1</v>
      </c>
      <c r="P3173" t="s">
        <v>8271</v>
      </c>
      <c r="Q3173" s="5">
        <f t="shared" si="198"/>
        <v>1.0881428571428571</v>
      </c>
      <c r="R3173" s="6">
        <f t="shared" si="199"/>
        <v>65.102564102564102</v>
      </c>
      <c r="S3173" t="s">
        <v>8317</v>
      </c>
      <c r="T3173" t="s">
        <v>8318</v>
      </c>
    </row>
    <row r="3174" spans="1:20" ht="43.2" x14ac:dyDescent="0.3">
      <c r="A3174">
        <v>3172</v>
      </c>
      <c r="B3174" s="3" t="s">
        <v>3172</v>
      </c>
      <c r="C3174" s="3" t="s">
        <v>7282</v>
      </c>
      <c r="D3174">
        <v>2000</v>
      </c>
      <c r="E3174">
        <v>2300</v>
      </c>
      <c r="F3174" t="s">
        <v>8219</v>
      </c>
      <c r="G3174" t="s">
        <v>8224</v>
      </c>
      <c r="H3174" t="s">
        <v>8246</v>
      </c>
      <c r="I3174">
        <v>1329240668</v>
      </c>
      <c r="J3174" s="10">
        <f t="shared" si="196"/>
        <v>40953.729953703703</v>
      </c>
      <c r="K3174">
        <v>1326648668</v>
      </c>
      <c r="L3174" s="10">
        <f t="shared" si="197"/>
        <v>40923.729953703703</v>
      </c>
      <c r="M3174" t="b">
        <v>1</v>
      </c>
      <c r="N3174">
        <v>29</v>
      </c>
      <c r="O3174" t="b">
        <v>1</v>
      </c>
      <c r="P3174" t="s">
        <v>8271</v>
      </c>
      <c r="Q3174" s="5">
        <f t="shared" si="198"/>
        <v>1.1499999999999999</v>
      </c>
      <c r="R3174" s="6">
        <f t="shared" si="199"/>
        <v>79.310344827586206</v>
      </c>
      <c r="S3174" t="s">
        <v>8317</v>
      </c>
      <c r="T3174" t="s">
        <v>8318</v>
      </c>
    </row>
    <row r="3175" spans="1:20" ht="43.2" x14ac:dyDescent="0.3">
      <c r="A3175">
        <v>3173</v>
      </c>
      <c r="B3175" s="3" t="s">
        <v>3173</v>
      </c>
      <c r="C3175" s="3" t="s">
        <v>7283</v>
      </c>
      <c r="D3175">
        <v>10000</v>
      </c>
      <c r="E3175">
        <v>10300</v>
      </c>
      <c r="F3175" t="s">
        <v>8219</v>
      </c>
      <c r="G3175" t="s">
        <v>8224</v>
      </c>
      <c r="H3175" t="s">
        <v>8246</v>
      </c>
      <c r="I3175">
        <v>1411765492</v>
      </c>
      <c r="J3175" s="10">
        <f t="shared" si="196"/>
        <v>41908.878379629627</v>
      </c>
      <c r="K3175">
        <v>1409173492</v>
      </c>
      <c r="L3175" s="10">
        <f t="shared" si="197"/>
        <v>41878.878379629627</v>
      </c>
      <c r="M3175" t="b">
        <v>1</v>
      </c>
      <c r="N3175">
        <v>74</v>
      </c>
      <c r="O3175" t="b">
        <v>1</v>
      </c>
      <c r="P3175" t="s">
        <v>8271</v>
      </c>
      <c r="Q3175" s="5">
        <f t="shared" si="198"/>
        <v>1.03</v>
      </c>
      <c r="R3175" s="6">
        <f t="shared" si="199"/>
        <v>139.18918918918919</v>
      </c>
      <c r="S3175" t="s">
        <v>8317</v>
      </c>
      <c r="T3175" t="s">
        <v>8318</v>
      </c>
    </row>
    <row r="3176" spans="1:20" ht="57.6" x14ac:dyDescent="0.3">
      <c r="A3176">
        <v>3174</v>
      </c>
      <c r="B3176" s="3" t="s">
        <v>3174</v>
      </c>
      <c r="C3176" s="3" t="s">
        <v>7284</v>
      </c>
      <c r="D3176">
        <v>3000</v>
      </c>
      <c r="E3176">
        <v>3034</v>
      </c>
      <c r="F3176" t="s">
        <v>8219</v>
      </c>
      <c r="G3176" t="s">
        <v>8224</v>
      </c>
      <c r="H3176" t="s">
        <v>8246</v>
      </c>
      <c r="I3176">
        <v>1408999508</v>
      </c>
      <c r="J3176" s="10">
        <f t="shared" si="196"/>
        <v>41876.864675925928</v>
      </c>
      <c r="K3176">
        <v>1407789908</v>
      </c>
      <c r="L3176" s="10">
        <f t="shared" si="197"/>
        <v>41862.864675925928</v>
      </c>
      <c r="M3176" t="b">
        <v>1</v>
      </c>
      <c r="N3176">
        <v>23</v>
      </c>
      <c r="O3176" t="b">
        <v>1</v>
      </c>
      <c r="P3176" t="s">
        <v>8271</v>
      </c>
      <c r="Q3176" s="5">
        <f t="shared" si="198"/>
        <v>1.0113333333333334</v>
      </c>
      <c r="R3176" s="6">
        <f t="shared" si="199"/>
        <v>131.91304347826087</v>
      </c>
      <c r="S3176" t="s">
        <v>8317</v>
      </c>
      <c r="T3176" t="s">
        <v>8318</v>
      </c>
    </row>
    <row r="3177" spans="1:20" ht="57.6" x14ac:dyDescent="0.3">
      <c r="A3177">
        <v>3175</v>
      </c>
      <c r="B3177" s="3" t="s">
        <v>3175</v>
      </c>
      <c r="C3177" s="3" t="s">
        <v>7285</v>
      </c>
      <c r="D3177">
        <v>5000</v>
      </c>
      <c r="E3177">
        <v>5478</v>
      </c>
      <c r="F3177" t="s">
        <v>8219</v>
      </c>
      <c r="G3177" t="s">
        <v>8224</v>
      </c>
      <c r="H3177" t="s">
        <v>8246</v>
      </c>
      <c r="I3177">
        <v>1297977427</v>
      </c>
      <c r="J3177" s="10">
        <f t="shared" si="196"/>
        <v>40591.886886574073</v>
      </c>
      <c r="K3177">
        <v>1292793427</v>
      </c>
      <c r="L3177" s="10">
        <f t="shared" si="197"/>
        <v>40531.886886574073</v>
      </c>
      <c r="M3177" t="b">
        <v>1</v>
      </c>
      <c r="N3177">
        <v>60</v>
      </c>
      <c r="O3177" t="b">
        <v>1</v>
      </c>
      <c r="P3177" t="s">
        <v>8271</v>
      </c>
      <c r="Q3177" s="5">
        <f t="shared" si="198"/>
        <v>1.0955999999999999</v>
      </c>
      <c r="R3177" s="6">
        <f t="shared" si="199"/>
        <v>91.3</v>
      </c>
      <c r="S3177" t="s">
        <v>8317</v>
      </c>
      <c r="T3177" t="s">
        <v>8318</v>
      </c>
    </row>
    <row r="3178" spans="1:20" ht="57.6" x14ac:dyDescent="0.3">
      <c r="A3178">
        <v>3176</v>
      </c>
      <c r="B3178" s="3" t="s">
        <v>3176</v>
      </c>
      <c r="C3178" s="3" t="s">
        <v>7286</v>
      </c>
      <c r="D3178">
        <v>1900</v>
      </c>
      <c r="E3178">
        <v>2182</v>
      </c>
      <c r="F3178" t="s">
        <v>8219</v>
      </c>
      <c r="G3178" t="s">
        <v>8224</v>
      </c>
      <c r="H3178" t="s">
        <v>8246</v>
      </c>
      <c r="I3178">
        <v>1376838000</v>
      </c>
      <c r="J3178" s="10">
        <f t="shared" si="196"/>
        <v>41504.625</v>
      </c>
      <c r="K3178">
        <v>1374531631</v>
      </c>
      <c r="L3178" s="10">
        <f t="shared" si="197"/>
        <v>41477.930914351848</v>
      </c>
      <c r="M3178" t="b">
        <v>1</v>
      </c>
      <c r="N3178">
        <v>55</v>
      </c>
      <c r="O3178" t="b">
        <v>1</v>
      </c>
      <c r="P3178" t="s">
        <v>8271</v>
      </c>
      <c r="Q3178" s="5">
        <f t="shared" si="198"/>
        <v>1.148421052631579</v>
      </c>
      <c r="R3178" s="6">
        <f t="shared" si="199"/>
        <v>39.672727272727272</v>
      </c>
      <c r="S3178" t="s">
        <v>8317</v>
      </c>
      <c r="T3178" t="s">
        <v>8318</v>
      </c>
    </row>
    <row r="3179" spans="1:20" ht="43.2" x14ac:dyDescent="0.3">
      <c r="A3179">
        <v>3177</v>
      </c>
      <c r="B3179" s="3" t="s">
        <v>3177</v>
      </c>
      <c r="C3179" s="3" t="s">
        <v>7287</v>
      </c>
      <c r="D3179">
        <v>2500</v>
      </c>
      <c r="E3179">
        <v>2935</v>
      </c>
      <c r="F3179" t="s">
        <v>8219</v>
      </c>
      <c r="G3179" t="s">
        <v>8224</v>
      </c>
      <c r="H3179" t="s">
        <v>8246</v>
      </c>
      <c r="I3179">
        <v>1403366409</v>
      </c>
      <c r="J3179" s="10">
        <f t="shared" si="196"/>
        <v>41811.666770833333</v>
      </c>
      <c r="K3179">
        <v>1400774409</v>
      </c>
      <c r="L3179" s="10">
        <f t="shared" si="197"/>
        <v>41781.666770833333</v>
      </c>
      <c r="M3179" t="b">
        <v>1</v>
      </c>
      <c r="N3179">
        <v>51</v>
      </c>
      <c r="O3179" t="b">
        <v>1</v>
      </c>
      <c r="P3179" t="s">
        <v>8271</v>
      </c>
      <c r="Q3179" s="5">
        <f t="shared" si="198"/>
        <v>1.1739999999999999</v>
      </c>
      <c r="R3179" s="6">
        <f t="shared" si="199"/>
        <v>57.549019607843135</v>
      </c>
      <c r="S3179" t="s">
        <v>8317</v>
      </c>
      <c r="T3179" t="s">
        <v>8318</v>
      </c>
    </row>
    <row r="3180" spans="1:20" ht="57.6" x14ac:dyDescent="0.3">
      <c r="A3180">
        <v>3178</v>
      </c>
      <c r="B3180" s="3" t="s">
        <v>3178</v>
      </c>
      <c r="C3180" s="3" t="s">
        <v>7288</v>
      </c>
      <c r="D3180">
        <v>1500</v>
      </c>
      <c r="E3180">
        <v>2576</v>
      </c>
      <c r="F3180" t="s">
        <v>8219</v>
      </c>
      <c r="G3180" t="s">
        <v>8225</v>
      </c>
      <c r="H3180" t="s">
        <v>8247</v>
      </c>
      <c r="I3180">
        <v>1405521075</v>
      </c>
      <c r="J3180" s="10">
        <f t="shared" si="196"/>
        <v>41836.605034722219</v>
      </c>
      <c r="K3180">
        <v>1402929075</v>
      </c>
      <c r="L3180" s="10">
        <f t="shared" si="197"/>
        <v>41806.605034722219</v>
      </c>
      <c r="M3180" t="b">
        <v>1</v>
      </c>
      <c r="N3180">
        <v>78</v>
      </c>
      <c r="O3180" t="b">
        <v>1</v>
      </c>
      <c r="P3180" t="s">
        <v>8271</v>
      </c>
      <c r="Q3180" s="5">
        <f t="shared" si="198"/>
        <v>1.7173333333333334</v>
      </c>
      <c r="R3180" s="6">
        <f t="shared" si="199"/>
        <v>33.025641025641029</v>
      </c>
      <c r="S3180" t="s">
        <v>8317</v>
      </c>
      <c r="T3180" t="s">
        <v>8318</v>
      </c>
    </row>
    <row r="3181" spans="1:20" ht="43.2" x14ac:dyDescent="0.3">
      <c r="A3181">
        <v>3179</v>
      </c>
      <c r="B3181" s="3" t="s">
        <v>3179</v>
      </c>
      <c r="C3181" s="3" t="s">
        <v>7289</v>
      </c>
      <c r="D3181">
        <v>4200</v>
      </c>
      <c r="E3181">
        <v>4794.82</v>
      </c>
      <c r="F3181" t="s">
        <v>8219</v>
      </c>
      <c r="G3181" t="s">
        <v>8224</v>
      </c>
      <c r="H3181" t="s">
        <v>8246</v>
      </c>
      <c r="I3181">
        <v>1367859071</v>
      </c>
      <c r="J3181" s="10">
        <f t="shared" si="196"/>
        <v>41400.702210648145</v>
      </c>
      <c r="K3181">
        <v>1365699071</v>
      </c>
      <c r="L3181" s="10">
        <f t="shared" si="197"/>
        <v>41375.702210648145</v>
      </c>
      <c r="M3181" t="b">
        <v>1</v>
      </c>
      <c r="N3181">
        <v>62</v>
      </c>
      <c r="O3181" t="b">
        <v>1</v>
      </c>
      <c r="P3181" t="s">
        <v>8271</v>
      </c>
      <c r="Q3181" s="5">
        <f t="shared" si="198"/>
        <v>1.1416238095238094</v>
      </c>
      <c r="R3181" s="6">
        <f t="shared" si="199"/>
        <v>77.335806451612896</v>
      </c>
      <c r="S3181" t="s">
        <v>8317</v>
      </c>
      <c r="T3181" t="s">
        <v>8318</v>
      </c>
    </row>
    <row r="3182" spans="1:20" ht="43.2" x14ac:dyDescent="0.3">
      <c r="A3182">
        <v>3180</v>
      </c>
      <c r="B3182" s="3" t="s">
        <v>3180</v>
      </c>
      <c r="C3182" s="3" t="s">
        <v>7290</v>
      </c>
      <c r="D3182">
        <v>1200</v>
      </c>
      <c r="E3182">
        <v>1437</v>
      </c>
      <c r="F3182" t="s">
        <v>8219</v>
      </c>
      <c r="G3182" t="s">
        <v>8225</v>
      </c>
      <c r="H3182" t="s">
        <v>8247</v>
      </c>
      <c r="I3182">
        <v>1403258049</v>
      </c>
      <c r="J3182" s="10">
        <f t="shared" si="196"/>
        <v>41810.412604166668</v>
      </c>
      <c r="K3182">
        <v>1400666049</v>
      </c>
      <c r="L3182" s="10">
        <f t="shared" si="197"/>
        <v>41780.412604166668</v>
      </c>
      <c r="M3182" t="b">
        <v>1</v>
      </c>
      <c r="N3182">
        <v>45</v>
      </c>
      <c r="O3182" t="b">
        <v>1</v>
      </c>
      <c r="P3182" t="s">
        <v>8271</v>
      </c>
      <c r="Q3182" s="5">
        <f t="shared" si="198"/>
        <v>1.1975</v>
      </c>
      <c r="R3182" s="6">
        <f t="shared" si="199"/>
        <v>31.933333333333334</v>
      </c>
      <c r="S3182" t="s">
        <v>8317</v>
      </c>
      <c r="T3182" t="s">
        <v>8318</v>
      </c>
    </row>
    <row r="3183" spans="1:20" ht="43.2" x14ac:dyDescent="0.3">
      <c r="A3183">
        <v>3181</v>
      </c>
      <c r="B3183" s="3" t="s">
        <v>3181</v>
      </c>
      <c r="C3183" s="3" t="s">
        <v>7291</v>
      </c>
      <c r="D3183">
        <v>500</v>
      </c>
      <c r="E3183">
        <v>545</v>
      </c>
      <c r="F3183" t="s">
        <v>8219</v>
      </c>
      <c r="G3183" t="s">
        <v>8225</v>
      </c>
      <c r="H3183" t="s">
        <v>8247</v>
      </c>
      <c r="I3183">
        <v>1402848000</v>
      </c>
      <c r="J3183" s="10">
        <f t="shared" si="196"/>
        <v>41805.666666666664</v>
      </c>
      <c r="K3183">
        <v>1400570787</v>
      </c>
      <c r="L3183" s="10">
        <f t="shared" si="197"/>
        <v>41779.310034722221</v>
      </c>
      <c r="M3183" t="b">
        <v>1</v>
      </c>
      <c r="N3183">
        <v>15</v>
      </c>
      <c r="O3183" t="b">
        <v>1</v>
      </c>
      <c r="P3183" t="s">
        <v>8271</v>
      </c>
      <c r="Q3183" s="5">
        <f t="shared" si="198"/>
        <v>1.0900000000000001</v>
      </c>
      <c r="R3183" s="6">
        <f t="shared" si="199"/>
        <v>36.333333333333336</v>
      </c>
      <c r="S3183" t="s">
        <v>8317</v>
      </c>
      <c r="T3183" t="s">
        <v>8318</v>
      </c>
    </row>
    <row r="3184" spans="1:20" ht="57.6" x14ac:dyDescent="0.3">
      <c r="A3184">
        <v>3182</v>
      </c>
      <c r="B3184" s="3" t="s">
        <v>3182</v>
      </c>
      <c r="C3184" s="3" t="s">
        <v>7292</v>
      </c>
      <c r="D3184">
        <v>7000</v>
      </c>
      <c r="E3184">
        <v>7062</v>
      </c>
      <c r="F3184" t="s">
        <v>8219</v>
      </c>
      <c r="G3184" t="s">
        <v>8224</v>
      </c>
      <c r="H3184" t="s">
        <v>8246</v>
      </c>
      <c r="I3184">
        <v>1328029200</v>
      </c>
      <c r="J3184" s="10">
        <f t="shared" si="196"/>
        <v>40939.708333333336</v>
      </c>
      <c r="K3184">
        <v>1323211621</v>
      </c>
      <c r="L3184" s="10">
        <f t="shared" si="197"/>
        <v>40883.949317129627</v>
      </c>
      <c r="M3184" t="b">
        <v>1</v>
      </c>
      <c r="N3184">
        <v>151</v>
      </c>
      <c r="O3184" t="b">
        <v>1</v>
      </c>
      <c r="P3184" t="s">
        <v>8271</v>
      </c>
      <c r="Q3184" s="5">
        <f t="shared" si="198"/>
        <v>1.0088571428571429</v>
      </c>
      <c r="R3184" s="6">
        <f t="shared" si="199"/>
        <v>46.768211920529801</v>
      </c>
      <c r="S3184" t="s">
        <v>8317</v>
      </c>
      <c r="T3184" t="s">
        <v>8318</v>
      </c>
    </row>
    <row r="3185" spans="1:20" ht="43.2" x14ac:dyDescent="0.3">
      <c r="A3185">
        <v>3183</v>
      </c>
      <c r="B3185" s="3" t="s">
        <v>3183</v>
      </c>
      <c r="C3185" s="3" t="s">
        <v>7293</v>
      </c>
      <c r="D3185">
        <v>2500</v>
      </c>
      <c r="E3185">
        <v>2725</v>
      </c>
      <c r="F3185" t="s">
        <v>8219</v>
      </c>
      <c r="G3185" t="s">
        <v>8224</v>
      </c>
      <c r="H3185" t="s">
        <v>8246</v>
      </c>
      <c r="I3185">
        <v>1377284669</v>
      </c>
      <c r="J3185" s="10">
        <f t="shared" si="196"/>
        <v>41509.79478009259</v>
      </c>
      <c r="K3185">
        <v>1375729469</v>
      </c>
      <c r="L3185" s="10">
        <f t="shared" si="197"/>
        <v>41491.79478009259</v>
      </c>
      <c r="M3185" t="b">
        <v>1</v>
      </c>
      <c r="N3185">
        <v>68</v>
      </c>
      <c r="O3185" t="b">
        <v>1</v>
      </c>
      <c r="P3185" t="s">
        <v>8271</v>
      </c>
      <c r="Q3185" s="5">
        <f t="shared" si="198"/>
        <v>1.0900000000000001</v>
      </c>
      <c r="R3185" s="6">
        <f t="shared" si="199"/>
        <v>40.073529411764703</v>
      </c>
      <c r="S3185" t="s">
        <v>8317</v>
      </c>
      <c r="T3185" t="s">
        <v>8318</v>
      </c>
    </row>
    <row r="3186" spans="1:20" ht="43.2" x14ac:dyDescent="0.3">
      <c r="A3186">
        <v>3184</v>
      </c>
      <c r="B3186" s="3" t="s">
        <v>3184</v>
      </c>
      <c r="C3186" s="3" t="s">
        <v>7294</v>
      </c>
      <c r="D3186">
        <v>4300</v>
      </c>
      <c r="E3186">
        <v>4610</v>
      </c>
      <c r="F3186" t="s">
        <v>8219</v>
      </c>
      <c r="G3186" t="s">
        <v>8224</v>
      </c>
      <c r="H3186" t="s">
        <v>8246</v>
      </c>
      <c r="I3186">
        <v>1404258631</v>
      </c>
      <c r="J3186" s="10">
        <f t="shared" si="196"/>
        <v>41821.993414351848</v>
      </c>
      <c r="K3186">
        <v>1401666631</v>
      </c>
      <c r="L3186" s="10">
        <f t="shared" si="197"/>
        <v>41791.993414351848</v>
      </c>
      <c r="M3186" t="b">
        <v>1</v>
      </c>
      <c r="N3186">
        <v>46</v>
      </c>
      <c r="O3186" t="b">
        <v>1</v>
      </c>
      <c r="P3186" t="s">
        <v>8271</v>
      </c>
      <c r="Q3186" s="5">
        <f t="shared" si="198"/>
        <v>1.0720930232558139</v>
      </c>
      <c r="R3186" s="6">
        <f t="shared" si="199"/>
        <v>100.21739130434783</v>
      </c>
      <c r="S3186" t="s">
        <v>8317</v>
      </c>
      <c r="T3186" t="s">
        <v>8318</v>
      </c>
    </row>
    <row r="3187" spans="1:20" ht="43.2" x14ac:dyDescent="0.3">
      <c r="A3187">
        <v>3185</v>
      </c>
      <c r="B3187" s="3" t="s">
        <v>3185</v>
      </c>
      <c r="C3187" s="3" t="s">
        <v>7295</v>
      </c>
      <c r="D3187">
        <v>1000</v>
      </c>
      <c r="E3187">
        <v>1000</v>
      </c>
      <c r="F3187" t="s">
        <v>8219</v>
      </c>
      <c r="G3187" t="s">
        <v>8225</v>
      </c>
      <c r="H3187" t="s">
        <v>8247</v>
      </c>
      <c r="I3187">
        <v>1405553241</v>
      </c>
      <c r="J3187" s="10">
        <f t="shared" si="196"/>
        <v>41836.977326388893</v>
      </c>
      <c r="K3187">
        <v>1404948441</v>
      </c>
      <c r="L3187" s="10">
        <f t="shared" si="197"/>
        <v>41829.977326388893</v>
      </c>
      <c r="M3187" t="b">
        <v>1</v>
      </c>
      <c r="N3187">
        <v>24</v>
      </c>
      <c r="O3187" t="b">
        <v>1</v>
      </c>
      <c r="P3187" t="s">
        <v>8271</v>
      </c>
      <c r="Q3187" s="5">
        <f t="shared" si="198"/>
        <v>1</v>
      </c>
      <c r="R3187" s="6">
        <f t="shared" si="199"/>
        <v>41.666666666666664</v>
      </c>
      <c r="S3187" t="s">
        <v>8317</v>
      </c>
      <c r="T3187" t="s">
        <v>8318</v>
      </c>
    </row>
    <row r="3188" spans="1:20" ht="43.2" x14ac:dyDescent="0.3">
      <c r="A3188">
        <v>3186</v>
      </c>
      <c r="B3188" s="3" t="s">
        <v>3186</v>
      </c>
      <c r="C3188" s="3" t="s">
        <v>7296</v>
      </c>
      <c r="D3188">
        <v>3200</v>
      </c>
      <c r="E3188">
        <v>3270</v>
      </c>
      <c r="F3188" t="s">
        <v>8219</v>
      </c>
      <c r="G3188" t="s">
        <v>8225</v>
      </c>
      <c r="H3188" t="s">
        <v>8247</v>
      </c>
      <c r="I3188">
        <v>1410901200</v>
      </c>
      <c r="J3188" s="10">
        <f t="shared" si="196"/>
        <v>41898.875</v>
      </c>
      <c r="K3188">
        <v>1408313438</v>
      </c>
      <c r="L3188" s="10">
        <f t="shared" si="197"/>
        <v>41868.924050925925</v>
      </c>
      <c r="M3188" t="b">
        <v>1</v>
      </c>
      <c r="N3188">
        <v>70</v>
      </c>
      <c r="O3188" t="b">
        <v>1</v>
      </c>
      <c r="P3188" t="s">
        <v>8271</v>
      </c>
      <c r="Q3188" s="5">
        <f t="shared" si="198"/>
        <v>1.0218750000000001</v>
      </c>
      <c r="R3188" s="6">
        <f t="shared" si="199"/>
        <v>46.714285714285715</v>
      </c>
      <c r="S3188" t="s">
        <v>8317</v>
      </c>
      <c r="T3188" t="s">
        <v>8318</v>
      </c>
    </row>
    <row r="3189" spans="1:20" ht="57.6" x14ac:dyDescent="0.3">
      <c r="A3189">
        <v>3187</v>
      </c>
      <c r="B3189" s="3" t="s">
        <v>3187</v>
      </c>
      <c r="C3189" s="3" t="s">
        <v>7297</v>
      </c>
      <c r="D3189">
        <v>15000</v>
      </c>
      <c r="E3189">
        <v>17444</v>
      </c>
      <c r="F3189" t="s">
        <v>8219</v>
      </c>
      <c r="G3189" t="s">
        <v>8224</v>
      </c>
      <c r="H3189" t="s">
        <v>8246</v>
      </c>
      <c r="I3189">
        <v>1407167973</v>
      </c>
      <c r="J3189" s="10">
        <f t="shared" si="196"/>
        <v>41855.666354166664</v>
      </c>
      <c r="K3189">
        <v>1405439973</v>
      </c>
      <c r="L3189" s="10">
        <f t="shared" si="197"/>
        <v>41835.666354166664</v>
      </c>
      <c r="M3189" t="b">
        <v>1</v>
      </c>
      <c r="N3189">
        <v>244</v>
      </c>
      <c r="O3189" t="b">
        <v>1</v>
      </c>
      <c r="P3189" t="s">
        <v>8271</v>
      </c>
      <c r="Q3189" s="5">
        <f t="shared" si="198"/>
        <v>1.1629333333333334</v>
      </c>
      <c r="R3189" s="6">
        <f t="shared" si="199"/>
        <v>71.491803278688522</v>
      </c>
      <c r="S3189" t="s">
        <v>8317</v>
      </c>
      <c r="T3189" t="s">
        <v>8318</v>
      </c>
    </row>
    <row r="3190" spans="1:20" ht="43.2" x14ac:dyDescent="0.3">
      <c r="A3190">
        <v>3188</v>
      </c>
      <c r="B3190" s="3" t="s">
        <v>3188</v>
      </c>
      <c r="C3190" s="3" t="s">
        <v>7298</v>
      </c>
      <c r="D3190">
        <v>200</v>
      </c>
      <c r="E3190">
        <v>130</v>
      </c>
      <c r="F3190" t="s">
        <v>8221</v>
      </c>
      <c r="G3190" t="s">
        <v>8225</v>
      </c>
      <c r="H3190" t="s">
        <v>8247</v>
      </c>
      <c r="I3190">
        <v>1433930302</v>
      </c>
      <c r="J3190" s="10">
        <f t="shared" si="196"/>
        <v>42165.415532407409</v>
      </c>
      <c r="K3190">
        <v>1432115902</v>
      </c>
      <c r="L3190" s="10">
        <f t="shared" si="197"/>
        <v>42144.415532407409</v>
      </c>
      <c r="M3190" t="b">
        <v>0</v>
      </c>
      <c r="N3190">
        <v>9</v>
      </c>
      <c r="O3190" t="b">
        <v>0</v>
      </c>
      <c r="P3190" t="s">
        <v>8305</v>
      </c>
      <c r="Q3190" s="5">
        <f t="shared" si="198"/>
        <v>0.65</v>
      </c>
      <c r="R3190" s="6">
        <f t="shared" si="199"/>
        <v>14.444444444444445</v>
      </c>
      <c r="S3190" t="s">
        <v>8317</v>
      </c>
      <c r="T3190" t="s">
        <v>8359</v>
      </c>
    </row>
    <row r="3191" spans="1:20" ht="57.6" x14ac:dyDescent="0.3">
      <c r="A3191">
        <v>3189</v>
      </c>
      <c r="B3191" s="3" t="s">
        <v>3189</v>
      </c>
      <c r="C3191" s="3" t="s">
        <v>7299</v>
      </c>
      <c r="D3191">
        <v>55000</v>
      </c>
      <c r="E3191">
        <v>6780</v>
      </c>
      <c r="F3191" t="s">
        <v>8221</v>
      </c>
      <c r="G3191" t="s">
        <v>8235</v>
      </c>
      <c r="H3191" t="s">
        <v>8255</v>
      </c>
      <c r="I3191">
        <v>1432455532</v>
      </c>
      <c r="J3191" s="10">
        <f t="shared" si="196"/>
        <v>42148.346435185187</v>
      </c>
      <c r="K3191">
        <v>1429863532</v>
      </c>
      <c r="L3191" s="10">
        <f t="shared" si="197"/>
        <v>42118.346435185187</v>
      </c>
      <c r="M3191" t="b">
        <v>0</v>
      </c>
      <c r="N3191">
        <v>19</v>
      </c>
      <c r="O3191" t="b">
        <v>0</v>
      </c>
      <c r="P3191" t="s">
        <v>8305</v>
      </c>
      <c r="Q3191" s="5">
        <f t="shared" si="198"/>
        <v>0.12327272727272727</v>
      </c>
      <c r="R3191" s="6">
        <f t="shared" si="199"/>
        <v>356.84210526315792</v>
      </c>
      <c r="S3191" t="s">
        <v>8317</v>
      </c>
      <c r="T3191" t="s">
        <v>8359</v>
      </c>
    </row>
    <row r="3192" spans="1:20" ht="43.2" x14ac:dyDescent="0.3">
      <c r="A3192">
        <v>3190</v>
      </c>
      <c r="B3192" s="3" t="s">
        <v>3190</v>
      </c>
      <c r="C3192" s="3" t="s">
        <v>7300</v>
      </c>
      <c r="D3192">
        <v>4000</v>
      </c>
      <c r="E3192">
        <v>0</v>
      </c>
      <c r="F3192" t="s">
        <v>8221</v>
      </c>
      <c r="G3192" t="s">
        <v>8229</v>
      </c>
      <c r="H3192" t="s">
        <v>8251</v>
      </c>
      <c r="I3192">
        <v>1481258275</v>
      </c>
      <c r="J3192" s="10">
        <f t="shared" si="196"/>
        <v>42713.192997685182</v>
      </c>
      <c r="K3192">
        <v>1478662675</v>
      </c>
      <c r="L3192" s="10">
        <f t="shared" si="197"/>
        <v>42683.151331018518</v>
      </c>
      <c r="M3192" t="b">
        <v>0</v>
      </c>
      <c r="N3192">
        <v>0</v>
      </c>
      <c r="O3192" t="b">
        <v>0</v>
      </c>
      <c r="P3192" t="s">
        <v>8305</v>
      </c>
      <c r="Q3192" s="5">
        <f t="shared" si="198"/>
        <v>0</v>
      </c>
      <c r="R3192" s="6" t="e">
        <f t="shared" si="199"/>
        <v>#DIV/0!</v>
      </c>
      <c r="S3192" t="s">
        <v>8317</v>
      </c>
      <c r="T3192" t="s">
        <v>8359</v>
      </c>
    </row>
    <row r="3193" spans="1:20" ht="43.2" x14ac:dyDescent="0.3">
      <c r="A3193">
        <v>3191</v>
      </c>
      <c r="B3193" s="3" t="s">
        <v>3191</v>
      </c>
      <c r="C3193" s="3" t="s">
        <v>7301</v>
      </c>
      <c r="D3193">
        <v>3750</v>
      </c>
      <c r="E3193">
        <v>151</v>
      </c>
      <c r="F3193" t="s">
        <v>8221</v>
      </c>
      <c r="G3193" t="s">
        <v>8224</v>
      </c>
      <c r="H3193" t="s">
        <v>8246</v>
      </c>
      <c r="I3193">
        <v>1471370869</v>
      </c>
      <c r="J3193" s="10">
        <f t="shared" si="196"/>
        <v>42598.755428240736</v>
      </c>
      <c r="K3193">
        <v>1466186869</v>
      </c>
      <c r="L3193" s="10">
        <f t="shared" si="197"/>
        <v>42538.755428240736</v>
      </c>
      <c r="M3193" t="b">
        <v>0</v>
      </c>
      <c r="N3193">
        <v>4</v>
      </c>
      <c r="O3193" t="b">
        <v>0</v>
      </c>
      <c r="P3193" t="s">
        <v>8305</v>
      </c>
      <c r="Q3193" s="5">
        <f t="shared" si="198"/>
        <v>4.0266666666666666E-2</v>
      </c>
      <c r="R3193" s="6">
        <f t="shared" si="199"/>
        <v>37.75</v>
      </c>
      <c r="S3193" t="s">
        <v>8317</v>
      </c>
      <c r="T3193" t="s">
        <v>8359</v>
      </c>
    </row>
    <row r="3194" spans="1:20" ht="43.2" x14ac:dyDescent="0.3">
      <c r="A3194">
        <v>3192</v>
      </c>
      <c r="B3194" s="3" t="s">
        <v>3192</v>
      </c>
      <c r="C3194" s="3" t="s">
        <v>7302</v>
      </c>
      <c r="D3194">
        <v>10000</v>
      </c>
      <c r="E3194">
        <v>102</v>
      </c>
      <c r="F3194" t="s">
        <v>8221</v>
      </c>
      <c r="G3194" t="s">
        <v>8225</v>
      </c>
      <c r="H3194" t="s">
        <v>8247</v>
      </c>
      <c r="I3194">
        <v>1425160800</v>
      </c>
      <c r="J3194" s="10">
        <f t="shared" si="196"/>
        <v>42063.916666666672</v>
      </c>
      <c r="K3194">
        <v>1421274859</v>
      </c>
      <c r="L3194" s="10">
        <f t="shared" si="197"/>
        <v>42018.94049768518</v>
      </c>
      <c r="M3194" t="b">
        <v>0</v>
      </c>
      <c r="N3194">
        <v>8</v>
      </c>
      <c r="O3194" t="b">
        <v>0</v>
      </c>
      <c r="P3194" t="s">
        <v>8305</v>
      </c>
      <c r="Q3194" s="5">
        <f t="shared" si="198"/>
        <v>1.0200000000000001E-2</v>
      </c>
      <c r="R3194" s="6">
        <f t="shared" si="199"/>
        <v>12.75</v>
      </c>
      <c r="S3194" t="s">
        <v>8317</v>
      </c>
      <c r="T3194" t="s">
        <v>8359</v>
      </c>
    </row>
    <row r="3195" spans="1:20" ht="43.2" x14ac:dyDescent="0.3">
      <c r="A3195">
        <v>3193</v>
      </c>
      <c r="B3195" s="3" t="s">
        <v>3193</v>
      </c>
      <c r="C3195" s="3" t="s">
        <v>7303</v>
      </c>
      <c r="D3195">
        <v>5000</v>
      </c>
      <c r="E3195">
        <v>587</v>
      </c>
      <c r="F3195" t="s">
        <v>8221</v>
      </c>
      <c r="G3195" t="s">
        <v>8225</v>
      </c>
      <c r="H3195" t="s">
        <v>8247</v>
      </c>
      <c r="I3195">
        <v>1424474056</v>
      </c>
      <c r="J3195" s="10">
        <f t="shared" si="196"/>
        <v>42055.968240740738</v>
      </c>
      <c r="K3195">
        <v>1420586056</v>
      </c>
      <c r="L3195" s="10">
        <f t="shared" si="197"/>
        <v>42010.968240740738</v>
      </c>
      <c r="M3195" t="b">
        <v>0</v>
      </c>
      <c r="N3195">
        <v>24</v>
      </c>
      <c r="O3195" t="b">
        <v>0</v>
      </c>
      <c r="P3195" t="s">
        <v>8305</v>
      </c>
      <c r="Q3195" s="5">
        <f t="shared" si="198"/>
        <v>0.1174</v>
      </c>
      <c r="R3195" s="6">
        <f t="shared" si="199"/>
        <v>24.458333333333332</v>
      </c>
      <c r="S3195" t="s">
        <v>8317</v>
      </c>
      <c r="T3195" t="s">
        <v>8359</v>
      </c>
    </row>
    <row r="3196" spans="1:20" ht="43.2" x14ac:dyDescent="0.3">
      <c r="A3196">
        <v>3194</v>
      </c>
      <c r="B3196" s="3" t="s">
        <v>3194</v>
      </c>
      <c r="C3196" s="3" t="s">
        <v>7304</v>
      </c>
      <c r="D3196">
        <v>11000</v>
      </c>
      <c r="E3196">
        <v>0</v>
      </c>
      <c r="F3196" t="s">
        <v>8221</v>
      </c>
      <c r="G3196" t="s">
        <v>8224</v>
      </c>
      <c r="H3196" t="s">
        <v>8246</v>
      </c>
      <c r="I3196">
        <v>1437960598</v>
      </c>
      <c r="J3196" s="10">
        <f t="shared" si="196"/>
        <v>42212.062476851846</v>
      </c>
      <c r="K3196">
        <v>1435368598</v>
      </c>
      <c r="L3196" s="10">
        <f t="shared" si="197"/>
        <v>42182.062476851846</v>
      </c>
      <c r="M3196" t="b">
        <v>0</v>
      </c>
      <c r="N3196">
        <v>0</v>
      </c>
      <c r="O3196" t="b">
        <v>0</v>
      </c>
      <c r="P3196" t="s">
        <v>8305</v>
      </c>
      <c r="Q3196" s="5">
        <f t="shared" si="198"/>
        <v>0</v>
      </c>
      <c r="R3196" s="6" t="e">
        <f t="shared" si="199"/>
        <v>#DIV/0!</v>
      </c>
      <c r="S3196" t="s">
        <v>8317</v>
      </c>
      <c r="T3196" t="s">
        <v>8359</v>
      </c>
    </row>
    <row r="3197" spans="1:20" ht="57.6" x14ac:dyDescent="0.3">
      <c r="A3197">
        <v>3195</v>
      </c>
      <c r="B3197" s="3" t="s">
        <v>3195</v>
      </c>
      <c r="C3197" s="3" t="s">
        <v>7305</v>
      </c>
      <c r="D3197">
        <v>3500</v>
      </c>
      <c r="E3197">
        <v>2070</v>
      </c>
      <c r="F3197" t="s">
        <v>8221</v>
      </c>
      <c r="G3197" t="s">
        <v>8224</v>
      </c>
      <c r="H3197" t="s">
        <v>8246</v>
      </c>
      <c r="I3197">
        <v>1423750542</v>
      </c>
      <c r="J3197" s="10">
        <f t="shared" si="196"/>
        <v>42047.594236111108</v>
      </c>
      <c r="K3197">
        <v>1421158542</v>
      </c>
      <c r="L3197" s="10">
        <f t="shared" si="197"/>
        <v>42017.594236111108</v>
      </c>
      <c r="M3197" t="b">
        <v>0</v>
      </c>
      <c r="N3197">
        <v>39</v>
      </c>
      <c r="O3197" t="b">
        <v>0</v>
      </c>
      <c r="P3197" t="s">
        <v>8305</v>
      </c>
      <c r="Q3197" s="5">
        <f t="shared" si="198"/>
        <v>0.59142857142857141</v>
      </c>
      <c r="R3197" s="6">
        <f t="shared" si="199"/>
        <v>53.07692307692308</v>
      </c>
      <c r="S3197" t="s">
        <v>8317</v>
      </c>
      <c r="T3197" t="s">
        <v>8359</v>
      </c>
    </row>
    <row r="3198" spans="1:20" ht="43.2" x14ac:dyDescent="0.3">
      <c r="A3198">
        <v>3196</v>
      </c>
      <c r="B3198" s="3" t="s">
        <v>3196</v>
      </c>
      <c r="C3198" s="3" t="s">
        <v>7306</v>
      </c>
      <c r="D3198">
        <v>3000000</v>
      </c>
      <c r="E3198">
        <v>1800</v>
      </c>
      <c r="F3198" t="s">
        <v>8221</v>
      </c>
      <c r="G3198" t="s">
        <v>8224</v>
      </c>
      <c r="H3198" t="s">
        <v>8246</v>
      </c>
      <c r="I3198">
        <v>1438437600</v>
      </c>
      <c r="J3198" s="10">
        <f t="shared" si="196"/>
        <v>42217.583333333328</v>
      </c>
      <c r="K3198">
        <v>1433254875</v>
      </c>
      <c r="L3198" s="10">
        <f t="shared" si="197"/>
        <v>42157.598090277781</v>
      </c>
      <c r="M3198" t="b">
        <v>0</v>
      </c>
      <c r="N3198">
        <v>6</v>
      </c>
      <c r="O3198" t="b">
        <v>0</v>
      </c>
      <c r="P3198" t="s">
        <v>8305</v>
      </c>
      <c r="Q3198" s="5">
        <f t="shared" si="198"/>
        <v>5.9999999999999995E-4</v>
      </c>
      <c r="R3198" s="6">
        <f t="shared" si="199"/>
        <v>300</v>
      </c>
      <c r="S3198" t="s">
        <v>8317</v>
      </c>
      <c r="T3198" t="s">
        <v>8359</v>
      </c>
    </row>
    <row r="3199" spans="1:20" ht="28.8" x14ac:dyDescent="0.3">
      <c r="A3199">
        <v>3197</v>
      </c>
      <c r="B3199" s="3" t="s">
        <v>3197</v>
      </c>
      <c r="C3199" s="3" t="s">
        <v>7307</v>
      </c>
      <c r="D3199">
        <v>10000</v>
      </c>
      <c r="E3199">
        <v>1145</v>
      </c>
      <c r="F3199" t="s">
        <v>8221</v>
      </c>
      <c r="G3199" t="s">
        <v>8234</v>
      </c>
      <c r="H3199" t="s">
        <v>8254</v>
      </c>
      <c r="I3199">
        <v>1423050618</v>
      </c>
      <c r="J3199" s="10">
        <f t="shared" si="196"/>
        <v>42039.493263888886</v>
      </c>
      <c r="K3199">
        <v>1420458618</v>
      </c>
      <c r="L3199" s="10">
        <f t="shared" si="197"/>
        <v>42009.493263888886</v>
      </c>
      <c r="M3199" t="b">
        <v>0</v>
      </c>
      <c r="N3199">
        <v>4</v>
      </c>
      <c r="O3199" t="b">
        <v>0</v>
      </c>
      <c r="P3199" t="s">
        <v>8305</v>
      </c>
      <c r="Q3199" s="5">
        <f t="shared" si="198"/>
        <v>0.1145</v>
      </c>
      <c r="R3199" s="6">
        <f t="shared" si="199"/>
        <v>286.25</v>
      </c>
      <c r="S3199" t="s">
        <v>8317</v>
      </c>
      <c r="T3199" t="s">
        <v>8359</v>
      </c>
    </row>
    <row r="3200" spans="1:20" ht="57.6" x14ac:dyDescent="0.3">
      <c r="A3200">
        <v>3198</v>
      </c>
      <c r="B3200" s="3" t="s">
        <v>3198</v>
      </c>
      <c r="C3200" s="3" t="s">
        <v>7308</v>
      </c>
      <c r="D3200">
        <v>30000</v>
      </c>
      <c r="E3200">
        <v>110</v>
      </c>
      <c r="F3200" t="s">
        <v>8221</v>
      </c>
      <c r="G3200" t="s">
        <v>8232</v>
      </c>
      <c r="H3200" t="s">
        <v>8253</v>
      </c>
      <c r="I3200">
        <v>1424081477</v>
      </c>
      <c r="J3200" s="10">
        <f t="shared" si="196"/>
        <v>42051.424502314811</v>
      </c>
      <c r="K3200">
        <v>1420798277</v>
      </c>
      <c r="L3200" s="10">
        <f t="shared" si="197"/>
        <v>42013.424502314811</v>
      </c>
      <c r="M3200" t="b">
        <v>0</v>
      </c>
      <c r="N3200">
        <v>3</v>
      </c>
      <c r="O3200" t="b">
        <v>0</v>
      </c>
      <c r="P3200" t="s">
        <v>8305</v>
      </c>
      <c r="Q3200" s="5">
        <f t="shared" si="198"/>
        <v>3.6666666666666666E-3</v>
      </c>
      <c r="R3200" s="6">
        <f t="shared" si="199"/>
        <v>36.666666666666664</v>
      </c>
      <c r="S3200" t="s">
        <v>8317</v>
      </c>
      <c r="T3200" t="s">
        <v>8359</v>
      </c>
    </row>
    <row r="3201" spans="1:20" ht="43.2" x14ac:dyDescent="0.3">
      <c r="A3201">
        <v>3199</v>
      </c>
      <c r="B3201" s="3" t="s">
        <v>3199</v>
      </c>
      <c r="C3201" s="3" t="s">
        <v>7309</v>
      </c>
      <c r="D3201">
        <v>5000</v>
      </c>
      <c r="E3201">
        <v>2608</v>
      </c>
      <c r="F3201" t="s">
        <v>8221</v>
      </c>
      <c r="G3201" t="s">
        <v>8224</v>
      </c>
      <c r="H3201" t="s">
        <v>8246</v>
      </c>
      <c r="I3201">
        <v>1410037200</v>
      </c>
      <c r="J3201" s="10">
        <f t="shared" si="196"/>
        <v>41888.875</v>
      </c>
      <c r="K3201">
        <v>1407435418</v>
      </c>
      <c r="L3201" s="10">
        <f t="shared" si="197"/>
        <v>41858.761782407404</v>
      </c>
      <c r="M3201" t="b">
        <v>0</v>
      </c>
      <c r="N3201">
        <v>53</v>
      </c>
      <c r="O3201" t="b">
        <v>0</v>
      </c>
      <c r="P3201" t="s">
        <v>8305</v>
      </c>
      <c r="Q3201" s="5">
        <f t="shared" si="198"/>
        <v>0.52159999999999995</v>
      </c>
      <c r="R3201" s="6">
        <f t="shared" si="199"/>
        <v>49.20754716981132</v>
      </c>
      <c r="S3201" t="s">
        <v>8317</v>
      </c>
      <c r="T3201" t="s">
        <v>8359</v>
      </c>
    </row>
    <row r="3202" spans="1:20" ht="57.6" x14ac:dyDescent="0.3">
      <c r="A3202">
        <v>3200</v>
      </c>
      <c r="B3202" s="3" t="s">
        <v>3200</v>
      </c>
      <c r="C3202" s="3" t="s">
        <v>7310</v>
      </c>
      <c r="D3202">
        <v>50000</v>
      </c>
      <c r="E3202">
        <v>1</v>
      </c>
      <c r="F3202" t="s">
        <v>8221</v>
      </c>
      <c r="G3202" t="s">
        <v>8224</v>
      </c>
      <c r="H3202" t="s">
        <v>8246</v>
      </c>
      <c r="I3202">
        <v>1461994440</v>
      </c>
      <c r="J3202" s="10">
        <f t="shared" si="196"/>
        <v>42490.231944444444</v>
      </c>
      <c r="K3202">
        <v>1459410101</v>
      </c>
      <c r="L3202" s="10">
        <f t="shared" si="197"/>
        <v>42460.320613425924</v>
      </c>
      <c r="M3202" t="b">
        <v>0</v>
      </c>
      <c r="N3202">
        <v>1</v>
      </c>
      <c r="O3202" t="b">
        <v>0</v>
      </c>
      <c r="P3202" t="s">
        <v>8305</v>
      </c>
      <c r="Q3202" s="5">
        <f t="shared" si="198"/>
        <v>2.0000000000000002E-5</v>
      </c>
      <c r="R3202" s="6">
        <f t="shared" si="199"/>
        <v>1</v>
      </c>
      <c r="S3202" t="s">
        <v>8317</v>
      </c>
      <c r="T3202" t="s">
        <v>8359</v>
      </c>
    </row>
    <row r="3203" spans="1:20" ht="43.2" x14ac:dyDescent="0.3">
      <c r="A3203">
        <v>3201</v>
      </c>
      <c r="B3203" s="3" t="s">
        <v>3201</v>
      </c>
      <c r="C3203" s="3" t="s">
        <v>7311</v>
      </c>
      <c r="D3203">
        <v>2000</v>
      </c>
      <c r="E3203">
        <v>25</v>
      </c>
      <c r="F3203" t="s">
        <v>8221</v>
      </c>
      <c r="G3203" t="s">
        <v>8225</v>
      </c>
      <c r="H3203" t="s">
        <v>8247</v>
      </c>
      <c r="I3203">
        <v>1409509477</v>
      </c>
      <c r="J3203" s="10">
        <f t="shared" ref="J3203:J3266" si="200">(((I3203/60)/60)/24)+DATE(1970,1,1)</f>
        <v>41882.767094907409</v>
      </c>
      <c r="K3203">
        <v>1407695077</v>
      </c>
      <c r="L3203" s="10">
        <f t="shared" ref="L3203:L3266" si="201">(((K3203/60)/60)/24)+DATE(1970,1,1)</f>
        <v>41861.767094907409</v>
      </c>
      <c r="M3203" t="b">
        <v>0</v>
      </c>
      <c r="N3203">
        <v>2</v>
      </c>
      <c r="O3203" t="b">
        <v>0</v>
      </c>
      <c r="P3203" t="s">
        <v>8305</v>
      </c>
      <c r="Q3203" s="5">
        <f t="shared" ref="Q3203:Q3266" si="202">E3203/D3203</f>
        <v>1.2500000000000001E-2</v>
      </c>
      <c r="R3203" s="6">
        <f t="shared" ref="R3203:R3266" si="203">E3203/N3203</f>
        <v>12.5</v>
      </c>
      <c r="S3203" t="s">
        <v>8317</v>
      </c>
      <c r="T3203" t="s">
        <v>8359</v>
      </c>
    </row>
    <row r="3204" spans="1:20" ht="43.2" x14ac:dyDescent="0.3">
      <c r="A3204">
        <v>3202</v>
      </c>
      <c r="B3204" s="3" t="s">
        <v>3202</v>
      </c>
      <c r="C3204" s="3" t="s">
        <v>7312</v>
      </c>
      <c r="D3204">
        <v>5000</v>
      </c>
      <c r="E3204">
        <v>2726</v>
      </c>
      <c r="F3204" t="s">
        <v>8221</v>
      </c>
      <c r="G3204" t="s">
        <v>8224</v>
      </c>
      <c r="H3204" t="s">
        <v>8246</v>
      </c>
      <c r="I3204">
        <v>1450072740</v>
      </c>
      <c r="J3204" s="10">
        <f t="shared" si="200"/>
        <v>42352.249305555553</v>
      </c>
      <c r="K3204">
        <v>1445027346</v>
      </c>
      <c r="L3204" s="10">
        <f t="shared" si="201"/>
        <v>42293.853541666671</v>
      </c>
      <c r="M3204" t="b">
        <v>0</v>
      </c>
      <c r="N3204">
        <v>25</v>
      </c>
      <c r="O3204" t="b">
        <v>0</v>
      </c>
      <c r="P3204" t="s">
        <v>8305</v>
      </c>
      <c r="Q3204" s="5">
        <f t="shared" si="202"/>
        <v>0.54520000000000002</v>
      </c>
      <c r="R3204" s="6">
        <f t="shared" si="203"/>
        <v>109.04</v>
      </c>
      <c r="S3204" t="s">
        <v>8317</v>
      </c>
      <c r="T3204" t="s">
        <v>8359</v>
      </c>
    </row>
    <row r="3205" spans="1:20" ht="43.2" x14ac:dyDescent="0.3">
      <c r="A3205">
        <v>3203</v>
      </c>
      <c r="B3205" s="3" t="s">
        <v>3203</v>
      </c>
      <c r="C3205" s="3" t="s">
        <v>7313</v>
      </c>
      <c r="D3205">
        <v>1000</v>
      </c>
      <c r="E3205">
        <v>250</v>
      </c>
      <c r="F3205" t="s">
        <v>8221</v>
      </c>
      <c r="G3205" t="s">
        <v>8224</v>
      </c>
      <c r="H3205" t="s">
        <v>8246</v>
      </c>
      <c r="I3205">
        <v>1443224622</v>
      </c>
      <c r="J3205" s="10">
        <f t="shared" si="200"/>
        <v>42272.988680555558</v>
      </c>
      <c r="K3205">
        <v>1440632622</v>
      </c>
      <c r="L3205" s="10">
        <f t="shared" si="201"/>
        <v>42242.988680555558</v>
      </c>
      <c r="M3205" t="b">
        <v>0</v>
      </c>
      <c r="N3205">
        <v>6</v>
      </c>
      <c r="O3205" t="b">
        <v>0</v>
      </c>
      <c r="P3205" t="s">
        <v>8305</v>
      </c>
      <c r="Q3205" s="5">
        <f t="shared" si="202"/>
        <v>0.25</v>
      </c>
      <c r="R3205" s="6">
        <f t="shared" si="203"/>
        <v>41.666666666666664</v>
      </c>
      <c r="S3205" t="s">
        <v>8317</v>
      </c>
      <c r="T3205" t="s">
        <v>8359</v>
      </c>
    </row>
    <row r="3206" spans="1:20" ht="43.2" x14ac:dyDescent="0.3">
      <c r="A3206">
        <v>3204</v>
      </c>
      <c r="B3206" s="3" t="s">
        <v>3204</v>
      </c>
      <c r="C3206" s="3" t="s">
        <v>7314</v>
      </c>
      <c r="D3206">
        <v>500</v>
      </c>
      <c r="E3206">
        <v>0</v>
      </c>
      <c r="F3206" t="s">
        <v>8221</v>
      </c>
      <c r="G3206" t="s">
        <v>8224</v>
      </c>
      <c r="H3206" t="s">
        <v>8246</v>
      </c>
      <c r="I3206">
        <v>1437149640</v>
      </c>
      <c r="J3206" s="10">
        <f t="shared" si="200"/>
        <v>42202.676388888889</v>
      </c>
      <c r="K3206">
        <v>1434558479</v>
      </c>
      <c r="L3206" s="10">
        <f t="shared" si="201"/>
        <v>42172.686099537037</v>
      </c>
      <c r="M3206" t="b">
        <v>0</v>
      </c>
      <c r="N3206">
        <v>0</v>
      </c>
      <c r="O3206" t="b">
        <v>0</v>
      </c>
      <c r="P3206" t="s">
        <v>8305</v>
      </c>
      <c r="Q3206" s="5">
        <f t="shared" si="202"/>
        <v>0</v>
      </c>
      <c r="R3206" s="6" t="e">
        <f t="shared" si="203"/>
        <v>#DIV/0!</v>
      </c>
      <c r="S3206" t="s">
        <v>8317</v>
      </c>
      <c r="T3206" t="s">
        <v>8359</v>
      </c>
    </row>
    <row r="3207" spans="1:20" ht="43.2" x14ac:dyDescent="0.3">
      <c r="A3207">
        <v>3205</v>
      </c>
      <c r="B3207" s="3" t="s">
        <v>3205</v>
      </c>
      <c r="C3207" s="3" t="s">
        <v>7315</v>
      </c>
      <c r="D3207">
        <v>8000</v>
      </c>
      <c r="E3207">
        <v>273</v>
      </c>
      <c r="F3207" t="s">
        <v>8221</v>
      </c>
      <c r="G3207" t="s">
        <v>8225</v>
      </c>
      <c r="H3207" t="s">
        <v>8247</v>
      </c>
      <c r="I3207">
        <v>1430470772</v>
      </c>
      <c r="J3207" s="10">
        <f t="shared" si="200"/>
        <v>42125.374675925923</v>
      </c>
      <c r="K3207">
        <v>1427878772</v>
      </c>
      <c r="L3207" s="10">
        <f t="shared" si="201"/>
        <v>42095.374675925923</v>
      </c>
      <c r="M3207" t="b">
        <v>0</v>
      </c>
      <c r="N3207">
        <v>12</v>
      </c>
      <c r="O3207" t="b">
        <v>0</v>
      </c>
      <c r="P3207" t="s">
        <v>8305</v>
      </c>
      <c r="Q3207" s="5">
        <f t="shared" si="202"/>
        <v>3.4125000000000003E-2</v>
      </c>
      <c r="R3207" s="6">
        <f t="shared" si="203"/>
        <v>22.75</v>
      </c>
      <c r="S3207" t="s">
        <v>8317</v>
      </c>
      <c r="T3207" t="s">
        <v>8359</v>
      </c>
    </row>
    <row r="3208" spans="1:20" ht="43.2" x14ac:dyDescent="0.3">
      <c r="A3208">
        <v>3206</v>
      </c>
      <c r="B3208" s="3" t="s">
        <v>3206</v>
      </c>
      <c r="C3208" s="3" t="s">
        <v>7316</v>
      </c>
      <c r="D3208">
        <v>5000</v>
      </c>
      <c r="E3208">
        <v>0</v>
      </c>
      <c r="F3208" t="s">
        <v>8221</v>
      </c>
      <c r="G3208" t="s">
        <v>8224</v>
      </c>
      <c r="H3208" t="s">
        <v>8246</v>
      </c>
      <c r="I3208">
        <v>1442644651</v>
      </c>
      <c r="J3208" s="10">
        <f t="shared" si="200"/>
        <v>42266.276053240741</v>
      </c>
      <c r="K3208">
        <v>1440052651</v>
      </c>
      <c r="L3208" s="10">
        <f t="shared" si="201"/>
        <v>42236.276053240741</v>
      </c>
      <c r="M3208" t="b">
        <v>0</v>
      </c>
      <c r="N3208">
        <v>0</v>
      </c>
      <c r="O3208" t="b">
        <v>0</v>
      </c>
      <c r="P3208" t="s">
        <v>8305</v>
      </c>
      <c r="Q3208" s="5">
        <f t="shared" si="202"/>
        <v>0</v>
      </c>
      <c r="R3208" s="6" t="e">
        <f t="shared" si="203"/>
        <v>#DIV/0!</v>
      </c>
      <c r="S3208" t="s">
        <v>8317</v>
      </c>
      <c r="T3208" t="s">
        <v>8359</v>
      </c>
    </row>
    <row r="3209" spans="1:20" ht="43.2" x14ac:dyDescent="0.3">
      <c r="A3209">
        <v>3207</v>
      </c>
      <c r="B3209" s="3" t="s">
        <v>3207</v>
      </c>
      <c r="C3209" s="3" t="s">
        <v>7317</v>
      </c>
      <c r="D3209">
        <v>5500</v>
      </c>
      <c r="E3209">
        <v>2550</v>
      </c>
      <c r="F3209" t="s">
        <v>8221</v>
      </c>
      <c r="G3209" t="s">
        <v>8224</v>
      </c>
      <c r="H3209" t="s">
        <v>8246</v>
      </c>
      <c r="I3209">
        <v>1429767607</v>
      </c>
      <c r="J3209" s="10">
        <f t="shared" si="200"/>
        <v>42117.236192129625</v>
      </c>
      <c r="K3209">
        <v>1424587207</v>
      </c>
      <c r="L3209" s="10">
        <f t="shared" si="201"/>
        <v>42057.277858796297</v>
      </c>
      <c r="M3209" t="b">
        <v>0</v>
      </c>
      <c r="N3209">
        <v>36</v>
      </c>
      <c r="O3209" t="b">
        <v>0</v>
      </c>
      <c r="P3209" t="s">
        <v>8305</v>
      </c>
      <c r="Q3209" s="5">
        <f t="shared" si="202"/>
        <v>0.46363636363636362</v>
      </c>
      <c r="R3209" s="6">
        <f t="shared" si="203"/>
        <v>70.833333333333329</v>
      </c>
      <c r="S3209" t="s">
        <v>8317</v>
      </c>
      <c r="T3209" t="s">
        <v>8359</v>
      </c>
    </row>
    <row r="3210" spans="1:20" ht="43.2" x14ac:dyDescent="0.3">
      <c r="A3210">
        <v>3208</v>
      </c>
      <c r="B3210" s="3" t="s">
        <v>3208</v>
      </c>
      <c r="C3210" s="3" t="s">
        <v>7318</v>
      </c>
      <c r="D3210">
        <v>5000</v>
      </c>
      <c r="E3210">
        <v>5175</v>
      </c>
      <c r="F3210" t="s">
        <v>8219</v>
      </c>
      <c r="G3210" t="s">
        <v>8224</v>
      </c>
      <c r="H3210" t="s">
        <v>8246</v>
      </c>
      <c r="I3210">
        <v>1406557877</v>
      </c>
      <c r="J3210" s="10">
        <f t="shared" si="200"/>
        <v>41848.605057870373</v>
      </c>
      <c r="K3210">
        <v>1404743477</v>
      </c>
      <c r="L3210" s="10">
        <f t="shared" si="201"/>
        <v>41827.605057870373</v>
      </c>
      <c r="M3210" t="b">
        <v>1</v>
      </c>
      <c r="N3210">
        <v>82</v>
      </c>
      <c r="O3210" t="b">
        <v>1</v>
      </c>
      <c r="P3210" t="s">
        <v>8271</v>
      </c>
      <c r="Q3210" s="5">
        <f t="shared" si="202"/>
        <v>1.0349999999999999</v>
      </c>
      <c r="R3210" s="6">
        <f t="shared" si="203"/>
        <v>63.109756097560975</v>
      </c>
      <c r="S3210" t="s">
        <v>8317</v>
      </c>
      <c r="T3210" t="s">
        <v>8318</v>
      </c>
    </row>
    <row r="3211" spans="1:20" ht="43.2" x14ac:dyDescent="0.3">
      <c r="A3211">
        <v>3209</v>
      </c>
      <c r="B3211" s="3" t="s">
        <v>3209</v>
      </c>
      <c r="C3211" s="3" t="s">
        <v>7319</v>
      </c>
      <c r="D3211">
        <v>9500</v>
      </c>
      <c r="E3211">
        <v>11335.7</v>
      </c>
      <c r="F3211" t="s">
        <v>8219</v>
      </c>
      <c r="G3211" t="s">
        <v>8224</v>
      </c>
      <c r="H3211" t="s">
        <v>8246</v>
      </c>
      <c r="I3211">
        <v>1403305200</v>
      </c>
      <c r="J3211" s="10">
        <f t="shared" si="200"/>
        <v>41810.958333333336</v>
      </c>
      <c r="K3211">
        <v>1400512658</v>
      </c>
      <c r="L3211" s="10">
        <f t="shared" si="201"/>
        <v>41778.637245370373</v>
      </c>
      <c r="M3211" t="b">
        <v>1</v>
      </c>
      <c r="N3211">
        <v>226</v>
      </c>
      <c r="O3211" t="b">
        <v>1</v>
      </c>
      <c r="P3211" t="s">
        <v>8271</v>
      </c>
      <c r="Q3211" s="5">
        <f t="shared" si="202"/>
        <v>1.1932315789473684</v>
      </c>
      <c r="R3211" s="6">
        <f t="shared" si="203"/>
        <v>50.157964601769912</v>
      </c>
      <c r="S3211" t="s">
        <v>8317</v>
      </c>
      <c r="T3211" t="s">
        <v>8318</v>
      </c>
    </row>
    <row r="3212" spans="1:20" ht="43.2" x14ac:dyDescent="0.3">
      <c r="A3212">
        <v>3210</v>
      </c>
      <c r="B3212" s="3" t="s">
        <v>3210</v>
      </c>
      <c r="C3212" s="3" t="s">
        <v>7320</v>
      </c>
      <c r="D3212">
        <v>3000</v>
      </c>
      <c r="E3212">
        <v>3773</v>
      </c>
      <c r="F3212" t="s">
        <v>8219</v>
      </c>
      <c r="G3212" t="s">
        <v>8224</v>
      </c>
      <c r="H3212" t="s">
        <v>8246</v>
      </c>
      <c r="I3212">
        <v>1338523140</v>
      </c>
      <c r="J3212" s="10">
        <f t="shared" si="200"/>
        <v>41061.165972222225</v>
      </c>
      <c r="K3212">
        <v>1334442519</v>
      </c>
      <c r="L3212" s="10">
        <f t="shared" si="201"/>
        <v>41013.936562499999</v>
      </c>
      <c r="M3212" t="b">
        <v>1</v>
      </c>
      <c r="N3212">
        <v>60</v>
      </c>
      <c r="O3212" t="b">
        <v>1</v>
      </c>
      <c r="P3212" t="s">
        <v>8271</v>
      </c>
      <c r="Q3212" s="5">
        <f t="shared" si="202"/>
        <v>1.2576666666666667</v>
      </c>
      <c r="R3212" s="6">
        <f t="shared" si="203"/>
        <v>62.883333333333333</v>
      </c>
      <c r="S3212" t="s">
        <v>8317</v>
      </c>
      <c r="T3212" t="s">
        <v>8318</v>
      </c>
    </row>
    <row r="3213" spans="1:20" ht="43.2" x14ac:dyDescent="0.3">
      <c r="A3213">
        <v>3211</v>
      </c>
      <c r="B3213" s="3" t="s">
        <v>3211</v>
      </c>
      <c r="C3213" s="3" t="s">
        <v>7321</v>
      </c>
      <c r="D3213">
        <v>23000</v>
      </c>
      <c r="E3213">
        <v>27541</v>
      </c>
      <c r="F3213" t="s">
        <v>8219</v>
      </c>
      <c r="G3213" t="s">
        <v>8224</v>
      </c>
      <c r="H3213" t="s">
        <v>8246</v>
      </c>
      <c r="I3213">
        <v>1408068000</v>
      </c>
      <c r="J3213" s="10">
        <f t="shared" si="200"/>
        <v>41866.083333333336</v>
      </c>
      <c r="K3213">
        <v>1405346680</v>
      </c>
      <c r="L3213" s="10">
        <f t="shared" si="201"/>
        <v>41834.586574074077</v>
      </c>
      <c r="M3213" t="b">
        <v>1</v>
      </c>
      <c r="N3213">
        <v>322</v>
      </c>
      <c r="O3213" t="b">
        <v>1</v>
      </c>
      <c r="P3213" t="s">
        <v>8271</v>
      </c>
      <c r="Q3213" s="5">
        <f t="shared" si="202"/>
        <v>1.1974347826086957</v>
      </c>
      <c r="R3213" s="6">
        <f t="shared" si="203"/>
        <v>85.531055900621112</v>
      </c>
      <c r="S3213" t="s">
        <v>8317</v>
      </c>
      <c r="T3213" t="s">
        <v>8318</v>
      </c>
    </row>
    <row r="3214" spans="1:20" ht="28.8" x14ac:dyDescent="0.3">
      <c r="A3214">
        <v>3212</v>
      </c>
      <c r="B3214" s="3" t="s">
        <v>3212</v>
      </c>
      <c r="C3214" s="3" t="s">
        <v>7322</v>
      </c>
      <c r="D3214">
        <v>4000</v>
      </c>
      <c r="E3214">
        <v>5050</v>
      </c>
      <c r="F3214" t="s">
        <v>8219</v>
      </c>
      <c r="G3214" t="s">
        <v>8224</v>
      </c>
      <c r="H3214" t="s">
        <v>8246</v>
      </c>
      <c r="I3214">
        <v>1407524751</v>
      </c>
      <c r="J3214" s="10">
        <f t="shared" si="200"/>
        <v>41859.795729166668</v>
      </c>
      <c r="K3214">
        <v>1404932751</v>
      </c>
      <c r="L3214" s="10">
        <f t="shared" si="201"/>
        <v>41829.795729166668</v>
      </c>
      <c r="M3214" t="b">
        <v>1</v>
      </c>
      <c r="N3214">
        <v>94</v>
      </c>
      <c r="O3214" t="b">
        <v>1</v>
      </c>
      <c r="P3214" t="s">
        <v>8271</v>
      </c>
      <c r="Q3214" s="5">
        <f t="shared" si="202"/>
        <v>1.2625</v>
      </c>
      <c r="R3214" s="6">
        <f t="shared" si="203"/>
        <v>53.723404255319146</v>
      </c>
      <c r="S3214" t="s">
        <v>8317</v>
      </c>
      <c r="T3214" t="s">
        <v>8318</v>
      </c>
    </row>
    <row r="3215" spans="1:20" ht="43.2" x14ac:dyDescent="0.3">
      <c r="A3215">
        <v>3213</v>
      </c>
      <c r="B3215" s="3" t="s">
        <v>3213</v>
      </c>
      <c r="C3215" s="3" t="s">
        <v>7323</v>
      </c>
      <c r="D3215">
        <v>6000</v>
      </c>
      <c r="E3215">
        <v>6007</v>
      </c>
      <c r="F3215" t="s">
        <v>8219</v>
      </c>
      <c r="G3215" t="s">
        <v>8225</v>
      </c>
      <c r="H3215" t="s">
        <v>8247</v>
      </c>
      <c r="I3215">
        <v>1437934759</v>
      </c>
      <c r="J3215" s="10">
        <f t="shared" si="200"/>
        <v>42211.763414351852</v>
      </c>
      <c r="K3215">
        <v>1434478759</v>
      </c>
      <c r="L3215" s="10">
        <f t="shared" si="201"/>
        <v>42171.763414351852</v>
      </c>
      <c r="M3215" t="b">
        <v>1</v>
      </c>
      <c r="N3215">
        <v>47</v>
      </c>
      <c r="O3215" t="b">
        <v>1</v>
      </c>
      <c r="P3215" t="s">
        <v>8271</v>
      </c>
      <c r="Q3215" s="5">
        <f t="shared" si="202"/>
        <v>1.0011666666666668</v>
      </c>
      <c r="R3215" s="6">
        <f t="shared" si="203"/>
        <v>127.80851063829788</v>
      </c>
      <c r="S3215" t="s">
        <v>8317</v>
      </c>
      <c r="T3215" t="s">
        <v>8318</v>
      </c>
    </row>
    <row r="3216" spans="1:20" ht="43.2" x14ac:dyDescent="0.3">
      <c r="A3216">
        <v>3214</v>
      </c>
      <c r="B3216" s="3" t="s">
        <v>3214</v>
      </c>
      <c r="C3216" s="3" t="s">
        <v>7324</v>
      </c>
      <c r="D3216">
        <v>12000</v>
      </c>
      <c r="E3216">
        <v>12256</v>
      </c>
      <c r="F3216" t="s">
        <v>8219</v>
      </c>
      <c r="G3216" t="s">
        <v>8225</v>
      </c>
      <c r="H3216" t="s">
        <v>8247</v>
      </c>
      <c r="I3216">
        <v>1452038100</v>
      </c>
      <c r="J3216" s="10">
        <f t="shared" si="200"/>
        <v>42374.996527777781</v>
      </c>
      <c r="K3216">
        <v>1448823673</v>
      </c>
      <c r="L3216" s="10">
        <f t="shared" si="201"/>
        <v>42337.792511574073</v>
      </c>
      <c r="M3216" t="b">
        <v>1</v>
      </c>
      <c r="N3216">
        <v>115</v>
      </c>
      <c r="O3216" t="b">
        <v>1</v>
      </c>
      <c r="P3216" t="s">
        <v>8271</v>
      </c>
      <c r="Q3216" s="5">
        <f t="shared" si="202"/>
        <v>1.0213333333333334</v>
      </c>
      <c r="R3216" s="6">
        <f t="shared" si="203"/>
        <v>106.57391304347826</v>
      </c>
      <c r="S3216" t="s">
        <v>8317</v>
      </c>
      <c r="T3216" t="s">
        <v>8318</v>
      </c>
    </row>
    <row r="3217" spans="1:20" ht="57.6" x14ac:dyDescent="0.3">
      <c r="A3217">
        <v>3215</v>
      </c>
      <c r="B3217" s="3" t="s">
        <v>3215</v>
      </c>
      <c r="C3217" s="3" t="s">
        <v>7325</v>
      </c>
      <c r="D3217">
        <v>35000</v>
      </c>
      <c r="E3217">
        <v>35123</v>
      </c>
      <c r="F3217" t="s">
        <v>8219</v>
      </c>
      <c r="G3217" t="s">
        <v>8224</v>
      </c>
      <c r="H3217" t="s">
        <v>8246</v>
      </c>
      <c r="I3217">
        <v>1441857540</v>
      </c>
      <c r="J3217" s="10">
        <f t="shared" si="200"/>
        <v>42257.165972222225</v>
      </c>
      <c r="K3217">
        <v>1438617471</v>
      </c>
      <c r="L3217" s="10">
        <f t="shared" si="201"/>
        <v>42219.665173611109</v>
      </c>
      <c r="M3217" t="b">
        <v>1</v>
      </c>
      <c r="N3217">
        <v>134</v>
      </c>
      <c r="O3217" t="b">
        <v>1</v>
      </c>
      <c r="P3217" t="s">
        <v>8271</v>
      </c>
      <c r="Q3217" s="5">
        <f t="shared" si="202"/>
        <v>1.0035142857142858</v>
      </c>
      <c r="R3217" s="6">
        <f t="shared" si="203"/>
        <v>262.11194029850748</v>
      </c>
      <c r="S3217" t="s">
        <v>8317</v>
      </c>
      <c r="T3217" t="s">
        <v>8318</v>
      </c>
    </row>
    <row r="3218" spans="1:20" ht="43.2" x14ac:dyDescent="0.3">
      <c r="A3218">
        <v>3216</v>
      </c>
      <c r="B3218" s="3" t="s">
        <v>3216</v>
      </c>
      <c r="C3218" s="3" t="s">
        <v>7326</v>
      </c>
      <c r="D3218">
        <v>2000</v>
      </c>
      <c r="E3218">
        <v>2001</v>
      </c>
      <c r="F3218" t="s">
        <v>8219</v>
      </c>
      <c r="G3218" t="s">
        <v>8225</v>
      </c>
      <c r="H3218" t="s">
        <v>8247</v>
      </c>
      <c r="I3218">
        <v>1436625000</v>
      </c>
      <c r="J3218" s="10">
        <f t="shared" si="200"/>
        <v>42196.604166666672</v>
      </c>
      <c r="K3218">
        <v>1433934371</v>
      </c>
      <c r="L3218" s="10">
        <f t="shared" si="201"/>
        <v>42165.462627314817</v>
      </c>
      <c r="M3218" t="b">
        <v>1</v>
      </c>
      <c r="N3218">
        <v>35</v>
      </c>
      <c r="O3218" t="b">
        <v>1</v>
      </c>
      <c r="P3218" t="s">
        <v>8271</v>
      </c>
      <c r="Q3218" s="5">
        <f t="shared" si="202"/>
        <v>1.0004999999999999</v>
      </c>
      <c r="R3218" s="6">
        <f t="shared" si="203"/>
        <v>57.171428571428571</v>
      </c>
      <c r="S3218" t="s">
        <v>8317</v>
      </c>
      <c r="T3218" t="s">
        <v>8318</v>
      </c>
    </row>
    <row r="3219" spans="1:20" ht="28.8" x14ac:dyDescent="0.3">
      <c r="A3219">
        <v>3217</v>
      </c>
      <c r="B3219" s="3" t="s">
        <v>3217</v>
      </c>
      <c r="C3219" s="3" t="s">
        <v>7327</v>
      </c>
      <c r="D3219">
        <v>4500</v>
      </c>
      <c r="E3219">
        <v>5221</v>
      </c>
      <c r="F3219" t="s">
        <v>8219</v>
      </c>
      <c r="G3219" t="s">
        <v>8224</v>
      </c>
      <c r="H3219" t="s">
        <v>8246</v>
      </c>
      <c r="I3219">
        <v>1478264784</v>
      </c>
      <c r="J3219" s="10">
        <f t="shared" si="200"/>
        <v>42678.546111111107</v>
      </c>
      <c r="K3219">
        <v>1475672784</v>
      </c>
      <c r="L3219" s="10">
        <f t="shared" si="201"/>
        <v>42648.546111111107</v>
      </c>
      <c r="M3219" t="b">
        <v>1</v>
      </c>
      <c r="N3219">
        <v>104</v>
      </c>
      <c r="O3219" t="b">
        <v>1</v>
      </c>
      <c r="P3219" t="s">
        <v>8271</v>
      </c>
      <c r="Q3219" s="5">
        <f t="shared" si="202"/>
        <v>1.1602222222222223</v>
      </c>
      <c r="R3219" s="6">
        <f t="shared" si="203"/>
        <v>50.20192307692308</v>
      </c>
      <c r="S3219" t="s">
        <v>8317</v>
      </c>
      <c r="T3219" t="s">
        <v>8318</v>
      </c>
    </row>
    <row r="3220" spans="1:20" ht="43.2" x14ac:dyDescent="0.3">
      <c r="A3220">
        <v>3218</v>
      </c>
      <c r="B3220" s="3" t="s">
        <v>3218</v>
      </c>
      <c r="C3220" s="3" t="s">
        <v>7328</v>
      </c>
      <c r="D3220">
        <v>12000</v>
      </c>
      <c r="E3220">
        <v>12252</v>
      </c>
      <c r="F3220" t="s">
        <v>8219</v>
      </c>
      <c r="G3220" t="s">
        <v>8225</v>
      </c>
      <c r="H3220" t="s">
        <v>8247</v>
      </c>
      <c r="I3220">
        <v>1419984000</v>
      </c>
      <c r="J3220" s="10">
        <f t="shared" si="200"/>
        <v>42004</v>
      </c>
      <c r="K3220">
        <v>1417132986</v>
      </c>
      <c r="L3220" s="10">
        <f t="shared" si="201"/>
        <v>41971.002152777779</v>
      </c>
      <c r="M3220" t="b">
        <v>1</v>
      </c>
      <c r="N3220">
        <v>184</v>
      </c>
      <c r="O3220" t="b">
        <v>1</v>
      </c>
      <c r="P3220" t="s">
        <v>8271</v>
      </c>
      <c r="Q3220" s="5">
        <f t="shared" si="202"/>
        <v>1.0209999999999999</v>
      </c>
      <c r="R3220" s="6">
        <f t="shared" si="203"/>
        <v>66.586956521739125</v>
      </c>
      <c r="S3220" t="s">
        <v>8317</v>
      </c>
      <c r="T3220" t="s">
        <v>8318</v>
      </c>
    </row>
    <row r="3221" spans="1:20" ht="43.2" x14ac:dyDescent="0.3">
      <c r="A3221">
        <v>3219</v>
      </c>
      <c r="B3221" s="3" t="s">
        <v>3219</v>
      </c>
      <c r="C3221" s="3" t="s">
        <v>7329</v>
      </c>
      <c r="D3221">
        <v>20000</v>
      </c>
      <c r="E3221">
        <v>20022</v>
      </c>
      <c r="F3221" t="s">
        <v>8219</v>
      </c>
      <c r="G3221" t="s">
        <v>8224</v>
      </c>
      <c r="H3221" t="s">
        <v>8246</v>
      </c>
      <c r="I3221">
        <v>1427063747</v>
      </c>
      <c r="J3221" s="10">
        <f t="shared" si="200"/>
        <v>42085.941516203704</v>
      </c>
      <c r="K3221">
        <v>1424043347</v>
      </c>
      <c r="L3221" s="10">
        <f t="shared" si="201"/>
        <v>42050.983182870375</v>
      </c>
      <c r="M3221" t="b">
        <v>1</v>
      </c>
      <c r="N3221">
        <v>119</v>
      </c>
      <c r="O3221" t="b">
        <v>1</v>
      </c>
      <c r="P3221" t="s">
        <v>8271</v>
      </c>
      <c r="Q3221" s="5">
        <f t="shared" si="202"/>
        <v>1.0011000000000001</v>
      </c>
      <c r="R3221" s="6">
        <f t="shared" si="203"/>
        <v>168.25210084033614</v>
      </c>
      <c r="S3221" t="s">
        <v>8317</v>
      </c>
      <c r="T3221" t="s">
        <v>8318</v>
      </c>
    </row>
    <row r="3222" spans="1:20" ht="28.8" x14ac:dyDescent="0.3">
      <c r="A3222">
        <v>3220</v>
      </c>
      <c r="B3222" s="3" t="s">
        <v>3220</v>
      </c>
      <c r="C3222" s="3" t="s">
        <v>7330</v>
      </c>
      <c r="D3222">
        <v>15000</v>
      </c>
      <c r="E3222">
        <v>15126</v>
      </c>
      <c r="F3222" t="s">
        <v>8219</v>
      </c>
      <c r="G3222" t="s">
        <v>8224</v>
      </c>
      <c r="H3222" t="s">
        <v>8246</v>
      </c>
      <c r="I3222">
        <v>1489352400</v>
      </c>
      <c r="J3222" s="10">
        <f t="shared" si="200"/>
        <v>42806.875</v>
      </c>
      <c r="K3222">
        <v>1486411204</v>
      </c>
      <c r="L3222" s="10">
        <f t="shared" si="201"/>
        <v>42772.833379629628</v>
      </c>
      <c r="M3222" t="b">
        <v>1</v>
      </c>
      <c r="N3222">
        <v>59</v>
      </c>
      <c r="O3222" t="b">
        <v>1</v>
      </c>
      <c r="P3222" t="s">
        <v>8271</v>
      </c>
      <c r="Q3222" s="5">
        <f t="shared" si="202"/>
        <v>1.0084</v>
      </c>
      <c r="R3222" s="6">
        <f t="shared" si="203"/>
        <v>256.37288135593218</v>
      </c>
      <c r="S3222" t="s">
        <v>8317</v>
      </c>
      <c r="T3222" t="s">
        <v>8318</v>
      </c>
    </row>
    <row r="3223" spans="1:20" ht="57.6" x14ac:dyDescent="0.3">
      <c r="A3223">
        <v>3221</v>
      </c>
      <c r="B3223" s="3" t="s">
        <v>3221</v>
      </c>
      <c r="C3223" s="3" t="s">
        <v>7331</v>
      </c>
      <c r="D3223">
        <v>4000</v>
      </c>
      <c r="E3223">
        <v>4137</v>
      </c>
      <c r="F3223" t="s">
        <v>8219</v>
      </c>
      <c r="G3223" t="s">
        <v>8225</v>
      </c>
      <c r="H3223" t="s">
        <v>8247</v>
      </c>
      <c r="I3223">
        <v>1436114603</v>
      </c>
      <c r="J3223" s="10">
        <f t="shared" si="200"/>
        <v>42190.696793981479</v>
      </c>
      <c r="K3223">
        <v>1433090603</v>
      </c>
      <c r="L3223" s="10">
        <f t="shared" si="201"/>
        <v>42155.696793981479</v>
      </c>
      <c r="M3223" t="b">
        <v>1</v>
      </c>
      <c r="N3223">
        <v>113</v>
      </c>
      <c r="O3223" t="b">
        <v>1</v>
      </c>
      <c r="P3223" t="s">
        <v>8271</v>
      </c>
      <c r="Q3223" s="5">
        <f t="shared" si="202"/>
        <v>1.0342499999999999</v>
      </c>
      <c r="R3223" s="6">
        <f t="shared" si="203"/>
        <v>36.610619469026545</v>
      </c>
      <c r="S3223" t="s">
        <v>8317</v>
      </c>
      <c r="T3223" t="s">
        <v>8318</v>
      </c>
    </row>
    <row r="3224" spans="1:20" ht="43.2" x14ac:dyDescent="0.3">
      <c r="A3224">
        <v>3222</v>
      </c>
      <c r="B3224" s="3" t="s">
        <v>3222</v>
      </c>
      <c r="C3224" s="3" t="s">
        <v>7332</v>
      </c>
      <c r="D3224">
        <v>2500</v>
      </c>
      <c r="E3224">
        <v>3120</v>
      </c>
      <c r="F3224" t="s">
        <v>8219</v>
      </c>
      <c r="G3224" t="s">
        <v>8224</v>
      </c>
      <c r="H3224" t="s">
        <v>8246</v>
      </c>
      <c r="I3224">
        <v>1445722140</v>
      </c>
      <c r="J3224" s="10">
        <f t="shared" si="200"/>
        <v>42301.895138888889</v>
      </c>
      <c r="K3224">
        <v>1443016697</v>
      </c>
      <c r="L3224" s="10">
        <f t="shared" si="201"/>
        <v>42270.582141203704</v>
      </c>
      <c r="M3224" t="b">
        <v>1</v>
      </c>
      <c r="N3224">
        <v>84</v>
      </c>
      <c r="O3224" t="b">
        <v>1</v>
      </c>
      <c r="P3224" t="s">
        <v>8271</v>
      </c>
      <c r="Q3224" s="5">
        <f t="shared" si="202"/>
        <v>1.248</v>
      </c>
      <c r="R3224" s="6">
        <f t="shared" si="203"/>
        <v>37.142857142857146</v>
      </c>
      <c r="S3224" t="s">
        <v>8317</v>
      </c>
      <c r="T3224" t="s">
        <v>8318</v>
      </c>
    </row>
    <row r="3225" spans="1:20" ht="28.8" x14ac:dyDescent="0.3">
      <c r="A3225">
        <v>3223</v>
      </c>
      <c r="B3225" s="3" t="s">
        <v>3223</v>
      </c>
      <c r="C3225" s="3" t="s">
        <v>7333</v>
      </c>
      <c r="D3225">
        <v>3100</v>
      </c>
      <c r="E3225">
        <v>3395</v>
      </c>
      <c r="F3225" t="s">
        <v>8219</v>
      </c>
      <c r="G3225" t="s">
        <v>8224</v>
      </c>
      <c r="H3225" t="s">
        <v>8246</v>
      </c>
      <c r="I3225">
        <v>1440100976</v>
      </c>
      <c r="J3225" s="10">
        <f t="shared" si="200"/>
        <v>42236.835370370376</v>
      </c>
      <c r="K3225">
        <v>1437508976</v>
      </c>
      <c r="L3225" s="10">
        <f t="shared" si="201"/>
        <v>42206.835370370376</v>
      </c>
      <c r="M3225" t="b">
        <v>1</v>
      </c>
      <c r="N3225">
        <v>74</v>
      </c>
      <c r="O3225" t="b">
        <v>1</v>
      </c>
      <c r="P3225" t="s">
        <v>8271</v>
      </c>
      <c r="Q3225" s="5">
        <f t="shared" si="202"/>
        <v>1.0951612903225807</v>
      </c>
      <c r="R3225" s="6">
        <f t="shared" si="203"/>
        <v>45.878378378378379</v>
      </c>
      <c r="S3225" t="s">
        <v>8317</v>
      </c>
      <c r="T3225" t="s">
        <v>8318</v>
      </c>
    </row>
    <row r="3226" spans="1:20" ht="57.6" x14ac:dyDescent="0.3">
      <c r="A3226">
        <v>3224</v>
      </c>
      <c r="B3226" s="3" t="s">
        <v>3224</v>
      </c>
      <c r="C3226" s="3" t="s">
        <v>7334</v>
      </c>
      <c r="D3226">
        <v>30000</v>
      </c>
      <c r="E3226">
        <v>30610</v>
      </c>
      <c r="F3226" t="s">
        <v>8219</v>
      </c>
      <c r="G3226" t="s">
        <v>8224</v>
      </c>
      <c r="H3226" t="s">
        <v>8246</v>
      </c>
      <c r="I3226">
        <v>1484024400</v>
      </c>
      <c r="J3226" s="10">
        <f t="shared" si="200"/>
        <v>42745.208333333328</v>
      </c>
      <c r="K3226">
        <v>1479932713</v>
      </c>
      <c r="L3226" s="10">
        <f t="shared" si="201"/>
        <v>42697.850844907407</v>
      </c>
      <c r="M3226" t="b">
        <v>1</v>
      </c>
      <c r="N3226">
        <v>216</v>
      </c>
      <c r="O3226" t="b">
        <v>1</v>
      </c>
      <c r="P3226" t="s">
        <v>8271</v>
      </c>
      <c r="Q3226" s="5">
        <f t="shared" si="202"/>
        <v>1.0203333333333333</v>
      </c>
      <c r="R3226" s="6">
        <f t="shared" si="203"/>
        <v>141.71296296296296</v>
      </c>
      <c r="S3226" t="s">
        <v>8317</v>
      </c>
      <c r="T3226" t="s">
        <v>8318</v>
      </c>
    </row>
    <row r="3227" spans="1:20" ht="43.2" x14ac:dyDescent="0.3">
      <c r="A3227">
        <v>3225</v>
      </c>
      <c r="B3227" s="3" t="s">
        <v>3225</v>
      </c>
      <c r="C3227" s="3" t="s">
        <v>7335</v>
      </c>
      <c r="D3227">
        <v>2000</v>
      </c>
      <c r="E3227">
        <v>2047</v>
      </c>
      <c r="F3227" t="s">
        <v>8219</v>
      </c>
      <c r="G3227" t="s">
        <v>8224</v>
      </c>
      <c r="H3227" t="s">
        <v>8246</v>
      </c>
      <c r="I3227">
        <v>1464987600</v>
      </c>
      <c r="J3227" s="10">
        <f t="shared" si="200"/>
        <v>42524.875</v>
      </c>
      <c r="K3227">
        <v>1463145938</v>
      </c>
      <c r="L3227" s="10">
        <f t="shared" si="201"/>
        <v>42503.559467592597</v>
      </c>
      <c r="M3227" t="b">
        <v>1</v>
      </c>
      <c r="N3227">
        <v>39</v>
      </c>
      <c r="O3227" t="b">
        <v>1</v>
      </c>
      <c r="P3227" t="s">
        <v>8271</v>
      </c>
      <c r="Q3227" s="5">
        <f t="shared" si="202"/>
        <v>1.0235000000000001</v>
      </c>
      <c r="R3227" s="6">
        <f t="shared" si="203"/>
        <v>52.487179487179489</v>
      </c>
      <c r="S3227" t="s">
        <v>8317</v>
      </c>
      <c r="T3227" t="s">
        <v>8318</v>
      </c>
    </row>
    <row r="3228" spans="1:20" ht="43.2" x14ac:dyDescent="0.3">
      <c r="A3228">
        <v>3226</v>
      </c>
      <c r="B3228" s="3" t="s">
        <v>3226</v>
      </c>
      <c r="C3228" s="3" t="s">
        <v>7336</v>
      </c>
      <c r="D3228">
        <v>1200</v>
      </c>
      <c r="E3228">
        <v>1250</v>
      </c>
      <c r="F3228" t="s">
        <v>8219</v>
      </c>
      <c r="G3228" t="s">
        <v>8225</v>
      </c>
      <c r="H3228" t="s">
        <v>8247</v>
      </c>
      <c r="I3228">
        <v>1446213612</v>
      </c>
      <c r="J3228" s="10">
        <f t="shared" si="200"/>
        <v>42307.583472222221</v>
      </c>
      <c r="K3228">
        <v>1443621612</v>
      </c>
      <c r="L3228" s="10">
        <f t="shared" si="201"/>
        <v>42277.583472222221</v>
      </c>
      <c r="M3228" t="b">
        <v>1</v>
      </c>
      <c r="N3228">
        <v>21</v>
      </c>
      <c r="O3228" t="b">
        <v>1</v>
      </c>
      <c r="P3228" t="s">
        <v>8271</v>
      </c>
      <c r="Q3228" s="5">
        <f t="shared" si="202"/>
        <v>1.0416666666666667</v>
      </c>
      <c r="R3228" s="6">
        <f t="shared" si="203"/>
        <v>59.523809523809526</v>
      </c>
      <c r="S3228" t="s">
        <v>8317</v>
      </c>
      <c r="T3228" t="s">
        <v>8318</v>
      </c>
    </row>
    <row r="3229" spans="1:20" ht="43.2" x14ac:dyDescent="0.3">
      <c r="A3229">
        <v>3227</v>
      </c>
      <c r="B3229" s="3" t="s">
        <v>3227</v>
      </c>
      <c r="C3229" s="3" t="s">
        <v>7337</v>
      </c>
      <c r="D3229">
        <v>1200</v>
      </c>
      <c r="E3229">
        <v>1500</v>
      </c>
      <c r="F3229" t="s">
        <v>8219</v>
      </c>
      <c r="G3229" t="s">
        <v>8225</v>
      </c>
      <c r="H3229" t="s">
        <v>8247</v>
      </c>
      <c r="I3229">
        <v>1484687436</v>
      </c>
      <c r="J3229" s="10">
        <f t="shared" si="200"/>
        <v>42752.882361111115</v>
      </c>
      <c r="K3229">
        <v>1482095436</v>
      </c>
      <c r="L3229" s="10">
        <f t="shared" si="201"/>
        <v>42722.882361111115</v>
      </c>
      <c r="M3229" t="b">
        <v>0</v>
      </c>
      <c r="N3229">
        <v>30</v>
      </c>
      <c r="O3229" t="b">
        <v>1</v>
      </c>
      <c r="P3229" t="s">
        <v>8271</v>
      </c>
      <c r="Q3229" s="5">
        <f t="shared" si="202"/>
        <v>1.25</v>
      </c>
      <c r="R3229" s="6">
        <f t="shared" si="203"/>
        <v>50</v>
      </c>
      <c r="S3229" t="s">
        <v>8317</v>
      </c>
      <c r="T3229" t="s">
        <v>8318</v>
      </c>
    </row>
    <row r="3230" spans="1:20" ht="28.8" x14ac:dyDescent="0.3">
      <c r="A3230">
        <v>3228</v>
      </c>
      <c r="B3230" s="3" t="s">
        <v>3228</v>
      </c>
      <c r="C3230" s="3" t="s">
        <v>7338</v>
      </c>
      <c r="D3230">
        <v>7000</v>
      </c>
      <c r="E3230">
        <v>7164</v>
      </c>
      <c r="F3230" t="s">
        <v>8219</v>
      </c>
      <c r="G3230" t="s">
        <v>8224</v>
      </c>
      <c r="H3230" t="s">
        <v>8246</v>
      </c>
      <c r="I3230">
        <v>1450328340</v>
      </c>
      <c r="J3230" s="10">
        <f t="shared" si="200"/>
        <v>42355.207638888889</v>
      </c>
      <c r="K3230">
        <v>1447606884</v>
      </c>
      <c r="L3230" s="10">
        <f t="shared" si="201"/>
        <v>42323.70930555556</v>
      </c>
      <c r="M3230" t="b">
        <v>1</v>
      </c>
      <c r="N3230">
        <v>37</v>
      </c>
      <c r="O3230" t="b">
        <v>1</v>
      </c>
      <c r="P3230" t="s">
        <v>8271</v>
      </c>
      <c r="Q3230" s="5">
        <f t="shared" si="202"/>
        <v>1.0234285714285714</v>
      </c>
      <c r="R3230" s="6">
        <f t="shared" si="203"/>
        <v>193.62162162162161</v>
      </c>
      <c r="S3230" t="s">
        <v>8317</v>
      </c>
      <c r="T3230" t="s">
        <v>8318</v>
      </c>
    </row>
    <row r="3231" spans="1:20" ht="43.2" x14ac:dyDescent="0.3">
      <c r="A3231">
        <v>3229</v>
      </c>
      <c r="B3231" s="3" t="s">
        <v>3229</v>
      </c>
      <c r="C3231" s="3" t="s">
        <v>7339</v>
      </c>
      <c r="D3231">
        <v>20000</v>
      </c>
      <c r="E3231">
        <v>21573</v>
      </c>
      <c r="F3231" t="s">
        <v>8219</v>
      </c>
      <c r="G3231" t="s">
        <v>8224</v>
      </c>
      <c r="H3231" t="s">
        <v>8246</v>
      </c>
      <c r="I3231">
        <v>1416470398</v>
      </c>
      <c r="J3231" s="10">
        <f t="shared" si="200"/>
        <v>41963.333310185189</v>
      </c>
      <c r="K3231">
        <v>1413874798</v>
      </c>
      <c r="L3231" s="10">
        <f t="shared" si="201"/>
        <v>41933.291643518518</v>
      </c>
      <c r="M3231" t="b">
        <v>1</v>
      </c>
      <c r="N3231">
        <v>202</v>
      </c>
      <c r="O3231" t="b">
        <v>1</v>
      </c>
      <c r="P3231" t="s">
        <v>8271</v>
      </c>
      <c r="Q3231" s="5">
        <f t="shared" si="202"/>
        <v>1.0786500000000001</v>
      </c>
      <c r="R3231" s="6">
        <f t="shared" si="203"/>
        <v>106.79702970297029</v>
      </c>
      <c r="S3231" t="s">
        <v>8317</v>
      </c>
      <c r="T3231" t="s">
        <v>8318</v>
      </c>
    </row>
    <row r="3232" spans="1:20" ht="43.2" x14ac:dyDescent="0.3">
      <c r="A3232">
        <v>3230</v>
      </c>
      <c r="B3232" s="3" t="s">
        <v>3230</v>
      </c>
      <c r="C3232" s="3" t="s">
        <v>7340</v>
      </c>
      <c r="D3232">
        <v>2600</v>
      </c>
      <c r="E3232">
        <v>2857</v>
      </c>
      <c r="F3232" t="s">
        <v>8219</v>
      </c>
      <c r="G3232" t="s">
        <v>8224</v>
      </c>
      <c r="H3232" t="s">
        <v>8246</v>
      </c>
      <c r="I3232">
        <v>1412135940</v>
      </c>
      <c r="J3232" s="10">
        <f t="shared" si="200"/>
        <v>41913.165972222225</v>
      </c>
      <c r="K3232">
        <v>1410840126</v>
      </c>
      <c r="L3232" s="10">
        <f t="shared" si="201"/>
        <v>41898.168125000004</v>
      </c>
      <c r="M3232" t="b">
        <v>1</v>
      </c>
      <c r="N3232">
        <v>37</v>
      </c>
      <c r="O3232" t="b">
        <v>1</v>
      </c>
      <c r="P3232" t="s">
        <v>8271</v>
      </c>
      <c r="Q3232" s="5">
        <f t="shared" si="202"/>
        <v>1.0988461538461538</v>
      </c>
      <c r="R3232" s="6">
        <f t="shared" si="203"/>
        <v>77.21621621621621</v>
      </c>
      <c r="S3232" t="s">
        <v>8317</v>
      </c>
      <c r="T3232" t="s">
        <v>8318</v>
      </c>
    </row>
    <row r="3233" spans="1:20" ht="43.2" x14ac:dyDescent="0.3">
      <c r="A3233">
        <v>3231</v>
      </c>
      <c r="B3233" s="3" t="s">
        <v>3231</v>
      </c>
      <c r="C3233" s="3" t="s">
        <v>7341</v>
      </c>
      <c r="D3233">
        <v>1000</v>
      </c>
      <c r="E3233">
        <v>1610</v>
      </c>
      <c r="F3233" t="s">
        <v>8219</v>
      </c>
      <c r="G3233" t="s">
        <v>8224</v>
      </c>
      <c r="H3233" t="s">
        <v>8246</v>
      </c>
      <c r="I3233">
        <v>1460846347</v>
      </c>
      <c r="J3233" s="10">
        <f t="shared" si="200"/>
        <v>42476.943831018521</v>
      </c>
      <c r="K3233">
        <v>1458254347</v>
      </c>
      <c r="L3233" s="10">
        <f t="shared" si="201"/>
        <v>42446.943831018521</v>
      </c>
      <c r="M3233" t="b">
        <v>0</v>
      </c>
      <c r="N3233">
        <v>28</v>
      </c>
      <c r="O3233" t="b">
        <v>1</v>
      </c>
      <c r="P3233" t="s">
        <v>8271</v>
      </c>
      <c r="Q3233" s="5">
        <f t="shared" si="202"/>
        <v>1.61</v>
      </c>
      <c r="R3233" s="6">
        <f t="shared" si="203"/>
        <v>57.5</v>
      </c>
      <c r="S3233" t="s">
        <v>8317</v>
      </c>
      <c r="T3233" t="s">
        <v>8318</v>
      </c>
    </row>
    <row r="3234" spans="1:20" ht="43.2" x14ac:dyDescent="0.3">
      <c r="A3234">
        <v>3232</v>
      </c>
      <c r="B3234" s="3" t="s">
        <v>3232</v>
      </c>
      <c r="C3234" s="3" t="s">
        <v>7342</v>
      </c>
      <c r="D3234">
        <v>1000</v>
      </c>
      <c r="E3234">
        <v>1312</v>
      </c>
      <c r="F3234" t="s">
        <v>8219</v>
      </c>
      <c r="G3234" t="s">
        <v>8224</v>
      </c>
      <c r="H3234" t="s">
        <v>8246</v>
      </c>
      <c r="I3234">
        <v>1462334340</v>
      </c>
      <c r="J3234" s="10">
        <f t="shared" si="200"/>
        <v>42494.165972222225</v>
      </c>
      <c r="K3234">
        <v>1459711917</v>
      </c>
      <c r="L3234" s="10">
        <f t="shared" si="201"/>
        <v>42463.81385416667</v>
      </c>
      <c r="M3234" t="b">
        <v>1</v>
      </c>
      <c r="N3234">
        <v>26</v>
      </c>
      <c r="O3234" t="b">
        <v>1</v>
      </c>
      <c r="P3234" t="s">
        <v>8271</v>
      </c>
      <c r="Q3234" s="5">
        <f t="shared" si="202"/>
        <v>1.3120000000000001</v>
      </c>
      <c r="R3234" s="6">
        <f t="shared" si="203"/>
        <v>50.46153846153846</v>
      </c>
      <c r="S3234" t="s">
        <v>8317</v>
      </c>
      <c r="T3234" t="s">
        <v>8318</v>
      </c>
    </row>
    <row r="3235" spans="1:20" ht="43.2" x14ac:dyDescent="0.3">
      <c r="A3235">
        <v>3233</v>
      </c>
      <c r="B3235" s="3" t="s">
        <v>3233</v>
      </c>
      <c r="C3235" s="3" t="s">
        <v>7343</v>
      </c>
      <c r="D3235">
        <v>5000</v>
      </c>
      <c r="E3235">
        <v>5940</v>
      </c>
      <c r="F3235" t="s">
        <v>8219</v>
      </c>
      <c r="G3235" t="s">
        <v>8224</v>
      </c>
      <c r="H3235" t="s">
        <v>8246</v>
      </c>
      <c r="I3235">
        <v>1488482355</v>
      </c>
      <c r="J3235" s="10">
        <f t="shared" si="200"/>
        <v>42796.805034722223</v>
      </c>
      <c r="K3235">
        <v>1485890355</v>
      </c>
      <c r="L3235" s="10">
        <f t="shared" si="201"/>
        <v>42766.805034722223</v>
      </c>
      <c r="M3235" t="b">
        <v>0</v>
      </c>
      <c r="N3235">
        <v>61</v>
      </c>
      <c r="O3235" t="b">
        <v>1</v>
      </c>
      <c r="P3235" t="s">
        <v>8271</v>
      </c>
      <c r="Q3235" s="5">
        <f t="shared" si="202"/>
        <v>1.1879999999999999</v>
      </c>
      <c r="R3235" s="6">
        <f t="shared" si="203"/>
        <v>97.377049180327873</v>
      </c>
      <c r="S3235" t="s">
        <v>8317</v>
      </c>
      <c r="T3235" t="s">
        <v>8318</v>
      </c>
    </row>
    <row r="3236" spans="1:20" ht="43.2" x14ac:dyDescent="0.3">
      <c r="A3236">
        <v>3234</v>
      </c>
      <c r="B3236" s="3" t="s">
        <v>3234</v>
      </c>
      <c r="C3236" s="3" t="s">
        <v>7344</v>
      </c>
      <c r="D3236">
        <v>4000</v>
      </c>
      <c r="E3236">
        <v>4015.71</v>
      </c>
      <c r="F3236" t="s">
        <v>8219</v>
      </c>
      <c r="G3236" t="s">
        <v>8225</v>
      </c>
      <c r="H3236" t="s">
        <v>8247</v>
      </c>
      <c r="I3236">
        <v>1485991860</v>
      </c>
      <c r="J3236" s="10">
        <f t="shared" si="200"/>
        <v>42767.979861111111</v>
      </c>
      <c r="K3236">
        <v>1483124208</v>
      </c>
      <c r="L3236" s="10">
        <f t="shared" si="201"/>
        <v>42734.789444444439</v>
      </c>
      <c r="M3236" t="b">
        <v>0</v>
      </c>
      <c r="N3236">
        <v>115</v>
      </c>
      <c r="O3236" t="b">
        <v>1</v>
      </c>
      <c r="P3236" t="s">
        <v>8271</v>
      </c>
      <c r="Q3236" s="5">
        <f t="shared" si="202"/>
        <v>1.0039275000000001</v>
      </c>
      <c r="R3236" s="6">
        <f t="shared" si="203"/>
        <v>34.91921739130435</v>
      </c>
      <c r="S3236" t="s">
        <v>8317</v>
      </c>
      <c r="T3236" t="s">
        <v>8318</v>
      </c>
    </row>
    <row r="3237" spans="1:20" ht="43.2" x14ac:dyDescent="0.3">
      <c r="A3237">
        <v>3235</v>
      </c>
      <c r="B3237" s="3" t="s">
        <v>3235</v>
      </c>
      <c r="C3237" s="3" t="s">
        <v>7345</v>
      </c>
      <c r="D3237">
        <v>15000</v>
      </c>
      <c r="E3237">
        <v>15481</v>
      </c>
      <c r="F3237" t="s">
        <v>8219</v>
      </c>
      <c r="G3237" t="s">
        <v>8224</v>
      </c>
      <c r="H3237" t="s">
        <v>8246</v>
      </c>
      <c r="I3237">
        <v>1467361251</v>
      </c>
      <c r="J3237" s="10">
        <f t="shared" si="200"/>
        <v>42552.347812499997</v>
      </c>
      <c r="K3237">
        <v>1464769251</v>
      </c>
      <c r="L3237" s="10">
        <f t="shared" si="201"/>
        <v>42522.347812499997</v>
      </c>
      <c r="M3237" t="b">
        <v>1</v>
      </c>
      <c r="N3237">
        <v>181</v>
      </c>
      <c r="O3237" t="b">
        <v>1</v>
      </c>
      <c r="P3237" t="s">
        <v>8271</v>
      </c>
      <c r="Q3237" s="5">
        <f t="shared" si="202"/>
        <v>1.0320666666666667</v>
      </c>
      <c r="R3237" s="6">
        <f t="shared" si="203"/>
        <v>85.530386740331494</v>
      </c>
      <c r="S3237" t="s">
        <v>8317</v>
      </c>
      <c r="T3237" t="s">
        <v>8318</v>
      </c>
    </row>
    <row r="3238" spans="1:20" ht="43.2" x14ac:dyDescent="0.3">
      <c r="A3238">
        <v>3236</v>
      </c>
      <c r="B3238" s="3" t="s">
        <v>3236</v>
      </c>
      <c r="C3238" s="3" t="s">
        <v>7346</v>
      </c>
      <c r="D3238">
        <v>20000</v>
      </c>
      <c r="E3238">
        <v>20120</v>
      </c>
      <c r="F3238" t="s">
        <v>8219</v>
      </c>
      <c r="G3238" t="s">
        <v>8224</v>
      </c>
      <c r="H3238" t="s">
        <v>8246</v>
      </c>
      <c r="I3238">
        <v>1482962433</v>
      </c>
      <c r="J3238" s="10">
        <f t="shared" si="200"/>
        <v>42732.917048611111</v>
      </c>
      <c r="K3238">
        <v>1480370433</v>
      </c>
      <c r="L3238" s="10">
        <f t="shared" si="201"/>
        <v>42702.917048611111</v>
      </c>
      <c r="M3238" t="b">
        <v>0</v>
      </c>
      <c r="N3238">
        <v>110</v>
      </c>
      <c r="O3238" t="b">
        <v>1</v>
      </c>
      <c r="P3238" t="s">
        <v>8271</v>
      </c>
      <c r="Q3238" s="5">
        <f t="shared" si="202"/>
        <v>1.006</v>
      </c>
      <c r="R3238" s="6">
        <f t="shared" si="203"/>
        <v>182.90909090909091</v>
      </c>
      <c r="S3238" t="s">
        <v>8317</v>
      </c>
      <c r="T3238" t="s">
        <v>8318</v>
      </c>
    </row>
    <row r="3239" spans="1:20" ht="28.8" x14ac:dyDescent="0.3">
      <c r="A3239">
        <v>3237</v>
      </c>
      <c r="B3239" s="3" t="s">
        <v>3237</v>
      </c>
      <c r="C3239" s="3" t="s">
        <v>7347</v>
      </c>
      <c r="D3239">
        <v>35000</v>
      </c>
      <c r="E3239">
        <v>35275.64</v>
      </c>
      <c r="F3239" t="s">
        <v>8219</v>
      </c>
      <c r="G3239" t="s">
        <v>8224</v>
      </c>
      <c r="H3239" t="s">
        <v>8246</v>
      </c>
      <c r="I3239">
        <v>1443499140</v>
      </c>
      <c r="J3239" s="10">
        <f t="shared" si="200"/>
        <v>42276.165972222225</v>
      </c>
      <c r="K3239">
        <v>1441452184</v>
      </c>
      <c r="L3239" s="10">
        <f t="shared" si="201"/>
        <v>42252.474351851852</v>
      </c>
      <c r="M3239" t="b">
        <v>1</v>
      </c>
      <c r="N3239">
        <v>269</v>
      </c>
      <c r="O3239" t="b">
        <v>1</v>
      </c>
      <c r="P3239" t="s">
        <v>8271</v>
      </c>
      <c r="Q3239" s="5">
        <f t="shared" si="202"/>
        <v>1.0078754285714286</v>
      </c>
      <c r="R3239" s="6">
        <f t="shared" si="203"/>
        <v>131.13620817843866</v>
      </c>
      <c r="S3239" t="s">
        <v>8317</v>
      </c>
      <c r="T3239" t="s">
        <v>8318</v>
      </c>
    </row>
    <row r="3240" spans="1:20" ht="43.2" x14ac:dyDescent="0.3">
      <c r="A3240">
        <v>3238</v>
      </c>
      <c r="B3240" s="3" t="s">
        <v>3238</v>
      </c>
      <c r="C3240" s="3" t="s">
        <v>7348</v>
      </c>
      <c r="D3240">
        <v>2800</v>
      </c>
      <c r="E3240">
        <v>3145</v>
      </c>
      <c r="F3240" t="s">
        <v>8219</v>
      </c>
      <c r="G3240" t="s">
        <v>8225</v>
      </c>
      <c r="H3240" t="s">
        <v>8247</v>
      </c>
      <c r="I3240">
        <v>1435752898</v>
      </c>
      <c r="J3240" s="10">
        <f t="shared" si="200"/>
        <v>42186.510393518518</v>
      </c>
      <c r="K3240">
        <v>1433160898</v>
      </c>
      <c r="L3240" s="10">
        <f t="shared" si="201"/>
        <v>42156.510393518518</v>
      </c>
      <c r="M3240" t="b">
        <v>1</v>
      </c>
      <c r="N3240">
        <v>79</v>
      </c>
      <c r="O3240" t="b">
        <v>1</v>
      </c>
      <c r="P3240" t="s">
        <v>8271</v>
      </c>
      <c r="Q3240" s="5">
        <f t="shared" si="202"/>
        <v>1.1232142857142857</v>
      </c>
      <c r="R3240" s="6">
        <f t="shared" si="203"/>
        <v>39.810126582278478</v>
      </c>
      <c r="S3240" t="s">
        <v>8317</v>
      </c>
      <c r="T3240" t="s">
        <v>8318</v>
      </c>
    </row>
    <row r="3241" spans="1:20" ht="57.6" x14ac:dyDescent="0.3">
      <c r="A3241">
        <v>3239</v>
      </c>
      <c r="B3241" s="3" t="s">
        <v>3239</v>
      </c>
      <c r="C3241" s="3" t="s">
        <v>7349</v>
      </c>
      <c r="D3241">
        <v>5862</v>
      </c>
      <c r="E3241">
        <v>6208.98</v>
      </c>
      <c r="F3241" t="s">
        <v>8219</v>
      </c>
      <c r="G3241" t="s">
        <v>8225</v>
      </c>
      <c r="H3241" t="s">
        <v>8247</v>
      </c>
      <c r="I3241">
        <v>1445817540</v>
      </c>
      <c r="J3241" s="10">
        <f t="shared" si="200"/>
        <v>42302.999305555553</v>
      </c>
      <c r="K3241">
        <v>1443665293</v>
      </c>
      <c r="L3241" s="10">
        <f t="shared" si="201"/>
        <v>42278.089039351849</v>
      </c>
      <c r="M3241" t="b">
        <v>1</v>
      </c>
      <c r="N3241">
        <v>104</v>
      </c>
      <c r="O3241" t="b">
        <v>1</v>
      </c>
      <c r="P3241" t="s">
        <v>8271</v>
      </c>
      <c r="Q3241" s="5">
        <f t="shared" si="202"/>
        <v>1.0591914022517912</v>
      </c>
      <c r="R3241" s="6">
        <f t="shared" si="203"/>
        <v>59.701730769230764</v>
      </c>
      <c r="S3241" t="s">
        <v>8317</v>
      </c>
      <c r="T3241" t="s">
        <v>8318</v>
      </c>
    </row>
    <row r="3242" spans="1:20" ht="43.2" x14ac:dyDescent="0.3">
      <c r="A3242">
        <v>3240</v>
      </c>
      <c r="B3242" s="3" t="s">
        <v>3240</v>
      </c>
      <c r="C3242" s="3" t="s">
        <v>7350</v>
      </c>
      <c r="D3242">
        <v>3000</v>
      </c>
      <c r="E3242">
        <v>3017</v>
      </c>
      <c r="F3242" t="s">
        <v>8219</v>
      </c>
      <c r="G3242" t="s">
        <v>8225</v>
      </c>
      <c r="H3242" t="s">
        <v>8247</v>
      </c>
      <c r="I3242">
        <v>1487286000</v>
      </c>
      <c r="J3242" s="10">
        <f t="shared" si="200"/>
        <v>42782.958333333328</v>
      </c>
      <c r="K3242">
        <v>1484843948</v>
      </c>
      <c r="L3242" s="10">
        <f t="shared" si="201"/>
        <v>42754.693842592591</v>
      </c>
      <c r="M3242" t="b">
        <v>0</v>
      </c>
      <c r="N3242">
        <v>34</v>
      </c>
      <c r="O3242" t="b">
        <v>1</v>
      </c>
      <c r="P3242" t="s">
        <v>8271</v>
      </c>
      <c r="Q3242" s="5">
        <f t="shared" si="202"/>
        <v>1.0056666666666667</v>
      </c>
      <c r="R3242" s="6">
        <f t="shared" si="203"/>
        <v>88.735294117647058</v>
      </c>
      <c r="S3242" t="s">
        <v>8317</v>
      </c>
      <c r="T3242" t="s">
        <v>8318</v>
      </c>
    </row>
    <row r="3243" spans="1:20" ht="57.6" x14ac:dyDescent="0.3">
      <c r="A3243">
        <v>3241</v>
      </c>
      <c r="B3243" s="3" t="s">
        <v>3241</v>
      </c>
      <c r="C3243" s="3" t="s">
        <v>7351</v>
      </c>
      <c r="D3243">
        <v>8500</v>
      </c>
      <c r="E3243">
        <v>9801</v>
      </c>
      <c r="F3243" t="s">
        <v>8219</v>
      </c>
      <c r="G3243" t="s">
        <v>8224</v>
      </c>
      <c r="H3243" t="s">
        <v>8246</v>
      </c>
      <c r="I3243">
        <v>1413269940</v>
      </c>
      <c r="J3243" s="10">
        <f t="shared" si="200"/>
        <v>41926.290972222225</v>
      </c>
      <c r="K3243">
        <v>1410421670</v>
      </c>
      <c r="L3243" s="10">
        <f t="shared" si="201"/>
        <v>41893.324884259258</v>
      </c>
      <c r="M3243" t="b">
        <v>1</v>
      </c>
      <c r="N3243">
        <v>167</v>
      </c>
      <c r="O3243" t="b">
        <v>1</v>
      </c>
      <c r="P3243" t="s">
        <v>8271</v>
      </c>
      <c r="Q3243" s="5">
        <f t="shared" si="202"/>
        <v>1.1530588235294117</v>
      </c>
      <c r="R3243" s="6">
        <f t="shared" si="203"/>
        <v>58.688622754491021</v>
      </c>
      <c r="S3243" t="s">
        <v>8317</v>
      </c>
      <c r="T3243" t="s">
        <v>8318</v>
      </c>
    </row>
    <row r="3244" spans="1:20" ht="43.2" x14ac:dyDescent="0.3">
      <c r="A3244">
        <v>3242</v>
      </c>
      <c r="B3244" s="3" t="s">
        <v>3242</v>
      </c>
      <c r="C3244" s="3" t="s">
        <v>7352</v>
      </c>
      <c r="D3244">
        <v>10000</v>
      </c>
      <c r="E3244">
        <v>12730.42</v>
      </c>
      <c r="F3244" t="s">
        <v>8219</v>
      </c>
      <c r="G3244" t="s">
        <v>8224</v>
      </c>
      <c r="H3244" t="s">
        <v>8246</v>
      </c>
      <c r="I3244">
        <v>1411150092</v>
      </c>
      <c r="J3244" s="10">
        <f t="shared" si="200"/>
        <v>41901.755694444444</v>
      </c>
      <c r="K3244">
        <v>1408558092</v>
      </c>
      <c r="L3244" s="10">
        <f t="shared" si="201"/>
        <v>41871.755694444444</v>
      </c>
      <c r="M3244" t="b">
        <v>1</v>
      </c>
      <c r="N3244">
        <v>183</v>
      </c>
      <c r="O3244" t="b">
        <v>1</v>
      </c>
      <c r="P3244" t="s">
        <v>8271</v>
      </c>
      <c r="Q3244" s="5">
        <f t="shared" si="202"/>
        <v>1.273042</v>
      </c>
      <c r="R3244" s="6">
        <f t="shared" si="203"/>
        <v>69.56513661202186</v>
      </c>
      <c r="S3244" t="s">
        <v>8317</v>
      </c>
      <c r="T3244" t="s">
        <v>8318</v>
      </c>
    </row>
    <row r="3245" spans="1:20" ht="43.2" x14ac:dyDescent="0.3">
      <c r="A3245">
        <v>3243</v>
      </c>
      <c r="B3245" s="3" t="s">
        <v>3243</v>
      </c>
      <c r="C3245" s="3" t="s">
        <v>7353</v>
      </c>
      <c r="D3245">
        <v>8000</v>
      </c>
      <c r="E3245">
        <v>8227</v>
      </c>
      <c r="F3245" t="s">
        <v>8219</v>
      </c>
      <c r="G3245" t="s">
        <v>8224</v>
      </c>
      <c r="H3245" t="s">
        <v>8246</v>
      </c>
      <c r="I3245">
        <v>1444348800</v>
      </c>
      <c r="J3245" s="10">
        <f t="shared" si="200"/>
        <v>42286</v>
      </c>
      <c r="K3245">
        <v>1442283562</v>
      </c>
      <c r="L3245" s="10">
        <f t="shared" si="201"/>
        <v>42262.096782407403</v>
      </c>
      <c r="M3245" t="b">
        <v>1</v>
      </c>
      <c r="N3245">
        <v>71</v>
      </c>
      <c r="O3245" t="b">
        <v>1</v>
      </c>
      <c r="P3245" t="s">
        <v>8271</v>
      </c>
      <c r="Q3245" s="5">
        <f t="shared" si="202"/>
        <v>1.028375</v>
      </c>
      <c r="R3245" s="6">
        <f t="shared" si="203"/>
        <v>115.87323943661971</v>
      </c>
      <c r="S3245" t="s">
        <v>8317</v>
      </c>
      <c r="T3245" t="s">
        <v>8318</v>
      </c>
    </row>
    <row r="3246" spans="1:20" ht="43.2" x14ac:dyDescent="0.3">
      <c r="A3246">
        <v>3244</v>
      </c>
      <c r="B3246" s="3" t="s">
        <v>3244</v>
      </c>
      <c r="C3246" s="3" t="s">
        <v>7354</v>
      </c>
      <c r="D3246">
        <v>1600</v>
      </c>
      <c r="E3246">
        <v>1647</v>
      </c>
      <c r="F3246" t="s">
        <v>8219</v>
      </c>
      <c r="G3246" t="s">
        <v>8225</v>
      </c>
      <c r="H3246" t="s">
        <v>8247</v>
      </c>
      <c r="I3246">
        <v>1480613982</v>
      </c>
      <c r="J3246" s="10">
        <f t="shared" si="200"/>
        <v>42705.735902777778</v>
      </c>
      <c r="K3246">
        <v>1478018382</v>
      </c>
      <c r="L3246" s="10">
        <f t="shared" si="201"/>
        <v>42675.694236111114</v>
      </c>
      <c r="M3246" t="b">
        <v>0</v>
      </c>
      <c r="N3246">
        <v>69</v>
      </c>
      <c r="O3246" t="b">
        <v>1</v>
      </c>
      <c r="P3246" t="s">
        <v>8271</v>
      </c>
      <c r="Q3246" s="5">
        <f t="shared" si="202"/>
        <v>1.0293749999999999</v>
      </c>
      <c r="R3246" s="6">
        <f t="shared" si="203"/>
        <v>23.869565217391305</v>
      </c>
      <c r="S3246" t="s">
        <v>8317</v>
      </c>
      <c r="T3246" t="s">
        <v>8318</v>
      </c>
    </row>
    <row r="3247" spans="1:20" ht="43.2" x14ac:dyDescent="0.3">
      <c r="A3247">
        <v>3245</v>
      </c>
      <c r="B3247" s="3" t="s">
        <v>3245</v>
      </c>
      <c r="C3247" s="3" t="s">
        <v>7355</v>
      </c>
      <c r="D3247">
        <v>21000</v>
      </c>
      <c r="E3247">
        <v>21904</v>
      </c>
      <c r="F3247" t="s">
        <v>8219</v>
      </c>
      <c r="G3247" t="s">
        <v>8224</v>
      </c>
      <c r="H3247" t="s">
        <v>8246</v>
      </c>
      <c r="I3247">
        <v>1434074400</v>
      </c>
      <c r="J3247" s="10">
        <f t="shared" si="200"/>
        <v>42167.083333333328</v>
      </c>
      <c r="K3247">
        <v>1431354258</v>
      </c>
      <c r="L3247" s="10">
        <f t="shared" si="201"/>
        <v>42135.60020833333</v>
      </c>
      <c r="M3247" t="b">
        <v>0</v>
      </c>
      <c r="N3247">
        <v>270</v>
      </c>
      <c r="O3247" t="b">
        <v>1</v>
      </c>
      <c r="P3247" t="s">
        <v>8271</v>
      </c>
      <c r="Q3247" s="5">
        <f t="shared" si="202"/>
        <v>1.043047619047619</v>
      </c>
      <c r="R3247" s="6">
        <f t="shared" si="203"/>
        <v>81.125925925925927</v>
      </c>
      <c r="S3247" t="s">
        <v>8317</v>
      </c>
      <c r="T3247" t="s">
        <v>8318</v>
      </c>
    </row>
    <row r="3248" spans="1:20" ht="43.2" x14ac:dyDescent="0.3">
      <c r="A3248">
        <v>3246</v>
      </c>
      <c r="B3248" s="3" t="s">
        <v>3246</v>
      </c>
      <c r="C3248" s="3" t="s">
        <v>7356</v>
      </c>
      <c r="D3248">
        <v>10000</v>
      </c>
      <c r="E3248">
        <v>11122</v>
      </c>
      <c r="F3248" t="s">
        <v>8219</v>
      </c>
      <c r="G3248" t="s">
        <v>8224</v>
      </c>
      <c r="H3248" t="s">
        <v>8246</v>
      </c>
      <c r="I3248">
        <v>1442030340</v>
      </c>
      <c r="J3248" s="10">
        <f t="shared" si="200"/>
        <v>42259.165972222225</v>
      </c>
      <c r="K3248">
        <v>1439551200</v>
      </c>
      <c r="L3248" s="10">
        <f t="shared" si="201"/>
        <v>42230.472222222219</v>
      </c>
      <c r="M3248" t="b">
        <v>1</v>
      </c>
      <c r="N3248">
        <v>193</v>
      </c>
      <c r="O3248" t="b">
        <v>1</v>
      </c>
      <c r="P3248" t="s">
        <v>8271</v>
      </c>
      <c r="Q3248" s="5">
        <f t="shared" si="202"/>
        <v>1.1122000000000001</v>
      </c>
      <c r="R3248" s="6">
        <f t="shared" si="203"/>
        <v>57.626943005181346</v>
      </c>
      <c r="S3248" t="s">
        <v>8317</v>
      </c>
      <c r="T3248" t="s">
        <v>8318</v>
      </c>
    </row>
    <row r="3249" spans="1:20" ht="43.2" x14ac:dyDescent="0.3">
      <c r="A3249">
        <v>3247</v>
      </c>
      <c r="B3249" s="3" t="s">
        <v>3247</v>
      </c>
      <c r="C3249" s="3" t="s">
        <v>7357</v>
      </c>
      <c r="D3249">
        <v>2500</v>
      </c>
      <c r="E3249">
        <v>2646.5</v>
      </c>
      <c r="F3249" t="s">
        <v>8219</v>
      </c>
      <c r="G3249" t="s">
        <v>8225</v>
      </c>
      <c r="H3249" t="s">
        <v>8247</v>
      </c>
      <c r="I3249">
        <v>1436696712</v>
      </c>
      <c r="J3249" s="10">
        <f t="shared" si="200"/>
        <v>42197.434166666666</v>
      </c>
      <c r="K3249">
        <v>1434104712</v>
      </c>
      <c r="L3249" s="10">
        <f t="shared" si="201"/>
        <v>42167.434166666666</v>
      </c>
      <c r="M3249" t="b">
        <v>1</v>
      </c>
      <c r="N3249">
        <v>57</v>
      </c>
      <c r="O3249" t="b">
        <v>1</v>
      </c>
      <c r="P3249" t="s">
        <v>8271</v>
      </c>
      <c r="Q3249" s="5">
        <f t="shared" si="202"/>
        <v>1.0586</v>
      </c>
      <c r="R3249" s="6">
        <f t="shared" si="203"/>
        <v>46.429824561403507</v>
      </c>
      <c r="S3249" t="s">
        <v>8317</v>
      </c>
      <c r="T3249" t="s">
        <v>8318</v>
      </c>
    </row>
    <row r="3250" spans="1:20" ht="28.8" x14ac:dyDescent="0.3">
      <c r="A3250">
        <v>3248</v>
      </c>
      <c r="B3250" s="3" t="s">
        <v>3248</v>
      </c>
      <c r="C3250" s="3" t="s">
        <v>7358</v>
      </c>
      <c r="D3250">
        <v>12000</v>
      </c>
      <c r="E3250">
        <v>12095</v>
      </c>
      <c r="F3250" t="s">
        <v>8219</v>
      </c>
      <c r="G3250" t="s">
        <v>8224</v>
      </c>
      <c r="H3250" t="s">
        <v>8246</v>
      </c>
      <c r="I3250">
        <v>1428178757</v>
      </c>
      <c r="J3250" s="10">
        <f t="shared" si="200"/>
        <v>42098.846724537041</v>
      </c>
      <c r="K3250">
        <v>1425590357</v>
      </c>
      <c r="L3250" s="10">
        <f t="shared" si="201"/>
        <v>42068.888391203705</v>
      </c>
      <c r="M3250" t="b">
        <v>1</v>
      </c>
      <c r="N3250">
        <v>200</v>
      </c>
      <c r="O3250" t="b">
        <v>1</v>
      </c>
      <c r="P3250" t="s">
        <v>8271</v>
      </c>
      <c r="Q3250" s="5">
        <f t="shared" si="202"/>
        <v>1.0079166666666666</v>
      </c>
      <c r="R3250" s="6">
        <f t="shared" si="203"/>
        <v>60.475000000000001</v>
      </c>
      <c r="S3250" t="s">
        <v>8317</v>
      </c>
      <c r="T3250" t="s">
        <v>8318</v>
      </c>
    </row>
    <row r="3251" spans="1:20" ht="43.2" x14ac:dyDescent="0.3">
      <c r="A3251">
        <v>3249</v>
      </c>
      <c r="B3251" s="3" t="s">
        <v>3249</v>
      </c>
      <c r="C3251" s="3" t="s">
        <v>7359</v>
      </c>
      <c r="D3251">
        <v>5500</v>
      </c>
      <c r="E3251">
        <v>5771</v>
      </c>
      <c r="F3251" t="s">
        <v>8219</v>
      </c>
      <c r="G3251" t="s">
        <v>8224</v>
      </c>
      <c r="H3251" t="s">
        <v>8246</v>
      </c>
      <c r="I3251">
        <v>1434822914</v>
      </c>
      <c r="J3251" s="10">
        <f t="shared" si="200"/>
        <v>42175.746689814812</v>
      </c>
      <c r="K3251">
        <v>1432230914</v>
      </c>
      <c r="L3251" s="10">
        <f t="shared" si="201"/>
        <v>42145.746689814812</v>
      </c>
      <c r="M3251" t="b">
        <v>1</v>
      </c>
      <c r="N3251">
        <v>88</v>
      </c>
      <c r="O3251" t="b">
        <v>1</v>
      </c>
      <c r="P3251" t="s">
        <v>8271</v>
      </c>
      <c r="Q3251" s="5">
        <f t="shared" si="202"/>
        <v>1.0492727272727274</v>
      </c>
      <c r="R3251" s="6">
        <f t="shared" si="203"/>
        <v>65.579545454545453</v>
      </c>
      <c r="S3251" t="s">
        <v>8317</v>
      </c>
      <c r="T3251" t="s">
        <v>8318</v>
      </c>
    </row>
    <row r="3252" spans="1:20" ht="57.6" x14ac:dyDescent="0.3">
      <c r="A3252">
        <v>3250</v>
      </c>
      <c r="B3252" s="3" t="s">
        <v>3250</v>
      </c>
      <c r="C3252" s="3" t="s">
        <v>7360</v>
      </c>
      <c r="D3252">
        <v>25000</v>
      </c>
      <c r="E3252">
        <v>25388</v>
      </c>
      <c r="F3252" t="s">
        <v>8219</v>
      </c>
      <c r="G3252" t="s">
        <v>8224</v>
      </c>
      <c r="H3252" t="s">
        <v>8246</v>
      </c>
      <c r="I3252">
        <v>1415213324</v>
      </c>
      <c r="J3252" s="10">
        <f t="shared" si="200"/>
        <v>41948.783842592595</v>
      </c>
      <c r="K3252">
        <v>1412617724</v>
      </c>
      <c r="L3252" s="10">
        <f t="shared" si="201"/>
        <v>41918.742175925923</v>
      </c>
      <c r="M3252" t="b">
        <v>1</v>
      </c>
      <c r="N3252">
        <v>213</v>
      </c>
      <c r="O3252" t="b">
        <v>1</v>
      </c>
      <c r="P3252" t="s">
        <v>8271</v>
      </c>
      <c r="Q3252" s="5">
        <f t="shared" si="202"/>
        <v>1.01552</v>
      </c>
      <c r="R3252" s="6">
        <f t="shared" si="203"/>
        <v>119.1924882629108</v>
      </c>
      <c r="S3252" t="s">
        <v>8317</v>
      </c>
      <c r="T3252" t="s">
        <v>8318</v>
      </c>
    </row>
    <row r="3253" spans="1:20" ht="43.2" x14ac:dyDescent="0.3">
      <c r="A3253">
        <v>3251</v>
      </c>
      <c r="B3253" s="3" t="s">
        <v>3251</v>
      </c>
      <c r="C3253" s="3" t="s">
        <v>7361</v>
      </c>
      <c r="D3253">
        <v>1500</v>
      </c>
      <c r="E3253">
        <v>1661</v>
      </c>
      <c r="F3253" t="s">
        <v>8219</v>
      </c>
      <c r="G3253" t="s">
        <v>8224</v>
      </c>
      <c r="H3253" t="s">
        <v>8246</v>
      </c>
      <c r="I3253">
        <v>1434907966</v>
      </c>
      <c r="J3253" s="10">
        <f t="shared" si="200"/>
        <v>42176.731087962966</v>
      </c>
      <c r="K3253">
        <v>1432315966</v>
      </c>
      <c r="L3253" s="10">
        <f t="shared" si="201"/>
        <v>42146.731087962966</v>
      </c>
      <c r="M3253" t="b">
        <v>1</v>
      </c>
      <c r="N3253">
        <v>20</v>
      </c>
      <c r="O3253" t="b">
        <v>1</v>
      </c>
      <c r="P3253" t="s">
        <v>8271</v>
      </c>
      <c r="Q3253" s="5">
        <f t="shared" si="202"/>
        <v>1.1073333333333333</v>
      </c>
      <c r="R3253" s="6">
        <f t="shared" si="203"/>
        <v>83.05</v>
      </c>
      <c r="S3253" t="s">
        <v>8317</v>
      </c>
      <c r="T3253" t="s">
        <v>8318</v>
      </c>
    </row>
    <row r="3254" spans="1:20" ht="43.2" x14ac:dyDescent="0.3">
      <c r="A3254">
        <v>3252</v>
      </c>
      <c r="B3254" s="3" t="s">
        <v>3252</v>
      </c>
      <c r="C3254" s="3" t="s">
        <v>7362</v>
      </c>
      <c r="D3254">
        <v>2250</v>
      </c>
      <c r="E3254">
        <v>2876</v>
      </c>
      <c r="F3254" t="s">
        <v>8219</v>
      </c>
      <c r="G3254" t="s">
        <v>8225</v>
      </c>
      <c r="H3254" t="s">
        <v>8247</v>
      </c>
      <c r="I3254">
        <v>1473247240</v>
      </c>
      <c r="J3254" s="10">
        <f t="shared" si="200"/>
        <v>42620.472685185188</v>
      </c>
      <c r="K3254">
        <v>1470655240</v>
      </c>
      <c r="L3254" s="10">
        <f t="shared" si="201"/>
        <v>42590.472685185188</v>
      </c>
      <c r="M3254" t="b">
        <v>1</v>
      </c>
      <c r="N3254">
        <v>50</v>
      </c>
      <c r="O3254" t="b">
        <v>1</v>
      </c>
      <c r="P3254" t="s">
        <v>8271</v>
      </c>
      <c r="Q3254" s="5">
        <f t="shared" si="202"/>
        <v>1.2782222222222221</v>
      </c>
      <c r="R3254" s="6">
        <f t="shared" si="203"/>
        <v>57.52</v>
      </c>
      <c r="S3254" t="s">
        <v>8317</v>
      </c>
      <c r="T3254" t="s">
        <v>8318</v>
      </c>
    </row>
    <row r="3255" spans="1:20" ht="43.2" x14ac:dyDescent="0.3">
      <c r="A3255">
        <v>3253</v>
      </c>
      <c r="B3255" s="3" t="s">
        <v>3253</v>
      </c>
      <c r="C3255" s="3" t="s">
        <v>7363</v>
      </c>
      <c r="D3255">
        <v>20000</v>
      </c>
      <c r="E3255">
        <v>20365</v>
      </c>
      <c r="F3255" t="s">
        <v>8219</v>
      </c>
      <c r="G3255" t="s">
        <v>8224</v>
      </c>
      <c r="H3255" t="s">
        <v>8246</v>
      </c>
      <c r="I3255">
        <v>1473306300</v>
      </c>
      <c r="J3255" s="10">
        <f t="shared" si="200"/>
        <v>42621.15625</v>
      </c>
      <c r="K3255">
        <v>1471701028</v>
      </c>
      <c r="L3255" s="10">
        <f t="shared" si="201"/>
        <v>42602.576712962968</v>
      </c>
      <c r="M3255" t="b">
        <v>1</v>
      </c>
      <c r="N3255">
        <v>115</v>
      </c>
      <c r="O3255" t="b">
        <v>1</v>
      </c>
      <c r="P3255" t="s">
        <v>8271</v>
      </c>
      <c r="Q3255" s="5">
        <f t="shared" si="202"/>
        <v>1.0182500000000001</v>
      </c>
      <c r="R3255" s="6">
        <f t="shared" si="203"/>
        <v>177.08695652173913</v>
      </c>
      <c r="S3255" t="s">
        <v>8317</v>
      </c>
      <c r="T3255" t="s">
        <v>8318</v>
      </c>
    </row>
    <row r="3256" spans="1:20" ht="43.2" x14ac:dyDescent="0.3">
      <c r="A3256">
        <v>3254</v>
      </c>
      <c r="B3256" s="3" t="s">
        <v>3254</v>
      </c>
      <c r="C3256" s="3" t="s">
        <v>7364</v>
      </c>
      <c r="D3256">
        <v>13000</v>
      </c>
      <c r="E3256">
        <v>13163.5</v>
      </c>
      <c r="F3256" t="s">
        <v>8219</v>
      </c>
      <c r="G3256" t="s">
        <v>8225</v>
      </c>
      <c r="H3256" t="s">
        <v>8247</v>
      </c>
      <c r="I3256">
        <v>1427331809</v>
      </c>
      <c r="J3256" s="10">
        <f t="shared" si="200"/>
        <v>42089.044085648144</v>
      </c>
      <c r="K3256">
        <v>1424743409</v>
      </c>
      <c r="L3256" s="10">
        <f t="shared" si="201"/>
        <v>42059.085752314815</v>
      </c>
      <c r="M3256" t="b">
        <v>1</v>
      </c>
      <c r="N3256">
        <v>186</v>
      </c>
      <c r="O3256" t="b">
        <v>1</v>
      </c>
      <c r="P3256" t="s">
        <v>8271</v>
      </c>
      <c r="Q3256" s="5">
        <f t="shared" si="202"/>
        <v>1.012576923076923</v>
      </c>
      <c r="R3256" s="6">
        <f t="shared" si="203"/>
        <v>70.771505376344081</v>
      </c>
      <c r="S3256" t="s">
        <v>8317</v>
      </c>
      <c r="T3256" t="s">
        <v>8318</v>
      </c>
    </row>
    <row r="3257" spans="1:20" ht="57.6" x14ac:dyDescent="0.3">
      <c r="A3257">
        <v>3255</v>
      </c>
      <c r="B3257" s="3" t="s">
        <v>3255</v>
      </c>
      <c r="C3257" s="3" t="s">
        <v>7365</v>
      </c>
      <c r="D3257">
        <v>300</v>
      </c>
      <c r="E3257">
        <v>525</v>
      </c>
      <c r="F3257" t="s">
        <v>8219</v>
      </c>
      <c r="G3257" t="s">
        <v>8225</v>
      </c>
      <c r="H3257" t="s">
        <v>8247</v>
      </c>
      <c r="I3257">
        <v>1412706375</v>
      </c>
      <c r="J3257" s="10">
        <f t="shared" si="200"/>
        <v>41919.768229166664</v>
      </c>
      <c r="K3257">
        <v>1410114375</v>
      </c>
      <c r="L3257" s="10">
        <f t="shared" si="201"/>
        <v>41889.768229166664</v>
      </c>
      <c r="M3257" t="b">
        <v>1</v>
      </c>
      <c r="N3257">
        <v>18</v>
      </c>
      <c r="O3257" t="b">
        <v>1</v>
      </c>
      <c r="P3257" t="s">
        <v>8271</v>
      </c>
      <c r="Q3257" s="5">
        <f t="shared" si="202"/>
        <v>1.75</v>
      </c>
      <c r="R3257" s="6">
        <f t="shared" si="203"/>
        <v>29.166666666666668</v>
      </c>
      <c r="S3257" t="s">
        <v>8317</v>
      </c>
      <c r="T3257" t="s">
        <v>8318</v>
      </c>
    </row>
    <row r="3258" spans="1:20" ht="43.2" x14ac:dyDescent="0.3">
      <c r="A3258">
        <v>3256</v>
      </c>
      <c r="B3258" s="3" t="s">
        <v>3256</v>
      </c>
      <c r="C3258" s="3" t="s">
        <v>7366</v>
      </c>
      <c r="D3258">
        <v>10000</v>
      </c>
      <c r="E3258">
        <v>12806</v>
      </c>
      <c r="F3258" t="s">
        <v>8219</v>
      </c>
      <c r="G3258" t="s">
        <v>8224</v>
      </c>
      <c r="H3258" t="s">
        <v>8246</v>
      </c>
      <c r="I3258">
        <v>1433995140</v>
      </c>
      <c r="J3258" s="10">
        <f t="shared" si="200"/>
        <v>42166.165972222225</v>
      </c>
      <c r="K3258">
        <v>1432129577</v>
      </c>
      <c r="L3258" s="10">
        <f t="shared" si="201"/>
        <v>42144.573807870373</v>
      </c>
      <c r="M3258" t="b">
        <v>1</v>
      </c>
      <c r="N3258">
        <v>176</v>
      </c>
      <c r="O3258" t="b">
        <v>1</v>
      </c>
      <c r="P3258" t="s">
        <v>8271</v>
      </c>
      <c r="Q3258" s="5">
        <f t="shared" si="202"/>
        <v>1.2806</v>
      </c>
      <c r="R3258" s="6">
        <f t="shared" si="203"/>
        <v>72.76136363636364</v>
      </c>
      <c r="S3258" t="s">
        <v>8317</v>
      </c>
      <c r="T3258" t="s">
        <v>8318</v>
      </c>
    </row>
    <row r="3259" spans="1:20" ht="43.2" x14ac:dyDescent="0.3">
      <c r="A3259">
        <v>3257</v>
      </c>
      <c r="B3259" s="3" t="s">
        <v>3257</v>
      </c>
      <c r="C3259" s="3" t="s">
        <v>7367</v>
      </c>
      <c r="D3259">
        <v>2000</v>
      </c>
      <c r="E3259">
        <v>2125.9899999999998</v>
      </c>
      <c r="F3259" t="s">
        <v>8219</v>
      </c>
      <c r="G3259" t="s">
        <v>8225</v>
      </c>
      <c r="H3259" t="s">
        <v>8247</v>
      </c>
      <c r="I3259">
        <v>1487769952</v>
      </c>
      <c r="J3259" s="10">
        <f t="shared" si="200"/>
        <v>42788.559629629628</v>
      </c>
      <c r="K3259">
        <v>1485177952</v>
      </c>
      <c r="L3259" s="10">
        <f t="shared" si="201"/>
        <v>42758.559629629628</v>
      </c>
      <c r="M3259" t="b">
        <v>0</v>
      </c>
      <c r="N3259">
        <v>41</v>
      </c>
      <c r="O3259" t="b">
        <v>1</v>
      </c>
      <c r="P3259" t="s">
        <v>8271</v>
      </c>
      <c r="Q3259" s="5">
        <f t="shared" si="202"/>
        <v>1.0629949999999999</v>
      </c>
      <c r="R3259" s="6">
        <f t="shared" si="203"/>
        <v>51.853414634146333</v>
      </c>
      <c r="S3259" t="s">
        <v>8317</v>
      </c>
      <c r="T3259" t="s">
        <v>8318</v>
      </c>
    </row>
    <row r="3260" spans="1:20" ht="43.2" x14ac:dyDescent="0.3">
      <c r="A3260">
        <v>3258</v>
      </c>
      <c r="B3260" s="3" t="s">
        <v>3258</v>
      </c>
      <c r="C3260" s="3" t="s">
        <v>7368</v>
      </c>
      <c r="D3260">
        <v>7000</v>
      </c>
      <c r="E3260">
        <v>7365</v>
      </c>
      <c r="F3260" t="s">
        <v>8219</v>
      </c>
      <c r="G3260" t="s">
        <v>8224</v>
      </c>
      <c r="H3260" t="s">
        <v>8246</v>
      </c>
      <c r="I3260">
        <v>1420751861</v>
      </c>
      <c r="J3260" s="10">
        <f t="shared" si="200"/>
        <v>42012.887280092589</v>
      </c>
      <c r="K3260">
        <v>1418159861</v>
      </c>
      <c r="L3260" s="10">
        <f t="shared" si="201"/>
        <v>41982.887280092589</v>
      </c>
      <c r="M3260" t="b">
        <v>1</v>
      </c>
      <c r="N3260">
        <v>75</v>
      </c>
      <c r="O3260" t="b">
        <v>1</v>
      </c>
      <c r="P3260" t="s">
        <v>8271</v>
      </c>
      <c r="Q3260" s="5">
        <f t="shared" si="202"/>
        <v>1.052142857142857</v>
      </c>
      <c r="R3260" s="6">
        <f t="shared" si="203"/>
        <v>98.2</v>
      </c>
      <c r="S3260" t="s">
        <v>8317</v>
      </c>
      <c r="T3260" t="s">
        <v>8318</v>
      </c>
    </row>
    <row r="3261" spans="1:20" ht="43.2" x14ac:dyDescent="0.3">
      <c r="A3261">
        <v>3259</v>
      </c>
      <c r="B3261" s="3" t="s">
        <v>3259</v>
      </c>
      <c r="C3261" s="3" t="s">
        <v>7369</v>
      </c>
      <c r="D3261">
        <v>23000</v>
      </c>
      <c r="E3261">
        <v>24418.6</v>
      </c>
      <c r="F3261" t="s">
        <v>8219</v>
      </c>
      <c r="G3261" t="s">
        <v>8224</v>
      </c>
      <c r="H3261" t="s">
        <v>8246</v>
      </c>
      <c r="I3261">
        <v>1475294340</v>
      </c>
      <c r="J3261" s="10">
        <f t="shared" si="200"/>
        <v>42644.165972222225</v>
      </c>
      <c r="K3261">
        <v>1472753745</v>
      </c>
      <c r="L3261" s="10">
        <f t="shared" si="201"/>
        <v>42614.760937500003</v>
      </c>
      <c r="M3261" t="b">
        <v>1</v>
      </c>
      <c r="N3261">
        <v>97</v>
      </c>
      <c r="O3261" t="b">
        <v>1</v>
      </c>
      <c r="P3261" t="s">
        <v>8271</v>
      </c>
      <c r="Q3261" s="5">
        <f t="shared" si="202"/>
        <v>1.0616782608695652</v>
      </c>
      <c r="R3261" s="6">
        <f t="shared" si="203"/>
        <v>251.7381443298969</v>
      </c>
      <c r="S3261" t="s">
        <v>8317</v>
      </c>
      <c r="T3261" t="s">
        <v>8318</v>
      </c>
    </row>
    <row r="3262" spans="1:20" ht="43.2" x14ac:dyDescent="0.3">
      <c r="A3262">
        <v>3260</v>
      </c>
      <c r="B3262" s="3" t="s">
        <v>3260</v>
      </c>
      <c r="C3262" s="3" t="s">
        <v>7370</v>
      </c>
      <c r="D3262">
        <v>5000</v>
      </c>
      <c r="E3262">
        <v>5462</v>
      </c>
      <c r="F3262" t="s">
        <v>8219</v>
      </c>
      <c r="G3262" t="s">
        <v>8224</v>
      </c>
      <c r="H3262" t="s">
        <v>8246</v>
      </c>
      <c r="I3262">
        <v>1448903318</v>
      </c>
      <c r="J3262" s="10">
        <f t="shared" si="200"/>
        <v>42338.714328703703</v>
      </c>
      <c r="K3262">
        <v>1445875718</v>
      </c>
      <c r="L3262" s="10">
        <f t="shared" si="201"/>
        <v>42303.672662037032</v>
      </c>
      <c r="M3262" t="b">
        <v>1</v>
      </c>
      <c r="N3262">
        <v>73</v>
      </c>
      <c r="O3262" t="b">
        <v>1</v>
      </c>
      <c r="P3262" t="s">
        <v>8271</v>
      </c>
      <c r="Q3262" s="5">
        <f t="shared" si="202"/>
        <v>1.0924</v>
      </c>
      <c r="R3262" s="6">
        <f t="shared" si="203"/>
        <v>74.821917808219183</v>
      </c>
      <c r="S3262" t="s">
        <v>8317</v>
      </c>
      <c r="T3262" t="s">
        <v>8318</v>
      </c>
    </row>
    <row r="3263" spans="1:20" ht="43.2" x14ac:dyDescent="0.3">
      <c r="A3263">
        <v>3261</v>
      </c>
      <c r="B3263" s="3" t="s">
        <v>3261</v>
      </c>
      <c r="C3263" s="3" t="s">
        <v>7371</v>
      </c>
      <c r="D3263">
        <v>3300</v>
      </c>
      <c r="E3263">
        <v>3315</v>
      </c>
      <c r="F3263" t="s">
        <v>8219</v>
      </c>
      <c r="G3263" t="s">
        <v>8224</v>
      </c>
      <c r="H3263" t="s">
        <v>8246</v>
      </c>
      <c r="I3263">
        <v>1437067476</v>
      </c>
      <c r="J3263" s="10">
        <f t="shared" si="200"/>
        <v>42201.725416666668</v>
      </c>
      <c r="K3263">
        <v>1434475476</v>
      </c>
      <c r="L3263" s="10">
        <f t="shared" si="201"/>
        <v>42171.725416666668</v>
      </c>
      <c r="M3263" t="b">
        <v>1</v>
      </c>
      <c r="N3263">
        <v>49</v>
      </c>
      <c r="O3263" t="b">
        <v>1</v>
      </c>
      <c r="P3263" t="s">
        <v>8271</v>
      </c>
      <c r="Q3263" s="5">
        <f t="shared" si="202"/>
        <v>1.0045454545454546</v>
      </c>
      <c r="R3263" s="6">
        <f t="shared" si="203"/>
        <v>67.65306122448979</v>
      </c>
      <c r="S3263" t="s">
        <v>8317</v>
      </c>
      <c r="T3263" t="s">
        <v>8318</v>
      </c>
    </row>
    <row r="3264" spans="1:20" ht="28.8" x14ac:dyDescent="0.3">
      <c r="A3264">
        <v>3262</v>
      </c>
      <c r="B3264" s="3" t="s">
        <v>3262</v>
      </c>
      <c r="C3264" s="3" t="s">
        <v>7372</v>
      </c>
      <c r="D3264">
        <v>12200</v>
      </c>
      <c r="E3264">
        <v>12571</v>
      </c>
      <c r="F3264" t="s">
        <v>8219</v>
      </c>
      <c r="G3264" t="s">
        <v>8224</v>
      </c>
      <c r="H3264" t="s">
        <v>8246</v>
      </c>
      <c r="I3264">
        <v>1419220800</v>
      </c>
      <c r="J3264" s="10">
        <f t="shared" si="200"/>
        <v>41995.166666666672</v>
      </c>
      <c r="K3264">
        <v>1416555262</v>
      </c>
      <c r="L3264" s="10">
        <f t="shared" si="201"/>
        <v>41964.315532407403</v>
      </c>
      <c r="M3264" t="b">
        <v>1</v>
      </c>
      <c r="N3264">
        <v>134</v>
      </c>
      <c r="O3264" t="b">
        <v>1</v>
      </c>
      <c r="P3264" t="s">
        <v>8271</v>
      </c>
      <c r="Q3264" s="5">
        <f t="shared" si="202"/>
        <v>1.0304098360655738</v>
      </c>
      <c r="R3264" s="6">
        <f t="shared" si="203"/>
        <v>93.81343283582089</v>
      </c>
      <c r="S3264" t="s">
        <v>8317</v>
      </c>
      <c r="T3264" t="s">
        <v>8318</v>
      </c>
    </row>
    <row r="3265" spans="1:20" ht="28.8" x14ac:dyDescent="0.3">
      <c r="A3265">
        <v>3263</v>
      </c>
      <c r="B3265" s="3" t="s">
        <v>3263</v>
      </c>
      <c r="C3265" s="3" t="s">
        <v>7373</v>
      </c>
      <c r="D3265">
        <v>2500</v>
      </c>
      <c r="E3265">
        <v>2804.16</v>
      </c>
      <c r="F3265" t="s">
        <v>8219</v>
      </c>
      <c r="G3265" t="s">
        <v>8224</v>
      </c>
      <c r="H3265" t="s">
        <v>8246</v>
      </c>
      <c r="I3265">
        <v>1446238800</v>
      </c>
      <c r="J3265" s="10">
        <f t="shared" si="200"/>
        <v>42307.875</v>
      </c>
      <c r="K3265">
        <v>1444220588</v>
      </c>
      <c r="L3265" s="10">
        <f t="shared" si="201"/>
        <v>42284.516064814816</v>
      </c>
      <c r="M3265" t="b">
        <v>1</v>
      </c>
      <c r="N3265">
        <v>68</v>
      </c>
      <c r="O3265" t="b">
        <v>1</v>
      </c>
      <c r="P3265" t="s">
        <v>8271</v>
      </c>
      <c r="Q3265" s="5">
        <f t="shared" si="202"/>
        <v>1.121664</v>
      </c>
      <c r="R3265" s="6">
        <f t="shared" si="203"/>
        <v>41.237647058823526</v>
      </c>
      <c r="S3265" t="s">
        <v>8317</v>
      </c>
      <c r="T3265" t="s">
        <v>8318</v>
      </c>
    </row>
    <row r="3266" spans="1:20" ht="28.8" x14ac:dyDescent="0.3">
      <c r="A3266">
        <v>3264</v>
      </c>
      <c r="B3266" s="3" t="s">
        <v>3264</v>
      </c>
      <c r="C3266" s="3" t="s">
        <v>7374</v>
      </c>
      <c r="D3266">
        <v>2500</v>
      </c>
      <c r="E3266">
        <v>2575</v>
      </c>
      <c r="F3266" t="s">
        <v>8219</v>
      </c>
      <c r="G3266" t="s">
        <v>8224</v>
      </c>
      <c r="H3266" t="s">
        <v>8246</v>
      </c>
      <c r="I3266">
        <v>1422482400</v>
      </c>
      <c r="J3266" s="10">
        <f t="shared" si="200"/>
        <v>42032.916666666672</v>
      </c>
      <c r="K3266">
        <v>1421089938</v>
      </c>
      <c r="L3266" s="10">
        <f t="shared" si="201"/>
        <v>42016.800208333334</v>
      </c>
      <c r="M3266" t="b">
        <v>1</v>
      </c>
      <c r="N3266">
        <v>49</v>
      </c>
      <c r="O3266" t="b">
        <v>1</v>
      </c>
      <c r="P3266" t="s">
        <v>8271</v>
      </c>
      <c r="Q3266" s="5">
        <f t="shared" si="202"/>
        <v>1.03</v>
      </c>
      <c r="R3266" s="6">
        <f t="shared" si="203"/>
        <v>52.551020408163268</v>
      </c>
      <c r="S3266" t="s">
        <v>8317</v>
      </c>
      <c r="T3266" t="s">
        <v>8318</v>
      </c>
    </row>
    <row r="3267" spans="1:20" ht="43.2" x14ac:dyDescent="0.3">
      <c r="A3267">
        <v>3265</v>
      </c>
      <c r="B3267" s="3" t="s">
        <v>3265</v>
      </c>
      <c r="C3267" s="3" t="s">
        <v>7375</v>
      </c>
      <c r="D3267">
        <v>2700</v>
      </c>
      <c r="E3267">
        <v>4428</v>
      </c>
      <c r="F3267" t="s">
        <v>8219</v>
      </c>
      <c r="G3267" t="s">
        <v>8241</v>
      </c>
      <c r="H3267" t="s">
        <v>8249</v>
      </c>
      <c r="I3267">
        <v>1449162000</v>
      </c>
      <c r="J3267" s="10">
        <f t="shared" ref="J3267:J3330" si="204">(((I3267/60)/60)/24)+DATE(1970,1,1)</f>
        <v>42341.708333333328</v>
      </c>
      <c r="K3267">
        <v>1446570315</v>
      </c>
      <c r="L3267" s="10">
        <f t="shared" ref="L3267:L3330" si="205">(((K3267/60)/60)/24)+DATE(1970,1,1)</f>
        <v>42311.711979166663</v>
      </c>
      <c r="M3267" t="b">
        <v>1</v>
      </c>
      <c r="N3267">
        <v>63</v>
      </c>
      <c r="O3267" t="b">
        <v>1</v>
      </c>
      <c r="P3267" t="s">
        <v>8271</v>
      </c>
      <c r="Q3267" s="5">
        <f t="shared" ref="Q3267:Q3330" si="206">E3267/D3267</f>
        <v>1.64</v>
      </c>
      <c r="R3267" s="6">
        <f t="shared" ref="R3267:R3330" si="207">E3267/N3267</f>
        <v>70.285714285714292</v>
      </c>
      <c r="S3267" t="s">
        <v>8317</v>
      </c>
      <c r="T3267" t="s">
        <v>8318</v>
      </c>
    </row>
    <row r="3268" spans="1:20" ht="43.2" x14ac:dyDescent="0.3">
      <c r="A3268">
        <v>3266</v>
      </c>
      <c r="B3268" s="3" t="s">
        <v>3266</v>
      </c>
      <c r="C3268" s="3" t="s">
        <v>7376</v>
      </c>
      <c r="D3268">
        <v>6000</v>
      </c>
      <c r="E3268">
        <v>7877</v>
      </c>
      <c r="F3268" t="s">
        <v>8219</v>
      </c>
      <c r="G3268" t="s">
        <v>8224</v>
      </c>
      <c r="H3268" t="s">
        <v>8246</v>
      </c>
      <c r="I3268">
        <v>1434142800</v>
      </c>
      <c r="J3268" s="10">
        <f t="shared" si="204"/>
        <v>42167.875</v>
      </c>
      <c r="K3268">
        <v>1431435122</v>
      </c>
      <c r="L3268" s="10">
        <f t="shared" si="205"/>
        <v>42136.536134259266</v>
      </c>
      <c r="M3268" t="b">
        <v>1</v>
      </c>
      <c r="N3268">
        <v>163</v>
      </c>
      <c r="O3268" t="b">
        <v>1</v>
      </c>
      <c r="P3268" t="s">
        <v>8271</v>
      </c>
      <c r="Q3268" s="5">
        <f t="shared" si="206"/>
        <v>1.3128333333333333</v>
      </c>
      <c r="R3268" s="6">
        <f t="shared" si="207"/>
        <v>48.325153374233132</v>
      </c>
      <c r="S3268" t="s">
        <v>8317</v>
      </c>
      <c r="T3268" t="s">
        <v>8318</v>
      </c>
    </row>
    <row r="3269" spans="1:20" ht="43.2" x14ac:dyDescent="0.3">
      <c r="A3269">
        <v>3267</v>
      </c>
      <c r="B3269" s="3" t="s">
        <v>3267</v>
      </c>
      <c r="C3269" s="3" t="s">
        <v>7377</v>
      </c>
      <c r="D3269">
        <v>15000</v>
      </c>
      <c r="E3269">
        <v>15315</v>
      </c>
      <c r="F3269" t="s">
        <v>8219</v>
      </c>
      <c r="G3269" t="s">
        <v>8224</v>
      </c>
      <c r="H3269" t="s">
        <v>8246</v>
      </c>
      <c r="I3269">
        <v>1437156660</v>
      </c>
      <c r="J3269" s="10">
        <f t="shared" si="204"/>
        <v>42202.757638888885</v>
      </c>
      <c r="K3269">
        <v>1434564660</v>
      </c>
      <c r="L3269" s="10">
        <f t="shared" si="205"/>
        <v>42172.757638888885</v>
      </c>
      <c r="M3269" t="b">
        <v>1</v>
      </c>
      <c r="N3269">
        <v>288</v>
      </c>
      <c r="O3269" t="b">
        <v>1</v>
      </c>
      <c r="P3269" t="s">
        <v>8271</v>
      </c>
      <c r="Q3269" s="5">
        <f t="shared" si="206"/>
        <v>1.0209999999999999</v>
      </c>
      <c r="R3269" s="6">
        <f t="shared" si="207"/>
        <v>53.177083333333336</v>
      </c>
      <c r="S3269" t="s">
        <v>8317</v>
      </c>
      <c r="T3269" t="s">
        <v>8318</v>
      </c>
    </row>
    <row r="3270" spans="1:20" ht="43.2" x14ac:dyDescent="0.3">
      <c r="A3270">
        <v>3268</v>
      </c>
      <c r="B3270" s="3" t="s">
        <v>3268</v>
      </c>
      <c r="C3270" s="3" t="s">
        <v>7378</v>
      </c>
      <c r="D3270">
        <v>2000</v>
      </c>
      <c r="E3270">
        <v>2560</v>
      </c>
      <c r="F3270" t="s">
        <v>8219</v>
      </c>
      <c r="G3270" t="s">
        <v>8224</v>
      </c>
      <c r="H3270" t="s">
        <v>8246</v>
      </c>
      <c r="I3270">
        <v>1472074928</v>
      </c>
      <c r="J3270" s="10">
        <f t="shared" si="204"/>
        <v>42606.90425925926</v>
      </c>
      <c r="K3270">
        <v>1470692528</v>
      </c>
      <c r="L3270" s="10">
        <f t="shared" si="205"/>
        <v>42590.90425925926</v>
      </c>
      <c r="M3270" t="b">
        <v>1</v>
      </c>
      <c r="N3270">
        <v>42</v>
      </c>
      <c r="O3270" t="b">
        <v>1</v>
      </c>
      <c r="P3270" t="s">
        <v>8271</v>
      </c>
      <c r="Q3270" s="5">
        <f t="shared" si="206"/>
        <v>1.28</v>
      </c>
      <c r="R3270" s="6">
        <f t="shared" si="207"/>
        <v>60.952380952380949</v>
      </c>
      <c r="S3270" t="s">
        <v>8317</v>
      </c>
      <c r="T3270" t="s">
        <v>8318</v>
      </c>
    </row>
    <row r="3271" spans="1:20" ht="43.2" x14ac:dyDescent="0.3">
      <c r="A3271">
        <v>3269</v>
      </c>
      <c r="B3271" s="3" t="s">
        <v>3269</v>
      </c>
      <c r="C3271" s="3" t="s">
        <v>7379</v>
      </c>
      <c r="D3271">
        <v>8000</v>
      </c>
      <c r="E3271">
        <v>8120</v>
      </c>
      <c r="F3271" t="s">
        <v>8219</v>
      </c>
      <c r="G3271" t="s">
        <v>8225</v>
      </c>
      <c r="H3271" t="s">
        <v>8247</v>
      </c>
      <c r="I3271">
        <v>1434452400</v>
      </c>
      <c r="J3271" s="10">
        <f t="shared" si="204"/>
        <v>42171.458333333328</v>
      </c>
      <c r="K3271">
        <v>1431509397</v>
      </c>
      <c r="L3271" s="10">
        <f t="shared" si="205"/>
        <v>42137.395798611105</v>
      </c>
      <c r="M3271" t="b">
        <v>1</v>
      </c>
      <c r="N3271">
        <v>70</v>
      </c>
      <c r="O3271" t="b">
        <v>1</v>
      </c>
      <c r="P3271" t="s">
        <v>8271</v>
      </c>
      <c r="Q3271" s="5">
        <f t="shared" si="206"/>
        <v>1.0149999999999999</v>
      </c>
      <c r="R3271" s="6">
        <f t="shared" si="207"/>
        <v>116</v>
      </c>
      <c r="S3271" t="s">
        <v>8317</v>
      </c>
      <c r="T3271" t="s">
        <v>8318</v>
      </c>
    </row>
    <row r="3272" spans="1:20" ht="57.6" x14ac:dyDescent="0.3">
      <c r="A3272">
        <v>3270</v>
      </c>
      <c r="B3272" s="3" t="s">
        <v>3270</v>
      </c>
      <c r="C3272" s="3" t="s">
        <v>7380</v>
      </c>
      <c r="D3272">
        <v>1800</v>
      </c>
      <c r="E3272">
        <v>1830</v>
      </c>
      <c r="F3272" t="s">
        <v>8219</v>
      </c>
      <c r="G3272" t="s">
        <v>8225</v>
      </c>
      <c r="H3272" t="s">
        <v>8247</v>
      </c>
      <c r="I3272">
        <v>1436705265</v>
      </c>
      <c r="J3272" s="10">
        <f t="shared" si="204"/>
        <v>42197.533159722225</v>
      </c>
      <c r="K3272">
        <v>1434113265</v>
      </c>
      <c r="L3272" s="10">
        <f t="shared" si="205"/>
        <v>42167.533159722225</v>
      </c>
      <c r="M3272" t="b">
        <v>1</v>
      </c>
      <c r="N3272">
        <v>30</v>
      </c>
      <c r="O3272" t="b">
        <v>1</v>
      </c>
      <c r="P3272" t="s">
        <v>8271</v>
      </c>
      <c r="Q3272" s="5">
        <f t="shared" si="206"/>
        <v>1.0166666666666666</v>
      </c>
      <c r="R3272" s="6">
        <f t="shared" si="207"/>
        <v>61</v>
      </c>
      <c r="S3272" t="s">
        <v>8317</v>
      </c>
      <c r="T3272" t="s">
        <v>8318</v>
      </c>
    </row>
    <row r="3273" spans="1:20" x14ac:dyDescent="0.3">
      <c r="A3273">
        <v>3271</v>
      </c>
      <c r="B3273" s="3" t="s">
        <v>3271</v>
      </c>
      <c r="C3273" s="3" t="s">
        <v>7381</v>
      </c>
      <c r="D3273">
        <v>1500</v>
      </c>
      <c r="E3273">
        <v>1950</v>
      </c>
      <c r="F3273" t="s">
        <v>8219</v>
      </c>
      <c r="G3273" t="s">
        <v>8225</v>
      </c>
      <c r="H3273" t="s">
        <v>8247</v>
      </c>
      <c r="I3273">
        <v>1414927775</v>
      </c>
      <c r="J3273" s="10">
        <f t="shared" si="204"/>
        <v>41945.478877314818</v>
      </c>
      <c r="K3273">
        <v>1412332175</v>
      </c>
      <c r="L3273" s="10">
        <f t="shared" si="205"/>
        <v>41915.437210648146</v>
      </c>
      <c r="M3273" t="b">
        <v>1</v>
      </c>
      <c r="N3273">
        <v>51</v>
      </c>
      <c r="O3273" t="b">
        <v>1</v>
      </c>
      <c r="P3273" t="s">
        <v>8271</v>
      </c>
      <c r="Q3273" s="5">
        <f t="shared" si="206"/>
        <v>1.3</v>
      </c>
      <c r="R3273" s="6">
        <f t="shared" si="207"/>
        <v>38.235294117647058</v>
      </c>
      <c r="S3273" t="s">
        <v>8317</v>
      </c>
      <c r="T3273" t="s">
        <v>8318</v>
      </c>
    </row>
    <row r="3274" spans="1:20" ht="43.2" x14ac:dyDescent="0.3">
      <c r="A3274">
        <v>3272</v>
      </c>
      <c r="B3274" s="3" t="s">
        <v>3272</v>
      </c>
      <c r="C3274" s="3" t="s">
        <v>7382</v>
      </c>
      <c r="D3274">
        <v>10000</v>
      </c>
      <c r="E3274">
        <v>15443</v>
      </c>
      <c r="F3274" t="s">
        <v>8219</v>
      </c>
      <c r="G3274" t="s">
        <v>8224</v>
      </c>
      <c r="H3274" t="s">
        <v>8246</v>
      </c>
      <c r="I3274">
        <v>1446814809</v>
      </c>
      <c r="J3274" s="10">
        <f t="shared" si="204"/>
        <v>42314.541770833333</v>
      </c>
      <c r="K3274">
        <v>1444219209</v>
      </c>
      <c r="L3274" s="10">
        <f t="shared" si="205"/>
        <v>42284.500104166669</v>
      </c>
      <c r="M3274" t="b">
        <v>1</v>
      </c>
      <c r="N3274">
        <v>145</v>
      </c>
      <c r="O3274" t="b">
        <v>1</v>
      </c>
      <c r="P3274" t="s">
        <v>8271</v>
      </c>
      <c r="Q3274" s="5">
        <f t="shared" si="206"/>
        <v>1.5443</v>
      </c>
      <c r="R3274" s="6">
        <f t="shared" si="207"/>
        <v>106.50344827586207</v>
      </c>
      <c r="S3274" t="s">
        <v>8317</v>
      </c>
      <c r="T3274" t="s">
        <v>8318</v>
      </c>
    </row>
    <row r="3275" spans="1:20" ht="57.6" x14ac:dyDescent="0.3">
      <c r="A3275">
        <v>3273</v>
      </c>
      <c r="B3275" s="3" t="s">
        <v>3273</v>
      </c>
      <c r="C3275" s="3" t="s">
        <v>7383</v>
      </c>
      <c r="D3275">
        <v>4000</v>
      </c>
      <c r="E3275">
        <v>4296</v>
      </c>
      <c r="F3275" t="s">
        <v>8219</v>
      </c>
      <c r="G3275" t="s">
        <v>8224</v>
      </c>
      <c r="H3275" t="s">
        <v>8246</v>
      </c>
      <c r="I3275">
        <v>1473879600</v>
      </c>
      <c r="J3275" s="10">
        <f t="shared" si="204"/>
        <v>42627.791666666672</v>
      </c>
      <c r="K3275">
        <v>1472498042</v>
      </c>
      <c r="L3275" s="10">
        <f t="shared" si="205"/>
        <v>42611.801412037035</v>
      </c>
      <c r="M3275" t="b">
        <v>1</v>
      </c>
      <c r="N3275">
        <v>21</v>
      </c>
      <c r="O3275" t="b">
        <v>1</v>
      </c>
      <c r="P3275" t="s">
        <v>8271</v>
      </c>
      <c r="Q3275" s="5">
        <f t="shared" si="206"/>
        <v>1.0740000000000001</v>
      </c>
      <c r="R3275" s="6">
        <f t="shared" si="207"/>
        <v>204.57142857142858</v>
      </c>
      <c r="S3275" t="s">
        <v>8317</v>
      </c>
      <c r="T3275" t="s">
        <v>8318</v>
      </c>
    </row>
    <row r="3276" spans="1:20" ht="43.2" x14ac:dyDescent="0.3">
      <c r="A3276">
        <v>3274</v>
      </c>
      <c r="B3276" s="3" t="s">
        <v>3274</v>
      </c>
      <c r="C3276" s="3" t="s">
        <v>7384</v>
      </c>
      <c r="D3276">
        <v>15500</v>
      </c>
      <c r="E3276">
        <v>15705</v>
      </c>
      <c r="F3276" t="s">
        <v>8219</v>
      </c>
      <c r="G3276" t="s">
        <v>8224</v>
      </c>
      <c r="H3276" t="s">
        <v>8246</v>
      </c>
      <c r="I3276">
        <v>1458075600</v>
      </c>
      <c r="J3276" s="10">
        <f t="shared" si="204"/>
        <v>42444.875</v>
      </c>
      <c r="K3276">
        <v>1454259272</v>
      </c>
      <c r="L3276" s="10">
        <f t="shared" si="205"/>
        <v>42400.704537037032</v>
      </c>
      <c r="M3276" t="b">
        <v>1</v>
      </c>
      <c r="N3276">
        <v>286</v>
      </c>
      <c r="O3276" t="b">
        <v>1</v>
      </c>
      <c r="P3276" t="s">
        <v>8271</v>
      </c>
      <c r="Q3276" s="5">
        <f t="shared" si="206"/>
        <v>1.0132258064516129</v>
      </c>
      <c r="R3276" s="6">
        <f t="shared" si="207"/>
        <v>54.912587412587413</v>
      </c>
      <c r="S3276" t="s">
        <v>8317</v>
      </c>
      <c r="T3276" t="s">
        <v>8318</v>
      </c>
    </row>
    <row r="3277" spans="1:20" ht="43.2" x14ac:dyDescent="0.3">
      <c r="A3277">
        <v>3275</v>
      </c>
      <c r="B3277" s="3" t="s">
        <v>3275</v>
      </c>
      <c r="C3277" s="3" t="s">
        <v>7385</v>
      </c>
      <c r="D3277">
        <v>1800</v>
      </c>
      <c r="E3277">
        <v>1805</v>
      </c>
      <c r="F3277" t="s">
        <v>8219</v>
      </c>
      <c r="G3277" t="s">
        <v>8224</v>
      </c>
      <c r="H3277" t="s">
        <v>8246</v>
      </c>
      <c r="I3277">
        <v>1423456200</v>
      </c>
      <c r="J3277" s="10">
        <f t="shared" si="204"/>
        <v>42044.1875</v>
      </c>
      <c r="K3277">
        <v>1421183271</v>
      </c>
      <c r="L3277" s="10">
        <f t="shared" si="205"/>
        <v>42017.88045138889</v>
      </c>
      <c r="M3277" t="b">
        <v>1</v>
      </c>
      <c r="N3277">
        <v>12</v>
      </c>
      <c r="O3277" t="b">
        <v>1</v>
      </c>
      <c r="P3277" t="s">
        <v>8271</v>
      </c>
      <c r="Q3277" s="5">
        <f t="shared" si="206"/>
        <v>1.0027777777777778</v>
      </c>
      <c r="R3277" s="6">
        <f t="shared" si="207"/>
        <v>150.41666666666666</v>
      </c>
      <c r="S3277" t="s">
        <v>8317</v>
      </c>
      <c r="T3277" t="s">
        <v>8318</v>
      </c>
    </row>
    <row r="3278" spans="1:20" ht="43.2" x14ac:dyDescent="0.3">
      <c r="A3278">
        <v>3276</v>
      </c>
      <c r="B3278" s="3" t="s">
        <v>3276</v>
      </c>
      <c r="C3278" s="3" t="s">
        <v>7386</v>
      </c>
      <c r="D3278">
        <v>4500</v>
      </c>
      <c r="E3278">
        <v>5258</v>
      </c>
      <c r="F3278" t="s">
        <v>8219</v>
      </c>
      <c r="G3278" t="s">
        <v>8229</v>
      </c>
      <c r="H3278" t="s">
        <v>8251</v>
      </c>
      <c r="I3278">
        <v>1459483140</v>
      </c>
      <c r="J3278" s="10">
        <f t="shared" si="204"/>
        <v>42461.165972222225</v>
      </c>
      <c r="K3278">
        <v>1456526879</v>
      </c>
      <c r="L3278" s="10">
        <f t="shared" si="205"/>
        <v>42426.949988425928</v>
      </c>
      <c r="M3278" t="b">
        <v>1</v>
      </c>
      <c r="N3278">
        <v>100</v>
      </c>
      <c r="O3278" t="b">
        <v>1</v>
      </c>
      <c r="P3278" t="s">
        <v>8271</v>
      </c>
      <c r="Q3278" s="5">
        <f t="shared" si="206"/>
        <v>1.1684444444444444</v>
      </c>
      <c r="R3278" s="6">
        <f t="shared" si="207"/>
        <v>52.58</v>
      </c>
      <c r="S3278" t="s">
        <v>8317</v>
      </c>
      <c r="T3278" t="s">
        <v>8318</v>
      </c>
    </row>
    <row r="3279" spans="1:20" ht="57.6" x14ac:dyDescent="0.3">
      <c r="A3279">
        <v>3277</v>
      </c>
      <c r="B3279" s="3" t="s">
        <v>3277</v>
      </c>
      <c r="C3279" s="3" t="s">
        <v>7387</v>
      </c>
      <c r="D3279">
        <v>5000</v>
      </c>
      <c r="E3279">
        <v>5430</v>
      </c>
      <c r="F3279" t="s">
        <v>8219</v>
      </c>
      <c r="G3279" t="s">
        <v>8225</v>
      </c>
      <c r="H3279" t="s">
        <v>8247</v>
      </c>
      <c r="I3279">
        <v>1416331406</v>
      </c>
      <c r="J3279" s="10">
        <f t="shared" si="204"/>
        <v>41961.724606481483</v>
      </c>
      <c r="K3279">
        <v>1413735806</v>
      </c>
      <c r="L3279" s="10">
        <f t="shared" si="205"/>
        <v>41931.682939814818</v>
      </c>
      <c r="M3279" t="b">
        <v>1</v>
      </c>
      <c r="N3279">
        <v>100</v>
      </c>
      <c r="O3279" t="b">
        <v>1</v>
      </c>
      <c r="P3279" t="s">
        <v>8271</v>
      </c>
      <c r="Q3279" s="5">
        <f t="shared" si="206"/>
        <v>1.0860000000000001</v>
      </c>
      <c r="R3279" s="6">
        <f t="shared" si="207"/>
        <v>54.3</v>
      </c>
      <c r="S3279" t="s">
        <v>8317</v>
      </c>
      <c r="T3279" t="s">
        <v>8318</v>
      </c>
    </row>
    <row r="3280" spans="1:20" ht="43.2" x14ac:dyDescent="0.3">
      <c r="A3280">
        <v>3278</v>
      </c>
      <c r="B3280" s="3" t="s">
        <v>3278</v>
      </c>
      <c r="C3280" s="3" t="s">
        <v>7388</v>
      </c>
      <c r="D3280">
        <v>2500</v>
      </c>
      <c r="E3280">
        <v>2585</v>
      </c>
      <c r="F3280" t="s">
        <v>8219</v>
      </c>
      <c r="G3280" t="s">
        <v>8225</v>
      </c>
      <c r="H3280" t="s">
        <v>8247</v>
      </c>
      <c r="I3280">
        <v>1433017303</v>
      </c>
      <c r="J3280" s="10">
        <f t="shared" si="204"/>
        <v>42154.848414351851</v>
      </c>
      <c r="K3280">
        <v>1430425303</v>
      </c>
      <c r="L3280" s="10">
        <f t="shared" si="205"/>
        <v>42124.848414351851</v>
      </c>
      <c r="M3280" t="b">
        <v>1</v>
      </c>
      <c r="N3280">
        <v>34</v>
      </c>
      <c r="O3280" t="b">
        <v>1</v>
      </c>
      <c r="P3280" t="s">
        <v>8271</v>
      </c>
      <c r="Q3280" s="5">
        <f t="shared" si="206"/>
        <v>1.034</v>
      </c>
      <c r="R3280" s="6">
        <f t="shared" si="207"/>
        <v>76.029411764705884</v>
      </c>
      <c r="S3280" t="s">
        <v>8317</v>
      </c>
      <c r="T3280" t="s">
        <v>8318</v>
      </c>
    </row>
    <row r="3281" spans="1:20" ht="57.6" x14ac:dyDescent="0.3">
      <c r="A3281">
        <v>3279</v>
      </c>
      <c r="B3281" s="3" t="s">
        <v>3279</v>
      </c>
      <c r="C3281" s="3" t="s">
        <v>7389</v>
      </c>
      <c r="D3281">
        <v>5800</v>
      </c>
      <c r="E3281">
        <v>6628</v>
      </c>
      <c r="F3281" t="s">
        <v>8219</v>
      </c>
      <c r="G3281" t="s">
        <v>8224</v>
      </c>
      <c r="H3281" t="s">
        <v>8246</v>
      </c>
      <c r="I3281">
        <v>1459474059</v>
      </c>
      <c r="J3281" s="10">
        <f t="shared" si="204"/>
        <v>42461.06086805556</v>
      </c>
      <c r="K3281">
        <v>1456885659</v>
      </c>
      <c r="L3281" s="10">
        <f t="shared" si="205"/>
        <v>42431.102534722217</v>
      </c>
      <c r="M3281" t="b">
        <v>0</v>
      </c>
      <c r="N3281">
        <v>63</v>
      </c>
      <c r="O3281" t="b">
        <v>1</v>
      </c>
      <c r="P3281" t="s">
        <v>8271</v>
      </c>
      <c r="Q3281" s="5">
        <f t="shared" si="206"/>
        <v>1.1427586206896552</v>
      </c>
      <c r="R3281" s="6">
        <f t="shared" si="207"/>
        <v>105.2063492063492</v>
      </c>
      <c r="S3281" t="s">
        <v>8317</v>
      </c>
      <c r="T3281" t="s">
        <v>8318</v>
      </c>
    </row>
    <row r="3282" spans="1:20" ht="43.2" x14ac:dyDescent="0.3">
      <c r="A3282">
        <v>3280</v>
      </c>
      <c r="B3282" s="3" t="s">
        <v>3280</v>
      </c>
      <c r="C3282" s="3" t="s">
        <v>7390</v>
      </c>
      <c r="D3282">
        <v>2000</v>
      </c>
      <c r="E3282">
        <v>2060</v>
      </c>
      <c r="F3282" t="s">
        <v>8219</v>
      </c>
      <c r="G3282" t="s">
        <v>8224</v>
      </c>
      <c r="H3282" t="s">
        <v>8246</v>
      </c>
      <c r="I3282">
        <v>1433134800</v>
      </c>
      <c r="J3282" s="10">
        <f t="shared" si="204"/>
        <v>42156.208333333328</v>
      </c>
      <c r="K3282">
        <v>1430158198</v>
      </c>
      <c r="L3282" s="10">
        <f t="shared" si="205"/>
        <v>42121.756921296299</v>
      </c>
      <c r="M3282" t="b">
        <v>0</v>
      </c>
      <c r="N3282">
        <v>30</v>
      </c>
      <c r="O3282" t="b">
        <v>1</v>
      </c>
      <c r="P3282" t="s">
        <v>8271</v>
      </c>
      <c r="Q3282" s="5">
        <f t="shared" si="206"/>
        <v>1.03</v>
      </c>
      <c r="R3282" s="6">
        <f t="shared" si="207"/>
        <v>68.666666666666671</v>
      </c>
      <c r="S3282" t="s">
        <v>8317</v>
      </c>
      <c r="T3282" t="s">
        <v>8318</v>
      </c>
    </row>
    <row r="3283" spans="1:20" ht="28.8" x14ac:dyDescent="0.3">
      <c r="A3283">
        <v>3281</v>
      </c>
      <c r="B3283" s="3" t="s">
        <v>3281</v>
      </c>
      <c r="C3283" s="3" t="s">
        <v>7391</v>
      </c>
      <c r="D3283">
        <v>5000</v>
      </c>
      <c r="E3283">
        <v>6080</v>
      </c>
      <c r="F3283" t="s">
        <v>8219</v>
      </c>
      <c r="G3283" t="s">
        <v>8224</v>
      </c>
      <c r="H3283" t="s">
        <v>8246</v>
      </c>
      <c r="I3283">
        <v>1441153705</v>
      </c>
      <c r="J3283" s="10">
        <f t="shared" si="204"/>
        <v>42249.019733796296</v>
      </c>
      <c r="K3283">
        <v>1438561705</v>
      </c>
      <c r="L3283" s="10">
        <f t="shared" si="205"/>
        <v>42219.019733796296</v>
      </c>
      <c r="M3283" t="b">
        <v>0</v>
      </c>
      <c r="N3283">
        <v>47</v>
      </c>
      <c r="O3283" t="b">
        <v>1</v>
      </c>
      <c r="P3283" t="s">
        <v>8271</v>
      </c>
      <c r="Q3283" s="5">
        <f t="shared" si="206"/>
        <v>1.216</v>
      </c>
      <c r="R3283" s="6">
        <f t="shared" si="207"/>
        <v>129.36170212765958</v>
      </c>
      <c r="S3283" t="s">
        <v>8317</v>
      </c>
      <c r="T3283" t="s">
        <v>8318</v>
      </c>
    </row>
    <row r="3284" spans="1:20" ht="43.2" x14ac:dyDescent="0.3">
      <c r="A3284">
        <v>3282</v>
      </c>
      <c r="B3284" s="3" t="s">
        <v>3282</v>
      </c>
      <c r="C3284" s="3" t="s">
        <v>7392</v>
      </c>
      <c r="D3284">
        <v>31000</v>
      </c>
      <c r="E3284">
        <v>31820.5</v>
      </c>
      <c r="F3284" t="s">
        <v>8219</v>
      </c>
      <c r="G3284" t="s">
        <v>8224</v>
      </c>
      <c r="H3284" t="s">
        <v>8246</v>
      </c>
      <c r="I3284">
        <v>1461904788</v>
      </c>
      <c r="J3284" s="10">
        <f t="shared" si="204"/>
        <v>42489.19430555556</v>
      </c>
      <c r="K3284">
        <v>1458103188</v>
      </c>
      <c r="L3284" s="10">
        <f t="shared" si="205"/>
        <v>42445.19430555556</v>
      </c>
      <c r="M3284" t="b">
        <v>0</v>
      </c>
      <c r="N3284">
        <v>237</v>
      </c>
      <c r="O3284" t="b">
        <v>1</v>
      </c>
      <c r="P3284" t="s">
        <v>8271</v>
      </c>
      <c r="Q3284" s="5">
        <f t="shared" si="206"/>
        <v>1.026467741935484</v>
      </c>
      <c r="R3284" s="6">
        <f t="shared" si="207"/>
        <v>134.26371308016877</v>
      </c>
      <c r="S3284" t="s">
        <v>8317</v>
      </c>
      <c r="T3284" t="s">
        <v>8318</v>
      </c>
    </row>
    <row r="3285" spans="1:20" ht="43.2" x14ac:dyDescent="0.3">
      <c r="A3285">
        <v>3283</v>
      </c>
      <c r="B3285" s="3" t="s">
        <v>3283</v>
      </c>
      <c r="C3285" s="3" t="s">
        <v>7393</v>
      </c>
      <c r="D3285">
        <v>800</v>
      </c>
      <c r="E3285">
        <v>838</v>
      </c>
      <c r="F3285" t="s">
        <v>8219</v>
      </c>
      <c r="G3285" t="s">
        <v>8225</v>
      </c>
      <c r="H3285" t="s">
        <v>8247</v>
      </c>
      <c r="I3285">
        <v>1455138000</v>
      </c>
      <c r="J3285" s="10">
        <f t="shared" si="204"/>
        <v>42410.875</v>
      </c>
      <c r="K3285">
        <v>1452448298</v>
      </c>
      <c r="L3285" s="10">
        <f t="shared" si="205"/>
        <v>42379.74418981481</v>
      </c>
      <c r="M3285" t="b">
        <v>0</v>
      </c>
      <c r="N3285">
        <v>47</v>
      </c>
      <c r="O3285" t="b">
        <v>1</v>
      </c>
      <c r="P3285" t="s">
        <v>8271</v>
      </c>
      <c r="Q3285" s="5">
        <f t="shared" si="206"/>
        <v>1.0475000000000001</v>
      </c>
      <c r="R3285" s="6">
        <f t="shared" si="207"/>
        <v>17.829787234042552</v>
      </c>
      <c r="S3285" t="s">
        <v>8317</v>
      </c>
      <c r="T3285" t="s">
        <v>8318</v>
      </c>
    </row>
    <row r="3286" spans="1:20" ht="43.2" x14ac:dyDescent="0.3">
      <c r="A3286">
        <v>3284</v>
      </c>
      <c r="B3286" s="3" t="s">
        <v>3284</v>
      </c>
      <c r="C3286" s="3" t="s">
        <v>7394</v>
      </c>
      <c r="D3286">
        <v>3000</v>
      </c>
      <c r="E3286">
        <v>3048</v>
      </c>
      <c r="F3286" t="s">
        <v>8219</v>
      </c>
      <c r="G3286" t="s">
        <v>8224</v>
      </c>
      <c r="H3286" t="s">
        <v>8246</v>
      </c>
      <c r="I3286">
        <v>1454047140</v>
      </c>
      <c r="J3286" s="10">
        <f t="shared" si="204"/>
        <v>42398.249305555553</v>
      </c>
      <c r="K3286">
        <v>1452546853</v>
      </c>
      <c r="L3286" s="10">
        <f t="shared" si="205"/>
        <v>42380.884872685187</v>
      </c>
      <c r="M3286" t="b">
        <v>0</v>
      </c>
      <c r="N3286">
        <v>15</v>
      </c>
      <c r="O3286" t="b">
        <v>1</v>
      </c>
      <c r="P3286" t="s">
        <v>8271</v>
      </c>
      <c r="Q3286" s="5">
        <f t="shared" si="206"/>
        <v>1.016</v>
      </c>
      <c r="R3286" s="6">
        <f t="shared" si="207"/>
        <v>203.2</v>
      </c>
      <c r="S3286" t="s">
        <v>8317</v>
      </c>
      <c r="T3286" t="s">
        <v>8318</v>
      </c>
    </row>
    <row r="3287" spans="1:20" x14ac:dyDescent="0.3">
      <c r="A3287">
        <v>3285</v>
      </c>
      <c r="B3287" s="3" t="s">
        <v>3285</v>
      </c>
      <c r="C3287" s="3" t="s">
        <v>7395</v>
      </c>
      <c r="D3287">
        <v>4999</v>
      </c>
      <c r="E3287">
        <v>5604</v>
      </c>
      <c r="F3287" t="s">
        <v>8219</v>
      </c>
      <c r="G3287" t="s">
        <v>8224</v>
      </c>
      <c r="H3287" t="s">
        <v>8246</v>
      </c>
      <c r="I3287">
        <v>1488258000</v>
      </c>
      <c r="J3287" s="10">
        <f t="shared" si="204"/>
        <v>42794.208333333328</v>
      </c>
      <c r="K3287">
        <v>1485556626</v>
      </c>
      <c r="L3287" s="10">
        <f t="shared" si="205"/>
        <v>42762.942430555559</v>
      </c>
      <c r="M3287" t="b">
        <v>0</v>
      </c>
      <c r="N3287">
        <v>81</v>
      </c>
      <c r="O3287" t="b">
        <v>1</v>
      </c>
      <c r="P3287" t="s">
        <v>8271</v>
      </c>
      <c r="Q3287" s="5">
        <f t="shared" si="206"/>
        <v>1.1210242048409682</v>
      </c>
      <c r="R3287" s="6">
        <f t="shared" si="207"/>
        <v>69.18518518518519</v>
      </c>
      <c r="S3287" t="s">
        <v>8317</v>
      </c>
      <c r="T3287" t="s">
        <v>8318</v>
      </c>
    </row>
    <row r="3288" spans="1:20" ht="57.6" x14ac:dyDescent="0.3">
      <c r="A3288">
        <v>3286</v>
      </c>
      <c r="B3288" s="3" t="s">
        <v>3286</v>
      </c>
      <c r="C3288" s="3" t="s">
        <v>7396</v>
      </c>
      <c r="D3288">
        <v>15000</v>
      </c>
      <c r="E3288">
        <v>15265</v>
      </c>
      <c r="F3288" t="s">
        <v>8219</v>
      </c>
      <c r="G3288" t="s">
        <v>8224</v>
      </c>
      <c r="H3288" t="s">
        <v>8246</v>
      </c>
      <c r="I3288">
        <v>1471291782</v>
      </c>
      <c r="J3288" s="10">
        <f t="shared" si="204"/>
        <v>42597.840069444443</v>
      </c>
      <c r="K3288">
        <v>1468699782</v>
      </c>
      <c r="L3288" s="10">
        <f t="shared" si="205"/>
        <v>42567.840069444443</v>
      </c>
      <c r="M3288" t="b">
        <v>0</v>
      </c>
      <c r="N3288">
        <v>122</v>
      </c>
      <c r="O3288" t="b">
        <v>1</v>
      </c>
      <c r="P3288" t="s">
        <v>8271</v>
      </c>
      <c r="Q3288" s="5">
        <f t="shared" si="206"/>
        <v>1.0176666666666667</v>
      </c>
      <c r="R3288" s="6">
        <f t="shared" si="207"/>
        <v>125.12295081967213</v>
      </c>
      <c r="S3288" t="s">
        <v>8317</v>
      </c>
      <c r="T3288" t="s">
        <v>8318</v>
      </c>
    </row>
    <row r="3289" spans="1:20" ht="28.8" x14ac:dyDescent="0.3">
      <c r="A3289">
        <v>3287</v>
      </c>
      <c r="B3289" s="3" t="s">
        <v>3287</v>
      </c>
      <c r="C3289" s="3" t="s">
        <v>7397</v>
      </c>
      <c r="D3289">
        <v>2500</v>
      </c>
      <c r="E3289">
        <v>2500</v>
      </c>
      <c r="F3289" t="s">
        <v>8219</v>
      </c>
      <c r="G3289" t="s">
        <v>8229</v>
      </c>
      <c r="H3289" t="s">
        <v>8251</v>
      </c>
      <c r="I3289">
        <v>1448733628</v>
      </c>
      <c r="J3289" s="10">
        <f t="shared" si="204"/>
        <v>42336.750324074077</v>
      </c>
      <c r="K3289">
        <v>1446573628</v>
      </c>
      <c r="L3289" s="10">
        <f t="shared" si="205"/>
        <v>42311.750324074077</v>
      </c>
      <c r="M3289" t="b">
        <v>0</v>
      </c>
      <c r="N3289">
        <v>34</v>
      </c>
      <c r="O3289" t="b">
        <v>1</v>
      </c>
      <c r="P3289" t="s">
        <v>8271</v>
      </c>
      <c r="Q3289" s="5">
        <f t="shared" si="206"/>
        <v>1</v>
      </c>
      <c r="R3289" s="6">
        <f t="shared" si="207"/>
        <v>73.529411764705884</v>
      </c>
      <c r="S3289" t="s">
        <v>8317</v>
      </c>
      <c r="T3289" t="s">
        <v>8318</v>
      </c>
    </row>
    <row r="3290" spans="1:20" ht="43.2" x14ac:dyDescent="0.3">
      <c r="A3290">
        <v>3288</v>
      </c>
      <c r="B3290" s="3" t="s">
        <v>3288</v>
      </c>
      <c r="C3290" s="3" t="s">
        <v>7398</v>
      </c>
      <c r="D3290">
        <v>10000</v>
      </c>
      <c r="E3290">
        <v>10026.49</v>
      </c>
      <c r="F3290" t="s">
        <v>8219</v>
      </c>
      <c r="G3290" t="s">
        <v>8225</v>
      </c>
      <c r="H3290" t="s">
        <v>8247</v>
      </c>
      <c r="I3290">
        <v>1466463600</v>
      </c>
      <c r="J3290" s="10">
        <f t="shared" si="204"/>
        <v>42541.958333333328</v>
      </c>
      <c r="K3290">
        <v>1463337315</v>
      </c>
      <c r="L3290" s="10">
        <f t="shared" si="205"/>
        <v>42505.774479166663</v>
      </c>
      <c r="M3290" t="b">
        <v>0</v>
      </c>
      <c r="N3290">
        <v>207</v>
      </c>
      <c r="O3290" t="b">
        <v>1</v>
      </c>
      <c r="P3290" t="s">
        <v>8271</v>
      </c>
      <c r="Q3290" s="5">
        <f t="shared" si="206"/>
        <v>1.0026489999999999</v>
      </c>
      <c r="R3290" s="6">
        <f t="shared" si="207"/>
        <v>48.437149758454105</v>
      </c>
      <c r="S3290" t="s">
        <v>8317</v>
      </c>
      <c r="T3290" t="s">
        <v>8318</v>
      </c>
    </row>
    <row r="3291" spans="1:20" ht="43.2" x14ac:dyDescent="0.3">
      <c r="A3291">
        <v>3289</v>
      </c>
      <c r="B3291" s="3" t="s">
        <v>3289</v>
      </c>
      <c r="C3291" s="3" t="s">
        <v>7399</v>
      </c>
      <c r="D3291">
        <v>500</v>
      </c>
      <c r="E3291">
        <v>665.21</v>
      </c>
      <c r="F3291" t="s">
        <v>8219</v>
      </c>
      <c r="G3291" t="s">
        <v>8225</v>
      </c>
      <c r="H3291" t="s">
        <v>8247</v>
      </c>
      <c r="I3291">
        <v>1487580602</v>
      </c>
      <c r="J3291" s="10">
        <f t="shared" si="204"/>
        <v>42786.368078703701</v>
      </c>
      <c r="K3291">
        <v>1485161402</v>
      </c>
      <c r="L3291" s="10">
        <f t="shared" si="205"/>
        <v>42758.368078703701</v>
      </c>
      <c r="M3291" t="b">
        <v>0</v>
      </c>
      <c r="N3291">
        <v>25</v>
      </c>
      <c r="O3291" t="b">
        <v>1</v>
      </c>
      <c r="P3291" t="s">
        <v>8271</v>
      </c>
      <c r="Q3291" s="5">
        <f t="shared" si="206"/>
        <v>1.3304200000000002</v>
      </c>
      <c r="R3291" s="6">
        <f t="shared" si="207"/>
        <v>26.608400000000003</v>
      </c>
      <c r="S3291" t="s">
        <v>8317</v>
      </c>
      <c r="T3291" t="s">
        <v>8318</v>
      </c>
    </row>
    <row r="3292" spans="1:20" ht="72" x14ac:dyDescent="0.3">
      <c r="A3292">
        <v>3290</v>
      </c>
      <c r="B3292" s="3" t="s">
        <v>3290</v>
      </c>
      <c r="C3292" s="3" t="s">
        <v>7400</v>
      </c>
      <c r="D3292">
        <v>2000</v>
      </c>
      <c r="E3292">
        <v>2424</v>
      </c>
      <c r="F3292" t="s">
        <v>8219</v>
      </c>
      <c r="G3292" t="s">
        <v>8225</v>
      </c>
      <c r="H3292" t="s">
        <v>8247</v>
      </c>
      <c r="I3292">
        <v>1489234891</v>
      </c>
      <c r="J3292" s="10">
        <f t="shared" si="204"/>
        <v>42805.51494212963</v>
      </c>
      <c r="K3292">
        <v>1486642891</v>
      </c>
      <c r="L3292" s="10">
        <f t="shared" si="205"/>
        <v>42775.51494212963</v>
      </c>
      <c r="M3292" t="b">
        <v>0</v>
      </c>
      <c r="N3292">
        <v>72</v>
      </c>
      <c r="O3292" t="b">
        <v>1</v>
      </c>
      <c r="P3292" t="s">
        <v>8271</v>
      </c>
      <c r="Q3292" s="5">
        <f t="shared" si="206"/>
        <v>1.212</v>
      </c>
      <c r="R3292" s="6">
        <f t="shared" si="207"/>
        <v>33.666666666666664</v>
      </c>
      <c r="S3292" t="s">
        <v>8317</v>
      </c>
      <c r="T3292" t="s">
        <v>8318</v>
      </c>
    </row>
    <row r="3293" spans="1:20" ht="57.6" x14ac:dyDescent="0.3">
      <c r="A3293">
        <v>3291</v>
      </c>
      <c r="B3293" s="3" t="s">
        <v>3291</v>
      </c>
      <c r="C3293" s="3" t="s">
        <v>7401</v>
      </c>
      <c r="D3293">
        <v>500</v>
      </c>
      <c r="E3293">
        <v>570</v>
      </c>
      <c r="F3293" t="s">
        <v>8219</v>
      </c>
      <c r="G3293" t="s">
        <v>8224</v>
      </c>
      <c r="H3293" t="s">
        <v>8246</v>
      </c>
      <c r="I3293">
        <v>1442462340</v>
      </c>
      <c r="J3293" s="10">
        <f t="shared" si="204"/>
        <v>42264.165972222225</v>
      </c>
      <c r="K3293">
        <v>1439743900</v>
      </c>
      <c r="L3293" s="10">
        <f t="shared" si="205"/>
        <v>42232.702546296292</v>
      </c>
      <c r="M3293" t="b">
        <v>0</v>
      </c>
      <c r="N3293">
        <v>14</v>
      </c>
      <c r="O3293" t="b">
        <v>1</v>
      </c>
      <c r="P3293" t="s">
        <v>8271</v>
      </c>
      <c r="Q3293" s="5">
        <f t="shared" si="206"/>
        <v>1.1399999999999999</v>
      </c>
      <c r="R3293" s="6">
        <f t="shared" si="207"/>
        <v>40.714285714285715</v>
      </c>
      <c r="S3293" t="s">
        <v>8317</v>
      </c>
      <c r="T3293" t="s">
        <v>8318</v>
      </c>
    </row>
    <row r="3294" spans="1:20" ht="43.2" x14ac:dyDescent="0.3">
      <c r="A3294">
        <v>3292</v>
      </c>
      <c r="B3294" s="3" t="s">
        <v>3292</v>
      </c>
      <c r="C3294" s="3" t="s">
        <v>7402</v>
      </c>
      <c r="D3294">
        <v>101</v>
      </c>
      <c r="E3294">
        <v>289</v>
      </c>
      <c r="F3294" t="s">
        <v>8219</v>
      </c>
      <c r="G3294" t="s">
        <v>8225</v>
      </c>
      <c r="H3294" t="s">
        <v>8247</v>
      </c>
      <c r="I3294">
        <v>1449257348</v>
      </c>
      <c r="J3294" s="10">
        <f t="shared" si="204"/>
        <v>42342.811898148153</v>
      </c>
      <c r="K3294">
        <v>1444069748</v>
      </c>
      <c r="L3294" s="10">
        <f t="shared" si="205"/>
        <v>42282.770231481481</v>
      </c>
      <c r="M3294" t="b">
        <v>0</v>
      </c>
      <c r="N3294">
        <v>15</v>
      </c>
      <c r="O3294" t="b">
        <v>1</v>
      </c>
      <c r="P3294" t="s">
        <v>8271</v>
      </c>
      <c r="Q3294" s="5">
        <f t="shared" si="206"/>
        <v>2.8613861386138613</v>
      </c>
      <c r="R3294" s="6">
        <f t="shared" si="207"/>
        <v>19.266666666666666</v>
      </c>
      <c r="S3294" t="s">
        <v>8317</v>
      </c>
      <c r="T3294" t="s">
        <v>8318</v>
      </c>
    </row>
    <row r="3295" spans="1:20" ht="57.6" x14ac:dyDescent="0.3">
      <c r="A3295">
        <v>3293</v>
      </c>
      <c r="B3295" s="3" t="s">
        <v>3293</v>
      </c>
      <c r="C3295" s="3" t="s">
        <v>7403</v>
      </c>
      <c r="D3295">
        <v>4500</v>
      </c>
      <c r="E3295">
        <v>7670</v>
      </c>
      <c r="F3295" t="s">
        <v>8219</v>
      </c>
      <c r="G3295" t="s">
        <v>8228</v>
      </c>
      <c r="H3295" t="s">
        <v>8250</v>
      </c>
      <c r="I3295">
        <v>1488622352</v>
      </c>
      <c r="J3295" s="10">
        <f t="shared" si="204"/>
        <v>42798.425370370373</v>
      </c>
      <c r="K3295">
        <v>1486030352</v>
      </c>
      <c r="L3295" s="10">
        <f t="shared" si="205"/>
        <v>42768.425370370373</v>
      </c>
      <c r="M3295" t="b">
        <v>0</v>
      </c>
      <c r="N3295">
        <v>91</v>
      </c>
      <c r="O3295" t="b">
        <v>1</v>
      </c>
      <c r="P3295" t="s">
        <v>8271</v>
      </c>
      <c r="Q3295" s="5">
        <f t="shared" si="206"/>
        <v>1.7044444444444444</v>
      </c>
      <c r="R3295" s="6">
        <f t="shared" si="207"/>
        <v>84.285714285714292</v>
      </c>
      <c r="S3295" t="s">
        <v>8317</v>
      </c>
      <c r="T3295" t="s">
        <v>8318</v>
      </c>
    </row>
    <row r="3296" spans="1:20" ht="43.2" x14ac:dyDescent="0.3">
      <c r="A3296">
        <v>3294</v>
      </c>
      <c r="B3296" s="3" t="s">
        <v>3294</v>
      </c>
      <c r="C3296" s="3" t="s">
        <v>7404</v>
      </c>
      <c r="D3296">
        <v>600</v>
      </c>
      <c r="E3296">
        <v>710</v>
      </c>
      <c r="F3296" t="s">
        <v>8219</v>
      </c>
      <c r="G3296" t="s">
        <v>8225</v>
      </c>
      <c r="H3296" t="s">
        <v>8247</v>
      </c>
      <c r="I3296">
        <v>1434459554</v>
      </c>
      <c r="J3296" s="10">
        <f t="shared" si="204"/>
        <v>42171.541134259256</v>
      </c>
      <c r="K3296">
        <v>1431867554</v>
      </c>
      <c r="L3296" s="10">
        <f t="shared" si="205"/>
        <v>42141.541134259256</v>
      </c>
      <c r="M3296" t="b">
        <v>0</v>
      </c>
      <c r="N3296">
        <v>24</v>
      </c>
      <c r="O3296" t="b">
        <v>1</v>
      </c>
      <c r="P3296" t="s">
        <v>8271</v>
      </c>
      <c r="Q3296" s="5">
        <f t="shared" si="206"/>
        <v>1.1833333333333333</v>
      </c>
      <c r="R3296" s="6">
        <f t="shared" si="207"/>
        <v>29.583333333333332</v>
      </c>
      <c r="S3296" t="s">
        <v>8317</v>
      </c>
      <c r="T3296" t="s">
        <v>8318</v>
      </c>
    </row>
    <row r="3297" spans="1:20" ht="43.2" x14ac:dyDescent="0.3">
      <c r="A3297">
        <v>3295</v>
      </c>
      <c r="B3297" s="3" t="s">
        <v>3295</v>
      </c>
      <c r="C3297" s="3" t="s">
        <v>7405</v>
      </c>
      <c r="D3297">
        <v>700</v>
      </c>
      <c r="E3297">
        <v>720.01</v>
      </c>
      <c r="F3297" t="s">
        <v>8219</v>
      </c>
      <c r="G3297" t="s">
        <v>8225</v>
      </c>
      <c r="H3297" t="s">
        <v>8247</v>
      </c>
      <c r="I3297">
        <v>1474886229</v>
      </c>
      <c r="J3297" s="10">
        <f t="shared" si="204"/>
        <v>42639.442465277782</v>
      </c>
      <c r="K3297">
        <v>1472294229</v>
      </c>
      <c r="L3297" s="10">
        <f t="shared" si="205"/>
        <v>42609.442465277782</v>
      </c>
      <c r="M3297" t="b">
        <v>0</v>
      </c>
      <c r="N3297">
        <v>27</v>
      </c>
      <c r="O3297" t="b">
        <v>1</v>
      </c>
      <c r="P3297" t="s">
        <v>8271</v>
      </c>
      <c r="Q3297" s="5">
        <f t="shared" si="206"/>
        <v>1.0285857142857142</v>
      </c>
      <c r="R3297" s="6">
        <f t="shared" si="207"/>
        <v>26.667037037037037</v>
      </c>
      <c r="S3297" t="s">
        <v>8317</v>
      </c>
      <c r="T3297" t="s">
        <v>8318</v>
      </c>
    </row>
    <row r="3298" spans="1:20" ht="43.2" x14ac:dyDescent="0.3">
      <c r="A3298">
        <v>3296</v>
      </c>
      <c r="B3298" s="3" t="s">
        <v>3296</v>
      </c>
      <c r="C3298" s="3" t="s">
        <v>7406</v>
      </c>
      <c r="D3298">
        <v>1500</v>
      </c>
      <c r="E3298">
        <v>2161</v>
      </c>
      <c r="F3298" t="s">
        <v>8219</v>
      </c>
      <c r="G3298" t="s">
        <v>8225</v>
      </c>
      <c r="H3298" t="s">
        <v>8247</v>
      </c>
      <c r="I3298">
        <v>1448229600</v>
      </c>
      <c r="J3298" s="10">
        <f t="shared" si="204"/>
        <v>42330.916666666672</v>
      </c>
      <c r="K3298">
        <v>1446401372</v>
      </c>
      <c r="L3298" s="10">
        <f t="shared" si="205"/>
        <v>42309.756620370375</v>
      </c>
      <c r="M3298" t="b">
        <v>0</v>
      </c>
      <c r="N3298">
        <v>47</v>
      </c>
      <c r="O3298" t="b">
        <v>1</v>
      </c>
      <c r="P3298" t="s">
        <v>8271</v>
      </c>
      <c r="Q3298" s="5">
        <f t="shared" si="206"/>
        <v>1.4406666666666668</v>
      </c>
      <c r="R3298" s="6">
        <f t="shared" si="207"/>
        <v>45.978723404255319</v>
      </c>
      <c r="S3298" t="s">
        <v>8317</v>
      </c>
      <c r="T3298" t="s">
        <v>8318</v>
      </c>
    </row>
    <row r="3299" spans="1:20" ht="43.2" x14ac:dyDescent="0.3">
      <c r="A3299">
        <v>3297</v>
      </c>
      <c r="B3299" s="3" t="s">
        <v>3297</v>
      </c>
      <c r="C3299" s="3" t="s">
        <v>7407</v>
      </c>
      <c r="D3299">
        <v>5500</v>
      </c>
      <c r="E3299">
        <v>5504</v>
      </c>
      <c r="F3299" t="s">
        <v>8219</v>
      </c>
      <c r="G3299" t="s">
        <v>8225</v>
      </c>
      <c r="H3299" t="s">
        <v>8247</v>
      </c>
      <c r="I3299">
        <v>1438037940</v>
      </c>
      <c r="J3299" s="10">
        <f t="shared" si="204"/>
        <v>42212.957638888889</v>
      </c>
      <c r="K3299">
        <v>1436380256</v>
      </c>
      <c r="L3299" s="10">
        <f t="shared" si="205"/>
        <v>42193.771481481483</v>
      </c>
      <c r="M3299" t="b">
        <v>0</v>
      </c>
      <c r="N3299">
        <v>44</v>
      </c>
      <c r="O3299" t="b">
        <v>1</v>
      </c>
      <c r="P3299" t="s">
        <v>8271</v>
      </c>
      <c r="Q3299" s="5">
        <f t="shared" si="206"/>
        <v>1.0007272727272727</v>
      </c>
      <c r="R3299" s="6">
        <f t="shared" si="207"/>
        <v>125.09090909090909</v>
      </c>
      <c r="S3299" t="s">
        <v>8317</v>
      </c>
      <c r="T3299" t="s">
        <v>8318</v>
      </c>
    </row>
    <row r="3300" spans="1:20" ht="43.2" x14ac:dyDescent="0.3">
      <c r="A3300">
        <v>3298</v>
      </c>
      <c r="B3300" s="3" t="s">
        <v>3298</v>
      </c>
      <c r="C3300" s="3" t="s">
        <v>7408</v>
      </c>
      <c r="D3300">
        <v>10000</v>
      </c>
      <c r="E3300">
        <v>10173</v>
      </c>
      <c r="F3300" t="s">
        <v>8219</v>
      </c>
      <c r="G3300" t="s">
        <v>8224</v>
      </c>
      <c r="H3300" t="s">
        <v>8246</v>
      </c>
      <c r="I3300">
        <v>1442102400</v>
      </c>
      <c r="J3300" s="10">
        <f t="shared" si="204"/>
        <v>42260</v>
      </c>
      <c r="K3300">
        <v>1440370768</v>
      </c>
      <c r="L3300" s="10">
        <f t="shared" si="205"/>
        <v>42239.957962962959</v>
      </c>
      <c r="M3300" t="b">
        <v>0</v>
      </c>
      <c r="N3300">
        <v>72</v>
      </c>
      <c r="O3300" t="b">
        <v>1</v>
      </c>
      <c r="P3300" t="s">
        <v>8271</v>
      </c>
      <c r="Q3300" s="5">
        <f t="shared" si="206"/>
        <v>1.0173000000000001</v>
      </c>
      <c r="R3300" s="6">
        <f t="shared" si="207"/>
        <v>141.29166666666666</v>
      </c>
      <c r="S3300" t="s">
        <v>8317</v>
      </c>
      <c r="T3300" t="s">
        <v>8318</v>
      </c>
    </row>
    <row r="3301" spans="1:20" ht="43.2" x14ac:dyDescent="0.3">
      <c r="A3301">
        <v>3299</v>
      </c>
      <c r="B3301" s="3" t="s">
        <v>3299</v>
      </c>
      <c r="C3301" s="3" t="s">
        <v>7409</v>
      </c>
      <c r="D3301">
        <v>3000</v>
      </c>
      <c r="E3301">
        <v>3486</v>
      </c>
      <c r="F3301" t="s">
        <v>8219</v>
      </c>
      <c r="G3301" t="s">
        <v>8224</v>
      </c>
      <c r="H3301" t="s">
        <v>8246</v>
      </c>
      <c r="I3301">
        <v>1444860063</v>
      </c>
      <c r="J3301" s="10">
        <f t="shared" si="204"/>
        <v>42291.917395833334</v>
      </c>
      <c r="K3301">
        <v>1442268063</v>
      </c>
      <c r="L3301" s="10">
        <f t="shared" si="205"/>
        <v>42261.917395833334</v>
      </c>
      <c r="M3301" t="b">
        <v>0</v>
      </c>
      <c r="N3301">
        <v>63</v>
      </c>
      <c r="O3301" t="b">
        <v>1</v>
      </c>
      <c r="P3301" t="s">
        <v>8271</v>
      </c>
      <c r="Q3301" s="5">
        <f t="shared" si="206"/>
        <v>1.1619999999999999</v>
      </c>
      <c r="R3301" s="6">
        <f t="shared" si="207"/>
        <v>55.333333333333336</v>
      </c>
      <c r="S3301" t="s">
        <v>8317</v>
      </c>
      <c r="T3301" t="s">
        <v>8318</v>
      </c>
    </row>
    <row r="3302" spans="1:20" ht="43.2" x14ac:dyDescent="0.3">
      <c r="A3302">
        <v>3300</v>
      </c>
      <c r="B3302" s="3" t="s">
        <v>3300</v>
      </c>
      <c r="C3302" s="3" t="s">
        <v>7410</v>
      </c>
      <c r="D3302">
        <v>3000</v>
      </c>
      <c r="E3302">
        <v>4085</v>
      </c>
      <c r="F3302" t="s">
        <v>8219</v>
      </c>
      <c r="G3302" t="s">
        <v>8224</v>
      </c>
      <c r="H3302" t="s">
        <v>8246</v>
      </c>
      <c r="I3302">
        <v>1430329862</v>
      </c>
      <c r="J3302" s="10">
        <f t="shared" si="204"/>
        <v>42123.743773148148</v>
      </c>
      <c r="K3302">
        <v>1428515462</v>
      </c>
      <c r="L3302" s="10">
        <f t="shared" si="205"/>
        <v>42102.743773148148</v>
      </c>
      <c r="M3302" t="b">
        <v>0</v>
      </c>
      <c r="N3302">
        <v>88</v>
      </c>
      <c r="O3302" t="b">
        <v>1</v>
      </c>
      <c r="P3302" t="s">
        <v>8271</v>
      </c>
      <c r="Q3302" s="5">
        <f t="shared" si="206"/>
        <v>1.3616666666666666</v>
      </c>
      <c r="R3302" s="6">
        <f t="shared" si="207"/>
        <v>46.420454545454547</v>
      </c>
      <c r="S3302" t="s">
        <v>8317</v>
      </c>
      <c r="T3302" t="s">
        <v>8318</v>
      </c>
    </row>
    <row r="3303" spans="1:20" ht="43.2" x14ac:dyDescent="0.3">
      <c r="A3303">
        <v>3301</v>
      </c>
      <c r="B3303" s="3" t="s">
        <v>3301</v>
      </c>
      <c r="C3303" s="3" t="s">
        <v>7411</v>
      </c>
      <c r="D3303">
        <v>3000</v>
      </c>
      <c r="E3303">
        <v>4004</v>
      </c>
      <c r="F3303" t="s">
        <v>8219</v>
      </c>
      <c r="G3303" t="s">
        <v>8224</v>
      </c>
      <c r="H3303" t="s">
        <v>8246</v>
      </c>
      <c r="I3303">
        <v>1470034740</v>
      </c>
      <c r="J3303" s="10">
        <f t="shared" si="204"/>
        <v>42583.290972222225</v>
      </c>
      <c r="K3303">
        <v>1466185176</v>
      </c>
      <c r="L3303" s="10">
        <f t="shared" si="205"/>
        <v>42538.73583333334</v>
      </c>
      <c r="M3303" t="b">
        <v>0</v>
      </c>
      <c r="N3303">
        <v>70</v>
      </c>
      <c r="O3303" t="b">
        <v>1</v>
      </c>
      <c r="P3303" t="s">
        <v>8271</v>
      </c>
      <c r="Q3303" s="5">
        <f t="shared" si="206"/>
        <v>1.3346666666666667</v>
      </c>
      <c r="R3303" s="6">
        <f t="shared" si="207"/>
        <v>57.2</v>
      </c>
      <c r="S3303" t="s">
        <v>8317</v>
      </c>
      <c r="T3303" t="s">
        <v>8318</v>
      </c>
    </row>
    <row r="3304" spans="1:20" x14ac:dyDescent="0.3">
      <c r="A3304">
        <v>3302</v>
      </c>
      <c r="B3304" s="3" t="s">
        <v>3302</v>
      </c>
      <c r="C3304" s="3" t="s">
        <v>7412</v>
      </c>
      <c r="D3304">
        <v>8400</v>
      </c>
      <c r="E3304">
        <v>8685</v>
      </c>
      <c r="F3304" t="s">
        <v>8219</v>
      </c>
      <c r="G3304" t="s">
        <v>8227</v>
      </c>
      <c r="H3304" t="s">
        <v>8249</v>
      </c>
      <c r="I3304">
        <v>1481099176</v>
      </c>
      <c r="J3304" s="10">
        <f t="shared" si="204"/>
        <v>42711.35157407407</v>
      </c>
      <c r="K3304">
        <v>1478507176</v>
      </c>
      <c r="L3304" s="10">
        <f t="shared" si="205"/>
        <v>42681.35157407407</v>
      </c>
      <c r="M3304" t="b">
        <v>0</v>
      </c>
      <c r="N3304">
        <v>50</v>
      </c>
      <c r="O3304" t="b">
        <v>1</v>
      </c>
      <c r="P3304" t="s">
        <v>8271</v>
      </c>
      <c r="Q3304" s="5">
        <f t="shared" si="206"/>
        <v>1.0339285714285715</v>
      </c>
      <c r="R3304" s="6">
        <f t="shared" si="207"/>
        <v>173.7</v>
      </c>
      <c r="S3304" t="s">
        <v>8317</v>
      </c>
      <c r="T3304" t="s">
        <v>8318</v>
      </c>
    </row>
    <row r="3305" spans="1:20" ht="43.2" x14ac:dyDescent="0.3">
      <c r="A3305">
        <v>3303</v>
      </c>
      <c r="B3305" s="3" t="s">
        <v>3303</v>
      </c>
      <c r="C3305" s="3" t="s">
        <v>7413</v>
      </c>
      <c r="D3305">
        <v>1800</v>
      </c>
      <c r="E3305">
        <v>2086</v>
      </c>
      <c r="F3305" t="s">
        <v>8219</v>
      </c>
      <c r="G3305" t="s">
        <v>8224</v>
      </c>
      <c r="H3305" t="s">
        <v>8246</v>
      </c>
      <c r="I3305">
        <v>1427553484</v>
      </c>
      <c r="J3305" s="10">
        <f t="shared" si="204"/>
        <v>42091.609768518523</v>
      </c>
      <c r="K3305">
        <v>1424533084</v>
      </c>
      <c r="L3305" s="10">
        <f t="shared" si="205"/>
        <v>42056.65143518518</v>
      </c>
      <c r="M3305" t="b">
        <v>0</v>
      </c>
      <c r="N3305">
        <v>35</v>
      </c>
      <c r="O3305" t="b">
        <v>1</v>
      </c>
      <c r="P3305" t="s">
        <v>8271</v>
      </c>
      <c r="Q3305" s="5">
        <f t="shared" si="206"/>
        <v>1.1588888888888889</v>
      </c>
      <c r="R3305" s="6">
        <f t="shared" si="207"/>
        <v>59.6</v>
      </c>
      <c r="S3305" t="s">
        <v>8317</v>
      </c>
      <c r="T3305" t="s">
        <v>8318</v>
      </c>
    </row>
    <row r="3306" spans="1:20" ht="43.2" x14ac:dyDescent="0.3">
      <c r="A3306">
        <v>3304</v>
      </c>
      <c r="B3306" s="3" t="s">
        <v>3304</v>
      </c>
      <c r="C3306" s="3" t="s">
        <v>7414</v>
      </c>
      <c r="D3306">
        <v>15000</v>
      </c>
      <c r="E3306">
        <v>15677.5</v>
      </c>
      <c r="F3306" t="s">
        <v>8219</v>
      </c>
      <c r="G3306" t="s">
        <v>8224</v>
      </c>
      <c r="H3306" t="s">
        <v>8246</v>
      </c>
      <c r="I3306">
        <v>1482418752</v>
      </c>
      <c r="J3306" s="10">
        <f t="shared" si="204"/>
        <v>42726.624444444446</v>
      </c>
      <c r="K3306">
        <v>1479826752</v>
      </c>
      <c r="L3306" s="10">
        <f t="shared" si="205"/>
        <v>42696.624444444446</v>
      </c>
      <c r="M3306" t="b">
        <v>0</v>
      </c>
      <c r="N3306">
        <v>175</v>
      </c>
      <c r="O3306" t="b">
        <v>1</v>
      </c>
      <c r="P3306" t="s">
        <v>8271</v>
      </c>
      <c r="Q3306" s="5">
        <f t="shared" si="206"/>
        <v>1.0451666666666666</v>
      </c>
      <c r="R3306" s="6">
        <f t="shared" si="207"/>
        <v>89.585714285714289</v>
      </c>
      <c r="S3306" t="s">
        <v>8317</v>
      </c>
      <c r="T3306" t="s">
        <v>8318</v>
      </c>
    </row>
    <row r="3307" spans="1:20" ht="43.2" x14ac:dyDescent="0.3">
      <c r="A3307">
        <v>3305</v>
      </c>
      <c r="B3307" s="3" t="s">
        <v>3305</v>
      </c>
      <c r="C3307" s="3" t="s">
        <v>7415</v>
      </c>
      <c r="D3307">
        <v>4000</v>
      </c>
      <c r="E3307">
        <v>4081</v>
      </c>
      <c r="F3307" t="s">
        <v>8219</v>
      </c>
      <c r="G3307" t="s">
        <v>8224</v>
      </c>
      <c r="H3307" t="s">
        <v>8246</v>
      </c>
      <c r="I3307">
        <v>1438374748</v>
      </c>
      <c r="J3307" s="10">
        <f t="shared" si="204"/>
        <v>42216.855879629627</v>
      </c>
      <c r="K3307">
        <v>1435782748</v>
      </c>
      <c r="L3307" s="10">
        <f t="shared" si="205"/>
        <v>42186.855879629627</v>
      </c>
      <c r="M3307" t="b">
        <v>0</v>
      </c>
      <c r="N3307">
        <v>20</v>
      </c>
      <c r="O3307" t="b">
        <v>1</v>
      </c>
      <c r="P3307" t="s">
        <v>8271</v>
      </c>
      <c r="Q3307" s="5">
        <f t="shared" si="206"/>
        <v>1.0202500000000001</v>
      </c>
      <c r="R3307" s="6">
        <f t="shared" si="207"/>
        <v>204.05</v>
      </c>
      <c r="S3307" t="s">
        <v>8317</v>
      </c>
      <c r="T3307" t="s">
        <v>8318</v>
      </c>
    </row>
    <row r="3308" spans="1:20" ht="57.6" x14ac:dyDescent="0.3">
      <c r="A3308">
        <v>3306</v>
      </c>
      <c r="B3308" s="3" t="s">
        <v>3306</v>
      </c>
      <c r="C3308" s="3" t="s">
        <v>7416</v>
      </c>
      <c r="D3308">
        <v>1500</v>
      </c>
      <c r="E3308">
        <v>2630</v>
      </c>
      <c r="F3308" t="s">
        <v>8219</v>
      </c>
      <c r="G3308" t="s">
        <v>8224</v>
      </c>
      <c r="H3308" t="s">
        <v>8246</v>
      </c>
      <c r="I3308">
        <v>1465527600</v>
      </c>
      <c r="J3308" s="10">
        <f t="shared" si="204"/>
        <v>42531.125</v>
      </c>
      <c r="K3308">
        <v>1462252542</v>
      </c>
      <c r="L3308" s="10">
        <f t="shared" si="205"/>
        <v>42493.219236111108</v>
      </c>
      <c r="M3308" t="b">
        <v>0</v>
      </c>
      <c r="N3308">
        <v>54</v>
      </c>
      <c r="O3308" t="b">
        <v>1</v>
      </c>
      <c r="P3308" t="s">
        <v>8271</v>
      </c>
      <c r="Q3308" s="5">
        <f t="shared" si="206"/>
        <v>1.7533333333333334</v>
      </c>
      <c r="R3308" s="6">
        <f t="shared" si="207"/>
        <v>48.703703703703702</v>
      </c>
      <c r="S3308" t="s">
        <v>8317</v>
      </c>
      <c r="T3308" t="s">
        <v>8318</v>
      </c>
    </row>
    <row r="3309" spans="1:20" ht="43.2" x14ac:dyDescent="0.3">
      <c r="A3309">
        <v>3307</v>
      </c>
      <c r="B3309" s="3" t="s">
        <v>3307</v>
      </c>
      <c r="C3309" s="3" t="s">
        <v>7417</v>
      </c>
      <c r="D3309">
        <v>1000</v>
      </c>
      <c r="E3309">
        <v>1066.8</v>
      </c>
      <c r="F3309" t="s">
        <v>8219</v>
      </c>
      <c r="G3309" t="s">
        <v>8224</v>
      </c>
      <c r="H3309" t="s">
        <v>8246</v>
      </c>
      <c r="I3309">
        <v>1463275339</v>
      </c>
      <c r="J3309" s="10">
        <f t="shared" si="204"/>
        <v>42505.057164351849</v>
      </c>
      <c r="K3309">
        <v>1460683339</v>
      </c>
      <c r="L3309" s="10">
        <f t="shared" si="205"/>
        <v>42475.057164351849</v>
      </c>
      <c r="M3309" t="b">
        <v>0</v>
      </c>
      <c r="N3309">
        <v>20</v>
      </c>
      <c r="O3309" t="b">
        <v>1</v>
      </c>
      <c r="P3309" t="s">
        <v>8271</v>
      </c>
      <c r="Q3309" s="5">
        <f t="shared" si="206"/>
        <v>1.0668</v>
      </c>
      <c r="R3309" s="6">
        <f t="shared" si="207"/>
        <v>53.339999999999996</v>
      </c>
      <c r="S3309" t="s">
        <v>8317</v>
      </c>
      <c r="T3309" t="s">
        <v>8318</v>
      </c>
    </row>
    <row r="3310" spans="1:20" ht="43.2" x14ac:dyDescent="0.3">
      <c r="A3310">
        <v>3308</v>
      </c>
      <c r="B3310" s="3" t="s">
        <v>3308</v>
      </c>
      <c r="C3310" s="3" t="s">
        <v>7418</v>
      </c>
      <c r="D3310">
        <v>3500</v>
      </c>
      <c r="E3310">
        <v>4280</v>
      </c>
      <c r="F3310" t="s">
        <v>8219</v>
      </c>
      <c r="G3310" t="s">
        <v>8224</v>
      </c>
      <c r="H3310" t="s">
        <v>8246</v>
      </c>
      <c r="I3310">
        <v>1460581365</v>
      </c>
      <c r="J3310" s="10">
        <f t="shared" si="204"/>
        <v>42473.876909722225</v>
      </c>
      <c r="K3310">
        <v>1458766965</v>
      </c>
      <c r="L3310" s="10">
        <f t="shared" si="205"/>
        <v>42452.876909722225</v>
      </c>
      <c r="M3310" t="b">
        <v>0</v>
      </c>
      <c r="N3310">
        <v>57</v>
      </c>
      <c r="O3310" t="b">
        <v>1</v>
      </c>
      <c r="P3310" t="s">
        <v>8271</v>
      </c>
      <c r="Q3310" s="5">
        <f t="shared" si="206"/>
        <v>1.2228571428571429</v>
      </c>
      <c r="R3310" s="6">
        <f t="shared" si="207"/>
        <v>75.087719298245617</v>
      </c>
      <c r="S3310" t="s">
        <v>8317</v>
      </c>
      <c r="T3310" t="s">
        <v>8318</v>
      </c>
    </row>
    <row r="3311" spans="1:20" ht="28.8" x14ac:dyDescent="0.3">
      <c r="A3311">
        <v>3309</v>
      </c>
      <c r="B3311" s="3" t="s">
        <v>3309</v>
      </c>
      <c r="C3311" s="3" t="s">
        <v>7419</v>
      </c>
      <c r="D3311">
        <v>350</v>
      </c>
      <c r="E3311">
        <v>558</v>
      </c>
      <c r="F3311" t="s">
        <v>8219</v>
      </c>
      <c r="G3311" t="s">
        <v>8225</v>
      </c>
      <c r="H3311" t="s">
        <v>8247</v>
      </c>
      <c r="I3311">
        <v>1476632178</v>
      </c>
      <c r="J3311" s="10">
        <f t="shared" si="204"/>
        <v>42659.650208333333</v>
      </c>
      <c r="K3311">
        <v>1473953778</v>
      </c>
      <c r="L3311" s="10">
        <f t="shared" si="205"/>
        <v>42628.650208333333</v>
      </c>
      <c r="M3311" t="b">
        <v>0</v>
      </c>
      <c r="N3311">
        <v>31</v>
      </c>
      <c r="O3311" t="b">
        <v>1</v>
      </c>
      <c r="P3311" t="s">
        <v>8271</v>
      </c>
      <c r="Q3311" s="5">
        <f t="shared" si="206"/>
        <v>1.5942857142857143</v>
      </c>
      <c r="R3311" s="6">
        <f t="shared" si="207"/>
        <v>18</v>
      </c>
      <c r="S3311" t="s">
        <v>8317</v>
      </c>
      <c r="T3311" t="s">
        <v>8318</v>
      </c>
    </row>
    <row r="3312" spans="1:20" ht="28.8" x14ac:dyDescent="0.3">
      <c r="A3312">
        <v>3310</v>
      </c>
      <c r="B3312" s="3" t="s">
        <v>3310</v>
      </c>
      <c r="C3312" s="3" t="s">
        <v>7420</v>
      </c>
      <c r="D3312">
        <v>6500</v>
      </c>
      <c r="E3312">
        <v>6505</v>
      </c>
      <c r="F3312" t="s">
        <v>8219</v>
      </c>
      <c r="G3312" t="s">
        <v>8224</v>
      </c>
      <c r="H3312" t="s">
        <v>8246</v>
      </c>
      <c r="I3312">
        <v>1444169825</v>
      </c>
      <c r="J3312" s="10">
        <f t="shared" si="204"/>
        <v>42283.928530092591</v>
      </c>
      <c r="K3312">
        <v>1441577825</v>
      </c>
      <c r="L3312" s="10">
        <f t="shared" si="205"/>
        <v>42253.928530092591</v>
      </c>
      <c r="M3312" t="b">
        <v>0</v>
      </c>
      <c r="N3312">
        <v>31</v>
      </c>
      <c r="O3312" t="b">
        <v>1</v>
      </c>
      <c r="P3312" t="s">
        <v>8271</v>
      </c>
      <c r="Q3312" s="5">
        <f t="shared" si="206"/>
        <v>1.0007692307692309</v>
      </c>
      <c r="R3312" s="6">
        <f t="shared" si="207"/>
        <v>209.83870967741936</v>
      </c>
      <c r="S3312" t="s">
        <v>8317</v>
      </c>
      <c r="T3312" t="s">
        <v>8318</v>
      </c>
    </row>
    <row r="3313" spans="1:20" ht="43.2" x14ac:dyDescent="0.3">
      <c r="A3313">
        <v>3311</v>
      </c>
      <c r="B3313" s="3" t="s">
        <v>3311</v>
      </c>
      <c r="C3313" s="3" t="s">
        <v>7421</v>
      </c>
      <c r="D3313">
        <v>2500</v>
      </c>
      <c r="E3313">
        <v>2746</v>
      </c>
      <c r="F3313" t="s">
        <v>8219</v>
      </c>
      <c r="G3313" t="s">
        <v>8224</v>
      </c>
      <c r="H3313" t="s">
        <v>8246</v>
      </c>
      <c r="I3313">
        <v>1445065210</v>
      </c>
      <c r="J3313" s="10">
        <f t="shared" si="204"/>
        <v>42294.29178240741</v>
      </c>
      <c r="K3313">
        <v>1442473210</v>
      </c>
      <c r="L3313" s="10">
        <f t="shared" si="205"/>
        <v>42264.29178240741</v>
      </c>
      <c r="M3313" t="b">
        <v>0</v>
      </c>
      <c r="N3313">
        <v>45</v>
      </c>
      <c r="O3313" t="b">
        <v>1</v>
      </c>
      <c r="P3313" t="s">
        <v>8271</v>
      </c>
      <c r="Q3313" s="5">
        <f t="shared" si="206"/>
        <v>1.0984</v>
      </c>
      <c r="R3313" s="6">
        <f t="shared" si="207"/>
        <v>61.022222222222226</v>
      </c>
      <c r="S3313" t="s">
        <v>8317</v>
      </c>
      <c r="T3313" t="s">
        <v>8318</v>
      </c>
    </row>
    <row r="3314" spans="1:20" ht="43.2" x14ac:dyDescent="0.3">
      <c r="A3314">
        <v>3312</v>
      </c>
      <c r="B3314" s="3" t="s">
        <v>3312</v>
      </c>
      <c r="C3314" s="3" t="s">
        <v>7422</v>
      </c>
      <c r="D3314">
        <v>2500</v>
      </c>
      <c r="E3314">
        <v>2501</v>
      </c>
      <c r="F3314" t="s">
        <v>8219</v>
      </c>
      <c r="G3314" t="s">
        <v>8224</v>
      </c>
      <c r="H3314" t="s">
        <v>8246</v>
      </c>
      <c r="I3314">
        <v>1478901600</v>
      </c>
      <c r="J3314" s="10">
        <f t="shared" si="204"/>
        <v>42685.916666666672</v>
      </c>
      <c r="K3314">
        <v>1477077946</v>
      </c>
      <c r="L3314" s="10">
        <f t="shared" si="205"/>
        <v>42664.809560185182</v>
      </c>
      <c r="M3314" t="b">
        <v>0</v>
      </c>
      <c r="N3314">
        <v>41</v>
      </c>
      <c r="O3314" t="b">
        <v>1</v>
      </c>
      <c r="P3314" t="s">
        <v>8271</v>
      </c>
      <c r="Q3314" s="5">
        <f t="shared" si="206"/>
        <v>1.0004</v>
      </c>
      <c r="R3314" s="6">
        <f t="shared" si="207"/>
        <v>61</v>
      </c>
      <c r="S3314" t="s">
        <v>8317</v>
      </c>
      <c r="T3314" t="s">
        <v>8318</v>
      </c>
    </row>
    <row r="3315" spans="1:20" ht="43.2" x14ac:dyDescent="0.3">
      <c r="A3315">
        <v>3313</v>
      </c>
      <c r="B3315" s="3" t="s">
        <v>3313</v>
      </c>
      <c r="C3315" s="3" t="s">
        <v>7423</v>
      </c>
      <c r="D3315">
        <v>2000</v>
      </c>
      <c r="E3315">
        <v>2321</v>
      </c>
      <c r="F3315" t="s">
        <v>8219</v>
      </c>
      <c r="G3315" t="s">
        <v>8224</v>
      </c>
      <c r="H3315" t="s">
        <v>8246</v>
      </c>
      <c r="I3315">
        <v>1453856400</v>
      </c>
      <c r="J3315" s="10">
        <f t="shared" si="204"/>
        <v>42396.041666666672</v>
      </c>
      <c r="K3315">
        <v>1452664317</v>
      </c>
      <c r="L3315" s="10">
        <f t="shared" si="205"/>
        <v>42382.244409722218</v>
      </c>
      <c r="M3315" t="b">
        <v>0</v>
      </c>
      <c r="N3315">
        <v>29</v>
      </c>
      <c r="O3315" t="b">
        <v>1</v>
      </c>
      <c r="P3315" t="s">
        <v>8271</v>
      </c>
      <c r="Q3315" s="5">
        <f t="shared" si="206"/>
        <v>1.1605000000000001</v>
      </c>
      <c r="R3315" s="6">
        <f t="shared" si="207"/>
        <v>80.034482758620683</v>
      </c>
      <c r="S3315" t="s">
        <v>8317</v>
      </c>
      <c r="T3315" t="s">
        <v>8318</v>
      </c>
    </row>
    <row r="3316" spans="1:20" ht="43.2" x14ac:dyDescent="0.3">
      <c r="A3316">
        <v>3314</v>
      </c>
      <c r="B3316" s="3" t="s">
        <v>3314</v>
      </c>
      <c r="C3316" s="3" t="s">
        <v>7424</v>
      </c>
      <c r="D3316">
        <v>800</v>
      </c>
      <c r="E3316">
        <v>1686</v>
      </c>
      <c r="F3316" t="s">
        <v>8219</v>
      </c>
      <c r="G3316" t="s">
        <v>8225</v>
      </c>
      <c r="H3316" t="s">
        <v>8247</v>
      </c>
      <c r="I3316">
        <v>1431115500</v>
      </c>
      <c r="J3316" s="10">
        <f t="shared" si="204"/>
        <v>42132.836805555555</v>
      </c>
      <c r="K3316">
        <v>1428733511</v>
      </c>
      <c r="L3316" s="10">
        <f t="shared" si="205"/>
        <v>42105.267488425925</v>
      </c>
      <c r="M3316" t="b">
        <v>0</v>
      </c>
      <c r="N3316">
        <v>58</v>
      </c>
      <c r="O3316" t="b">
        <v>1</v>
      </c>
      <c r="P3316" t="s">
        <v>8271</v>
      </c>
      <c r="Q3316" s="5">
        <f t="shared" si="206"/>
        <v>2.1074999999999999</v>
      </c>
      <c r="R3316" s="6">
        <f t="shared" si="207"/>
        <v>29.068965517241381</v>
      </c>
      <c r="S3316" t="s">
        <v>8317</v>
      </c>
      <c r="T3316" t="s">
        <v>8318</v>
      </c>
    </row>
    <row r="3317" spans="1:20" ht="43.2" x14ac:dyDescent="0.3">
      <c r="A3317">
        <v>3315</v>
      </c>
      <c r="B3317" s="3" t="s">
        <v>3315</v>
      </c>
      <c r="C3317" s="3" t="s">
        <v>7425</v>
      </c>
      <c r="D3317">
        <v>4000</v>
      </c>
      <c r="E3317">
        <v>4400</v>
      </c>
      <c r="F3317" t="s">
        <v>8219</v>
      </c>
      <c r="G3317" t="s">
        <v>8225</v>
      </c>
      <c r="H3317" t="s">
        <v>8247</v>
      </c>
      <c r="I3317">
        <v>1462519041</v>
      </c>
      <c r="J3317" s="10">
        <f t="shared" si="204"/>
        <v>42496.303715277783</v>
      </c>
      <c r="K3317">
        <v>1459927041</v>
      </c>
      <c r="L3317" s="10">
        <f t="shared" si="205"/>
        <v>42466.303715277783</v>
      </c>
      <c r="M3317" t="b">
        <v>0</v>
      </c>
      <c r="N3317">
        <v>89</v>
      </c>
      <c r="O3317" t="b">
        <v>1</v>
      </c>
      <c r="P3317" t="s">
        <v>8271</v>
      </c>
      <c r="Q3317" s="5">
        <f t="shared" si="206"/>
        <v>1.1000000000000001</v>
      </c>
      <c r="R3317" s="6">
        <f t="shared" si="207"/>
        <v>49.438202247191015</v>
      </c>
      <c r="S3317" t="s">
        <v>8317</v>
      </c>
      <c r="T3317" t="s">
        <v>8318</v>
      </c>
    </row>
    <row r="3318" spans="1:20" ht="72" x14ac:dyDescent="0.3">
      <c r="A3318">
        <v>3316</v>
      </c>
      <c r="B3318" s="3" t="s">
        <v>3316</v>
      </c>
      <c r="C3318" s="3" t="s">
        <v>7426</v>
      </c>
      <c r="D3318">
        <v>11737</v>
      </c>
      <c r="E3318">
        <v>11747.18</v>
      </c>
      <c r="F3318" t="s">
        <v>8219</v>
      </c>
      <c r="G3318" t="s">
        <v>8224</v>
      </c>
      <c r="H3318" t="s">
        <v>8246</v>
      </c>
      <c r="I3318">
        <v>1407506040</v>
      </c>
      <c r="J3318" s="10">
        <f t="shared" si="204"/>
        <v>41859.57916666667</v>
      </c>
      <c r="K3318">
        <v>1404680075</v>
      </c>
      <c r="L3318" s="10">
        <f t="shared" si="205"/>
        <v>41826.871238425927</v>
      </c>
      <c r="M3318" t="b">
        <v>0</v>
      </c>
      <c r="N3318">
        <v>125</v>
      </c>
      <c r="O3318" t="b">
        <v>1</v>
      </c>
      <c r="P3318" t="s">
        <v>8271</v>
      </c>
      <c r="Q3318" s="5">
        <f t="shared" si="206"/>
        <v>1.0008673425918038</v>
      </c>
      <c r="R3318" s="6">
        <f t="shared" si="207"/>
        <v>93.977440000000001</v>
      </c>
      <c r="S3318" t="s">
        <v>8317</v>
      </c>
      <c r="T3318" t="s">
        <v>8318</v>
      </c>
    </row>
    <row r="3319" spans="1:20" ht="43.2" x14ac:dyDescent="0.3">
      <c r="A3319">
        <v>3317</v>
      </c>
      <c r="B3319" s="3" t="s">
        <v>3317</v>
      </c>
      <c r="C3319" s="3" t="s">
        <v>7427</v>
      </c>
      <c r="D3319">
        <v>1050</v>
      </c>
      <c r="E3319">
        <v>1115</v>
      </c>
      <c r="F3319" t="s">
        <v>8219</v>
      </c>
      <c r="G3319" t="s">
        <v>8224</v>
      </c>
      <c r="H3319" t="s">
        <v>8246</v>
      </c>
      <c r="I3319">
        <v>1465347424</v>
      </c>
      <c r="J3319" s="10">
        <f t="shared" si="204"/>
        <v>42529.039629629624</v>
      </c>
      <c r="K3319">
        <v>1462755424</v>
      </c>
      <c r="L3319" s="10">
        <f t="shared" si="205"/>
        <v>42499.039629629624</v>
      </c>
      <c r="M3319" t="b">
        <v>0</v>
      </c>
      <c r="N3319">
        <v>18</v>
      </c>
      <c r="O3319" t="b">
        <v>1</v>
      </c>
      <c r="P3319" t="s">
        <v>8271</v>
      </c>
      <c r="Q3319" s="5">
        <f t="shared" si="206"/>
        <v>1.0619047619047619</v>
      </c>
      <c r="R3319" s="6">
        <f t="shared" si="207"/>
        <v>61.944444444444443</v>
      </c>
      <c r="S3319" t="s">
        <v>8317</v>
      </c>
      <c r="T3319" t="s">
        <v>8318</v>
      </c>
    </row>
    <row r="3320" spans="1:20" ht="28.8" x14ac:dyDescent="0.3">
      <c r="A3320">
        <v>3318</v>
      </c>
      <c r="B3320" s="3" t="s">
        <v>3318</v>
      </c>
      <c r="C3320" s="3" t="s">
        <v>7428</v>
      </c>
      <c r="D3320">
        <v>2000</v>
      </c>
      <c r="E3320">
        <v>2512</v>
      </c>
      <c r="F3320" t="s">
        <v>8219</v>
      </c>
      <c r="G3320" t="s">
        <v>8229</v>
      </c>
      <c r="H3320" t="s">
        <v>8251</v>
      </c>
      <c r="I3320">
        <v>1460341800</v>
      </c>
      <c r="J3320" s="10">
        <f t="shared" si="204"/>
        <v>42471.104166666672</v>
      </c>
      <c r="K3320">
        <v>1456902893</v>
      </c>
      <c r="L3320" s="10">
        <f t="shared" si="205"/>
        <v>42431.302002314813</v>
      </c>
      <c r="M3320" t="b">
        <v>0</v>
      </c>
      <c r="N3320">
        <v>32</v>
      </c>
      <c r="O3320" t="b">
        <v>1</v>
      </c>
      <c r="P3320" t="s">
        <v>8271</v>
      </c>
      <c r="Q3320" s="5">
        <f t="shared" si="206"/>
        <v>1.256</v>
      </c>
      <c r="R3320" s="6">
        <f t="shared" si="207"/>
        <v>78.5</v>
      </c>
      <c r="S3320" t="s">
        <v>8317</v>
      </c>
      <c r="T3320" t="s">
        <v>8318</v>
      </c>
    </row>
    <row r="3321" spans="1:20" ht="43.2" x14ac:dyDescent="0.3">
      <c r="A3321">
        <v>3319</v>
      </c>
      <c r="B3321" s="3" t="s">
        <v>3319</v>
      </c>
      <c r="C3321" s="3" t="s">
        <v>7429</v>
      </c>
      <c r="D3321">
        <v>500</v>
      </c>
      <c r="E3321">
        <v>540</v>
      </c>
      <c r="F3321" t="s">
        <v>8219</v>
      </c>
      <c r="G3321" t="s">
        <v>8225</v>
      </c>
      <c r="H3321" t="s">
        <v>8247</v>
      </c>
      <c r="I3321">
        <v>1422712986</v>
      </c>
      <c r="J3321" s="10">
        <f t="shared" si="204"/>
        <v>42035.585486111115</v>
      </c>
      <c r="K3321">
        <v>1418824986</v>
      </c>
      <c r="L3321" s="10">
        <f t="shared" si="205"/>
        <v>41990.585486111115</v>
      </c>
      <c r="M3321" t="b">
        <v>0</v>
      </c>
      <c r="N3321">
        <v>16</v>
      </c>
      <c r="O3321" t="b">
        <v>1</v>
      </c>
      <c r="P3321" t="s">
        <v>8271</v>
      </c>
      <c r="Q3321" s="5">
        <f t="shared" si="206"/>
        <v>1.08</v>
      </c>
      <c r="R3321" s="6">
        <f t="shared" si="207"/>
        <v>33.75</v>
      </c>
      <c r="S3321" t="s">
        <v>8317</v>
      </c>
      <c r="T3321" t="s">
        <v>8318</v>
      </c>
    </row>
    <row r="3322" spans="1:20" ht="43.2" x14ac:dyDescent="0.3">
      <c r="A3322">
        <v>3320</v>
      </c>
      <c r="B3322" s="3" t="s">
        <v>3320</v>
      </c>
      <c r="C3322" s="3" t="s">
        <v>7430</v>
      </c>
      <c r="D3322">
        <v>2500</v>
      </c>
      <c r="E3322">
        <v>2525</v>
      </c>
      <c r="F3322" t="s">
        <v>8219</v>
      </c>
      <c r="G3322" t="s">
        <v>8224</v>
      </c>
      <c r="H3322" t="s">
        <v>8246</v>
      </c>
      <c r="I3322">
        <v>1466557557</v>
      </c>
      <c r="J3322" s="10">
        <f t="shared" si="204"/>
        <v>42543.045798611114</v>
      </c>
      <c r="K3322">
        <v>1463965557</v>
      </c>
      <c r="L3322" s="10">
        <f t="shared" si="205"/>
        <v>42513.045798611114</v>
      </c>
      <c r="M3322" t="b">
        <v>0</v>
      </c>
      <c r="N3322">
        <v>38</v>
      </c>
      <c r="O3322" t="b">
        <v>1</v>
      </c>
      <c r="P3322" t="s">
        <v>8271</v>
      </c>
      <c r="Q3322" s="5">
        <f t="shared" si="206"/>
        <v>1.01</v>
      </c>
      <c r="R3322" s="6">
        <f t="shared" si="207"/>
        <v>66.44736842105263</v>
      </c>
      <c r="S3322" t="s">
        <v>8317</v>
      </c>
      <c r="T3322" t="s">
        <v>8318</v>
      </c>
    </row>
    <row r="3323" spans="1:20" ht="57.6" x14ac:dyDescent="0.3">
      <c r="A3323">
        <v>3321</v>
      </c>
      <c r="B3323" s="3" t="s">
        <v>3321</v>
      </c>
      <c r="C3323" s="3" t="s">
        <v>7431</v>
      </c>
      <c r="D3323">
        <v>500</v>
      </c>
      <c r="E3323">
        <v>537</v>
      </c>
      <c r="F3323" t="s">
        <v>8219</v>
      </c>
      <c r="G3323" t="s">
        <v>8224</v>
      </c>
      <c r="H3323" t="s">
        <v>8246</v>
      </c>
      <c r="I3323">
        <v>1413431940</v>
      </c>
      <c r="J3323" s="10">
        <f t="shared" si="204"/>
        <v>41928.165972222225</v>
      </c>
      <c r="K3323">
        <v>1412216665</v>
      </c>
      <c r="L3323" s="10">
        <f t="shared" si="205"/>
        <v>41914.100289351853</v>
      </c>
      <c r="M3323" t="b">
        <v>0</v>
      </c>
      <c r="N3323">
        <v>15</v>
      </c>
      <c r="O3323" t="b">
        <v>1</v>
      </c>
      <c r="P3323" t="s">
        <v>8271</v>
      </c>
      <c r="Q3323" s="5">
        <f t="shared" si="206"/>
        <v>1.0740000000000001</v>
      </c>
      <c r="R3323" s="6">
        <f t="shared" si="207"/>
        <v>35.799999999999997</v>
      </c>
      <c r="S3323" t="s">
        <v>8317</v>
      </c>
      <c r="T3323" t="s">
        <v>8318</v>
      </c>
    </row>
    <row r="3324" spans="1:20" ht="43.2" x14ac:dyDescent="0.3">
      <c r="A3324">
        <v>3322</v>
      </c>
      <c r="B3324" s="3" t="s">
        <v>3322</v>
      </c>
      <c r="C3324" s="3" t="s">
        <v>7432</v>
      </c>
      <c r="D3324">
        <v>3300</v>
      </c>
      <c r="E3324">
        <v>3350</v>
      </c>
      <c r="F3324" t="s">
        <v>8219</v>
      </c>
      <c r="G3324" t="s">
        <v>8224</v>
      </c>
      <c r="H3324" t="s">
        <v>8246</v>
      </c>
      <c r="I3324">
        <v>1466567700</v>
      </c>
      <c r="J3324" s="10">
        <f t="shared" si="204"/>
        <v>42543.163194444445</v>
      </c>
      <c r="K3324">
        <v>1464653696</v>
      </c>
      <c r="L3324" s="10">
        <f t="shared" si="205"/>
        <v>42521.010370370372</v>
      </c>
      <c r="M3324" t="b">
        <v>0</v>
      </c>
      <c r="N3324">
        <v>23</v>
      </c>
      <c r="O3324" t="b">
        <v>1</v>
      </c>
      <c r="P3324" t="s">
        <v>8271</v>
      </c>
      <c r="Q3324" s="5">
        <f t="shared" si="206"/>
        <v>1.0151515151515151</v>
      </c>
      <c r="R3324" s="6">
        <f t="shared" si="207"/>
        <v>145.65217391304347</v>
      </c>
      <c r="S3324" t="s">
        <v>8317</v>
      </c>
      <c r="T3324" t="s">
        <v>8318</v>
      </c>
    </row>
    <row r="3325" spans="1:20" ht="43.2" x14ac:dyDescent="0.3">
      <c r="A3325">
        <v>3323</v>
      </c>
      <c r="B3325" s="3" t="s">
        <v>3323</v>
      </c>
      <c r="C3325" s="3" t="s">
        <v>7433</v>
      </c>
      <c r="D3325">
        <v>1000</v>
      </c>
      <c r="E3325">
        <v>1259</v>
      </c>
      <c r="F3325" t="s">
        <v>8219</v>
      </c>
      <c r="G3325" t="s">
        <v>8225</v>
      </c>
      <c r="H3325" t="s">
        <v>8247</v>
      </c>
      <c r="I3325">
        <v>1474793208</v>
      </c>
      <c r="J3325" s="10">
        <f t="shared" si="204"/>
        <v>42638.36583333333</v>
      </c>
      <c r="K3325">
        <v>1472201208</v>
      </c>
      <c r="L3325" s="10">
        <f t="shared" si="205"/>
        <v>42608.36583333333</v>
      </c>
      <c r="M3325" t="b">
        <v>0</v>
      </c>
      <c r="N3325">
        <v>49</v>
      </c>
      <c r="O3325" t="b">
        <v>1</v>
      </c>
      <c r="P3325" t="s">
        <v>8271</v>
      </c>
      <c r="Q3325" s="5">
        <f t="shared" si="206"/>
        <v>1.2589999999999999</v>
      </c>
      <c r="R3325" s="6">
        <f t="shared" si="207"/>
        <v>25.693877551020407</v>
      </c>
      <c r="S3325" t="s">
        <v>8317</v>
      </c>
      <c r="T3325" t="s">
        <v>8318</v>
      </c>
    </row>
    <row r="3326" spans="1:20" ht="43.2" x14ac:dyDescent="0.3">
      <c r="A3326">
        <v>3324</v>
      </c>
      <c r="B3326" s="3" t="s">
        <v>3324</v>
      </c>
      <c r="C3326" s="3" t="s">
        <v>7434</v>
      </c>
      <c r="D3326">
        <v>1500</v>
      </c>
      <c r="E3326">
        <v>1525</v>
      </c>
      <c r="F3326" t="s">
        <v>8219</v>
      </c>
      <c r="G3326" t="s">
        <v>8241</v>
      </c>
      <c r="H3326" t="s">
        <v>8249</v>
      </c>
      <c r="I3326">
        <v>1465135190</v>
      </c>
      <c r="J3326" s="10">
        <f t="shared" si="204"/>
        <v>42526.58321759259</v>
      </c>
      <c r="K3326">
        <v>1463925590</v>
      </c>
      <c r="L3326" s="10">
        <f t="shared" si="205"/>
        <v>42512.58321759259</v>
      </c>
      <c r="M3326" t="b">
        <v>0</v>
      </c>
      <c r="N3326">
        <v>10</v>
      </c>
      <c r="O3326" t="b">
        <v>1</v>
      </c>
      <c r="P3326" t="s">
        <v>8271</v>
      </c>
      <c r="Q3326" s="5">
        <f t="shared" si="206"/>
        <v>1.0166666666666666</v>
      </c>
      <c r="R3326" s="6">
        <f t="shared" si="207"/>
        <v>152.5</v>
      </c>
      <c r="S3326" t="s">
        <v>8317</v>
      </c>
      <c r="T3326" t="s">
        <v>8318</v>
      </c>
    </row>
    <row r="3327" spans="1:20" ht="43.2" x14ac:dyDescent="0.3">
      <c r="A3327">
        <v>3325</v>
      </c>
      <c r="B3327" s="3" t="s">
        <v>3325</v>
      </c>
      <c r="C3327" s="3" t="s">
        <v>7435</v>
      </c>
      <c r="D3327">
        <v>400</v>
      </c>
      <c r="E3327">
        <v>450</v>
      </c>
      <c r="F3327" t="s">
        <v>8219</v>
      </c>
      <c r="G3327" t="s">
        <v>8225</v>
      </c>
      <c r="H3327" t="s">
        <v>8247</v>
      </c>
      <c r="I3327">
        <v>1428256277</v>
      </c>
      <c r="J3327" s="10">
        <f t="shared" si="204"/>
        <v>42099.743946759263</v>
      </c>
      <c r="K3327">
        <v>1425235877</v>
      </c>
      <c r="L3327" s="10">
        <f t="shared" si="205"/>
        <v>42064.785613425927</v>
      </c>
      <c r="M3327" t="b">
        <v>0</v>
      </c>
      <c r="N3327">
        <v>15</v>
      </c>
      <c r="O3327" t="b">
        <v>1</v>
      </c>
      <c r="P3327" t="s">
        <v>8271</v>
      </c>
      <c r="Q3327" s="5">
        <f t="shared" si="206"/>
        <v>1.125</v>
      </c>
      <c r="R3327" s="6">
        <f t="shared" si="207"/>
        <v>30</v>
      </c>
      <c r="S3327" t="s">
        <v>8317</v>
      </c>
      <c r="T3327" t="s">
        <v>8318</v>
      </c>
    </row>
    <row r="3328" spans="1:20" ht="43.2" x14ac:dyDescent="0.3">
      <c r="A3328">
        <v>3326</v>
      </c>
      <c r="B3328" s="3" t="s">
        <v>3326</v>
      </c>
      <c r="C3328" s="3" t="s">
        <v>7436</v>
      </c>
      <c r="D3328">
        <v>8000</v>
      </c>
      <c r="E3328">
        <v>8110</v>
      </c>
      <c r="F3328" t="s">
        <v>8219</v>
      </c>
      <c r="G3328" t="s">
        <v>8224</v>
      </c>
      <c r="H3328" t="s">
        <v>8246</v>
      </c>
      <c r="I3328">
        <v>1425830905</v>
      </c>
      <c r="J3328" s="10">
        <f t="shared" si="204"/>
        <v>42071.67251157407</v>
      </c>
      <c r="K3328">
        <v>1423242505</v>
      </c>
      <c r="L3328" s="10">
        <f t="shared" si="205"/>
        <v>42041.714178240742</v>
      </c>
      <c r="M3328" t="b">
        <v>0</v>
      </c>
      <c r="N3328">
        <v>57</v>
      </c>
      <c r="O3328" t="b">
        <v>1</v>
      </c>
      <c r="P3328" t="s">
        <v>8271</v>
      </c>
      <c r="Q3328" s="5">
        <f t="shared" si="206"/>
        <v>1.0137499999999999</v>
      </c>
      <c r="R3328" s="6">
        <f t="shared" si="207"/>
        <v>142.28070175438597</v>
      </c>
      <c r="S3328" t="s">
        <v>8317</v>
      </c>
      <c r="T3328" t="s">
        <v>8318</v>
      </c>
    </row>
    <row r="3329" spans="1:20" ht="43.2" x14ac:dyDescent="0.3">
      <c r="A3329">
        <v>3327</v>
      </c>
      <c r="B3329" s="3" t="s">
        <v>3327</v>
      </c>
      <c r="C3329" s="3" t="s">
        <v>7437</v>
      </c>
      <c r="D3329">
        <v>800</v>
      </c>
      <c r="E3329">
        <v>810</v>
      </c>
      <c r="F3329" t="s">
        <v>8219</v>
      </c>
      <c r="G3329" t="s">
        <v>8225</v>
      </c>
      <c r="H3329" t="s">
        <v>8247</v>
      </c>
      <c r="I3329">
        <v>1462697966</v>
      </c>
      <c r="J3329" s="10">
        <f t="shared" si="204"/>
        <v>42498.374606481477</v>
      </c>
      <c r="K3329">
        <v>1460105966</v>
      </c>
      <c r="L3329" s="10">
        <f t="shared" si="205"/>
        <v>42468.374606481477</v>
      </c>
      <c r="M3329" t="b">
        <v>0</v>
      </c>
      <c r="N3329">
        <v>33</v>
      </c>
      <c r="O3329" t="b">
        <v>1</v>
      </c>
      <c r="P3329" t="s">
        <v>8271</v>
      </c>
      <c r="Q3329" s="5">
        <f t="shared" si="206"/>
        <v>1.0125</v>
      </c>
      <c r="R3329" s="6">
        <f t="shared" si="207"/>
        <v>24.545454545454547</v>
      </c>
      <c r="S3329" t="s">
        <v>8317</v>
      </c>
      <c r="T3329" t="s">
        <v>8318</v>
      </c>
    </row>
    <row r="3330" spans="1:20" ht="43.2" x14ac:dyDescent="0.3">
      <c r="A3330">
        <v>3328</v>
      </c>
      <c r="B3330" s="3" t="s">
        <v>3328</v>
      </c>
      <c r="C3330" s="3" t="s">
        <v>7438</v>
      </c>
      <c r="D3330">
        <v>1800</v>
      </c>
      <c r="E3330">
        <v>2635</v>
      </c>
      <c r="F3330" t="s">
        <v>8219</v>
      </c>
      <c r="G3330" t="s">
        <v>8224</v>
      </c>
      <c r="H3330" t="s">
        <v>8246</v>
      </c>
      <c r="I3330">
        <v>1404522000</v>
      </c>
      <c r="J3330" s="10">
        <f t="shared" si="204"/>
        <v>41825.041666666664</v>
      </c>
      <c r="K3330">
        <v>1404308883</v>
      </c>
      <c r="L3330" s="10">
        <f t="shared" si="205"/>
        <v>41822.57503472222</v>
      </c>
      <c r="M3330" t="b">
        <v>0</v>
      </c>
      <c r="N3330">
        <v>9</v>
      </c>
      <c r="O3330" t="b">
        <v>1</v>
      </c>
      <c r="P3330" t="s">
        <v>8271</v>
      </c>
      <c r="Q3330" s="5">
        <f t="shared" si="206"/>
        <v>1.4638888888888888</v>
      </c>
      <c r="R3330" s="6">
        <f t="shared" si="207"/>
        <v>292.77777777777777</v>
      </c>
      <c r="S3330" t="s">
        <v>8317</v>
      </c>
      <c r="T3330" t="s">
        <v>8318</v>
      </c>
    </row>
    <row r="3331" spans="1:20" ht="43.2" x14ac:dyDescent="0.3">
      <c r="A3331">
        <v>3329</v>
      </c>
      <c r="B3331" s="3" t="s">
        <v>3329</v>
      </c>
      <c r="C3331" s="3" t="s">
        <v>7439</v>
      </c>
      <c r="D3331">
        <v>1000</v>
      </c>
      <c r="E3331">
        <v>1168</v>
      </c>
      <c r="F3331" t="s">
        <v>8219</v>
      </c>
      <c r="G3331" t="s">
        <v>8225</v>
      </c>
      <c r="H3331" t="s">
        <v>8247</v>
      </c>
      <c r="I3331">
        <v>1406502000</v>
      </c>
      <c r="J3331" s="10">
        <f t="shared" ref="J3331:J3394" si="208">(((I3331/60)/60)/24)+DATE(1970,1,1)</f>
        <v>41847.958333333336</v>
      </c>
      <c r="K3331">
        <v>1405583108</v>
      </c>
      <c r="L3331" s="10">
        <f t="shared" ref="L3331:L3394" si="209">(((K3331/60)/60)/24)+DATE(1970,1,1)</f>
        <v>41837.323009259257</v>
      </c>
      <c r="M3331" t="b">
        <v>0</v>
      </c>
      <c r="N3331">
        <v>26</v>
      </c>
      <c r="O3331" t="b">
        <v>1</v>
      </c>
      <c r="P3331" t="s">
        <v>8271</v>
      </c>
      <c r="Q3331" s="5">
        <f t="shared" ref="Q3331:Q3394" si="210">E3331/D3331</f>
        <v>1.1679999999999999</v>
      </c>
      <c r="R3331" s="6">
        <f t="shared" ref="R3331:R3394" si="211">E3331/N3331</f>
        <v>44.92307692307692</v>
      </c>
      <c r="S3331" t="s">
        <v>8317</v>
      </c>
      <c r="T3331" t="s">
        <v>8318</v>
      </c>
    </row>
    <row r="3332" spans="1:20" ht="43.2" x14ac:dyDescent="0.3">
      <c r="A3332">
        <v>3330</v>
      </c>
      <c r="B3332" s="3" t="s">
        <v>3330</v>
      </c>
      <c r="C3332" s="3" t="s">
        <v>7440</v>
      </c>
      <c r="D3332">
        <v>1500</v>
      </c>
      <c r="E3332">
        <v>1594</v>
      </c>
      <c r="F3332" t="s">
        <v>8219</v>
      </c>
      <c r="G3332" t="s">
        <v>8225</v>
      </c>
      <c r="H3332" t="s">
        <v>8247</v>
      </c>
      <c r="I3332">
        <v>1427919468</v>
      </c>
      <c r="J3332" s="10">
        <f t="shared" si="208"/>
        <v>42095.845694444448</v>
      </c>
      <c r="K3332">
        <v>1425331068</v>
      </c>
      <c r="L3332" s="10">
        <f t="shared" si="209"/>
        <v>42065.887361111112</v>
      </c>
      <c r="M3332" t="b">
        <v>0</v>
      </c>
      <c r="N3332">
        <v>69</v>
      </c>
      <c r="O3332" t="b">
        <v>1</v>
      </c>
      <c r="P3332" t="s">
        <v>8271</v>
      </c>
      <c r="Q3332" s="5">
        <f t="shared" si="210"/>
        <v>1.0626666666666666</v>
      </c>
      <c r="R3332" s="6">
        <f t="shared" si="211"/>
        <v>23.10144927536232</v>
      </c>
      <c r="S3332" t="s">
        <v>8317</v>
      </c>
      <c r="T3332" t="s">
        <v>8318</v>
      </c>
    </row>
    <row r="3333" spans="1:20" ht="43.2" x14ac:dyDescent="0.3">
      <c r="A3333">
        <v>3331</v>
      </c>
      <c r="B3333" s="3" t="s">
        <v>3331</v>
      </c>
      <c r="C3333" s="3" t="s">
        <v>7441</v>
      </c>
      <c r="D3333">
        <v>5000</v>
      </c>
      <c r="E3333">
        <v>5226</v>
      </c>
      <c r="F3333" t="s">
        <v>8219</v>
      </c>
      <c r="G3333" t="s">
        <v>8224</v>
      </c>
      <c r="H3333" t="s">
        <v>8246</v>
      </c>
      <c r="I3333">
        <v>1444149886</v>
      </c>
      <c r="J3333" s="10">
        <f t="shared" si="208"/>
        <v>42283.697754629626</v>
      </c>
      <c r="K3333">
        <v>1441125886</v>
      </c>
      <c r="L3333" s="10">
        <f t="shared" si="209"/>
        <v>42248.697754629626</v>
      </c>
      <c r="M3333" t="b">
        <v>0</v>
      </c>
      <c r="N3333">
        <v>65</v>
      </c>
      <c r="O3333" t="b">
        <v>1</v>
      </c>
      <c r="P3333" t="s">
        <v>8271</v>
      </c>
      <c r="Q3333" s="5">
        <f t="shared" si="210"/>
        <v>1.0451999999999999</v>
      </c>
      <c r="R3333" s="6">
        <f t="shared" si="211"/>
        <v>80.400000000000006</v>
      </c>
      <c r="S3333" t="s">
        <v>8317</v>
      </c>
      <c r="T3333" t="s">
        <v>8318</v>
      </c>
    </row>
    <row r="3334" spans="1:20" ht="43.2" x14ac:dyDescent="0.3">
      <c r="A3334">
        <v>3332</v>
      </c>
      <c r="B3334" s="3" t="s">
        <v>3332</v>
      </c>
      <c r="C3334" s="3" t="s">
        <v>7442</v>
      </c>
      <c r="D3334">
        <v>6000</v>
      </c>
      <c r="E3334">
        <v>6000</v>
      </c>
      <c r="F3334" t="s">
        <v>8219</v>
      </c>
      <c r="G3334" t="s">
        <v>8224</v>
      </c>
      <c r="H3334" t="s">
        <v>8246</v>
      </c>
      <c r="I3334">
        <v>1405802330</v>
      </c>
      <c r="J3334" s="10">
        <f t="shared" si="208"/>
        <v>41839.860300925924</v>
      </c>
      <c r="K3334">
        <v>1403210330</v>
      </c>
      <c r="L3334" s="10">
        <f t="shared" si="209"/>
        <v>41809.860300925924</v>
      </c>
      <c r="M3334" t="b">
        <v>0</v>
      </c>
      <c r="N3334">
        <v>83</v>
      </c>
      <c r="O3334" t="b">
        <v>1</v>
      </c>
      <c r="P3334" t="s">
        <v>8271</v>
      </c>
      <c r="Q3334" s="5">
        <f t="shared" si="210"/>
        <v>1</v>
      </c>
      <c r="R3334" s="6">
        <f t="shared" si="211"/>
        <v>72.289156626506028</v>
      </c>
      <c r="S3334" t="s">
        <v>8317</v>
      </c>
      <c r="T3334" t="s">
        <v>8318</v>
      </c>
    </row>
    <row r="3335" spans="1:20" ht="43.2" x14ac:dyDescent="0.3">
      <c r="A3335">
        <v>3333</v>
      </c>
      <c r="B3335" s="3" t="s">
        <v>3333</v>
      </c>
      <c r="C3335" s="3" t="s">
        <v>7443</v>
      </c>
      <c r="D3335">
        <v>3500</v>
      </c>
      <c r="E3335">
        <v>3660</v>
      </c>
      <c r="F3335" t="s">
        <v>8219</v>
      </c>
      <c r="G3335" t="s">
        <v>8224</v>
      </c>
      <c r="H3335" t="s">
        <v>8246</v>
      </c>
      <c r="I3335">
        <v>1434384880</v>
      </c>
      <c r="J3335" s="10">
        <f t="shared" si="208"/>
        <v>42170.676851851851</v>
      </c>
      <c r="K3335">
        <v>1432484080</v>
      </c>
      <c r="L3335" s="10">
        <f t="shared" si="209"/>
        <v>42148.676851851851</v>
      </c>
      <c r="M3335" t="b">
        <v>0</v>
      </c>
      <c r="N3335">
        <v>111</v>
      </c>
      <c r="O3335" t="b">
        <v>1</v>
      </c>
      <c r="P3335" t="s">
        <v>8271</v>
      </c>
      <c r="Q3335" s="5">
        <f t="shared" si="210"/>
        <v>1.0457142857142858</v>
      </c>
      <c r="R3335" s="6">
        <f t="shared" si="211"/>
        <v>32.972972972972975</v>
      </c>
      <c r="S3335" t="s">
        <v>8317</v>
      </c>
      <c r="T3335" t="s">
        <v>8318</v>
      </c>
    </row>
    <row r="3336" spans="1:20" ht="28.8" x14ac:dyDescent="0.3">
      <c r="A3336">
        <v>3334</v>
      </c>
      <c r="B3336" s="3" t="s">
        <v>3334</v>
      </c>
      <c r="C3336" s="3" t="s">
        <v>7444</v>
      </c>
      <c r="D3336">
        <v>3871</v>
      </c>
      <c r="E3336">
        <v>5366</v>
      </c>
      <c r="F3336" t="s">
        <v>8219</v>
      </c>
      <c r="G3336" t="s">
        <v>8224</v>
      </c>
      <c r="H3336" t="s">
        <v>8246</v>
      </c>
      <c r="I3336">
        <v>1438259422</v>
      </c>
      <c r="J3336" s="10">
        <f t="shared" si="208"/>
        <v>42215.521087962959</v>
      </c>
      <c r="K3336">
        <v>1435667422</v>
      </c>
      <c r="L3336" s="10">
        <f t="shared" si="209"/>
        <v>42185.521087962959</v>
      </c>
      <c r="M3336" t="b">
        <v>0</v>
      </c>
      <c r="N3336">
        <v>46</v>
      </c>
      <c r="O3336" t="b">
        <v>1</v>
      </c>
      <c r="P3336" t="s">
        <v>8271</v>
      </c>
      <c r="Q3336" s="5">
        <f t="shared" si="210"/>
        <v>1.3862051149573753</v>
      </c>
      <c r="R3336" s="6">
        <f t="shared" si="211"/>
        <v>116.65217391304348</v>
      </c>
      <c r="S3336" t="s">
        <v>8317</v>
      </c>
      <c r="T3336" t="s">
        <v>8318</v>
      </c>
    </row>
    <row r="3337" spans="1:20" ht="43.2" x14ac:dyDescent="0.3">
      <c r="A3337">
        <v>3335</v>
      </c>
      <c r="B3337" s="3" t="s">
        <v>3335</v>
      </c>
      <c r="C3337" s="3" t="s">
        <v>7445</v>
      </c>
      <c r="D3337">
        <v>5000</v>
      </c>
      <c r="E3337">
        <v>5016</v>
      </c>
      <c r="F3337" t="s">
        <v>8219</v>
      </c>
      <c r="G3337" t="s">
        <v>8225</v>
      </c>
      <c r="H3337" t="s">
        <v>8247</v>
      </c>
      <c r="I3337">
        <v>1407106800</v>
      </c>
      <c r="J3337" s="10">
        <f t="shared" si="208"/>
        <v>41854.958333333336</v>
      </c>
      <c r="K3337">
        <v>1404749446</v>
      </c>
      <c r="L3337" s="10">
        <f t="shared" si="209"/>
        <v>41827.674143518518</v>
      </c>
      <c r="M3337" t="b">
        <v>0</v>
      </c>
      <c r="N3337">
        <v>63</v>
      </c>
      <c r="O3337" t="b">
        <v>1</v>
      </c>
      <c r="P3337" t="s">
        <v>8271</v>
      </c>
      <c r="Q3337" s="5">
        <f t="shared" si="210"/>
        <v>1.0032000000000001</v>
      </c>
      <c r="R3337" s="6">
        <f t="shared" si="211"/>
        <v>79.61904761904762</v>
      </c>
      <c r="S3337" t="s">
        <v>8317</v>
      </c>
      <c r="T3337" t="s">
        <v>8318</v>
      </c>
    </row>
    <row r="3338" spans="1:20" ht="43.2" x14ac:dyDescent="0.3">
      <c r="A3338">
        <v>3336</v>
      </c>
      <c r="B3338" s="3" t="s">
        <v>3336</v>
      </c>
      <c r="C3338" s="3" t="s">
        <v>7446</v>
      </c>
      <c r="D3338">
        <v>250</v>
      </c>
      <c r="E3338">
        <v>250</v>
      </c>
      <c r="F3338" t="s">
        <v>8219</v>
      </c>
      <c r="G3338" t="s">
        <v>8225</v>
      </c>
      <c r="H3338" t="s">
        <v>8247</v>
      </c>
      <c r="I3338">
        <v>1459845246</v>
      </c>
      <c r="J3338" s="10">
        <f t="shared" si="208"/>
        <v>42465.35701388889</v>
      </c>
      <c r="K3338">
        <v>1457429646</v>
      </c>
      <c r="L3338" s="10">
        <f t="shared" si="209"/>
        <v>42437.398680555561</v>
      </c>
      <c r="M3338" t="b">
        <v>0</v>
      </c>
      <c r="N3338">
        <v>9</v>
      </c>
      <c r="O3338" t="b">
        <v>1</v>
      </c>
      <c r="P3338" t="s">
        <v>8271</v>
      </c>
      <c r="Q3338" s="5">
        <f t="shared" si="210"/>
        <v>1</v>
      </c>
      <c r="R3338" s="6">
        <f t="shared" si="211"/>
        <v>27.777777777777779</v>
      </c>
      <c r="S3338" t="s">
        <v>8317</v>
      </c>
      <c r="T3338" t="s">
        <v>8318</v>
      </c>
    </row>
    <row r="3339" spans="1:20" ht="43.2" x14ac:dyDescent="0.3">
      <c r="A3339">
        <v>3337</v>
      </c>
      <c r="B3339" s="3" t="s">
        <v>3337</v>
      </c>
      <c r="C3339" s="3" t="s">
        <v>7447</v>
      </c>
      <c r="D3339">
        <v>2500</v>
      </c>
      <c r="E3339">
        <v>2755</v>
      </c>
      <c r="F3339" t="s">
        <v>8219</v>
      </c>
      <c r="G3339" t="s">
        <v>8225</v>
      </c>
      <c r="H3339" t="s">
        <v>8247</v>
      </c>
      <c r="I3339">
        <v>1412974800</v>
      </c>
      <c r="J3339" s="10">
        <f t="shared" si="208"/>
        <v>41922.875</v>
      </c>
      <c r="K3339">
        <v>1411109167</v>
      </c>
      <c r="L3339" s="10">
        <f t="shared" si="209"/>
        <v>41901.282025462962</v>
      </c>
      <c r="M3339" t="b">
        <v>0</v>
      </c>
      <c r="N3339">
        <v>34</v>
      </c>
      <c r="O3339" t="b">
        <v>1</v>
      </c>
      <c r="P3339" t="s">
        <v>8271</v>
      </c>
      <c r="Q3339" s="5">
        <f t="shared" si="210"/>
        <v>1.1020000000000001</v>
      </c>
      <c r="R3339" s="6">
        <f t="shared" si="211"/>
        <v>81.029411764705884</v>
      </c>
      <c r="S3339" t="s">
        <v>8317</v>
      </c>
      <c r="T3339" t="s">
        <v>8318</v>
      </c>
    </row>
    <row r="3340" spans="1:20" ht="28.8" x14ac:dyDescent="0.3">
      <c r="A3340">
        <v>3338</v>
      </c>
      <c r="B3340" s="3" t="s">
        <v>3338</v>
      </c>
      <c r="C3340" s="3" t="s">
        <v>7448</v>
      </c>
      <c r="D3340">
        <v>15000</v>
      </c>
      <c r="E3340">
        <v>15327</v>
      </c>
      <c r="F3340" t="s">
        <v>8219</v>
      </c>
      <c r="G3340" t="s">
        <v>8224</v>
      </c>
      <c r="H3340" t="s">
        <v>8246</v>
      </c>
      <c r="I3340">
        <v>1487944080</v>
      </c>
      <c r="J3340" s="10">
        <f t="shared" si="208"/>
        <v>42790.574999999997</v>
      </c>
      <c r="K3340">
        <v>1486129680</v>
      </c>
      <c r="L3340" s="10">
        <f t="shared" si="209"/>
        <v>42769.574999999997</v>
      </c>
      <c r="M3340" t="b">
        <v>0</v>
      </c>
      <c r="N3340">
        <v>112</v>
      </c>
      <c r="O3340" t="b">
        <v>1</v>
      </c>
      <c r="P3340" t="s">
        <v>8271</v>
      </c>
      <c r="Q3340" s="5">
        <f t="shared" si="210"/>
        <v>1.0218</v>
      </c>
      <c r="R3340" s="6">
        <f t="shared" si="211"/>
        <v>136.84821428571428</v>
      </c>
      <c r="S3340" t="s">
        <v>8317</v>
      </c>
      <c r="T3340" t="s">
        <v>8318</v>
      </c>
    </row>
    <row r="3341" spans="1:20" ht="43.2" x14ac:dyDescent="0.3">
      <c r="A3341">
        <v>3339</v>
      </c>
      <c r="B3341" s="3" t="s">
        <v>3339</v>
      </c>
      <c r="C3341" s="3" t="s">
        <v>7449</v>
      </c>
      <c r="D3341">
        <v>8000</v>
      </c>
      <c r="E3341">
        <v>8348</v>
      </c>
      <c r="F3341" t="s">
        <v>8219</v>
      </c>
      <c r="G3341" t="s">
        <v>8224</v>
      </c>
      <c r="H3341" t="s">
        <v>8246</v>
      </c>
      <c r="I3341">
        <v>1469721518</v>
      </c>
      <c r="J3341" s="10">
        <f t="shared" si="208"/>
        <v>42579.665717592594</v>
      </c>
      <c r="K3341">
        <v>1467129518</v>
      </c>
      <c r="L3341" s="10">
        <f t="shared" si="209"/>
        <v>42549.665717592594</v>
      </c>
      <c r="M3341" t="b">
        <v>0</v>
      </c>
      <c r="N3341">
        <v>47</v>
      </c>
      <c r="O3341" t="b">
        <v>1</v>
      </c>
      <c r="P3341" t="s">
        <v>8271</v>
      </c>
      <c r="Q3341" s="5">
        <f t="shared" si="210"/>
        <v>1.0435000000000001</v>
      </c>
      <c r="R3341" s="6">
        <f t="shared" si="211"/>
        <v>177.61702127659575</v>
      </c>
      <c r="S3341" t="s">
        <v>8317</v>
      </c>
      <c r="T3341" t="s">
        <v>8318</v>
      </c>
    </row>
    <row r="3342" spans="1:20" ht="43.2" x14ac:dyDescent="0.3">
      <c r="A3342">
        <v>3340</v>
      </c>
      <c r="B3342" s="3" t="s">
        <v>3340</v>
      </c>
      <c r="C3342" s="3" t="s">
        <v>7450</v>
      </c>
      <c r="D3342">
        <v>3000</v>
      </c>
      <c r="E3342">
        <v>4145</v>
      </c>
      <c r="F3342" t="s">
        <v>8219</v>
      </c>
      <c r="G3342" t="s">
        <v>8224</v>
      </c>
      <c r="H3342" t="s">
        <v>8246</v>
      </c>
      <c r="I3342">
        <v>1481066554</v>
      </c>
      <c r="J3342" s="10">
        <f t="shared" si="208"/>
        <v>42710.974004629628</v>
      </c>
      <c r="K3342">
        <v>1478906554</v>
      </c>
      <c r="L3342" s="10">
        <f t="shared" si="209"/>
        <v>42685.974004629628</v>
      </c>
      <c r="M3342" t="b">
        <v>0</v>
      </c>
      <c r="N3342">
        <v>38</v>
      </c>
      <c r="O3342" t="b">
        <v>1</v>
      </c>
      <c r="P3342" t="s">
        <v>8271</v>
      </c>
      <c r="Q3342" s="5">
        <f t="shared" si="210"/>
        <v>1.3816666666666666</v>
      </c>
      <c r="R3342" s="6">
        <f t="shared" si="211"/>
        <v>109.07894736842105</v>
      </c>
      <c r="S3342" t="s">
        <v>8317</v>
      </c>
      <c r="T3342" t="s">
        <v>8318</v>
      </c>
    </row>
    <row r="3343" spans="1:20" ht="43.2" x14ac:dyDescent="0.3">
      <c r="A3343">
        <v>3341</v>
      </c>
      <c r="B3343" s="3" t="s">
        <v>3341</v>
      </c>
      <c r="C3343" s="3" t="s">
        <v>7451</v>
      </c>
      <c r="D3343">
        <v>3350</v>
      </c>
      <c r="E3343">
        <v>3350</v>
      </c>
      <c r="F3343" t="s">
        <v>8219</v>
      </c>
      <c r="G3343" t="s">
        <v>8225</v>
      </c>
      <c r="H3343" t="s">
        <v>8247</v>
      </c>
      <c r="I3343">
        <v>1465750800</v>
      </c>
      <c r="J3343" s="10">
        <f t="shared" si="208"/>
        <v>42533.708333333328</v>
      </c>
      <c r="K3343">
        <v>1463771421</v>
      </c>
      <c r="L3343" s="10">
        <f t="shared" si="209"/>
        <v>42510.798854166671</v>
      </c>
      <c r="M3343" t="b">
        <v>0</v>
      </c>
      <c r="N3343">
        <v>28</v>
      </c>
      <c r="O3343" t="b">
        <v>1</v>
      </c>
      <c r="P3343" t="s">
        <v>8271</v>
      </c>
      <c r="Q3343" s="5">
        <f t="shared" si="210"/>
        <v>1</v>
      </c>
      <c r="R3343" s="6">
        <f t="shared" si="211"/>
        <v>119.64285714285714</v>
      </c>
      <c r="S3343" t="s">
        <v>8317</v>
      </c>
      <c r="T3343" t="s">
        <v>8318</v>
      </c>
    </row>
    <row r="3344" spans="1:20" ht="43.2" x14ac:dyDescent="0.3">
      <c r="A3344">
        <v>3342</v>
      </c>
      <c r="B3344" s="3" t="s">
        <v>3342</v>
      </c>
      <c r="C3344" s="3" t="s">
        <v>7452</v>
      </c>
      <c r="D3344">
        <v>6000</v>
      </c>
      <c r="E3344">
        <v>6100</v>
      </c>
      <c r="F3344" t="s">
        <v>8219</v>
      </c>
      <c r="G3344" t="s">
        <v>8224</v>
      </c>
      <c r="H3344" t="s">
        <v>8246</v>
      </c>
      <c r="I3344">
        <v>1427864340</v>
      </c>
      <c r="J3344" s="10">
        <f t="shared" si="208"/>
        <v>42095.207638888889</v>
      </c>
      <c r="K3344">
        <v>1425020810</v>
      </c>
      <c r="L3344" s="10">
        <f t="shared" si="209"/>
        <v>42062.296412037031</v>
      </c>
      <c r="M3344" t="b">
        <v>0</v>
      </c>
      <c r="N3344">
        <v>78</v>
      </c>
      <c r="O3344" t="b">
        <v>1</v>
      </c>
      <c r="P3344" t="s">
        <v>8271</v>
      </c>
      <c r="Q3344" s="5">
        <f t="shared" si="210"/>
        <v>1.0166666666666666</v>
      </c>
      <c r="R3344" s="6">
        <f t="shared" si="211"/>
        <v>78.205128205128204</v>
      </c>
      <c r="S3344" t="s">
        <v>8317</v>
      </c>
      <c r="T3344" t="s">
        <v>8318</v>
      </c>
    </row>
    <row r="3345" spans="1:20" ht="43.2" x14ac:dyDescent="0.3">
      <c r="A3345">
        <v>3343</v>
      </c>
      <c r="B3345" s="3" t="s">
        <v>3343</v>
      </c>
      <c r="C3345" s="3" t="s">
        <v>7453</v>
      </c>
      <c r="D3345">
        <v>700</v>
      </c>
      <c r="E3345">
        <v>1200</v>
      </c>
      <c r="F3345" t="s">
        <v>8219</v>
      </c>
      <c r="G3345" t="s">
        <v>8225</v>
      </c>
      <c r="H3345" t="s">
        <v>8247</v>
      </c>
      <c r="I3345">
        <v>1460553480</v>
      </c>
      <c r="J3345" s="10">
        <f t="shared" si="208"/>
        <v>42473.554166666669</v>
      </c>
      <c r="K3345">
        <v>1458770384</v>
      </c>
      <c r="L3345" s="10">
        <f t="shared" si="209"/>
        <v>42452.916481481487</v>
      </c>
      <c r="M3345" t="b">
        <v>0</v>
      </c>
      <c r="N3345">
        <v>23</v>
      </c>
      <c r="O3345" t="b">
        <v>1</v>
      </c>
      <c r="P3345" t="s">
        <v>8271</v>
      </c>
      <c r="Q3345" s="5">
        <f t="shared" si="210"/>
        <v>1.7142857142857142</v>
      </c>
      <c r="R3345" s="6">
        <f t="shared" si="211"/>
        <v>52.173913043478258</v>
      </c>
      <c r="S3345" t="s">
        <v>8317</v>
      </c>
      <c r="T3345" t="s">
        <v>8318</v>
      </c>
    </row>
    <row r="3346" spans="1:20" ht="43.2" x14ac:dyDescent="0.3">
      <c r="A3346">
        <v>3344</v>
      </c>
      <c r="B3346" s="3" t="s">
        <v>3344</v>
      </c>
      <c r="C3346" s="3" t="s">
        <v>7454</v>
      </c>
      <c r="D3346">
        <v>4500</v>
      </c>
      <c r="E3346">
        <v>4565</v>
      </c>
      <c r="F3346" t="s">
        <v>8219</v>
      </c>
      <c r="G3346" t="s">
        <v>8224</v>
      </c>
      <c r="H3346" t="s">
        <v>8246</v>
      </c>
      <c r="I3346">
        <v>1409374093</v>
      </c>
      <c r="J3346" s="10">
        <f t="shared" si="208"/>
        <v>41881.200150462959</v>
      </c>
      <c r="K3346">
        <v>1406782093</v>
      </c>
      <c r="L3346" s="10">
        <f t="shared" si="209"/>
        <v>41851.200150462959</v>
      </c>
      <c r="M3346" t="b">
        <v>0</v>
      </c>
      <c r="N3346">
        <v>40</v>
      </c>
      <c r="O3346" t="b">
        <v>1</v>
      </c>
      <c r="P3346" t="s">
        <v>8271</v>
      </c>
      <c r="Q3346" s="5">
        <f t="shared" si="210"/>
        <v>1.0144444444444445</v>
      </c>
      <c r="R3346" s="6">
        <f t="shared" si="211"/>
        <v>114.125</v>
      </c>
      <c r="S3346" t="s">
        <v>8317</v>
      </c>
      <c r="T3346" t="s">
        <v>8318</v>
      </c>
    </row>
    <row r="3347" spans="1:20" ht="43.2" x14ac:dyDescent="0.3">
      <c r="A3347">
        <v>3345</v>
      </c>
      <c r="B3347" s="3" t="s">
        <v>3345</v>
      </c>
      <c r="C3347" s="3" t="s">
        <v>7455</v>
      </c>
      <c r="D3347">
        <v>500</v>
      </c>
      <c r="E3347">
        <v>650</v>
      </c>
      <c r="F3347" t="s">
        <v>8219</v>
      </c>
      <c r="G3347" t="s">
        <v>8224</v>
      </c>
      <c r="H3347" t="s">
        <v>8246</v>
      </c>
      <c r="I3347">
        <v>1429317420</v>
      </c>
      <c r="J3347" s="10">
        <f t="shared" si="208"/>
        <v>42112.025694444441</v>
      </c>
      <c r="K3347">
        <v>1424226768</v>
      </c>
      <c r="L3347" s="10">
        <f t="shared" si="209"/>
        <v>42053.106111111112</v>
      </c>
      <c r="M3347" t="b">
        <v>0</v>
      </c>
      <c r="N3347">
        <v>13</v>
      </c>
      <c r="O3347" t="b">
        <v>1</v>
      </c>
      <c r="P3347" t="s">
        <v>8271</v>
      </c>
      <c r="Q3347" s="5">
        <f t="shared" si="210"/>
        <v>1.3</v>
      </c>
      <c r="R3347" s="6">
        <f t="shared" si="211"/>
        <v>50</v>
      </c>
      <c r="S3347" t="s">
        <v>8317</v>
      </c>
      <c r="T3347" t="s">
        <v>8318</v>
      </c>
    </row>
    <row r="3348" spans="1:20" ht="43.2" x14ac:dyDescent="0.3">
      <c r="A3348">
        <v>3346</v>
      </c>
      <c r="B3348" s="3" t="s">
        <v>3346</v>
      </c>
      <c r="C3348" s="3" t="s">
        <v>7456</v>
      </c>
      <c r="D3348">
        <v>1500</v>
      </c>
      <c r="E3348">
        <v>1650</v>
      </c>
      <c r="F3348" t="s">
        <v>8219</v>
      </c>
      <c r="G3348" t="s">
        <v>8224</v>
      </c>
      <c r="H3348" t="s">
        <v>8246</v>
      </c>
      <c r="I3348">
        <v>1424910910</v>
      </c>
      <c r="J3348" s="10">
        <f t="shared" si="208"/>
        <v>42061.024421296301</v>
      </c>
      <c r="K3348">
        <v>1424306110</v>
      </c>
      <c r="L3348" s="10">
        <f t="shared" si="209"/>
        <v>42054.024421296301</v>
      </c>
      <c r="M3348" t="b">
        <v>0</v>
      </c>
      <c r="N3348">
        <v>18</v>
      </c>
      <c r="O3348" t="b">
        <v>1</v>
      </c>
      <c r="P3348" t="s">
        <v>8271</v>
      </c>
      <c r="Q3348" s="5">
        <f t="shared" si="210"/>
        <v>1.1000000000000001</v>
      </c>
      <c r="R3348" s="6">
        <f t="shared" si="211"/>
        <v>91.666666666666671</v>
      </c>
      <c r="S3348" t="s">
        <v>8317</v>
      </c>
      <c r="T3348" t="s">
        <v>8318</v>
      </c>
    </row>
    <row r="3349" spans="1:20" ht="57.6" x14ac:dyDescent="0.3">
      <c r="A3349">
        <v>3347</v>
      </c>
      <c r="B3349" s="3" t="s">
        <v>3347</v>
      </c>
      <c r="C3349" s="3" t="s">
        <v>7457</v>
      </c>
      <c r="D3349">
        <v>2000</v>
      </c>
      <c r="E3349">
        <v>2389</v>
      </c>
      <c r="F3349" t="s">
        <v>8219</v>
      </c>
      <c r="G3349" t="s">
        <v>8225</v>
      </c>
      <c r="H3349" t="s">
        <v>8247</v>
      </c>
      <c r="I3349">
        <v>1462741200</v>
      </c>
      <c r="J3349" s="10">
        <f t="shared" si="208"/>
        <v>42498.875</v>
      </c>
      <c r="K3349">
        <v>1461503654</v>
      </c>
      <c r="L3349" s="10">
        <f t="shared" si="209"/>
        <v>42484.551550925928</v>
      </c>
      <c r="M3349" t="b">
        <v>0</v>
      </c>
      <c r="N3349">
        <v>22</v>
      </c>
      <c r="O3349" t="b">
        <v>1</v>
      </c>
      <c r="P3349" t="s">
        <v>8271</v>
      </c>
      <c r="Q3349" s="5">
        <f t="shared" si="210"/>
        <v>1.1944999999999999</v>
      </c>
      <c r="R3349" s="6">
        <f t="shared" si="211"/>
        <v>108.59090909090909</v>
      </c>
      <c r="S3349" t="s">
        <v>8317</v>
      </c>
      <c r="T3349" t="s">
        <v>8318</v>
      </c>
    </row>
    <row r="3350" spans="1:20" ht="43.2" x14ac:dyDescent="0.3">
      <c r="A3350">
        <v>3348</v>
      </c>
      <c r="B3350" s="3" t="s">
        <v>3266</v>
      </c>
      <c r="C3350" s="3" t="s">
        <v>7458</v>
      </c>
      <c r="D3350">
        <v>5500</v>
      </c>
      <c r="E3350">
        <v>5516</v>
      </c>
      <c r="F3350" t="s">
        <v>8219</v>
      </c>
      <c r="G3350" t="s">
        <v>8224</v>
      </c>
      <c r="H3350" t="s">
        <v>8246</v>
      </c>
      <c r="I3350">
        <v>1461988740</v>
      </c>
      <c r="J3350" s="10">
        <f t="shared" si="208"/>
        <v>42490.165972222225</v>
      </c>
      <c r="K3350">
        <v>1459949080</v>
      </c>
      <c r="L3350" s="10">
        <f t="shared" si="209"/>
        <v>42466.558796296296</v>
      </c>
      <c r="M3350" t="b">
        <v>0</v>
      </c>
      <c r="N3350">
        <v>79</v>
      </c>
      <c r="O3350" t="b">
        <v>1</v>
      </c>
      <c r="P3350" t="s">
        <v>8271</v>
      </c>
      <c r="Q3350" s="5">
        <f t="shared" si="210"/>
        <v>1.002909090909091</v>
      </c>
      <c r="R3350" s="6">
        <f t="shared" si="211"/>
        <v>69.822784810126578</v>
      </c>
      <c r="S3350" t="s">
        <v>8317</v>
      </c>
      <c r="T3350" t="s">
        <v>8318</v>
      </c>
    </row>
    <row r="3351" spans="1:20" ht="43.2" x14ac:dyDescent="0.3">
      <c r="A3351">
        <v>3349</v>
      </c>
      <c r="B3351" s="3" t="s">
        <v>3348</v>
      </c>
      <c r="C3351" s="3" t="s">
        <v>7459</v>
      </c>
      <c r="D3351">
        <v>1000</v>
      </c>
      <c r="E3351">
        <v>1534</v>
      </c>
      <c r="F3351" t="s">
        <v>8219</v>
      </c>
      <c r="G3351" t="s">
        <v>8224</v>
      </c>
      <c r="H3351" t="s">
        <v>8246</v>
      </c>
      <c r="I3351">
        <v>1465837200</v>
      </c>
      <c r="J3351" s="10">
        <f t="shared" si="208"/>
        <v>42534.708333333328</v>
      </c>
      <c r="K3351">
        <v>1463971172</v>
      </c>
      <c r="L3351" s="10">
        <f t="shared" si="209"/>
        <v>42513.110787037032</v>
      </c>
      <c r="M3351" t="b">
        <v>0</v>
      </c>
      <c r="N3351">
        <v>14</v>
      </c>
      <c r="O3351" t="b">
        <v>1</v>
      </c>
      <c r="P3351" t="s">
        <v>8271</v>
      </c>
      <c r="Q3351" s="5">
        <f t="shared" si="210"/>
        <v>1.534</v>
      </c>
      <c r="R3351" s="6">
        <f t="shared" si="211"/>
        <v>109.57142857142857</v>
      </c>
      <c r="S3351" t="s">
        <v>8317</v>
      </c>
      <c r="T3351" t="s">
        <v>8318</v>
      </c>
    </row>
    <row r="3352" spans="1:20" ht="57.6" x14ac:dyDescent="0.3">
      <c r="A3352">
        <v>3350</v>
      </c>
      <c r="B3352" s="3" t="s">
        <v>3349</v>
      </c>
      <c r="C3352" s="3" t="s">
        <v>7460</v>
      </c>
      <c r="D3352">
        <v>3500</v>
      </c>
      <c r="E3352">
        <v>3655</v>
      </c>
      <c r="F3352" t="s">
        <v>8219</v>
      </c>
      <c r="G3352" t="s">
        <v>8243</v>
      </c>
      <c r="H3352" t="s">
        <v>8249</v>
      </c>
      <c r="I3352">
        <v>1448838000</v>
      </c>
      <c r="J3352" s="10">
        <f t="shared" si="208"/>
        <v>42337.958333333328</v>
      </c>
      <c r="K3352">
        <v>1445791811</v>
      </c>
      <c r="L3352" s="10">
        <f t="shared" si="209"/>
        <v>42302.701516203699</v>
      </c>
      <c r="M3352" t="b">
        <v>0</v>
      </c>
      <c r="N3352">
        <v>51</v>
      </c>
      <c r="O3352" t="b">
        <v>1</v>
      </c>
      <c r="P3352" t="s">
        <v>8271</v>
      </c>
      <c r="Q3352" s="5">
        <f t="shared" si="210"/>
        <v>1.0442857142857143</v>
      </c>
      <c r="R3352" s="6">
        <f t="shared" si="211"/>
        <v>71.666666666666671</v>
      </c>
      <c r="S3352" t="s">
        <v>8317</v>
      </c>
      <c r="T3352" t="s">
        <v>8318</v>
      </c>
    </row>
    <row r="3353" spans="1:20" ht="43.2" x14ac:dyDescent="0.3">
      <c r="A3353">
        <v>3351</v>
      </c>
      <c r="B3353" s="3" t="s">
        <v>3350</v>
      </c>
      <c r="C3353" s="3" t="s">
        <v>7461</v>
      </c>
      <c r="D3353">
        <v>5000</v>
      </c>
      <c r="E3353">
        <v>5055</v>
      </c>
      <c r="F3353" t="s">
        <v>8219</v>
      </c>
      <c r="G3353" t="s">
        <v>8225</v>
      </c>
      <c r="H3353" t="s">
        <v>8247</v>
      </c>
      <c r="I3353">
        <v>1406113200</v>
      </c>
      <c r="J3353" s="10">
        <f t="shared" si="208"/>
        <v>41843.458333333336</v>
      </c>
      <c r="K3353">
        <v>1402910965</v>
      </c>
      <c r="L3353" s="10">
        <f t="shared" si="209"/>
        <v>41806.395428240743</v>
      </c>
      <c r="M3353" t="b">
        <v>0</v>
      </c>
      <c r="N3353">
        <v>54</v>
      </c>
      <c r="O3353" t="b">
        <v>1</v>
      </c>
      <c r="P3353" t="s">
        <v>8271</v>
      </c>
      <c r="Q3353" s="5">
        <f t="shared" si="210"/>
        <v>1.0109999999999999</v>
      </c>
      <c r="R3353" s="6">
        <f t="shared" si="211"/>
        <v>93.611111111111114</v>
      </c>
      <c r="S3353" t="s">
        <v>8317</v>
      </c>
      <c r="T3353" t="s">
        <v>8318</v>
      </c>
    </row>
    <row r="3354" spans="1:20" ht="43.2" x14ac:dyDescent="0.3">
      <c r="A3354">
        <v>3352</v>
      </c>
      <c r="B3354" s="3" t="s">
        <v>3351</v>
      </c>
      <c r="C3354" s="3" t="s">
        <v>7462</v>
      </c>
      <c r="D3354">
        <v>5000</v>
      </c>
      <c r="E3354">
        <v>5376</v>
      </c>
      <c r="F3354" t="s">
        <v>8219</v>
      </c>
      <c r="G3354" t="s">
        <v>8225</v>
      </c>
      <c r="H3354" t="s">
        <v>8247</v>
      </c>
      <c r="I3354">
        <v>1467414000</v>
      </c>
      <c r="J3354" s="10">
        <f t="shared" si="208"/>
        <v>42552.958333333328</v>
      </c>
      <c r="K3354">
        <v>1462492178</v>
      </c>
      <c r="L3354" s="10">
        <f t="shared" si="209"/>
        <v>42495.992800925931</v>
      </c>
      <c r="M3354" t="b">
        <v>0</v>
      </c>
      <c r="N3354">
        <v>70</v>
      </c>
      <c r="O3354" t="b">
        <v>1</v>
      </c>
      <c r="P3354" t="s">
        <v>8271</v>
      </c>
      <c r="Q3354" s="5">
        <f t="shared" si="210"/>
        <v>1.0751999999999999</v>
      </c>
      <c r="R3354" s="6">
        <f t="shared" si="211"/>
        <v>76.8</v>
      </c>
      <c r="S3354" t="s">
        <v>8317</v>
      </c>
      <c r="T3354" t="s">
        <v>8318</v>
      </c>
    </row>
    <row r="3355" spans="1:20" ht="43.2" x14ac:dyDescent="0.3">
      <c r="A3355">
        <v>3353</v>
      </c>
      <c r="B3355" s="3" t="s">
        <v>3352</v>
      </c>
      <c r="C3355" s="3" t="s">
        <v>7463</v>
      </c>
      <c r="D3355">
        <v>500</v>
      </c>
      <c r="E3355">
        <v>1575</v>
      </c>
      <c r="F3355" t="s">
        <v>8219</v>
      </c>
      <c r="G3355" t="s">
        <v>8225</v>
      </c>
      <c r="H3355" t="s">
        <v>8247</v>
      </c>
      <c r="I3355">
        <v>1462230000</v>
      </c>
      <c r="J3355" s="10">
        <f t="shared" si="208"/>
        <v>42492.958333333328</v>
      </c>
      <c r="K3355">
        <v>1461061350</v>
      </c>
      <c r="L3355" s="10">
        <f t="shared" si="209"/>
        <v>42479.432291666672</v>
      </c>
      <c r="M3355" t="b">
        <v>0</v>
      </c>
      <c r="N3355">
        <v>44</v>
      </c>
      <c r="O3355" t="b">
        <v>1</v>
      </c>
      <c r="P3355" t="s">
        <v>8271</v>
      </c>
      <c r="Q3355" s="5">
        <f t="shared" si="210"/>
        <v>3.15</v>
      </c>
      <c r="R3355" s="6">
        <f t="shared" si="211"/>
        <v>35.795454545454547</v>
      </c>
      <c r="S3355" t="s">
        <v>8317</v>
      </c>
      <c r="T3355" t="s">
        <v>8318</v>
      </c>
    </row>
    <row r="3356" spans="1:20" ht="28.8" x14ac:dyDescent="0.3">
      <c r="A3356">
        <v>3354</v>
      </c>
      <c r="B3356" s="3" t="s">
        <v>3353</v>
      </c>
      <c r="C3356" s="3" t="s">
        <v>7464</v>
      </c>
      <c r="D3356">
        <v>3000</v>
      </c>
      <c r="E3356">
        <v>3058</v>
      </c>
      <c r="F3356" t="s">
        <v>8219</v>
      </c>
      <c r="G3356" t="s">
        <v>8224</v>
      </c>
      <c r="H3356" t="s">
        <v>8246</v>
      </c>
      <c r="I3356">
        <v>1446091260</v>
      </c>
      <c r="J3356" s="10">
        <f t="shared" si="208"/>
        <v>42306.167361111111</v>
      </c>
      <c r="K3356">
        <v>1443029206</v>
      </c>
      <c r="L3356" s="10">
        <f t="shared" si="209"/>
        <v>42270.7269212963</v>
      </c>
      <c r="M3356" t="b">
        <v>0</v>
      </c>
      <c r="N3356">
        <v>55</v>
      </c>
      <c r="O3356" t="b">
        <v>1</v>
      </c>
      <c r="P3356" t="s">
        <v>8271</v>
      </c>
      <c r="Q3356" s="5">
        <f t="shared" si="210"/>
        <v>1.0193333333333334</v>
      </c>
      <c r="R3356" s="6">
        <f t="shared" si="211"/>
        <v>55.6</v>
      </c>
      <c r="S3356" t="s">
        <v>8317</v>
      </c>
      <c r="T3356" t="s">
        <v>8318</v>
      </c>
    </row>
    <row r="3357" spans="1:20" ht="43.2" x14ac:dyDescent="0.3">
      <c r="A3357">
        <v>3355</v>
      </c>
      <c r="B3357" s="3" t="s">
        <v>3354</v>
      </c>
      <c r="C3357" s="3" t="s">
        <v>7465</v>
      </c>
      <c r="D3357">
        <v>1750</v>
      </c>
      <c r="E3357">
        <v>2210</v>
      </c>
      <c r="F3357" t="s">
        <v>8219</v>
      </c>
      <c r="G3357" t="s">
        <v>8225</v>
      </c>
      <c r="H3357" t="s">
        <v>8247</v>
      </c>
      <c r="I3357">
        <v>1462879020</v>
      </c>
      <c r="J3357" s="10">
        <f t="shared" si="208"/>
        <v>42500.470138888893</v>
      </c>
      <c r="K3357">
        <v>1461941527</v>
      </c>
      <c r="L3357" s="10">
        <f t="shared" si="209"/>
        <v>42489.619525462964</v>
      </c>
      <c r="M3357" t="b">
        <v>0</v>
      </c>
      <c r="N3357">
        <v>15</v>
      </c>
      <c r="O3357" t="b">
        <v>1</v>
      </c>
      <c r="P3357" t="s">
        <v>8271</v>
      </c>
      <c r="Q3357" s="5">
        <f t="shared" si="210"/>
        <v>1.2628571428571429</v>
      </c>
      <c r="R3357" s="6">
        <f t="shared" si="211"/>
        <v>147.33333333333334</v>
      </c>
      <c r="S3357" t="s">
        <v>8317</v>
      </c>
      <c r="T3357" t="s">
        <v>8318</v>
      </c>
    </row>
    <row r="3358" spans="1:20" ht="43.2" x14ac:dyDescent="0.3">
      <c r="A3358">
        <v>3356</v>
      </c>
      <c r="B3358" s="3" t="s">
        <v>3355</v>
      </c>
      <c r="C3358" s="3" t="s">
        <v>7466</v>
      </c>
      <c r="D3358">
        <v>1500</v>
      </c>
      <c r="E3358">
        <v>1521</v>
      </c>
      <c r="F3358" t="s">
        <v>8219</v>
      </c>
      <c r="G3358" t="s">
        <v>8225</v>
      </c>
      <c r="H3358" t="s">
        <v>8247</v>
      </c>
      <c r="I3358">
        <v>1468611272</v>
      </c>
      <c r="J3358" s="10">
        <f t="shared" si="208"/>
        <v>42566.815648148149</v>
      </c>
      <c r="K3358">
        <v>1466019272</v>
      </c>
      <c r="L3358" s="10">
        <f t="shared" si="209"/>
        <v>42536.815648148149</v>
      </c>
      <c r="M3358" t="b">
        <v>0</v>
      </c>
      <c r="N3358">
        <v>27</v>
      </c>
      <c r="O3358" t="b">
        <v>1</v>
      </c>
      <c r="P3358" t="s">
        <v>8271</v>
      </c>
      <c r="Q3358" s="5">
        <f t="shared" si="210"/>
        <v>1.014</v>
      </c>
      <c r="R3358" s="6">
        <f t="shared" si="211"/>
        <v>56.333333333333336</v>
      </c>
      <c r="S3358" t="s">
        <v>8317</v>
      </c>
      <c r="T3358" t="s">
        <v>8318</v>
      </c>
    </row>
    <row r="3359" spans="1:20" ht="43.2" x14ac:dyDescent="0.3">
      <c r="A3359">
        <v>3357</v>
      </c>
      <c r="B3359" s="3" t="s">
        <v>3356</v>
      </c>
      <c r="C3359" s="3" t="s">
        <v>7467</v>
      </c>
      <c r="D3359">
        <v>2000</v>
      </c>
      <c r="E3359">
        <v>2020</v>
      </c>
      <c r="F3359" t="s">
        <v>8219</v>
      </c>
      <c r="G3359" t="s">
        <v>8225</v>
      </c>
      <c r="H3359" t="s">
        <v>8247</v>
      </c>
      <c r="I3359">
        <v>1406887310</v>
      </c>
      <c r="J3359" s="10">
        <f t="shared" si="208"/>
        <v>41852.417939814812</v>
      </c>
      <c r="K3359">
        <v>1404295310</v>
      </c>
      <c r="L3359" s="10">
        <f t="shared" si="209"/>
        <v>41822.417939814812</v>
      </c>
      <c r="M3359" t="b">
        <v>0</v>
      </c>
      <c r="N3359">
        <v>21</v>
      </c>
      <c r="O3359" t="b">
        <v>1</v>
      </c>
      <c r="P3359" t="s">
        <v>8271</v>
      </c>
      <c r="Q3359" s="5">
        <f t="shared" si="210"/>
        <v>1.01</v>
      </c>
      <c r="R3359" s="6">
        <f t="shared" si="211"/>
        <v>96.19047619047619</v>
      </c>
      <c r="S3359" t="s">
        <v>8317</v>
      </c>
      <c r="T3359" t="s">
        <v>8318</v>
      </c>
    </row>
    <row r="3360" spans="1:20" ht="43.2" x14ac:dyDescent="0.3">
      <c r="A3360">
        <v>3358</v>
      </c>
      <c r="B3360" s="3" t="s">
        <v>3357</v>
      </c>
      <c r="C3360" s="3" t="s">
        <v>7468</v>
      </c>
      <c r="D3360">
        <v>10000</v>
      </c>
      <c r="E3360">
        <v>10299</v>
      </c>
      <c r="F3360" t="s">
        <v>8219</v>
      </c>
      <c r="G3360" t="s">
        <v>8224</v>
      </c>
      <c r="H3360" t="s">
        <v>8246</v>
      </c>
      <c r="I3360">
        <v>1416385679</v>
      </c>
      <c r="J3360" s="10">
        <f t="shared" si="208"/>
        <v>41962.352766203709</v>
      </c>
      <c r="K3360">
        <v>1413790079</v>
      </c>
      <c r="L3360" s="10">
        <f t="shared" si="209"/>
        <v>41932.311099537037</v>
      </c>
      <c r="M3360" t="b">
        <v>0</v>
      </c>
      <c r="N3360">
        <v>162</v>
      </c>
      <c r="O3360" t="b">
        <v>1</v>
      </c>
      <c r="P3360" t="s">
        <v>8271</v>
      </c>
      <c r="Q3360" s="5">
        <f t="shared" si="210"/>
        <v>1.0299</v>
      </c>
      <c r="R3360" s="6">
        <f t="shared" si="211"/>
        <v>63.574074074074076</v>
      </c>
      <c r="S3360" t="s">
        <v>8317</v>
      </c>
      <c r="T3360" t="s">
        <v>8318</v>
      </c>
    </row>
    <row r="3361" spans="1:20" ht="43.2" x14ac:dyDescent="0.3">
      <c r="A3361">
        <v>3359</v>
      </c>
      <c r="B3361" s="3" t="s">
        <v>3358</v>
      </c>
      <c r="C3361" s="3" t="s">
        <v>7469</v>
      </c>
      <c r="D3361">
        <v>4000</v>
      </c>
      <c r="E3361">
        <v>4250</v>
      </c>
      <c r="F3361" t="s">
        <v>8219</v>
      </c>
      <c r="G3361" t="s">
        <v>8224</v>
      </c>
      <c r="H3361" t="s">
        <v>8246</v>
      </c>
      <c r="I3361">
        <v>1487985734</v>
      </c>
      <c r="J3361" s="10">
        <f t="shared" si="208"/>
        <v>42791.057106481487</v>
      </c>
      <c r="K3361">
        <v>1484097734</v>
      </c>
      <c r="L3361" s="10">
        <f t="shared" si="209"/>
        <v>42746.057106481487</v>
      </c>
      <c r="M3361" t="b">
        <v>0</v>
      </c>
      <c r="N3361">
        <v>23</v>
      </c>
      <c r="O3361" t="b">
        <v>1</v>
      </c>
      <c r="P3361" t="s">
        <v>8271</v>
      </c>
      <c r="Q3361" s="5">
        <f t="shared" si="210"/>
        <v>1.0625</v>
      </c>
      <c r="R3361" s="6">
        <f t="shared" si="211"/>
        <v>184.78260869565219</v>
      </c>
      <c r="S3361" t="s">
        <v>8317</v>
      </c>
      <c r="T3361" t="s">
        <v>8318</v>
      </c>
    </row>
    <row r="3362" spans="1:20" ht="28.8" x14ac:dyDescent="0.3">
      <c r="A3362">
        <v>3360</v>
      </c>
      <c r="B3362" s="3" t="s">
        <v>3359</v>
      </c>
      <c r="C3362" s="3" t="s">
        <v>7470</v>
      </c>
      <c r="D3362">
        <v>9000</v>
      </c>
      <c r="E3362">
        <v>9124</v>
      </c>
      <c r="F3362" t="s">
        <v>8219</v>
      </c>
      <c r="G3362" t="s">
        <v>8244</v>
      </c>
      <c r="H3362" t="s">
        <v>8258</v>
      </c>
      <c r="I3362">
        <v>1481731140</v>
      </c>
      <c r="J3362" s="10">
        <f t="shared" si="208"/>
        <v>42718.665972222225</v>
      </c>
      <c r="K3362">
        <v>1479866343</v>
      </c>
      <c r="L3362" s="10">
        <f t="shared" si="209"/>
        <v>42697.082673611112</v>
      </c>
      <c r="M3362" t="b">
        <v>0</v>
      </c>
      <c r="N3362">
        <v>72</v>
      </c>
      <c r="O3362" t="b">
        <v>1</v>
      </c>
      <c r="P3362" t="s">
        <v>8271</v>
      </c>
      <c r="Q3362" s="5">
        <f t="shared" si="210"/>
        <v>1.0137777777777779</v>
      </c>
      <c r="R3362" s="6">
        <f t="shared" si="211"/>
        <v>126.72222222222223</v>
      </c>
      <c r="S3362" t="s">
        <v>8317</v>
      </c>
      <c r="T3362" t="s">
        <v>8318</v>
      </c>
    </row>
    <row r="3363" spans="1:20" ht="57.6" x14ac:dyDescent="0.3">
      <c r="A3363">
        <v>3361</v>
      </c>
      <c r="B3363" s="3" t="s">
        <v>3360</v>
      </c>
      <c r="C3363" s="3" t="s">
        <v>7471</v>
      </c>
      <c r="D3363">
        <v>5000</v>
      </c>
      <c r="E3363">
        <v>5673</v>
      </c>
      <c r="F3363" t="s">
        <v>8219</v>
      </c>
      <c r="G3363" t="s">
        <v>8224</v>
      </c>
      <c r="H3363" t="s">
        <v>8246</v>
      </c>
      <c r="I3363">
        <v>1409587140</v>
      </c>
      <c r="J3363" s="10">
        <f t="shared" si="208"/>
        <v>41883.665972222225</v>
      </c>
      <c r="K3363">
        <v>1408062990</v>
      </c>
      <c r="L3363" s="10">
        <f t="shared" si="209"/>
        <v>41866.025347222225</v>
      </c>
      <c r="M3363" t="b">
        <v>0</v>
      </c>
      <c r="N3363">
        <v>68</v>
      </c>
      <c r="O3363" t="b">
        <v>1</v>
      </c>
      <c r="P3363" t="s">
        <v>8271</v>
      </c>
      <c r="Q3363" s="5">
        <f t="shared" si="210"/>
        <v>1.1346000000000001</v>
      </c>
      <c r="R3363" s="6">
        <f t="shared" si="211"/>
        <v>83.42647058823529</v>
      </c>
      <c r="S3363" t="s">
        <v>8317</v>
      </c>
      <c r="T3363" t="s">
        <v>8318</v>
      </c>
    </row>
    <row r="3364" spans="1:20" ht="43.2" x14ac:dyDescent="0.3">
      <c r="A3364">
        <v>3362</v>
      </c>
      <c r="B3364" s="3" t="s">
        <v>3361</v>
      </c>
      <c r="C3364" s="3" t="s">
        <v>7472</v>
      </c>
      <c r="D3364">
        <v>500</v>
      </c>
      <c r="E3364">
        <v>1090</v>
      </c>
      <c r="F3364" t="s">
        <v>8219</v>
      </c>
      <c r="G3364" t="s">
        <v>8224</v>
      </c>
      <c r="H3364" t="s">
        <v>8246</v>
      </c>
      <c r="I3364">
        <v>1425704100</v>
      </c>
      <c r="J3364" s="10">
        <f t="shared" si="208"/>
        <v>42070.204861111109</v>
      </c>
      <c r="K3364">
        <v>1424484717</v>
      </c>
      <c r="L3364" s="10">
        <f t="shared" si="209"/>
        <v>42056.091631944444</v>
      </c>
      <c r="M3364" t="b">
        <v>0</v>
      </c>
      <c r="N3364">
        <v>20</v>
      </c>
      <c r="O3364" t="b">
        <v>1</v>
      </c>
      <c r="P3364" t="s">
        <v>8271</v>
      </c>
      <c r="Q3364" s="5">
        <f t="shared" si="210"/>
        <v>2.1800000000000002</v>
      </c>
      <c r="R3364" s="6">
        <f t="shared" si="211"/>
        <v>54.5</v>
      </c>
      <c r="S3364" t="s">
        <v>8317</v>
      </c>
      <c r="T3364" t="s">
        <v>8318</v>
      </c>
    </row>
    <row r="3365" spans="1:20" ht="43.2" x14ac:dyDescent="0.3">
      <c r="A3365">
        <v>3363</v>
      </c>
      <c r="B3365" s="3" t="s">
        <v>3362</v>
      </c>
      <c r="C3365" s="3" t="s">
        <v>7473</v>
      </c>
      <c r="D3365">
        <v>7750</v>
      </c>
      <c r="E3365">
        <v>7860</v>
      </c>
      <c r="F3365" t="s">
        <v>8219</v>
      </c>
      <c r="G3365" t="s">
        <v>8224</v>
      </c>
      <c r="H3365" t="s">
        <v>8246</v>
      </c>
      <c r="I3365">
        <v>1408464000</v>
      </c>
      <c r="J3365" s="10">
        <f t="shared" si="208"/>
        <v>41870.666666666664</v>
      </c>
      <c r="K3365">
        <v>1406831445</v>
      </c>
      <c r="L3365" s="10">
        <f t="shared" si="209"/>
        <v>41851.771354166667</v>
      </c>
      <c r="M3365" t="b">
        <v>0</v>
      </c>
      <c r="N3365">
        <v>26</v>
      </c>
      <c r="O3365" t="b">
        <v>1</v>
      </c>
      <c r="P3365" t="s">
        <v>8271</v>
      </c>
      <c r="Q3365" s="5">
        <f t="shared" si="210"/>
        <v>1.0141935483870967</v>
      </c>
      <c r="R3365" s="6">
        <f t="shared" si="211"/>
        <v>302.30769230769232</v>
      </c>
      <c r="S3365" t="s">
        <v>8317</v>
      </c>
      <c r="T3365" t="s">
        <v>8318</v>
      </c>
    </row>
    <row r="3366" spans="1:20" ht="43.2" x14ac:dyDescent="0.3">
      <c r="A3366">
        <v>3364</v>
      </c>
      <c r="B3366" s="3" t="s">
        <v>3363</v>
      </c>
      <c r="C3366" s="3" t="s">
        <v>7474</v>
      </c>
      <c r="D3366">
        <v>3000</v>
      </c>
      <c r="E3366">
        <v>3178</v>
      </c>
      <c r="F3366" t="s">
        <v>8219</v>
      </c>
      <c r="G3366" t="s">
        <v>8225</v>
      </c>
      <c r="H3366" t="s">
        <v>8247</v>
      </c>
      <c r="I3366">
        <v>1458075600</v>
      </c>
      <c r="J3366" s="10">
        <f t="shared" si="208"/>
        <v>42444.875</v>
      </c>
      <c r="K3366">
        <v>1456183649</v>
      </c>
      <c r="L3366" s="10">
        <f t="shared" si="209"/>
        <v>42422.977418981478</v>
      </c>
      <c r="M3366" t="b">
        <v>0</v>
      </c>
      <c r="N3366">
        <v>72</v>
      </c>
      <c r="O3366" t="b">
        <v>1</v>
      </c>
      <c r="P3366" t="s">
        <v>8271</v>
      </c>
      <c r="Q3366" s="5">
        <f t="shared" si="210"/>
        <v>1.0593333333333332</v>
      </c>
      <c r="R3366" s="6">
        <f t="shared" si="211"/>
        <v>44.138888888888886</v>
      </c>
      <c r="S3366" t="s">
        <v>8317</v>
      </c>
      <c r="T3366" t="s">
        <v>8318</v>
      </c>
    </row>
    <row r="3367" spans="1:20" ht="43.2" x14ac:dyDescent="0.3">
      <c r="A3367">
        <v>3365</v>
      </c>
      <c r="B3367" s="3" t="s">
        <v>3364</v>
      </c>
      <c r="C3367" s="3" t="s">
        <v>7475</v>
      </c>
      <c r="D3367">
        <v>2500</v>
      </c>
      <c r="E3367">
        <v>2600</v>
      </c>
      <c r="F3367" t="s">
        <v>8219</v>
      </c>
      <c r="G3367" t="s">
        <v>8224</v>
      </c>
      <c r="H3367" t="s">
        <v>8246</v>
      </c>
      <c r="I3367">
        <v>1449973592</v>
      </c>
      <c r="J3367" s="10">
        <f t="shared" si="208"/>
        <v>42351.101759259262</v>
      </c>
      <c r="K3367">
        <v>1447381592</v>
      </c>
      <c r="L3367" s="10">
        <f t="shared" si="209"/>
        <v>42321.101759259262</v>
      </c>
      <c r="M3367" t="b">
        <v>0</v>
      </c>
      <c r="N3367">
        <v>3</v>
      </c>
      <c r="O3367" t="b">
        <v>1</v>
      </c>
      <c r="P3367" t="s">
        <v>8271</v>
      </c>
      <c r="Q3367" s="5">
        <f t="shared" si="210"/>
        <v>1.04</v>
      </c>
      <c r="R3367" s="6">
        <f t="shared" si="211"/>
        <v>866.66666666666663</v>
      </c>
      <c r="S3367" t="s">
        <v>8317</v>
      </c>
      <c r="T3367" t="s">
        <v>8318</v>
      </c>
    </row>
    <row r="3368" spans="1:20" ht="43.2" x14ac:dyDescent="0.3">
      <c r="A3368">
        <v>3366</v>
      </c>
      <c r="B3368" s="3" t="s">
        <v>3365</v>
      </c>
      <c r="C3368" s="3" t="s">
        <v>7476</v>
      </c>
      <c r="D3368">
        <v>500</v>
      </c>
      <c r="E3368">
        <v>1105</v>
      </c>
      <c r="F3368" t="s">
        <v>8219</v>
      </c>
      <c r="G3368" t="s">
        <v>8224</v>
      </c>
      <c r="H3368" t="s">
        <v>8246</v>
      </c>
      <c r="I3368">
        <v>1431481037</v>
      </c>
      <c r="J3368" s="10">
        <f t="shared" si="208"/>
        <v>42137.067557870367</v>
      </c>
      <c r="K3368">
        <v>1428889037</v>
      </c>
      <c r="L3368" s="10">
        <f t="shared" si="209"/>
        <v>42107.067557870367</v>
      </c>
      <c r="M3368" t="b">
        <v>0</v>
      </c>
      <c r="N3368">
        <v>18</v>
      </c>
      <c r="O3368" t="b">
        <v>1</v>
      </c>
      <c r="P3368" t="s">
        <v>8271</v>
      </c>
      <c r="Q3368" s="5">
        <f t="shared" si="210"/>
        <v>2.21</v>
      </c>
      <c r="R3368" s="6">
        <f t="shared" si="211"/>
        <v>61.388888888888886</v>
      </c>
      <c r="S3368" t="s">
        <v>8317</v>
      </c>
      <c r="T3368" t="s">
        <v>8318</v>
      </c>
    </row>
    <row r="3369" spans="1:20" ht="43.2" x14ac:dyDescent="0.3">
      <c r="A3369">
        <v>3367</v>
      </c>
      <c r="B3369" s="3" t="s">
        <v>3366</v>
      </c>
      <c r="C3369" s="3" t="s">
        <v>7477</v>
      </c>
      <c r="D3369">
        <v>750</v>
      </c>
      <c r="E3369">
        <v>890</v>
      </c>
      <c r="F3369" t="s">
        <v>8219</v>
      </c>
      <c r="G3369" t="s">
        <v>8225</v>
      </c>
      <c r="H3369" t="s">
        <v>8247</v>
      </c>
      <c r="I3369">
        <v>1438467894</v>
      </c>
      <c r="J3369" s="10">
        <f t="shared" si="208"/>
        <v>42217.933958333335</v>
      </c>
      <c r="K3369">
        <v>1436307894</v>
      </c>
      <c r="L3369" s="10">
        <f t="shared" si="209"/>
        <v>42192.933958333335</v>
      </c>
      <c r="M3369" t="b">
        <v>0</v>
      </c>
      <c r="N3369">
        <v>30</v>
      </c>
      <c r="O3369" t="b">
        <v>1</v>
      </c>
      <c r="P3369" t="s">
        <v>8271</v>
      </c>
      <c r="Q3369" s="5">
        <f t="shared" si="210"/>
        <v>1.1866666666666668</v>
      </c>
      <c r="R3369" s="6">
        <f t="shared" si="211"/>
        <v>29.666666666666668</v>
      </c>
      <c r="S3369" t="s">
        <v>8317</v>
      </c>
      <c r="T3369" t="s">
        <v>8318</v>
      </c>
    </row>
    <row r="3370" spans="1:20" ht="43.2" x14ac:dyDescent="0.3">
      <c r="A3370">
        <v>3368</v>
      </c>
      <c r="B3370" s="3" t="s">
        <v>3367</v>
      </c>
      <c r="C3370" s="3" t="s">
        <v>7478</v>
      </c>
      <c r="D3370">
        <v>1000</v>
      </c>
      <c r="E3370">
        <v>1046</v>
      </c>
      <c r="F3370" t="s">
        <v>8219</v>
      </c>
      <c r="G3370" t="s">
        <v>8224</v>
      </c>
      <c r="H3370" t="s">
        <v>8246</v>
      </c>
      <c r="I3370">
        <v>1420088400</v>
      </c>
      <c r="J3370" s="10">
        <f t="shared" si="208"/>
        <v>42005.208333333328</v>
      </c>
      <c r="K3370">
        <v>1416977259</v>
      </c>
      <c r="L3370" s="10">
        <f t="shared" si="209"/>
        <v>41969.199756944443</v>
      </c>
      <c r="M3370" t="b">
        <v>0</v>
      </c>
      <c r="N3370">
        <v>23</v>
      </c>
      <c r="O3370" t="b">
        <v>1</v>
      </c>
      <c r="P3370" t="s">
        <v>8271</v>
      </c>
      <c r="Q3370" s="5">
        <f t="shared" si="210"/>
        <v>1.046</v>
      </c>
      <c r="R3370" s="6">
        <f t="shared" si="211"/>
        <v>45.478260869565219</v>
      </c>
      <c r="S3370" t="s">
        <v>8317</v>
      </c>
      <c r="T3370" t="s">
        <v>8318</v>
      </c>
    </row>
    <row r="3371" spans="1:20" ht="43.2" x14ac:dyDescent="0.3">
      <c r="A3371">
        <v>3369</v>
      </c>
      <c r="B3371" s="3" t="s">
        <v>3368</v>
      </c>
      <c r="C3371" s="3" t="s">
        <v>7479</v>
      </c>
      <c r="D3371">
        <v>5000</v>
      </c>
      <c r="E3371">
        <v>5195</v>
      </c>
      <c r="F3371" t="s">
        <v>8219</v>
      </c>
      <c r="G3371" t="s">
        <v>8241</v>
      </c>
      <c r="H3371" t="s">
        <v>8249</v>
      </c>
      <c r="I3371">
        <v>1484441980</v>
      </c>
      <c r="J3371" s="10">
        <f t="shared" si="208"/>
        <v>42750.041435185187</v>
      </c>
      <c r="K3371">
        <v>1479257980</v>
      </c>
      <c r="L3371" s="10">
        <f t="shared" si="209"/>
        <v>42690.041435185187</v>
      </c>
      <c r="M3371" t="b">
        <v>0</v>
      </c>
      <c r="N3371">
        <v>54</v>
      </c>
      <c r="O3371" t="b">
        <v>1</v>
      </c>
      <c r="P3371" t="s">
        <v>8271</v>
      </c>
      <c r="Q3371" s="5">
        <f t="shared" si="210"/>
        <v>1.0389999999999999</v>
      </c>
      <c r="R3371" s="6">
        <f t="shared" si="211"/>
        <v>96.203703703703709</v>
      </c>
      <c r="S3371" t="s">
        <v>8317</v>
      </c>
      <c r="T3371" t="s">
        <v>8318</v>
      </c>
    </row>
    <row r="3372" spans="1:20" ht="28.8" x14ac:dyDescent="0.3">
      <c r="A3372">
        <v>3370</v>
      </c>
      <c r="B3372" s="3" t="s">
        <v>3369</v>
      </c>
      <c r="C3372" s="3" t="s">
        <v>7480</v>
      </c>
      <c r="D3372">
        <v>1500</v>
      </c>
      <c r="E3372">
        <v>1766</v>
      </c>
      <c r="F3372" t="s">
        <v>8219</v>
      </c>
      <c r="G3372" t="s">
        <v>8224</v>
      </c>
      <c r="H3372" t="s">
        <v>8246</v>
      </c>
      <c r="I3372">
        <v>1481961600</v>
      </c>
      <c r="J3372" s="10">
        <f t="shared" si="208"/>
        <v>42721.333333333328</v>
      </c>
      <c r="K3372">
        <v>1479283285</v>
      </c>
      <c r="L3372" s="10">
        <f t="shared" si="209"/>
        <v>42690.334317129629</v>
      </c>
      <c r="M3372" t="b">
        <v>0</v>
      </c>
      <c r="N3372">
        <v>26</v>
      </c>
      <c r="O3372" t="b">
        <v>1</v>
      </c>
      <c r="P3372" t="s">
        <v>8271</v>
      </c>
      <c r="Q3372" s="5">
        <f t="shared" si="210"/>
        <v>1.1773333333333333</v>
      </c>
      <c r="R3372" s="6">
        <f t="shared" si="211"/>
        <v>67.92307692307692</v>
      </c>
      <c r="S3372" t="s">
        <v>8317</v>
      </c>
      <c r="T3372" t="s">
        <v>8318</v>
      </c>
    </row>
    <row r="3373" spans="1:20" ht="28.8" x14ac:dyDescent="0.3">
      <c r="A3373">
        <v>3371</v>
      </c>
      <c r="B3373" s="3" t="s">
        <v>3370</v>
      </c>
      <c r="C3373" s="3" t="s">
        <v>7481</v>
      </c>
      <c r="D3373">
        <v>200</v>
      </c>
      <c r="E3373">
        <v>277</v>
      </c>
      <c r="F3373" t="s">
        <v>8219</v>
      </c>
      <c r="G3373" t="s">
        <v>8224</v>
      </c>
      <c r="H3373" t="s">
        <v>8246</v>
      </c>
      <c r="I3373">
        <v>1449089965</v>
      </c>
      <c r="J3373" s="10">
        <f t="shared" si="208"/>
        <v>42340.874594907407</v>
      </c>
      <c r="K3373">
        <v>1446670765</v>
      </c>
      <c r="L3373" s="10">
        <f t="shared" si="209"/>
        <v>42312.874594907407</v>
      </c>
      <c r="M3373" t="b">
        <v>0</v>
      </c>
      <c r="N3373">
        <v>9</v>
      </c>
      <c r="O3373" t="b">
        <v>1</v>
      </c>
      <c r="P3373" t="s">
        <v>8271</v>
      </c>
      <c r="Q3373" s="5">
        <f t="shared" si="210"/>
        <v>1.385</v>
      </c>
      <c r="R3373" s="6">
        <f t="shared" si="211"/>
        <v>30.777777777777779</v>
      </c>
      <c r="S3373" t="s">
        <v>8317</v>
      </c>
      <c r="T3373" t="s">
        <v>8318</v>
      </c>
    </row>
    <row r="3374" spans="1:20" ht="43.2" x14ac:dyDescent="0.3">
      <c r="A3374">
        <v>3372</v>
      </c>
      <c r="B3374" s="3" t="s">
        <v>3371</v>
      </c>
      <c r="C3374" s="3" t="s">
        <v>7482</v>
      </c>
      <c r="D3374">
        <v>1000</v>
      </c>
      <c r="E3374">
        <v>1035</v>
      </c>
      <c r="F3374" t="s">
        <v>8219</v>
      </c>
      <c r="G3374" t="s">
        <v>8224</v>
      </c>
      <c r="H3374" t="s">
        <v>8246</v>
      </c>
      <c r="I3374">
        <v>1408942740</v>
      </c>
      <c r="J3374" s="10">
        <f t="shared" si="208"/>
        <v>41876.207638888889</v>
      </c>
      <c r="K3374">
        <v>1407157756</v>
      </c>
      <c r="L3374" s="10">
        <f t="shared" si="209"/>
        <v>41855.548101851848</v>
      </c>
      <c r="M3374" t="b">
        <v>0</v>
      </c>
      <c r="N3374">
        <v>27</v>
      </c>
      <c r="O3374" t="b">
        <v>1</v>
      </c>
      <c r="P3374" t="s">
        <v>8271</v>
      </c>
      <c r="Q3374" s="5">
        <f t="shared" si="210"/>
        <v>1.0349999999999999</v>
      </c>
      <c r="R3374" s="6">
        <f t="shared" si="211"/>
        <v>38.333333333333336</v>
      </c>
      <c r="S3374" t="s">
        <v>8317</v>
      </c>
      <c r="T3374" t="s">
        <v>8318</v>
      </c>
    </row>
    <row r="3375" spans="1:20" ht="43.2" x14ac:dyDescent="0.3">
      <c r="A3375">
        <v>3373</v>
      </c>
      <c r="B3375" s="3" t="s">
        <v>3372</v>
      </c>
      <c r="C3375" s="3" t="s">
        <v>7483</v>
      </c>
      <c r="D3375">
        <v>2000</v>
      </c>
      <c r="E3375">
        <v>2005</v>
      </c>
      <c r="F3375" t="s">
        <v>8219</v>
      </c>
      <c r="G3375" t="s">
        <v>8225</v>
      </c>
      <c r="H3375" t="s">
        <v>8247</v>
      </c>
      <c r="I3375">
        <v>1437235200</v>
      </c>
      <c r="J3375" s="10">
        <f t="shared" si="208"/>
        <v>42203.666666666672</v>
      </c>
      <c r="K3375">
        <v>1435177840</v>
      </c>
      <c r="L3375" s="10">
        <f t="shared" si="209"/>
        <v>42179.854629629626</v>
      </c>
      <c r="M3375" t="b">
        <v>0</v>
      </c>
      <c r="N3375">
        <v>30</v>
      </c>
      <c r="O3375" t="b">
        <v>1</v>
      </c>
      <c r="P3375" t="s">
        <v>8271</v>
      </c>
      <c r="Q3375" s="5">
        <f t="shared" si="210"/>
        <v>1.0024999999999999</v>
      </c>
      <c r="R3375" s="6">
        <f t="shared" si="211"/>
        <v>66.833333333333329</v>
      </c>
      <c r="S3375" t="s">
        <v>8317</v>
      </c>
      <c r="T3375" t="s">
        <v>8318</v>
      </c>
    </row>
    <row r="3376" spans="1:20" ht="43.2" x14ac:dyDescent="0.3">
      <c r="A3376">
        <v>3374</v>
      </c>
      <c r="B3376" s="3" t="s">
        <v>3373</v>
      </c>
      <c r="C3376" s="3" t="s">
        <v>7484</v>
      </c>
      <c r="D3376">
        <v>3500</v>
      </c>
      <c r="E3376">
        <v>3730</v>
      </c>
      <c r="F3376" t="s">
        <v>8219</v>
      </c>
      <c r="G3376" t="s">
        <v>8229</v>
      </c>
      <c r="H3376" t="s">
        <v>8251</v>
      </c>
      <c r="I3376">
        <v>1446053616</v>
      </c>
      <c r="J3376" s="10">
        <f t="shared" si="208"/>
        <v>42305.731666666667</v>
      </c>
      <c r="K3376">
        <v>1443461616</v>
      </c>
      <c r="L3376" s="10">
        <f t="shared" si="209"/>
        <v>42275.731666666667</v>
      </c>
      <c r="M3376" t="b">
        <v>0</v>
      </c>
      <c r="N3376">
        <v>52</v>
      </c>
      <c r="O3376" t="b">
        <v>1</v>
      </c>
      <c r="P3376" t="s">
        <v>8271</v>
      </c>
      <c r="Q3376" s="5">
        <f t="shared" si="210"/>
        <v>1.0657142857142856</v>
      </c>
      <c r="R3376" s="6">
        <f t="shared" si="211"/>
        <v>71.730769230769226</v>
      </c>
      <c r="S3376" t="s">
        <v>8317</v>
      </c>
      <c r="T3376" t="s">
        <v>8318</v>
      </c>
    </row>
    <row r="3377" spans="1:20" ht="43.2" x14ac:dyDescent="0.3">
      <c r="A3377">
        <v>3375</v>
      </c>
      <c r="B3377" s="3" t="s">
        <v>3374</v>
      </c>
      <c r="C3377" s="3" t="s">
        <v>7485</v>
      </c>
      <c r="D3377">
        <v>3000</v>
      </c>
      <c r="E3377">
        <v>3000</v>
      </c>
      <c r="F3377" t="s">
        <v>8219</v>
      </c>
      <c r="G3377" t="s">
        <v>8225</v>
      </c>
      <c r="H3377" t="s">
        <v>8247</v>
      </c>
      <c r="I3377">
        <v>1400423973</v>
      </c>
      <c r="J3377" s="10">
        <f t="shared" si="208"/>
        <v>41777.610798611109</v>
      </c>
      <c r="K3377">
        <v>1399387173</v>
      </c>
      <c r="L3377" s="10">
        <f t="shared" si="209"/>
        <v>41765.610798611109</v>
      </c>
      <c r="M3377" t="b">
        <v>0</v>
      </c>
      <c r="N3377">
        <v>17</v>
      </c>
      <c r="O3377" t="b">
        <v>1</v>
      </c>
      <c r="P3377" t="s">
        <v>8271</v>
      </c>
      <c r="Q3377" s="5">
        <f t="shared" si="210"/>
        <v>1</v>
      </c>
      <c r="R3377" s="6">
        <f t="shared" si="211"/>
        <v>176.47058823529412</v>
      </c>
      <c r="S3377" t="s">
        <v>8317</v>
      </c>
      <c r="T3377" t="s">
        <v>8318</v>
      </c>
    </row>
    <row r="3378" spans="1:20" ht="43.2" x14ac:dyDescent="0.3">
      <c r="A3378">
        <v>3376</v>
      </c>
      <c r="B3378" s="3" t="s">
        <v>3375</v>
      </c>
      <c r="C3378" s="3" t="s">
        <v>7486</v>
      </c>
      <c r="D3378">
        <v>8000</v>
      </c>
      <c r="E3378">
        <v>8001</v>
      </c>
      <c r="F3378" t="s">
        <v>8219</v>
      </c>
      <c r="G3378" t="s">
        <v>8224</v>
      </c>
      <c r="H3378" t="s">
        <v>8246</v>
      </c>
      <c r="I3378">
        <v>1429976994</v>
      </c>
      <c r="J3378" s="10">
        <f t="shared" si="208"/>
        <v>42119.659652777773</v>
      </c>
      <c r="K3378">
        <v>1424796594</v>
      </c>
      <c r="L3378" s="10">
        <f t="shared" si="209"/>
        <v>42059.701319444444</v>
      </c>
      <c r="M3378" t="b">
        <v>0</v>
      </c>
      <c r="N3378">
        <v>19</v>
      </c>
      <c r="O3378" t="b">
        <v>1</v>
      </c>
      <c r="P3378" t="s">
        <v>8271</v>
      </c>
      <c r="Q3378" s="5">
        <f t="shared" si="210"/>
        <v>1.0001249999999999</v>
      </c>
      <c r="R3378" s="6">
        <f t="shared" si="211"/>
        <v>421.10526315789474</v>
      </c>
      <c r="S3378" t="s">
        <v>8317</v>
      </c>
      <c r="T3378" t="s">
        <v>8318</v>
      </c>
    </row>
    <row r="3379" spans="1:20" ht="43.2" x14ac:dyDescent="0.3">
      <c r="A3379">
        <v>3377</v>
      </c>
      <c r="B3379" s="3" t="s">
        <v>3376</v>
      </c>
      <c r="C3379" s="3" t="s">
        <v>7487</v>
      </c>
      <c r="D3379">
        <v>8000</v>
      </c>
      <c r="E3379">
        <v>8084</v>
      </c>
      <c r="F3379" t="s">
        <v>8219</v>
      </c>
      <c r="G3379" t="s">
        <v>8225</v>
      </c>
      <c r="H3379" t="s">
        <v>8247</v>
      </c>
      <c r="I3379">
        <v>1426870560</v>
      </c>
      <c r="J3379" s="10">
        <f t="shared" si="208"/>
        <v>42083.705555555556</v>
      </c>
      <c r="K3379">
        <v>1424280899</v>
      </c>
      <c r="L3379" s="10">
        <f t="shared" si="209"/>
        <v>42053.732627314821</v>
      </c>
      <c r="M3379" t="b">
        <v>0</v>
      </c>
      <c r="N3379">
        <v>77</v>
      </c>
      <c r="O3379" t="b">
        <v>1</v>
      </c>
      <c r="P3379" t="s">
        <v>8271</v>
      </c>
      <c r="Q3379" s="5">
        <f t="shared" si="210"/>
        <v>1.0105</v>
      </c>
      <c r="R3379" s="6">
        <f t="shared" si="211"/>
        <v>104.98701298701299</v>
      </c>
      <c r="S3379" t="s">
        <v>8317</v>
      </c>
      <c r="T3379" t="s">
        <v>8318</v>
      </c>
    </row>
    <row r="3380" spans="1:20" ht="43.2" x14ac:dyDescent="0.3">
      <c r="A3380">
        <v>3378</v>
      </c>
      <c r="B3380" s="3" t="s">
        <v>3377</v>
      </c>
      <c r="C3380" s="3" t="s">
        <v>7488</v>
      </c>
      <c r="D3380">
        <v>550</v>
      </c>
      <c r="E3380">
        <v>592</v>
      </c>
      <c r="F3380" t="s">
        <v>8219</v>
      </c>
      <c r="G3380" t="s">
        <v>8225</v>
      </c>
      <c r="H3380" t="s">
        <v>8247</v>
      </c>
      <c r="I3380">
        <v>1409490480</v>
      </c>
      <c r="J3380" s="10">
        <f t="shared" si="208"/>
        <v>41882.547222222223</v>
      </c>
      <c r="K3380">
        <v>1407400306</v>
      </c>
      <c r="L3380" s="10">
        <f t="shared" si="209"/>
        <v>41858.355393518519</v>
      </c>
      <c r="M3380" t="b">
        <v>0</v>
      </c>
      <c r="N3380">
        <v>21</v>
      </c>
      <c r="O3380" t="b">
        <v>1</v>
      </c>
      <c r="P3380" t="s">
        <v>8271</v>
      </c>
      <c r="Q3380" s="5">
        <f t="shared" si="210"/>
        <v>1.0763636363636364</v>
      </c>
      <c r="R3380" s="6">
        <f t="shared" si="211"/>
        <v>28.19047619047619</v>
      </c>
      <c r="S3380" t="s">
        <v>8317</v>
      </c>
      <c r="T3380" t="s">
        <v>8318</v>
      </c>
    </row>
    <row r="3381" spans="1:20" ht="57.6" x14ac:dyDescent="0.3">
      <c r="A3381">
        <v>3379</v>
      </c>
      <c r="B3381" s="3" t="s">
        <v>3378</v>
      </c>
      <c r="C3381" s="3" t="s">
        <v>7489</v>
      </c>
      <c r="D3381">
        <v>2000</v>
      </c>
      <c r="E3381">
        <v>2073</v>
      </c>
      <c r="F3381" t="s">
        <v>8219</v>
      </c>
      <c r="G3381" t="s">
        <v>8225</v>
      </c>
      <c r="H3381" t="s">
        <v>8247</v>
      </c>
      <c r="I3381">
        <v>1440630000</v>
      </c>
      <c r="J3381" s="10">
        <f t="shared" si="208"/>
        <v>42242.958333333328</v>
      </c>
      <c r="K3381">
        <v>1439122800</v>
      </c>
      <c r="L3381" s="10">
        <f t="shared" si="209"/>
        <v>42225.513888888891</v>
      </c>
      <c r="M3381" t="b">
        <v>0</v>
      </c>
      <c r="N3381">
        <v>38</v>
      </c>
      <c r="O3381" t="b">
        <v>1</v>
      </c>
      <c r="P3381" t="s">
        <v>8271</v>
      </c>
      <c r="Q3381" s="5">
        <f t="shared" si="210"/>
        <v>1.0365</v>
      </c>
      <c r="R3381" s="6">
        <f t="shared" si="211"/>
        <v>54.55263157894737</v>
      </c>
      <c r="S3381" t="s">
        <v>8317</v>
      </c>
      <c r="T3381" t="s">
        <v>8318</v>
      </c>
    </row>
    <row r="3382" spans="1:20" ht="57.6" x14ac:dyDescent="0.3">
      <c r="A3382">
        <v>3380</v>
      </c>
      <c r="B3382" s="3" t="s">
        <v>3379</v>
      </c>
      <c r="C3382" s="3" t="s">
        <v>7490</v>
      </c>
      <c r="D3382">
        <v>3000</v>
      </c>
      <c r="E3382">
        <v>3133</v>
      </c>
      <c r="F3382" t="s">
        <v>8219</v>
      </c>
      <c r="G3382" t="s">
        <v>8224</v>
      </c>
      <c r="H3382" t="s">
        <v>8246</v>
      </c>
      <c r="I3382">
        <v>1417305178</v>
      </c>
      <c r="J3382" s="10">
        <f t="shared" si="208"/>
        <v>41972.995115740734</v>
      </c>
      <c r="K3382">
        <v>1414277578</v>
      </c>
      <c r="L3382" s="10">
        <f t="shared" si="209"/>
        <v>41937.95344907407</v>
      </c>
      <c r="M3382" t="b">
        <v>0</v>
      </c>
      <c r="N3382">
        <v>28</v>
      </c>
      <c r="O3382" t="b">
        <v>1</v>
      </c>
      <c r="P3382" t="s">
        <v>8271</v>
      </c>
      <c r="Q3382" s="5">
        <f t="shared" si="210"/>
        <v>1.0443333333333333</v>
      </c>
      <c r="R3382" s="6">
        <f t="shared" si="211"/>
        <v>111.89285714285714</v>
      </c>
      <c r="S3382" t="s">
        <v>8317</v>
      </c>
      <c r="T3382" t="s">
        <v>8318</v>
      </c>
    </row>
    <row r="3383" spans="1:20" ht="43.2" x14ac:dyDescent="0.3">
      <c r="A3383">
        <v>3381</v>
      </c>
      <c r="B3383" s="3" t="s">
        <v>3380</v>
      </c>
      <c r="C3383" s="3" t="s">
        <v>7491</v>
      </c>
      <c r="D3383">
        <v>4000</v>
      </c>
      <c r="E3383">
        <v>4090</v>
      </c>
      <c r="F3383" t="s">
        <v>8219</v>
      </c>
      <c r="G3383" t="s">
        <v>8224</v>
      </c>
      <c r="H3383" t="s">
        <v>8246</v>
      </c>
      <c r="I3383">
        <v>1426044383</v>
      </c>
      <c r="J3383" s="10">
        <f t="shared" si="208"/>
        <v>42074.143321759257</v>
      </c>
      <c r="K3383">
        <v>1423455983</v>
      </c>
      <c r="L3383" s="10">
        <f t="shared" si="209"/>
        <v>42044.184988425928</v>
      </c>
      <c r="M3383" t="b">
        <v>0</v>
      </c>
      <c r="N3383">
        <v>48</v>
      </c>
      <c r="O3383" t="b">
        <v>1</v>
      </c>
      <c r="P3383" t="s">
        <v>8271</v>
      </c>
      <c r="Q3383" s="5">
        <f t="shared" si="210"/>
        <v>1.0225</v>
      </c>
      <c r="R3383" s="6">
        <f t="shared" si="211"/>
        <v>85.208333333333329</v>
      </c>
      <c r="S3383" t="s">
        <v>8317</v>
      </c>
      <c r="T3383" t="s">
        <v>8318</v>
      </c>
    </row>
    <row r="3384" spans="1:20" ht="43.2" x14ac:dyDescent="0.3">
      <c r="A3384">
        <v>3382</v>
      </c>
      <c r="B3384" s="3" t="s">
        <v>3381</v>
      </c>
      <c r="C3384" s="3" t="s">
        <v>7492</v>
      </c>
      <c r="D3384">
        <v>3500</v>
      </c>
      <c r="E3384">
        <v>3526</v>
      </c>
      <c r="F3384" t="s">
        <v>8219</v>
      </c>
      <c r="G3384" t="s">
        <v>8225</v>
      </c>
      <c r="H3384" t="s">
        <v>8247</v>
      </c>
      <c r="I3384">
        <v>1470092340</v>
      </c>
      <c r="J3384" s="10">
        <f t="shared" si="208"/>
        <v>42583.957638888889</v>
      </c>
      <c r="K3384">
        <v>1467973256</v>
      </c>
      <c r="L3384" s="10">
        <f t="shared" si="209"/>
        <v>42559.431203703702</v>
      </c>
      <c r="M3384" t="b">
        <v>0</v>
      </c>
      <c r="N3384">
        <v>46</v>
      </c>
      <c r="O3384" t="b">
        <v>1</v>
      </c>
      <c r="P3384" t="s">
        <v>8271</v>
      </c>
      <c r="Q3384" s="5">
        <f t="shared" si="210"/>
        <v>1.0074285714285713</v>
      </c>
      <c r="R3384" s="6">
        <f t="shared" si="211"/>
        <v>76.652173913043484</v>
      </c>
      <c r="S3384" t="s">
        <v>8317</v>
      </c>
      <c r="T3384" t="s">
        <v>8318</v>
      </c>
    </row>
    <row r="3385" spans="1:20" ht="43.2" x14ac:dyDescent="0.3">
      <c r="A3385">
        <v>3383</v>
      </c>
      <c r="B3385" s="3" t="s">
        <v>3382</v>
      </c>
      <c r="C3385" s="3" t="s">
        <v>7493</v>
      </c>
      <c r="D3385">
        <v>1750</v>
      </c>
      <c r="E3385">
        <v>1955</v>
      </c>
      <c r="F3385" t="s">
        <v>8219</v>
      </c>
      <c r="G3385" t="s">
        <v>8224</v>
      </c>
      <c r="H3385" t="s">
        <v>8246</v>
      </c>
      <c r="I3385">
        <v>1466707620</v>
      </c>
      <c r="J3385" s="10">
        <f t="shared" si="208"/>
        <v>42544.782638888893</v>
      </c>
      <c r="K3385">
        <v>1464979620</v>
      </c>
      <c r="L3385" s="10">
        <f t="shared" si="209"/>
        <v>42524.782638888893</v>
      </c>
      <c r="M3385" t="b">
        <v>0</v>
      </c>
      <c r="N3385">
        <v>30</v>
      </c>
      <c r="O3385" t="b">
        <v>1</v>
      </c>
      <c r="P3385" t="s">
        <v>8271</v>
      </c>
      <c r="Q3385" s="5">
        <f t="shared" si="210"/>
        <v>1.1171428571428572</v>
      </c>
      <c r="R3385" s="6">
        <f t="shared" si="211"/>
        <v>65.166666666666671</v>
      </c>
      <c r="S3385" t="s">
        <v>8317</v>
      </c>
      <c r="T3385" t="s">
        <v>8318</v>
      </c>
    </row>
    <row r="3386" spans="1:20" ht="43.2" x14ac:dyDescent="0.3">
      <c r="A3386">
        <v>3384</v>
      </c>
      <c r="B3386" s="3" t="s">
        <v>3383</v>
      </c>
      <c r="C3386" s="3" t="s">
        <v>7494</v>
      </c>
      <c r="D3386">
        <v>6000</v>
      </c>
      <c r="E3386">
        <v>6000.66</v>
      </c>
      <c r="F3386" t="s">
        <v>8219</v>
      </c>
      <c r="G3386" t="s">
        <v>8224</v>
      </c>
      <c r="H3386" t="s">
        <v>8246</v>
      </c>
      <c r="I3386">
        <v>1448074800</v>
      </c>
      <c r="J3386" s="10">
        <f t="shared" si="208"/>
        <v>42329.125</v>
      </c>
      <c r="K3386">
        <v>1444874768</v>
      </c>
      <c r="L3386" s="10">
        <f t="shared" si="209"/>
        <v>42292.087592592594</v>
      </c>
      <c r="M3386" t="b">
        <v>0</v>
      </c>
      <c r="N3386">
        <v>64</v>
      </c>
      <c r="O3386" t="b">
        <v>1</v>
      </c>
      <c r="P3386" t="s">
        <v>8271</v>
      </c>
      <c r="Q3386" s="5">
        <f t="shared" si="210"/>
        <v>1.0001100000000001</v>
      </c>
      <c r="R3386" s="6">
        <f t="shared" si="211"/>
        <v>93.760312499999998</v>
      </c>
      <c r="S3386" t="s">
        <v>8317</v>
      </c>
      <c r="T3386" t="s">
        <v>8318</v>
      </c>
    </row>
    <row r="3387" spans="1:20" ht="57.6" x14ac:dyDescent="0.3">
      <c r="A3387">
        <v>3385</v>
      </c>
      <c r="B3387" s="3" t="s">
        <v>3384</v>
      </c>
      <c r="C3387" s="3" t="s">
        <v>7495</v>
      </c>
      <c r="D3387">
        <v>2000</v>
      </c>
      <c r="E3387">
        <v>2000</v>
      </c>
      <c r="F3387" t="s">
        <v>8219</v>
      </c>
      <c r="G3387" t="s">
        <v>8224</v>
      </c>
      <c r="H3387" t="s">
        <v>8246</v>
      </c>
      <c r="I3387">
        <v>1418244552</v>
      </c>
      <c r="J3387" s="10">
        <f t="shared" si="208"/>
        <v>41983.8675</v>
      </c>
      <c r="K3387">
        <v>1415652552</v>
      </c>
      <c r="L3387" s="10">
        <f t="shared" si="209"/>
        <v>41953.8675</v>
      </c>
      <c r="M3387" t="b">
        <v>0</v>
      </c>
      <c r="N3387">
        <v>15</v>
      </c>
      <c r="O3387" t="b">
        <v>1</v>
      </c>
      <c r="P3387" t="s">
        <v>8271</v>
      </c>
      <c r="Q3387" s="5">
        <f t="shared" si="210"/>
        <v>1</v>
      </c>
      <c r="R3387" s="6">
        <f t="shared" si="211"/>
        <v>133.33333333333334</v>
      </c>
      <c r="S3387" t="s">
        <v>8317</v>
      </c>
      <c r="T3387" t="s">
        <v>8318</v>
      </c>
    </row>
    <row r="3388" spans="1:20" ht="43.2" x14ac:dyDescent="0.3">
      <c r="A3388">
        <v>3386</v>
      </c>
      <c r="B3388" s="3" t="s">
        <v>3385</v>
      </c>
      <c r="C3388" s="3" t="s">
        <v>7496</v>
      </c>
      <c r="D3388">
        <v>2000</v>
      </c>
      <c r="E3388">
        <v>2100</v>
      </c>
      <c r="F3388" t="s">
        <v>8219</v>
      </c>
      <c r="G3388" t="s">
        <v>8224</v>
      </c>
      <c r="H3388" t="s">
        <v>8246</v>
      </c>
      <c r="I3388">
        <v>1417620506</v>
      </c>
      <c r="J3388" s="10">
        <f t="shared" si="208"/>
        <v>41976.644745370373</v>
      </c>
      <c r="K3388">
        <v>1415028506</v>
      </c>
      <c r="L3388" s="10">
        <f t="shared" si="209"/>
        <v>41946.644745370373</v>
      </c>
      <c r="M3388" t="b">
        <v>0</v>
      </c>
      <c r="N3388">
        <v>41</v>
      </c>
      <c r="O3388" t="b">
        <v>1</v>
      </c>
      <c r="P3388" t="s">
        <v>8271</v>
      </c>
      <c r="Q3388" s="5">
        <f t="shared" si="210"/>
        <v>1.05</v>
      </c>
      <c r="R3388" s="6">
        <f t="shared" si="211"/>
        <v>51.219512195121951</v>
      </c>
      <c r="S3388" t="s">
        <v>8317</v>
      </c>
      <c r="T3388" t="s">
        <v>8318</v>
      </c>
    </row>
    <row r="3389" spans="1:20" ht="57.6" x14ac:dyDescent="0.3">
      <c r="A3389">
        <v>3387</v>
      </c>
      <c r="B3389" s="3" t="s">
        <v>3386</v>
      </c>
      <c r="C3389" s="3" t="s">
        <v>7497</v>
      </c>
      <c r="D3389">
        <v>3000</v>
      </c>
      <c r="E3389">
        <v>3506</v>
      </c>
      <c r="F3389" t="s">
        <v>8219</v>
      </c>
      <c r="G3389" t="s">
        <v>8224</v>
      </c>
      <c r="H3389" t="s">
        <v>8246</v>
      </c>
      <c r="I3389">
        <v>1418581088</v>
      </c>
      <c r="J3389" s="10">
        <f t="shared" si="208"/>
        <v>41987.762592592597</v>
      </c>
      <c r="K3389">
        <v>1415125088</v>
      </c>
      <c r="L3389" s="10">
        <f t="shared" si="209"/>
        <v>41947.762592592589</v>
      </c>
      <c r="M3389" t="b">
        <v>0</v>
      </c>
      <c r="N3389">
        <v>35</v>
      </c>
      <c r="O3389" t="b">
        <v>1</v>
      </c>
      <c r="P3389" t="s">
        <v>8271</v>
      </c>
      <c r="Q3389" s="5">
        <f t="shared" si="210"/>
        <v>1.1686666666666667</v>
      </c>
      <c r="R3389" s="6">
        <f t="shared" si="211"/>
        <v>100.17142857142858</v>
      </c>
      <c r="S3389" t="s">
        <v>8317</v>
      </c>
      <c r="T3389" t="s">
        <v>8318</v>
      </c>
    </row>
    <row r="3390" spans="1:20" ht="57.6" x14ac:dyDescent="0.3">
      <c r="A3390">
        <v>3388</v>
      </c>
      <c r="B3390" s="3" t="s">
        <v>3387</v>
      </c>
      <c r="C3390" s="3" t="s">
        <v>7498</v>
      </c>
      <c r="D3390">
        <v>1500</v>
      </c>
      <c r="E3390">
        <v>1557</v>
      </c>
      <c r="F3390" t="s">
        <v>8219</v>
      </c>
      <c r="G3390" t="s">
        <v>8225</v>
      </c>
      <c r="H3390" t="s">
        <v>8247</v>
      </c>
      <c r="I3390">
        <v>1434625441</v>
      </c>
      <c r="J3390" s="10">
        <f t="shared" si="208"/>
        <v>42173.461122685185</v>
      </c>
      <c r="K3390">
        <v>1432033441</v>
      </c>
      <c r="L3390" s="10">
        <f t="shared" si="209"/>
        <v>42143.461122685185</v>
      </c>
      <c r="M3390" t="b">
        <v>0</v>
      </c>
      <c r="N3390">
        <v>45</v>
      </c>
      <c r="O3390" t="b">
        <v>1</v>
      </c>
      <c r="P3390" t="s">
        <v>8271</v>
      </c>
      <c r="Q3390" s="5">
        <f t="shared" si="210"/>
        <v>1.038</v>
      </c>
      <c r="R3390" s="6">
        <f t="shared" si="211"/>
        <v>34.6</v>
      </c>
      <c r="S3390" t="s">
        <v>8317</v>
      </c>
      <c r="T3390" t="s">
        <v>8318</v>
      </c>
    </row>
    <row r="3391" spans="1:20" ht="43.2" x14ac:dyDescent="0.3">
      <c r="A3391">
        <v>3389</v>
      </c>
      <c r="B3391" s="3" t="s">
        <v>3388</v>
      </c>
      <c r="C3391" s="3" t="s">
        <v>7499</v>
      </c>
      <c r="D3391">
        <v>10000</v>
      </c>
      <c r="E3391">
        <v>11450</v>
      </c>
      <c r="F3391" t="s">
        <v>8219</v>
      </c>
      <c r="G3391" t="s">
        <v>8224</v>
      </c>
      <c r="H3391" t="s">
        <v>8246</v>
      </c>
      <c r="I3391">
        <v>1464960682</v>
      </c>
      <c r="J3391" s="10">
        <f t="shared" si="208"/>
        <v>42524.563449074078</v>
      </c>
      <c r="K3391">
        <v>1462368682</v>
      </c>
      <c r="L3391" s="10">
        <f t="shared" si="209"/>
        <v>42494.563449074078</v>
      </c>
      <c r="M3391" t="b">
        <v>0</v>
      </c>
      <c r="N3391">
        <v>62</v>
      </c>
      <c r="O3391" t="b">
        <v>1</v>
      </c>
      <c r="P3391" t="s">
        <v>8271</v>
      </c>
      <c r="Q3391" s="5">
        <f t="shared" si="210"/>
        <v>1.145</v>
      </c>
      <c r="R3391" s="6">
        <f t="shared" si="211"/>
        <v>184.67741935483872</v>
      </c>
      <c r="S3391" t="s">
        <v>8317</v>
      </c>
      <c r="T3391" t="s">
        <v>8318</v>
      </c>
    </row>
    <row r="3392" spans="1:20" ht="57.6" x14ac:dyDescent="0.3">
      <c r="A3392">
        <v>3390</v>
      </c>
      <c r="B3392" s="3" t="s">
        <v>3389</v>
      </c>
      <c r="C3392" s="3" t="s">
        <v>7500</v>
      </c>
      <c r="D3392">
        <v>1500</v>
      </c>
      <c r="E3392">
        <v>1536</v>
      </c>
      <c r="F3392" t="s">
        <v>8219</v>
      </c>
      <c r="G3392" t="s">
        <v>8224</v>
      </c>
      <c r="H3392" t="s">
        <v>8246</v>
      </c>
      <c r="I3392">
        <v>1405017345</v>
      </c>
      <c r="J3392" s="10">
        <f t="shared" si="208"/>
        <v>41830.774826388886</v>
      </c>
      <c r="K3392">
        <v>1403721345</v>
      </c>
      <c r="L3392" s="10">
        <f t="shared" si="209"/>
        <v>41815.774826388886</v>
      </c>
      <c r="M3392" t="b">
        <v>0</v>
      </c>
      <c r="N3392">
        <v>22</v>
      </c>
      <c r="O3392" t="b">
        <v>1</v>
      </c>
      <c r="P3392" t="s">
        <v>8271</v>
      </c>
      <c r="Q3392" s="5">
        <f t="shared" si="210"/>
        <v>1.024</v>
      </c>
      <c r="R3392" s="6">
        <f t="shared" si="211"/>
        <v>69.818181818181813</v>
      </c>
      <c r="S3392" t="s">
        <v>8317</v>
      </c>
      <c r="T3392" t="s">
        <v>8318</v>
      </c>
    </row>
    <row r="3393" spans="1:20" ht="43.2" x14ac:dyDescent="0.3">
      <c r="A3393">
        <v>3391</v>
      </c>
      <c r="B3393" s="3" t="s">
        <v>3390</v>
      </c>
      <c r="C3393" s="3" t="s">
        <v>7501</v>
      </c>
      <c r="D3393">
        <v>500</v>
      </c>
      <c r="E3393">
        <v>1115</v>
      </c>
      <c r="F3393" t="s">
        <v>8219</v>
      </c>
      <c r="G3393" t="s">
        <v>8224</v>
      </c>
      <c r="H3393" t="s">
        <v>8246</v>
      </c>
      <c r="I3393">
        <v>1407536880</v>
      </c>
      <c r="J3393" s="10">
        <f t="shared" si="208"/>
        <v>41859.936111111114</v>
      </c>
      <c r="K3393">
        <v>1404997548</v>
      </c>
      <c r="L3393" s="10">
        <f t="shared" si="209"/>
        <v>41830.545694444445</v>
      </c>
      <c r="M3393" t="b">
        <v>0</v>
      </c>
      <c r="N3393">
        <v>18</v>
      </c>
      <c r="O3393" t="b">
        <v>1</v>
      </c>
      <c r="P3393" t="s">
        <v>8271</v>
      </c>
      <c r="Q3393" s="5">
        <f t="shared" si="210"/>
        <v>2.23</v>
      </c>
      <c r="R3393" s="6">
        <f t="shared" si="211"/>
        <v>61.944444444444443</v>
      </c>
      <c r="S3393" t="s">
        <v>8317</v>
      </c>
      <c r="T3393" t="s">
        <v>8318</v>
      </c>
    </row>
    <row r="3394" spans="1:20" ht="57.6" x14ac:dyDescent="0.3">
      <c r="A3394">
        <v>3392</v>
      </c>
      <c r="B3394" s="3" t="s">
        <v>3391</v>
      </c>
      <c r="C3394" s="3" t="s">
        <v>7502</v>
      </c>
      <c r="D3394">
        <v>500</v>
      </c>
      <c r="E3394">
        <v>500</v>
      </c>
      <c r="F3394" t="s">
        <v>8219</v>
      </c>
      <c r="G3394" t="s">
        <v>8225</v>
      </c>
      <c r="H3394" t="s">
        <v>8247</v>
      </c>
      <c r="I3394">
        <v>1462565855</v>
      </c>
      <c r="J3394" s="10">
        <f t="shared" si="208"/>
        <v>42496.845543981486</v>
      </c>
      <c r="K3394">
        <v>1458245855</v>
      </c>
      <c r="L3394" s="10">
        <f t="shared" si="209"/>
        <v>42446.845543981486</v>
      </c>
      <c r="M3394" t="b">
        <v>0</v>
      </c>
      <c r="N3394">
        <v>12</v>
      </c>
      <c r="O3394" t="b">
        <v>1</v>
      </c>
      <c r="P3394" t="s">
        <v>8271</v>
      </c>
      <c r="Q3394" s="5">
        <f t="shared" si="210"/>
        <v>1</v>
      </c>
      <c r="R3394" s="6">
        <f t="shared" si="211"/>
        <v>41.666666666666664</v>
      </c>
      <c r="S3394" t="s">
        <v>8317</v>
      </c>
      <c r="T3394" t="s">
        <v>8318</v>
      </c>
    </row>
    <row r="3395" spans="1:20" ht="43.2" x14ac:dyDescent="0.3">
      <c r="A3395">
        <v>3393</v>
      </c>
      <c r="B3395" s="3" t="s">
        <v>3392</v>
      </c>
      <c r="C3395" s="3" t="s">
        <v>7503</v>
      </c>
      <c r="D3395">
        <v>1500</v>
      </c>
      <c r="E3395">
        <v>1587</v>
      </c>
      <c r="F3395" t="s">
        <v>8219</v>
      </c>
      <c r="G3395" t="s">
        <v>8224</v>
      </c>
      <c r="H3395" t="s">
        <v>8246</v>
      </c>
      <c r="I3395">
        <v>1415234760</v>
      </c>
      <c r="J3395" s="10">
        <f t="shared" ref="J3395:J3458" si="212">(((I3395/60)/60)/24)+DATE(1970,1,1)</f>
        <v>41949.031944444447</v>
      </c>
      <c r="K3395">
        <v>1413065230</v>
      </c>
      <c r="L3395" s="10">
        <f t="shared" ref="L3395:L3458" si="213">(((K3395/60)/60)/24)+DATE(1970,1,1)</f>
        <v>41923.921643518523</v>
      </c>
      <c r="M3395" t="b">
        <v>0</v>
      </c>
      <c r="N3395">
        <v>44</v>
      </c>
      <c r="O3395" t="b">
        <v>1</v>
      </c>
      <c r="P3395" t="s">
        <v>8271</v>
      </c>
      <c r="Q3395" s="5">
        <f t="shared" ref="Q3395:Q3458" si="214">E3395/D3395</f>
        <v>1.0580000000000001</v>
      </c>
      <c r="R3395" s="6">
        <f t="shared" ref="R3395:R3458" si="215">E3395/N3395</f>
        <v>36.06818181818182</v>
      </c>
      <c r="S3395" t="s">
        <v>8317</v>
      </c>
      <c r="T3395" t="s">
        <v>8318</v>
      </c>
    </row>
    <row r="3396" spans="1:20" ht="43.2" x14ac:dyDescent="0.3">
      <c r="A3396">
        <v>3394</v>
      </c>
      <c r="B3396" s="3" t="s">
        <v>3393</v>
      </c>
      <c r="C3396" s="3" t="s">
        <v>7504</v>
      </c>
      <c r="D3396">
        <v>550</v>
      </c>
      <c r="E3396">
        <v>783</v>
      </c>
      <c r="F3396" t="s">
        <v>8219</v>
      </c>
      <c r="G3396" t="s">
        <v>8225</v>
      </c>
      <c r="H3396" t="s">
        <v>8247</v>
      </c>
      <c r="I3396">
        <v>1406470645</v>
      </c>
      <c r="J3396" s="10">
        <f t="shared" si="212"/>
        <v>41847.59542824074</v>
      </c>
      <c r="K3396">
        <v>1403878645</v>
      </c>
      <c r="L3396" s="10">
        <f t="shared" si="213"/>
        <v>41817.59542824074</v>
      </c>
      <c r="M3396" t="b">
        <v>0</v>
      </c>
      <c r="N3396">
        <v>27</v>
      </c>
      <c r="O3396" t="b">
        <v>1</v>
      </c>
      <c r="P3396" t="s">
        <v>8271</v>
      </c>
      <c r="Q3396" s="5">
        <f t="shared" si="214"/>
        <v>1.4236363636363636</v>
      </c>
      <c r="R3396" s="6">
        <f t="shared" si="215"/>
        <v>29</v>
      </c>
      <c r="S3396" t="s">
        <v>8317</v>
      </c>
      <c r="T3396" t="s">
        <v>8318</v>
      </c>
    </row>
    <row r="3397" spans="1:20" ht="28.8" x14ac:dyDescent="0.3">
      <c r="A3397">
        <v>3395</v>
      </c>
      <c r="B3397" s="3" t="s">
        <v>3394</v>
      </c>
      <c r="C3397" s="3" t="s">
        <v>7505</v>
      </c>
      <c r="D3397">
        <v>500</v>
      </c>
      <c r="E3397">
        <v>920</v>
      </c>
      <c r="F3397" t="s">
        <v>8219</v>
      </c>
      <c r="G3397" t="s">
        <v>8225</v>
      </c>
      <c r="H3397" t="s">
        <v>8247</v>
      </c>
      <c r="I3397">
        <v>1433009400</v>
      </c>
      <c r="J3397" s="10">
        <f t="shared" si="212"/>
        <v>42154.756944444445</v>
      </c>
      <c r="K3397">
        <v>1431795944</v>
      </c>
      <c r="L3397" s="10">
        <f t="shared" si="213"/>
        <v>42140.712314814817</v>
      </c>
      <c r="M3397" t="b">
        <v>0</v>
      </c>
      <c r="N3397">
        <v>38</v>
      </c>
      <c r="O3397" t="b">
        <v>1</v>
      </c>
      <c r="P3397" t="s">
        <v>8271</v>
      </c>
      <c r="Q3397" s="5">
        <f t="shared" si="214"/>
        <v>1.84</v>
      </c>
      <c r="R3397" s="6">
        <f t="shared" si="215"/>
        <v>24.210526315789473</v>
      </c>
      <c r="S3397" t="s">
        <v>8317</v>
      </c>
      <c r="T3397" t="s">
        <v>8318</v>
      </c>
    </row>
    <row r="3398" spans="1:20" ht="43.2" x14ac:dyDescent="0.3">
      <c r="A3398">
        <v>3396</v>
      </c>
      <c r="B3398" s="3" t="s">
        <v>3395</v>
      </c>
      <c r="C3398" s="3" t="s">
        <v>7506</v>
      </c>
      <c r="D3398">
        <v>1500</v>
      </c>
      <c r="E3398">
        <v>1565</v>
      </c>
      <c r="F3398" t="s">
        <v>8219</v>
      </c>
      <c r="G3398" t="s">
        <v>8224</v>
      </c>
      <c r="H3398" t="s">
        <v>8246</v>
      </c>
      <c r="I3398">
        <v>1401595140</v>
      </c>
      <c r="J3398" s="10">
        <f t="shared" si="212"/>
        <v>41791.165972222225</v>
      </c>
      <c r="K3398">
        <v>1399286589</v>
      </c>
      <c r="L3398" s="10">
        <f t="shared" si="213"/>
        <v>41764.44663194444</v>
      </c>
      <c r="M3398" t="b">
        <v>0</v>
      </c>
      <c r="N3398">
        <v>28</v>
      </c>
      <c r="O3398" t="b">
        <v>1</v>
      </c>
      <c r="P3398" t="s">
        <v>8271</v>
      </c>
      <c r="Q3398" s="5">
        <f t="shared" si="214"/>
        <v>1.0433333333333332</v>
      </c>
      <c r="R3398" s="6">
        <f t="shared" si="215"/>
        <v>55.892857142857146</v>
      </c>
      <c r="S3398" t="s">
        <v>8317</v>
      </c>
      <c r="T3398" t="s">
        <v>8318</v>
      </c>
    </row>
    <row r="3399" spans="1:20" ht="28.8" x14ac:dyDescent="0.3">
      <c r="A3399">
        <v>3397</v>
      </c>
      <c r="B3399" s="3" t="s">
        <v>3396</v>
      </c>
      <c r="C3399" s="3" t="s">
        <v>7507</v>
      </c>
      <c r="D3399">
        <v>250</v>
      </c>
      <c r="E3399">
        <v>280</v>
      </c>
      <c r="F3399" t="s">
        <v>8219</v>
      </c>
      <c r="G3399" t="s">
        <v>8225</v>
      </c>
      <c r="H3399" t="s">
        <v>8247</v>
      </c>
      <c r="I3399">
        <v>1455832800</v>
      </c>
      <c r="J3399" s="10">
        <f t="shared" si="212"/>
        <v>42418.916666666672</v>
      </c>
      <c r="K3399">
        <v>1452338929</v>
      </c>
      <c r="L3399" s="10">
        <f t="shared" si="213"/>
        <v>42378.478344907402</v>
      </c>
      <c r="M3399" t="b">
        <v>0</v>
      </c>
      <c r="N3399">
        <v>24</v>
      </c>
      <c r="O3399" t="b">
        <v>1</v>
      </c>
      <c r="P3399" t="s">
        <v>8271</v>
      </c>
      <c r="Q3399" s="5">
        <f t="shared" si="214"/>
        <v>1.1200000000000001</v>
      </c>
      <c r="R3399" s="6">
        <f t="shared" si="215"/>
        <v>11.666666666666666</v>
      </c>
      <c r="S3399" t="s">
        <v>8317</v>
      </c>
      <c r="T3399" t="s">
        <v>8318</v>
      </c>
    </row>
    <row r="3400" spans="1:20" ht="43.2" x14ac:dyDescent="0.3">
      <c r="A3400">
        <v>3398</v>
      </c>
      <c r="B3400" s="3" t="s">
        <v>3397</v>
      </c>
      <c r="C3400" s="3" t="s">
        <v>7508</v>
      </c>
      <c r="D3400">
        <v>4000</v>
      </c>
      <c r="E3400">
        <v>4443</v>
      </c>
      <c r="F3400" t="s">
        <v>8219</v>
      </c>
      <c r="G3400" t="s">
        <v>8224</v>
      </c>
      <c r="H3400" t="s">
        <v>8246</v>
      </c>
      <c r="I3400">
        <v>1416589200</v>
      </c>
      <c r="J3400" s="10">
        <f t="shared" si="212"/>
        <v>41964.708333333328</v>
      </c>
      <c r="K3400">
        <v>1414605776</v>
      </c>
      <c r="L3400" s="10">
        <f t="shared" si="213"/>
        <v>41941.75203703704</v>
      </c>
      <c r="M3400" t="b">
        <v>0</v>
      </c>
      <c r="N3400">
        <v>65</v>
      </c>
      <c r="O3400" t="b">
        <v>1</v>
      </c>
      <c r="P3400" t="s">
        <v>8271</v>
      </c>
      <c r="Q3400" s="5">
        <f t="shared" si="214"/>
        <v>1.1107499999999999</v>
      </c>
      <c r="R3400" s="6">
        <f t="shared" si="215"/>
        <v>68.353846153846149</v>
      </c>
      <c r="S3400" t="s">
        <v>8317</v>
      </c>
      <c r="T3400" t="s">
        <v>8318</v>
      </c>
    </row>
    <row r="3401" spans="1:20" ht="43.2" x14ac:dyDescent="0.3">
      <c r="A3401">
        <v>3399</v>
      </c>
      <c r="B3401" s="3" t="s">
        <v>3398</v>
      </c>
      <c r="C3401" s="3" t="s">
        <v>7509</v>
      </c>
      <c r="D3401">
        <v>1200</v>
      </c>
      <c r="E3401">
        <v>1245</v>
      </c>
      <c r="F3401" t="s">
        <v>8219</v>
      </c>
      <c r="G3401" t="s">
        <v>8225</v>
      </c>
      <c r="H3401" t="s">
        <v>8247</v>
      </c>
      <c r="I3401">
        <v>1424556325</v>
      </c>
      <c r="J3401" s="10">
        <f t="shared" si="212"/>
        <v>42056.920428240745</v>
      </c>
      <c r="K3401">
        <v>1421964325</v>
      </c>
      <c r="L3401" s="10">
        <f t="shared" si="213"/>
        <v>42026.920428240745</v>
      </c>
      <c r="M3401" t="b">
        <v>0</v>
      </c>
      <c r="N3401">
        <v>46</v>
      </c>
      <c r="O3401" t="b">
        <v>1</v>
      </c>
      <c r="P3401" t="s">
        <v>8271</v>
      </c>
      <c r="Q3401" s="5">
        <f t="shared" si="214"/>
        <v>1.0375000000000001</v>
      </c>
      <c r="R3401" s="6">
        <f t="shared" si="215"/>
        <v>27.065217391304348</v>
      </c>
      <c r="S3401" t="s">
        <v>8317</v>
      </c>
      <c r="T3401" t="s">
        <v>8318</v>
      </c>
    </row>
    <row r="3402" spans="1:20" ht="43.2" x14ac:dyDescent="0.3">
      <c r="A3402">
        <v>3400</v>
      </c>
      <c r="B3402" s="3" t="s">
        <v>3399</v>
      </c>
      <c r="C3402" s="3" t="s">
        <v>7510</v>
      </c>
      <c r="D3402">
        <v>10000</v>
      </c>
      <c r="E3402">
        <v>10041</v>
      </c>
      <c r="F3402" t="s">
        <v>8219</v>
      </c>
      <c r="G3402" t="s">
        <v>8224</v>
      </c>
      <c r="H3402" t="s">
        <v>8246</v>
      </c>
      <c r="I3402">
        <v>1409266414</v>
      </c>
      <c r="J3402" s="10">
        <f t="shared" si="212"/>
        <v>41879.953865740739</v>
      </c>
      <c r="K3402">
        <v>1405378414</v>
      </c>
      <c r="L3402" s="10">
        <f t="shared" si="213"/>
        <v>41834.953865740739</v>
      </c>
      <c r="M3402" t="b">
        <v>0</v>
      </c>
      <c r="N3402">
        <v>85</v>
      </c>
      <c r="O3402" t="b">
        <v>1</v>
      </c>
      <c r="P3402" t="s">
        <v>8271</v>
      </c>
      <c r="Q3402" s="5">
        <f t="shared" si="214"/>
        <v>1.0041</v>
      </c>
      <c r="R3402" s="6">
        <f t="shared" si="215"/>
        <v>118.12941176470588</v>
      </c>
      <c r="S3402" t="s">
        <v>8317</v>
      </c>
      <c r="T3402" t="s">
        <v>8318</v>
      </c>
    </row>
    <row r="3403" spans="1:20" ht="57.6" x14ac:dyDescent="0.3">
      <c r="A3403">
        <v>3401</v>
      </c>
      <c r="B3403" s="3" t="s">
        <v>3400</v>
      </c>
      <c r="C3403" s="3" t="s">
        <v>7511</v>
      </c>
      <c r="D3403">
        <v>2900</v>
      </c>
      <c r="E3403">
        <v>2954</v>
      </c>
      <c r="F3403" t="s">
        <v>8219</v>
      </c>
      <c r="G3403" t="s">
        <v>8225</v>
      </c>
      <c r="H3403" t="s">
        <v>8247</v>
      </c>
      <c r="I3403">
        <v>1438968146</v>
      </c>
      <c r="J3403" s="10">
        <f t="shared" si="212"/>
        <v>42223.723912037036</v>
      </c>
      <c r="K3403">
        <v>1436376146</v>
      </c>
      <c r="L3403" s="10">
        <f t="shared" si="213"/>
        <v>42193.723912037036</v>
      </c>
      <c r="M3403" t="b">
        <v>0</v>
      </c>
      <c r="N3403">
        <v>66</v>
      </c>
      <c r="O3403" t="b">
        <v>1</v>
      </c>
      <c r="P3403" t="s">
        <v>8271</v>
      </c>
      <c r="Q3403" s="5">
        <f t="shared" si="214"/>
        <v>1.0186206896551724</v>
      </c>
      <c r="R3403" s="6">
        <f t="shared" si="215"/>
        <v>44.757575757575758</v>
      </c>
      <c r="S3403" t="s">
        <v>8317</v>
      </c>
      <c r="T3403" t="s">
        <v>8318</v>
      </c>
    </row>
    <row r="3404" spans="1:20" ht="43.2" x14ac:dyDescent="0.3">
      <c r="A3404">
        <v>3402</v>
      </c>
      <c r="B3404" s="3" t="s">
        <v>3401</v>
      </c>
      <c r="C3404" s="3" t="s">
        <v>7512</v>
      </c>
      <c r="D3404">
        <v>15000</v>
      </c>
      <c r="E3404">
        <v>16465</v>
      </c>
      <c r="F3404" t="s">
        <v>8219</v>
      </c>
      <c r="G3404" t="s">
        <v>8224</v>
      </c>
      <c r="H3404" t="s">
        <v>8246</v>
      </c>
      <c r="I3404">
        <v>1447295460</v>
      </c>
      <c r="J3404" s="10">
        <f t="shared" si="212"/>
        <v>42320.104861111111</v>
      </c>
      <c r="K3404">
        <v>1444747843</v>
      </c>
      <c r="L3404" s="10">
        <f t="shared" si="213"/>
        <v>42290.61855324074</v>
      </c>
      <c r="M3404" t="b">
        <v>0</v>
      </c>
      <c r="N3404">
        <v>165</v>
      </c>
      <c r="O3404" t="b">
        <v>1</v>
      </c>
      <c r="P3404" t="s">
        <v>8271</v>
      </c>
      <c r="Q3404" s="5">
        <f t="shared" si="214"/>
        <v>1.0976666666666666</v>
      </c>
      <c r="R3404" s="6">
        <f t="shared" si="215"/>
        <v>99.787878787878782</v>
      </c>
      <c r="S3404" t="s">
        <v>8317</v>
      </c>
      <c r="T3404" t="s">
        <v>8318</v>
      </c>
    </row>
    <row r="3405" spans="1:20" ht="43.2" x14ac:dyDescent="0.3">
      <c r="A3405">
        <v>3403</v>
      </c>
      <c r="B3405" s="3" t="s">
        <v>3402</v>
      </c>
      <c r="C3405" s="3" t="s">
        <v>7513</v>
      </c>
      <c r="D3405">
        <v>2000</v>
      </c>
      <c r="E3405">
        <v>2000</v>
      </c>
      <c r="F3405" t="s">
        <v>8219</v>
      </c>
      <c r="G3405" t="s">
        <v>8225</v>
      </c>
      <c r="H3405" t="s">
        <v>8247</v>
      </c>
      <c r="I3405">
        <v>1435230324</v>
      </c>
      <c r="J3405" s="10">
        <f t="shared" si="212"/>
        <v>42180.462083333332</v>
      </c>
      <c r="K3405">
        <v>1432638324</v>
      </c>
      <c r="L3405" s="10">
        <f t="shared" si="213"/>
        <v>42150.462083333332</v>
      </c>
      <c r="M3405" t="b">
        <v>0</v>
      </c>
      <c r="N3405">
        <v>17</v>
      </c>
      <c r="O3405" t="b">
        <v>1</v>
      </c>
      <c r="P3405" t="s">
        <v>8271</v>
      </c>
      <c r="Q3405" s="5">
        <f t="shared" si="214"/>
        <v>1</v>
      </c>
      <c r="R3405" s="6">
        <f t="shared" si="215"/>
        <v>117.64705882352941</v>
      </c>
      <c r="S3405" t="s">
        <v>8317</v>
      </c>
      <c r="T3405" t="s">
        <v>8318</v>
      </c>
    </row>
    <row r="3406" spans="1:20" ht="57.6" x14ac:dyDescent="0.3">
      <c r="A3406">
        <v>3404</v>
      </c>
      <c r="B3406" s="3" t="s">
        <v>3403</v>
      </c>
      <c r="C3406" s="3" t="s">
        <v>7514</v>
      </c>
      <c r="D3406">
        <v>500</v>
      </c>
      <c r="E3406">
        <v>610</v>
      </c>
      <c r="F3406" t="s">
        <v>8219</v>
      </c>
      <c r="G3406" t="s">
        <v>8224</v>
      </c>
      <c r="H3406" t="s">
        <v>8246</v>
      </c>
      <c r="I3406">
        <v>1434542702</v>
      </c>
      <c r="J3406" s="10">
        <f t="shared" si="212"/>
        <v>42172.503495370373</v>
      </c>
      <c r="K3406">
        <v>1432814702</v>
      </c>
      <c r="L3406" s="10">
        <f t="shared" si="213"/>
        <v>42152.503495370373</v>
      </c>
      <c r="M3406" t="b">
        <v>0</v>
      </c>
      <c r="N3406">
        <v>3</v>
      </c>
      <c r="O3406" t="b">
        <v>1</v>
      </c>
      <c r="P3406" t="s">
        <v>8271</v>
      </c>
      <c r="Q3406" s="5">
        <f t="shared" si="214"/>
        <v>1.22</v>
      </c>
      <c r="R3406" s="6">
        <f t="shared" si="215"/>
        <v>203.33333333333334</v>
      </c>
      <c r="S3406" t="s">
        <v>8317</v>
      </c>
      <c r="T3406" t="s">
        <v>8318</v>
      </c>
    </row>
    <row r="3407" spans="1:20" ht="43.2" x14ac:dyDescent="0.3">
      <c r="A3407">
        <v>3405</v>
      </c>
      <c r="B3407" s="3" t="s">
        <v>3404</v>
      </c>
      <c r="C3407" s="3" t="s">
        <v>7515</v>
      </c>
      <c r="D3407">
        <v>350</v>
      </c>
      <c r="E3407">
        <v>481.5</v>
      </c>
      <c r="F3407" t="s">
        <v>8219</v>
      </c>
      <c r="G3407" t="s">
        <v>8225</v>
      </c>
      <c r="H3407" t="s">
        <v>8247</v>
      </c>
      <c r="I3407">
        <v>1456876740</v>
      </c>
      <c r="J3407" s="10">
        <f t="shared" si="212"/>
        <v>42430.999305555553</v>
      </c>
      <c r="K3407">
        <v>1455063886</v>
      </c>
      <c r="L3407" s="10">
        <f t="shared" si="213"/>
        <v>42410.017199074078</v>
      </c>
      <c r="M3407" t="b">
        <v>0</v>
      </c>
      <c r="N3407">
        <v>17</v>
      </c>
      <c r="O3407" t="b">
        <v>1</v>
      </c>
      <c r="P3407" t="s">
        <v>8271</v>
      </c>
      <c r="Q3407" s="5">
        <f t="shared" si="214"/>
        <v>1.3757142857142857</v>
      </c>
      <c r="R3407" s="6">
        <f t="shared" si="215"/>
        <v>28.323529411764707</v>
      </c>
      <c r="S3407" t="s">
        <v>8317</v>
      </c>
      <c r="T3407" t="s">
        <v>8318</v>
      </c>
    </row>
    <row r="3408" spans="1:20" ht="43.2" x14ac:dyDescent="0.3">
      <c r="A3408">
        <v>3406</v>
      </c>
      <c r="B3408" s="3" t="s">
        <v>3405</v>
      </c>
      <c r="C3408" s="3" t="s">
        <v>7516</v>
      </c>
      <c r="D3408">
        <v>10000</v>
      </c>
      <c r="E3408">
        <v>10031</v>
      </c>
      <c r="F3408" t="s">
        <v>8219</v>
      </c>
      <c r="G3408" t="s">
        <v>8224</v>
      </c>
      <c r="H3408" t="s">
        <v>8246</v>
      </c>
      <c r="I3408">
        <v>1405511376</v>
      </c>
      <c r="J3408" s="10">
        <f t="shared" si="212"/>
        <v>41836.492777777778</v>
      </c>
      <c r="K3408">
        <v>1401623376</v>
      </c>
      <c r="L3408" s="10">
        <f t="shared" si="213"/>
        <v>41791.492777777778</v>
      </c>
      <c r="M3408" t="b">
        <v>0</v>
      </c>
      <c r="N3408">
        <v>91</v>
      </c>
      <c r="O3408" t="b">
        <v>1</v>
      </c>
      <c r="P3408" t="s">
        <v>8271</v>
      </c>
      <c r="Q3408" s="5">
        <f t="shared" si="214"/>
        <v>1.0031000000000001</v>
      </c>
      <c r="R3408" s="6">
        <f t="shared" si="215"/>
        <v>110.23076923076923</v>
      </c>
      <c r="S3408" t="s">
        <v>8317</v>
      </c>
      <c r="T3408" t="s">
        <v>8318</v>
      </c>
    </row>
    <row r="3409" spans="1:20" ht="57.6" x14ac:dyDescent="0.3">
      <c r="A3409">
        <v>3407</v>
      </c>
      <c r="B3409" s="3" t="s">
        <v>3406</v>
      </c>
      <c r="C3409" s="3" t="s">
        <v>7517</v>
      </c>
      <c r="D3409">
        <v>2000</v>
      </c>
      <c r="E3409">
        <v>2142</v>
      </c>
      <c r="F3409" t="s">
        <v>8219</v>
      </c>
      <c r="G3409" t="s">
        <v>8225</v>
      </c>
      <c r="H3409" t="s">
        <v>8247</v>
      </c>
      <c r="I3409">
        <v>1404641289</v>
      </c>
      <c r="J3409" s="10">
        <f t="shared" si="212"/>
        <v>41826.422326388885</v>
      </c>
      <c r="K3409">
        <v>1402049289</v>
      </c>
      <c r="L3409" s="10">
        <f t="shared" si="213"/>
        <v>41796.422326388885</v>
      </c>
      <c r="M3409" t="b">
        <v>0</v>
      </c>
      <c r="N3409">
        <v>67</v>
      </c>
      <c r="O3409" t="b">
        <v>1</v>
      </c>
      <c r="P3409" t="s">
        <v>8271</v>
      </c>
      <c r="Q3409" s="5">
        <f t="shared" si="214"/>
        <v>1.071</v>
      </c>
      <c r="R3409" s="6">
        <f t="shared" si="215"/>
        <v>31.970149253731343</v>
      </c>
      <c r="S3409" t="s">
        <v>8317</v>
      </c>
      <c r="T3409" t="s">
        <v>8318</v>
      </c>
    </row>
    <row r="3410" spans="1:20" ht="43.2" x14ac:dyDescent="0.3">
      <c r="A3410">
        <v>3408</v>
      </c>
      <c r="B3410" s="3" t="s">
        <v>3407</v>
      </c>
      <c r="C3410" s="3" t="s">
        <v>7518</v>
      </c>
      <c r="D3410">
        <v>500</v>
      </c>
      <c r="E3410">
        <v>1055</v>
      </c>
      <c r="F3410" t="s">
        <v>8219</v>
      </c>
      <c r="G3410" t="s">
        <v>8224</v>
      </c>
      <c r="H3410" t="s">
        <v>8246</v>
      </c>
      <c r="I3410">
        <v>1405727304</v>
      </c>
      <c r="J3410" s="10">
        <f t="shared" si="212"/>
        <v>41838.991944444446</v>
      </c>
      <c r="K3410">
        <v>1403135304</v>
      </c>
      <c r="L3410" s="10">
        <f t="shared" si="213"/>
        <v>41808.991944444446</v>
      </c>
      <c r="M3410" t="b">
        <v>0</v>
      </c>
      <c r="N3410">
        <v>18</v>
      </c>
      <c r="O3410" t="b">
        <v>1</v>
      </c>
      <c r="P3410" t="s">
        <v>8271</v>
      </c>
      <c r="Q3410" s="5">
        <f t="shared" si="214"/>
        <v>2.11</v>
      </c>
      <c r="R3410" s="6">
        <f t="shared" si="215"/>
        <v>58.611111111111114</v>
      </c>
      <c r="S3410" t="s">
        <v>8317</v>
      </c>
      <c r="T3410" t="s">
        <v>8318</v>
      </c>
    </row>
    <row r="3411" spans="1:20" ht="43.2" x14ac:dyDescent="0.3">
      <c r="A3411">
        <v>3409</v>
      </c>
      <c r="B3411" s="3" t="s">
        <v>3408</v>
      </c>
      <c r="C3411" s="3" t="s">
        <v>7519</v>
      </c>
      <c r="D3411">
        <v>500</v>
      </c>
      <c r="E3411">
        <v>618</v>
      </c>
      <c r="F3411" t="s">
        <v>8219</v>
      </c>
      <c r="G3411" t="s">
        <v>8225</v>
      </c>
      <c r="H3411" t="s">
        <v>8247</v>
      </c>
      <c r="I3411">
        <v>1469998680</v>
      </c>
      <c r="J3411" s="10">
        <f t="shared" si="212"/>
        <v>42582.873611111107</v>
      </c>
      <c r="K3411">
        <v>1466710358</v>
      </c>
      <c r="L3411" s="10">
        <f t="shared" si="213"/>
        <v>42544.814328703709</v>
      </c>
      <c r="M3411" t="b">
        <v>0</v>
      </c>
      <c r="N3411">
        <v>21</v>
      </c>
      <c r="O3411" t="b">
        <v>1</v>
      </c>
      <c r="P3411" t="s">
        <v>8271</v>
      </c>
      <c r="Q3411" s="5">
        <f t="shared" si="214"/>
        <v>1.236</v>
      </c>
      <c r="R3411" s="6">
        <f t="shared" si="215"/>
        <v>29.428571428571427</v>
      </c>
      <c r="S3411" t="s">
        <v>8317</v>
      </c>
      <c r="T3411" t="s">
        <v>8318</v>
      </c>
    </row>
    <row r="3412" spans="1:20" ht="43.2" x14ac:dyDescent="0.3">
      <c r="A3412">
        <v>3410</v>
      </c>
      <c r="B3412" s="3" t="s">
        <v>3409</v>
      </c>
      <c r="C3412" s="3" t="s">
        <v>7520</v>
      </c>
      <c r="D3412">
        <v>3000</v>
      </c>
      <c r="E3412">
        <v>3255</v>
      </c>
      <c r="F3412" t="s">
        <v>8219</v>
      </c>
      <c r="G3412" t="s">
        <v>8224</v>
      </c>
      <c r="H3412" t="s">
        <v>8246</v>
      </c>
      <c r="I3412">
        <v>1465196400</v>
      </c>
      <c r="J3412" s="10">
        <f t="shared" si="212"/>
        <v>42527.291666666672</v>
      </c>
      <c r="K3412">
        <v>1462841990</v>
      </c>
      <c r="L3412" s="10">
        <f t="shared" si="213"/>
        <v>42500.041550925926</v>
      </c>
      <c r="M3412" t="b">
        <v>0</v>
      </c>
      <c r="N3412">
        <v>40</v>
      </c>
      <c r="O3412" t="b">
        <v>1</v>
      </c>
      <c r="P3412" t="s">
        <v>8271</v>
      </c>
      <c r="Q3412" s="5">
        <f t="shared" si="214"/>
        <v>1.085</v>
      </c>
      <c r="R3412" s="6">
        <f t="shared" si="215"/>
        <v>81.375</v>
      </c>
      <c r="S3412" t="s">
        <v>8317</v>
      </c>
      <c r="T3412" t="s">
        <v>8318</v>
      </c>
    </row>
    <row r="3413" spans="1:20" ht="43.2" x14ac:dyDescent="0.3">
      <c r="A3413">
        <v>3411</v>
      </c>
      <c r="B3413" s="3" t="s">
        <v>3410</v>
      </c>
      <c r="C3413" s="3" t="s">
        <v>7521</v>
      </c>
      <c r="D3413">
        <v>15000</v>
      </c>
      <c r="E3413">
        <v>15535</v>
      </c>
      <c r="F3413" t="s">
        <v>8219</v>
      </c>
      <c r="G3413" t="s">
        <v>8224</v>
      </c>
      <c r="H3413" t="s">
        <v>8246</v>
      </c>
      <c r="I3413">
        <v>1444264372</v>
      </c>
      <c r="J3413" s="10">
        <f t="shared" si="212"/>
        <v>42285.022824074069</v>
      </c>
      <c r="K3413">
        <v>1442536372</v>
      </c>
      <c r="L3413" s="10">
        <f t="shared" si="213"/>
        <v>42265.022824074069</v>
      </c>
      <c r="M3413" t="b">
        <v>0</v>
      </c>
      <c r="N3413">
        <v>78</v>
      </c>
      <c r="O3413" t="b">
        <v>1</v>
      </c>
      <c r="P3413" t="s">
        <v>8271</v>
      </c>
      <c r="Q3413" s="5">
        <f t="shared" si="214"/>
        <v>1.0356666666666667</v>
      </c>
      <c r="R3413" s="6">
        <f t="shared" si="215"/>
        <v>199.16666666666666</v>
      </c>
      <c r="S3413" t="s">
        <v>8317</v>
      </c>
      <c r="T3413" t="s">
        <v>8318</v>
      </c>
    </row>
    <row r="3414" spans="1:20" ht="43.2" x14ac:dyDescent="0.3">
      <c r="A3414">
        <v>3412</v>
      </c>
      <c r="B3414" s="3" t="s">
        <v>3411</v>
      </c>
      <c r="C3414" s="3" t="s">
        <v>7522</v>
      </c>
      <c r="D3414">
        <v>3000</v>
      </c>
      <c r="E3414">
        <v>3000</v>
      </c>
      <c r="F3414" t="s">
        <v>8219</v>
      </c>
      <c r="G3414" t="s">
        <v>8225</v>
      </c>
      <c r="H3414" t="s">
        <v>8247</v>
      </c>
      <c r="I3414">
        <v>1411858862</v>
      </c>
      <c r="J3414" s="10">
        <f t="shared" si="212"/>
        <v>41909.959050925929</v>
      </c>
      <c r="K3414">
        <v>1409266862</v>
      </c>
      <c r="L3414" s="10">
        <f t="shared" si="213"/>
        <v>41879.959050925929</v>
      </c>
      <c r="M3414" t="b">
        <v>0</v>
      </c>
      <c r="N3414">
        <v>26</v>
      </c>
      <c r="O3414" t="b">
        <v>1</v>
      </c>
      <c r="P3414" t="s">
        <v>8271</v>
      </c>
      <c r="Q3414" s="5">
        <f t="shared" si="214"/>
        <v>1</v>
      </c>
      <c r="R3414" s="6">
        <f t="shared" si="215"/>
        <v>115.38461538461539</v>
      </c>
      <c r="S3414" t="s">
        <v>8317</v>
      </c>
      <c r="T3414" t="s">
        <v>8318</v>
      </c>
    </row>
    <row r="3415" spans="1:20" ht="57.6" x14ac:dyDescent="0.3">
      <c r="A3415">
        <v>3413</v>
      </c>
      <c r="B3415" s="3" t="s">
        <v>3412</v>
      </c>
      <c r="C3415" s="3" t="s">
        <v>7523</v>
      </c>
      <c r="D3415">
        <v>500</v>
      </c>
      <c r="E3415">
        <v>650</v>
      </c>
      <c r="F3415" t="s">
        <v>8219</v>
      </c>
      <c r="G3415" t="s">
        <v>8224</v>
      </c>
      <c r="H3415" t="s">
        <v>8246</v>
      </c>
      <c r="I3415">
        <v>1425099540</v>
      </c>
      <c r="J3415" s="10">
        <f t="shared" si="212"/>
        <v>42063.207638888889</v>
      </c>
      <c r="K3415">
        <v>1424280938</v>
      </c>
      <c r="L3415" s="10">
        <f t="shared" si="213"/>
        <v>42053.733078703706</v>
      </c>
      <c r="M3415" t="b">
        <v>0</v>
      </c>
      <c r="N3415">
        <v>14</v>
      </c>
      <c r="O3415" t="b">
        <v>1</v>
      </c>
      <c r="P3415" t="s">
        <v>8271</v>
      </c>
      <c r="Q3415" s="5">
        <f t="shared" si="214"/>
        <v>1.3</v>
      </c>
      <c r="R3415" s="6">
        <f t="shared" si="215"/>
        <v>46.428571428571431</v>
      </c>
      <c r="S3415" t="s">
        <v>8317</v>
      </c>
      <c r="T3415" t="s">
        <v>8318</v>
      </c>
    </row>
    <row r="3416" spans="1:20" ht="43.2" x14ac:dyDescent="0.3">
      <c r="A3416">
        <v>3414</v>
      </c>
      <c r="B3416" s="3" t="s">
        <v>3413</v>
      </c>
      <c r="C3416" s="3" t="s">
        <v>7524</v>
      </c>
      <c r="D3416">
        <v>3000</v>
      </c>
      <c r="E3416">
        <v>3105</v>
      </c>
      <c r="F3416" t="s">
        <v>8219</v>
      </c>
      <c r="G3416" t="s">
        <v>8224</v>
      </c>
      <c r="H3416" t="s">
        <v>8246</v>
      </c>
      <c r="I3416">
        <v>1480579140</v>
      </c>
      <c r="J3416" s="10">
        <f t="shared" si="212"/>
        <v>42705.332638888889</v>
      </c>
      <c r="K3416">
        <v>1478030325</v>
      </c>
      <c r="L3416" s="10">
        <f t="shared" si="213"/>
        <v>42675.832465277781</v>
      </c>
      <c r="M3416" t="b">
        <v>0</v>
      </c>
      <c r="N3416">
        <v>44</v>
      </c>
      <c r="O3416" t="b">
        <v>1</v>
      </c>
      <c r="P3416" t="s">
        <v>8271</v>
      </c>
      <c r="Q3416" s="5">
        <f t="shared" si="214"/>
        <v>1.0349999999999999</v>
      </c>
      <c r="R3416" s="6">
        <f t="shared" si="215"/>
        <v>70.568181818181813</v>
      </c>
      <c r="S3416" t="s">
        <v>8317</v>
      </c>
      <c r="T3416" t="s">
        <v>8318</v>
      </c>
    </row>
    <row r="3417" spans="1:20" ht="43.2" x14ac:dyDescent="0.3">
      <c r="A3417">
        <v>3415</v>
      </c>
      <c r="B3417" s="3" t="s">
        <v>3414</v>
      </c>
      <c r="C3417" s="3" t="s">
        <v>7525</v>
      </c>
      <c r="D3417">
        <v>200</v>
      </c>
      <c r="E3417">
        <v>200</v>
      </c>
      <c r="F3417" t="s">
        <v>8219</v>
      </c>
      <c r="G3417" t="s">
        <v>8224</v>
      </c>
      <c r="H3417" t="s">
        <v>8246</v>
      </c>
      <c r="I3417">
        <v>1460935800</v>
      </c>
      <c r="J3417" s="10">
        <f t="shared" si="212"/>
        <v>42477.979166666672</v>
      </c>
      <c r="K3417">
        <v>1459999656</v>
      </c>
      <c r="L3417" s="10">
        <f t="shared" si="213"/>
        <v>42467.144166666665</v>
      </c>
      <c r="M3417" t="b">
        <v>0</v>
      </c>
      <c r="N3417">
        <v>9</v>
      </c>
      <c r="O3417" t="b">
        <v>1</v>
      </c>
      <c r="P3417" t="s">
        <v>8271</v>
      </c>
      <c r="Q3417" s="5">
        <f t="shared" si="214"/>
        <v>1</v>
      </c>
      <c r="R3417" s="6">
        <f t="shared" si="215"/>
        <v>22.222222222222221</v>
      </c>
      <c r="S3417" t="s">
        <v>8317</v>
      </c>
      <c r="T3417" t="s">
        <v>8318</v>
      </c>
    </row>
    <row r="3418" spans="1:20" ht="57.6" x14ac:dyDescent="0.3">
      <c r="A3418">
        <v>3416</v>
      </c>
      <c r="B3418" s="3" t="s">
        <v>3415</v>
      </c>
      <c r="C3418" s="3" t="s">
        <v>7526</v>
      </c>
      <c r="D3418">
        <v>4000</v>
      </c>
      <c r="E3418">
        <v>4784</v>
      </c>
      <c r="F3418" t="s">
        <v>8219</v>
      </c>
      <c r="G3418" t="s">
        <v>8225</v>
      </c>
      <c r="H3418" t="s">
        <v>8247</v>
      </c>
      <c r="I3418">
        <v>1429813800</v>
      </c>
      <c r="J3418" s="10">
        <f t="shared" si="212"/>
        <v>42117.770833333328</v>
      </c>
      <c r="K3418">
        <v>1427363645</v>
      </c>
      <c r="L3418" s="10">
        <f t="shared" si="213"/>
        <v>42089.412557870368</v>
      </c>
      <c r="M3418" t="b">
        <v>0</v>
      </c>
      <c r="N3418">
        <v>30</v>
      </c>
      <c r="O3418" t="b">
        <v>1</v>
      </c>
      <c r="P3418" t="s">
        <v>8271</v>
      </c>
      <c r="Q3418" s="5">
        <f t="shared" si="214"/>
        <v>1.196</v>
      </c>
      <c r="R3418" s="6">
        <f t="shared" si="215"/>
        <v>159.46666666666667</v>
      </c>
      <c r="S3418" t="s">
        <v>8317</v>
      </c>
      <c r="T3418" t="s">
        <v>8318</v>
      </c>
    </row>
    <row r="3419" spans="1:20" ht="43.2" x14ac:dyDescent="0.3">
      <c r="A3419">
        <v>3417</v>
      </c>
      <c r="B3419" s="3" t="s">
        <v>3416</v>
      </c>
      <c r="C3419" s="3" t="s">
        <v>7527</v>
      </c>
      <c r="D3419">
        <v>1700</v>
      </c>
      <c r="E3419">
        <v>1700.01</v>
      </c>
      <c r="F3419" t="s">
        <v>8219</v>
      </c>
      <c r="G3419" t="s">
        <v>8224</v>
      </c>
      <c r="H3419" t="s">
        <v>8246</v>
      </c>
      <c r="I3419">
        <v>1414284180</v>
      </c>
      <c r="J3419" s="10">
        <f t="shared" si="212"/>
        <v>41938.029861111114</v>
      </c>
      <c r="K3419">
        <v>1410558948</v>
      </c>
      <c r="L3419" s="10">
        <f t="shared" si="213"/>
        <v>41894.91375</v>
      </c>
      <c r="M3419" t="b">
        <v>0</v>
      </c>
      <c r="N3419">
        <v>45</v>
      </c>
      <c r="O3419" t="b">
        <v>1</v>
      </c>
      <c r="P3419" t="s">
        <v>8271</v>
      </c>
      <c r="Q3419" s="5">
        <f t="shared" si="214"/>
        <v>1.0000058823529412</v>
      </c>
      <c r="R3419" s="6">
        <f t="shared" si="215"/>
        <v>37.777999999999999</v>
      </c>
      <c r="S3419" t="s">
        <v>8317</v>
      </c>
      <c r="T3419" t="s">
        <v>8318</v>
      </c>
    </row>
    <row r="3420" spans="1:20" ht="43.2" x14ac:dyDescent="0.3">
      <c r="A3420">
        <v>3418</v>
      </c>
      <c r="B3420" s="3" t="s">
        <v>3417</v>
      </c>
      <c r="C3420" s="3" t="s">
        <v>7528</v>
      </c>
      <c r="D3420">
        <v>4000</v>
      </c>
      <c r="E3420">
        <v>4035</v>
      </c>
      <c r="F3420" t="s">
        <v>8219</v>
      </c>
      <c r="G3420" t="s">
        <v>8224</v>
      </c>
      <c r="H3420" t="s">
        <v>8246</v>
      </c>
      <c r="I3420">
        <v>1400875307</v>
      </c>
      <c r="J3420" s="10">
        <f t="shared" si="212"/>
        <v>41782.83457175926</v>
      </c>
      <c r="K3420">
        <v>1398283307</v>
      </c>
      <c r="L3420" s="10">
        <f t="shared" si="213"/>
        <v>41752.83457175926</v>
      </c>
      <c r="M3420" t="b">
        <v>0</v>
      </c>
      <c r="N3420">
        <v>56</v>
      </c>
      <c r="O3420" t="b">
        <v>1</v>
      </c>
      <c r="P3420" t="s">
        <v>8271</v>
      </c>
      <c r="Q3420" s="5">
        <f t="shared" si="214"/>
        <v>1.00875</v>
      </c>
      <c r="R3420" s="6">
        <f t="shared" si="215"/>
        <v>72.053571428571431</v>
      </c>
      <c r="S3420" t="s">
        <v>8317</v>
      </c>
      <c r="T3420" t="s">
        <v>8318</v>
      </c>
    </row>
    <row r="3421" spans="1:20" ht="57.6" x14ac:dyDescent="0.3">
      <c r="A3421">
        <v>3419</v>
      </c>
      <c r="B3421" s="3" t="s">
        <v>3418</v>
      </c>
      <c r="C3421" s="3" t="s">
        <v>7529</v>
      </c>
      <c r="D3421">
        <v>2750</v>
      </c>
      <c r="E3421">
        <v>2930</v>
      </c>
      <c r="F3421" t="s">
        <v>8219</v>
      </c>
      <c r="G3421" t="s">
        <v>8241</v>
      </c>
      <c r="H3421" t="s">
        <v>8249</v>
      </c>
      <c r="I3421">
        <v>1459978200</v>
      </c>
      <c r="J3421" s="10">
        <f t="shared" si="212"/>
        <v>42466.895833333328</v>
      </c>
      <c r="K3421">
        <v>1458416585</v>
      </c>
      <c r="L3421" s="10">
        <f t="shared" si="213"/>
        <v>42448.821585648147</v>
      </c>
      <c r="M3421" t="b">
        <v>0</v>
      </c>
      <c r="N3421">
        <v>46</v>
      </c>
      <c r="O3421" t="b">
        <v>1</v>
      </c>
      <c r="P3421" t="s">
        <v>8271</v>
      </c>
      <c r="Q3421" s="5">
        <f t="shared" si="214"/>
        <v>1.0654545454545454</v>
      </c>
      <c r="R3421" s="6">
        <f t="shared" si="215"/>
        <v>63.695652173913047</v>
      </c>
      <c r="S3421" t="s">
        <v>8317</v>
      </c>
      <c r="T3421" t="s">
        <v>8318</v>
      </c>
    </row>
    <row r="3422" spans="1:20" ht="43.2" x14ac:dyDescent="0.3">
      <c r="A3422">
        <v>3420</v>
      </c>
      <c r="B3422" s="3" t="s">
        <v>3419</v>
      </c>
      <c r="C3422" s="3" t="s">
        <v>7530</v>
      </c>
      <c r="D3422">
        <v>700</v>
      </c>
      <c r="E3422">
        <v>966</v>
      </c>
      <c r="F3422" t="s">
        <v>8219</v>
      </c>
      <c r="G3422" t="s">
        <v>8225</v>
      </c>
      <c r="H3422" t="s">
        <v>8247</v>
      </c>
      <c r="I3422">
        <v>1455408000</v>
      </c>
      <c r="J3422" s="10">
        <f t="shared" si="212"/>
        <v>42414</v>
      </c>
      <c r="K3422">
        <v>1454638202</v>
      </c>
      <c r="L3422" s="10">
        <f t="shared" si="213"/>
        <v>42405.090300925927</v>
      </c>
      <c r="M3422" t="b">
        <v>0</v>
      </c>
      <c r="N3422">
        <v>34</v>
      </c>
      <c r="O3422" t="b">
        <v>1</v>
      </c>
      <c r="P3422" t="s">
        <v>8271</v>
      </c>
      <c r="Q3422" s="5">
        <f t="shared" si="214"/>
        <v>1.38</v>
      </c>
      <c r="R3422" s="6">
        <f t="shared" si="215"/>
        <v>28.411764705882351</v>
      </c>
      <c r="S3422" t="s">
        <v>8317</v>
      </c>
      <c r="T3422" t="s">
        <v>8318</v>
      </c>
    </row>
    <row r="3423" spans="1:20" ht="43.2" x14ac:dyDescent="0.3">
      <c r="A3423">
        <v>3421</v>
      </c>
      <c r="B3423" s="3" t="s">
        <v>3420</v>
      </c>
      <c r="C3423" s="3" t="s">
        <v>7531</v>
      </c>
      <c r="D3423">
        <v>10000</v>
      </c>
      <c r="E3423">
        <v>10115</v>
      </c>
      <c r="F3423" t="s">
        <v>8219</v>
      </c>
      <c r="G3423" t="s">
        <v>8224</v>
      </c>
      <c r="H3423" t="s">
        <v>8246</v>
      </c>
      <c r="I3423">
        <v>1425495563</v>
      </c>
      <c r="J3423" s="10">
        <f t="shared" si="212"/>
        <v>42067.791238425925</v>
      </c>
      <c r="K3423">
        <v>1422903563</v>
      </c>
      <c r="L3423" s="10">
        <f t="shared" si="213"/>
        <v>42037.791238425925</v>
      </c>
      <c r="M3423" t="b">
        <v>0</v>
      </c>
      <c r="N3423">
        <v>98</v>
      </c>
      <c r="O3423" t="b">
        <v>1</v>
      </c>
      <c r="P3423" t="s">
        <v>8271</v>
      </c>
      <c r="Q3423" s="5">
        <f t="shared" si="214"/>
        <v>1.0115000000000001</v>
      </c>
      <c r="R3423" s="6">
        <f t="shared" si="215"/>
        <v>103.21428571428571</v>
      </c>
      <c r="S3423" t="s">
        <v>8317</v>
      </c>
      <c r="T3423" t="s">
        <v>8318</v>
      </c>
    </row>
    <row r="3424" spans="1:20" ht="43.2" x14ac:dyDescent="0.3">
      <c r="A3424">
        <v>3422</v>
      </c>
      <c r="B3424" s="3" t="s">
        <v>3421</v>
      </c>
      <c r="C3424" s="3" t="s">
        <v>7532</v>
      </c>
      <c r="D3424">
        <v>3000</v>
      </c>
      <c r="E3424">
        <v>3273</v>
      </c>
      <c r="F3424" t="s">
        <v>8219</v>
      </c>
      <c r="G3424" t="s">
        <v>8225</v>
      </c>
      <c r="H3424" t="s">
        <v>8247</v>
      </c>
      <c r="I3424">
        <v>1450051200</v>
      </c>
      <c r="J3424" s="10">
        <f t="shared" si="212"/>
        <v>42352</v>
      </c>
      <c r="K3424">
        <v>1447594176</v>
      </c>
      <c r="L3424" s="10">
        <f t="shared" si="213"/>
        <v>42323.562222222223</v>
      </c>
      <c r="M3424" t="b">
        <v>0</v>
      </c>
      <c r="N3424">
        <v>46</v>
      </c>
      <c r="O3424" t="b">
        <v>1</v>
      </c>
      <c r="P3424" t="s">
        <v>8271</v>
      </c>
      <c r="Q3424" s="5">
        <f t="shared" si="214"/>
        <v>1.091</v>
      </c>
      <c r="R3424" s="6">
        <f t="shared" si="215"/>
        <v>71.152173913043484</v>
      </c>
      <c r="S3424" t="s">
        <v>8317</v>
      </c>
      <c r="T3424" t="s">
        <v>8318</v>
      </c>
    </row>
    <row r="3425" spans="1:20" ht="43.2" x14ac:dyDescent="0.3">
      <c r="A3425">
        <v>3423</v>
      </c>
      <c r="B3425" s="3" t="s">
        <v>3422</v>
      </c>
      <c r="C3425" s="3" t="s">
        <v>7533</v>
      </c>
      <c r="D3425">
        <v>250</v>
      </c>
      <c r="E3425">
        <v>350</v>
      </c>
      <c r="F3425" t="s">
        <v>8219</v>
      </c>
      <c r="G3425" t="s">
        <v>8224</v>
      </c>
      <c r="H3425" t="s">
        <v>8246</v>
      </c>
      <c r="I3425">
        <v>1429912341</v>
      </c>
      <c r="J3425" s="10">
        <f t="shared" si="212"/>
        <v>42118.911354166667</v>
      </c>
      <c r="K3425">
        <v>1427320341</v>
      </c>
      <c r="L3425" s="10">
        <f t="shared" si="213"/>
        <v>42088.911354166667</v>
      </c>
      <c r="M3425" t="b">
        <v>0</v>
      </c>
      <c r="N3425">
        <v>10</v>
      </c>
      <c r="O3425" t="b">
        <v>1</v>
      </c>
      <c r="P3425" t="s">
        <v>8271</v>
      </c>
      <c r="Q3425" s="5">
        <f t="shared" si="214"/>
        <v>1.4</v>
      </c>
      <c r="R3425" s="6">
        <f t="shared" si="215"/>
        <v>35</v>
      </c>
      <c r="S3425" t="s">
        <v>8317</v>
      </c>
      <c r="T3425" t="s">
        <v>8318</v>
      </c>
    </row>
    <row r="3426" spans="1:20" ht="43.2" x14ac:dyDescent="0.3">
      <c r="A3426">
        <v>3424</v>
      </c>
      <c r="B3426" s="3" t="s">
        <v>3423</v>
      </c>
      <c r="C3426" s="3" t="s">
        <v>7534</v>
      </c>
      <c r="D3426">
        <v>6000</v>
      </c>
      <c r="E3426">
        <v>6215</v>
      </c>
      <c r="F3426" t="s">
        <v>8219</v>
      </c>
      <c r="G3426" t="s">
        <v>8224</v>
      </c>
      <c r="H3426" t="s">
        <v>8246</v>
      </c>
      <c r="I3426">
        <v>1423119540</v>
      </c>
      <c r="J3426" s="10">
        <f t="shared" si="212"/>
        <v>42040.290972222225</v>
      </c>
      <c r="K3426">
        <v>1421252084</v>
      </c>
      <c r="L3426" s="10">
        <f t="shared" si="213"/>
        <v>42018.676898148144</v>
      </c>
      <c r="M3426" t="b">
        <v>0</v>
      </c>
      <c r="N3426">
        <v>76</v>
      </c>
      <c r="O3426" t="b">
        <v>1</v>
      </c>
      <c r="P3426" t="s">
        <v>8271</v>
      </c>
      <c r="Q3426" s="5">
        <f t="shared" si="214"/>
        <v>1.0358333333333334</v>
      </c>
      <c r="R3426" s="6">
        <f t="shared" si="215"/>
        <v>81.776315789473685</v>
      </c>
      <c r="S3426" t="s">
        <v>8317</v>
      </c>
      <c r="T3426" t="s">
        <v>8318</v>
      </c>
    </row>
    <row r="3427" spans="1:20" ht="43.2" x14ac:dyDescent="0.3">
      <c r="A3427">
        <v>3425</v>
      </c>
      <c r="B3427" s="3" t="s">
        <v>3424</v>
      </c>
      <c r="C3427" s="3" t="s">
        <v>7535</v>
      </c>
      <c r="D3427">
        <v>30000</v>
      </c>
      <c r="E3427">
        <v>30891.1</v>
      </c>
      <c r="F3427" t="s">
        <v>8219</v>
      </c>
      <c r="G3427" t="s">
        <v>8224</v>
      </c>
      <c r="H3427" t="s">
        <v>8246</v>
      </c>
      <c r="I3427">
        <v>1412434136</v>
      </c>
      <c r="J3427" s="10">
        <f t="shared" si="212"/>
        <v>41916.617314814815</v>
      </c>
      <c r="K3427">
        <v>1409669336</v>
      </c>
      <c r="L3427" s="10">
        <f t="shared" si="213"/>
        <v>41884.617314814815</v>
      </c>
      <c r="M3427" t="b">
        <v>0</v>
      </c>
      <c r="N3427">
        <v>104</v>
      </c>
      <c r="O3427" t="b">
        <v>1</v>
      </c>
      <c r="P3427" t="s">
        <v>8271</v>
      </c>
      <c r="Q3427" s="5">
        <f t="shared" si="214"/>
        <v>1.0297033333333332</v>
      </c>
      <c r="R3427" s="6">
        <f t="shared" si="215"/>
        <v>297.02980769230766</v>
      </c>
      <c r="S3427" t="s">
        <v>8317</v>
      </c>
      <c r="T3427" t="s">
        <v>8318</v>
      </c>
    </row>
    <row r="3428" spans="1:20" ht="43.2" x14ac:dyDescent="0.3">
      <c r="A3428">
        <v>3426</v>
      </c>
      <c r="B3428" s="3" t="s">
        <v>3425</v>
      </c>
      <c r="C3428" s="3" t="s">
        <v>7536</v>
      </c>
      <c r="D3428">
        <v>3750</v>
      </c>
      <c r="E3428">
        <v>4055</v>
      </c>
      <c r="F3428" t="s">
        <v>8219</v>
      </c>
      <c r="G3428" t="s">
        <v>8224</v>
      </c>
      <c r="H3428" t="s">
        <v>8246</v>
      </c>
      <c r="I3428">
        <v>1411264800</v>
      </c>
      <c r="J3428" s="10">
        <f t="shared" si="212"/>
        <v>41903.083333333336</v>
      </c>
      <c r="K3428">
        <v>1409620903</v>
      </c>
      <c r="L3428" s="10">
        <f t="shared" si="213"/>
        <v>41884.056747685187</v>
      </c>
      <c r="M3428" t="b">
        <v>0</v>
      </c>
      <c r="N3428">
        <v>87</v>
      </c>
      <c r="O3428" t="b">
        <v>1</v>
      </c>
      <c r="P3428" t="s">
        <v>8271</v>
      </c>
      <c r="Q3428" s="5">
        <f t="shared" si="214"/>
        <v>1.0813333333333333</v>
      </c>
      <c r="R3428" s="6">
        <f t="shared" si="215"/>
        <v>46.609195402298852</v>
      </c>
      <c r="S3428" t="s">
        <v>8317</v>
      </c>
      <c r="T3428" t="s">
        <v>8318</v>
      </c>
    </row>
    <row r="3429" spans="1:20" ht="43.2" x14ac:dyDescent="0.3">
      <c r="A3429">
        <v>3427</v>
      </c>
      <c r="B3429" s="3" t="s">
        <v>3426</v>
      </c>
      <c r="C3429" s="3" t="s">
        <v>7537</v>
      </c>
      <c r="D3429">
        <v>1500</v>
      </c>
      <c r="E3429">
        <v>1500</v>
      </c>
      <c r="F3429" t="s">
        <v>8219</v>
      </c>
      <c r="G3429" t="s">
        <v>8225</v>
      </c>
      <c r="H3429" t="s">
        <v>8247</v>
      </c>
      <c r="I3429">
        <v>1404314952</v>
      </c>
      <c r="J3429" s="10">
        <f t="shared" si="212"/>
        <v>41822.645277777774</v>
      </c>
      <c r="K3429">
        <v>1401722952</v>
      </c>
      <c r="L3429" s="10">
        <f t="shared" si="213"/>
        <v>41792.645277777774</v>
      </c>
      <c r="M3429" t="b">
        <v>0</v>
      </c>
      <c r="N3429">
        <v>29</v>
      </c>
      <c r="O3429" t="b">
        <v>1</v>
      </c>
      <c r="P3429" t="s">
        <v>8271</v>
      </c>
      <c r="Q3429" s="5">
        <f t="shared" si="214"/>
        <v>1</v>
      </c>
      <c r="R3429" s="6">
        <f t="shared" si="215"/>
        <v>51.724137931034484</v>
      </c>
      <c r="S3429" t="s">
        <v>8317</v>
      </c>
      <c r="T3429" t="s">
        <v>8318</v>
      </c>
    </row>
    <row r="3430" spans="1:20" ht="43.2" x14ac:dyDescent="0.3">
      <c r="A3430">
        <v>3428</v>
      </c>
      <c r="B3430" s="3" t="s">
        <v>3427</v>
      </c>
      <c r="C3430" s="3" t="s">
        <v>7538</v>
      </c>
      <c r="D3430">
        <v>2000</v>
      </c>
      <c r="E3430">
        <v>2055</v>
      </c>
      <c r="F3430" t="s">
        <v>8219</v>
      </c>
      <c r="G3430" t="s">
        <v>8225</v>
      </c>
      <c r="H3430" t="s">
        <v>8247</v>
      </c>
      <c r="I3430">
        <v>1425142800</v>
      </c>
      <c r="J3430" s="10">
        <f t="shared" si="212"/>
        <v>42063.708333333328</v>
      </c>
      <c r="K3430">
        <v>1422983847</v>
      </c>
      <c r="L3430" s="10">
        <f t="shared" si="213"/>
        <v>42038.720451388886</v>
      </c>
      <c r="M3430" t="b">
        <v>0</v>
      </c>
      <c r="N3430">
        <v>51</v>
      </c>
      <c r="O3430" t="b">
        <v>1</v>
      </c>
      <c r="P3430" t="s">
        <v>8271</v>
      </c>
      <c r="Q3430" s="5">
        <f t="shared" si="214"/>
        <v>1.0275000000000001</v>
      </c>
      <c r="R3430" s="6">
        <f t="shared" si="215"/>
        <v>40.294117647058826</v>
      </c>
      <c r="S3430" t="s">
        <v>8317</v>
      </c>
      <c r="T3430" t="s">
        <v>8318</v>
      </c>
    </row>
    <row r="3431" spans="1:20" ht="43.2" x14ac:dyDescent="0.3">
      <c r="A3431">
        <v>3429</v>
      </c>
      <c r="B3431" s="3" t="s">
        <v>3428</v>
      </c>
      <c r="C3431" s="3" t="s">
        <v>7539</v>
      </c>
      <c r="D3431">
        <v>150</v>
      </c>
      <c r="E3431">
        <v>195</v>
      </c>
      <c r="F3431" t="s">
        <v>8219</v>
      </c>
      <c r="G3431" t="s">
        <v>8225</v>
      </c>
      <c r="H3431" t="s">
        <v>8247</v>
      </c>
      <c r="I3431">
        <v>1478046661</v>
      </c>
      <c r="J3431" s="10">
        <f t="shared" si="212"/>
        <v>42676.021539351852</v>
      </c>
      <c r="K3431">
        <v>1476837061</v>
      </c>
      <c r="L3431" s="10">
        <f t="shared" si="213"/>
        <v>42662.021539351852</v>
      </c>
      <c r="M3431" t="b">
        <v>0</v>
      </c>
      <c r="N3431">
        <v>12</v>
      </c>
      <c r="O3431" t="b">
        <v>1</v>
      </c>
      <c r="P3431" t="s">
        <v>8271</v>
      </c>
      <c r="Q3431" s="5">
        <f t="shared" si="214"/>
        <v>1.3</v>
      </c>
      <c r="R3431" s="6">
        <f t="shared" si="215"/>
        <v>16.25</v>
      </c>
      <c r="S3431" t="s">
        <v>8317</v>
      </c>
      <c r="T3431" t="s">
        <v>8318</v>
      </c>
    </row>
    <row r="3432" spans="1:20" ht="43.2" x14ac:dyDescent="0.3">
      <c r="A3432">
        <v>3430</v>
      </c>
      <c r="B3432" s="3" t="s">
        <v>3429</v>
      </c>
      <c r="C3432" s="3" t="s">
        <v>7540</v>
      </c>
      <c r="D3432">
        <v>2000</v>
      </c>
      <c r="E3432">
        <v>2170.9899999999998</v>
      </c>
      <c r="F3432" t="s">
        <v>8219</v>
      </c>
      <c r="G3432" t="s">
        <v>8225</v>
      </c>
      <c r="H3432" t="s">
        <v>8247</v>
      </c>
      <c r="I3432">
        <v>1406760101</v>
      </c>
      <c r="J3432" s="10">
        <f t="shared" si="212"/>
        <v>41850.945613425924</v>
      </c>
      <c r="K3432">
        <v>1404168101</v>
      </c>
      <c r="L3432" s="10">
        <f t="shared" si="213"/>
        <v>41820.945613425924</v>
      </c>
      <c r="M3432" t="b">
        <v>0</v>
      </c>
      <c r="N3432">
        <v>72</v>
      </c>
      <c r="O3432" t="b">
        <v>1</v>
      </c>
      <c r="P3432" t="s">
        <v>8271</v>
      </c>
      <c r="Q3432" s="5">
        <f t="shared" si="214"/>
        <v>1.0854949999999999</v>
      </c>
      <c r="R3432" s="6">
        <f t="shared" si="215"/>
        <v>30.152638888888887</v>
      </c>
      <c r="S3432" t="s">
        <v>8317</v>
      </c>
      <c r="T3432" t="s">
        <v>8318</v>
      </c>
    </row>
    <row r="3433" spans="1:20" ht="43.2" x14ac:dyDescent="0.3">
      <c r="A3433">
        <v>3431</v>
      </c>
      <c r="B3433" s="3" t="s">
        <v>3430</v>
      </c>
      <c r="C3433" s="3" t="s">
        <v>7541</v>
      </c>
      <c r="D3433">
        <v>2000</v>
      </c>
      <c r="E3433">
        <v>2000</v>
      </c>
      <c r="F3433" t="s">
        <v>8219</v>
      </c>
      <c r="G3433" t="s">
        <v>8224</v>
      </c>
      <c r="H3433" t="s">
        <v>8246</v>
      </c>
      <c r="I3433">
        <v>1408383153</v>
      </c>
      <c r="J3433" s="10">
        <f t="shared" si="212"/>
        <v>41869.730937500004</v>
      </c>
      <c r="K3433">
        <v>1405791153</v>
      </c>
      <c r="L3433" s="10">
        <f t="shared" si="213"/>
        <v>41839.730937500004</v>
      </c>
      <c r="M3433" t="b">
        <v>0</v>
      </c>
      <c r="N3433">
        <v>21</v>
      </c>
      <c r="O3433" t="b">
        <v>1</v>
      </c>
      <c r="P3433" t="s">
        <v>8271</v>
      </c>
      <c r="Q3433" s="5">
        <f t="shared" si="214"/>
        <v>1</v>
      </c>
      <c r="R3433" s="6">
        <f t="shared" si="215"/>
        <v>95.238095238095241</v>
      </c>
      <c r="S3433" t="s">
        <v>8317</v>
      </c>
      <c r="T3433" t="s">
        <v>8318</v>
      </c>
    </row>
    <row r="3434" spans="1:20" ht="43.2" x14ac:dyDescent="0.3">
      <c r="A3434">
        <v>3432</v>
      </c>
      <c r="B3434" s="3" t="s">
        <v>3431</v>
      </c>
      <c r="C3434" s="3" t="s">
        <v>7542</v>
      </c>
      <c r="D3434">
        <v>2000</v>
      </c>
      <c r="E3434">
        <v>2193</v>
      </c>
      <c r="F3434" t="s">
        <v>8219</v>
      </c>
      <c r="G3434" t="s">
        <v>8224</v>
      </c>
      <c r="H3434" t="s">
        <v>8246</v>
      </c>
      <c r="I3434">
        <v>1454709600</v>
      </c>
      <c r="J3434" s="10">
        <f t="shared" si="212"/>
        <v>42405.916666666672</v>
      </c>
      <c r="K3434">
        <v>1452520614</v>
      </c>
      <c r="L3434" s="10">
        <f t="shared" si="213"/>
        <v>42380.581180555557</v>
      </c>
      <c r="M3434" t="b">
        <v>0</v>
      </c>
      <c r="N3434">
        <v>42</v>
      </c>
      <c r="O3434" t="b">
        <v>1</v>
      </c>
      <c r="P3434" t="s">
        <v>8271</v>
      </c>
      <c r="Q3434" s="5">
        <f t="shared" si="214"/>
        <v>1.0965</v>
      </c>
      <c r="R3434" s="6">
        <f t="shared" si="215"/>
        <v>52.214285714285715</v>
      </c>
      <c r="S3434" t="s">
        <v>8317</v>
      </c>
      <c r="T3434" t="s">
        <v>8318</v>
      </c>
    </row>
    <row r="3435" spans="1:20" ht="43.2" x14ac:dyDescent="0.3">
      <c r="A3435">
        <v>3433</v>
      </c>
      <c r="B3435" s="3" t="s">
        <v>3432</v>
      </c>
      <c r="C3435" s="3" t="s">
        <v>7543</v>
      </c>
      <c r="D3435">
        <v>9500</v>
      </c>
      <c r="E3435">
        <v>9525</v>
      </c>
      <c r="F3435" t="s">
        <v>8219</v>
      </c>
      <c r="G3435" t="s">
        <v>8224</v>
      </c>
      <c r="H3435" t="s">
        <v>8246</v>
      </c>
      <c r="I3435">
        <v>1402974000</v>
      </c>
      <c r="J3435" s="10">
        <f t="shared" si="212"/>
        <v>41807.125</v>
      </c>
      <c r="K3435">
        <v>1400290255</v>
      </c>
      <c r="L3435" s="10">
        <f t="shared" si="213"/>
        <v>41776.063136574077</v>
      </c>
      <c r="M3435" t="b">
        <v>0</v>
      </c>
      <c r="N3435">
        <v>71</v>
      </c>
      <c r="O3435" t="b">
        <v>1</v>
      </c>
      <c r="P3435" t="s">
        <v>8271</v>
      </c>
      <c r="Q3435" s="5">
        <f t="shared" si="214"/>
        <v>1.0026315789473683</v>
      </c>
      <c r="R3435" s="6">
        <f t="shared" si="215"/>
        <v>134.1549295774648</v>
      </c>
      <c r="S3435" t="s">
        <v>8317</v>
      </c>
      <c r="T3435" t="s">
        <v>8318</v>
      </c>
    </row>
    <row r="3436" spans="1:20" ht="43.2" x14ac:dyDescent="0.3">
      <c r="A3436">
        <v>3434</v>
      </c>
      <c r="B3436" s="3" t="s">
        <v>3433</v>
      </c>
      <c r="C3436" s="3" t="s">
        <v>7544</v>
      </c>
      <c r="D3436">
        <v>10000</v>
      </c>
      <c r="E3436">
        <v>10555</v>
      </c>
      <c r="F3436" t="s">
        <v>8219</v>
      </c>
      <c r="G3436" t="s">
        <v>8224</v>
      </c>
      <c r="H3436" t="s">
        <v>8246</v>
      </c>
      <c r="I3436">
        <v>1404983269</v>
      </c>
      <c r="J3436" s="10">
        <f t="shared" si="212"/>
        <v>41830.380428240744</v>
      </c>
      <c r="K3436">
        <v>1402391269</v>
      </c>
      <c r="L3436" s="10">
        <f t="shared" si="213"/>
        <v>41800.380428240744</v>
      </c>
      <c r="M3436" t="b">
        <v>0</v>
      </c>
      <c r="N3436">
        <v>168</v>
      </c>
      <c r="O3436" t="b">
        <v>1</v>
      </c>
      <c r="P3436" t="s">
        <v>8271</v>
      </c>
      <c r="Q3436" s="5">
        <f t="shared" si="214"/>
        <v>1.0555000000000001</v>
      </c>
      <c r="R3436" s="6">
        <f t="shared" si="215"/>
        <v>62.827380952380949</v>
      </c>
      <c r="S3436" t="s">
        <v>8317</v>
      </c>
      <c r="T3436" t="s">
        <v>8318</v>
      </c>
    </row>
    <row r="3437" spans="1:20" ht="43.2" x14ac:dyDescent="0.3">
      <c r="A3437">
        <v>3435</v>
      </c>
      <c r="B3437" s="3" t="s">
        <v>3434</v>
      </c>
      <c r="C3437" s="3" t="s">
        <v>7545</v>
      </c>
      <c r="D3437">
        <v>1000</v>
      </c>
      <c r="E3437">
        <v>1120</v>
      </c>
      <c r="F3437" t="s">
        <v>8219</v>
      </c>
      <c r="G3437" t="s">
        <v>8224</v>
      </c>
      <c r="H3437" t="s">
        <v>8246</v>
      </c>
      <c r="I3437">
        <v>1470538800</v>
      </c>
      <c r="J3437" s="10">
        <f t="shared" si="212"/>
        <v>42589.125</v>
      </c>
      <c r="K3437">
        <v>1469112493</v>
      </c>
      <c r="L3437" s="10">
        <f t="shared" si="213"/>
        <v>42572.61681712963</v>
      </c>
      <c r="M3437" t="b">
        <v>0</v>
      </c>
      <c r="N3437">
        <v>19</v>
      </c>
      <c r="O3437" t="b">
        <v>1</v>
      </c>
      <c r="P3437" t="s">
        <v>8271</v>
      </c>
      <c r="Q3437" s="5">
        <f t="shared" si="214"/>
        <v>1.1200000000000001</v>
      </c>
      <c r="R3437" s="6">
        <f t="shared" si="215"/>
        <v>58.94736842105263</v>
      </c>
      <c r="S3437" t="s">
        <v>8317</v>
      </c>
      <c r="T3437" t="s">
        <v>8318</v>
      </c>
    </row>
    <row r="3438" spans="1:20" ht="43.2" x14ac:dyDescent="0.3">
      <c r="A3438">
        <v>3436</v>
      </c>
      <c r="B3438" s="3" t="s">
        <v>3435</v>
      </c>
      <c r="C3438" s="3" t="s">
        <v>7546</v>
      </c>
      <c r="D3438">
        <v>5000</v>
      </c>
      <c r="E3438">
        <v>5295</v>
      </c>
      <c r="F3438" t="s">
        <v>8219</v>
      </c>
      <c r="G3438" t="s">
        <v>8224</v>
      </c>
      <c r="H3438" t="s">
        <v>8246</v>
      </c>
      <c r="I3438">
        <v>1408638480</v>
      </c>
      <c r="J3438" s="10">
        <f t="shared" si="212"/>
        <v>41872.686111111114</v>
      </c>
      <c r="K3438">
        <v>1406811593</v>
      </c>
      <c r="L3438" s="10">
        <f t="shared" si="213"/>
        <v>41851.541585648149</v>
      </c>
      <c r="M3438" t="b">
        <v>0</v>
      </c>
      <c r="N3438">
        <v>37</v>
      </c>
      <c r="O3438" t="b">
        <v>1</v>
      </c>
      <c r="P3438" t="s">
        <v>8271</v>
      </c>
      <c r="Q3438" s="5">
        <f t="shared" si="214"/>
        <v>1.0589999999999999</v>
      </c>
      <c r="R3438" s="6">
        <f t="shared" si="215"/>
        <v>143.1081081081081</v>
      </c>
      <c r="S3438" t="s">
        <v>8317</v>
      </c>
      <c r="T3438" t="s">
        <v>8318</v>
      </c>
    </row>
    <row r="3439" spans="1:20" ht="57.6" x14ac:dyDescent="0.3">
      <c r="A3439">
        <v>3437</v>
      </c>
      <c r="B3439" s="3" t="s">
        <v>3436</v>
      </c>
      <c r="C3439" s="3" t="s">
        <v>7547</v>
      </c>
      <c r="D3439">
        <v>3000</v>
      </c>
      <c r="E3439">
        <v>3030</v>
      </c>
      <c r="F3439" t="s">
        <v>8219</v>
      </c>
      <c r="G3439" t="s">
        <v>8224</v>
      </c>
      <c r="H3439" t="s">
        <v>8246</v>
      </c>
      <c r="I3439">
        <v>1440003820</v>
      </c>
      <c r="J3439" s="10">
        <f t="shared" si="212"/>
        <v>42235.710879629631</v>
      </c>
      <c r="K3439">
        <v>1437411820</v>
      </c>
      <c r="L3439" s="10">
        <f t="shared" si="213"/>
        <v>42205.710879629631</v>
      </c>
      <c r="M3439" t="b">
        <v>0</v>
      </c>
      <c r="N3439">
        <v>36</v>
      </c>
      <c r="O3439" t="b">
        <v>1</v>
      </c>
      <c r="P3439" t="s">
        <v>8271</v>
      </c>
      <c r="Q3439" s="5">
        <f t="shared" si="214"/>
        <v>1.01</v>
      </c>
      <c r="R3439" s="6">
        <f t="shared" si="215"/>
        <v>84.166666666666671</v>
      </c>
      <c r="S3439" t="s">
        <v>8317</v>
      </c>
      <c r="T3439" t="s">
        <v>8318</v>
      </c>
    </row>
    <row r="3440" spans="1:20" ht="43.2" x14ac:dyDescent="0.3">
      <c r="A3440">
        <v>3438</v>
      </c>
      <c r="B3440" s="3" t="s">
        <v>3437</v>
      </c>
      <c r="C3440" s="3" t="s">
        <v>7548</v>
      </c>
      <c r="D3440">
        <v>2500</v>
      </c>
      <c r="E3440">
        <v>2605</v>
      </c>
      <c r="F3440" t="s">
        <v>8219</v>
      </c>
      <c r="G3440" t="s">
        <v>8225</v>
      </c>
      <c r="H3440" t="s">
        <v>8247</v>
      </c>
      <c r="I3440">
        <v>1430600400</v>
      </c>
      <c r="J3440" s="10">
        <f t="shared" si="212"/>
        <v>42126.875</v>
      </c>
      <c r="K3440">
        <v>1428358567</v>
      </c>
      <c r="L3440" s="10">
        <f t="shared" si="213"/>
        <v>42100.927858796291</v>
      </c>
      <c r="M3440" t="b">
        <v>0</v>
      </c>
      <c r="N3440">
        <v>14</v>
      </c>
      <c r="O3440" t="b">
        <v>1</v>
      </c>
      <c r="P3440" t="s">
        <v>8271</v>
      </c>
      <c r="Q3440" s="5">
        <f t="shared" si="214"/>
        <v>1.042</v>
      </c>
      <c r="R3440" s="6">
        <f t="shared" si="215"/>
        <v>186.07142857142858</v>
      </c>
      <c r="S3440" t="s">
        <v>8317</v>
      </c>
      <c r="T3440" t="s">
        <v>8318</v>
      </c>
    </row>
    <row r="3441" spans="1:20" ht="28.8" x14ac:dyDescent="0.3">
      <c r="A3441">
        <v>3439</v>
      </c>
      <c r="B3441" s="3" t="s">
        <v>3438</v>
      </c>
      <c r="C3441" s="3" t="s">
        <v>7549</v>
      </c>
      <c r="D3441">
        <v>1200</v>
      </c>
      <c r="E3441">
        <v>1616.14</v>
      </c>
      <c r="F3441" t="s">
        <v>8219</v>
      </c>
      <c r="G3441" t="s">
        <v>8224</v>
      </c>
      <c r="H3441" t="s">
        <v>8246</v>
      </c>
      <c r="I3441">
        <v>1453179540</v>
      </c>
      <c r="J3441" s="10">
        <f t="shared" si="212"/>
        <v>42388.207638888889</v>
      </c>
      <c r="K3441">
        <v>1452030730</v>
      </c>
      <c r="L3441" s="10">
        <f t="shared" si="213"/>
        <v>42374.911226851851</v>
      </c>
      <c r="M3441" t="b">
        <v>0</v>
      </c>
      <c r="N3441">
        <v>18</v>
      </c>
      <c r="O3441" t="b">
        <v>1</v>
      </c>
      <c r="P3441" t="s">
        <v>8271</v>
      </c>
      <c r="Q3441" s="5">
        <f t="shared" si="214"/>
        <v>1.3467833333333334</v>
      </c>
      <c r="R3441" s="6">
        <f t="shared" si="215"/>
        <v>89.785555555555561</v>
      </c>
      <c r="S3441" t="s">
        <v>8317</v>
      </c>
      <c r="T3441" t="s">
        <v>8318</v>
      </c>
    </row>
    <row r="3442" spans="1:20" ht="43.2" x14ac:dyDescent="0.3">
      <c r="A3442">
        <v>3440</v>
      </c>
      <c r="B3442" s="3" t="s">
        <v>3439</v>
      </c>
      <c r="C3442" s="3" t="s">
        <v>7550</v>
      </c>
      <c r="D3442">
        <v>5000</v>
      </c>
      <c r="E3442">
        <v>5260.92</v>
      </c>
      <c r="F3442" t="s">
        <v>8219</v>
      </c>
      <c r="G3442" t="s">
        <v>8224</v>
      </c>
      <c r="H3442" t="s">
        <v>8246</v>
      </c>
      <c r="I3442">
        <v>1405095300</v>
      </c>
      <c r="J3442" s="10">
        <f t="shared" si="212"/>
        <v>41831.677083333336</v>
      </c>
      <c r="K3442">
        <v>1403146628</v>
      </c>
      <c r="L3442" s="10">
        <f t="shared" si="213"/>
        <v>41809.12300925926</v>
      </c>
      <c r="M3442" t="b">
        <v>0</v>
      </c>
      <c r="N3442">
        <v>82</v>
      </c>
      <c r="O3442" t="b">
        <v>1</v>
      </c>
      <c r="P3442" t="s">
        <v>8271</v>
      </c>
      <c r="Q3442" s="5">
        <f t="shared" si="214"/>
        <v>1.052184</v>
      </c>
      <c r="R3442" s="6">
        <f t="shared" si="215"/>
        <v>64.157560975609755</v>
      </c>
      <c r="S3442" t="s">
        <v>8317</v>
      </c>
      <c r="T3442" t="s">
        <v>8318</v>
      </c>
    </row>
    <row r="3443" spans="1:20" ht="43.2" x14ac:dyDescent="0.3">
      <c r="A3443">
        <v>3441</v>
      </c>
      <c r="B3443" s="3" t="s">
        <v>3440</v>
      </c>
      <c r="C3443" s="3" t="s">
        <v>7551</v>
      </c>
      <c r="D3443">
        <v>2500</v>
      </c>
      <c r="E3443">
        <v>2565</v>
      </c>
      <c r="F3443" t="s">
        <v>8219</v>
      </c>
      <c r="G3443" t="s">
        <v>8224</v>
      </c>
      <c r="H3443" t="s">
        <v>8246</v>
      </c>
      <c r="I3443">
        <v>1447445820</v>
      </c>
      <c r="J3443" s="10">
        <f t="shared" si="212"/>
        <v>42321.845138888893</v>
      </c>
      <c r="K3443">
        <v>1445077121</v>
      </c>
      <c r="L3443" s="10">
        <f t="shared" si="213"/>
        <v>42294.429641203707</v>
      </c>
      <c r="M3443" t="b">
        <v>0</v>
      </c>
      <c r="N3443">
        <v>43</v>
      </c>
      <c r="O3443" t="b">
        <v>1</v>
      </c>
      <c r="P3443" t="s">
        <v>8271</v>
      </c>
      <c r="Q3443" s="5">
        <f t="shared" si="214"/>
        <v>1.026</v>
      </c>
      <c r="R3443" s="6">
        <f t="shared" si="215"/>
        <v>59.651162790697676</v>
      </c>
      <c r="S3443" t="s">
        <v>8317</v>
      </c>
      <c r="T3443" t="s">
        <v>8318</v>
      </c>
    </row>
    <row r="3444" spans="1:20" ht="43.2" x14ac:dyDescent="0.3">
      <c r="A3444">
        <v>3442</v>
      </c>
      <c r="B3444" s="3" t="s">
        <v>3441</v>
      </c>
      <c r="C3444" s="3" t="s">
        <v>7552</v>
      </c>
      <c r="D3444">
        <v>250</v>
      </c>
      <c r="E3444">
        <v>250</v>
      </c>
      <c r="F3444" t="s">
        <v>8219</v>
      </c>
      <c r="G3444" t="s">
        <v>8224</v>
      </c>
      <c r="H3444" t="s">
        <v>8246</v>
      </c>
      <c r="I3444">
        <v>1433016672</v>
      </c>
      <c r="J3444" s="10">
        <f t="shared" si="212"/>
        <v>42154.841111111105</v>
      </c>
      <c r="K3444">
        <v>1430424672</v>
      </c>
      <c r="L3444" s="10">
        <f t="shared" si="213"/>
        <v>42124.841111111105</v>
      </c>
      <c r="M3444" t="b">
        <v>0</v>
      </c>
      <c r="N3444">
        <v>8</v>
      </c>
      <c r="O3444" t="b">
        <v>1</v>
      </c>
      <c r="P3444" t="s">
        <v>8271</v>
      </c>
      <c r="Q3444" s="5">
        <f t="shared" si="214"/>
        <v>1</v>
      </c>
      <c r="R3444" s="6">
        <f t="shared" si="215"/>
        <v>31.25</v>
      </c>
      <c r="S3444" t="s">
        <v>8317</v>
      </c>
      <c r="T3444" t="s">
        <v>8318</v>
      </c>
    </row>
    <row r="3445" spans="1:20" ht="43.2" x14ac:dyDescent="0.3">
      <c r="A3445">
        <v>3443</v>
      </c>
      <c r="B3445" s="3" t="s">
        <v>3442</v>
      </c>
      <c r="C3445" s="3" t="s">
        <v>7553</v>
      </c>
      <c r="D3445">
        <v>1000</v>
      </c>
      <c r="E3445">
        <v>1855</v>
      </c>
      <c r="F3445" t="s">
        <v>8219</v>
      </c>
      <c r="G3445" t="s">
        <v>8224</v>
      </c>
      <c r="H3445" t="s">
        <v>8246</v>
      </c>
      <c r="I3445">
        <v>1410266146</v>
      </c>
      <c r="J3445" s="10">
        <f t="shared" si="212"/>
        <v>41891.524837962963</v>
      </c>
      <c r="K3445">
        <v>1407674146</v>
      </c>
      <c r="L3445" s="10">
        <f t="shared" si="213"/>
        <v>41861.524837962963</v>
      </c>
      <c r="M3445" t="b">
        <v>0</v>
      </c>
      <c r="N3445">
        <v>45</v>
      </c>
      <c r="O3445" t="b">
        <v>1</v>
      </c>
      <c r="P3445" t="s">
        <v>8271</v>
      </c>
      <c r="Q3445" s="5">
        <f t="shared" si="214"/>
        <v>1.855</v>
      </c>
      <c r="R3445" s="6">
        <f t="shared" si="215"/>
        <v>41.222222222222221</v>
      </c>
      <c r="S3445" t="s">
        <v>8317</v>
      </c>
      <c r="T3445" t="s">
        <v>8318</v>
      </c>
    </row>
    <row r="3446" spans="1:20" ht="43.2" x14ac:dyDescent="0.3">
      <c r="A3446">
        <v>3444</v>
      </c>
      <c r="B3446" s="3" t="s">
        <v>3443</v>
      </c>
      <c r="C3446" s="3" t="s">
        <v>7554</v>
      </c>
      <c r="D3446">
        <v>300</v>
      </c>
      <c r="E3446">
        <v>867</v>
      </c>
      <c r="F3446" t="s">
        <v>8219</v>
      </c>
      <c r="G3446" t="s">
        <v>8226</v>
      </c>
      <c r="H3446" t="s">
        <v>8248</v>
      </c>
      <c r="I3446">
        <v>1465394340</v>
      </c>
      <c r="J3446" s="10">
        <f t="shared" si="212"/>
        <v>42529.582638888889</v>
      </c>
      <c r="K3446">
        <v>1464677986</v>
      </c>
      <c r="L3446" s="10">
        <f t="shared" si="213"/>
        <v>42521.291504629626</v>
      </c>
      <c r="M3446" t="b">
        <v>0</v>
      </c>
      <c r="N3446">
        <v>20</v>
      </c>
      <c r="O3446" t="b">
        <v>1</v>
      </c>
      <c r="P3446" t="s">
        <v>8271</v>
      </c>
      <c r="Q3446" s="5">
        <f t="shared" si="214"/>
        <v>2.89</v>
      </c>
      <c r="R3446" s="6">
        <f t="shared" si="215"/>
        <v>43.35</v>
      </c>
      <c r="S3446" t="s">
        <v>8317</v>
      </c>
      <c r="T3446" t="s">
        <v>8318</v>
      </c>
    </row>
    <row r="3447" spans="1:20" ht="43.2" x14ac:dyDescent="0.3">
      <c r="A3447">
        <v>3445</v>
      </c>
      <c r="B3447" s="3" t="s">
        <v>3444</v>
      </c>
      <c r="C3447" s="3" t="s">
        <v>7555</v>
      </c>
      <c r="D3447">
        <v>2000</v>
      </c>
      <c r="E3447">
        <v>2000</v>
      </c>
      <c r="F3447" t="s">
        <v>8219</v>
      </c>
      <c r="G3447" t="s">
        <v>8225</v>
      </c>
      <c r="H3447" t="s">
        <v>8247</v>
      </c>
      <c r="I3447">
        <v>1445604236</v>
      </c>
      <c r="J3447" s="10">
        <f t="shared" si="212"/>
        <v>42300.530509259261</v>
      </c>
      <c r="K3447">
        <v>1443185036</v>
      </c>
      <c r="L3447" s="10">
        <f t="shared" si="213"/>
        <v>42272.530509259261</v>
      </c>
      <c r="M3447" t="b">
        <v>0</v>
      </c>
      <c r="N3447">
        <v>31</v>
      </c>
      <c r="O3447" t="b">
        <v>1</v>
      </c>
      <c r="P3447" t="s">
        <v>8271</v>
      </c>
      <c r="Q3447" s="5">
        <f t="shared" si="214"/>
        <v>1</v>
      </c>
      <c r="R3447" s="6">
        <f t="shared" si="215"/>
        <v>64.516129032258064</v>
      </c>
      <c r="S3447" t="s">
        <v>8317</v>
      </c>
      <c r="T3447" t="s">
        <v>8318</v>
      </c>
    </row>
    <row r="3448" spans="1:20" ht="43.2" x14ac:dyDescent="0.3">
      <c r="A3448">
        <v>3446</v>
      </c>
      <c r="B3448" s="3" t="s">
        <v>3445</v>
      </c>
      <c r="C3448" s="3" t="s">
        <v>7556</v>
      </c>
      <c r="D3448">
        <v>1000</v>
      </c>
      <c r="E3448">
        <v>1082</v>
      </c>
      <c r="F3448" t="s">
        <v>8219</v>
      </c>
      <c r="G3448" t="s">
        <v>8225</v>
      </c>
      <c r="H3448" t="s">
        <v>8247</v>
      </c>
      <c r="I3448">
        <v>1423138800</v>
      </c>
      <c r="J3448" s="10">
        <f t="shared" si="212"/>
        <v>42040.513888888891</v>
      </c>
      <c r="K3448">
        <v>1421092725</v>
      </c>
      <c r="L3448" s="10">
        <f t="shared" si="213"/>
        <v>42016.832465277781</v>
      </c>
      <c r="M3448" t="b">
        <v>0</v>
      </c>
      <c r="N3448">
        <v>25</v>
      </c>
      <c r="O3448" t="b">
        <v>1</v>
      </c>
      <c r="P3448" t="s">
        <v>8271</v>
      </c>
      <c r="Q3448" s="5">
        <f t="shared" si="214"/>
        <v>1.0820000000000001</v>
      </c>
      <c r="R3448" s="6">
        <f t="shared" si="215"/>
        <v>43.28</v>
      </c>
      <c r="S3448" t="s">
        <v>8317</v>
      </c>
      <c r="T3448" t="s">
        <v>8318</v>
      </c>
    </row>
    <row r="3449" spans="1:20" ht="28.8" x14ac:dyDescent="0.3">
      <c r="A3449">
        <v>3447</v>
      </c>
      <c r="B3449" s="3" t="s">
        <v>3446</v>
      </c>
      <c r="C3449" s="3" t="s">
        <v>7557</v>
      </c>
      <c r="D3449">
        <v>1000</v>
      </c>
      <c r="E3449">
        <v>1078</v>
      </c>
      <c r="F3449" t="s">
        <v>8219</v>
      </c>
      <c r="G3449" t="s">
        <v>8224</v>
      </c>
      <c r="H3449" t="s">
        <v>8246</v>
      </c>
      <c r="I3449">
        <v>1458332412</v>
      </c>
      <c r="J3449" s="10">
        <f t="shared" si="212"/>
        <v>42447.847361111111</v>
      </c>
      <c r="K3449">
        <v>1454448012</v>
      </c>
      <c r="L3449" s="10">
        <f t="shared" si="213"/>
        <v>42402.889027777783</v>
      </c>
      <c r="M3449" t="b">
        <v>0</v>
      </c>
      <c r="N3449">
        <v>14</v>
      </c>
      <c r="O3449" t="b">
        <v>1</v>
      </c>
      <c r="P3449" t="s">
        <v>8271</v>
      </c>
      <c r="Q3449" s="5">
        <f t="shared" si="214"/>
        <v>1.0780000000000001</v>
      </c>
      <c r="R3449" s="6">
        <f t="shared" si="215"/>
        <v>77</v>
      </c>
      <c r="S3449" t="s">
        <v>8317</v>
      </c>
      <c r="T3449" t="s">
        <v>8318</v>
      </c>
    </row>
    <row r="3450" spans="1:20" ht="43.2" x14ac:dyDescent="0.3">
      <c r="A3450">
        <v>3448</v>
      </c>
      <c r="B3450" s="3" t="s">
        <v>3447</v>
      </c>
      <c r="C3450" s="3" t="s">
        <v>7558</v>
      </c>
      <c r="D3450">
        <v>2100</v>
      </c>
      <c r="E3450">
        <v>2305</v>
      </c>
      <c r="F3450" t="s">
        <v>8219</v>
      </c>
      <c r="G3450" t="s">
        <v>8224</v>
      </c>
      <c r="H3450" t="s">
        <v>8246</v>
      </c>
      <c r="I3450">
        <v>1418784689</v>
      </c>
      <c r="J3450" s="10">
        <f t="shared" si="212"/>
        <v>41990.119085648148</v>
      </c>
      <c r="K3450">
        <v>1416192689</v>
      </c>
      <c r="L3450" s="10">
        <f t="shared" si="213"/>
        <v>41960.119085648148</v>
      </c>
      <c r="M3450" t="b">
        <v>0</v>
      </c>
      <c r="N3450">
        <v>45</v>
      </c>
      <c r="O3450" t="b">
        <v>1</v>
      </c>
      <c r="P3450" t="s">
        <v>8271</v>
      </c>
      <c r="Q3450" s="5">
        <f t="shared" si="214"/>
        <v>1.0976190476190477</v>
      </c>
      <c r="R3450" s="6">
        <f t="shared" si="215"/>
        <v>51.222222222222221</v>
      </c>
      <c r="S3450" t="s">
        <v>8317</v>
      </c>
      <c r="T3450" t="s">
        <v>8318</v>
      </c>
    </row>
    <row r="3451" spans="1:20" ht="43.2" x14ac:dyDescent="0.3">
      <c r="A3451">
        <v>3449</v>
      </c>
      <c r="B3451" s="3" t="s">
        <v>3448</v>
      </c>
      <c r="C3451" s="3" t="s">
        <v>7559</v>
      </c>
      <c r="D3451">
        <v>800</v>
      </c>
      <c r="E3451">
        <v>1365</v>
      </c>
      <c r="F3451" t="s">
        <v>8219</v>
      </c>
      <c r="G3451" t="s">
        <v>8224</v>
      </c>
      <c r="H3451" t="s">
        <v>8246</v>
      </c>
      <c r="I3451">
        <v>1468036800</v>
      </c>
      <c r="J3451" s="10">
        <f t="shared" si="212"/>
        <v>42560.166666666672</v>
      </c>
      <c r="K3451">
        <v>1465607738</v>
      </c>
      <c r="L3451" s="10">
        <f t="shared" si="213"/>
        <v>42532.052523148144</v>
      </c>
      <c r="M3451" t="b">
        <v>0</v>
      </c>
      <c r="N3451">
        <v>20</v>
      </c>
      <c r="O3451" t="b">
        <v>1</v>
      </c>
      <c r="P3451" t="s">
        <v>8271</v>
      </c>
      <c r="Q3451" s="5">
        <f t="shared" si="214"/>
        <v>1.70625</v>
      </c>
      <c r="R3451" s="6">
        <f t="shared" si="215"/>
        <v>68.25</v>
      </c>
      <c r="S3451" t="s">
        <v>8317</v>
      </c>
      <c r="T3451" t="s">
        <v>8318</v>
      </c>
    </row>
    <row r="3452" spans="1:20" ht="43.2" x14ac:dyDescent="0.3">
      <c r="A3452">
        <v>3450</v>
      </c>
      <c r="B3452" s="3" t="s">
        <v>3449</v>
      </c>
      <c r="C3452" s="3" t="s">
        <v>7560</v>
      </c>
      <c r="D3452">
        <v>500</v>
      </c>
      <c r="E3452">
        <v>760</v>
      </c>
      <c r="F3452" t="s">
        <v>8219</v>
      </c>
      <c r="G3452" t="s">
        <v>8225</v>
      </c>
      <c r="H3452" t="s">
        <v>8247</v>
      </c>
      <c r="I3452">
        <v>1427990071</v>
      </c>
      <c r="J3452" s="10">
        <f t="shared" si="212"/>
        <v>42096.662858796291</v>
      </c>
      <c r="K3452">
        <v>1422809671</v>
      </c>
      <c r="L3452" s="10">
        <f t="shared" si="213"/>
        <v>42036.704525462963</v>
      </c>
      <c r="M3452" t="b">
        <v>0</v>
      </c>
      <c r="N3452">
        <v>39</v>
      </c>
      <c r="O3452" t="b">
        <v>1</v>
      </c>
      <c r="P3452" t="s">
        <v>8271</v>
      </c>
      <c r="Q3452" s="5">
        <f t="shared" si="214"/>
        <v>1.52</v>
      </c>
      <c r="R3452" s="6">
        <f t="shared" si="215"/>
        <v>19.487179487179485</v>
      </c>
      <c r="S3452" t="s">
        <v>8317</v>
      </c>
      <c r="T3452" t="s">
        <v>8318</v>
      </c>
    </row>
    <row r="3453" spans="1:20" ht="43.2" x14ac:dyDescent="0.3">
      <c r="A3453">
        <v>3451</v>
      </c>
      <c r="B3453" s="3" t="s">
        <v>3450</v>
      </c>
      <c r="C3453" s="3" t="s">
        <v>7561</v>
      </c>
      <c r="D3453">
        <v>650</v>
      </c>
      <c r="E3453">
        <v>658</v>
      </c>
      <c r="F3453" t="s">
        <v>8219</v>
      </c>
      <c r="G3453" t="s">
        <v>8224</v>
      </c>
      <c r="H3453" t="s">
        <v>8246</v>
      </c>
      <c r="I3453">
        <v>1429636927</v>
      </c>
      <c r="J3453" s="10">
        <f t="shared" si="212"/>
        <v>42115.723692129628</v>
      </c>
      <c r="K3453">
        <v>1427304127</v>
      </c>
      <c r="L3453" s="10">
        <f t="shared" si="213"/>
        <v>42088.723692129628</v>
      </c>
      <c r="M3453" t="b">
        <v>0</v>
      </c>
      <c r="N3453">
        <v>16</v>
      </c>
      <c r="O3453" t="b">
        <v>1</v>
      </c>
      <c r="P3453" t="s">
        <v>8271</v>
      </c>
      <c r="Q3453" s="5">
        <f t="shared" si="214"/>
        <v>1.0123076923076924</v>
      </c>
      <c r="R3453" s="6">
        <f t="shared" si="215"/>
        <v>41.125</v>
      </c>
      <c r="S3453" t="s">
        <v>8317</v>
      </c>
      <c r="T3453" t="s">
        <v>8318</v>
      </c>
    </row>
    <row r="3454" spans="1:20" ht="43.2" x14ac:dyDescent="0.3">
      <c r="A3454">
        <v>3452</v>
      </c>
      <c r="B3454" s="3" t="s">
        <v>3451</v>
      </c>
      <c r="C3454" s="3" t="s">
        <v>7562</v>
      </c>
      <c r="D3454">
        <v>1000</v>
      </c>
      <c r="E3454">
        <v>1532</v>
      </c>
      <c r="F3454" t="s">
        <v>8219</v>
      </c>
      <c r="G3454" t="s">
        <v>8224</v>
      </c>
      <c r="H3454" t="s">
        <v>8246</v>
      </c>
      <c r="I3454">
        <v>1406087940</v>
      </c>
      <c r="J3454" s="10">
        <f t="shared" si="212"/>
        <v>41843.165972222225</v>
      </c>
      <c r="K3454">
        <v>1404141626</v>
      </c>
      <c r="L3454" s="10">
        <f t="shared" si="213"/>
        <v>41820.639189814814</v>
      </c>
      <c r="M3454" t="b">
        <v>0</v>
      </c>
      <c r="N3454">
        <v>37</v>
      </c>
      <c r="O3454" t="b">
        <v>1</v>
      </c>
      <c r="P3454" t="s">
        <v>8271</v>
      </c>
      <c r="Q3454" s="5">
        <f t="shared" si="214"/>
        <v>1.532</v>
      </c>
      <c r="R3454" s="6">
        <f t="shared" si="215"/>
        <v>41.405405405405403</v>
      </c>
      <c r="S3454" t="s">
        <v>8317</v>
      </c>
      <c r="T3454" t="s">
        <v>8318</v>
      </c>
    </row>
    <row r="3455" spans="1:20" ht="43.2" x14ac:dyDescent="0.3">
      <c r="A3455">
        <v>3453</v>
      </c>
      <c r="B3455" s="3" t="s">
        <v>3452</v>
      </c>
      <c r="C3455" s="3" t="s">
        <v>7563</v>
      </c>
      <c r="D3455">
        <v>300</v>
      </c>
      <c r="E3455">
        <v>385</v>
      </c>
      <c r="F3455" t="s">
        <v>8219</v>
      </c>
      <c r="G3455" t="s">
        <v>8225</v>
      </c>
      <c r="H3455" t="s">
        <v>8247</v>
      </c>
      <c r="I3455">
        <v>1471130956</v>
      </c>
      <c r="J3455" s="10">
        <f t="shared" si="212"/>
        <v>42595.97865740741</v>
      </c>
      <c r="K3455">
        <v>1465946956</v>
      </c>
      <c r="L3455" s="10">
        <f t="shared" si="213"/>
        <v>42535.97865740741</v>
      </c>
      <c r="M3455" t="b">
        <v>0</v>
      </c>
      <c r="N3455">
        <v>14</v>
      </c>
      <c r="O3455" t="b">
        <v>1</v>
      </c>
      <c r="P3455" t="s">
        <v>8271</v>
      </c>
      <c r="Q3455" s="5">
        <f t="shared" si="214"/>
        <v>1.2833333333333334</v>
      </c>
      <c r="R3455" s="6">
        <f t="shared" si="215"/>
        <v>27.5</v>
      </c>
      <c r="S3455" t="s">
        <v>8317</v>
      </c>
      <c r="T3455" t="s">
        <v>8318</v>
      </c>
    </row>
    <row r="3456" spans="1:20" ht="57.6" x14ac:dyDescent="0.3">
      <c r="A3456">
        <v>3454</v>
      </c>
      <c r="B3456" s="3" t="s">
        <v>3453</v>
      </c>
      <c r="C3456" s="3" t="s">
        <v>7564</v>
      </c>
      <c r="D3456">
        <v>700</v>
      </c>
      <c r="E3456">
        <v>705</v>
      </c>
      <c r="F3456" t="s">
        <v>8219</v>
      </c>
      <c r="G3456" t="s">
        <v>8225</v>
      </c>
      <c r="H3456" t="s">
        <v>8247</v>
      </c>
      <c r="I3456">
        <v>1406825159</v>
      </c>
      <c r="J3456" s="10">
        <f t="shared" si="212"/>
        <v>41851.698599537034</v>
      </c>
      <c r="K3456">
        <v>1404233159</v>
      </c>
      <c r="L3456" s="10">
        <f t="shared" si="213"/>
        <v>41821.698599537034</v>
      </c>
      <c r="M3456" t="b">
        <v>0</v>
      </c>
      <c r="N3456">
        <v>21</v>
      </c>
      <c r="O3456" t="b">
        <v>1</v>
      </c>
      <c r="P3456" t="s">
        <v>8271</v>
      </c>
      <c r="Q3456" s="5">
        <f t="shared" si="214"/>
        <v>1.0071428571428571</v>
      </c>
      <c r="R3456" s="6">
        <f t="shared" si="215"/>
        <v>33.571428571428569</v>
      </c>
      <c r="S3456" t="s">
        <v>8317</v>
      </c>
      <c r="T3456" t="s">
        <v>8318</v>
      </c>
    </row>
    <row r="3457" spans="1:20" ht="43.2" x14ac:dyDescent="0.3">
      <c r="A3457">
        <v>3455</v>
      </c>
      <c r="B3457" s="3" t="s">
        <v>3454</v>
      </c>
      <c r="C3457" s="3" t="s">
        <v>7565</v>
      </c>
      <c r="D3457">
        <v>10000</v>
      </c>
      <c r="E3457">
        <v>10065</v>
      </c>
      <c r="F3457" t="s">
        <v>8219</v>
      </c>
      <c r="G3457" t="s">
        <v>8224</v>
      </c>
      <c r="H3457" t="s">
        <v>8246</v>
      </c>
      <c r="I3457">
        <v>1476381627</v>
      </c>
      <c r="J3457" s="10">
        <f t="shared" si="212"/>
        <v>42656.7503125</v>
      </c>
      <c r="K3457">
        <v>1473789627</v>
      </c>
      <c r="L3457" s="10">
        <f t="shared" si="213"/>
        <v>42626.7503125</v>
      </c>
      <c r="M3457" t="b">
        <v>0</v>
      </c>
      <c r="N3457">
        <v>69</v>
      </c>
      <c r="O3457" t="b">
        <v>1</v>
      </c>
      <c r="P3457" t="s">
        <v>8271</v>
      </c>
      <c r="Q3457" s="5">
        <f t="shared" si="214"/>
        <v>1.0065</v>
      </c>
      <c r="R3457" s="6">
        <f t="shared" si="215"/>
        <v>145.86956521739131</v>
      </c>
      <c r="S3457" t="s">
        <v>8317</v>
      </c>
      <c r="T3457" t="s">
        <v>8318</v>
      </c>
    </row>
    <row r="3458" spans="1:20" ht="43.2" x14ac:dyDescent="0.3">
      <c r="A3458">
        <v>3456</v>
      </c>
      <c r="B3458" s="3" t="s">
        <v>3455</v>
      </c>
      <c r="C3458" s="3" t="s">
        <v>7566</v>
      </c>
      <c r="D3458">
        <v>3000</v>
      </c>
      <c r="E3458">
        <v>5739</v>
      </c>
      <c r="F3458" t="s">
        <v>8219</v>
      </c>
      <c r="G3458" t="s">
        <v>8224</v>
      </c>
      <c r="H3458" t="s">
        <v>8246</v>
      </c>
      <c r="I3458">
        <v>1406876340</v>
      </c>
      <c r="J3458" s="10">
        <f t="shared" si="212"/>
        <v>41852.290972222225</v>
      </c>
      <c r="K3458">
        <v>1404190567</v>
      </c>
      <c r="L3458" s="10">
        <f t="shared" si="213"/>
        <v>41821.205636574072</v>
      </c>
      <c r="M3458" t="b">
        <v>0</v>
      </c>
      <c r="N3458">
        <v>16</v>
      </c>
      <c r="O3458" t="b">
        <v>1</v>
      </c>
      <c r="P3458" t="s">
        <v>8271</v>
      </c>
      <c r="Q3458" s="5">
        <f t="shared" si="214"/>
        <v>1.913</v>
      </c>
      <c r="R3458" s="6">
        <f t="shared" si="215"/>
        <v>358.6875</v>
      </c>
      <c r="S3458" t="s">
        <v>8317</v>
      </c>
      <c r="T3458" t="s">
        <v>8318</v>
      </c>
    </row>
    <row r="3459" spans="1:20" ht="28.8" x14ac:dyDescent="0.3">
      <c r="A3459">
        <v>3457</v>
      </c>
      <c r="B3459" s="3" t="s">
        <v>3456</v>
      </c>
      <c r="C3459" s="3" t="s">
        <v>7567</v>
      </c>
      <c r="D3459">
        <v>2000</v>
      </c>
      <c r="E3459">
        <v>2804</v>
      </c>
      <c r="F3459" t="s">
        <v>8219</v>
      </c>
      <c r="G3459" t="s">
        <v>8224</v>
      </c>
      <c r="H3459" t="s">
        <v>8246</v>
      </c>
      <c r="I3459">
        <v>1423720740</v>
      </c>
      <c r="J3459" s="10">
        <f t="shared" ref="J3459:J3522" si="216">(((I3459/60)/60)/24)+DATE(1970,1,1)</f>
        <v>42047.249305555553</v>
      </c>
      <c r="K3459">
        <v>1421081857</v>
      </c>
      <c r="L3459" s="10">
        <f t="shared" ref="L3459:L3522" si="217">(((K3459/60)/60)/24)+DATE(1970,1,1)</f>
        <v>42016.706678240742</v>
      </c>
      <c r="M3459" t="b">
        <v>0</v>
      </c>
      <c r="N3459">
        <v>55</v>
      </c>
      <c r="O3459" t="b">
        <v>1</v>
      </c>
      <c r="P3459" t="s">
        <v>8271</v>
      </c>
      <c r="Q3459" s="5">
        <f t="shared" ref="Q3459:Q3522" si="218">E3459/D3459</f>
        <v>1.4019999999999999</v>
      </c>
      <c r="R3459" s="6">
        <f t="shared" ref="R3459:R3522" si="219">E3459/N3459</f>
        <v>50.981818181818184</v>
      </c>
      <c r="S3459" t="s">
        <v>8317</v>
      </c>
      <c r="T3459" t="s">
        <v>8318</v>
      </c>
    </row>
    <row r="3460" spans="1:20" ht="43.2" x14ac:dyDescent="0.3">
      <c r="A3460">
        <v>3458</v>
      </c>
      <c r="B3460" s="3" t="s">
        <v>3457</v>
      </c>
      <c r="C3460" s="3" t="s">
        <v>7568</v>
      </c>
      <c r="D3460">
        <v>978</v>
      </c>
      <c r="E3460">
        <v>1216</v>
      </c>
      <c r="F3460" t="s">
        <v>8219</v>
      </c>
      <c r="G3460" t="s">
        <v>8224</v>
      </c>
      <c r="H3460" t="s">
        <v>8246</v>
      </c>
      <c r="I3460">
        <v>1422937620</v>
      </c>
      <c r="J3460" s="10">
        <f t="shared" si="216"/>
        <v>42038.185416666667</v>
      </c>
      <c r="K3460">
        <v>1420606303</v>
      </c>
      <c r="L3460" s="10">
        <f t="shared" si="217"/>
        <v>42011.202581018515</v>
      </c>
      <c r="M3460" t="b">
        <v>0</v>
      </c>
      <c r="N3460">
        <v>27</v>
      </c>
      <c r="O3460" t="b">
        <v>1</v>
      </c>
      <c r="P3460" t="s">
        <v>8271</v>
      </c>
      <c r="Q3460" s="5">
        <f t="shared" si="218"/>
        <v>1.2433537832310839</v>
      </c>
      <c r="R3460" s="6">
        <f t="shared" si="219"/>
        <v>45.037037037037038</v>
      </c>
      <c r="S3460" t="s">
        <v>8317</v>
      </c>
      <c r="T3460" t="s">
        <v>8318</v>
      </c>
    </row>
    <row r="3461" spans="1:20" ht="43.2" x14ac:dyDescent="0.3">
      <c r="A3461">
        <v>3459</v>
      </c>
      <c r="B3461" s="3" t="s">
        <v>3458</v>
      </c>
      <c r="C3461" s="3" t="s">
        <v>7569</v>
      </c>
      <c r="D3461">
        <v>500</v>
      </c>
      <c r="E3461">
        <v>631</v>
      </c>
      <c r="F3461" t="s">
        <v>8219</v>
      </c>
      <c r="G3461" t="s">
        <v>8225</v>
      </c>
      <c r="H3461" t="s">
        <v>8247</v>
      </c>
      <c r="I3461">
        <v>1463743860</v>
      </c>
      <c r="J3461" s="10">
        <f t="shared" si="216"/>
        <v>42510.479861111111</v>
      </c>
      <c r="K3461">
        <v>1461151860</v>
      </c>
      <c r="L3461" s="10">
        <f t="shared" si="217"/>
        <v>42480.479861111111</v>
      </c>
      <c r="M3461" t="b">
        <v>0</v>
      </c>
      <c r="N3461">
        <v>36</v>
      </c>
      <c r="O3461" t="b">
        <v>1</v>
      </c>
      <c r="P3461" t="s">
        <v>8271</v>
      </c>
      <c r="Q3461" s="5">
        <f t="shared" si="218"/>
        <v>1.262</v>
      </c>
      <c r="R3461" s="6">
        <f t="shared" si="219"/>
        <v>17.527777777777779</v>
      </c>
      <c r="S3461" t="s">
        <v>8317</v>
      </c>
      <c r="T3461" t="s">
        <v>8318</v>
      </c>
    </row>
    <row r="3462" spans="1:20" ht="43.2" x14ac:dyDescent="0.3">
      <c r="A3462">
        <v>3460</v>
      </c>
      <c r="B3462" s="3" t="s">
        <v>3459</v>
      </c>
      <c r="C3462" s="3" t="s">
        <v>7570</v>
      </c>
      <c r="D3462">
        <v>500</v>
      </c>
      <c r="E3462">
        <v>950</v>
      </c>
      <c r="F3462" t="s">
        <v>8219</v>
      </c>
      <c r="G3462" t="s">
        <v>8225</v>
      </c>
      <c r="H3462" t="s">
        <v>8247</v>
      </c>
      <c r="I3462">
        <v>1408106352</v>
      </c>
      <c r="J3462" s="10">
        <f t="shared" si="216"/>
        <v>41866.527222222219</v>
      </c>
      <c r="K3462">
        <v>1406896752</v>
      </c>
      <c r="L3462" s="10">
        <f t="shared" si="217"/>
        <v>41852.527222222219</v>
      </c>
      <c r="M3462" t="b">
        <v>0</v>
      </c>
      <c r="N3462">
        <v>19</v>
      </c>
      <c r="O3462" t="b">
        <v>1</v>
      </c>
      <c r="P3462" t="s">
        <v>8271</v>
      </c>
      <c r="Q3462" s="5">
        <f t="shared" si="218"/>
        <v>1.9</v>
      </c>
      <c r="R3462" s="6">
        <f t="shared" si="219"/>
        <v>50</v>
      </c>
      <c r="S3462" t="s">
        <v>8317</v>
      </c>
      <c r="T3462" t="s">
        <v>8318</v>
      </c>
    </row>
    <row r="3463" spans="1:20" ht="43.2" x14ac:dyDescent="0.3">
      <c r="A3463">
        <v>3461</v>
      </c>
      <c r="B3463" s="3" t="s">
        <v>3460</v>
      </c>
      <c r="C3463" s="3" t="s">
        <v>7571</v>
      </c>
      <c r="D3463">
        <v>500</v>
      </c>
      <c r="E3463">
        <v>695</v>
      </c>
      <c r="F3463" t="s">
        <v>8219</v>
      </c>
      <c r="G3463" t="s">
        <v>8224</v>
      </c>
      <c r="H3463" t="s">
        <v>8246</v>
      </c>
      <c r="I3463">
        <v>1477710000</v>
      </c>
      <c r="J3463" s="10">
        <f t="shared" si="216"/>
        <v>42672.125</v>
      </c>
      <c r="K3463">
        <v>1475248279</v>
      </c>
      <c r="L3463" s="10">
        <f t="shared" si="217"/>
        <v>42643.632858796293</v>
      </c>
      <c r="M3463" t="b">
        <v>0</v>
      </c>
      <c r="N3463">
        <v>12</v>
      </c>
      <c r="O3463" t="b">
        <v>1</v>
      </c>
      <c r="P3463" t="s">
        <v>8271</v>
      </c>
      <c r="Q3463" s="5">
        <f t="shared" si="218"/>
        <v>1.39</v>
      </c>
      <c r="R3463" s="6">
        <f t="shared" si="219"/>
        <v>57.916666666666664</v>
      </c>
      <c r="S3463" t="s">
        <v>8317</v>
      </c>
      <c r="T3463" t="s">
        <v>8318</v>
      </c>
    </row>
    <row r="3464" spans="1:20" ht="43.2" x14ac:dyDescent="0.3">
      <c r="A3464">
        <v>3462</v>
      </c>
      <c r="B3464" s="3" t="s">
        <v>3461</v>
      </c>
      <c r="C3464" s="3" t="s">
        <v>7572</v>
      </c>
      <c r="D3464">
        <v>250</v>
      </c>
      <c r="E3464">
        <v>505</v>
      </c>
      <c r="F3464" t="s">
        <v>8219</v>
      </c>
      <c r="G3464" t="s">
        <v>8224</v>
      </c>
      <c r="H3464" t="s">
        <v>8246</v>
      </c>
      <c r="I3464">
        <v>1436551200</v>
      </c>
      <c r="J3464" s="10">
        <f t="shared" si="216"/>
        <v>42195.75</v>
      </c>
      <c r="K3464">
        <v>1435181628</v>
      </c>
      <c r="L3464" s="10">
        <f t="shared" si="217"/>
        <v>42179.898472222223</v>
      </c>
      <c r="M3464" t="b">
        <v>0</v>
      </c>
      <c r="N3464">
        <v>17</v>
      </c>
      <c r="O3464" t="b">
        <v>1</v>
      </c>
      <c r="P3464" t="s">
        <v>8271</v>
      </c>
      <c r="Q3464" s="5">
        <f t="shared" si="218"/>
        <v>2.02</v>
      </c>
      <c r="R3464" s="6">
        <f t="shared" si="219"/>
        <v>29.705882352941178</v>
      </c>
      <c r="S3464" t="s">
        <v>8317</v>
      </c>
      <c r="T3464" t="s">
        <v>8318</v>
      </c>
    </row>
    <row r="3465" spans="1:20" ht="43.2" x14ac:dyDescent="0.3">
      <c r="A3465">
        <v>3463</v>
      </c>
      <c r="B3465" s="3" t="s">
        <v>3462</v>
      </c>
      <c r="C3465" s="3" t="s">
        <v>7573</v>
      </c>
      <c r="D3465">
        <v>10000</v>
      </c>
      <c r="E3465">
        <v>10338</v>
      </c>
      <c r="F3465" t="s">
        <v>8219</v>
      </c>
      <c r="G3465" t="s">
        <v>8229</v>
      </c>
      <c r="H3465" t="s">
        <v>8251</v>
      </c>
      <c r="I3465">
        <v>1476158340</v>
      </c>
      <c r="J3465" s="10">
        <f t="shared" si="216"/>
        <v>42654.165972222225</v>
      </c>
      <c r="K3465">
        <v>1472594585</v>
      </c>
      <c r="L3465" s="10">
        <f t="shared" si="217"/>
        <v>42612.918807870374</v>
      </c>
      <c r="M3465" t="b">
        <v>0</v>
      </c>
      <c r="N3465">
        <v>114</v>
      </c>
      <c r="O3465" t="b">
        <v>1</v>
      </c>
      <c r="P3465" t="s">
        <v>8271</v>
      </c>
      <c r="Q3465" s="5">
        <f t="shared" si="218"/>
        <v>1.0338000000000001</v>
      </c>
      <c r="R3465" s="6">
        <f t="shared" si="219"/>
        <v>90.684210526315795</v>
      </c>
      <c r="S3465" t="s">
        <v>8317</v>
      </c>
      <c r="T3465" t="s">
        <v>8318</v>
      </c>
    </row>
    <row r="3466" spans="1:20" ht="57.6" x14ac:dyDescent="0.3">
      <c r="A3466">
        <v>3464</v>
      </c>
      <c r="B3466" s="3" t="s">
        <v>3463</v>
      </c>
      <c r="C3466" s="3" t="s">
        <v>7574</v>
      </c>
      <c r="D3466">
        <v>5000</v>
      </c>
      <c r="E3466">
        <v>5116.18</v>
      </c>
      <c r="F3466" t="s">
        <v>8219</v>
      </c>
      <c r="G3466" t="s">
        <v>8224</v>
      </c>
      <c r="H3466" t="s">
        <v>8246</v>
      </c>
      <c r="I3466">
        <v>1471921637</v>
      </c>
      <c r="J3466" s="10">
        <f t="shared" si="216"/>
        <v>42605.130057870367</v>
      </c>
      <c r="K3466">
        <v>1469329637</v>
      </c>
      <c r="L3466" s="10">
        <f t="shared" si="217"/>
        <v>42575.130057870367</v>
      </c>
      <c r="M3466" t="b">
        <v>0</v>
      </c>
      <c r="N3466">
        <v>93</v>
      </c>
      <c r="O3466" t="b">
        <v>1</v>
      </c>
      <c r="P3466" t="s">
        <v>8271</v>
      </c>
      <c r="Q3466" s="5">
        <f t="shared" si="218"/>
        <v>1.023236</v>
      </c>
      <c r="R3466" s="6">
        <f t="shared" si="219"/>
        <v>55.012688172043013</v>
      </c>
      <c r="S3466" t="s">
        <v>8317</v>
      </c>
      <c r="T3466" t="s">
        <v>8318</v>
      </c>
    </row>
    <row r="3467" spans="1:20" ht="43.2" x14ac:dyDescent="0.3">
      <c r="A3467">
        <v>3465</v>
      </c>
      <c r="B3467" s="3" t="s">
        <v>3464</v>
      </c>
      <c r="C3467" s="3" t="s">
        <v>7575</v>
      </c>
      <c r="D3467">
        <v>2000</v>
      </c>
      <c r="E3467">
        <v>2060</v>
      </c>
      <c r="F3467" t="s">
        <v>8219</v>
      </c>
      <c r="G3467" t="s">
        <v>8225</v>
      </c>
      <c r="H3467" t="s">
        <v>8247</v>
      </c>
      <c r="I3467">
        <v>1439136000</v>
      </c>
      <c r="J3467" s="10">
        <f t="shared" si="216"/>
        <v>42225.666666666672</v>
      </c>
      <c r="K3467">
        <v>1436972472</v>
      </c>
      <c r="L3467" s="10">
        <f t="shared" si="217"/>
        <v>42200.625833333332</v>
      </c>
      <c r="M3467" t="b">
        <v>0</v>
      </c>
      <c r="N3467">
        <v>36</v>
      </c>
      <c r="O3467" t="b">
        <v>1</v>
      </c>
      <c r="P3467" t="s">
        <v>8271</v>
      </c>
      <c r="Q3467" s="5">
        <f t="shared" si="218"/>
        <v>1.03</v>
      </c>
      <c r="R3467" s="6">
        <f t="shared" si="219"/>
        <v>57.222222222222221</v>
      </c>
      <c r="S3467" t="s">
        <v>8317</v>
      </c>
      <c r="T3467" t="s">
        <v>8318</v>
      </c>
    </row>
    <row r="3468" spans="1:20" ht="43.2" x14ac:dyDescent="0.3">
      <c r="A3468">
        <v>3466</v>
      </c>
      <c r="B3468" s="3" t="s">
        <v>3465</v>
      </c>
      <c r="C3468" s="3" t="s">
        <v>7576</v>
      </c>
      <c r="D3468">
        <v>3500</v>
      </c>
      <c r="E3468">
        <v>4450</v>
      </c>
      <c r="F3468" t="s">
        <v>8219</v>
      </c>
      <c r="G3468" t="s">
        <v>8224</v>
      </c>
      <c r="H3468" t="s">
        <v>8246</v>
      </c>
      <c r="I3468">
        <v>1461108450</v>
      </c>
      <c r="J3468" s="10">
        <f t="shared" si="216"/>
        <v>42479.977430555555</v>
      </c>
      <c r="K3468">
        <v>1455928050</v>
      </c>
      <c r="L3468" s="10">
        <f t="shared" si="217"/>
        <v>42420.019097222219</v>
      </c>
      <c r="M3468" t="b">
        <v>0</v>
      </c>
      <c r="N3468">
        <v>61</v>
      </c>
      <c r="O3468" t="b">
        <v>1</v>
      </c>
      <c r="P3468" t="s">
        <v>8271</v>
      </c>
      <c r="Q3468" s="5">
        <f t="shared" si="218"/>
        <v>1.2714285714285714</v>
      </c>
      <c r="R3468" s="6">
        <f t="shared" si="219"/>
        <v>72.950819672131146</v>
      </c>
      <c r="S3468" t="s">
        <v>8317</v>
      </c>
      <c r="T3468" t="s">
        <v>8318</v>
      </c>
    </row>
    <row r="3469" spans="1:20" x14ac:dyDescent="0.3">
      <c r="A3469">
        <v>3467</v>
      </c>
      <c r="B3469" s="3" t="s">
        <v>3466</v>
      </c>
      <c r="C3469" s="3" t="s">
        <v>7577</v>
      </c>
      <c r="D3469">
        <v>3000</v>
      </c>
      <c r="E3469">
        <v>3030</v>
      </c>
      <c r="F3469" t="s">
        <v>8219</v>
      </c>
      <c r="G3469" t="s">
        <v>8224</v>
      </c>
      <c r="H3469" t="s">
        <v>8246</v>
      </c>
      <c r="I3469">
        <v>1426864032</v>
      </c>
      <c r="J3469" s="10">
        <f t="shared" si="216"/>
        <v>42083.630000000005</v>
      </c>
      <c r="K3469">
        <v>1424275632</v>
      </c>
      <c r="L3469" s="10">
        <f t="shared" si="217"/>
        <v>42053.671666666662</v>
      </c>
      <c r="M3469" t="b">
        <v>0</v>
      </c>
      <c r="N3469">
        <v>47</v>
      </c>
      <c r="O3469" t="b">
        <v>1</v>
      </c>
      <c r="P3469" t="s">
        <v>8271</v>
      </c>
      <c r="Q3469" s="5">
        <f t="shared" si="218"/>
        <v>1.01</v>
      </c>
      <c r="R3469" s="6">
        <f t="shared" si="219"/>
        <v>64.468085106382972</v>
      </c>
      <c r="S3469" t="s">
        <v>8317</v>
      </c>
      <c r="T3469" t="s">
        <v>8318</v>
      </c>
    </row>
    <row r="3470" spans="1:20" ht="43.2" x14ac:dyDescent="0.3">
      <c r="A3470">
        <v>3468</v>
      </c>
      <c r="B3470" s="3" t="s">
        <v>3467</v>
      </c>
      <c r="C3470" s="3" t="s">
        <v>7578</v>
      </c>
      <c r="D3470">
        <v>10000</v>
      </c>
      <c r="E3470">
        <v>12178</v>
      </c>
      <c r="F3470" t="s">
        <v>8219</v>
      </c>
      <c r="G3470" t="s">
        <v>8224</v>
      </c>
      <c r="H3470" t="s">
        <v>8246</v>
      </c>
      <c r="I3470">
        <v>1474426800</v>
      </c>
      <c r="J3470" s="10">
        <f t="shared" si="216"/>
        <v>42634.125</v>
      </c>
      <c r="K3470">
        <v>1471976529</v>
      </c>
      <c r="L3470" s="10">
        <f t="shared" si="217"/>
        <v>42605.765381944439</v>
      </c>
      <c r="M3470" t="b">
        <v>0</v>
      </c>
      <c r="N3470">
        <v>17</v>
      </c>
      <c r="O3470" t="b">
        <v>1</v>
      </c>
      <c r="P3470" t="s">
        <v>8271</v>
      </c>
      <c r="Q3470" s="5">
        <f t="shared" si="218"/>
        <v>1.2178</v>
      </c>
      <c r="R3470" s="6">
        <f t="shared" si="219"/>
        <v>716.35294117647061</v>
      </c>
      <c r="S3470" t="s">
        <v>8317</v>
      </c>
      <c r="T3470" t="s">
        <v>8318</v>
      </c>
    </row>
    <row r="3471" spans="1:20" ht="57.6" x14ac:dyDescent="0.3">
      <c r="A3471">
        <v>3469</v>
      </c>
      <c r="B3471" s="3" t="s">
        <v>3468</v>
      </c>
      <c r="C3471" s="3" t="s">
        <v>7579</v>
      </c>
      <c r="D3471">
        <v>2800</v>
      </c>
      <c r="E3471">
        <v>3175</v>
      </c>
      <c r="F3471" t="s">
        <v>8219</v>
      </c>
      <c r="G3471" t="s">
        <v>8224</v>
      </c>
      <c r="H3471" t="s">
        <v>8246</v>
      </c>
      <c r="I3471">
        <v>1461857045</v>
      </c>
      <c r="J3471" s="10">
        <f t="shared" si="216"/>
        <v>42488.641724537039</v>
      </c>
      <c r="K3471">
        <v>1459265045</v>
      </c>
      <c r="L3471" s="10">
        <f t="shared" si="217"/>
        <v>42458.641724537039</v>
      </c>
      <c r="M3471" t="b">
        <v>0</v>
      </c>
      <c r="N3471">
        <v>63</v>
      </c>
      <c r="O3471" t="b">
        <v>1</v>
      </c>
      <c r="P3471" t="s">
        <v>8271</v>
      </c>
      <c r="Q3471" s="5">
        <f t="shared" si="218"/>
        <v>1.1339285714285714</v>
      </c>
      <c r="R3471" s="6">
        <f t="shared" si="219"/>
        <v>50.396825396825399</v>
      </c>
      <c r="S3471" t="s">
        <v>8317</v>
      </c>
      <c r="T3471" t="s">
        <v>8318</v>
      </c>
    </row>
    <row r="3472" spans="1:20" ht="28.8" x14ac:dyDescent="0.3">
      <c r="A3472">
        <v>3470</v>
      </c>
      <c r="B3472" s="3" t="s">
        <v>3469</v>
      </c>
      <c r="C3472" s="3" t="s">
        <v>7580</v>
      </c>
      <c r="D3472">
        <v>250</v>
      </c>
      <c r="E3472">
        <v>375</v>
      </c>
      <c r="F3472" t="s">
        <v>8219</v>
      </c>
      <c r="G3472" t="s">
        <v>8224</v>
      </c>
      <c r="H3472" t="s">
        <v>8246</v>
      </c>
      <c r="I3472">
        <v>1468618680</v>
      </c>
      <c r="J3472" s="10">
        <f t="shared" si="216"/>
        <v>42566.901388888888</v>
      </c>
      <c r="K3472">
        <v>1465345902</v>
      </c>
      <c r="L3472" s="10">
        <f t="shared" si="217"/>
        <v>42529.022013888884</v>
      </c>
      <c r="M3472" t="b">
        <v>0</v>
      </c>
      <c r="N3472">
        <v>9</v>
      </c>
      <c r="O3472" t="b">
        <v>1</v>
      </c>
      <c r="P3472" t="s">
        <v>8271</v>
      </c>
      <c r="Q3472" s="5">
        <f t="shared" si="218"/>
        <v>1.5</v>
      </c>
      <c r="R3472" s="6">
        <f t="shared" si="219"/>
        <v>41.666666666666664</v>
      </c>
      <c r="S3472" t="s">
        <v>8317</v>
      </c>
      <c r="T3472" t="s">
        <v>8318</v>
      </c>
    </row>
    <row r="3473" spans="1:20" ht="43.2" x14ac:dyDescent="0.3">
      <c r="A3473">
        <v>3471</v>
      </c>
      <c r="B3473" s="3" t="s">
        <v>3470</v>
      </c>
      <c r="C3473" s="3" t="s">
        <v>7581</v>
      </c>
      <c r="D3473">
        <v>500</v>
      </c>
      <c r="E3473">
        <v>1073</v>
      </c>
      <c r="F3473" t="s">
        <v>8219</v>
      </c>
      <c r="G3473" t="s">
        <v>8225</v>
      </c>
      <c r="H3473" t="s">
        <v>8247</v>
      </c>
      <c r="I3473">
        <v>1409515200</v>
      </c>
      <c r="J3473" s="10">
        <f t="shared" si="216"/>
        <v>41882.833333333336</v>
      </c>
      <c r="K3473">
        <v>1405971690</v>
      </c>
      <c r="L3473" s="10">
        <f t="shared" si="217"/>
        <v>41841.820486111108</v>
      </c>
      <c r="M3473" t="b">
        <v>0</v>
      </c>
      <c r="N3473">
        <v>30</v>
      </c>
      <c r="O3473" t="b">
        <v>1</v>
      </c>
      <c r="P3473" t="s">
        <v>8271</v>
      </c>
      <c r="Q3473" s="5">
        <f t="shared" si="218"/>
        <v>2.1459999999999999</v>
      </c>
      <c r="R3473" s="6">
        <f t="shared" si="219"/>
        <v>35.766666666666666</v>
      </c>
      <c r="S3473" t="s">
        <v>8317</v>
      </c>
      <c r="T3473" t="s">
        <v>8318</v>
      </c>
    </row>
    <row r="3474" spans="1:20" ht="43.2" x14ac:dyDescent="0.3">
      <c r="A3474">
        <v>3472</v>
      </c>
      <c r="B3474" s="3" t="s">
        <v>3471</v>
      </c>
      <c r="C3474" s="3" t="s">
        <v>7582</v>
      </c>
      <c r="D3474">
        <v>2000</v>
      </c>
      <c r="E3474">
        <v>2041</v>
      </c>
      <c r="F3474" t="s">
        <v>8219</v>
      </c>
      <c r="G3474" t="s">
        <v>8224</v>
      </c>
      <c r="H3474" t="s">
        <v>8246</v>
      </c>
      <c r="I3474">
        <v>1415253540</v>
      </c>
      <c r="J3474" s="10">
        <f t="shared" si="216"/>
        <v>41949.249305555553</v>
      </c>
      <c r="K3474">
        <v>1413432331</v>
      </c>
      <c r="L3474" s="10">
        <f t="shared" si="217"/>
        <v>41928.170497685183</v>
      </c>
      <c r="M3474" t="b">
        <v>0</v>
      </c>
      <c r="N3474">
        <v>23</v>
      </c>
      <c r="O3474" t="b">
        <v>1</v>
      </c>
      <c r="P3474" t="s">
        <v>8271</v>
      </c>
      <c r="Q3474" s="5">
        <f t="shared" si="218"/>
        <v>1.0205</v>
      </c>
      <c r="R3474" s="6">
        <f t="shared" si="219"/>
        <v>88.739130434782609</v>
      </c>
      <c r="S3474" t="s">
        <v>8317</v>
      </c>
      <c r="T3474" t="s">
        <v>8318</v>
      </c>
    </row>
    <row r="3475" spans="1:20" ht="43.2" x14ac:dyDescent="0.3">
      <c r="A3475">
        <v>3473</v>
      </c>
      <c r="B3475" s="3" t="s">
        <v>3472</v>
      </c>
      <c r="C3475" s="3" t="s">
        <v>7583</v>
      </c>
      <c r="D3475">
        <v>4900</v>
      </c>
      <c r="E3475">
        <v>4900</v>
      </c>
      <c r="F3475" t="s">
        <v>8219</v>
      </c>
      <c r="G3475" t="s">
        <v>8224</v>
      </c>
      <c r="H3475" t="s">
        <v>8246</v>
      </c>
      <c r="I3475">
        <v>1426883220</v>
      </c>
      <c r="J3475" s="10">
        <f t="shared" si="216"/>
        <v>42083.852083333331</v>
      </c>
      <c r="K3475">
        <v>1425067296</v>
      </c>
      <c r="L3475" s="10">
        <f t="shared" si="217"/>
        <v>42062.834444444445</v>
      </c>
      <c r="M3475" t="b">
        <v>0</v>
      </c>
      <c r="N3475">
        <v>33</v>
      </c>
      <c r="O3475" t="b">
        <v>1</v>
      </c>
      <c r="P3475" t="s">
        <v>8271</v>
      </c>
      <c r="Q3475" s="5">
        <f t="shared" si="218"/>
        <v>1</v>
      </c>
      <c r="R3475" s="6">
        <f t="shared" si="219"/>
        <v>148.4848484848485</v>
      </c>
      <c r="S3475" t="s">
        <v>8317</v>
      </c>
      <c r="T3475" t="s">
        <v>8318</v>
      </c>
    </row>
    <row r="3476" spans="1:20" ht="43.2" x14ac:dyDescent="0.3">
      <c r="A3476">
        <v>3474</v>
      </c>
      <c r="B3476" s="3" t="s">
        <v>3473</v>
      </c>
      <c r="C3476" s="3" t="s">
        <v>7584</v>
      </c>
      <c r="D3476">
        <v>2000</v>
      </c>
      <c r="E3476">
        <v>2020</v>
      </c>
      <c r="F3476" t="s">
        <v>8219</v>
      </c>
      <c r="G3476" t="s">
        <v>8225</v>
      </c>
      <c r="H3476" t="s">
        <v>8247</v>
      </c>
      <c r="I3476">
        <v>1469016131</v>
      </c>
      <c r="J3476" s="10">
        <f t="shared" si="216"/>
        <v>42571.501516203702</v>
      </c>
      <c r="K3476">
        <v>1466424131</v>
      </c>
      <c r="L3476" s="10">
        <f t="shared" si="217"/>
        <v>42541.501516203702</v>
      </c>
      <c r="M3476" t="b">
        <v>0</v>
      </c>
      <c r="N3476">
        <v>39</v>
      </c>
      <c r="O3476" t="b">
        <v>1</v>
      </c>
      <c r="P3476" t="s">
        <v>8271</v>
      </c>
      <c r="Q3476" s="5">
        <f t="shared" si="218"/>
        <v>1.01</v>
      </c>
      <c r="R3476" s="6">
        <f t="shared" si="219"/>
        <v>51.794871794871796</v>
      </c>
      <c r="S3476" t="s">
        <v>8317</v>
      </c>
      <c r="T3476" t="s">
        <v>8318</v>
      </c>
    </row>
    <row r="3477" spans="1:20" ht="43.2" x14ac:dyDescent="0.3">
      <c r="A3477">
        <v>3475</v>
      </c>
      <c r="B3477" s="3" t="s">
        <v>3474</v>
      </c>
      <c r="C3477" s="3" t="s">
        <v>7585</v>
      </c>
      <c r="D3477">
        <v>300</v>
      </c>
      <c r="E3477">
        <v>340</v>
      </c>
      <c r="F3477" t="s">
        <v>8219</v>
      </c>
      <c r="G3477" t="s">
        <v>8225</v>
      </c>
      <c r="H3477" t="s">
        <v>8247</v>
      </c>
      <c r="I3477">
        <v>1414972800</v>
      </c>
      <c r="J3477" s="10">
        <f t="shared" si="216"/>
        <v>41946</v>
      </c>
      <c r="K3477">
        <v>1412629704</v>
      </c>
      <c r="L3477" s="10">
        <f t="shared" si="217"/>
        <v>41918.880833333329</v>
      </c>
      <c r="M3477" t="b">
        <v>0</v>
      </c>
      <c r="N3477">
        <v>17</v>
      </c>
      <c r="O3477" t="b">
        <v>1</v>
      </c>
      <c r="P3477" t="s">
        <v>8271</v>
      </c>
      <c r="Q3477" s="5">
        <f t="shared" si="218"/>
        <v>1.1333333333333333</v>
      </c>
      <c r="R3477" s="6">
        <f t="shared" si="219"/>
        <v>20</v>
      </c>
      <c r="S3477" t="s">
        <v>8317</v>
      </c>
      <c r="T3477" t="s">
        <v>8318</v>
      </c>
    </row>
    <row r="3478" spans="1:20" ht="43.2" x14ac:dyDescent="0.3">
      <c r="A3478">
        <v>3476</v>
      </c>
      <c r="B3478" s="3" t="s">
        <v>3475</v>
      </c>
      <c r="C3478" s="3" t="s">
        <v>7586</v>
      </c>
      <c r="D3478">
        <v>300</v>
      </c>
      <c r="E3478">
        <v>312</v>
      </c>
      <c r="F3478" t="s">
        <v>8219</v>
      </c>
      <c r="G3478" t="s">
        <v>8224</v>
      </c>
      <c r="H3478" t="s">
        <v>8246</v>
      </c>
      <c r="I3478">
        <v>1414378800</v>
      </c>
      <c r="J3478" s="10">
        <f t="shared" si="216"/>
        <v>41939.125</v>
      </c>
      <c r="K3478">
        <v>1412836990</v>
      </c>
      <c r="L3478" s="10">
        <f t="shared" si="217"/>
        <v>41921.279976851853</v>
      </c>
      <c r="M3478" t="b">
        <v>0</v>
      </c>
      <c r="N3478">
        <v>6</v>
      </c>
      <c r="O3478" t="b">
        <v>1</v>
      </c>
      <c r="P3478" t="s">
        <v>8271</v>
      </c>
      <c r="Q3478" s="5">
        <f t="shared" si="218"/>
        <v>1.04</v>
      </c>
      <c r="R3478" s="6">
        <f t="shared" si="219"/>
        <v>52</v>
      </c>
      <c r="S3478" t="s">
        <v>8317</v>
      </c>
      <c r="T3478" t="s">
        <v>8318</v>
      </c>
    </row>
    <row r="3479" spans="1:20" ht="43.2" x14ac:dyDescent="0.3">
      <c r="A3479">
        <v>3477</v>
      </c>
      <c r="B3479" s="3" t="s">
        <v>3476</v>
      </c>
      <c r="C3479" s="3" t="s">
        <v>7587</v>
      </c>
      <c r="D3479">
        <v>1800</v>
      </c>
      <c r="E3479">
        <v>2076</v>
      </c>
      <c r="F3479" t="s">
        <v>8219</v>
      </c>
      <c r="G3479" t="s">
        <v>8224</v>
      </c>
      <c r="H3479" t="s">
        <v>8246</v>
      </c>
      <c r="I3479">
        <v>1431831600</v>
      </c>
      <c r="J3479" s="10">
        <f t="shared" si="216"/>
        <v>42141.125</v>
      </c>
      <c r="K3479">
        <v>1430761243</v>
      </c>
      <c r="L3479" s="10">
        <f t="shared" si="217"/>
        <v>42128.736608796295</v>
      </c>
      <c r="M3479" t="b">
        <v>0</v>
      </c>
      <c r="N3479">
        <v>39</v>
      </c>
      <c r="O3479" t="b">
        <v>1</v>
      </c>
      <c r="P3479" t="s">
        <v>8271</v>
      </c>
      <c r="Q3479" s="5">
        <f t="shared" si="218"/>
        <v>1.1533333333333333</v>
      </c>
      <c r="R3479" s="6">
        <f t="shared" si="219"/>
        <v>53.230769230769234</v>
      </c>
      <c r="S3479" t="s">
        <v>8317</v>
      </c>
      <c r="T3479" t="s">
        <v>8318</v>
      </c>
    </row>
    <row r="3480" spans="1:20" ht="43.2" x14ac:dyDescent="0.3">
      <c r="A3480">
        <v>3478</v>
      </c>
      <c r="B3480" s="3" t="s">
        <v>3477</v>
      </c>
      <c r="C3480" s="3" t="s">
        <v>7588</v>
      </c>
      <c r="D3480">
        <v>2000</v>
      </c>
      <c r="E3480">
        <v>2257</v>
      </c>
      <c r="F3480" t="s">
        <v>8219</v>
      </c>
      <c r="G3480" t="s">
        <v>8224</v>
      </c>
      <c r="H3480" t="s">
        <v>8246</v>
      </c>
      <c r="I3480">
        <v>1426539600</v>
      </c>
      <c r="J3480" s="10">
        <f t="shared" si="216"/>
        <v>42079.875</v>
      </c>
      <c r="K3480">
        <v>1424296822</v>
      </c>
      <c r="L3480" s="10">
        <f t="shared" si="217"/>
        <v>42053.916921296302</v>
      </c>
      <c r="M3480" t="b">
        <v>0</v>
      </c>
      <c r="N3480">
        <v>57</v>
      </c>
      <c r="O3480" t="b">
        <v>1</v>
      </c>
      <c r="P3480" t="s">
        <v>8271</v>
      </c>
      <c r="Q3480" s="5">
        <f t="shared" si="218"/>
        <v>1.1285000000000001</v>
      </c>
      <c r="R3480" s="6">
        <f t="shared" si="219"/>
        <v>39.596491228070178</v>
      </c>
      <c r="S3480" t="s">
        <v>8317</v>
      </c>
      <c r="T3480" t="s">
        <v>8318</v>
      </c>
    </row>
    <row r="3481" spans="1:20" ht="43.2" x14ac:dyDescent="0.3">
      <c r="A3481">
        <v>3479</v>
      </c>
      <c r="B3481" s="3" t="s">
        <v>3478</v>
      </c>
      <c r="C3481" s="3" t="s">
        <v>7589</v>
      </c>
      <c r="D3481">
        <v>1500</v>
      </c>
      <c r="E3481">
        <v>1918</v>
      </c>
      <c r="F3481" t="s">
        <v>8219</v>
      </c>
      <c r="G3481" t="s">
        <v>8225</v>
      </c>
      <c r="H3481" t="s">
        <v>8247</v>
      </c>
      <c r="I3481">
        <v>1403382680</v>
      </c>
      <c r="J3481" s="10">
        <f t="shared" si="216"/>
        <v>41811.855092592588</v>
      </c>
      <c r="K3481">
        <v>1400790680</v>
      </c>
      <c r="L3481" s="10">
        <f t="shared" si="217"/>
        <v>41781.855092592588</v>
      </c>
      <c r="M3481" t="b">
        <v>0</v>
      </c>
      <c r="N3481">
        <v>56</v>
      </c>
      <c r="O3481" t="b">
        <v>1</v>
      </c>
      <c r="P3481" t="s">
        <v>8271</v>
      </c>
      <c r="Q3481" s="5">
        <f t="shared" si="218"/>
        <v>1.2786666666666666</v>
      </c>
      <c r="R3481" s="6">
        <f t="shared" si="219"/>
        <v>34.25</v>
      </c>
      <c r="S3481" t="s">
        <v>8317</v>
      </c>
      <c r="T3481" t="s">
        <v>8318</v>
      </c>
    </row>
    <row r="3482" spans="1:20" ht="43.2" x14ac:dyDescent="0.3">
      <c r="A3482">
        <v>3480</v>
      </c>
      <c r="B3482" s="3" t="s">
        <v>3479</v>
      </c>
      <c r="C3482" s="3" t="s">
        <v>7590</v>
      </c>
      <c r="D3482">
        <v>1500</v>
      </c>
      <c r="E3482">
        <v>2140</v>
      </c>
      <c r="F3482" t="s">
        <v>8219</v>
      </c>
      <c r="G3482" t="s">
        <v>8224</v>
      </c>
      <c r="H3482" t="s">
        <v>8246</v>
      </c>
      <c r="I3482">
        <v>1436562000</v>
      </c>
      <c r="J3482" s="10">
        <f t="shared" si="216"/>
        <v>42195.875</v>
      </c>
      <c r="K3482">
        <v>1434440227</v>
      </c>
      <c r="L3482" s="10">
        <f t="shared" si="217"/>
        <v>42171.317442129628</v>
      </c>
      <c r="M3482" t="b">
        <v>0</v>
      </c>
      <c r="N3482">
        <v>13</v>
      </c>
      <c r="O3482" t="b">
        <v>1</v>
      </c>
      <c r="P3482" t="s">
        <v>8271</v>
      </c>
      <c r="Q3482" s="5">
        <f t="shared" si="218"/>
        <v>1.4266666666666667</v>
      </c>
      <c r="R3482" s="6">
        <f t="shared" si="219"/>
        <v>164.61538461538461</v>
      </c>
      <c r="S3482" t="s">
        <v>8317</v>
      </c>
      <c r="T3482" t="s">
        <v>8318</v>
      </c>
    </row>
    <row r="3483" spans="1:20" ht="43.2" x14ac:dyDescent="0.3">
      <c r="A3483">
        <v>3481</v>
      </c>
      <c r="B3483" s="3" t="s">
        <v>3480</v>
      </c>
      <c r="C3483" s="3" t="s">
        <v>7591</v>
      </c>
      <c r="D3483">
        <v>10000</v>
      </c>
      <c r="E3483">
        <v>11880</v>
      </c>
      <c r="F3483" t="s">
        <v>8219</v>
      </c>
      <c r="G3483" t="s">
        <v>8226</v>
      </c>
      <c r="H3483" t="s">
        <v>8248</v>
      </c>
      <c r="I3483">
        <v>1420178188</v>
      </c>
      <c r="J3483" s="10">
        <f t="shared" si="216"/>
        <v>42006.24754629629</v>
      </c>
      <c r="K3483">
        <v>1418709388</v>
      </c>
      <c r="L3483" s="10">
        <f t="shared" si="217"/>
        <v>41989.24754629629</v>
      </c>
      <c r="M3483" t="b">
        <v>0</v>
      </c>
      <c r="N3483">
        <v>95</v>
      </c>
      <c r="O3483" t="b">
        <v>1</v>
      </c>
      <c r="P3483" t="s">
        <v>8271</v>
      </c>
      <c r="Q3483" s="5">
        <f t="shared" si="218"/>
        <v>1.1879999999999999</v>
      </c>
      <c r="R3483" s="6">
        <f t="shared" si="219"/>
        <v>125.05263157894737</v>
      </c>
      <c r="S3483" t="s">
        <v>8317</v>
      </c>
      <c r="T3483" t="s">
        <v>8318</v>
      </c>
    </row>
    <row r="3484" spans="1:20" ht="43.2" x14ac:dyDescent="0.3">
      <c r="A3484">
        <v>3482</v>
      </c>
      <c r="B3484" s="3" t="s">
        <v>3481</v>
      </c>
      <c r="C3484" s="3" t="s">
        <v>7592</v>
      </c>
      <c r="D3484">
        <v>3000</v>
      </c>
      <c r="E3484">
        <v>4150</v>
      </c>
      <c r="F3484" t="s">
        <v>8219</v>
      </c>
      <c r="G3484" t="s">
        <v>8225</v>
      </c>
      <c r="H3484" t="s">
        <v>8247</v>
      </c>
      <c r="I3484">
        <v>1404671466</v>
      </c>
      <c r="J3484" s="10">
        <f t="shared" si="216"/>
        <v>41826.771597222221</v>
      </c>
      <c r="K3484">
        <v>1402079466</v>
      </c>
      <c r="L3484" s="10">
        <f t="shared" si="217"/>
        <v>41796.771597222221</v>
      </c>
      <c r="M3484" t="b">
        <v>0</v>
      </c>
      <c r="N3484">
        <v>80</v>
      </c>
      <c r="O3484" t="b">
        <v>1</v>
      </c>
      <c r="P3484" t="s">
        <v>8271</v>
      </c>
      <c r="Q3484" s="5">
        <f t="shared" si="218"/>
        <v>1.3833333333333333</v>
      </c>
      <c r="R3484" s="6">
        <f t="shared" si="219"/>
        <v>51.875</v>
      </c>
      <c r="S3484" t="s">
        <v>8317</v>
      </c>
      <c r="T3484" t="s">
        <v>8318</v>
      </c>
    </row>
    <row r="3485" spans="1:20" ht="43.2" x14ac:dyDescent="0.3">
      <c r="A3485">
        <v>3483</v>
      </c>
      <c r="B3485" s="3" t="s">
        <v>3482</v>
      </c>
      <c r="C3485" s="3" t="s">
        <v>7593</v>
      </c>
      <c r="D3485">
        <v>3350</v>
      </c>
      <c r="E3485">
        <v>5358</v>
      </c>
      <c r="F3485" t="s">
        <v>8219</v>
      </c>
      <c r="G3485" t="s">
        <v>8224</v>
      </c>
      <c r="H3485" t="s">
        <v>8246</v>
      </c>
      <c r="I3485">
        <v>1404403381</v>
      </c>
      <c r="J3485" s="10">
        <f t="shared" si="216"/>
        <v>41823.668761574074</v>
      </c>
      <c r="K3485">
        <v>1401811381</v>
      </c>
      <c r="L3485" s="10">
        <f t="shared" si="217"/>
        <v>41793.668761574074</v>
      </c>
      <c r="M3485" t="b">
        <v>0</v>
      </c>
      <c r="N3485">
        <v>133</v>
      </c>
      <c r="O3485" t="b">
        <v>1</v>
      </c>
      <c r="P3485" t="s">
        <v>8271</v>
      </c>
      <c r="Q3485" s="5">
        <f t="shared" si="218"/>
        <v>1.599402985074627</v>
      </c>
      <c r="R3485" s="6">
        <f t="shared" si="219"/>
        <v>40.285714285714285</v>
      </c>
      <c r="S3485" t="s">
        <v>8317</v>
      </c>
      <c r="T3485" t="s">
        <v>8318</v>
      </c>
    </row>
    <row r="3486" spans="1:20" ht="57.6" x14ac:dyDescent="0.3">
      <c r="A3486">
        <v>3484</v>
      </c>
      <c r="B3486" s="3" t="s">
        <v>3483</v>
      </c>
      <c r="C3486" s="3" t="s">
        <v>7594</v>
      </c>
      <c r="D3486">
        <v>2500</v>
      </c>
      <c r="E3486">
        <v>2856</v>
      </c>
      <c r="F3486" t="s">
        <v>8219</v>
      </c>
      <c r="G3486" t="s">
        <v>8224</v>
      </c>
      <c r="H3486" t="s">
        <v>8246</v>
      </c>
      <c r="I3486">
        <v>1466014499</v>
      </c>
      <c r="J3486" s="10">
        <f t="shared" si="216"/>
        <v>42536.760405092587</v>
      </c>
      <c r="K3486">
        <v>1463422499</v>
      </c>
      <c r="L3486" s="10">
        <f t="shared" si="217"/>
        <v>42506.760405092587</v>
      </c>
      <c r="M3486" t="b">
        <v>0</v>
      </c>
      <c r="N3486">
        <v>44</v>
      </c>
      <c r="O3486" t="b">
        <v>1</v>
      </c>
      <c r="P3486" t="s">
        <v>8271</v>
      </c>
      <c r="Q3486" s="5">
        <f t="shared" si="218"/>
        <v>1.1424000000000001</v>
      </c>
      <c r="R3486" s="6">
        <f t="shared" si="219"/>
        <v>64.909090909090907</v>
      </c>
      <c r="S3486" t="s">
        <v>8317</v>
      </c>
      <c r="T3486" t="s">
        <v>8318</v>
      </c>
    </row>
    <row r="3487" spans="1:20" ht="43.2" x14ac:dyDescent="0.3">
      <c r="A3487">
        <v>3485</v>
      </c>
      <c r="B3487" s="3" t="s">
        <v>3484</v>
      </c>
      <c r="C3487" s="3" t="s">
        <v>7595</v>
      </c>
      <c r="D3487">
        <v>1650</v>
      </c>
      <c r="E3487">
        <v>1660</v>
      </c>
      <c r="F3487" t="s">
        <v>8219</v>
      </c>
      <c r="G3487" t="s">
        <v>8224</v>
      </c>
      <c r="H3487" t="s">
        <v>8246</v>
      </c>
      <c r="I3487">
        <v>1454431080</v>
      </c>
      <c r="J3487" s="10">
        <f t="shared" si="216"/>
        <v>42402.693055555559</v>
      </c>
      <c r="K3487">
        <v>1451839080</v>
      </c>
      <c r="L3487" s="10">
        <f t="shared" si="217"/>
        <v>42372.693055555559</v>
      </c>
      <c r="M3487" t="b">
        <v>0</v>
      </c>
      <c r="N3487">
        <v>30</v>
      </c>
      <c r="O3487" t="b">
        <v>1</v>
      </c>
      <c r="P3487" t="s">
        <v>8271</v>
      </c>
      <c r="Q3487" s="5">
        <f t="shared" si="218"/>
        <v>1.0060606060606061</v>
      </c>
      <c r="R3487" s="6">
        <f t="shared" si="219"/>
        <v>55.333333333333336</v>
      </c>
      <c r="S3487" t="s">
        <v>8317</v>
      </c>
      <c r="T3487" t="s">
        <v>8318</v>
      </c>
    </row>
    <row r="3488" spans="1:20" ht="43.2" x14ac:dyDescent="0.3">
      <c r="A3488">
        <v>3486</v>
      </c>
      <c r="B3488" s="3" t="s">
        <v>3485</v>
      </c>
      <c r="C3488" s="3" t="s">
        <v>7596</v>
      </c>
      <c r="D3488">
        <v>3000</v>
      </c>
      <c r="E3488">
        <v>4656</v>
      </c>
      <c r="F3488" t="s">
        <v>8219</v>
      </c>
      <c r="G3488" t="s">
        <v>8224</v>
      </c>
      <c r="H3488" t="s">
        <v>8246</v>
      </c>
      <c r="I3488">
        <v>1433314740</v>
      </c>
      <c r="J3488" s="10">
        <f t="shared" si="216"/>
        <v>42158.290972222225</v>
      </c>
      <c r="K3488">
        <v>1430600401</v>
      </c>
      <c r="L3488" s="10">
        <f t="shared" si="217"/>
        <v>42126.87501157407</v>
      </c>
      <c r="M3488" t="b">
        <v>0</v>
      </c>
      <c r="N3488">
        <v>56</v>
      </c>
      <c r="O3488" t="b">
        <v>1</v>
      </c>
      <c r="P3488" t="s">
        <v>8271</v>
      </c>
      <c r="Q3488" s="5">
        <f t="shared" si="218"/>
        <v>1.552</v>
      </c>
      <c r="R3488" s="6">
        <f t="shared" si="219"/>
        <v>83.142857142857139</v>
      </c>
      <c r="S3488" t="s">
        <v>8317</v>
      </c>
      <c r="T3488" t="s">
        <v>8318</v>
      </c>
    </row>
    <row r="3489" spans="1:20" ht="43.2" x14ac:dyDescent="0.3">
      <c r="A3489">
        <v>3487</v>
      </c>
      <c r="B3489" s="3" t="s">
        <v>3486</v>
      </c>
      <c r="C3489" s="3" t="s">
        <v>7597</v>
      </c>
      <c r="D3489">
        <v>2000</v>
      </c>
      <c r="E3489">
        <v>2555</v>
      </c>
      <c r="F3489" t="s">
        <v>8219</v>
      </c>
      <c r="G3489" t="s">
        <v>8225</v>
      </c>
      <c r="H3489" t="s">
        <v>8247</v>
      </c>
      <c r="I3489">
        <v>1435185252</v>
      </c>
      <c r="J3489" s="10">
        <f t="shared" si="216"/>
        <v>42179.940416666665</v>
      </c>
      <c r="K3489">
        <v>1432593252</v>
      </c>
      <c r="L3489" s="10">
        <f t="shared" si="217"/>
        <v>42149.940416666665</v>
      </c>
      <c r="M3489" t="b">
        <v>0</v>
      </c>
      <c r="N3489">
        <v>66</v>
      </c>
      <c r="O3489" t="b">
        <v>1</v>
      </c>
      <c r="P3489" t="s">
        <v>8271</v>
      </c>
      <c r="Q3489" s="5">
        <f t="shared" si="218"/>
        <v>1.2775000000000001</v>
      </c>
      <c r="R3489" s="6">
        <f t="shared" si="219"/>
        <v>38.712121212121211</v>
      </c>
      <c r="S3489" t="s">
        <v>8317</v>
      </c>
      <c r="T3489" t="s">
        <v>8318</v>
      </c>
    </row>
    <row r="3490" spans="1:20" ht="57.6" x14ac:dyDescent="0.3">
      <c r="A3490">
        <v>3488</v>
      </c>
      <c r="B3490" s="3" t="s">
        <v>3487</v>
      </c>
      <c r="C3490" s="3" t="s">
        <v>7598</v>
      </c>
      <c r="D3490">
        <v>3000</v>
      </c>
      <c r="E3490">
        <v>3636</v>
      </c>
      <c r="F3490" t="s">
        <v>8219</v>
      </c>
      <c r="G3490" t="s">
        <v>8224</v>
      </c>
      <c r="H3490" t="s">
        <v>8246</v>
      </c>
      <c r="I3490">
        <v>1429286400</v>
      </c>
      <c r="J3490" s="10">
        <f t="shared" si="216"/>
        <v>42111.666666666672</v>
      </c>
      <c r="K3490">
        <v>1427221560</v>
      </c>
      <c r="L3490" s="10">
        <f t="shared" si="217"/>
        <v>42087.768055555556</v>
      </c>
      <c r="M3490" t="b">
        <v>0</v>
      </c>
      <c r="N3490">
        <v>29</v>
      </c>
      <c r="O3490" t="b">
        <v>1</v>
      </c>
      <c r="P3490" t="s">
        <v>8271</v>
      </c>
      <c r="Q3490" s="5">
        <f t="shared" si="218"/>
        <v>1.212</v>
      </c>
      <c r="R3490" s="6">
        <f t="shared" si="219"/>
        <v>125.37931034482759</v>
      </c>
      <c r="S3490" t="s">
        <v>8317</v>
      </c>
      <c r="T3490" t="s">
        <v>8318</v>
      </c>
    </row>
    <row r="3491" spans="1:20" ht="43.2" x14ac:dyDescent="0.3">
      <c r="A3491">
        <v>3489</v>
      </c>
      <c r="B3491" s="3" t="s">
        <v>3488</v>
      </c>
      <c r="C3491" s="3" t="s">
        <v>7599</v>
      </c>
      <c r="D3491">
        <v>5000</v>
      </c>
      <c r="E3491">
        <v>5635</v>
      </c>
      <c r="F3491" t="s">
        <v>8219</v>
      </c>
      <c r="G3491" t="s">
        <v>8225</v>
      </c>
      <c r="H3491" t="s">
        <v>8247</v>
      </c>
      <c r="I3491">
        <v>1400965200</v>
      </c>
      <c r="J3491" s="10">
        <f t="shared" si="216"/>
        <v>41783.875</v>
      </c>
      <c r="K3491">
        <v>1398352531</v>
      </c>
      <c r="L3491" s="10">
        <f t="shared" si="217"/>
        <v>41753.635775462964</v>
      </c>
      <c r="M3491" t="b">
        <v>0</v>
      </c>
      <c r="N3491">
        <v>72</v>
      </c>
      <c r="O3491" t="b">
        <v>1</v>
      </c>
      <c r="P3491" t="s">
        <v>8271</v>
      </c>
      <c r="Q3491" s="5">
        <f t="shared" si="218"/>
        <v>1.127</v>
      </c>
      <c r="R3491" s="6">
        <f t="shared" si="219"/>
        <v>78.263888888888886</v>
      </c>
      <c r="S3491" t="s">
        <v>8317</v>
      </c>
      <c r="T3491" t="s">
        <v>8318</v>
      </c>
    </row>
    <row r="3492" spans="1:20" ht="43.2" x14ac:dyDescent="0.3">
      <c r="A3492">
        <v>3490</v>
      </c>
      <c r="B3492" s="3" t="s">
        <v>3489</v>
      </c>
      <c r="C3492" s="3" t="s">
        <v>7600</v>
      </c>
      <c r="D3492">
        <v>1000</v>
      </c>
      <c r="E3492">
        <v>1275</v>
      </c>
      <c r="F3492" t="s">
        <v>8219</v>
      </c>
      <c r="G3492" t="s">
        <v>8224</v>
      </c>
      <c r="H3492" t="s">
        <v>8246</v>
      </c>
      <c r="I3492">
        <v>1460574924</v>
      </c>
      <c r="J3492" s="10">
        <f t="shared" si="216"/>
        <v>42473.802361111113</v>
      </c>
      <c r="K3492">
        <v>1457982924</v>
      </c>
      <c r="L3492" s="10">
        <f t="shared" si="217"/>
        <v>42443.802361111113</v>
      </c>
      <c r="M3492" t="b">
        <v>0</v>
      </c>
      <c r="N3492">
        <v>27</v>
      </c>
      <c r="O3492" t="b">
        <v>1</v>
      </c>
      <c r="P3492" t="s">
        <v>8271</v>
      </c>
      <c r="Q3492" s="5">
        <f t="shared" si="218"/>
        <v>1.2749999999999999</v>
      </c>
      <c r="R3492" s="6">
        <f t="shared" si="219"/>
        <v>47.222222222222221</v>
      </c>
      <c r="S3492" t="s">
        <v>8317</v>
      </c>
      <c r="T3492" t="s">
        <v>8318</v>
      </c>
    </row>
    <row r="3493" spans="1:20" ht="43.2" x14ac:dyDescent="0.3">
      <c r="A3493">
        <v>3491</v>
      </c>
      <c r="B3493" s="3" t="s">
        <v>3490</v>
      </c>
      <c r="C3493" s="3" t="s">
        <v>7601</v>
      </c>
      <c r="D3493">
        <v>500</v>
      </c>
      <c r="E3493">
        <v>791</v>
      </c>
      <c r="F3493" t="s">
        <v>8219</v>
      </c>
      <c r="G3493" t="s">
        <v>8224</v>
      </c>
      <c r="H3493" t="s">
        <v>8246</v>
      </c>
      <c r="I3493">
        <v>1431928784</v>
      </c>
      <c r="J3493" s="10">
        <f t="shared" si="216"/>
        <v>42142.249814814815</v>
      </c>
      <c r="K3493">
        <v>1430114384</v>
      </c>
      <c r="L3493" s="10">
        <f t="shared" si="217"/>
        <v>42121.249814814815</v>
      </c>
      <c r="M3493" t="b">
        <v>0</v>
      </c>
      <c r="N3493">
        <v>10</v>
      </c>
      <c r="O3493" t="b">
        <v>1</v>
      </c>
      <c r="P3493" t="s">
        <v>8271</v>
      </c>
      <c r="Q3493" s="5">
        <f t="shared" si="218"/>
        <v>1.5820000000000001</v>
      </c>
      <c r="R3493" s="6">
        <f t="shared" si="219"/>
        <v>79.099999999999994</v>
      </c>
      <c r="S3493" t="s">
        <v>8317</v>
      </c>
      <c r="T3493" t="s">
        <v>8318</v>
      </c>
    </row>
    <row r="3494" spans="1:20" ht="43.2" x14ac:dyDescent="0.3">
      <c r="A3494">
        <v>3492</v>
      </c>
      <c r="B3494" s="3" t="s">
        <v>3491</v>
      </c>
      <c r="C3494" s="3" t="s">
        <v>7602</v>
      </c>
      <c r="D3494">
        <v>3800</v>
      </c>
      <c r="E3494">
        <v>4000.22</v>
      </c>
      <c r="F3494" t="s">
        <v>8219</v>
      </c>
      <c r="G3494" t="s">
        <v>8224</v>
      </c>
      <c r="H3494" t="s">
        <v>8246</v>
      </c>
      <c r="I3494">
        <v>1445818397</v>
      </c>
      <c r="J3494" s="10">
        <f t="shared" si="216"/>
        <v>42303.009224537032</v>
      </c>
      <c r="K3494">
        <v>1442794397</v>
      </c>
      <c r="L3494" s="10">
        <f t="shared" si="217"/>
        <v>42268.009224537032</v>
      </c>
      <c r="M3494" t="b">
        <v>0</v>
      </c>
      <c r="N3494">
        <v>35</v>
      </c>
      <c r="O3494" t="b">
        <v>1</v>
      </c>
      <c r="P3494" t="s">
        <v>8271</v>
      </c>
      <c r="Q3494" s="5">
        <f t="shared" si="218"/>
        <v>1.0526894736842105</v>
      </c>
      <c r="R3494" s="6">
        <f t="shared" si="219"/>
        <v>114.29199999999999</v>
      </c>
      <c r="S3494" t="s">
        <v>8317</v>
      </c>
      <c r="T3494" t="s">
        <v>8318</v>
      </c>
    </row>
    <row r="3495" spans="1:20" ht="43.2" x14ac:dyDescent="0.3">
      <c r="A3495">
        <v>3493</v>
      </c>
      <c r="B3495" s="3" t="s">
        <v>3492</v>
      </c>
      <c r="C3495" s="3" t="s">
        <v>7603</v>
      </c>
      <c r="D3495">
        <v>1500</v>
      </c>
      <c r="E3495">
        <v>1500</v>
      </c>
      <c r="F3495" t="s">
        <v>8219</v>
      </c>
      <c r="G3495" t="s">
        <v>8224</v>
      </c>
      <c r="H3495" t="s">
        <v>8246</v>
      </c>
      <c r="I3495">
        <v>1408252260</v>
      </c>
      <c r="J3495" s="10">
        <f t="shared" si="216"/>
        <v>41868.21597222222</v>
      </c>
      <c r="K3495">
        <v>1406580436</v>
      </c>
      <c r="L3495" s="10">
        <f t="shared" si="217"/>
        <v>41848.866157407407</v>
      </c>
      <c r="M3495" t="b">
        <v>0</v>
      </c>
      <c r="N3495">
        <v>29</v>
      </c>
      <c r="O3495" t="b">
        <v>1</v>
      </c>
      <c r="P3495" t="s">
        <v>8271</v>
      </c>
      <c r="Q3495" s="5">
        <f t="shared" si="218"/>
        <v>1</v>
      </c>
      <c r="R3495" s="6">
        <f t="shared" si="219"/>
        <v>51.724137931034484</v>
      </c>
      <c r="S3495" t="s">
        <v>8317</v>
      </c>
      <c r="T3495" t="s">
        <v>8318</v>
      </c>
    </row>
    <row r="3496" spans="1:20" ht="43.2" x14ac:dyDescent="0.3">
      <c r="A3496">
        <v>3494</v>
      </c>
      <c r="B3496" s="3" t="s">
        <v>3493</v>
      </c>
      <c r="C3496" s="3" t="s">
        <v>7604</v>
      </c>
      <c r="D3496">
        <v>400</v>
      </c>
      <c r="E3496">
        <v>400</v>
      </c>
      <c r="F3496" t="s">
        <v>8219</v>
      </c>
      <c r="G3496" t="s">
        <v>8224</v>
      </c>
      <c r="H3496" t="s">
        <v>8246</v>
      </c>
      <c r="I3496">
        <v>1480140000</v>
      </c>
      <c r="J3496" s="10">
        <f t="shared" si="216"/>
        <v>42700.25</v>
      </c>
      <c r="K3496">
        <v>1479186575</v>
      </c>
      <c r="L3496" s="10">
        <f t="shared" si="217"/>
        <v>42689.214988425927</v>
      </c>
      <c r="M3496" t="b">
        <v>0</v>
      </c>
      <c r="N3496">
        <v>13</v>
      </c>
      <c r="O3496" t="b">
        <v>1</v>
      </c>
      <c r="P3496" t="s">
        <v>8271</v>
      </c>
      <c r="Q3496" s="5">
        <f t="shared" si="218"/>
        <v>1</v>
      </c>
      <c r="R3496" s="6">
        <f t="shared" si="219"/>
        <v>30.76923076923077</v>
      </c>
      <c r="S3496" t="s">
        <v>8317</v>
      </c>
      <c r="T3496" t="s">
        <v>8318</v>
      </c>
    </row>
    <row r="3497" spans="1:20" ht="43.2" x14ac:dyDescent="0.3">
      <c r="A3497">
        <v>3495</v>
      </c>
      <c r="B3497" s="3" t="s">
        <v>3494</v>
      </c>
      <c r="C3497" s="3" t="s">
        <v>7605</v>
      </c>
      <c r="D3497">
        <v>5000</v>
      </c>
      <c r="E3497">
        <v>5343</v>
      </c>
      <c r="F3497" t="s">
        <v>8219</v>
      </c>
      <c r="G3497" t="s">
        <v>8229</v>
      </c>
      <c r="H3497" t="s">
        <v>8251</v>
      </c>
      <c r="I3497">
        <v>1414862280</v>
      </c>
      <c r="J3497" s="10">
        <f t="shared" si="216"/>
        <v>41944.720833333333</v>
      </c>
      <c r="K3497">
        <v>1412360309</v>
      </c>
      <c r="L3497" s="10">
        <f t="shared" si="217"/>
        <v>41915.762835648151</v>
      </c>
      <c r="M3497" t="b">
        <v>0</v>
      </c>
      <c r="N3497">
        <v>72</v>
      </c>
      <c r="O3497" t="b">
        <v>1</v>
      </c>
      <c r="P3497" t="s">
        <v>8271</v>
      </c>
      <c r="Q3497" s="5">
        <f t="shared" si="218"/>
        <v>1.0686</v>
      </c>
      <c r="R3497" s="6">
        <f t="shared" si="219"/>
        <v>74.208333333333329</v>
      </c>
      <c r="S3497" t="s">
        <v>8317</v>
      </c>
      <c r="T3497" t="s">
        <v>8318</v>
      </c>
    </row>
    <row r="3498" spans="1:20" ht="57.6" x14ac:dyDescent="0.3">
      <c r="A3498">
        <v>3496</v>
      </c>
      <c r="B3498" s="3" t="s">
        <v>3495</v>
      </c>
      <c r="C3498" s="3" t="s">
        <v>7606</v>
      </c>
      <c r="D3498">
        <v>3000</v>
      </c>
      <c r="E3498">
        <v>3732</v>
      </c>
      <c r="F3498" t="s">
        <v>8219</v>
      </c>
      <c r="G3498" t="s">
        <v>8224</v>
      </c>
      <c r="H3498" t="s">
        <v>8246</v>
      </c>
      <c r="I3498">
        <v>1473625166</v>
      </c>
      <c r="J3498" s="10">
        <f t="shared" si="216"/>
        <v>42624.846828703703</v>
      </c>
      <c r="K3498">
        <v>1470169166</v>
      </c>
      <c r="L3498" s="10">
        <f t="shared" si="217"/>
        <v>42584.846828703703</v>
      </c>
      <c r="M3498" t="b">
        <v>0</v>
      </c>
      <c r="N3498">
        <v>78</v>
      </c>
      <c r="O3498" t="b">
        <v>1</v>
      </c>
      <c r="P3498" t="s">
        <v>8271</v>
      </c>
      <c r="Q3498" s="5">
        <f t="shared" si="218"/>
        <v>1.244</v>
      </c>
      <c r="R3498" s="6">
        <f t="shared" si="219"/>
        <v>47.846153846153847</v>
      </c>
      <c r="S3498" t="s">
        <v>8317</v>
      </c>
      <c r="T3498" t="s">
        <v>8318</v>
      </c>
    </row>
    <row r="3499" spans="1:20" ht="57.6" x14ac:dyDescent="0.3">
      <c r="A3499">
        <v>3497</v>
      </c>
      <c r="B3499" s="3" t="s">
        <v>3496</v>
      </c>
      <c r="C3499" s="3" t="s">
        <v>7607</v>
      </c>
      <c r="D3499">
        <v>1551</v>
      </c>
      <c r="E3499">
        <v>1686</v>
      </c>
      <c r="F3499" t="s">
        <v>8219</v>
      </c>
      <c r="G3499" t="s">
        <v>8224</v>
      </c>
      <c r="H3499" t="s">
        <v>8246</v>
      </c>
      <c r="I3499">
        <v>1464904800</v>
      </c>
      <c r="J3499" s="10">
        <f t="shared" si="216"/>
        <v>42523.916666666672</v>
      </c>
      <c r="K3499">
        <v>1463852904</v>
      </c>
      <c r="L3499" s="10">
        <f t="shared" si="217"/>
        <v>42511.741944444439</v>
      </c>
      <c r="M3499" t="b">
        <v>0</v>
      </c>
      <c r="N3499">
        <v>49</v>
      </c>
      <c r="O3499" t="b">
        <v>1</v>
      </c>
      <c r="P3499" t="s">
        <v>8271</v>
      </c>
      <c r="Q3499" s="5">
        <f t="shared" si="218"/>
        <v>1.0870406189555126</v>
      </c>
      <c r="R3499" s="6">
        <f t="shared" si="219"/>
        <v>34.408163265306122</v>
      </c>
      <c r="S3499" t="s">
        <v>8317</v>
      </c>
      <c r="T3499" t="s">
        <v>8318</v>
      </c>
    </row>
    <row r="3500" spans="1:20" ht="57.6" x14ac:dyDescent="0.3">
      <c r="A3500">
        <v>3498</v>
      </c>
      <c r="B3500" s="3" t="s">
        <v>3497</v>
      </c>
      <c r="C3500" s="3" t="s">
        <v>7608</v>
      </c>
      <c r="D3500">
        <v>1650</v>
      </c>
      <c r="E3500">
        <v>1690</v>
      </c>
      <c r="F3500" t="s">
        <v>8219</v>
      </c>
      <c r="G3500" t="s">
        <v>8229</v>
      </c>
      <c r="H3500" t="s">
        <v>8251</v>
      </c>
      <c r="I3500">
        <v>1464471840</v>
      </c>
      <c r="J3500" s="10">
        <f t="shared" si="216"/>
        <v>42518.905555555553</v>
      </c>
      <c r="K3500">
        <v>1459309704</v>
      </c>
      <c r="L3500" s="10">
        <f t="shared" si="217"/>
        <v>42459.15861111111</v>
      </c>
      <c r="M3500" t="b">
        <v>0</v>
      </c>
      <c r="N3500">
        <v>42</v>
      </c>
      <c r="O3500" t="b">
        <v>1</v>
      </c>
      <c r="P3500" t="s">
        <v>8271</v>
      </c>
      <c r="Q3500" s="5">
        <f t="shared" si="218"/>
        <v>1.0242424242424242</v>
      </c>
      <c r="R3500" s="6">
        <f t="shared" si="219"/>
        <v>40.238095238095241</v>
      </c>
      <c r="S3500" t="s">
        <v>8317</v>
      </c>
      <c r="T3500" t="s">
        <v>8318</v>
      </c>
    </row>
    <row r="3501" spans="1:20" ht="43.2" x14ac:dyDescent="0.3">
      <c r="A3501">
        <v>3499</v>
      </c>
      <c r="B3501" s="3" t="s">
        <v>3498</v>
      </c>
      <c r="C3501" s="3" t="s">
        <v>7609</v>
      </c>
      <c r="D3501">
        <v>2000</v>
      </c>
      <c r="E3501">
        <v>2110</v>
      </c>
      <c r="F3501" t="s">
        <v>8219</v>
      </c>
      <c r="G3501" t="s">
        <v>8224</v>
      </c>
      <c r="H3501" t="s">
        <v>8246</v>
      </c>
      <c r="I3501">
        <v>1435733940</v>
      </c>
      <c r="J3501" s="10">
        <f t="shared" si="216"/>
        <v>42186.290972222225</v>
      </c>
      <c r="K3501">
        <v>1431046325</v>
      </c>
      <c r="L3501" s="10">
        <f t="shared" si="217"/>
        <v>42132.036168981482</v>
      </c>
      <c r="M3501" t="b">
        <v>0</v>
      </c>
      <c r="N3501">
        <v>35</v>
      </c>
      <c r="O3501" t="b">
        <v>1</v>
      </c>
      <c r="P3501" t="s">
        <v>8271</v>
      </c>
      <c r="Q3501" s="5">
        <f t="shared" si="218"/>
        <v>1.0549999999999999</v>
      </c>
      <c r="R3501" s="6">
        <f t="shared" si="219"/>
        <v>60.285714285714285</v>
      </c>
      <c r="S3501" t="s">
        <v>8317</v>
      </c>
      <c r="T3501" t="s">
        <v>8318</v>
      </c>
    </row>
    <row r="3502" spans="1:20" ht="57.6" x14ac:dyDescent="0.3">
      <c r="A3502">
        <v>3500</v>
      </c>
      <c r="B3502" s="3" t="s">
        <v>3499</v>
      </c>
      <c r="C3502" s="3" t="s">
        <v>7610</v>
      </c>
      <c r="D3502">
        <v>1000</v>
      </c>
      <c r="E3502">
        <v>1063</v>
      </c>
      <c r="F3502" t="s">
        <v>8219</v>
      </c>
      <c r="G3502" t="s">
        <v>8224</v>
      </c>
      <c r="H3502" t="s">
        <v>8246</v>
      </c>
      <c r="I3502">
        <v>1457326740</v>
      </c>
      <c r="J3502" s="10">
        <f t="shared" si="216"/>
        <v>42436.207638888889</v>
      </c>
      <c r="K3502">
        <v>1455919438</v>
      </c>
      <c r="L3502" s="10">
        <f t="shared" si="217"/>
        <v>42419.91942129629</v>
      </c>
      <c r="M3502" t="b">
        <v>0</v>
      </c>
      <c r="N3502">
        <v>42</v>
      </c>
      <c r="O3502" t="b">
        <v>1</v>
      </c>
      <c r="P3502" t="s">
        <v>8271</v>
      </c>
      <c r="Q3502" s="5">
        <f t="shared" si="218"/>
        <v>1.0629999999999999</v>
      </c>
      <c r="R3502" s="6">
        <f t="shared" si="219"/>
        <v>25.30952380952381</v>
      </c>
      <c r="S3502" t="s">
        <v>8317</v>
      </c>
      <c r="T3502" t="s">
        <v>8318</v>
      </c>
    </row>
    <row r="3503" spans="1:20" ht="43.2" x14ac:dyDescent="0.3">
      <c r="A3503">
        <v>3501</v>
      </c>
      <c r="B3503" s="3" t="s">
        <v>3500</v>
      </c>
      <c r="C3503" s="3" t="s">
        <v>7611</v>
      </c>
      <c r="D3503">
        <v>1500</v>
      </c>
      <c r="E3503">
        <v>1510</v>
      </c>
      <c r="F3503" t="s">
        <v>8219</v>
      </c>
      <c r="G3503" t="s">
        <v>8225</v>
      </c>
      <c r="H3503" t="s">
        <v>8247</v>
      </c>
      <c r="I3503">
        <v>1441995595</v>
      </c>
      <c r="J3503" s="10">
        <f t="shared" si="216"/>
        <v>42258.763831018514</v>
      </c>
      <c r="K3503">
        <v>1439835595</v>
      </c>
      <c r="L3503" s="10">
        <f t="shared" si="217"/>
        <v>42233.763831018514</v>
      </c>
      <c r="M3503" t="b">
        <v>0</v>
      </c>
      <c r="N3503">
        <v>42</v>
      </c>
      <c r="O3503" t="b">
        <v>1</v>
      </c>
      <c r="P3503" t="s">
        <v>8271</v>
      </c>
      <c r="Q3503" s="5">
        <f t="shared" si="218"/>
        <v>1.0066666666666666</v>
      </c>
      <c r="R3503" s="6">
        <f t="shared" si="219"/>
        <v>35.952380952380949</v>
      </c>
      <c r="S3503" t="s">
        <v>8317</v>
      </c>
      <c r="T3503" t="s">
        <v>8318</v>
      </c>
    </row>
    <row r="3504" spans="1:20" ht="43.2" x14ac:dyDescent="0.3">
      <c r="A3504">
        <v>3502</v>
      </c>
      <c r="B3504" s="3" t="s">
        <v>3501</v>
      </c>
      <c r="C3504" s="3" t="s">
        <v>7612</v>
      </c>
      <c r="D3504">
        <v>4000</v>
      </c>
      <c r="E3504">
        <v>4216</v>
      </c>
      <c r="F3504" t="s">
        <v>8219</v>
      </c>
      <c r="G3504" t="s">
        <v>8224</v>
      </c>
      <c r="H3504" t="s">
        <v>8246</v>
      </c>
      <c r="I3504">
        <v>1458100740</v>
      </c>
      <c r="J3504" s="10">
        <f t="shared" si="216"/>
        <v>42445.165972222225</v>
      </c>
      <c r="K3504">
        <v>1456862924</v>
      </c>
      <c r="L3504" s="10">
        <f t="shared" si="217"/>
        <v>42430.839398148149</v>
      </c>
      <c r="M3504" t="b">
        <v>0</v>
      </c>
      <c r="N3504">
        <v>31</v>
      </c>
      <c r="O3504" t="b">
        <v>1</v>
      </c>
      <c r="P3504" t="s">
        <v>8271</v>
      </c>
      <c r="Q3504" s="5">
        <f t="shared" si="218"/>
        <v>1.054</v>
      </c>
      <c r="R3504" s="6">
        <f t="shared" si="219"/>
        <v>136</v>
      </c>
      <c r="S3504" t="s">
        <v>8317</v>
      </c>
      <c r="T3504" t="s">
        <v>8318</v>
      </c>
    </row>
    <row r="3505" spans="1:20" ht="43.2" x14ac:dyDescent="0.3">
      <c r="A3505">
        <v>3503</v>
      </c>
      <c r="B3505" s="3" t="s">
        <v>3502</v>
      </c>
      <c r="C3505" s="3" t="s">
        <v>7613</v>
      </c>
      <c r="D3505">
        <v>2500</v>
      </c>
      <c r="E3505">
        <v>2689</v>
      </c>
      <c r="F3505" t="s">
        <v>8219</v>
      </c>
      <c r="G3505" t="s">
        <v>8225</v>
      </c>
      <c r="H3505" t="s">
        <v>8247</v>
      </c>
      <c r="I3505">
        <v>1469359728</v>
      </c>
      <c r="J3505" s="10">
        <f t="shared" si="216"/>
        <v>42575.478333333333</v>
      </c>
      <c r="K3505">
        <v>1466767728</v>
      </c>
      <c r="L3505" s="10">
        <f t="shared" si="217"/>
        <v>42545.478333333333</v>
      </c>
      <c r="M3505" t="b">
        <v>0</v>
      </c>
      <c r="N3505">
        <v>38</v>
      </c>
      <c r="O3505" t="b">
        <v>1</v>
      </c>
      <c r="P3505" t="s">
        <v>8271</v>
      </c>
      <c r="Q3505" s="5">
        <f t="shared" si="218"/>
        <v>1.0755999999999999</v>
      </c>
      <c r="R3505" s="6">
        <f t="shared" si="219"/>
        <v>70.763157894736835</v>
      </c>
      <c r="S3505" t="s">
        <v>8317</v>
      </c>
      <c r="T3505" t="s">
        <v>8318</v>
      </c>
    </row>
    <row r="3506" spans="1:20" ht="43.2" x14ac:dyDescent="0.3">
      <c r="A3506">
        <v>3504</v>
      </c>
      <c r="B3506" s="3" t="s">
        <v>3503</v>
      </c>
      <c r="C3506" s="3" t="s">
        <v>7614</v>
      </c>
      <c r="D3506">
        <v>1000</v>
      </c>
      <c r="E3506">
        <v>1000</v>
      </c>
      <c r="F3506" t="s">
        <v>8219</v>
      </c>
      <c r="G3506" t="s">
        <v>8224</v>
      </c>
      <c r="H3506" t="s">
        <v>8246</v>
      </c>
      <c r="I3506">
        <v>1447959491</v>
      </c>
      <c r="J3506" s="10">
        <f t="shared" si="216"/>
        <v>42327.790405092594</v>
      </c>
      <c r="K3506">
        <v>1445363891</v>
      </c>
      <c r="L3506" s="10">
        <f t="shared" si="217"/>
        <v>42297.748738425929</v>
      </c>
      <c r="M3506" t="b">
        <v>0</v>
      </c>
      <c r="N3506">
        <v>8</v>
      </c>
      <c r="O3506" t="b">
        <v>1</v>
      </c>
      <c r="P3506" t="s">
        <v>8271</v>
      </c>
      <c r="Q3506" s="5">
        <f t="shared" si="218"/>
        <v>1</v>
      </c>
      <c r="R3506" s="6">
        <f t="shared" si="219"/>
        <v>125</v>
      </c>
      <c r="S3506" t="s">
        <v>8317</v>
      </c>
      <c r="T3506" t="s">
        <v>8318</v>
      </c>
    </row>
    <row r="3507" spans="1:20" ht="86.4" x14ac:dyDescent="0.3">
      <c r="A3507">
        <v>3505</v>
      </c>
      <c r="B3507" s="3" t="s">
        <v>3504</v>
      </c>
      <c r="C3507" s="3" t="s">
        <v>7615</v>
      </c>
      <c r="D3507">
        <v>2500</v>
      </c>
      <c r="E3507">
        <v>2594</v>
      </c>
      <c r="F3507" t="s">
        <v>8219</v>
      </c>
      <c r="G3507" t="s">
        <v>8224</v>
      </c>
      <c r="H3507" t="s">
        <v>8246</v>
      </c>
      <c r="I3507">
        <v>1399953600</v>
      </c>
      <c r="J3507" s="10">
        <f t="shared" si="216"/>
        <v>41772.166666666664</v>
      </c>
      <c r="K3507">
        <v>1398983245</v>
      </c>
      <c r="L3507" s="10">
        <f t="shared" si="217"/>
        <v>41760.935706018521</v>
      </c>
      <c r="M3507" t="b">
        <v>0</v>
      </c>
      <c r="N3507">
        <v>39</v>
      </c>
      <c r="O3507" t="b">
        <v>1</v>
      </c>
      <c r="P3507" t="s">
        <v>8271</v>
      </c>
      <c r="Q3507" s="5">
        <f t="shared" si="218"/>
        <v>1.0376000000000001</v>
      </c>
      <c r="R3507" s="6">
        <f t="shared" si="219"/>
        <v>66.512820512820511</v>
      </c>
      <c r="S3507" t="s">
        <v>8317</v>
      </c>
      <c r="T3507" t="s">
        <v>8318</v>
      </c>
    </row>
    <row r="3508" spans="1:20" ht="43.2" x14ac:dyDescent="0.3">
      <c r="A3508">
        <v>3506</v>
      </c>
      <c r="B3508" s="3" t="s">
        <v>3505</v>
      </c>
      <c r="C3508" s="3" t="s">
        <v>7616</v>
      </c>
      <c r="D3508">
        <v>3000</v>
      </c>
      <c r="E3508">
        <v>3045</v>
      </c>
      <c r="F3508" t="s">
        <v>8219</v>
      </c>
      <c r="G3508" t="s">
        <v>8224</v>
      </c>
      <c r="H3508" t="s">
        <v>8246</v>
      </c>
      <c r="I3508">
        <v>1408815440</v>
      </c>
      <c r="J3508" s="10">
        <f t="shared" si="216"/>
        <v>41874.734259259261</v>
      </c>
      <c r="K3508">
        <v>1404927440</v>
      </c>
      <c r="L3508" s="10">
        <f t="shared" si="217"/>
        <v>41829.734259259261</v>
      </c>
      <c r="M3508" t="b">
        <v>0</v>
      </c>
      <c r="N3508">
        <v>29</v>
      </c>
      <c r="O3508" t="b">
        <v>1</v>
      </c>
      <c r="P3508" t="s">
        <v>8271</v>
      </c>
      <c r="Q3508" s="5">
        <f t="shared" si="218"/>
        <v>1.0149999999999999</v>
      </c>
      <c r="R3508" s="6">
        <f t="shared" si="219"/>
        <v>105</v>
      </c>
      <c r="S3508" t="s">
        <v>8317</v>
      </c>
      <c r="T3508" t="s">
        <v>8318</v>
      </c>
    </row>
    <row r="3509" spans="1:20" ht="43.2" x14ac:dyDescent="0.3">
      <c r="A3509">
        <v>3507</v>
      </c>
      <c r="B3509" s="3" t="s">
        <v>3506</v>
      </c>
      <c r="C3509" s="3" t="s">
        <v>7617</v>
      </c>
      <c r="D3509">
        <v>10000</v>
      </c>
      <c r="E3509">
        <v>10440</v>
      </c>
      <c r="F3509" t="s">
        <v>8219</v>
      </c>
      <c r="G3509" t="s">
        <v>8224</v>
      </c>
      <c r="H3509" t="s">
        <v>8246</v>
      </c>
      <c r="I3509">
        <v>1464732537</v>
      </c>
      <c r="J3509" s="10">
        <f t="shared" si="216"/>
        <v>42521.92288194444</v>
      </c>
      <c r="K3509">
        <v>1462140537</v>
      </c>
      <c r="L3509" s="10">
        <f t="shared" si="217"/>
        <v>42491.92288194444</v>
      </c>
      <c r="M3509" t="b">
        <v>0</v>
      </c>
      <c r="N3509">
        <v>72</v>
      </c>
      <c r="O3509" t="b">
        <v>1</v>
      </c>
      <c r="P3509" t="s">
        <v>8271</v>
      </c>
      <c r="Q3509" s="5">
        <f t="shared" si="218"/>
        <v>1.044</v>
      </c>
      <c r="R3509" s="6">
        <f t="shared" si="219"/>
        <v>145</v>
      </c>
      <c r="S3509" t="s">
        <v>8317</v>
      </c>
      <c r="T3509" t="s">
        <v>8318</v>
      </c>
    </row>
    <row r="3510" spans="1:20" ht="43.2" x14ac:dyDescent="0.3">
      <c r="A3510">
        <v>3508</v>
      </c>
      <c r="B3510" s="3" t="s">
        <v>3507</v>
      </c>
      <c r="C3510" s="3" t="s">
        <v>7618</v>
      </c>
      <c r="D3510">
        <v>100</v>
      </c>
      <c r="E3510">
        <v>180</v>
      </c>
      <c r="F3510" t="s">
        <v>8219</v>
      </c>
      <c r="G3510" t="s">
        <v>8225</v>
      </c>
      <c r="H3510" t="s">
        <v>8247</v>
      </c>
      <c r="I3510">
        <v>1462914000</v>
      </c>
      <c r="J3510" s="10">
        <f t="shared" si="216"/>
        <v>42500.875</v>
      </c>
      <c r="K3510">
        <v>1460914253</v>
      </c>
      <c r="L3510" s="10">
        <f t="shared" si="217"/>
        <v>42477.729780092588</v>
      </c>
      <c r="M3510" t="b">
        <v>0</v>
      </c>
      <c r="N3510">
        <v>15</v>
      </c>
      <c r="O3510" t="b">
        <v>1</v>
      </c>
      <c r="P3510" t="s">
        <v>8271</v>
      </c>
      <c r="Q3510" s="5">
        <f t="shared" si="218"/>
        <v>1.8</v>
      </c>
      <c r="R3510" s="6">
        <f t="shared" si="219"/>
        <v>12</v>
      </c>
      <c r="S3510" t="s">
        <v>8317</v>
      </c>
      <c r="T3510" t="s">
        <v>8318</v>
      </c>
    </row>
    <row r="3511" spans="1:20" ht="43.2" x14ac:dyDescent="0.3">
      <c r="A3511">
        <v>3509</v>
      </c>
      <c r="B3511" s="3" t="s">
        <v>3508</v>
      </c>
      <c r="C3511" s="3" t="s">
        <v>7619</v>
      </c>
      <c r="D3511">
        <v>3000</v>
      </c>
      <c r="E3511">
        <v>3190</v>
      </c>
      <c r="F3511" t="s">
        <v>8219</v>
      </c>
      <c r="G3511" t="s">
        <v>8224</v>
      </c>
      <c r="H3511" t="s">
        <v>8246</v>
      </c>
      <c r="I3511">
        <v>1416545700</v>
      </c>
      <c r="J3511" s="10">
        <f t="shared" si="216"/>
        <v>41964.204861111109</v>
      </c>
      <c r="K3511">
        <v>1415392666</v>
      </c>
      <c r="L3511" s="10">
        <f t="shared" si="217"/>
        <v>41950.859560185185</v>
      </c>
      <c r="M3511" t="b">
        <v>0</v>
      </c>
      <c r="N3511">
        <v>33</v>
      </c>
      <c r="O3511" t="b">
        <v>1</v>
      </c>
      <c r="P3511" t="s">
        <v>8271</v>
      </c>
      <c r="Q3511" s="5">
        <f t="shared" si="218"/>
        <v>1.0633333333333332</v>
      </c>
      <c r="R3511" s="6">
        <f t="shared" si="219"/>
        <v>96.666666666666671</v>
      </c>
      <c r="S3511" t="s">
        <v>8317</v>
      </c>
      <c r="T3511" t="s">
        <v>8318</v>
      </c>
    </row>
    <row r="3512" spans="1:20" ht="57.6" x14ac:dyDescent="0.3">
      <c r="A3512">
        <v>3510</v>
      </c>
      <c r="B3512" s="3" t="s">
        <v>3509</v>
      </c>
      <c r="C3512" s="3" t="s">
        <v>7620</v>
      </c>
      <c r="D3512">
        <v>900</v>
      </c>
      <c r="E3512">
        <v>905</v>
      </c>
      <c r="F3512" t="s">
        <v>8219</v>
      </c>
      <c r="G3512" t="s">
        <v>8224</v>
      </c>
      <c r="H3512" t="s">
        <v>8246</v>
      </c>
      <c r="I3512">
        <v>1404312846</v>
      </c>
      <c r="J3512" s="10">
        <f t="shared" si="216"/>
        <v>41822.62090277778</v>
      </c>
      <c r="K3512">
        <v>1402584846</v>
      </c>
      <c r="L3512" s="10">
        <f t="shared" si="217"/>
        <v>41802.62090277778</v>
      </c>
      <c r="M3512" t="b">
        <v>0</v>
      </c>
      <c r="N3512">
        <v>15</v>
      </c>
      <c r="O3512" t="b">
        <v>1</v>
      </c>
      <c r="P3512" t="s">
        <v>8271</v>
      </c>
      <c r="Q3512" s="5">
        <f t="shared" si="218"/>
        <v>1.0055555555555555</v>
      </c>
      <c r="R3512" s="6">
        <f t="shared" si="219"/>
        <v>60.333333333333336</v>
      </c>
      <c r="S3512" t="s">
        <v>8317</v>
      </c>
      <c r="T3512" t="s">
        <v>8318</v>
      </c>
    </row>
    <row r="3513" spans="1:20" ht="43.2" x14ac:dyDescent="0.3">
      <c r="A3513">
        <v>3511</v>
      </c>
      <c r="B3513" s="3" t="s">
        <v>3510</v>
      </c>
      <c r="C3513" s="3" t="s">
        <v>7621</v>
      </c>
      <c r="D3513">
        <v>1500</v>
      </c>
      <c r="E3513">
        <v>1518</v>
      </c>
      <c r="F3513" t="s">
        <v>8219</v>
      </c>
      <c r="G3513" t="s">
        <v>8225</v>
      </c>
      <c r="H3513" t="s">
        <v>8247</v>
      </c>
      <c r="I3513">
        <v>1415385000</v>
      </c>
      <c r="J3513" s="10">
        <f t="shared" si="216"/>
        <v>41950.770833333336</v>
      </c>
      <c r="K3513">
        <v>1413406695</v>
      </c>
      <c r="L3513" s="10">
        <f t="shared" si="217"/>
        <v>41927.873784722222</v>
      </c>
      <c r="M3513" t="b">
        <v>0</v>
      </c>
      <c r="N3513">
        <v>19</v>
      </c>
      <c r="O3513" t="b">
        <v>1</v>
      </c>
      <c r="P3513" t="s">
        <v>8271</v>
      </c>
      <c r="Q3513" s="5">
        <f t="shared" si="218"/>
        <v>1.012</v>
      </c>
      <c r="R3513" s="6">
        <f t="shared" si="219"/>
        <v>79.89473684210526</v>
      </c>
      <c r="S3513" t="s">
        <v>8317</v>
      </c>
      <c r="T3513" t="s">
        <v>8318</v>
      </c>
    </row>
    <row r="3514" spans="1:20" ht="43.2" x14ac:dyDescent="0.3">
      <c r="A3514">
        <v>3512</v>
      </c>
      <c r="B3514" s="3" t="s">
        <v>3511</v>
      </c>
      <c r="C3514" s="3" t="s">
        <v>7622</v>
      </c>
      <c r="D3514">
        <v>1000</v>
      </c>
      <c r="E3514">
        <v>1000</v>
      </c>
      <c r="F3514" t="s">
        <v>8219</v>
      </c>
      <c r="G3514" t="s">
        <v>8225</v>
      </c>
      <c r="H3514" t="s">
        <v>8247</v>
      </c>
      <c r="I3514">
        <v>1429789992</v>
      </c>
      <c r="J3514" s="10">
        <f t="shared" si="216"/>
        <v>42117.49527777778</v>
      </c>
      <c r="K3514">
        <v>1424609592</v>
      </c>
      <c r="L3514" s="10">
        <f t="shared" si="217"/>
        <v>42057.536944444444</v>
      </c>
      <c r="M3514" t="b">
        <v>0</v>
      </c>
      <c r="N3514">
        <v>17</v>
      </c>
      <c r="O3514" t="b">
        <v>1</v>
      </c>
      <c r="P3514" t="s">
        <v>8271</v>
      </c>
      <c r="Q3514" s="5">
        <f t="shared" si="218"/>
        <v>1</v>
      </c>
      <c r="R3514" s="6">
        <f t="shared" si="219"/>
        <v>58.823529411764703</v>
      </c>
      <c r="S3514" t="s">
        <v>8317</v>
      </c>
      <c r="T3514" t="s">
        <v>8318</v>
      </c>
    </row>
    <row r="3515" spans="1:20" ht="43.2" x14ac:dyDescent="0.3">
      <c r="A3515">
        <v>3513</v>
      </c>
      <c r="B3515" s="3" t="s">
        <v>3512</v>
      </c>
      <c r="C3515" s="3" t="s">
        <v>7623</v>
      </c>
      <c r="D3515">
        <v>2800</v>
      </c>
      <c r="E3515">
        <v>3315</v>
      </c>
      <c r="F3515" t="s">
        <v>8219</v>
      </c>
      <c r="G3515" t="s">
        <v>8224</v>
      </c>
      <c r="H3515" t="s">
        <v>8246</v>
      </c>
      <c r="I3515">
        <v>1401857940</v>
      </c>
      <c r="J3515" s="10">
        <f t="shared" si="216"/>
        <v>41794.207638888889</v>
      </c>
      <c r="K3515">
        <v>1400725112</v>
      </c>
      <c r="L3515" s="10">
        <f t="shared" si="217"/>
        <v>41781.096203703702</v>
      </c>
      <c r="M3515" t="b">
        <v>0</v>
      </c>
      <c r="N3515">
        <v>44</v>
      </c>
      <c r="O3515" t="b">
        <v>1</v>
      </c>
      <c r="P3515" t="s">
        <v>8271</v>
      </c>
      <c r="Q3515" s="5">
        <f t="shared" si="218"/>
        <v>1.1839285714285714</v>
      </c>
      <c r="R3515" s="6">
        <f t="shared" si="219"/>
        <v>75.340909090909093</v>
      </c>
      <c r="S3515" t="s">
        <v>8317</v>
      </c>
      <c r="T3515" t="s">
        <v>8318</v>
      </c>
    </row>
    <row r="3516" spans="1:20" ht="43.2" x14ac:dyDescent="0.3">
      <c r="A3516">
        <v>3514</v>
      </c>
      <c r="B3516" s="3" t="s">
        <v>3513</v>
      </c>
      <c r="C3516" s="3" t="s">
        <v>7624</v>
      </c>
      <c r="D3516">
        <v>500</v>
      </c>
      <c r="E3516">
        <v>550</v>
      </c>
      <c r="F3516" t="s">
        <v>8219</v>
      </c>
      <c r="G3516" t="s">
        <v>8224</v>
      </c>
      <c r="H3516" t="s">
        <v>8246</v>
      </c>
      <c r="I3516">
        <v>1422853140</v>
      </c>
      <c r="J3516" s="10">
        <f t="shared" si="216"/>
        <v>42037.207638888889</v>
      </c>
      <c r="K3516">
        <v>1421439552</v>
      </c>
      <c r="L3516" s="10">
        <f t="shared" si="217"/>
        <v>42020.846666666665</v>
      </c>
      <c r="M3516" t="b">
        <v>0</v>
      </c>
      <c r="N3516">
        <v>10</v>
      </c>
      <c r="O3516" t="b">
        <v>1</v>
      </c>
      <c r="P3516" t="s">
        <v>8271</v>
      </c>
      <c r="Q3516" s="5">
        <f t="shared" si="218"/>
        <v>1.1000000000000001</v>
      </c>
      <c r="R3516" s="6">
        <f t="shared" si="219"/>
        <v>55</v>
      </c>
      <c r="S3516" t="s">
        <v>8317</v>
      </c>
      <c r="T3516" t="s">
        <v>8318</v>
      </c>
    </row>
    <row r="3517" spans="1:20" ht="43.2" x14ac:dyDescent="0.3">
      <c r="A3517">
        <v>3515</v>
      </c>
      <c r="B3517" s="3" t="s">
        <v>3514</v>
      </c>
      <c r="C3517" s="3" t="s">
        <v>7625</v>
      </c>
      <c r="D3517">
        <v>3000</v>
      </c>
      <c r="E3517">
        <v>3080</v>
      </c>
      <c r="F3517" t="s">
        <v>8219</v>
      </c>
      <c r="G3517" t="s">
        <v>8224</v>
      </c>
      <c r="H3517" t="s">
        <v>8246</v>
      </c>
      <c r="I3517">
        <v>1433097171</v>
      </c>
      <c r="J3517" s="10">
        <f t="shared" si="216"/>
        <v>42155.772812499999</v>
      </c>
      <c r="K3517">
        <v>1430505171</v>
      </c>
      <c r="L3517" s="10">
        <f t="shared" si="217"/>
        <v>42125.772812499999</v>
      </c>
      <c r="M3517" t="b">
        <v>0</v>
      </c>
      <c r="N3517">
        <v>46</v>
      </c>
      <c r="O3517" t="b">
        <v>1</v>
      </c>
      <c r="P3517" t="s">
        <v>8271</v>
      </c>
      <c r="Q3517" s="5">
        <f t="shared" si="218"/>
        <v>1.0266666666666666</v>
      </c>
      <c r="R3517" s="6">
        <f t="shared" si="219"/>
        <v>66.956521739130437</v>
      </c>
      <c r="S3517" t="s">
        <v>8317</v>
      </c>
      <c r="T3517" t="s">
        <v>8318</v>
      </c>
    </row>
    <row r="3518" spans="1:20" ht="43.2" x14ac:dyDescent="0.3">
      <c r="A3518">
        <v>3516</v>
      </c>
      <c r="B3518" s="3" t="s">
        <v>3515</v>
      </c>
      <c r="C3518" s="3" t="s">
        <v>7626</v>
      </c>
      <c r="D3518">
        <v>2500</v>
      </c>
      <c r="E3518">
        <v>2500</v>
      </c>
      <c r="F3518" t="s">
        <v>8219</v>
      </c>
      <c r="G3518" t="s">
        <v>8224</v>
      </c>
      <c r="H3518" t="s">
        <v>8246</v>
      </c>
      <c r="I3518">
        <v>1410145200</v>
      </c>
      <c r="J3518" s="10">
        <f t="shared" si="216"/>
        <v>41890.125</v>
      </c>
      <c r="K3518">
        <v>1407197670</v>
      </c>
      <c r="L3518" s="10">
        <f t="shared" si="217"/>
        <v>41856.010069444441</v>
      </c>
      <c r="M3518" t="b">
        <v>0</v>
      </c>
      <c r="N3518">
        <v>11</v>
      </c>
      <c r="O3518" t="b">
        <v>1</v>
      </c>
      <c r="P3518" t="s">
        <v>8271</v>
      </c>
      <c r="Q3518" s="5">
        <f t="shared" si="218"/>
        <v>1</v>
      </c>
      <c r="R3518" s="6">
        <f t="shared" si="219"/>
        <v>227.27272727272728</v>
      </c>
      <c r="S3518" t="s">
        <v>8317</v>
      </c>
      <c r="T3518" t="s">
        <v>8318</v>
      </c>
    </row>
    <row r="3519" spans="1:20" ht="43.2" x14ac:dyDescent="0.3">
      <c r="A3519">
        <v>3517</v>
      </c>
      <c r="B3519" s="3" t="s">
        <v>3516</v>
      </c>
      <c r="C3519" s="3" t="s">
        <v>7627</v>
      </c>
      <c r="D3519">
        <v>4000</v>
      </c>
      <c r="E3519">
        <v>4000</v>
      </c>
      <c r="F3519" t="s">
        <v>8219</v>
      </c>
      <c r="G3519" t="s">
        <v>8225</v>
      </c>
      <c r="H3519" t="s">
        <v>8247</v>
      </c>
      <c r="I3519">
        <v>1404471600</v>
      </c>
      <c r="J3519" s="10">
        <f t="shared" si="216"/>
        <v>41824.458333333336</v>
      </c>
      <c r="K3519">
        <v>1401910634</v>
      </c>
      <c r="L3519" s="10">
        <f t="shared" si="217"/>
        <v>41794.817523148151</v>
      </c>
      <c r="M3519" t="b">
        <v>0</v>
      </c>
      <c r="N3519">
        <v>13</v>
      </c>
      <c r="O3519" t="b">
        <v>1</v>
      </c>
      <c r="P3519" t="s">
        <v>8271</v>
      </c>
      <c r="Q3519" s="5">
        <f t="shared" si="218"/>
        <v>1</v>
      </c>
      <c r="R3519" s="6">
        <f t="shared" si="219"/>
        <v>307.69230769230768</v>
      </c>
      <c r="S3519" t="s">
        <v>8317</v>
      </c>
      <c r="T3519" t="s">
        <v>8318</v>
      </c>
    </row>
    <row r="3520" spans="1:20" ht="43.2" x14ac:dyDescent="0.3">
      <c r="A3520">
        <v>3518</v>
      </c>
      <c r="B3520" s="3" t="s">
        <v>3517</v>
      </c>
      <c r="C3520" s="3" t="s">
        <v>7628</v>
      </c>
      <c r="D3520">
        <v>1500</v>
      </c>
      <c r="E3520">
        <v>1650.69</v>
      </c>
      <c r="F3520" t="s">
        <v>8219</v>
      </c>
      <c r="G3520" t="s">
        <v>8224</v>
      </c>
      <c r="H3520" t="s">
        <v>8246</v>
      </c>
      <c r="I3520">
        <v>1412259660</v>
      </c>
      <c r="J3520" s="10">
        <f t="shared" si="216"/>
        <v>41914.597916666666</v>
      </c>
      <c r="K3520">
        <v>1410461299</v>
      </c>
      <c r="L3520" s="10">
        <f t="shared" si="217"/>
        <v>41893.783553240741</v>
      </c>
      <c r="M3520" t="b">
        <v>0</v>
      </c>
      <c r="N3520">
        <v>33</v>
      </c>
      <c r="O3520" t="b">
        <v>1</v>
      </c>
      <c r="P3520" t="s">
        <v>8271</v>
      </c>
      <c r="Q3520" s="5">
        <f t="shared" si="218"/>
        <v>1.10046</v>
      </c>
      <c r="R3520" s="6">
        <f t="shared" si="219"/>
        <v>50.020909090909093</v>
      </c>
      <c r="S3520" t="s">
        <v>8317</v>
      </c>
      <c r="T3520" t="s">
        <v>8318</v>
      </c>
    </row>
    <row r="3521" spans="1:20" ht="43.2" x14ac:dyDescent="0.3">
      <c r="A3521">
        <v>3519</v>
      </c>
      <c r="B3521" s="3" t="s">
        <v>3518</v>
      </c>
      <c r="C3521" s="3" t="s">
        <v>7629</v>
      </c>
      <c r="D3521">
        <v>2000</v>
      </c>
      <c r="E3521">
        <v>2027</v>
      </c>
      <c r="F3521" t="s">
        <v>8219</v>
      </c>
      <c r="G3521" t="s">
        <v>8225</v>
      </c>
      <c r="H3521" t="s">
        <v>8247</v>
      </c>
      <c r="I3521">
        <v>1425478950</v>
      </c>
      <c r="J3521" s="10">
        <f t="shared" si="216"/>
        <v>42067.598958333328</v>
      </c>
      <c r="K3521">
        <v>1422886950</v>
      </c>
      <c r="L3521" s="10">
        <f t="shared" si="217"/>
        <v>42037.598958333328</v>
      </c>
      <c r="M3521" t="b">
        <v>0</v>
      </c>
      <c r="N3521">
        <v>28</v>
      </c>
      <c r="O3521" t="b">
        <v>1</v>
      </c>
      <c r="P3521" t="s">
        <v>8271</v>
      </c>
      <c r="Q3521" s="5">
        <f t="shared" si="218"/>
        <v>1.0135000000000001</v>
      </c>
      <c r="R3521" s="6">
        <f t="shared" si="219"/>
        <v>72.392857142857139</v>
      </c>
      <c r="S3521" t="s">
        <v>8317</v>
      </c>
      <c r="T3521" t="s">
        <v>8318</v>
      </c>
    </row>
    <row r="3522" spans="1:20" ht="43.2" x14ac:dyDescent="0.3">
      <c r="A3522">
        <v>3520</v>
      </c>
      <c r="B3522" s="3" t="s">
        <v>3519</v>
      </c>
      <c r="C3522" s="3" t="s">
        <v>7630</v>
      </c>
      <c r="D3522">
        <v>2000</v>
      </c>
      <c r="E3522">
        <v>2015</v>
      </c>
      <c r="F3522" t="s">
        <v>8219</v>
      </c>
      <c r="G3522" t="s">
        <v>8225</v>
      </c>
      <c r="H3522" t="s">
        <v>8247</v>
      </c>
      <c r="I3522">
        <v>1441547220</v>
      </c>
      <c r="J3522" s="10">
        <f t="shared" si="216"/>
        <v>42253.57430555555</v>
      </c>
      <c r="K3522">
        <v>1439322412</v>
      </c>
      <c r="L3522" s="10">
        <f t="shared" si="217"/>
        <v>42227.824212962965</v>
      </c>
      <c r="M3522" t="b">
        <v>0</v>
      </c>
      <c r="N3522">
        <v>21</v>
      </c>
      <c r="O3522" t="b">
        <v>1</v>
      </c>
      <c r="P3522" t="s">
        <v>8271</v>
      </c>
      <c r="Q3522" s="5">
        <f t="shared" si="218"/>
        <v>1.0075000000000001</v>
      </c>
      <c r="R3522" s="6">
        <f t="shared" si="219"/>
        <v>95.952380952380949</v>
      </c>
      <c r="S3522" t="s">
        <v>8317</v>
      </c>
      <c r="T3522" t="s">
        <v>8318</v>
      </c>
    </row>
    <row r="3523" spans="1:20" ht="57.6" x14ac:dyDescent="0.3">
      <c r="A3523">
        <v>3521</v>
      </c>
      <c r="B3523" s="3" t="s">
        <v>3520</v>
      </c>
      <c r="C3523" s="3" t="s">
        <v>7631</v>
      </c>
      <c r="D3523">
        <v>350</v>
      </c>
      <c r="E3523">
        <v>593</v>
      </c>
      <c r="F3523" t="s">
        <v>8219</v>
      </c>
      <c r="G3523" t="s">
        <v>8224</v>
      </c>
      <c r="H3523" t="s">
        <v>8246</v>
      </c>
      <c r="I3523">
        <v>1411980020</v>
      </c>
      <c r="J3523" s="10">
        <f t="shared" ref="J3523:J3586" si="220">(((I3523/60)/60)/24)+DATE(1970,1,1)</f>
        <v>41911.361342592594</v>
      </c>
      <c r="K3523">
        <v>1409388020</v>
      </c>
      <c r="L3523" s="10">
        <f t="shared" ref="L3523:L3586" si="221">(((K3523/60)/60)/24)+DATE(1970,1,1)</f>
        <v>41881.361342592594</v>
      </c>
      <c r="M3523" t="b">
        <v>0</v>
      </c>
      <c r="N3523">
        <v>13</v>
      </c>
      <c r="O3523" t="b">
        <v>1</v>
      </c>
      <c r="P3523" t="s">
        <v>8271</v>
      </c>
      <c r="Q3523" s="5">
        <f t="shared" ref="Q3523:Q3586" si="222">E3523/D3523</f>
        <v>1.6942857142857144</v>
      </c>
      <c r="R3523" s="6">
        <f t="shared" ref="R3523:R3586" si="223">E3523/N3523</f>
        <v>45.615384615384613</v>
      </c>
      <c r="S3523" t="s">
        <v>8317</v>
      </c>
      <c r="T3523" t="s">
        <v>8318</v>
      </c>
    </row>
    <row r="3524" spans="1:20" ht="43.2" x14ac:dyDescent="0.3">
      <c r="A3524">
        <v>3522</v>
      </c>
      <c r="B3524" s="3" t="s">
        <v>3521</v>
      </c>
      <c r="C3524" s="3" t="s">
        <v>7632</v>
      </c>
      <c r="D3524">
        <v>1395</v>
      </c>
      <c r="E3524">
        <v>1395</v>
      </c>
      <c r="F3524" t="s">
        <v>8219</v>
      </c>
      <c r="G3524" t="s">
        <v>8225</v>
      </c>
      <c r="H3524" t="s">
        <v>8247</v>
      </c>
      <c r="I3524">
        <v>1442311560</v>
      </c>
      <c r="J3524" s="10">
        <f t="shared" si="220"/>
        <v>42262.420833333337</v>
      </c>
      <c r="K3524">
        <v>1439924246</v>
      </c>
      <c r="L3524" s="10">
        <f t="shared" si="221"/>
        <v>42234.789884259255</v>
      </c>
      <c r="M3524" t="b">
        <v>0</v>
      </c>
      <c r="N3524">
        <v>34</v>
      </c>
      <c r="O3524" t="b">
        <v>1</v>
      </c>
      <c r="P3524" t="s">
        <v>8271</v>
      </c>
      <c r="Q3524" s="5">
        <f t="shared" si="222"/>
        <v>1</v>
      </c>
      <c r="R3524" s="6">
        <f t="shared" si="223"/>
        <v>41.029411764705884</v>
      </c>
      <c r="S3524" t="s">
        <v>8317</v>
      </c>
      <c r="T3524" t="s">
        <v>8318</v>
      </c>
    </row>
    <row r="3525" spans="1:20" ht="43.2" x14ac:dyDescent="0.3">
      <c r="A3525">
        <v>3523</v>
      </c>
      <c r="B3525" s="3" t="s">
        <v>3522</v>
      </c>
      <c r="C3525" s="3" t="s">
        <v>7633</v>
      </c>
      <c r="D3525">
        <v>4000</v>
      </c>
      <c r="E3525">
        <v>4546</v>
      </c>
      <c r="F3525" t="s">
        <v>8219</v>
      </c>
      <c r="G3525" t="s">
        <v>8225</v>
      </c>
      <c r="H3525" t="s">
        <v>8247</v>
      </c>
      <c r="I3525">
        <v>1474844400</v>
      </c>
      <c r="J3525" s="10">
        <f t="shared" si="220"/>
        <v>42638.958333333328</v>
      </c>
      <c r="K3525">
        <v>1469871148</v>
      </c>
      <c r="L3525" s="10">
        <f t="shared" si="221"/>
        <v>42581.397546296299</v>
      </c>
      <c r="M3525" t="b">
        <v>0</v>
      </c>
      <c r="N3525">
        <v>80</v>
      </c>
      <c r="O3525" t="b">
        <v>1</v>
      </c>
      <c r="P3525" t="s">
        <v>8271</v>
      </c>
      <c r="Q3525" s="5">
        <f t="shared" si="222"/>
        <v>1.1365000000000001</v>
      </c>
      <c r="R3525" s="6">
        <f t="shared" si="223"/>
        <v>56.825000000000003</v>
      </c>
      <c r="S3525" t="s">
        <v>8317</v>
      </c>
      <c r="T3525" t="s">
        <v>8318</v>
      </c>
    </row>
    <row r="3526" spans="1:20" ht="43.2" x14ac:dyDescent="0.3">
      <c r="A3526">
        <v>3524</v>
      </c>
      <c r="B3526" s="3" t="s">
        <v>3523</v>
      </c>
      <c r="C3526" s="3" t="s">
        <v>7634</v>
      </c>
      <c r="D3526">
        <v>10000</v>
      </c>
      <c r="E3526">
        <v>10156</v>
      </c>
      <c r="F3526" t="s">
        <v>8219</v>
      </c>
      <c r="G3526" t="s">
        <v>8224</v>
      </c>
      <c r="H3526" t="s">
        <v>8246</v>
      </c>
      <c r="I3526">
        <v>1410580800</v>
      </c>
      <c r="J3526" s="10">
        <f t="shared" si="220"/>
        <v>41895.166666666664</v>
      </c>
      <c r="K3526">
        <v>1409336373</v>
      </c>
      <c r="L3526" s="10">
        <f t="shared" si="221"/>
        <v>41880.76357638889</v>
      </c>
      <c r="M3526" t="b">
        <v>0</v>
      </c>
      <c r="N3526">
        <v>74</v>
      </c>
      <c r="O3526" t="b">
        <v>1</v>
      </c>
      <c r="P3526" t="s">
        <v>8271</v>
      </c>
      <c r="Q3526" s="5">
        <f t="shared" si="222"/>
        <v>1.0156000000000001</v>
      </c>
      <c r="R3526" s="6">
        <f t="shared" si="223"/>
        <v>137.24324324324326</v>
      </c>
      <c r="S3526" t="s">
        <v>8317</v>
      </c>
      <c r="T3526" t="s">
        <v>8318</v>
      </c>
    </row>
    <row r="3527" spans="1:20" ht="43.2" x14ac:dyDescent="0.3">
      <c r="A3527">
        <v>3525</v>
      </c>
      <c r="B3527" s="3" t="s">
        <v>3524</v>
      </c>
      <c r="C3527" s="3" t="s">
        <v>7635</v>
      </c>
      <c r="D3527">
        <v>500</v>
      </c>
      <c r="E3527">
        <v>530</v>
      </c>
      <c r="F3527" t="s">
        <v>8219</v>
      </c>
      <c r="G3527" t="s">
        <v>8224</v>
      </c>
      <c r="H3527" t="s">
        <v>8246</v>
      </c>
      <c r="I3527">
        <v>1439136000</v>
      </c>
      <c r="J3527" s="10">
        <f t="shared" si="220"/>
        <v>42225.666666666672</v>
      </c>
      <c r="K3527">
        <v>1438188106</v>
      </c>
      <c r="L3527" s="10">
        <f t="shared" si="221"/>
        <v>42214.6956712963</v>
      </c>
      <c r="M3527" t="b">
        <v>0</v>
      </c>
      <c r="N3527">
        <v>7</v>
      </c>
      <c r="O3527" t="b">
        <v>1</v>
      </c>
      <c r="P3527" t="s">
        <v>8271</v>
      </c>
      <c r="Q3527" s="5">
        <f t="shared" si="222"/>
        <v>1.06</v>
      </c>
      <c r="R3527" s="6">
        <f t="shared" si="223"/>
        <v>75.714285714285708</v>
      </c>
      <c r="S3527" t="s">
        <v>8317</v>
      </c>
      <c r="T3527" t="s">
        <v>8318</v>
      </c>
    </row>
    <row r="3528" spans="1:20" ht="43.2" x14ac:dyDescent="0.3">
      <c r="A3528">
        <v>3526</v>
      </c>
      <c r="B3528" s="3" t="s">
        <v>3525</v>
      </c>
      <c r="C3528" s="3" t="s">
        <v>7636</v>
      </c>
      <c r="D3528">
        <v>3300</v>
      </c>
      <c r="E3528">
        <v>3366</v>
      </c>
      <c r="F3528" t="s">
        <v>8219</v>
      </c>
      <c r="G3528" t="s">
        <v>8224</v>
      </c>
      <c r="H3528" t="s">
        <v>8246</v>
      </c>
      <c r="I3528">
        <v>1461823140</v>
      </c>
      <c r="J3528" s="10">
        <f t="shared" si="220"/>
        <v>42488.249305555553</v>
      </c>
      <c r="K3528">
        <v>1459411371</v>
      </c>
      <c r="L3528" s="10">
        <f t="shared" si="221"/>
        <v>42460.335312499999</v>
      </c>
      <c r="M3528" t="b">
        <v>0</v>
      </c>
      <c r="N3528">
        <v>34</v>
      </c>
      <c r="O3528" t="b">
        <v>1</v>
      </c>
      <c r="P3528" t="s">
        <v>8271</v>
      </c>
      <c r="Q3528" s="5">
        <f t="shared" si="222"/>
        <v>1.02</v>
      </c>
      <c r="R3528" s="6">
        <f t="shared" si="223"/>
        <v>99</v>
      </c>
      <c r="S3528" t="s">
        <v>8317</v>
      </c>
      <c r="T3528" t="s">
        <v>8318</v>
      </c>
    </row>
    <row r="3529" spans="1:20" ht="43.2" x14ac:dyDescent="0.3">
      <c r="A3529">
        <v>3527</v>
      </c>
      <c r="B3529" s="3" t="s">
        <v>3526</v>
      </c>
      <c r="C3529" s="3" t="s">
        <v>7637</v>
      </c>
      <c r="D3529">
        <v>6000</v>
      </c>
      <c r="E3529">
        <v>7015</v>
      </c>
      <c r="F3529" t="s">
        <v>8219</v>
      </c>
      <c r="G3529" t="s">
        <v>8224</v>
      </c>
      <c r="H3529" t="s">
        <v>8246</v>
      </c>
      <c r="I3529">
        <v>1436587140</v>
      </c>
      <c r="J3529" s="10">
        <f t="shared" si="220"/>
        <v>42196.165972222225</v>
      </c>
      <c r="K3529">
        <v>1434069205</v>
      </c>
      <c r="L3529" s="10">
        <f t="shared" si="221"/>
        <v>42167.023206018523</v>
      </c>
      <c r="M3529" t="b">
        <v>0</v>
      </c>
      <c r="N3529">
        <v>86</v>
      </c>
      <c r="O3529" t="b">
        <v>1</v>
      </c>
      <c r="P3529" t="s">
        <v>8271</v>
      </c>
      <c r="Q3529" s="5">
        <f t="shared" si="222"/>
        <v>1.1691666666666667</v>
      </c>
      <c r="R3529" s="6">
        <f t="shared" si="223"/>
        <v>81.569767441860463</v>
      </c>
      <c r="S3529" t="s">
        <v>8317</v>
      </c>
      <c r="T3529" t="s">
        <v>8318</v>
      </c>
    </row>
    <row r="3530" spans="1:20" ht="43.2" x14ac:dyDescent="0.3">
      <c r="A3530">
        <v>3528</v>
      </c>
      <c r="B3530" s="3" t="s">
        <v>3527</v>
      </c>
      <c r="C3530" s="3" t="s">
        <v>7638</v>
      </c>
      <c r="D3530">
        <v>1650</v>
      </c>
      <c r="E3530">
        <v>1669</v>
      </c>
      <c r="F3530" t="s">
        <v>8219</v>
      </c>
      <c r="G3530" t="s">
        <v>8225</v>
      </c>
      <c r="H3530" t="s">
        <v>8247</v>
      </c>
      <c r="I3530">
        <v>1484740918</v>
      </c>
      <c r="J3530" s="10">
        <f t="shared" si="220"/>
        <v>42753.50136574074</v>
      </c>
      <c r="K3530">
        <v>1483012918</v>
      </c>
      <c r="L3530" s="10">
        <f t="shared" si="221"/>
        <v>42733.50136574074</v>
      </c>
      <c r="M3530" t="b">
        <v>0</v>
      </c>
      <c r="N3530">
        <v>37</v>
      </c>
      <c r="O3530" t="b">
        <v>1</v>
      </c>
      <c r="P3530" t="s">
        <v>8271</v>
      </c>
      <c r="Q3530" s="5">
        <f t="shared" si="222"/>
        <v>1.0115151515151515</v>
      </c>
      <c r="R3530" s="6">
        <f t="shared" si="223"/>
        <v>45.108108108108105</v>
      </c>
      <c r="S3530" t="s">
        <v>8317</v>
      </c>
      <c r="T3530" t="s">
        <v>8318</v>
      </c>
    </row>
    <row r="3531" spans="1:20" ht="43.2" x14ac:dyDescent="0.3">
      <c r="A3531">
        <v>3529</v>
      </c>
      <c r="B3531" s="3" t="s">
        <v>3528</v>
      </c>
      <c r="C3531" s="3" t="s">
        <v>7639</v>
      </c>
      <c r="D3531">
        <v>500</v>
      </c>
      <c r="E3531">
        <v>660</v>
      </c>
      <c r="F3531" t="s">
        <v>8219</v>
      </c>
      <c r="G3531" t="s">
        <v>8224</v>
      </c>
      <c r="H3531" t="s">
        <v>8246</v>
      </c>
      <c r="I3531">
        <v>1436749200</v>
      </c>
      <c r="J3531" s="10">
        <f t="shared" si="220"/>
        <v>42198.041666666672</v>
      </c>
      <c r="K3531">
        <v>1434997018</v>
      </c>
      <c r="L3531" s="10">
        <f t="shared" si="221"/>
        <v>42177.761782407411</v>
      </c>
      <c r="M3531" t="b">
        <v>0</v>
      </c>
      <c r="N3531">
        <v>18</v>
      </c>
      <c r="O3531" t="b">
        <v>1</v>
      </c>
      <c r="P3531" t="s">
        <v>8271</v>
      </c>
      <c r="Q3531" s="5">
        <f t="shared" si="222"/>
        <v>1.32</v>
      </c>
      <c r="R3531" s="6">
        <f t="shared" si="223"/>
        <v>36.666666666666664</v>
      </c>
      <c r="S3531" t="s">
        <v>8317</v>
      </c>
      <c r="T3531" t="s">
        <v>8318</v>
      </c>
    </row>
    <row r="3532" spans="1:20" ht="43.2" x14ac:dyDescent="0.3">
      <c r="A3532">
        <v>3530</v>
      </c>
      <c r="B3532" s="3" t="s">
        <v>3529</v>
      </c>
      <c r="C3532" s="3" t="s">
        <v>7640</v>
      </c>
      <c r="D3532">
        <v>2750</v>
      </c>
      <c r="E3532">
        <v>2750</v>
      </c>
      <c r="F3532" t="s">
        <v>8219</v>
      </c>
      <c r="G3532" t="s">
        <v>8225</v>
      </c>
      <c r="H3532" t="s">
        <v>8247</v>
      </c>
      <c r="I3532">
        <v>1460318400</v>
      </c>
      <c r="J3532" s="10">
        <f t="shared" si="220"/>
        <v>42470.833333333328</v>
      </c>
      <c r="K3532">
        <v>1457881057</v>
      </c>
      <c r="L3532" s="10">
        <f t="shared" si="221"/>
        <v>42442.623344907406</v>
      </c>
      <c r="M3532" t="b">
        <v>0</v>
      </c>
      <c r="N3532">
        <v>22</v>
      </c>
      <c r="O3532" t="b">
        <v>1</v>
      </c>
      <c r="P3532" t="s">
        <v>8271</v>
      </c>
      <c r="Q3532" s="5">
        <f t="shared" si="222"/>
        <v>1</v>
      </c>
      <c r="R3532" s="6">
        <f t="shared" si="223"/>
        <v>125</v>
      </c>
      <c r="S3532" t="s">
        <v>8317</v>
      </c>
      <c r="T3532" t="s">
        <v>8318</v>
      </c>
    </row>
    <row r="3533" spans="1:20" x14ac:dyDescent="0.3">
      <c r="A3533">
        <v>3531</v>
      </c>
      <c r="B3533" s="3" t="s">
        <v>3530</v>
      </c>
      <c r="C3533" s="3" t="s">
        <v>7641</v>
      </c>
      <c r="D3533">
        <v>1000</v>
      </c>
      <c r="E3533">
        <v>1280</v>
      </c>
      <c r="F3533" t="s">
        <v>8219</v>
      </c>
      <c r="G3533" t="s">
        <v>8224</v>
      </c>
      <c r="H3533" t="s">
        <v>8246</v>
      </c>
      <c r="I3533">
        <v>1467301334</v>
      </c>
      <c r="J3533" s="10">
        <f t="shared" si="220"/>
        <v>42551.654328703706</v>
      </c>
      <c r="K3533">
        <v>1464709334</v>
      </c>
      <c r="L3533" s="10">
        <f t="shared" si="221"/>
        <v>42521.654328703706</v>
      </c>
      <c r="M3533" t="b">
        <v>0</v>
      </c>
      <c r="N3533">
        <v>26</v>
      </c>
      <c r="O3533" t="b">
        <v>1</v>
      </c>
      <c r="P3533" t="s">
        <v>8271</v>
      </c>
      <c r="Q3533" s="5">
        <f t="shared" si="222"/>
        <v>1.28</v>
      </c>
      <c r="R3533" s="6">
        <f t="shared" si="223"/>
        <v>49.230769230769234</v>
      </c>
      <c r="S3533" t="s">
        <v>8317</v>
      </c>
      <c r="T3533" t="s">
        <v>8318</v>
      </c>
    </row>
    <row r="3534" spans="1:20" ht="57.6" x14ac:dyDescent="0.3">
      <c r="A3534">
        <v>3532</v>
      </c>
      <c r="B3534" s="3" t="s">
        <v>3531</v>
      </c>
      <c r="C3534" s="3" t="s">
        <v>7642</v>
      </c>
      <c r="D3534">
        <v>960</v>
      </c>
      <c r="E3534">
        <v>1142</v>
      </c>
      <c r="F3534" t="s">
        <v>8219</v>
      </c>
      <c r="G3534" t="s">
        <v>8224</v>
      </c>
      <c r="H3534" t="s">
        <v>8246</v>
      </c>
      <c r="I3534">
        <v>1411012740</v>
      </c>
      <c r="J3534" s="10">
        <f t="shared" si="220"/>
        <v>41900.165972222225</v>
      </c>
      <c r="K3534">
        <v>1409667827</v>
      </c>
      <c r="L3534" s="10">
        <f t="shared" si="221"/>
        <v>41884.599849537037</v>
      </c>
      <c r="M3534" t="b">
        <v>0</v>
      </c>
      <c r="N3534">
        <v>27</v>
      </c>
      <c r="O3534" t="b">
        <v>1</v>
      </c>
      <c r="P3534" t="s">
        <v>8271</v>
      </c>
      <c r="Q3534" s="5">
        <f t="shared" si="222"/>
        <v>1.1895833333333334</v>
      </c>
      <c r="R3534" s="6">
        <f t="shared" si="223"/>
        <v>42.296296296296298</v>
      </c>
      <c r="S3534" t="s">
        <v>8317</v>
      </c>
      <c r="T3534" t="s">
        <v>8318</v>
      </c>
    </row>
    <row r="3535" spans="1:20" ht="57.6" x14ac:dyDescent="0.3">
      <c r="A3535">
        <v>3533</v>
      </c>
      <c r="B3535" s="3" t="s">
        <v>3532</v>
      </c>
      <c r="C3535" s="3" t="s">
        <v>7643</v>
      </c>
      <c r="D3535">
        <v>500</v>
      </c>
      <c r="E3535">
        <v>631</v>
      </c>
      <c r="F3535" t="s">
        <v>8219</v>
      </c>
      <c r="G3535" t="s">
        <v>8224</v>
      </c>
      <c r="H3535" t="s">
        <v>8246</v>
      </c>
      <c r="I3535">
        <v>1447269367</v>
      </c>
      <c r="J3535" s="10">
        <f t="shared" si="220"/>
        <v>42319.802858796291</v>
      </c>
      <c r="K3535">
        <v>1444673767</v>
      </c>
      <c r="L3535" s="10">
        <f t="shared" si="221"/>
        <v>42289.761192129634</v>
      </c>
      <c r="M3535" t="b">
        <v>0</v>
      </c>
      <c r="N3535">
        <v>8</v>
      </c>
      <c r="O3535" t="b">
        <v>1</v>
      </c>
      <c r="P3535" t="s">
        <v>8271</v>
      </c>
      <c r="Q3535" s="5">
        <f t="shared" si="222"/>
        <v>1.262</v>
      </c>
      <c r="R3535" s="6">
        <f t="shared" si="223"/>
        <v>78.875</v>
      </c>
      <c r="S3535" t="s">
        <v>8317</v>
      </c>
      <c r="T3535" t="s">
        <v>8318</v>
      </c>
    </row>
    <row r="3536" spans="1:20" ht="43.2" x14ac:dyDescent="0.3">
      <c r="A3536">
        <v>3534</v>
      </c>
      <c r="B3536" s="3" t="s">
        <v>3533</v>
      </c>
      <c r="C3536" s="3" t="s">
        <v>7644</v>
      </c>
      <c r="D3536">
        <v>5000</v>
      </c>
      <c r="E3536">
        <v>7810</v>
      </c>
      <c r="F3536" t="s">
        <v>8219</v>
      </c>
      <c r="G3536" t="s">
        <v>8224</v>
      </c>
      <c r="H3536" t="s">
        <v>8246</v>
      </c>
      <c r="I3536">
        <v>1443711623</v>
      </c>
      <c r="J3536" s="10">
        <f t="shared" si="220"/>
        <v>42278.6252662037</v>
      </c>
      <c r="K3536">
        <v>1440687623</v>
      </c>
      <c r="L3536" s="10">
        <f t="shared" si="221"/>
        <v>42243.6252662037</v>
      </c>
      <c r="M3536" t="b">
        <v>0</v>
      </c>
      <c r="N3536">
        <v>204</v>
      </c>
      <c r="O3536" t="b">
        <v>1</v>
      </c>
      <c r="P3536" t="s">
        <v>8271</v>
      </c>
      <c r="Q3536" s="5">
        <f t="shared" si="222"/>
        <v>1.5620000000000001</v>
      </c>
      <c r="R3536" s="6">
        <f t="shared" si="223"/>
        <v>38.284313725490193</v>
      </c>
      <c r="S3536" t="s">
        <v>8317</v>
      </c>
      <c r="T3536" t="s">
        <v>8318</v>
      </c>
    </row>
    <row r="3537" spans="1:20" ht="43.2" x14ac:dyDescent="0.3">
      <c r="A3537">
        <v>3535</v>
      </c>
      <c r="B3537" s="3" t="s">
        <v>3534</v>
      </c>
      <c r="C3537" s="3" t="s">
        <v>7645</v>
      </c>
      <c r="D3537">
        <v>2000</v>
      </c>
      <c r="E3537">
        <v>2063</v>
      </c>
      <c r="F3537" t="s">
        <v>8219</v>
      </c>
      <c r="G3537" t="s">
        <v>8225</v>
      </c>
      <c r="H3537" t="s">
        <v>8247</v>
      </c>
      <c r="I3537">
        <v>1443808800</v>
      </c>
      <c r="J3537" s="10">
        <f t="shared" si="220"/>
        <v>42279.75</v>
      </c>
      <c r="K3537">
        <v>1441120910</v>
      </c>
      <c r="L3537" s="10">
        <f t="shared" si="221"/>
        <v>42248.640162037031</v>
      </c>
      <c r="M3537" t="b">
        <v>0</v>
      </c>
      <c r="N3537">
        <v>46</v>
      </c>
      <c r="O3537" t="b">
        <v>1</v>
      </c>
      <c r="P3537" t="s">
        <v>8271</v>
      </c>
      <c r="Q3537" s="5">
        <f t="shared" si="222"/>
        <v>1.0315000000000001</v>
      </c>
      <c r="R3537" s="6">
        <f t="shared" si="223"/>
        <v>44.847826086956523</v>
      </c>
      <c r="S3537" t="s">
        <v>8317</v>
      </c>
      <c r="T3537" t="s">
        <v>8318</v>
      </c>
    </row>
    <row r="3538" spans="1:20" ht="43.2" x14ac:dyDescent="0.3">
      <c r="A3538">
        <v>3536</v>
      </c>
      <c r="B3538" s="3" t="s">
        <v>3535</v>
      </c>
      <c r="C3538" s="3" t="s">
        <v>7646</v>
      </c>
      <c r="D3538">
        <v>150</v>
      </c>
      <c r="E3538">
        <v>230</v>
      </c>
      <c r="F3538" t="s">
        <v>8219</v>
      </c>
      <c r="G3538" t="s">
        <v>8225</v>
      </c>
      <c r="H3538" t="s">
        <v>8247</v>
      </c>
      <c r="I3538">
        <v>1450612740</v>
      </c>
      <c r="J3538" s="10">
        <f t="shared" si="220"/>
        <v>42358.499305555553</v>
      </c>
      <c r="K3538">
        <v>1448040425</v>
      </c>
      <c r="L3538" s="10">
        <f t="shared" si="221"/>
        <v>42328.727141203708</v>
      </c>
      <c r="M3538" t="b">
        <v>0</v>
      </c>
      <c r="N3538">
        <v>17</v>
      </c>
      <c r="O3538" t="b">
        <v>1</v>
      </c>
      <c r="P3538" t="s">
        <v>8271</v>
      </c>
      <c r="Q3538" s="5">
        <f t="shared" si="222"/>
        <v>1.5333333333333334</v>
      </c>
      <c r="R3538" s="6">
        <f t="shared" si="223"/>
        <v>13.529411764705882</v>
      </c>
      <c r="S3538" t="s">
        <v>8317</v>
      </c>
      <c r="T3538" t="s">
        <v>8318</v>
      </c>
    </row>
    <row r="3539" spans="1:20" ht="43.2" x14ac:dyDescent="0.3">
      <c r="A3539">
        <v>3537</v>
      </c>
      <c r="B3539" s="3" t="s">
        <v>3536</v>
      </c>
      <c r="C3539" s="3" t="s">
        <v>7647</v>
      </c>
      <c r="D3539">
        <v>675</v>
      </c>
      <c r="E3539">
        <v>1218</v>
      </c>
      <c r="F3539" t="s">
        <v>8219</v>
      </c>
      <c r="G3539" t="s">
        <v>8229</v>
      </c>
      <c r="H3539" t="s">
        <v>8251</v>
      </c>
      <c r="I3539">
        <v>1416211140</v>
      </c>
      <c r="J3539" s="10">
        <f t="shared" si="220"/>
        <v>41960.332638888889</v>
      </c>
      <c r="K3539">
        <v>1413016216</v>
      </c>
      <c r="L3539" s="10">
        <f t="shared" si="221"/>
        <v>41923.354351851849</v>
      </c>
      <c r="M3539" t="b">
        <v>0</v>
      </c>
      <c r="N3539">
        <v>28</v>
      </c>
      <c r="O3539" t="b">
        <v>1</v>
      </c>
      <c r="P3539" t="s">
        <v>8271</v>
      </c>
      <c r="Q3539" s="5">
        <f t="shared" si="222"/>
        <v>1.8044444444444445</v>
      </c>
      <c r="R3539" s="6">
        <f t="shared" si="223"/>
        <v>43.5</v>
      </c>
      <c r="S3539" t="s">
        <v>8317</v>
      </c>
      <c r="T3539" t="s">
        <v>8318</v>
      </c>
    </row>
    <row r="3540" spans="1:20" ht="43.2" x14ac:dyDescent="0.3">
      <c r="A3540">
        <v>3538</v>
      </c>
      <c r="B3540" s="3" t="s">
        <v>3537</v>
      </c>
      <c r="C3540" s="3" t="s">
        <v>7648</v>
      </c>
      <c r="D3540">
        <v>2000</v>
      </c>
      <c r="E3540">
        <v>2569</v>
      </c>
      <c r="F3540" t="s">
        <v>8219</v>
      </c>
      <c r="G3540" t="s">
        <v>8225</v>
      </c>
      <c r="H3540" t="s">
        <v>8247</v>
      </c>
      <c r="I3540">
        <v>1471428340</v>
      </c>
      <c r="J3540" s="10">
        <f t="shared" si="220"/>
        <v>42599.420601851853</v>
      </c>
      <c r="K3540">
        <v>1469009140</v>
      </c>
      <c r="L3540" s="10">
        <f t="shared" si="221"/>
        <v>42571.420601851853</v>
      </c>
      <c r="M3540" t="b">
        <v>0</v>
      </c>
      <c r="N3540">
        <v>83</v>
      </c>
      <c r="O3540" t="b">
        <v>1</v>
      </c>
      <c r="P3540" t="s">
        <v>8271</v>
      </c>
      <c r="Q3540" s="5">
        <f t="shared" si="222"/>
        <v>1.2845</v>
      </c>
      <c r="R3540" s="6">
        <f t="shared" si="223"/>
        <v>30.951807228915662</v>
      </c>
      <c r="S3540" t="s">
        <v>8317</v>
      </c>
      <c r="T3540" t="s">
        <v>8318</v>
      </c>
    </row>
    <row r="3541" spans="1:20" ht="43.2" x14ac:dyDescent="0.3">
      <c r="A3541">
        <v>3539</v>
      </c>
      <c r="B3541" s="3" t="s">
        <v>3538</v>
      </c>
      <c r="C3541" s="3" t="s">
        <v>7649</v>
      </c>
      <c r="D3541">
        <v>600</v>
      </c>
      <c r="E3541">
        <v>718</v>
      </c>
      <c r="F3541" t="s">
        <v>8219</v>
      </c>
      <c r="G3541" t="s">
        <v>8224</v>
      </c>
      <c r="H3541" t="s">
        <v>8246</v>
      </c>
      <c r="I3541">
        <v>1473358122</v>
      </c>
      <c r="J3541" s="10">
        <f t="shared" si="220"/>
        <v>42621.756041666667</v>
      </c>
      <c r="K3541">
        <v>1471543722</v>
      </c>
      <c r="L3541" s="10">
        <f t="shared" si="221"/>
        <v>42600.756041666667</v>
      </c>
      <c r="M3541" t="b">
        <v>0</v>
      </c>
      <c r="N3541">
        <v>13</v>
      </c>
      <c r="O3541" t="b">
        <v>1</v>
      </c>
      <c r="P3541" t="s">
        <v>8271</v>
      </c>
      <c r="Q3541" s="5">
        <f t="shared" si="222"/>
        <v>1.1966666666666668</v>
      </c>
      <c r="R3541" s="6">
        <f t="shared" si="223"/>
        <v>55.230769230769234</v>
      </c>
      <c r="S3541" t="s">
        <v>8317</v>
      </c>
      <c r="T3541" t="s">
        <v>8318</v>
      </c>
    </row>
    <row r="3542" spans="1:20" ht="57.6" x14ac:dyDescent="0.3">
      <c r="A3542">
        <v>3540</v>
      </c>
      <c r="B3542" s="3" t="s">
        <v>3539</v>
      </c>
      <c r="C3542" s="3" t="s">
        <v>7650</v>
      </c>
      <c r="D3542">
        <v>300</v>
      </c>
      <c r="E3542">
        <v>369</v>
      </c>
      <c r="F3542" t="s">
        <v>8219</v>
      </c>
      <c r="G3542" t="s">
        <v>8225</v>
      </c>
      <c r="H3542" t="s">
        <v>8247</v>
      </c>
      <c r="I3542">
        <v>1466899491</v>
      </c>
      <c r="J3542" s="10">
        <f t="shared" si="220"/>
        <v>42547.003368055557</v>
      </c>
      <c r="K3542">
        <v>1464307491</v>
      </c>
      <c r="L3542" s="10">
        <f t="shared" si="221"/>
        <v>42517.003368055557</v>
      </c>
      <c r="M3542" t="b">
        <v>0</v>
      </c>
      <c r="N3542">
        <v>8</v>
      </c>
      <c r="O3542" t="b">
        <v>1</v>
      </c>
      <c r="P3542" t="s">
        <v>8271</v>
      </c>
      <c r="Q3542" s="5">
        <f t="shared" si="222"/>
        <v>1.23</v>
      </c>
      <c r="R3542" s="6">
        <f t="shared" si="223"/>
        <v>46.125</v>
      </c>
      <c r="S3542" t="s">
        <v>8317</v>
      </c>
      <c r="T3542" t="s">
        <v>8318</v>
      </c>
    </row>
    <row r="3543" spans="1:20" ht="43.2" x14ac:dyDescent="0.3">
      <c r="A3543">
        <v>3541</v>
      </c>
      <c r="B3543" s="3" t="s">
        <v>3540</v>
      </c>
      <c r="C3543" s="3" t="s">
        <v>7651</v>
      </c>
      <c r="D3543">
        <v>1200</v>
      </c>
      <c r="E3543">
        <v>1260</v>
      </c>
      <c r="F3543" t="s">
        <v>8219</v>
      </c>
      <c r="G3543" t="s">
        <v>8225</v>
      </c>
      <c r="H3543" t="s">
        <v>8247</v>
      </c>
      <c r="I3543">
        <v>1441042275</v>
      </c>
      <c r="J3543" s="10">
        <f t="shared" si="220"/>
        <v>42247.730034722219</v>
      </c>
      <c r="K3543">
        <v>1438882275</v>
      </c>
      <c r="L3543" s="10">
        <f t="shared" si="221"/>
        <v>42222.730034722219</v>
      </c>
      <c r="M3543" t="b">
        <v>0</v>
      </c>
      <c r="N3543">
        <v>32</v>
      </c>
      <c r="O3543" t="b">
        <v>1</v>
      </c>
      <c r="P3543" t="s">
        <v>8271</v>
      </c>
      <c r="Q3543" s="5">
        <f t="shared" si="222"/>
        <v>1.05</v>
      </c>
      <c r="R3543" s="6">
        <f t="shared" si="223"/>
        <v>39.375</v>
      </c>
      <c r="S3543" t="s">
        <v>8317</v>
      </c>
      <c r="T3543" t="s">
        <v>8318</v>
      </c>
    </row>
    <row r="3544" spans="1:20" ht="43.2" x14ac:dyDescent="0.3">
      <c r="A3544">
        <v>3542</v>
      </c>
      <c r="B3544" s="3" t="s">
        <v>3541</v>
      </c>
      <c r="C3544" s="3" t="s">
        <v>7652</v>
      </c>
      <c r="D3544">
        <v>5500</v>
      </c>
      <c r="E3544">
        <v>5623</v>
      </c>
      <c r="F3544" t="s">
        <v>8219</v>
      </c>
      <c r="G3544" t="s">
        <v>8224</v>
      </c>
      <c r="H3544" t="s">
        <v>8246</v>
      </c>
      <c r="I3544">
        <v>1410099822</v>
      </c>
      <c r="J3544" s="10">
        <f t="shared" si="220"/>
        <v>41889.599791666667</v>
      </c>
      <c r="K3544">
        <v>1404915822</v>
      </c>
      <c r="L3544" s="10">
        <f t="shared" si="221"/>
        <v>41829.599791666667</v>
      </c>
      <c r="M3544" t="b">
        <v>0</v>
      </c>
      <c r="N3544">
        <v>85</v>
      </c>
      <c r="O3544" t="b">
        <v>1</v>
      </c>
      <c r="P3544" t="s">
        <v>8271</v>
      </c>
      <c r="Q3544" s="5">
        <f t="shared" si="222"/>
        <v>1.0223636363636364</v>
      </c>
      <c r="R3544" s="6">
        <f t="shared" si="223"/>
        <v>66.152941176470591</v>
      </c>
      <c r="S3544" t="s">
        <v>8317</v>
      </c>
      <c r="T3544" t="s">
        <v>8318</v>
      </c>
    </row>
    <row r="3545" spans="1:20" ht="43.2" x14ac:dyDescent="0.3">
      <c r="A3545">
        <v>3543</v>
      </c>
      <c r="B3545" s="3" t="s">
        <v>3542</v>
      </c>
      <c r="C3545" s="3" t="s">
        <v>7653</v>
      </c>
      <c r="D3545">
        <v>1500</v>
      </c>
      <c r="E3545">
        <v>1570</v>
      </c>
      <c r="F3545" t="s">
        <v>8219</v>
      </c>
      <c r="G3545" t="s">
        <v>8236</v>
      </c>
      <c r="H3545" t="s">
        <v>8249</v>
      </c>
      <c r="I3545">
        <v>1435255659</v>
      </c>
      <c r="J3545" s="10">
        <f t="shared" si="220"/>
        <v>42180.755312499998</v>
      </c>
      <c r="K3545">
        <v>1432663659</v>
      </c>
      <c r="L3545" s="10">
        <f t="shared" si="221"/>
        <v>42150.755312499998</v>
      </c>
      <c r="M3545" t="b">
        <v>0</v>
      </c>
      <c r="N3545">
        <v>29</v>
      </c>
      <c r="O3545" t="b">
        <v>1</v>
      </c>
      <c r="P3545" t="s">
        <v>8271</v>
      </c>
      <c r="Q3545" s="5">
        <f t="shared" si="222"/>
        <v>1.0466666666666666</v>
      </c>
      <c r="R3545" s="6">
        <f t="shared" si="223"/>
        <v>54.137931034482762</v>
      </c>
      <c r="S3545" t="s">
        <v>8317</v>
      </c>
      <c r="T3545" t="s">
        <v>8318</v>
      </c>
    </row>
    <row r="3546" spans="1:20" ht="28.8" x14ac:dyDescent="0.3">
      <c r="A3546">
        <v>3544</v>
      </c>
      <c r="B3546" s="3" t="s">
        <v>3543</v>
      </c>
      <c r="C3546" s="3" t="s">
        <v>7654</v>
      </c>
      <c r="D3546">
        <v>2500</v>
      </c>
      <c r="E3546">
        <v>2500</v>
      </c>
      <c r="F3546" t="s">
        <v>8219</v>
      </c>
      <c r="G3546" t="s">
        <v>8224</v>
      </c>
      <c r="H3546" t="s">
        <v>8246</v>
      </c>
      <c r="I3546">
        <v>1425758257</v>
      </c>
      <c r="J3546" s="10">
        <f t="shared" si="220"/>
        <v>42070.831678240742</v>
      </c>
      <c r="K3546">
        <v>1423166257</v>
      </c>
      <c r="L3546" s="10">
        <f t="shared" si="221"/>
        <v>42040.831678240742</v>
      </c>
      <c r="M3546" t="b">
        <v>0</v>
      </c>
      <c r="N3546">
        <v>24</v>
      </c>
      <c r="O3546" t="b">
        <v>1</v>
      </c>
      <c r="P3546" t="s">
        <v>8271</v>
      </c>
      <c r="Q3546" s="5">
        <f t="shared" si="222"/>
        <v>1</v>
      </c>
      <c r="R3546" s="6">
        <f t="shared" si="223"/>
        <v>104.16666666666667</v>
      </c>
      <c r="S3546" t="s">
        <v>8317</v>
      </c>
      <c r="T3546" t="s">
        <v>8318</v>
      </c>
    </row>
    <row r="3547" spans="1:20" ht="43.2" x14ac:dyDescent="0.3">
      <c r="A3547">
        <v>3545</v>
      </c>
      <c r="B3547" s="3" t="s">
        <v>3544</v>
      </c>
      <c r="C3547" s="3" t="s">
        <v>7655</v>
      </c>
      <c r="D3547">
        <v>250</v>
      </c>
      <c r="E3547">
        <v>251</v>
      </c>
      <c r="F3547" t="s">
        <v>8219</v>
      </c>
      <c r="G3547" t="s">
        <v>8224</v>
      </c>
      <c r="H3547" t="s">
        <v>8246</v>
      </c>
      <c r="I3547">
        <v>1428780159</v>
      </c>
      <c r="J3547" s="10">
        <f t="shared" si="220"/>
        <v>42105.807395833333</v>
      </c>
      <c r="K3547">
        <v>1426188159</v>
      </c>
      <c r="L3547" s="10">
        <f t="shared" si="221"/>
        <v>42075.807395833333</v>
      </c>
      <c r="M3547" t="b">
        <v>0</v>
      </c>
      <c r="N3547">
        <v>8</v>
      </c>
      <c r="O3547" t="b">
        <v>1</v>
      </c>
      <c r="P3547" t="s">
        <v>8271</v>
      </c>
      <c r="Q3547" s="5">
        <f t="shared" si="222"/>
        <v>1.004</v>
      </c>
      <c r="R3547" s="6">
        <f t="shared" si="223"/>
        <v>31.375</v>
      </c>
      <c r="S3547" t="s">
        <v>8317</v>
      </c>
      <c r="T3547" t="s">
        <v>8318</v>
      </c>
    </row>
    <row r="3548" spans="1:20" ht="43.2" x14ac:dyDescent="0.3">
      <c r="A3548">
        <v>3546</v>
      </c>
      <c r="B3548" s="3" t="s">
        <v>3545</v>
      </c>
      <c r="C3548" s="3" t="s">
        <v>7656</v>
      </c>
      <c r="D3548">
        <v>1100</v>
      </c>
      <c r="E3548">
        <v>1125</v>
      </c>
      <c r="F3548" t="s">
        <v>8219</v>
      </c>
      <c r="G3548" t="s">
        <v>8224</v>
      </c>
      <c r="H3548" t="s">
        <v>8246</v>
      </c>
      <c r="I3548">
        <v>1427860740</v>
      </c>
      <c r="J3548" s="10">
        <f t="shared" si="220"/>
        <v>42095.165972222225</v>
      </c>
      <c r="K3548">
        <v>1426002684</v>
      </c>
      <c r="L3548" s="10">
        <f t="shared" si="221"/>
        <v>42073.660694444443</v>
      </c>
      <c r="M3548" t="b">
        <v>0</v>
      </c>
      <c r="N3548">
        <v>19</v>
      </c>
      <c r="O3548" t="b">
        <v>1</v>
      </c>
      <c r="P3548" t="s">
        <v>8271</v>
      </c>
      <c r="Q3548" s="5">
        <f t="shared" si="222"/>
        <v>1.0227272727272727</v>
      </c>
      <c r="R3548" s="6">
        <f t="shared" si="223"/>
        <v>59.210526315789473</v>
      </c>
      <c r="S3548" t="s">
        <v>8317</v>
      </c>
      <c r="T3548" t="s">
        <v>8318</v>
      </c>
    </row>
    <row r="3549" spans="1:20" ht="43.2" x14ac:dyDescent="0.3">
      <c r="A3549">
        <v>3547</v>
      </c>
      <c r="B3549" s="3" t="s">
        <v>3546</v>
      </c>
      <c r="C3549" s="3" t="s">
        <v>7657</v>
      </c>
      <c r="D3549">
        <v>35000</v>
      </c>
      <c r="E3549">
        <v>40043.25</v>
      </c>
      <c r="F3549" t="s">
        <v>8219</v>
      </c>
      <c r="G3549" t="s">
        <v>8224</v>
      </c>
      <c r="H3549" t="s">
        <v>8246</v>
      </c>
      <c r="I3549">
        <v>1463198340</v>
      </c>
      <c r="J3549" s="10">
        <f t="shared" si="220"/>
        <v>42504.165972222225</v>
      </c>
      <c r="K3549">
        <v>1461117201</v>
      </c>
      <c r="L3549" s="10">
        <f t="shared" si="221"/>
        <v>42480.078715277778</v>
      </c>
      <c r="M3549" t="b">
        <v>0</v>
      </c>
      <c r="N3549">
        <v>336</v>
      </c>
      <c r="O3549" t="b">
        <v>1</v>
      </c>
      <c r="P3549" t="s">
        <v>8271</v>
      </c>
      <c r="Q3549" s="5">
        <f t="shared" si="222"/>
        <v>1.1440928571428572</v>
      </c>
      <c r="R3549" s="6">
        <f t="shared" si="223"/>
        <v>119.17633928571429</v>
      </c>
      <c r="S3549" t="s">
        <v>8317</v>
      </c>
      <c r="T3549" t="s">
        <v>8318</v>
      </c>
    </row>
    <row r="3550" spans="1:20" ht="43.2" x14ac:dyDescent="0.3">
      <c r="A3550">
        <v>3548</v>
      </c>
      <c r="B3550" s="3" t="s">
        <v>3547</v>
      </c>
      <c r="C3550" s="3" t="s">
        <v>7658</v>
      </c>
      <c r="D3550">
        <v>2100</v>
      </c>
      <c r="E3550">
        <v>2140</v>
      </c>
      <c r="F3550" t="s">
        <v>8219</v>
      </c>
      <c r="G3550" t="s">
        <v>8224</v>
      </c>
      <c r="H3550" t="s">
        <v>8246</v>
      </c>
      <c r="I3550">
        <v>1457139600</v>
      </c>
      <c r="J3550" s="10">
        <f t="shared" si="220"/>
        <v>42434.041666666672</v>
      </c>
      <c r="K3550">
        <v>1455230214</v>
      </c>
      <c r="L3550" s="10">
        <f t="shared" si="221"/>
        <v>42411.942291666666</v>
      </c>
      <c r="M3550" t="b">
        <v>0</v>
      </c>
      <c r="N3550">
        <v>13</v>
      </c>
      <c r="O3550" t="b">
        <v>1</v>
      </c>
      <c r="P3550" t="s">
        <v>8271</v>
      </c>
      <c r="Q3550" s="5">
        <f t="shared" si="222"/>
        <v>1.019047619047619</v>
      </c>
      <c r="R3550" s="6">
        <f t="shared" si="223"/>
        <v>164.61538461538461</v>
      </c>
      <c r="S3550" t="s">
        <v>8317</v>
      </c>
      <c r="T3550" t="s">
        <v>8318</v>
      </c>
    </row>
    <row r="3551" spans="1:20" ht="43.2" x14ac:dyDescent="0.3">
      <c r="A3551">
        <v>3549</v>
      </c>
      <c r="B3551" s="3" t="s">
        <v>3548</v>
      </c>
      <c r="C3551" s="3" t="s">
        <v>7659</v>
      </c>
      <c r="D3551">
        <v>1000</v>
      </c>
      <c r="E3551">
        <v>1020</v>
      </c>
      <c r="F3551" t="s">
        <v>8219</v>
      </c>
      <c r="G3551" t="s">
        <v>8225</v>
      </c>
      <c r="H3551" t="s">
        <v>8247</v>
      </c>
      <c r="I3551">
        <v>1441358873</v>
      </c>
      <c r="J3551" s="10">
        <f t="shared" si="220"/>
        <v>42251.394363425927</v>
      </c>
      <c r="K3551">
        <v>1438939673</v>
      </c>
      <c r="L3551" s="10">
        <f t="shared" si="221"/>
        <v>42223.394363425927</v>
      </c>
      <c r="M3551" t="b">
        <v>0</v>
      </c>
      <c r="N3551">
        <v>42</v>
      </c>
      <c r="O3551" t="b">
        <v>1</v>
      </c>
      <c r="P3551" t="s">
        <v>8271</v>
      </c>
      <c r="Q3551" s="5">
        <f t="shared" si="222"/>
        <v>1.02</v>
      </c>
      <c r="R3551" s="6">
        <f t="shared" si="223"/>
        <v>24.285714285714285</v>
      </c>
      <c r="S3551" t="s">
        <v>8317</v>
      </c>
      <c r="T3551" t="s">
        <v>8318</v>
      </c>
    </row>
    <row r="3552" spans="1:20" ht="43.2" x14ac:dyDescent="0.3">
      <c r="A3552">
        <v>3550</v>
      </c>
      <c r="B3552" s="3" t="s">
        <v>3549</v>
      </c>
      <c r="C3552" s="3" t="s">
        <v>7660</v>
      </c>
      <c r="D3552">
        <v>2500</v>
      </c>
      <c r="E3552">
        <v>2620</v>
      </c>
      <c r="F3552" t="s">
        <v>8219</v>
      </c>
      <c r="G3552" t="s">
        <v>8225</v>
      </c>
      <c r="H3552" t="s">
        <v>8247</v>
      </c>
      <c r="I3552">
        <v>1462224398</v>
      </c>
      <c r="J3552" s="10">
        <f t="shared" si="220"/>
        <v>42492.893495370372</v>
      </c>
      <c r="K3552">
        <v>1459632398</v>
      </c>
      <c r="L3552" s="10">
        <f t="shared" si="221"/>
        <v>42462.893495370372</v>
      </c>
      <c r="M3552" t="b">
        <v>0</v>
      </c>
      <c r="N3552">
        <v>64</v>
      </c>
      <c r="O3552" t="b">
        <v>1</v>
      </c>
      <c r="P3552" t="s">
        <v>8271</v>
      </c>
      <c r="Q3552" s="5">
        <f t="shared" si="222"/>
        <v>1.048</v>
      </c>
      <c r="R3552" s="6">
        <f t="shared" si="223"/>
        <v>40.9375</v>
      </c>
      <c r="S3552" t="s">
        <v>8317</v>
      </c>
      <c r="T3552" t="s">
        <v>8318</v>
      </c>
    </row>
    <row r="3553" spans="1:20" ht="43.2" x14ac:dyDescent="0.3">
      <c r="A3553">
        <v>3551</v>
      </c>
      <c r="B3553" s="3" t="s">
        <v>3550</v>
      </c>
      <c r="C3553" s="3" t="s">
        <v>7661</v>
      </c>
      <c r="D3553">
        <v>1500</v>
      </c>
      <c r="E3553">
        <v>1527.5</v>
      </c>
      <c r="F3553" t="s">
        <v>8219</v>
      </c>
      <c r="G3553" t="s">
        <v>8224</v>
      </c>
      <c r="H3553" t="s">
        <v>8246</v>
      </c>
      <c r="I3553">
        <v>1400796420</v>
      </c>
      <c r="J3553" s="10">
        <f t="shared" si="220"/>
        <v>41781.921527777777</v>
      </c>
      <c r="K3553">
        <v>1398342170</v>
      </c>
      <c r="L3553" s="10">
        <f t="shared" si="221"/>
        <v>41753.515856481477</v>
      </c>
      <c r="M3553" t="b">
        <v>0</v>
      </c>
      <c r="N3553">
        <v>25</v>
      </c>
      <c r="O3553" t="b">
        <v>1</v>
      </c>
      <c r="P3553" t="s">
        <v>8271</v>
      </c>
      <c r="Q3553" s="5">
        <f t="shared" si="222"/>
        <v>1.0183333333333333</v>
      </c>
      <c r="R3553" s="6">
        <f t="shared" si="223"/>
        <v>61.1</v>
      </c>
      <c r="S3553" t="s">
        <v>8317</v>
      </c>
      <c r="T3553" t="s">
        <v>8318</v>
      </c>
    </row>
    <row r="3554" spans="1:20" ht="43.2" x14ac:dyDescent="0.3">
      <c r="A3554">
        <v>3552</v>
      </c>
      <c r="B3554" s="3" t="s">
        <v>3551</v>
      </c>
      <c r="C3554" s="3" t="s">
        <v>7662</v>
      </c>
      <c r="D3554">
        <v>773</v>
      </c>
      <c r="E3554">
        <v>773</v>
      </c>
      <c r="F3554" t="s">
        <v>8219</v>
      </c>
      <c r="G3554" t="s">
        <v>8225</v>
      </c>
      <c r="H3554" t="s">
        <v>8247</v>
      </c>
      <c r="I3554">
        <v>1403964324</v>
      </c>
      <c r="J3554" s="10">
        <f t="shared" si="220"/>
        <v>41818.587083333332</v>
      </c>
      <c r="K3554">
        <v>1401372324</v>
      </c>
      <c r="L3554" s="10">
        <f t="shared" si="221"/>
        <v>41788.587083333332</v>
      </c>
      <c r="M3554" t="b">
        <v>0</v>
      </c>
      <c r="N3554">
        <v>20</v>
      </c>
      <c r="O3554" t="b">
        <v>1</v>
      </c>
      <c r="P3554" t="s">
        <v>8271</v>
      </c>
      <c r="Q3554" s="5">
        <f t="shared" si="222"/>
        <v>1</v>
      </c>
      <c r="R3554" s="6">
        <f t="shared" si="223"/>
        <v>38.65</v>
      </c>
      <c r="S3554" t="s">
        <v>8317</v>
      </c>
      <c r="T3554" t="s">
        <v>8318</v>
      </c>
    </row>
    <row r="3555" spans="1:20" ht="43.2" x14ac:dyDescent="0.3">
      <c r="A3555">
        <v>3553</v>
      </c>
      <c r="B3555" s="3" t="s">
        <v>3552</v>
      </c>
      <c r="C3555" s="3" t="s">
        <v>7663</v>
      </c>
      <c r="D3555">
        <v>5500</v>
      </c>
      <c r="E3555">
        <v>5845</v>
      </c>
      <c r="F3555" t="s">
        <v>8219</v>
      </c>
      <c r="G3555" t="s">
        <v>8224</v>
      </c>
      <c r="H3555" t="s">
        <v>8246</v>
      </c>
      <c r="I3555">
        <v>1439337600</v>
      </c>
      <c r="J3555" s="10">
        <f t="shared" si="220"/>
        <v>42228</v>
      </c>
      <c r="K3555">
        <v>1436575280</v>
      </c>
      <c r="L3555" s="10">
        <f t="shared" si="221"/>
        <v>42196.028703703705</v>
      </c>
      <c r="M3555" t="b">
        <v>0</v>
      </c>
      <c r="N3555">
        <v>104</v>
      </c>
      <c r="O3555" t="b">
        <v>1</v>
      </c>
      <c r="P3555" t="s">
        <v>8271</v>
      </c>
      <c r="Q3555" s="5">
        <f t="shared" si="222"/>
        <v>1.0627272727272727</v>
      </c>
      <c r="R3555" s="6">
        <f t="shared" si="223"/>
        <v>56.20192307692308</v>
      </c>
      <c r="S3555" t="s">
        <v>8317</v>
      </c>
      <c r="T3555" t="s">
        <v>8318</v>
      </c>
    </row>
    <row r="3556" spans="1:20" ht="43.2" x14ac:dyDescent="0.3">
      <c r="A3556">
        <v>3554</v>
      </c>
      <c r="B3556" s="3" t="s">
        <v>3553</v>
      </c>
      <c r="C3556" s="3" t="s">
        <v>7664</v>
      </c>
      <c r="D3556">
        <v>5000</v>
      </c>
      <c r="E3556">
        <v>5671.11</v>
      </c>
      <c r="F3556" t="s">
        <v>8219</v>
      </c>
      <c r="G3556" t="s">
        <v>8224</v>
      </c>
      <c r="H3556" t="s">
        <v>8246</v>
      </c>
      <c r="I3556">
        <v>1423674000</v>
      </c>
      <c r="J3556" s="10">
        <f t="shared" si="220"/>
        <v>42046.708333333328</v>
      </c>
      <c r="K3556">
        <v>1421025159</v>
      </c>
      <c r="L3556" s="10">
        <f t="shared" si="221"/>
        <v>42016.050451388888</v>
      </c>
      <c r="M3556" t="b">
        <v>0</v>
      </c>
      <c r="N3556">
        <v>53</v>
      </c>
      <c r="O3556" t="b">
        <v>1</v>
      </c>
      <c r="P3556" t="s">
        <v>8271</v>
      </c>
      <c r="Q3556" s="5">
        <f t="shared" si="222"/>
        <v>1.1342219999999998</v>
      </c>
      <c r="R3556" s="6">
        <f t="shared" si="223"/>
        <v>107.00207547169811</v>
      </c>
      <c r="S3556" t="s">
        <v>8317</v>
      </c>
      <c r="T3556" t="s">
        <v>8318</v>
      </c>
    </row>
    <row r="3557" spans="1:20" ht="43.2" x14ac:dyDescent="0.3">
      <c r="A3557">
        <v>3555</v>
      </c>
      <c r="B3557" s="3" t="s">
        <v>3554</v>
      </c>
      <c r="C3557" s="3" t="s">
        <v>7665</v>
      </c>
      <c r="D3557">
        <v>2400</v>
      </c>
      <c r="E3557">
        <v>2400</v>
      </c>
      <c r="F3557" t="s">
        <v>8219</v>
      </c>
      <c r="G3557" t="s">
        <v>8237</v>
      </c>
      <c r="H3557" t="s">
        <v>8249</v>
      </c>
      <c r="I3557">
        <v>1479382594</v>
      </c>
      <c r="J3557" s="10">
        <f t="shared" si="220"/>
        <v>42691.483726851846</v>
      </c>
      <c r="K3557">
        <v>1476786994</v>
      </c>
      <c r="L3557" s="10">
        <f t="shared" si="221"/>
        <v>42661.442060185189</v>
      </c>
      <c r="M3557" t="b">
        <v>0</v>
      </c>
      <c r="N3557">
        <v>14</v>
      </c>
      <c r="O3557" t="b">
        <v>1</v>
      </c>
      <c r="P3557" t="s">
        <v>8271</v>
      </c>
      <c r="Q3557" s="5">
        <f t="shared" si="222"/>
        <v>1</v>
      </c>
      <c r="R3557" s="6">
        <f t="shared" si="223"/>
        <v>171.42857142857142</v>
      </c>
      <c r="S3557" t="s">
        <v>8317</v>
      </c>
      <c r="T3557" t="s">
        <v>8318</v>
      </c>
    </row>
    <row r="3558" spans="1:20" ht="43.2" x14ac:dyDescent="0.3">
      <c r="A3558">
        <v>3556</v>
      </c>
      <c r="B3558" s="3" t="s">
        <v>3555</v>
      </c>
      <c r="C3558" s="3" t="s">
        <v>7666</v>
      </c>
      <c r="D3558">
        <v>2200</v>
      </c>
      <c r="E3558">
        <v>2210</v>
      </c>
      <c r="F3558" t="s">
        <v>8219</v>
      </c>
      <c r="G3558" t="s">
        <v>8225</v>
      </c>
      <c r="H3558" t="s">
        <v>8247</v>
      </c>
      <c r="I3558">
        <v>1408289724</v>
      </c>
      <c r="J3558" s="10">
        <f t="shared" si="220"/>
        <v>41868.649583333332</v>
      </c>
      <c r="K3558">
        <v>1403105724</v>
      </c>
      <c r="L3558" s="10">
        <f t="shared" si="221"/>
        <v>41808.649583333332</v>
      </c>
      <c r="M3558" t="b">
        <v>0</v>
      </c>
      <c r="N3558">
        <v>20</v>
      </c>
      <c r="O3558" t="b">
        <v>1</v>
      </c>
      <c r="P3558" t="s">
        <v>8271</v>
      </c>
      <c r="Q3558" s="5">
        <f t="shared" si="222"/>
        <v>1.0045454545454546</v>
      </c>
      <c r="R3558" s="6">
        <f t="shared" si="223"/>
        <v>110.5</v>
      </c>
      <c r="S3558" t="s">
        <v>8317</v>
      </c>
      <c r="T3558" t="s">
        <v>8318</v>
      </c>
    </row>
    <row r="3559" spans="1:20" ht="57.6" x14ac:dyDescent="0.3">
      <c r="A3559">
        <v>3557</v>
      </c>
      <c r="B3559" s="3" t="s">
        <v>3556</v>
      </c>
      <c r="C3559" s="3" t="s">
        <v>7667</v>
      </c>
      <c r="D3559">
        <v>100000</v>
      </c>
      <c r="E3559">
        <v>100036</v>
      </c>
      <c r="F3559" t="s">
        <v>8219</v>
      </c>
      <c r="G3559" t="s">
        <v>8224</v>
      </c>
      <c r="H3559" t="s">
        <v>8246</v>
      </c>
      <c r="I3559">
        <v>1399271911</v>
      </c>
      <c r="J3559" s="10">
        <f t="shared" si="220"/>
        <v>41764.276747685188</v>
      </c>
      <c r="K3559">
        <v>1396334311</v>
      </c>
      <c r="L3559" s="10">
        <f t="shared" si="221"/>
        <v>41730.276747685188</v>
      </c>
      <c r="M3559" t="b">
        <v>0</v>
      </c>
      <c r="N3559">
        <v>558</v>
      </c>
      <c r="O3559" t="b">
        <v>1</v>
      </c>
      <c r="P3559" t="s">
        <v>8271</v>
      </c>
      <c r="Q3559" s="5">
        <f t="shared" si="222"/>
        <v>1.0003599999999999</v>
      </c>
      <c r="R3559" s="6">
        <f t="shared" si="223"/>
        <v>179.27598566308242</v>
      </c>
      <c r="S3559" t="s">
        <v>8317</v>
      </c>
      <c r="T3559" t="s">
        <v>8318</v>
      </c>
    </row>
    <row r="3560" spans="1:20" ht="43.2" x14ac:dyDescent="0.3">
      <c r="A3560">
        <v>3558</v>
      </c>
      <c r="B3560" s="3" t="s">
        <v>3557</v>
      </c>
      <c r="C3560" s="3" t="s">
        <v>7668</v>
      </c>
      <c r="D3560">
        <v>350</v>
      </c>
      <c r="E3560">
        <v>504</v>
      </c>
      <c r="F3560" t="s">
        <v>8219</v>
      </c>
      <c r="G3560" t="s">
        <v>8225</v>
      </c>
      <c r="H3560" t="s">
        <v>8247</v>
      </c>
      <c r="I3560">
        <v>1435352400</v>
      </c>
      <c r="J3560" s="10">
        <f t="shared" si="220"/>
        <v>42181.875</v>
      </c>
      <c r="K3560">
        <v>1431718575</v>
      </c>
      <c r="L3560" s="10">
        <f t="shared" si="221"/>
        <v>42139.816840277781</v>
      </c>
      <c r="M3560" t="b">
        <v>0</v>
      </c>
      <c r="N3560">
        <v>22</v>
      </c>
      <c r="O3560" t="b">
        <v>1</v>
      </c>
      <c r="P3560" t="s">
        <v>8271</v>
      </c>
      <c r="Q3560" s="5">
        <f t="shared" si="222"/>
        <v>1.44</v>
      </c>
      <c r="R3560" s="6">
        <f t="shared" si="223"/>
        <v>22.90909090909091</v>
      </c>
      <c r="S3560" t="s">
        <v>8317</v>
      </c>
      <c r="T3560" t="s">
        <v>8318</v>
      </c>
    </row>
    <row r="3561" spans="1:20" ht="57.6" x14ac:dyDescent="0.3">
      <c r="A3561">
        <v>3559</v>
      </c>
      <c r="B3561" s="3" t="s">
        <v>3558</v>
      </c>
      <c r="C3561" s="3" t="s">
        <v>7669</v>
      </c>
      <c r="D3561">
        <v>1000</v>
      </c>
      <c r="E3561">
        <v>1035</v>
      </c>
      <c r="F3561" t="s">
        <v>8219</v>
      </c>
      <c r="G3561" t="s">
        <v>8226</v>
      </c>
      <c r="H3561" t="s">
        <v>8248</v>
      </c>
      <c r="I3561">
        <v>1438333080</v>
      </c>
      <c r="J3561" s="10">
        <f t="shared" si="220"/>
        <v>42216.373611111107</v>
      </c>
      <c r="K3561">
        <v>1436408308</v>
      </c>
      <c r="L3561" s="10">
        <f t="shared" si="221"/>
        <v>42194.096157407403</v>
      </c>
      <c r="M3561" t="b">
        <v>0</v>
      </c>
      <c r="N3561">
        <v>24</v>
      </c>
      <c r="O3561" t="b">
        <v>1</v>
      </c>
      <c r="P3561" t="s">
        <v>8271</v>
      </c>
      <c r="Q3561" s="5">
        <f t="shared" si="222"/>
        <v>1.0349999999999999</v>
      </c>
      <c r="R3561" s="6">
        <f t="shared" si="223"/>
        <v>43.125</v>
      </c>
      <c r="S3561" t="s">
        <v>8317</v>
      </c>
      <c r="T3561" t="s">
        <v>8318</v>
      </c>
    </row>
    <row r="3562" spans="1:20" ht="43.2" x14ac:dyDescent="0.3">
      <c r="A3562">
        <v>3560</v>
      </c>
      <c r="B3562" s="3" t="s">
        <v>3559</v>
      </c>
      <c r="C3562" s="3" t="s">
        <v>7670</v>
      </c>
      <c r="D3562">
        <v>3200</v>
      </c>
      <c r="E3562">
        <v>3470</v>
      </c>
      <c r="F3562" t="s">
        <v>8219</v>
      </c>
      <c r="G3562" t="s">
        <v>8229</v>
      </c>
      <c r="H3562" t="s">
        <v>8251</v>
      </c>
      <c r="I3562">
        <v>1432694700</v>
      </c>
      <c r="J3562" s="10">
        <f t="shared" si="220"/>
        <v>42151.114583333328</v>
      </c>
      <c r="K3562">
        <v>1429651266</v>
      </c>
      <c r="L3562" s="10">
        <f t="shared" si="221"/>
        <v>42115.889652777783</v>
      </c>
      <c r="M3562" t="b">
        <v>0</v>
      </c>
      <c r="N3562">
        <v>74</v>
      </c>
      <c r="O3562" t="b">
        <v>1</v>
      </c>
      <c r="P3562" t="s">
        <v>8271</v>
      </c>
      <c r="Q3562" s="5">
        <f t="shared" si="222"/>
        <v>1.0843750000000001</v>
      </c>
      <c r="R3562" s="6">
        <f t="shared" si="223"/>
        <v>46.891891891891895</v>
      </c>
      <c r="S3562" t="s">
        <v>8317</v>
      </c>
      <c r="T3562" t="s">
        <v>8318</v>
      </c>
    </row>
    <row r="3563" spans="1:20" ht="115.2" x14ac:dyDescent="0.3">
      <c r="A3563">
        <v>3561</v>
      </c>
      <c r="B3563" s="3" t="s">
        <v>3560</v>
      </c>
      <c r="C3563" s="3" t="s">
        <v>7671</v>
      </c>
      <c r="D3563">
        <v>2500</v>
      </c>
      <c r="E3563">
        <v>2560</v>
      </c>
      <c r="F3563" t="s">
        <v>8219</v>
      </c>
      <c r="G3563" t="s">
        <v>8224</v>
      </c>
      <c r="H3563" t="s">
        <v>8246</v>
      </c>
      <c r="I3563">
        <v>1438799760</v>
      </c>
      <c r="J3563" s="10">
        <f t="shared" si="220"/>
        <v>42221.774999999994</v>
      </c>
      <c r="K3563">
        <v>1437236378</v>
      </c>
      <c r="L3563" s="10">
        <f t="shared" si="221"/>
        <v>42203.680300925931</v>
      </c>
      <c r="M3563" t="b">
        <v>0</v>
      </c>
      <c r="N3563">
        <v>54</v>
      </c>
      <c r="O3563" t="b">
        <v>1</v>
      </c>
      <c r="P3563" t="s">
        <v>8271</v>
      </c>
      <c r="Q3563" s="5">
        <f t="shared" si="222"/>
        <v>1.024</v>
      </c>
      <c r="R3563" s="6">
        <f t="shared" si="223"/>
        <v>47.407407407407405</v>
      </c>
      <c r="S3563" t="s">
        <v>8317</v>
      </c>
      <c r="T3563" t="s">
        <v>8318</v>
      </c>
    </row>
    <row r="3564" spans="1:20" ht="43.2" x14ac:dyDescent="0.3">
      <c r="A3564">
        <v>3562</v>
      </c>
      <c r="B3564" s="3" t="s">
        <v>3561</v>
      </c>
      <c r="C3564" s="3" t="s">
        <v>7672</v>
      </c>
      <c r="D3564">
        <v>315</v>
      </c>
      <c r="E3564">
        <v>469</v>
      </c>
      <c r="F3564" t="s">
        <v>8219</v>
      </c>
      <c r="G3564" t="s">
        <v>8225</v>
      </c>
      <c r="H3564" t="s">
        <v>8247</v>
      </c>
      <c r="I3564">
        <v>1457906400</v>
      </c>
      <c r="J3564" s="10">
        <f t="shared" si="220"/>
        <v>42442.916666666672</v>
      </c>
      <c r="K3564">
        <v>1457115427</v>
      </c>
      <c r="L3564" s="10">
        <f t="shared" si="221"/>
        <v>42433.761886574073</v>
      </c>
      <c r="M3564" t="b">
        <v>0</v>
      </c>
      <c r="N3564">
        <v>31</v>
      </c>
      <c r="O3564" t="b">
        <v>1</v>
      </c>
      <c r="P3564" t="s">
        <v>8271</v>
      </c>
      <c r="Q3564" s="5">
        <f t="shared" si="222"/>
        <v>1.4888888888888889</v>
      </c>
      <c r="R3564" s="6">
        <f t="shared" si="223"/>
        <v>15.129032258064516</v>
      </c>
      <c r="S3564" t="s">
        <v>8317</v>
      </c>
      <c r="T3564" t="s">
        <v>8318</v>
      </c>
    </row>
    <row r="3565" spans="1:20" ht="43.2" x14ac:dyDescent="0.3">
      <c r="A3565">
        <v>3563</v>
      </c>
      <c r="B3565" s="3" t="s">
        <v>3562</v>
      </c>
      <c r="C3565" s="3" t="s">
        <v>7673</v>
      </c>
      <c r="D3565">
        <v>500</v>
      </c>
      <c r="E3565">
        <v>527.45000000000005</v>
      </c>
      <c r="F3565" t="s">
        <v>8219</v>
      </c>
      <c r="G3565" t="s">
        <v>8225</v>
      </c>
      <c r="H3565" t="s">
        <v>8247</v>
      </c>
      <c r="I3565">
        <v>1470078000</v>
      </c>
      <c r="J3565" s="10">
        <f t="shared" si="220"/>
        <v>42583.791666666672</v>
      </c>
      <c r="K3565">
        <v>1467648456</v>
      </c>
      <c r="L3565" s="10">
        <f t="shared" si="221"/>
        <v>42555.671944444446</v>
      </c>
      <c r="M3565" t="b">
        <v>0</v>
      </c>
      <c r="N3565">
        <v>25</v>
      </c>
      <c r="O3565" t="b">
        <v>1</v>
      </c>
      <c r="P3565" t="s">
        <v>8271</v>
      </c>
      <c r="Q3565" s="5">
        <f t="shared" si="222"/>
        <v>1.0549000000000002</v>
      </c>
      <c r="R3565" s="6">
        <f t="shared" si="223"/>
        <v>21.098000000000003</v>
      </c>
      <c r="S3565" t="s">
        <v>8317</v>
      </c>
      <c r="T3565" t="s">
        <v>8318</v>
      </c>
    </row>
    <row r="3566" spans="1:20" ht="28.8" x14ac:dyDescent="0.3">
      <c r="A3566">
        <v>3564</v>
      </c>
      <c r="B3566" s="3" t="s">
        <v>3563</v>
      </c>
      <c r="C3566" s="3" t="s">
        <v>7674</v>
      </c>
      <c r="D3566">
        <v>1000</v>
      </c>
      <c r="E3566">
        <v>1005</v>
      </c>
      <c r="F3566" t="s">
        <v>8219</v>
      </c>
      <c r="G3566" t="s">
        <v>8225</v>
      </c>
      <c r="H3566" t="s">
        <v>8247</v>
      </c>
      <c r="I3566">
        <v>1444060800</v>
      </c>
      <c r="J3566" s="10">
        <f t="shared" si="220"/>
        <v>42282.666666666672</v>
      </c>
      <c r="K3566">
        <v>1440082649</v>
      </c>
      <c r="L3566" s="10">
        <f t="shared" si="221"/>
        <v>42236.623252314821</v>
      </c>
      <c r="M3566" t="b">
        <v>0</v>
      </c>
      <c r="N3566">
        <v>17</v>
      </c>
      <c r="O3566" t="b">
        <v>1</v>
      </c>
      <c r="P3566" t="s">
        <v>8271</v>
      </c>
      <c r="Q3566" s="5">
        <f t="shared" si="222"/>
        <v>1.0049999999999999</v>
      </c>
      <c r="R3566" s="6">
        <f t="shared" si="223"/>
        <v>59.117647058823529</v>
      </c>
      <c r="S3566" t="s">
        <v>8317</v>
      </c>
      <c r="T3566" t="s">
        <v>8318</v>
      </c>
    </row>
    <row r="3567" spans="1:20" ht="43.2" x14ac:dyDescent="0.3">
      <c r="A3567">
        <v>3565</v>
      </c>
      <c r="B3567" s="3" t="s">
        <v>3564</v>
      </c>
      <c r="C3567" s="3" t="s">
        <v>7675</v>
      </c>
      <c r="D3567">
        <v>900</v>
      </c>
      <c r="E3567">
        <v>1175</v>
      </c>
      <c r="F3567" t="s">
        <v>8219</v>
      </c>
      <c r="G3567" t="s">
        <v>8224</v>
      </c>
      <c r="H3567" t="s">
        <v>8246</v>
      </c>
      <c r="I3567">
        <v>1420048208</v>
      </c>
      <c r="J3567" s="10">
        <f t="shared" si="220"/>
        <v>42004.743148148147</v>
      </c>
      <c r="K3567">
        <v>1417456208</v>
      </c>
      <c r="L3567" s="10">
        <f t="shared" si="221"/>
        <v>41974.743148148147</v>
      </c>
      <c r="M3567" t="b">
        <v>0</v>
      </c>
      <c r="N3567">
        <v>12</v>
      </c>
      <c r="O3567" t="b">
        <v>1</v>
      </c>
      <c r="P3567" t="s">
        <v>8271</v>
      </c>
      <c r="Q3567" s="5">
        <f t="shared" si="222"/>
        <v>1.3055555555555556</v>
      </c>
      <c r="R3567" s="6">
        <f t="shared" si="223"/>
        <v>97.916666666666671</v>
      </c>
      <c r="S3567" t="s">
        <v>8317</v>
      </c>
      <c r="T3567" t="s">
        <v>8318</v>
      </c>
    </row>
    <row r="3568" spans="1:20" ht="43.2" x14ac:dyDescent="0.3">
      <c r="A3568">
        <v>3566</v>
      </c>
      <c r="B3568" s="3" t="s">
        <v>3565</v>
      </c>
      <c r="C3568" s="3" t="s">
        <v>7676</v>
      </c>
      <c r="D3568">
        <v>2000</v>
      </c>
      <c r="E3568">
        <v>2095</v>
      </c>
      <c r="F3568" t="s">
        <v>8219</v>
      </c>
      <c r="G3568" t="s">
        <v>8225</v>
      </c>
      <c r="H3568" t="s">
        <v>8247</v>
      </c>
      <c r="I3568">
        <v>1422015083</v>
      </c>
      <c r="J3568" s="10">
        <f t="shared" si="220"/>
        <v>42027.507905092592</v>
      </c>
      <c r="K3568">
        <v>1419423083</v>
      </c>
      <c r="L3568" s="10">
        <f t="shared" si="221"/>
        <v>41997.507905092592</v>
      </c>
      <c r="M3568" t="b">
        <v>0</v>
      </c>
      <c r="N3568">
        <v>38</v>
      </c>
      <c r="O3568" t="b">
        <v>1</v>
      </c>
      <c r="P3568" t="s">
        <v>8271</v>
      </c>
      <c r="Q3568" s="5">
        <f t="shared" si="222"/>
        <v>1.0475000000000001</v>
      </c>
      <c r="R3568" s="6">
        <f t="shared" si="223"/>
        <v>55.131578947368418</v>
      </c>
      <c r="S3568" t="s">
        <v>8317</v>
      </c>
      <c r="T3568" t="s">
        <v>8318</v>
      </c>
    </row>
    <row r="3569" spans="1:20" ht="43.2" x14ac:dyDescent="0.3">
      <c r="A3569">
        <v>3567</v>
      </c>
      <c r="B3569" s="3" t="s">
        <v>3566</v>
      </c>
      <c r="C3569" s="3" t="s">
        <v>7677</v>
      </c>
      <c r="D3569">
        <v>1000</v>
      </c>
      <c r="E3569">
        <v>1088</v>
      </c>
      <c r="F3569" t="s">
        <v>8219</v>
      </c>
      <c r="G3569" t="s">
        <v>8225</v>
      </c>
      <c r="H3569" t="s">
        <v>8247</v>
      </c>
      <c r="I3569">
        <v>1433964444</v>
      </c>
      <c r="J3569" s="10">
        <f t="shared" si="220"/>
        <v>42165.810694444444</v>
      </c>
      <c r="K3569">
        <v>1431372444</v>
      </c>
      <c r="L3569" s="10">
        <f t="shared" si="221"/>
        <v>42135.810694444444</v>
      </c>
      <c r="M3569" t="b">
        <v>0</v>
      </c>
      <c r="N3569">
        <v>41</v>
      </c>
      <c r="O3569" t="b">
        <v>1</v>
      </c>
      <c r="P3569" t="s">
        <v>8271</v>
      </c>
      <c r="Q3569" s="5">
        <f t="shared" si="222"/>
        <v>1.0880000000000001</v>
      </c>
      <c r="R3569" s="6">
        <f t="shared" si="223"/>
        <v>26.536585365853657</v>
      </c>
      <c r="S3569" t="s">
        <v>8317</v>
      </c>
      <c r="T3569" t="s">
        <v>8318</v>
      </c>
    </row>
    <row r="3570" spans="1:20" ht="43.2" x14ac:dyDescent="0.3">
      <c r="A3570">
        <v>3568</v>
      </c>
      <c r="B3570" s="3" t="s">
        <v>3567</v>
      </c>
      <c r="C3570" s="3" t="s">
        <v>7678</v>
      </c>
      <c r="D3570">
        <v>1000</v>
      </c>
      <c r="E3570">
        <v>1110</v>
      </c>
      <c r="F3570" t="s">
        <v>8219</v>
      </c>
      <c r="G3570" t="s">
        <v>8224</v>
      </c>
      <c r="H3570" t="s">
        <v>8246</v>
      </c>
      <c r="I3570">
        <v>1410975994</v>
      </c>
      <c r="J3570" s="10">
        <f t="shared" si="220"/>
        <v>41899.740671296298</v>
      </c>
      <c r="K3570">
        <v>1408383994</v>
      </c>
      <c r="L3570" s="10">
        <f t="shared" si="221"/>
        <v>41869.740671296298</v>
      </c>
      <c r="M3570" t="b">
        <v>0</v>
      </c>
      <c r="N3570">
        <v>19</v>
      </c>
      <c r="O3570" t="b">
        <v>1</v>
      </c>
      <c r="P3570" t="s">
        <v>8271</v>
      </c>
      <c r="Q3570" s="5">
        <f t="shared" si="222"/>
        <v>1.1100000000000001</v>
      </c>
      <c r="R3570" s="6">
        <f t="shared" si="223"/>
        <v>58.421052631578945</v>
      </c>
      <c r="S3570" t="s">
        <v>8317</v>
      </c>
      <c r="T3570" t="s">
        <v>8318</v>
      </c>
    </row>
    <row r="3571" spans="1:20" ht="43.2" x14ac:dyDescent="0.3">
      <c r="A3571">
        <v>3569</v>
      </c>
      <c r="B3571" s="3" t="s">
        <v>3568</v>
      </c>
      <c r="C3571" s="3" t="s">
        <v>7679</v>
      </c>
      <c r="D3571">
        <v>5000</v>
      </c>
      <c r="E3571">
        <v>5024</v>
      </c>
      <c r="F3571" t="s">
        <v>8219</v>
      </c>
      <c r="G3571" t="s">
        <v>8224</v>
      </c>
      <c r="H3571" t="s">
        <v>8246</v>
      </c>
      <c r="I3571">
        <v>1420734696</v>
      </c>
      <c r="J3571" s="10">
        <f t="shared" si="220"/>
        <v>42012.688611111109</v>
      </c>
      <c r="K3571">
        <v>1418142696</v>
      </c>
      <c r="L3571" s="10">
        <f t="shared" si="221"/>
        <v>41982.688611111109</v>
      </c>
      <c r="M3571" t="b">
        <v>0</v>
      </c>
      <c r="N3571">
        <v>41</v>
      </c>
      <c r="O3571" t="b">
        <v>1</v>
      </c>
      <c r="P3571" t="s">
        <v>8271</v>
      </c>
      <c r="Q3571" s="5">
        <f t="shared" si="222"/>
        <v>1.0047999999999999</v>
      </c>
      <c r="R3571" s="6">
        <f t="shared" si="223"/>
        <v>122.53658536585365</v>
      </c>
      <c r="S3571" t="s">
        <v>8317</v>
      </c>
      <c r="T3571" t="s">
        <v>8318</v>
      </c>
    </row>
    <row r="3572" spans="1:20" ht="43.2" x14ac:dyDescent="0.3">
      <c r="A3572">
        <v>3570</v>
      </c>
      <c r="B3572" s="3" t="s">
        <v>3569</v>
      </c>
      <c r="C3572" s="3" t="s">
        <v>7680</v>
      </c>
      <c r="D3572">
        <v>2000</v>
      </c>
      <c r="E3572">
        <v>2287</v>
      </c>
      <c r="F3572" t="s">
        <v>8219</v>
      </c>
      <c r="G3572" t="s">
        <v>8224</v>
      </c>
      <c r="H3572" t="s">
        <v>8246</v>
      </c>
      <c r="I3572">
        <v>1420009200</v>
      </c>
      <c r="J3572" s="10">
        <f t="shared" si="220"/>
        <v>42004.291666666672</v>
      </c>
      <c r="K3572">
        <v>1417593483</v>
      </c>
      <c r="L3572" s="10">
        <f t="shared" si="221"/>
        <v>41976.331979166673</v>
      </c>
      <c r="M3572" t="b">
        <v>0</v>
      </c>
      <c r="N3572">
        <v>26</v>
      </c>
      <c r="O3572" t="b">
        <v>1</v>
      </c>
      <c r="P3572" t="s">
        <v>8271</v>
      </c>
      <c r="Q3572" s="5">
        <f t="shared" si="222"/>
        <v>1.1435</v>
      </c>
      <c r="R3572" s="6">
        <f t="shared" si="223"/>
        <v>87.961538461538467</v>
      </c>
      <c r="S3572" t="s">
        <v>8317</v>
      </c>
      <c r="T3572" t="s">
        <v>8318</v>
      </c>
    </row>
    <row r="3573" spans="1:20" ht="43.2" x14ac:dyDescent="0.3">
      <c r="A3573">
        <v>3571</v>
      </c>
      <c r="B3573" s="3" t="s">
        <v>3570</v>
      </c>
      <c r="C3573" s="3" t="s">
        <v>7681</v>
      </c>
      <c r="D3573">
        <v>1500</v>
      </c>
      <c r="E3573">
        <v>1831</v>
      </c>
      <c r="F3573" t="s">
        <v>8219</v>
      </c>
      <c r="G3573" t="s">
        <v>8225</v>
      </c>
      <c r="H3573" t="s">
        <v>8247</v>
      </c>
      <c r="I3573">
        <v>1414701413</v>
      </c>
      <c r="J3573" s="10">
        <f t="shared" si="220"/>
        <v>41942.858946759261</v>
      </c>
      <c r="K3573">
        <v>1412109413</v>
      </c>
      <c r="L3573" s="10">
        <f t="shared" si="221"/>
        <v>41912.858946759261</v>
      </c>
      <c r="M3573" t="b">
        <v>0</v>
      </c>
      <c r="N3573">
        <v>25</v>
      </c>
      <c r="O3573" t="b">
        <v>1</v>
      </c>
      <c r="P3573" t="s">
        <v>8271</v>
      </c>
      <c r="Q3573" s="5">
        <f t="shared" si="222"/>
        <v>1.2206666666666666</v>
      </c>
      <c r="R3573" s="6">
        <f t="shared" si="223"/>
        <v>73.239999999999995</v>
      </c>
      <c r="S3573" t="s">
        <v>8317</v>
      </c>
      <c r="T3573" t="s">
        <v>8318</v>
      </c>
    </row>
    <row r="3574" spans="1:20" ht="28.8" x14ac:dyDescent="0.3">
      <c r="A3574">
        <v>3572</v>
      </c>
      <c r="B3574" s="3" t="s">
        <v>3571</v>
      </c>
      <c r="C3574" s="3" t="s">
        <v>7682</v>
      </c>
      <c r="D3574">
        <v>500</v>
      </c>
      <c r="E3574">
        <v>500</v>
      </c>
      <c r="F3574" t="s">
        <v>8219</v>
      </c>
      <c r="G3574" t="s">
        <v>8225</v>
      </c>
      <c r="H3574" t="s">
        <v>8247</v>
      </c>
      <c r="I3574">
        <v>1434894082</v>
      </c>
      <c r="J3574" s="10">
        <f t="shared" si="220"/>
        <v>42176.570393518516</v>
      </c>
      <c r="K3574">
        <v>1432302082</v>
      </c>
      <c r="L3574" s="10">
        <f t="shared" si="221"/>
        <v>42146.570393518516</v>
      </c>
      <c r="M3574" t="b">
        <v>0</v>
      </c>
      <c r="N3574">
        <v>9</v>
      </c>
      <c r="O3574" t="b">
        <v>1</v>
      </c>
      <c r="P3574" t="s">
        <v>8271</v>
      </c>
      <c r="Q3574" s="5">
        <f t="shared" si="222"/>
        <v>1</v>
      </c>
      <c r="R3574" s="6">
        <f t="shared" si="223"/>
        <v>55.555555555555557</v>
      </c>
      <c r="S3574" t="s">
        <v>8317</v>
      </c>
      <c r="T3574" t="s">
        <v>8318</v>
      </c>
    </row>
    <row r="3575" spans="1:20" ht="43.2" x14ac:dyDescent="0.3">
      <c r="A3575">
        <v>3573</v>
      </c>
      <c r="B3575" s="3" t="s">
        <v>3572</v>
      </c>
      <c r="C3575" s="3" t="s">
        <v>7683</v>
      </c>
      <c r="D3575">
        <v>3000</v>
      </c>
      <c r="E3575">
        <v>3084</v>
      </c>
      <c r="F3575" t="s">
        <v>8219</v>
      </c>
      <c r="G3575" t="s">
        <v>8225</v>
      </c>
      <c r="H3575" t="s">
        <v>8247</v>
      </c>
      <c r="I3575">
        <v>1415440846</v>
      </c>
      <c r="J3575" s="10">
        <f t="shared" si="220"/>
        <v>41951.417199074072</v>
      </c>
      <c r="K3575">
        <v>1412845246</v>
      </c>
      <c r="L3575" s="10">
        <f t="shared" si="221"/>
        <v>41921.375532407408</v>
      </c>
      <c r="M3575" t="b">
        <v>0</v>
      </c>
      <c r="N3575">
        <v>78</v>
      </c>
      <c r="O3575" t="b">
        <v>1</v>
      </c>
      <c r="P3575" t="s">
        <v>8271</v>
      </c>
      <c r="Q3575" s="5">
        <f t="shared" si="222"/>
        <v>1.028</v>
      </c>
      <c r="R3575" s="6">
        <f t="shared" si="223"/>
        <v>39.53846153846154</v>
      </c>
      <c r="S3575" t="s">
        <v>8317</v>
      </c>
      <c r="T3575" t="s">
        <v>8318</v>
      </c>
    </row>
    <row r="3576" spans="1:20" ht="43.2" x14ac:dyDescent="0.3">
      <c r="A3576">
        <v>3574</v>
      </c>
      <c r="B3576" s="3" t="s">
        <v>3573</v>
      </c>
      <c r="C3576" s="3" t="s">
        <v>7684</v>
      </c>
      <c r="D3576">
        <v>5800</v>
      </c>
      <c r="E3576">
        <v>6155</v>
      </c>
      <c r="F3576" t="s">
        <v>8219</v>
      </c>
      <c r="G3576" t="s">
        <v>8224</v>
      </c>
      <c r="H3576" t="s">
        <v>8246</v>
      </c>
      <c r="I3576">
        <v>1415921848</v>
      </c>
      <c r="J3576" s="10">
        <f t="shared" si="220"/>
        <v>41956.984351851846</v>
      </c>
      <c r="K3576">
        <v>1413326248</v>
      </c>
      <c r="L3576" s="10">
        <f t="shared" si="221"/>
        <v>41926.942685185182</v>
      </c>
      <c r="M3576" t="b">
        <v>0</v>
      </c>
      <c r="N3576">
        <v>45</v>
      </c>
      <c r="O3576" t="b">
        <v>1</v>
      </c>
      <c r="P3576" t="s">
        <v>8271</v>
      </c>
      <c r="Q3576" s="5">
        <f t="shared" si="222"/>
        <v>1.0612068965517241</v>
      </c>
      <c r="R3576" s="6">
        <f t="shared" si="223"/>
        <v>136.77777777777777</v>
      </c>
      <c r="S3576" t="s">
        <v>8317</v>
      </c>
      <c r="T3576" t="s">
        <v>8318</v>
      </c>
    </row>
    <row r="3577" spans="1:20" ht="43.2" x14ac:dyDescent="0.3">
      <c r="A3577">
        <v>3575</v>
      </c>
      <c r="B3577" s="3" t="s">
        <v>3574</v>
      </c>
      <c r="C3577" s="3" t="s">
        <v>7685</v>
      </c>
      <c r="D3577">
        <v>10000</v>
      </c>
      <c r="E3577">
        <v>10133</v>
      </c>
      <c r="F3577" t="s">
        <v>8219</v>
      </c>
      <c r="G3577" t="s">
        <v>8224</v>
      </c>
      <c r="H3577" t="s">
        <v>8246</v>
      </c>
      <c r="I3577">
        <v>1470887940</v>
      </c>
      <c r="J3577" s="10">
        <f t="shared" si="220"/>
        <v>42593.165972222225</v>
      </c>
      <c r="K3577">
        <v>1468176527</v>
      </c>
      <c r="L3577" s="10">
        <f t="shared" si="221"/>
        <v>42561.783877314811</v>
      </c>
      <c r="M3577" t="b">
        <v>0</v>
      </c>
      <c r="N3577">
        <v>102</v>
      </c>
      <c r="O3577" t="b">
        <v>1</v>
      </c>
      <c r="P3577" t="s">
        <v>8271</v>
      </c>
      <c r="Q3577" s="5">
        <f t="shared" si="222"/>
        <v>1.0133000000000001</v>
      </c>
      <c r="R3577" s="6">
        <f t="shared" si="223"/>
        <v>99.343137254901961</v>
      </c>
      <c r="S3577" t="s">
        <v>8317</v>
      </c>
      <c r="T3577" t="s">
        <v>8318</v>
      </c>
    </row>
    <row r="3578" spans="1:20" ht="43.2" x14ac:dyDescent="0.3">
      <c r="A3578">
        <v>3576</v>
      </c>
      <c r="B3578" s="3" t="s">
        <v>3575</v>
      </c>
      <c r="C3578" s="3" t="s">
        <v>7686</v>
      </c>
      <c r="D3578">
        <v>100</v>
      </c>
      <c r="E3578">
        <v>100</v>
      </c>
      <c r="F3578" t="s">
        <v>8219</v>
      </c>
      <c r="G3578" t="s">
        <v>8224</v>
      </c>
      <c r="H3578" t="s">
        <v>8246</v>
      </c>
      <c r="I3578">
        <v>1480947054</v>
      </c>
      <c r="J3578" s="10">
        <f t="shared" si="220"/>
        <v>42709.590902777782</v>
      </c>
      <c r="K3578">
        <v>1475759454</v>
      </c>
      <c r="L3578" s="10">
        <f t="shared" si="221"/>
        <v>42649.54923611111</v>
      </c>
      <c r="M3578" t="b">
        <v>0</v>
      </c>
      <c r="N3578">
        <v>5</v>
      </c>
      <c r="O3578" t="b">
        <v>1</v>
      </c>
      <c r="P3578" t="s">
        <v>8271</v>
      </c>
      <c r="Q3578" s="5">
        <f t="shared" si="222"/>
        <v>1</v>
      </c>
      <c r="R3578" s="6">
        <f t="shared" si="223"/>
        <v>20</v>
      </c>
      <c r="S3578" t="s">
        <v>8317</v>
      </c>
      <c r="T3578" t="s">
        <v>8318</v>
      </c>
    </row>
    <row r="3579" spans="1:20" ht="43.2" x14ac:dyDescent="0.3">
      <c r="A3579">
        <v>3577</v>
      </c>
      <c r="B3579" s="3" t="s">
        <v>3576</v>
      </c>
      <c r="C3579" s="3" t="s">
        <v>7687</v>
      </c>
      <c r="D3579">
        <v>600</v>
      </c>
      <c r="E3579">
        <v>780</v>
      </c>
      <c r="F3579" t="s">
        <v>8219</v>
      </c>
      <c r="G3579" t="s">
        <v>8224</v>
      </c>
      <c r="H3579" t="s">
        <v>8246</v>
      </c>
      <c r="I3579">
        <v>1430029680</v>
      </c>
      <c r="J3579" s="10">
        <f t="shared" si="220"/>
        <v>42120.26944444445</v>
      </c>
      <c r="K3579">
        <v>1427741583</v>
      </c>
      <c r="L3579" s="10">
        <f t="shared" si="221"/>
        <v>42093.786840277782</v>
      </c>
      <c r="M3579" t="b">
        <v>0</v>
      </c>
      <c r="N3579">
        <v>27</v>
      </c>
      <c r="O3579" t="b">
        <v>1</v>
      </c>
      <c r="P3579" t="s">
        <v>8271</v>
      </c>
      <c r="Q3579" s="5">
        <f t="shared" si="222"/>
        <v>1.3</v>
      </c>
      <c r="R3579" s="6">
        <f t="shared" si="223"/>
        <v>28.888888888888889</v>
      </c>
      <c r="S3579" t="s">
        <v>8317</v>
      </c>
      <c r="T3579" t="s">
        <v>8318</v>
      </c>
    </row>
    <row r="3580" spans="1:20" ht="43.2" x14ac:dyDescent="0.3">
      <c r="A3580">
        <v>3578</v>
      </c>
      <c r="B3580" s="3" t="s">
        <v>3577</v>
      </c>
      <c r="C3580" s="3" t="s">
        <v>7688</v>
      </c>
      <c r="D3580">
        <v>1500</v>
      </c>
      <c r="E3580">
        <v>1500.2</v>
      </c>
      <c r="F3580" t="s">
        <v>8219</v>
      </c>
      <c r="G3580" t="s">
        <v>8225</v>
      </c>
      <c r="H3580" t="s">
        <v>8247</v>
      </c>
      <c r="I3580">
        <v>1462037777</v>
      </c>
      <c r="J3580" s="10">
        <f t="shared" si="220"/>
        <v>42490.733530092592</v>
      </c>
      <c r="K3580">
        <v>1459445777</v>
      </c>
      <c r="L3580" s="10">
        <f t="shared" si="221"/>
        <v>42460.733530092592</v>
      </c>
      <c r="M3580" t="b">
        <v>0</v>
      </c>
      <c r="N3580">
        <v>37</v>
      </c>
      <c r="O3580" t="b">
        <v>1</v>
      </c>
      <c r="P3580" t="s">
        <v>8271</v>
      </c>
      <c r="Q3580" s="5">
        <f t="shared" si="222"/>
        <v>1.0001333333333333</v>
      </c>
      <c r="R3580" s="6">
        <f t="shared" si="223"/>
        <v>40.545945945945945</v>
      </c>
      <c r="S3580" t="s">
        <v>8317</v>
      </c>
      <c r="T3580" t="s">
        <v>8318</v>
      </c>
    </row>
    <row r="3581" spans="1:20" ht="43.2" x14ac:dyDescent="0.3">
      <c r="A3581">
        <v>3579</v>
      </c>
      <c r="B3581" s="3" t="s">
        <v>3578</v>
      </c>
      <c r="C3581" s="3" t="s">
        <v>7689</v>
      </c>
      <c r="D3581">
        <v>500</v>
      </c>
      <c r="E3581">
        <v>500</v>
      </c>
      <c r="F3581" t="s">
        <v>8219</v>
      </c>
      <c r="G3581" t="s">
        <v>8225</v>
      </c>
      <c r="H3581" t="s">
        <v>8247</v>
      </c>
      <c r="I3581">
        <v>1459444656</v>
      </c>
      <c r="J3581" s="10">
        <f t="shared" si="220"/>
        <v>42460.720555555556</v>
      </c>
      <c r="K3581">
        <v>1456856256</v>
      </c>
      <c r="L3581" s="10">
        <f t="shared" si="221"/>
        <v>42430.762222222227</v>
      </c>
      <c r="M3581" t="b">
        <v>0</v>
      </c>
      <c r="N3581">
        <v>14</v>
      </c>
      <c r="O3581" t="b">
        <v>1</v>
      </c>
      <c r="P3581" t="s">
        <v>8271</v>
      </c>
      <c r="Q3581" s="5">
        <f t="shared" si="222"/>
        <v>1</v>
      </c>
      <c r="R3581" s="6">
        <f t="shared" si="223"/>
        <v>35.714285714285715</v>
      </c>
      <c r="S3581" t="s">
        <v>8317</v>
      </c>
      <c r="T3581" t="s">
        <v>8318</v>
      </c>
    </row>
    <row r="3582" spans="1:20" ht="43.2" x14ac:dyDescent="0.3">
      <c r="A3582">
        <v>3580</v>
      </c>
      <c r="B3582" s="3" t="s">
        <v>3579</v>
      </c>
      <c r="C3582" s="3" t="s">
        <v>7690</v>
      </c>
      <c r="D3582">
        <v>900</v>
      </c>
      <c r="E3582">
        <v>1025</v>
      </c>
      <c r="F3582" t="s">
        <v>8219</v>
      </c>
      <c r="G3582" t="s">
        <v>8224</v>
      </c>
      <c r="H3582" t="s">
        <v>8246</v>
      </c>
      <c r="I3582">
        <v>1425185940</v>
      </c>
      <c r="J3582" s="10">
        <f t="shared" si="220"/>
        <v>42064.207638888889</v>
      </c>
      <c r="K3582">
        <v>1421900022</v>
      </c>
      <c r="L3582" s="10">
        <f t="shared" si="221"/>
        <v>42026.176180555558</v>
      </c>
      <c r="M3582" t="b">
        <v>0</v>
      </c>
      <c r="N3582">
        <v>27</v>
      </c>
      <c r="O3582" t="b">
        <v>1</v>
      </c>
      <c r="P3582" t="s">
        <v>8271</v>
      </c>
      <c r="Q3582" s="5">
        <f t="shared" si="222"/>
        <v>1.1388888888888888</v>
      </c>
      <c r="R3582" s="6">
        <f t="shared" si="223"/>
        <v>37.962962962962962</v>
      </c>
      <c r="S3582" t="s">
        <v>8317</v>
      </c>
      <c r="T3582" t="s">
        <v>8318</v>
      </c>
    </row>
    <row r="3583" spans="1:20" ht="43.2" x14ac:dyDescent="0.3">
      <c r="A3583">
        <v>3581</v>
      </c>
      <c r="B3583" s="3" t="s">
        <v>3580</v>
      </c>
      <c r="C3583" s="3" t="s">
        <v>7691</v>
      </c>
      <c r="D3583">
        <v>1500</v>
      </c>
      <c r="E3583">
        <v>1500</v>
      </c>
      <c r="F3583" t="s">
        <v>8219</v>
      </c>
      <c r="G3583" t="s">
        <v>8225</v>
      </c>
      <c r="H3583" t="s">
        <v>8247</v>
      </c>
      <c r="I3583">
        <v>1406719110</v>
      </c>
      <c r="J3583" s="10">
        <f t="shared" si="220"/>
        <v>41850.471180555556</v>
      </c>
      <c r="K3583">
        <v>1405509510</v>
      </c>
      <c r="L3583" s="10">
        <f t="shared" si="221"/>
        <v>41836.471180555556</v>
      </c>
      <c r="M3583" t="b">
        <v>0</v>
      </c>
      <c r="N3583">
        <v>45</v>
      </c>
      <c r="O3583" t="b">
        <v>1</v>
      </c>
      <c r="P3583" t="s">
        <v>8271</v>
      </c>
      <c r="Q3583" s="5">
        <f t="shared" si="222"/>
        <v>1</v>
      </c>
      <c r="R3583" s="6">
        <f t="shared" si="223"/>
        <v>33.333333333333336</v>
      </c>
      <c r="S3583" t="s">
        <v>8317</v>
      </c>
      <c r="T3583" t="s">
        <v>8318</v>
      </c>
    </row>
    <row r="3584" spans="1:20" ht="43.2" x14ac:dyDescent="0.3">
      <c r="A3584">
        <v>3582</v>
      </c>
      <c r="B3584" s="3" t="s">
        <v>3581</v>
      </c>
      <c r="C3584" s="3" t="s">
        <v>7692</v>
      </c>
      <c r="D3584">
        <v>1000</v>
      </c>
      <c r="E3584">
        <v>2870</v>
      </c>
      <c r="F3584" t="s">
        <v>8219</v>
      </c>
      <c r="G3584" t="s">
        <v>8224</v>
      </c>
      <c r="H3584" t="s">
        <v>8246</v>
      </c>
      <c r="I3584">
        <v>1459822682</v>
      </c>
      <c r="J3584" s="10">
        <f t="shared" si="220"/>
        <v>42465.095856481479</v>
      </c>
      <c r="K3584">
        <v>1458613082</v>
      </c>
      <c r="L3584" s="10">
        <f t="shared" si="221"/>
        <v>42451.095856481479</v>
      </c>
      <c r="M3584" t="b">
        <v>0</v>
      </c>
      <c r="N3584">
        <v>49</v>
      </c>
      <c r="O3584" t="b">
        <v>1</v>
      </c>
      <c r="P3584" t="s">
        <v>8271</v>
      </c>
      <c r="Q3584" s="5">
        <f t="shared" si="222"/>
        <v>2.87</v>
      </c>
      <c r="R3584" s="6">
        <f t="shared" si="223"/>
        <v>58.571428571428569</v>
      </c>
      <c r="S3584" t="s">
        <v>8317</v>
      </c>
      <c r="T3584" t="s">
        <v>8318</v>
      </c>
    </row>
    <row r="3585" spans="1:20" ht="43.2" x14ac:dyDescent="0.3">
      <c r="A3585">
        <v>3583</v>
      </c>
      <c r="B3585" s="3" t="s">
        <v>3582</v>
      </c>
      <c r="C3585" s="3" t="s">
        <v>7693</v>
      </c>
      <c r="D3585">
        <v>3000</v>
      </c>
      <c r="E3585">
        <v>3255</v>
      </c>
      <c r="F3585" t="s">
        <v>8219</v>
      </c>
      <c r="G3585" t="s">
        <v>8224</v>
      </c>
      <c r="H3585" t="s">
        <v>8246</v>
      </c>
      <c r="I3585">
        <v>1460970805</v>
      </c>
      <c r="J3585" s="10">
        <f t="shared" si="220"/>
        <v>42478.384317129632</v>
      </c>
      <c r="K3585">
        <v>1455790405</v>
      </c>
      <c r="L3585" s="10">
        <f t="shared" si="221"/>
        <v>42418.425983796296</v>
      </c>
      <c r="M3585" t="b">
        <v>0</v>
      </c>
      <c r="N3585">
        <v>24</v>
      </c>
      <c r="O3585" t="b">
        <v>1</v>
      </c>
      <c r="P3585" t="s">
        <v>8271</v>
      </c>
      <c r="Q3585" s="5">
        <f t="shared" si="222"/>
        <v>1.085</v>
      </c>
      <c r="R3585" s="6">
        <f t="shared" si="223"/>
        <v>135.625</v>
      </c>
      <c r="S3585" t="s">
        <v>8317</v>
      </c>
      <c r="T3585" t="s">
        <v>8318</v>
      </c>
    </row>
    <row r="3586" spans="1:20" ht="86.4" x14ac:dyDescent="0.3">
      <c r="A3586">
        <v>3584</v>
      </c>
      <c r="B3586" s="3" t="s">
        <v>3583</v>
      </c>
      <c r="C3586" s="3" t="s">
        <v>7694</v>
      </c>
      <c r="D3586">
        <v>3000</v>
      </c>
      <c r="E3586">
        <v>3465</v>
      </c>
      <c r="F3586" t="s">
        <v>8219</v>
      </c>
      <c r="G3586" t="s">
        <v>8225</v>
      </c>
      <c r="H3586" t="s">
        <v>8247</v>
      </c>
      <c r="I3586">
        <v>1436772944</v>
      </c>
      <c r="J3586" s="10">
        <f t="shared" si="220"/>
        <v>42198.316481481481</v>
      </c>
      <c r="K3586">
        <v>1434180944</v>
      </c>
      <c r="L3586" s="10">
        <f t="shared" si="221"/>
        <v>42168.316481481481</v>
      </c>
      <c r="M3586" t="b">
        <v>0</v>
      </c>
      <c r="N3586">
        <v>112</v>
      </c>
      <c r="O3586" t="b">
        <v>1</v>
      </c>
      <c r="P3586" t="s">
        <v>8271</v>
      </c>
      <c r="Q3586" s="5">
        <f t="shared" si="222"/>
        <v>1.155</v>
      </c>
      <c r="R3586" s="6">
        <f t="shared" si="223"/>
        <v>30.9375</v>
      </c>
      <c r="S3586" t="s">
        <v>8317</v>
      </c>
      <c r="T3586" t="s">
        <v>8318</v>
      </c>
    </row>
    <row r="3587" spans="1:20" ht="43.2" x14ac:dyDescent="0.3">
      <c r="A3587">
        <v>3585</v>
      </c>
      <c r="B3587" s="3" t="s">
        <v>3584</v>
      </c>
      <c r="C3587" s="3" t="s">
        <v>7695</v>
      </c>
      <c r="D3587">
        <v>3400</v>
      </c>
      <c r="E3587">
        <v>4050</v>
      </c>
      <c r="F3587" t="s">
        <v>8219</v>
      </c>
      <c r="G3587" t="s">
        <v>8224</v>
      </c>
      <c r="H3587" t="s">
        <v>8246</v>
      </c>
      <c r="I3587">
        <v>1419181890</v>
      </c>
      <c r="J3587" s="10">
        <f t="shared" ref="J3587:J3650" si="224">(((I3587/60)/60)/24)+DATE(1970,1,1)</f>
        <v>41994.716319444444</v>
      </c>
      <c r="K3587">
        <v>1416589890</v>
      </c>
      <c r="L3587" s="10">
        <f t="shared" ref="L3587:L3650" si="225">(((K3587/60)/60)/24)+DATE(1970,1,1)</f>
        <v>41964.716319444444</v>
      </c>
      <c r="M3587" t="b">
        <v>0</v>
      </c>
      <c r="N3587">
        <v>23</v>
      </c>
      <c r="O3587" t="b">
        <v>1</v>
      </c>
      <c r="P3587" t="s">
        <v>8271</v>
      </c>
      <c r="Q3587" s="5">
        <f t="shared" ref="Q3587:Q3650" si="226">E3587/D3587</f>
        <v>1.1911764705882353</v>
      </c>
      <c r="R3587" s="6">
        <f t="shared" ref="R3587:R3650" si="227">E3587/N3587</f>
        <v>176.08695652173913</v>
      </c>
      <c r="S3587" t="s">
        <v>8317</v>
      </c>
      <c r="T3587" t="s">
        <v>8318</v>
      </c>
    </row>
    <row r="3588" spans="1:20" x14ac:dyDescent="0.3">
      <c r="A3588">
        <v>3586</v>
      </c>
      <c r="B3588" s="3" t="s">
        <v>3585</v>
      </c>
      <c r="C3588" s="3" t="s">
        <v>7696</v>
      </c>
      <c r="D3588">
        <v>7500</v>
      </c>
      <c r="E3588">
        <v>8207</v>
      </c>
      <c r="F3588" t="s">
        <v>8219</v>
      </c>
      <c r="G3588" t="s">
        <v>8224</v>
      </c>
      <c r="H3588" t="s">
        <v>8246</v>
      </c>
      <c r="I3588">
        <v>1474649070</v>
      </c>
      <c r="J3588" s="10">
        <f t="shared" si="224"/>
        <v>42636.697569444441</v>
      </c>
      <c r="K3588">
        <v>1469465070</v>
      </c>
      <c r="L3588" s="10">
        <f t="shared" si="225"/>
        <v>42576.697569444441</v>
      </c>
      <c r="M3588" t="b">
        <v>0</v>
      </c>
      <c r="N3588">
        <v>54</v>
      </c>
      <c r="O3588" t="b">
        <v>1</v>
      </c>
      <c r="P3588" t="s">
        <v>8271</v>
      </c>
      <c r="Q3588" s="5">
        <f t="shared" si="226"/>
        <v>1.0942666666666667</v>
      </c>
      <c r="R3588" s="6">
        <f t="shared" si="227"/>
        <v>151.9814814814815</v>
      </c>
      <c r="S3588" t="s">
        <v>8317</v>
      </c>
      <c r="T3588" t="s">
        <v>8318</v>
      </c>
    </row>
    <row r="3589" spans="1:20" ht="43.2" x14ac:dyDescent="0.3">
      <c r="A3589">
        <v>3587</v>
      </c>
      <c r="B3589" s="3" t="s">
        <v>3586</v>
      </c>
      <c r="C3589" s="3" t="s">
        <v>7697</v>
      </c>
      <c r="D3589">
        <v>500</v>
      </c>
      <c r="E3589">
        <v>633</v>
      </c>
      <c r="F3589" t="s">
        <v>8219</v>
      </c>
      <c r="G3589" t="s">
        <v>8225</v>
      </c>
      <c r="H3589" t="s">
        <v>8247</v>
      </c>
      <c r="I3589">
        <v>1467054000</v>
      </c>
      <c r="J3589" s="10">
        <f t="shared" si="224"/>
        <v>42548.791666666672</v>
      </c>
      <c r="K3589">
        <v>1463144254</v>
      </c>
      <c r="L3589" s="10">
        <f t="shared" si="225"/>
        <v>42503.539976851855</v>
      </c>
      <c r="M3589" t="b">
        <v>0</v>
      </c>
      <c r="N3589">
        <v>28</v>
      </c>
      <c r="O3589" t="b">
        <v>1</v>
      </c>
      <c r="P3589" t="s">
        <v>8271</v>
      </c>
      <c r="Q3589" s="5">
        <f t="shared" si="226"/>
        <v>1.266</v>
      </c>
      <c r="R3589" s="6">
        <f t="shared" si="227"/>
        <v>22.607142857142858</v>
      </c>
      <c r="S3589" t="s">
        <v>8317</v>
      </c>
      <c r="T3589" t="s">
        <v>8318</v>
      </c>
    </row>
    <row r="3590" spans="1:20" ht="43.2" x14ac:dyDescent="0.3">
      <c r="A3590">
        <v>3588</v>
      </c>
      <c r="B3590" s="3" t="s">
        <v>3587</v>
      </c>
      <c r="C3590" s="3" t="s">
        <v>7698</v>
      </c>
      <c r="D3590">
        <v>200</v>
      </c>
      <c r="E3590">
        <v>201</v>
      </c>
      <c r="F3590" t="s">
        <v>8219</v>
      </c>
      <c r="G3590" t="s">
        <v>8225</v>
      </c>
      <c r="H3590" t="s">
        <v>8247</v>
      </c>
      <c r="I3590">
        <v>1430348400</v>
      </c>
      <c r="J3590" s="10">
        <f t="shared" si="224"/>
        <v>42123.958333333328</v>
      </c>
      <c r="K3590">
        <v>1428436410</v>
      </c>
      <c r="L3590" s="10">
        <f t="shared" si="225"/>
        <v>42101.828819444447</v>
      </c>
      <c r="M3590" t="b">
        <v>0</v>
      </c>
      <c r="N3590">
        <v>11</v>
      </c>
      <c r="O3590" t="b">
        <v>1</v>
      </c>
      <c r="P3590" t="s">
        <v>8271</v>
      </c>
      <c r="Q3590" s="5">
        <f t="shared" si="226"/>
        <v>1.0049999999999999</v>
      </c>
      <c r="R3590" s="6">
        <f t="shared" si="227"/>
        <v>18.272727272727273</v>
      </c>
      <c r="S3590" t="s">
        <v>8317</v>
      </c>
      <c r="T3590" t="s">
        <v>8318</v>
      </c>
    </row>
    <row r="3591" spans="1:20" ht="43.2" x14ac:dyDescent="0.3">
      <c r="A3591">
        <v>3589</v>
      </c>
      <c r="B3591" s="3" t="s">
        <v>3588</v>
      </c>
      <c r="C3591" s="3" t="s">
        <v>7699</v>
      </c>
      <c r="D3591">
        <v>4000</v>
      </c>
      <c r="E3591">
        <v>5100</v>
      </c>
      <c r="F3591" t="s">
        <v>8219</v>
      </c>
      <c r="G3591" t="s">
        <v>8224</v>
      </c>
      <c r="H3591" t="s">
        <v>8246</v>
      </c>
      <c r="I3591">
        <v>1432654347</v>
      </c>
      <c r="J3591" s="10">
        <f t="shared" si="224"/>
        <v>42150.647534722222</v>
      </c>
      <c r="K3591">
        <v>1430494347</v>
      </c>
      <c r="L3591" s="10">
        <f t="shared" si="225"/>
        <v>42125.647534722222</v>
      </c>
      <c r="M3591" t="b">
        <v>0</v>
      </c>
      <c r="N3591">
        <v>62</v>
      </c>
      <c r="O3591" t="b">
        <v>1</v>
      </c>
      <c r="P3591" t="s">
        <v>8271</v>
      </c>
      <c r="Q3591" s="5">
        <f t="shared" si="226"/>
        <v>1.2749999999999999</v>
      </c>
      <c r="R3591" s="6">
        <f t="shared" si="227"/>
        <v>82.258064516129039</v>
      </c>
      <c r="S3591" t="s">
        <v>8317</v>
      </c>
      <c r="T3591" t="s">
        <v>8318</v>
      </c>
    </row>
    <row r="3592" spans="1:20" ht="43.2" x14ac:dyDescent="0.3">
      <c r="A3592">
        <v>3590</v>
      </c>
      <c r="B3592" s="3" t="s">
        <v>3589</v>
      </c>
      <c r="C3592" s="3" t="s">
        <v>7700</v>
      </c>
      <c r="D3592">
        <v>5000</v>
      </c>
      <c r="E3592">
        <v>5003</v>
      </c>
      <c r="F3592" t="s">
        <v>8219</v>
      </c>
      <c r="G3592" t="s">
        <v>8225</v>
      </c>
      <c r="H3592" t="s">
        <v>8247</v>
      </c>
      <c r="I3592">
        <v>1413792034</v>
      </c>
      <c r="J3592" s="10">
        <f t="shared" si="224"/>
        <v>41932.333726851852</v>
      </c>
      <c r="K3592">
        <v>1411200034</v>
      </c>
      <c r="L3592" s="10">
        <f t="shared" si="225"/>
        <v>41902.333726851852</v>
      </c>
      <c r="M3592" t="b">
        <v>0</v>
      </c>
      <c r="N3592">
        <v>73</v>
      </c>
      <c r="O3592" t="b">
        <v>1</v>
      </c>
      <c r="P3592" t="s">
        <v>8271</v>
      </c>
      <c r="Q3592" s="5">
        <f t="shared" si="226"/>
        <v>1.0005999999999999</v>
      </c>
      <c r="R3592" s="6">
        <f t="shared" si="227"/>
        <v>68.534246575342465</v>
      </c>
      <c r="S3592" t="s">
        <v>8317</v>
      </c>
      <c r="T3592" t="s">
        <v>8318</v>
      </c>
    </row>
    <row r="3593" spans="1:20" ht="43.2" x14ac:dyDescent="0.3">
      <c r="A3593">
        <v>3591</v>
      </c>
      <c r="B3593" s="3" t="s">
        <v>3590</v>
      </c>
      <c r="C3593" s="3" t="s">
        <v>7701</v>
      </c>
      <c r="D3593">
        <v>700</v>
      </c>
      <c r="E3593">
        <v>1225</v>
      </c>
      <c r="F3593" t="s">
        <v>8219</v>
      </c>
      <c r="G3593" t="s">
        <v>8224</v>
      </c>
      <c r="H3593" t="s">
        <v>8246</v>
      </c>
      <c r="I3593">
        <v>1422075540</v>
      </c>
      <c r="J3593" s="10">
        <f t="shared" si="224"/>
        <v>42028.207638888889</v>
      </c>
      <c r="K3593">
        <v>1419979544</v>
      </c>
      <c r="L3593" s="10">
        <f t="shared" si="225"/>
        <v>42003.948425925926</v>
      </c>
      <c r="M3593" t="b">
        <v>0</v>
      </c>
      <c r="N3593">
        <v>18</v>
      </c>
      <c r="O3593" t="b">
        <v>1</v>
      </c>
      <c r="P3593" t="s">
        <v>8271</v>
      </c>
      <c r="Q3593" s="5">
        <f t="shared" si="226"/>
        <v>1.75</v>
      </c>
      <c r="R3593" s="6">
        <f t="shared" si="227"/>
        <v>68.055555555555557</v>
      </c>
      <c r="S3593" t="s">
        <v>8317</v>
      </c>
      <c r="T3593" t="s">
        <v>8318</v>
      </c>
    </row>
    <row r="3594" spans="1:20" ht="43.2" x14ac:dyDescent="0.3">
      <c r="A3594">
        <v>3592</v>
      </c>
      <c r="B3594" s="3" t="s">
        <v>3591</v>
      </c>
      <c r="C3594" s="3" t="s">
        <v>7702</v>
      </c>
      <c r="D3594">
        <v>2000</v>
      </c>
      <c r="E3594">
        <v>2545</v>
      </c>
      <c r="F3594" t="s">
        <v>8219</v>
      </c>
      <c r="G3594" t="s">
        <v>8224</v>
      </c>
      <c r="H3594" t="s">
        <v>8246</v>
      </c>
      <c r="I3594">
        <v>1423630740</v>
      </c>
      <c r="J3594" s="10">
        <f t="shared" si="224"/>
        <v>42046.207638888889</v>
      </c>
      <c r="K3594">
        <v>1418673307</v>
      </c>
      <c r="L3594" s="10">
        <f t="shared" si="225"/>
        <v>41988.829942129625</v>
      </c>
      <c r="M3594" t="b">
        <v>0</v>
      </c>
      <c r="N3594">
        <v>35</v>
      </c>
      <c r="O3594" t="b">
        <v>1</v>
      </c>
      <c r="P3594" t="s">
        <v>8271</v>
      </c>
      <c r="Q3594" s="5">
        <f t="shared" si="226"/>
        <v>1.2725</v>
      </c>
      <c r="R3594" s="6">
        <f t="shared" si="227"/>
        <v>72.714285714285708</v>
      </c>
      <c r="S3594" t="s">
        <v>8317</v>
      </c>
      <c r="T3594" t="s">
        <v>8318</v>
      </c>
    </row>
    <row r="3595" spans="1:20" ht="43.2" x14ac:dyDescent="0.3">
      <c r="A3595">
        <v>3593</v>
      </c>
      <c r="B3595" s="3" t="s">
        <v>3592</v>
      </c>
      <c r="C3595" s="3" t="s">
        <v>7703</v>
      </c>
      <c r="D3595">
        <v>3000</v>
      </c>
      <c r="E3595">
        <v>3319</v>
      </c>
      <c r="F3595" t="s">
        <v>8219</v>
      </c>
      <c r="G3595" t="s">
        <v>8224</v>
      </c>
      <c r="H3595" t="s">
        <v>8246</v>
      </c>
      <c r="I3595">
        <v>1420489560</v>
      </c>
      <c r="J3595" s="10">
        <f t="shared" si="224"/>
        <v>42009.851388888885</v>
      </c>
      <c r="K3595">
        <v>1417469639</v>
      </c>
      <c r="L3595" s="10">
        <f t="shared" si="225"/>
        <v>41974.898599537039</v>
      </c>
      <c r="M3595" t="b">
        <v>0</v>
      </c>
      <c r="N3595">
        <v>43</v>
      </c>
      <c r="O3595" t="b">
        <v>1</v>
      </c>
      <c r="P3595" t="s">
        <v>8271</v>
      </c>
      <c r="Q3595" s="5">
        <f t="shared" si="226"/>
        <v>1.1063333333333334</v>
      </c>
      <c r="R3595" s="6">
        <f t="shared" si="227"/>
        <v>77.186046511627907</v>
      </c>
      <c r="S3595" t="s">
        <v>8317</v>
      </c>
      <c r="T3595" t="s">
        <v>8318</v>
      </c>
    </row>
    <row r="3596" spans="1:20" ht="43.2" x14ac:dyDescent="0.3">
      <c r="A3596">
        <v>3594</v>
      </c>
      <c r="B3596" s="3" t="s">
        <v>3593</v>
      </c>
      <c r="C3596" s="3" t="s">
        <v>7704</v>
      </c>
      <c r="D3596">
        <v>1600</v>
      </c>
      <c r="E3596">
        <v>2015</v>
      </c>
      <c r="F3596" t="s">
        <v>8219</v>
      </c>
      <c r="G3596" t="s">
        <v>8224</v>
      </c>
      <c r="H3596" t="s">
        <v>8246</v>
      </c>
      <c r="I3596">
        <v>1472952982</v>
      </c>
      <c r="J3596" s="10">
        <f t="shared" si="224"/>
        <v>42617.066921296297</v>
      </c>
      <c r="K3596">
        <v>1470792982</v>
      </c>
      <c r="L3596" s="10">
        <f t="shared" si="225"/>
        <v>42592.066921296297</v>
      </c>
      <c r="M3596" t="b">
        <v>0</v>
      </c>
      <c r="N3596">
        <v>36</v>
      </c>
      <c r="O3596" t="b">
        <v>1</v>
      </c>
      <c r="P3596" t="s">
        <v>8271</v>
      </c>
      <c r="Q3596" s="5">
        <f t="shared" si="226"/>
        <v>1.2593749999999999</v>
      </c>
      <c r="R3596" s="6">
        <f t="shared" si="227"/>
        <v>55.972222222222221</v>
      </c>
      <c r="S3596" t="s">
        <v>8317</v>
      </c>
      <c r="T3596" t="s">
        <v>8318</v>
      </c>
    </row>
    <row r="3597" spans="1:20" ht="28.8" x14ac:dyDescent="0.3">
      <c r="A3597">
        <v>3595</v>
      </c>
      <c r="B3597" s="3" t="s">
        <v>3594</v>
      </c>
      <c r="C3597" s="3" t="s">
        <v>7705</v>
      </c>
      <c r="D3597">
        <v>2600</v>
      </c>
      <c r="E3597">
        <v>3081</v>
      </c>
      <c r="F3597" t="s">
        <v>8219</v>
      </c>
      <c r="G3597" t="s">
        <v>8224</v>
      </c>
      <c r="H3597" t="s">
        <v>8246</v>
      </c>
      <c r="I3597">
        <v>1426229940</v>
      </c>
      <c r="J3597" s="10">
        <f t="shared" si="224"/>
        <v>42076.290972222225</v>
      </c>
      <c r="K3597">
        <v>1423959123</v>
      </c>
      <c r="L3597" s="10">
        <f t="shared" si="225"/>
        <v>42050.008368055554</v>
      </c>
      <c r="M3597" t="b">
        <v>0</v>
      </c>
      <c r="N3597">
        <v>62</v>
      </c>
      <c r="O3597" t="b">
        <v>1</v>
      </c>
      <c r="P3597" t="s">
        <v>8271</v>
      </c>
      <c r="Q3597" s="5">
        <f t="shared" si="226"/>
        <v>1.1850000000000001</v>
      </c>
      <c r="R3597" s="6">
        <f t="shared" si="227"/>
        <v>49.693548387096776</v>
      </c>
      <c r="S3597" t="s">
        <v>8317</v>
      </c>
      <c r="T3597" t="s">
        <v>8318</v>
      </c>
    </row>
    <row r="3598" spans="1:20" ht="43.2" x14ac:dyDescent="0.3">
      <c r="A3598">
        <v>3596</v>
      </c>
      <c r="B3598" s="3" t="s">
        <v>3595</v>
      </c>
      <c r="C3598" s="3" t="s">
        <v>7706</v>
      </c>
      <c r="D3598">
        <v>1100</v>
      </c>
      <c r="E3598">
        <v>1185</v>
      </c>
      <c r="F3598" t="s">
        <v>8219</v>
      </c>
      <c r="G3598" t="s">
        <v>8229</v>
      </c>
      <c r="H3598" t="s">
        <v>8251</v>
      </c>
      <c r="I3598">
        <v>1409072982</v>
      </c>
      <c r="J3598" s="10">
        <f t="shared" si="224"/>
        <v>41877.715069444443</v>
      </c>
      <c r="K3598">
        <v>1407258582</v>
      </c>
      <c r="L3598" s="10">
        <f t="shared" si="225"/>
        <v>41856.715069444443</v>
      </c>
      <c r="M3598" t="b">
        <v>0</v>
      </c>
      <c r="N3598">
        <v>15</v>
      </c>
      <c r="O3598" t="b">
        <v>1</v>
      </c>
      <c r="P3598" t="s">
        <v>8271</v>
      </c>
      <c r="Q3598" s="5">
        <f t="shared" si="226"/>
        <v>1.0772727272727274</v>
      </c>
      <c r="R3598" s="6">
        <f t="shared" si="227"/>
        <v>79</v>
      </c>
      <c r="S3598" t="s">
        <v>8317</v>
      </c>
      <c r="T3598" t="s">
        <v>8318</v>
      </c>
    </row>
    <row r="3599" spans="1:20" ht="28.8" x14ac:dyDescent="0.3">
      <c r="A3599">
        <v>3597</v>
      </c>
      <c r="B3599" s="3" t="s">
        <v>3596</v>
      </c>
      <c r="C3599" s="3" t="s">
        <v>7707</v>
      </c>
      <c r="D3599">
        <v>2500</v>
      </c>
      <c r="E3599">
        <v>2565</v>
      </c>
      <c r="F3599" t="s">
        <v>8219</v>
      </c>
      <c r="G3599" t="s">
        <v>8224</v>
      </c>
      <c r="H3599" t="s">
        <v>8246</v>
      </c>
      <c r="I3599">
        <v>1456984740</v>
      </c>
      <c r="J3599" s="10">
        <f t="shared" si="224"/>
        <v>42432.249305555553</v>
      </c>
      <c r="K3599">
        <v>1455717790</v>
      </c>
      <c r="L3599" s="10">
        <f t="shared" si="225"/>
        <v>42417.585532407407</v>
      </c>
      <c r="M3599" t="b">
        <v>0</v>
      </c>
      <c r="N3599">
        <v>33</v>
      </c>
      <c r="O3599" t="b">
        <v>1</v>
      </c>
      <c r="P3599" t="s">
        <v>8271</v>
      </c>
      <c r="Q3599" s="5">
        <f t="shared" si="226"/>
        <v>1.026</v>
      </c>
      <c r="R3599" s="6">
        <f t="shared" si="227"/>
        <v>77.727272727272734</v>
      </c>
      <c r="S3599" t="s">
        <v>8317</v>
      </c>
      <c r="T3599" t="s">
        <v>8318</v>
      </c>
    </row>
    <row r="3600" spans="1:20" ht="43.2" x14ac:dyDescent="0.3">
      <c r="A3600">
        <v>3598</v>
      </c>
      <c r="B3600" s="3" t="s">
        <v>3597</v>
      </c>
      <c r="C3600" s="3" t="s">
        <v>7708</v>
      </c>
      <c r="D3600">
        <v>1000</v>
      </c>
      <c r="E3600">
        <v>1101</v>
      </c>
      <c r="F3600" t="s">
        <v>8219</v>
      </c>
      <c r="G3600" t="s">
        <v>8224</v>
      </c>
      <c r="H3600" t="s">
        <v>8246</v>
      </c>
      <c r="I3600">
        <v>1409720340</v>
      </c>
      <c r="J3600" s="10">
        <f t="shared" si="224"/>
        <v>41885.207638888889</v>
      </c>
      <c r="K3600">
        <v>1408129822</v>
      </c>
      <c r="L3600" s="10">
        <f t="shared" si="225"/>
        <v>41866.79886574074</v>
      </c>
      <c r="M3600" t="b">
        <v>0</v>
      </c>
      <c r="N3600">
        <v>27</v>
      </c>
      <c r="O3600" t="b">
        <v>1</v>
      </c>
      <c r="P3600" t="s">
        <v>8271</v>
      </c>
      <c r="Q3600" s="5">
        <f t="shared" si="226"/>
        <v>1.101</v>
      </c>
      <c r="R3600" s="6">
        <f t="shared" si="227"/>
        <v>40.777777777777779</v>
      </c>
      <c r="S3600" t="s">
        <v>8317</v>
      </c>
      <c r="T3600" t="s">
        <v>8318</v>
      </c>
    </row>
    <row r="3601" spans="1:20" ht="43.2" x14ac:dyDescent="0.3">
      <c r="A3601">
        <v>3599</v>
      </c>
      <c r="B3601" s="3" t="s">
        <v>3598</v>
      </c>
      <c r="C3601" s="3" t="s">
        <v>7709</v>
      </c>
      <c r="D3601">
        <v>500</v>
      </c>
      <c r="E3601">
        <v>1010</v>
      </c>
      <c r="F3601" t="s">
        <v>8219</v>
      </c>
      <c r="G3601" t="s">
        <v>8224</v>
      </c>
      <c r="H3601" t="s">
        <v>8246</v>
      </c>
      <c r="I3601">
        <v>1440892800</v>
      </c>
      <c r="J3601" s="10">
        <f t="shared" si="224"/>
        <v>42246</v>
      </c>
      <c r="K3601">
        <v>1438715077</v>
      </c>
      <c r="L3601" s="10">
        <f t="shared" si="225"/>
        <v>42220.79487268519</v>
      </c>
      <c r="M3601" t="b">
        <v>0</v>
      </c>
      <c r="N3601">
        <v>17</v>
      </c>
      <c r="O3601" t="b">
        <v>1</v>
      </c>
      <c r="P3601" t="s">
        <v>8271</v>
      </c>
      <c r="Q3601" s="5">
        <f t="shared" si="226"/>
        <v>2.02</v>
      </c>
      <c r="R3601" s="6">
        <f t="shared" si="227"/>
        <v>59.411764705882355</v>
      </c>
      <c r="S3601" t="s">
        <v>8317</v>
      </c>
      <c r="T3601" t="s">
        <v>8318</v>
      </c>
    </row>
    <row r="3602" spans="1:20" ht="28.8" x14ac:dyDescent="0.3">
      <c r="A3602">
        <v>3600</v>
      </c>
      <c r="B3602" s="3" t="s">
        <v>3599</v>
      </c>
      <c r="C3602" s="3" t="s">
        <v>7710</v>
      </c>
      <c r="D3602">
        <v>10</v>
      </c>
      <c r="E3602">
        <v>13</v>
      </c>
      <c r="F3602" t="s">
        <v>8219</v>
      </c>
      <c r="G3602" t="s">
        <v>8224</v>
      </c>
      <c r="H3602" t="s">
        <v>8246</v>
      </c>
      <c r="I3602">
        <v>1476390164</v>
      </c>
      <c r="J3602" s="10">
        <f t="shared" si="224"/>
        <v>42656.849120370374</v>
      </c>
      <c r="K3602">
        <v>1473970964</v>
      </c>
      <c r="L3602" s="10">
        <f t="shared" si="225"/>
        <v>42628.849120370374</v>
      </c>
      <c r="M3602" t="b">
        <v>0</v>
      </c>
      <c r="N3602">
        <v>4</v>
      </c>
      <c r="O3602" t="b">
        <v>1</v>
      </c>
      <c r="P3602" t="s">
        <v>8271</v>
      </c>
      <c r="Q3602" s="5">
        <f t="shared" si="226"/>
        <v>1.3</v>
      </c>
      <c r="R3602" s="6">
        <f t="shared" si="227"/>
        <v>3.25</v>
      </c>
      <c r="S3602" t="s">
        <v>8317</v>
      </c>
      <c r="T3602" t="s">
        <v>8318</v>
      </c>
    </row>
    <row r="3603" spans="1:20" ht="43.2" x14ac:dyDescent="0.3">
      <c r="A3603">
        <v>3601</v>
      </c>
      <c r="B3603" s="3" t="s">
        <v>3600</v>
      </c>
      <c r="C3603" s="3" t="s">
        <v>7711</v>
      </c>
      <c r="D3603">
        <v>2000</v>
      </c>
      <c r="E3603">
        <v>2087</v>
      </c>
      <c r="F3603" t="s">
        <v>8219</v>
      </c>
      <c r="G3603" t="s">
        <v>8225</v>
      </c>
      <c r="H3603" t="s">
        <v>8247</v>
      </c>
      <c r="I3603">
        <v>1421452682</v>
      </c>
      <c r="J3603" s="10">
        <f t="shared" si="224"/>
        <v>42020.99863425926</v>
      </c>
      <c r="K3603">
        <v>1418860682</v>
      </c>
      <c r="L3603" s="10">
        <f t="shared" si="225"/>
        <v>41990.99863425926</v>
      </c>
      <c r="M3603" t="b">
        <v>0</v>
      </c>
      <c r="N3603">
        <v>53</v>
      </c>
      <c r="O3603" t="b">
        <v>1</v>
      </c>
      <c r="P3603" t="s">
        <v>8271</v>
      </c>
      <c r="Q3603" s="5">
        <f t="shared" si="226"/>
        <v>1.0435000000000001</v>
      </c>
      <c r="R3603" s="6">
        <f t="shared" si="227"/>
        <v>39.377358490566039</v>
      </c>
      <c r="S3603" t="s">
        <v>8317</v>
      </c>
      <c r="T3603" t="s">
        <v>8318</v>
      </c>
    </row>
    <row r="3604" spans="1:20" ht="57.6" x14ac:dyDescent="0.3">
      <c r="A3604">
        <v>3602</v>
      </c>
      <c r="B3604" s="3" t="s">
        <v>3601</v>
      </c>
      <c r="C3604" s="3" t="s">
        <v>7712</v>
      </c>
      <c r="D3604">
        <v>4000</v>
      </c>
      <c r="E3604">
        <v>4002</v>
      </c>
      <c r="F3604" t="s">
        <v>8219</v>
      </c>
      <c r="G3604" t="s">
        <v>8224</v>
      </c>
      <c r="H3604" t="s">
        <v>8246</v>
      </c>
      <c r="I3604">
        <v>1463520479</v>
      </c>
      <c r="J3604" s="10">
        <f t="shared" si="224"/>
        <v>42507.894432870366</v>
      </c>
      <c r="K3604">
        <v>1458336479</v>
      </c>
      <c r="L3604" s="10">
        <f t="shared" si="225"/>
        <v>42447.894432870366</v>
      </c>
      <c r="M3604" t="b">
        <v>0</v>
      </c>
      <c r="N3604">
        <v>49</v>
      </c>
      <c r="O3604" t="b">
        <v>1</v>
      </c>
      <c r="P3604" t="s">
        <v>8271</v>
      </c>
      <c r="Q3604" s="5">
        <f t="shared" si="226"/>
        <v>1.0004999999999999</v>
      </c>
      <c r="R3604" s="6">
        <f t="shared" si="227"/>
        <v>81.673469387755105</v>
      </c>
      <c r="S3604" t="s">
        <v>8317</v>
      </c>
      <c r="T3604" t="s">
        <v>8318</v>
      </c>
    </row>
    <row r="3605" spans="1:20" ht="43.2" x14ac:dyDescent="0.3">
      <c r="A3605">
        <v>3603</v>
      </c>
      <c r="B3605" s="3" t="s">
        <v>3602</v>
      </c>
      <c r="C3605" s="3" t="s">
        <v>7713</v>
      </c>
      <c r="D3605">
        <v>1500</v>
      </c>
      <c r="E3605">
        <v>2560</v>
      </c>
      <c r="F3605" t="s">
        <v>8219</v>
      </c>
      <c r="G3605" t="s">
        <v>8224</v>
      </c>
      <c r="H3605" t="s">
        <v>8246</v>
      </c>
      <c r="I3605">
        <v>1446759880</v>
      </c>
      <c r="J3605" s="10">
        <f t="shared" si="224"/>
        <v>42313.906018518523</v>
      </c>
      <c r="K3605">
        <v>1444164280</v>
      </c>
      <c r="L3605" s="10">
        <f t="shared" si="225"/>
        <v>42283.864351851851</v>
      </c>
      <c r="M3605" t="b">
        <v>0</v>
      </c>
      <c r="N3605">
        <v>57</v>
      </c>
      <c r="O3605" t="b">
        <v>1</v>
      </c>
      <c r="P3605" t="s">
        <v>8271</v>
      </c>
      <c r="Q3605" s="5">
        <f t="shared" si="226"/>
        <v>1.7066666666666668</v>
      </c>
      <c r="R3605" s="6">
        <f t="shared" si="227"/>
        <v>44.912280701754383</v>
      </c>
      <c r="S3605" t="s">
        <v>8317</v>
      </c>
      <c r="T3605" t="s">
        <v>8318</v>
      </c>
    </row>
    <row r="3606" spans="1:20" ht="43.2" x14ac:dyDescent="0.3">
      <c r="A3606">
        <v>3604</v>
      </c>
      <c r="B3606" s="3" t="s">
        <v>3603</v>
      </c>
      <c r="C3606" s="3" t="s">
        <v>7714</v>
      </c>
      <c r="D3606">
        <v>3000</v>
      </c>
      <c r="E3606">
        <v>3385</v>
      </c>
      <c r="F3606" t="s">
        <v>8219</v>
      </c>
      <c r="G3606" t="s">
        <v>8224</v>
      </c>
      <c r="H3606" t="s">
        <v>8246</v>
      </c>
      <c r="I3606">
        <v>1461913140</v>
      </c>
      <c r="J3606" s="10">
        <f t="shared" si="224"/>
        <v>42489.290972222225</v>
      </c>
      <c r="K3606">
        <v>1461370956</v>
      </c>
      <c r="L3606" s="10">
        <f t="shared" si="225"/>
        <v>42483.015694444446</v>
      </c>
      <c r="M3606" t="b">
        <v>0</v>
      </c>
      <c r="N3606">
        <v>69</v>
      </c>
      <c r="O3606" t="b">
        <v>1</v>
      </c>
      <c r="P3606" t="s">
        <v>8271</v>
      </c>
      <c r="Q3606" s="5">
        <f t="shared" si="226"/>
        <v>1.1283333333333334</v>
      </c>
      <c r="R3606" s="6">
        <f t="shared" si="227"/>
        <v>49.05797101449275</v>
      </c>
      <c r="S3606" t="s">
        <v>8317</v>
      </c>
      <c r="T3606" t="s">
        <v>8318</v>
      </c>
    </row>
    <row r="3607" spans="1:20" ht="57.6" x14ac:dyDescent="0.3">
      <c r="A3607">
        <v>3605</v>
      </c>
      <c r="B3607" s="3" t="s">
        <v>3604</v>
      </c>
      <c r="C3607" s="3" t="s">
        <v>7715</v>
      </c>
      <c r="D3607">
        <v>250</v>
      </c>
      <c r="E3607">
        <v>460</v>
      </c>
      <c r="F3607" t="s">
        <v>8219</v>
      </c>
      <c r="G3607" t="s">
        <v>8225</v>
      </c>
      <c r="H3607" t="s">
        <v>8247</v>
      </c>
      <c r="I3607">
        <v>1455390126</v>
      </c>
      <c r="J3607" s="10">
        <f t="shared" si="224"/>
        <v>42413.793124999997</v>
      </c>
      <c r="K3607">
        <v>1452798126</v>
      </c>
      <c r="L3607" s="10">
        <f t="shared" si="225"/>
        <v>42383.793124999997</v>
      </c>
      <c r="M3607" t="b">
        <v>0</v>
      </c>
      <c r="N3607">
        <v>15</v>
      </c>
      <c r="O3607" t="b">
        <v>1</v>
      </c>
      <c r="P3607" t="s">
        <v>8271</v>
      </c>
      <c r="Q3607" s="5">
        <f t="shared" si="226"/>
        <v>1.84</v>
      </c>
      <c r="R3607" s="6">
        <f t="shared" si="227"/>
        <v>30.666666666666668</v>
      </c>
      <c r="S3607" t="s">
        <v>8317</v>
      </c>
      <c r="T3607" t="s">
        <v>8318</v>
      </c>
    </row>
    <row r="3608" spans="1:20" ht="43.2" x14ac:dyDescent="0.3">
      <c r="A3608">
        <v>3606</v>
      </c>
      <c r="B3608" s="3" t="s">
        <v>3605</v>
      </c>
      <c r="C3608" s="3" t="s">
        <v>7716</v>
      </c>
      <c r="D3608">
        <v>3000</v>
      </c>
      <c r="E3608">
        <v>3908</v>
      </c>
      <c r="F3608" t="s">
        <v>8219</v>
      </c>
      <c r="G3608" t="s">
        <v>8225</v>
      </c>
      <c r="H3608" t="s">
        <v>8247</v>
      </c>
      <c r="I3608">
        <v>1471185057</v>
      </c>
      <c r="J3608" s="10">
        <f t="shared" si="224"/>
        <v>42596.604826388888</v>
      </c>
      <c r="K3608">
        <v>1468593057</v>
      </c>
      <c r="L3608" s="10">
        <f t="shared" si="225"/>
        <v>42566.604826388888</v>
      </c>
      <c r="M3608" t="b">
        <v>0</v>
      </c>
      <c r="N3608">
        <v>64</v>
      </c>
      <c r="O3608" t="b">
        <v>1</v>
      </c>
      <c r="P3608" t="s">
        <v>8271</v>
      </c>
      <c r="Q3608" s="5">
        <f t="shared" si="226"/>
        <v>1.3026666666666666</v>
      </c>
      <c r="R3608" s="6">
        <f t="shared" si="227"/>
        <v>61.0625</v>
      </c>
      <c r="S3608" t="s">
        <v>8317</v>
      </c>
      <c r="T3608" t="s">
        <v>8318</v>
      </c>
    </row>
    <row r="3609" spans="1:20" ht="28.8" x14ac:dyDescent="0.3">
      <c r="A3609">
        <v>3607</v>
      </c>
      <c r="B3609" s="3" t="s">
        <v>3606</v>
      </c>
      <c r="C3609" s="3" t="s">
        <v>7717</v>
      </c>
      <c r="D3609">
        <v>550</v>
      </c>
      <c r="E3609">
        <v>580</v>
      </c>
      <c r="F3609" t="s">
        <v>8219</v>
      </c>
      <c r="G3609" t="s">
        <v>8225</v>
      </c>
      <c r="H3609" t="s">
        <v>8247</v>
      </c>
      <c r="I3609">
        <v>1450137600</v>
      </c>
      <c r="J3609" s="10">
        <f t="shared" si="224"/>
        <v>42353</v>
      </c>
      <c r="K3609">
        <v>1448924882</v>
      </c>
      <c r="L3609" s="10">
        <f t="shared" si="225"/>
        <v>42338.963912037041</v>
      </c>
      <c r="M3609" t="b">
        <v>0</v>
      </c>
      <c r="N3609">
        <v>20</v>
      </c>
      <c r="O3609" t="b">
        <v>1</v>
      </c>
      <c r="P3609" t="s">
        <v>8271</v>
      </c>
      <c r="Q3609" s="5">
        <f t="shared" si="226"/>
        <v>1.0545454545454545</v>
      </c>
      <c r="R3609" s="6">
        <f t="shared" si="227"/>
        <v>29</v>
      </c>
      <c r="S3609" t="s">
        <v>8317</v>
      </c>
      <c r="T3609" t="s">
        <v>8318</v>
      </c>
    </row>
    <row r="3610" spans="1:20" ht="43.2" x14ac:dyDescent="0.3">
      <c r="A3610">
        <v>3608</v>
      </c>
      <c r="B3610" s="3" t="s">
        <v>3607</v>
      </c>
      <c r="C3610" s="3" t="s">
        <v>7718</v>
      </c>
      <c r="D3610">
        <v>800</v>
      </c>
      <c r="E3610">
        <v>800</v>
      </c>
      <c r="F3610" t="s">
        <v>8219</v>
      </c>
      <c r="G3610" t="s">
        <v>8225</v>
      </c>
      <c r="H3610" t="s">
        <v>8247</v>
      </c>
      <c r="I3610">
        <v>1466172000</v>
      </c>
      <c r="J3610" s="10">
        <f t="shared" si="224"/>
        <v>42538.583333333328</v>
      </c>
      <c r="K3610">
        <v>1463418090</v>
      </c>
      <c r="L3610" s="10">
        <f t="shared" si="225"/>
        <v>42506.709375000006</v>
      </c>
      <c r="M3610" t="b">
        <v>0</v>
      </c>
      <c r="N3610">
        <v>27</v>
      </c>
      <c r="O3610" t="b">
        <v>1</v>
      </c>
      <c r="P3610" t="s">
        <v>8271</v>
      </c>
      <c r="Q3610" s="5">
        <f t="shared" si="226"/>
        <v>1</v>
      </c>
      <c r="R3610" s="6">
        <f t="shared" si="227"/>
        <v>29.62962962962963</v>
      </c>
      <c r="S3610" t="s">
        <v>8317</v>
      </c>
      <c r="T3610" t="s">
        <v>8318</v>
      </c>
    </row>
    <row r="3611" spans="1:20" ht="43.2" x14ac:dyDescent="0.3">
      <c r="A3611">
        <v>3609</v>
      </c>
      <c r="B3611" s="3" t="s">
        <v>3608</v>
      </c>
      <c r="C3611" s="3" t="s">
        <v>7719</v>
      </c>
      <c r="D3611">
        <v>1960</v>
      </c>
      <c r="E3611">
        <v>3005</v>
      </c>
      <c r="F3611" t="s">
        <v>8219</v>
      </c>
      <c r="G3611" t="s">
        <v>8225</v>
      </c>
      <c r="H3611" t="s">
        <v>8247</v>
      </c>
      <c r="I3611">
        <v>1459378085</v>
      </c>
      <c r="J3611" s="10">
        <f t="shared" si="224"/>
        <v>42459.950057870374</v>
      </c>
      <c r="K3611">
        <v>1456789685</v>
      </c>
      <c r="L3611" s="10">
        <f t="shared" si="225"/>
        <v>42429.991724537031</v>
      </c>
      <c r="M3611" t="b">
        <v>0</v>
      </c>
      <c r="N3611">
        <v>21</v>
      </c>
      <c r="O3611" t="b">
        <v>1</v>
      </c>
      <c r="P3611" t="s">
        <v>8271</v>
      </c>
      <c r="Q3611" s="5">
        <f t="shared" si="226"/>
        <v>1.5331632653061225</v>
      </c>
      <c r="R3611" s="6">
        <f t="shared" si="227"/>
        <v>143.0952380952381</v>
      </c>
      <c r="S3611" t="s">
        <v>8317</v>
      </c>
      <c r="T3611" t="s">
        <v>8318</v>
      </c>
    </row>
    <row r="3612" spans="1:20" ht="43.2" x14ac:dyDescent="0.3">
      <c r="A3612">
        <v>3610</v>
      </c>
      <c r="B3612" s="3" t="s">
        <v>3609</v>
      </c>
      <c r="C3612" s="3" t="s">
        <v>7720</v>
      </c>
      <c r="D3612">
        <v>1000</v>
      </c>
      <c r="E3612">
        <v>1623</v>
      </c>
      <c r="F3612" t="s">
        <v>8219</v>
      </c>
      <c r="G3612" t="s">
        <v>8225</v>
      </c>
      <c r="H3612" t="s">
        <v>8247</v>
      </c>
      <c r="I3612">
        <v>1439806936</v>
      </c>
      <c r="J3612" s="10">
        <f t="shared" si="224"/>
        <v>42233.432129629626</v>
      </c>
      <c r="K3612">
        <v>1437214936</v>
      </c>
      <c r="L3612" s="10">
        <f t="shared" si="225"/>
        <v>42203.432129629626</v>
      </c>
      <c r="M3612" t="b">
        <v>0</v>
      </c>
      <c r="N3612">
        <v>31</v>
      </c>
      <c r="O3612" t="b">
        <v>1</v>
      </c>
      <c r="P3612" t="s">
        <v>8271</v>
      </c>
      <c r="Q3612" s="5">
        <f t="shared" si="226"/>
        <v>1.623</v>
      </c>
      <c r="R3612" s="6">
        <f t="shared" si="227"/>
        <v>52.354838709677416</v>
      </c>
      <c r="S3612" t="s">
        <v>8317</v>
      </c>
      <c r="T3612" t="s">
        <v>8318</v>
      </c>
    </row>
    <row r="3613" spans="1:20" ht="43.2" x14ac:dyDescent="0.3">
      <c r="A3613">
        <v>3611</v>
      </c>
      <c r="B3613" s="3" t="s">
        <v>3610</v>
      </c>
      <c r="C3613" s="3" t="s">
        <v>7721</v>
      </c>
      <c r="D3613">
        <v>2500</v>
      </c>
      <c r="E3613">
        <v>3400</v>
      </c>
      <c r="F3613" t="s">
        <v>8219</v>
      </c>
      <c r="G3613" t="s">
        <v>8225</v>
      </c>
      <c r="H3613" t="s">
        <v>8247</v>
      </c>
      <c r="I3613">
        <v>1428483201</v>
      </c>
      <c r="J3613" s="10">
        <f t="shared" si="224"/>
        <v>42102.370381944449</v>
      </c>
      <c r="K3613">
        <v>1425891201</v>
      </c>
      <c r="L3613" s="10">
        <f t="shared" si="225"/>
        <v>42072.370381944449</v>
      </c>
      <c r="M3613" t="b">
        <v>0</v>
      </c>
      <c r="N3613">
        <v>51</v>
      </c>
      <c r="O3613" t="b">
        <v>1</v>
      </c>
      <c r="P3613" t="s">
        <v>8271</v>
      </c>
      <c r="Q3613" s="5">
        <f t="shared" si="226"/>
        <v>1.36</v>
      </c>
      <c r="R3613" s="6">
        <f t="shared" si="227"/>
        <v>66.666666666666671</v>
      </c>
      <c r="S3613" t="s">
        <v>8317</v>
      </c>
      <c r="T3613" t="s">
        <v>8318</v>
      </c>
    </row>
    <row r="3614" spans="1:20" ht="43.2" x14ac:dyDescent="0.3">
      <c r="A3614">
        <v>3612</v>
      </c>
      <c r="B3614" s="3" t="s">
        <v>3611</v>
      </c>
      <c r="C3614" s="3" t="s">
        <v>7722</v>
      </c>
      <c r="D3614">
        <v>5000</v>
      </c>
      <c r="E3614">
        <v>7220</v>
      </c>
      <c r="F3614" t="s">
        <v>8219</v>
      </c>
      <c r="G3614" t="s">
        <v>8229</v>
      </c>
      <c r="H3614" t="s">
        <v>8251</v>
      </c>
      <c r="I3614">
        <v>1402334811</v>
      </c>
      <c r="J3614" s="10">
        <f t="shared" si="224"/>
        <v>41799.726979166669</v>
      </c>
      <c r="K3614">
        <v>1401470811</v>
      </c>
      <c r="L3614" s="10">
        <f t="shared" si="225"/>
        <v>41789.726979166669</v>
      </c>
      <c r="M3614" t="b">
        <v>0</v>
      </c>
      <c r="N3614">
        <v>57</v>
      </c>
      <c r="O3614" t="b">
        <v>1</v>
      </c>
      <c r="P3614" t="s">
        <v>8271</v>
      </c>
      <c r="Q3614" s="5">
        <f t="shared" si="226"/>
        <v>1.444</v>
      </c>
      <c r="R3614" s="6">
        <f t="shared" si="227"/>
        <v>126.66666666666667</v>
      </c>
      <c r="S3614" t="s">
        <v>8317</v>
      </c>
      <c r="T3614" t="s">
        <v>8318</v>
      </c>
    </row>
    <row r="3615" spans="1:20" ht="43.2" x14ac:dyDescent="0.3">
      <c r="A3615">
        <v>3613</v>
      </c>
      <c r="B3615" s="3" t="s">
        <v>3612</v>
      </c>
      <c r="C3615" s="3" t="s">
        <v>7723</v>
      </c>
      <c r="D3615">
        <v>1250</v>
      </c>
      <c r="E3615">
        <v>1250</v>
      </c>
      <c r="F3615" t="s">
        <v>8219</v>
      </c>
      <c r="G3615" t="s">
        <v>8224</v>
      </c>
      <c r="H3615" t="s">
        <v>8246</v>
      </c>
      <c r="I3615">
        <v>1403964574</v>
      </c>
      <c r="J3615" s="10">
        <f t="shared" si="224"/>
        <v>41818.58997685185</v>
      </c>
      <c r="K3615">
        <v>1401372574</v>
      </c>
      <c r="L3615" s="10">
        <f t="shared" si="225"/>
        <v>41788.58997685185</v>
      </c>
      <c r="M3615" t="b">
        <v>0</v>
      </c>
      <c r="N3615">
        <v>20</v>
      </c>
      <c r="O3615" t="b">
        <v>1</v>
      </c>
      <c r="P3615" t="s">
        <v>8271</v>
      </c>
      <c r="Q3615" s="5">
        <f t="shared" si="226"/>
        <v>1</v>
      </c>
      <c r="R3615" s="6">
        <f t="shared" si="227"/>
        <v>62.5</v>
      </c>
      <c r="S3615" t="s">
        <v>8317</v>
      </c>
      <c r="T3615" t="s">
        <v>8318</v>
      </c>
    </row>
    <row r="3616" spans="1:20" ht="43.2" x14ac:dyDescent="0.3">
      <c r="A3616">
        <v>3614</v>
      </c>
      <c r="B3616" s="3" t="s">
        <v>3439</v>
      </c>
      <c r="C3616" s="3" t="s">
        <v>7724</v>
      </c>
      <c r="D3616">
        <v>2500</v>
      </c>
      <c r="E3616">
        <v>2520</v>
      </c>
      <c r="F3616" t="s">
        <v>8219</v>
      </c>
      <c r="G3616" t="s">
        <v>8224</v>
      </c>
      <c r="H3616" t="s">
        <v>8246</v>
      </c>
      <c r="I3616">
        <v>1434675616</v>
      </c>
      <c r="J3616" s="10">
        <f t="shared" si="224"/>
        <v>42174.041851851856</v>
      </c>
      <c r="K3616">
        <v>1432083616</v>
      </c>
      <c r="L3616" s="10">
        <f t="shared" si="225"/>
        <v>42144.041851851856</v>
      </c>
      <c r="M3616" t="b">
        <v>0</v>
      </c>
      <c r="N3616">
        <v>71</v>
      </c>
      <c r="O3616" t="b">
        <v>1</v>
      </c>
      <c r="P3616" t="s">
        <v>8271</v>
      </c>
      <c r="Q3616" s="5">
        <f t="shared" si="226"/>
        <v>1.008</v>
      </c>
      <c r="R3616" s="6">
        <f t="shared" si="227"/>
        <v>35.492957746478872</v>
      </c>
      <c r="S3616" t="s">
        <v>8317</v>
      </c>
      <c r="T3616" t="s">
        <v>8318</v>
      </c>
    </row>
    <row r="3617" spans="1:20" ht="43.2" x14ac:dyDescent="0.3">
      <c r="A3617">
        <v>3615</v>
      </c>
      <c r="B3617" s="3" t="s">
        <v>3613</v>
      </c>
      <c r="C3617" s="3" t="s">
        <v>7725</v>
      </c>
      <c r="D3617">
        <v>2500</v>
      </c>
      <c r="E3617">
        <v>2670</v>
      </c>
      <c r="F3617" t="s">
        <v>8219</v>
      </c>
      <c r="G3617" t="s">
        <v>8225</v>
      </c>
      <c r="H3617" t="s">
        <v>8247</v>
      </c>
      <c r="I3617">
        <v>1449756896</v>
      </c>
      <c r="J3617" s="10">
        <f t="shared" si="224"/>
        <v>42348.593703703707</v>
      </c>
      <c r="K3617">
        <v>1447164896</v>
      </c>
      <c r="L3617" s="10">
        <f t="shared" si="225"/>
        <v>42318.593703703707</v>
      </c>
      <c r="M3617" t="b">
        <v>0</v>
      </c>
      <c r="N3617">
        <v>72</v>
      </c>
      <c r="O3617" t="b">
        <v>1</v>
      </c>
      <c r="P3617" t="s">
        <v>8271</v>
      </c>
      <c r="Q3617" s="5">
        <f t="shared" si="226"/>
        <v>1.0680000000000001</v>
      </c>
      <c r="R3617" s="6">
        <f t="shared" si="227"/>
        <v>37.083333333333336</v>
      </c>
      <c r="S3617" t="s">
        <v>8317</v>
      </c>
      <c r="T3617" t="s">
        <v>8318</v>
      </c>
    </row>
    <row r="3618" spans="1:20" ht="43.2" x14ac:dyDescent="0.3">
      <c r="A3618">
        <v>3616</v>
      </c>
      <c r="B3618" s="3" t="s">
        <v>3614</v>
      </c>
      <c r="C3618" s="3" t="s">
        <v>7726</v>
      </c>
      <c r="D3618">
        <v>2500</v>
      </c>
      <c r="E3618">
        <v>3120</v>
      </c>
      <c r="F3618" t="s">
        <v>8219</v>
      </c>
      <c r="G3618" t="s">
        <v>8225</v>
      </c>
      <c r="H3618" t="s">
        <v>8247</v>
      </c>
      <c r="I3618">
        <v>1426801664</v>
      </c>
      <c r="J3618" s="10">
        <f t="shared" si="224"/>
        <v>42082.908148148148</v>
      </c>
      <c r="K3618">
        <v>1424213264</v>
      </c>
      <c r="L3618" s="10">
        <f t="shared" si="225"/>
        <v>42052.949814814812</v>
      </c>
      <c r="M3618" t="b">
        <v>0</v>
      </c>
      <c r="N3618">
        <v>45</v>
      </c>
      <c r="O3618" t="b">
        <v>1</v>
      </c>
      <c r="P3618" t="s">
        <v>8271</v>
      </c>
      <c r="Q3618" s="5">
        <f t="shared" si="226"/>
        <v>1.248</v>
      </c>
      <c r="R3618" s="6">
        <f t="shared" si="227"/>
        <v>69.333333333333329</v>
      </c>
      <c r="S3618" t="s">
        <v>8317</v>
      </c>
      <c r="T3618" t="s">
        <v>8318</v>
      </c>
    </row>
    <row r="3619" spans="1:20" ht="43.2" x14ac:dyDescent="0.3">
      <c r="A3619">
        <v>3617</v>
      </c>
      <c r="B3619" s="3" t="s">
        <v>3615</v>
      </c>
      <c r="C3619" s="3" t="s">
        <v>7727</v>
      </c>
      <c r="D3619">
        <v>740</v>
      </c>
      <c r="E3619">
        <v>880</v>
      </c>
      <c r="F3619" t="s">
        <v>8219</v>
      </c>
      <c r="G3619" t="s">
        <v>8225</v>
      </c>
      <c r="H3619" t="s">
        <v>8247</v>
      </c>
      <c r="I3619">
        <v>1488240000</v>
      </c>
      <c r="J3619" s="10">
        <f t="shared" si="224"/>
        <v>42794</v>
      </c>
      <c r="K3619">
        <v>1486996729</v>
      </c>
      <c r="L3619" s="10">
        <f t="shared" si="225"/>
        <v>42779.610289351855</v>
      </c>
      <c r="M3619" t="b">
        <v>0</v>
      </c>
      <c r="N3619">
        <v>51</v>
      </c>
      <c r="O3619" t="b">
        <v>1</v>
      </c>
      <c r="P3619" t="s">
        <v>8271</v>
      </c>
      <c r="Q3619" s="5">
        <f t="shared" si="226"/>
        <v>1.1891891891891893</v>
      </c>
      <c r="R3619" s="6">
        <f t="shared" si="227"/>
        <v>17.254901960784313</v>
      </c>
      <c r="S3619" t="s">
        <v>8317</v>
      </c>
      <c r="T3619" t="s">
        <v>8318</v>
      </c>
    </row>
    <row r="3620" spans="1:20" ht="43.2" x14ac:dyDescent="0.3">
      <c r="A3620">
        <v>3618</v>
      </c>
      <c r="B3620" s="3" t="s">
        <v>3616</v>
      </c>
      <c r="C3620" s="3" t="s">
        <v>7728</v>
      </c>
      <c r="D3620">
        <v>2000</v>
      </c>
      <c r="E3620">
        <v>2020</v>
      </c>
      <c r="F3620" t="s">
        <v>8219</v>
      </c>
      <c r="G3620" t="s">
        <v>8225</v>
      </c>
      <c r="H3620" t="s">
        <v>8247</v>
      </c>
      <c r="I3620">
        <v>1433343850</v>
      </c>
      <c r="J3620" s="10">
        <f t="shared" si="224"/>
        <v>42158.627893518518</v>
      </c>
      <c r="K3620">
        <v>1430751850</v>
      </c>
      <c r="L3620" s="10">
        <f t="shared" si="225"/>
        <v>42128.627893518518</v>
      </c>
      <c r="M3620" t="b">
        <v>0</v>
      </c>
      <c r="N3620">
        <v>56</v>
      </c>
      <c r="O3620" t="b">
        <v>1</v>
      </c>
      <c r="P3620" t="s">
        <v>8271</v>
      </c>
      <c r="Q3620" s="5">
        <f t="shared" si="226"/>
        <v>1.01</v>
      </c>
      <c r="R3620" s="6">
        <f t="shared" si="227"/>
        <v>36.071428571428569</v>
      </c>
      <c r="S3620" t="s">
        <v>8317</v>
      </c>
      <c r="T3620" t="s">
        <v>8318</v>
      </c>
    </row>
    <row r="3621" spans="1:20" ht="43.2" x14ac:dyDescent="0.3">
      <c r="A3621">
        <v>3619</v>
      </c>
      <c r="B3621" s="3" t="s">
        <v>3617</v>
      </c>
      <c r="C3621" s="3" t="s">
        <v>7729</v>
      </c>
      <c r="D3621">
        <v>1000</v>
      </c>
      <c r="E3621">
        <v>1130</v>
      </c>
      <c r="F3621" t="s">
        <v>8219</v>
      </c>
      <c r="G3621" t="s">
        <v>8224</v>
      </c>
      <c r="H3621" t="s">
        <v>8246</v>
      </c>
      <c r="I3621">
        <v>1479592800</v>
      </c>
      <c r="J3621" s="10">
        <f t="shared" si="224"/>
        <v>42693.916666666672</v>
      </c>
      <c r="K3621">
        <v>1476760226</v>
      </c>
      <c r="L3621" s="10">
        <f t="shared" si="225"/>
        <v>42661.132245370376</v>
      </c>
      <c r="M3621" t="b">
        <v>0</v>
      </c>
      <c r="N3621">
        <v>17</v>
      </c>
      <c r="O3621" t="b">
        <v>1</v>
      </c>
      <c r="P3621" t="s">
        <v>8271</v>
      </c>
      <c r="Q3621" s="5">
        <f t="shared" si="226"/>
        <v>1.1299999999999999</v>
      </c>
      <c r="R3621" s="6">
        <f t="shared" si="227"/>
        <v>66.470588235294116</v>
      </c>
      <c r="S3621" t="s">
        <v>8317</v>
      </c>
      <c r="T3621" t="s">
        <v>8318</v>
      </c>
    </row>
    <row r="3622" spans="1:20" ht="43.2" x14ac:dyDescent="0.3">
      <c r="A3622">
        <v>3620</v>
      </c>
      <c r="B3622" s="3" t="s">
        <v>3618</v>
      </c>
      <c r="C3622" s="3" t="s">
        <v>7730</v>
      </c>
      <c r="D3622">
        <v>10500</v>
      </c>
      <c r="E3622">
        <v>11045</v>
      </c>
      <c r="F3622" t="s">
        <v>8219</v>
      </c>
      <c r="G3622" t="s">
        <v>8224</v>
      </c>
      <c r="H3622" t="s">
        <v>8246</v>
      </c>
      <c r="I3622">
        <v>1425528000</v>
      </c>
      <c r="J3622" s="10">
        <f t="shared" si="224"/>
        <v>42068.166666666672</v>
      </c>
      <c r="K3622">
        <v>1422916261</v>
      </c>
      <c r="L3622" s="10">
        <f t="shared" si="225"/>
        <v>42037.938206018516</v>
      </c>
      <c r="M3622" t="b">
        <v>0</v>
      </c>
      <c r="N3622">
        <v>197</v>
      </c>
      <c r="O3622" t="b">
        <v>1</v>
      </c>
      <c r="P3622" t="s">
        <v>8271</v>
      </c>
      <c r="Q3622" s="5">
        <f t="shared" si="226"/>
        <v>1.0519047619047619</v>
      </c>
      <c r="R3622" s="6">
        <f t="shared" si="227"/>
        <v>56.065989847715734</v>
      </c>
      <c r="S3622" t="s">
        <v>8317</v>
      </c>
      <c r="T3622" t="s">
        <v>8318</v>
      </c>
    </row>
    <row r="3623" spans="1:20" ht="43.2" x14ac:dyDescent="0.3">
      <c r="A3623">
        <v>3621</v>
      </c>
      <c r="B3623" s="3" t="s">
        <v>3619</v>
      </c>
      <c r="C3623" s="3" t="s">
        <v>7731</v>
      </c>
      <c r="D3623">
        <v>3000</v>
      </c>
      <c r="E3623">
        <v>3292</v>
      </c>
      <c r="F3623" t="s">
        <v>8219</v>
      </c>
      <c r="G3623" t="s">
        <v>8224</v>
      </c>
      <c r="H3623" t="s">
        <v>8246</v>
      </c>
      <c r="I3623">
        <v>1475269200</v>
      </c>
      <c r="J3623" s="10">
        <f t="shared" si="224"/>
        <v>42643.875</v>
      </c>
      <c r="K3623">
        <v>1473200844</v>
      </c>
      <c r="L3623" s="10">
        <f t="shared" si="225"/>
        <v>42619.935694444444</v>
      </c>
      <c r="M3623" t="b">
        <v>0</v>
      </c>
      <c r="N3623">
        <v>70</v>
      </c>
      <c r="O3623" t="b">
        <v>1</v>
      </c>
      <c r="P3623" t="s">
        <v>8271</v>
      </c>
      <c r="Q3623" s="5">
        <f t="shared" si="226"/>
        <v>1.0973333333333333</v>
      </c>
      <c r="R3623" s="6">
        <f t="shared" si="227"/>
        <v>47.028571428571432</v>
      </c>
      <c r="S3623" t="s">
        <v>8317</v>
      </c>
      <c r="T3623" t="s">
        <v>8318</v>
      </c>
    </row>
    <row r="3624" spans="1:20" ht="28.8" x14ac:dyDescent="0.3">
      <c r="A3624">
        <v>3622</v>
      </c>
      <c r="B3624" s="3" t="s">
        <v>3620</v>
      </c>
      <c r="C3624" s="3" t="s">
        <v>7732</v>
      </c>
      <c r="D3624">
        <v>1000</v>
      </c>
      <c r="E3624">
        <v>1000.99</v>
      </c>
      <c r="F3624" t="s">
        <v>8219</v>
      </c>
      <c r="G3624" t="s">
        <v>8224</v>
      </c>
      <c r="H3624" t="s">
        <v>8246</v>
      </c>
      <c r="I3624">
        <v>1411874580</v>
      </c>
      <c r="J3624" s="10">
        <f t="shared" si="224"/>
        <v>41910.140972222223</v>
      </c>
      <c r="K3624">
        <v>1409030371</v>
      </c>
      <c r="L3624" s="10">
        <f t="shared" si="225"/>
        <v>41877.221886574072</v>
      </c>
      <c r="M3624" t="b">
        <v>0</v>
      </c>
      <c r="N3624">
        <v>21</v>
      </c>
      <c r="O3624" t="b">
        <v>1</v>
      </c>
      <c r="P3624" t="s">
        <v>8271</v>
      </c>
      <c r="Q3624" s="5">
        <f t="shared" si="226"/>
        <v>1.00099</v>
      </c>
      <c r="R3624" s="6">
        <f t="shared" si="227"/>
        <v>47.666190476190479</v>
      </c>
      <c r="S3624" t="s">
        <v>8317</v>
      </c>
      <c r="T3624" t="s">
        <v>8318</v>
      </c>
    </row>
    <row r="3625" spans="1:20" ht="28.8" x14ac:dyDescent="0.3">
      <c r="A3625">
        <v>3623</v>
      </c>
      <c r="B3625" s="3" t="s">
        <v>3621</v>
      </c>
      <c r="C3625" s="3" t="s">
        <v>7733</v>
      </c>
      <c r="D3625">
        <v>2500</v>
      </c>
      <c r="E3625">
        <v>3000</v>
      </c>
      <c r="F3625" t="s">
        <v>8219</v>
      </c>
      <c r="G3625" t="s">
        <v>8224</v>
      </c>
      <c r="H3625" t="s">
        <v>8246</v>
      </c>
      <c r="I3625">
        <v>1406358000</v>
      </c>
      <c r="J3625" s="10">
        <f t="shared" si="224"/>
        <v>41846.291666666664</v>
      </c>
      <c r="K3625">
        <v>1404841270</v>
      </c>
      <c r="L3625" s="10">
        <f t="shared" si="225"/>
        <v>41828.736921296295</v>
      </c>
      <c r="M3625" t="b">
        <v>0</v>
      </c>
      <c r="N3625">
        <v>34</v>
      </c>
      <c r="O3625" t="b">
        <v>1</v>
      </c>
      <c r="P3625" t="s">
        <v>8271</v>
      </c>
      <c r="Q3625" s="5">
        <f t="shared" si="226"/>
        <v>1.2</v>
      </c>
      <c r="R3625" s="6">
        <f t="shared" si="227"/>
        <v>88.235294117647058</v>
      </c>
      <c r="S3625" t="s">
        <v>8317</v>
      </c>
      <c r="T3625" t="s">
        <v>8318</v>
      </c>
    </row>
    <row r="3626" spans="1:20" ht="72" x14ac:dyDescent="0.3">
      <c r="A3626">
        <v>3624</v>
      </c>
      <c r="B3626" s="3" t="s">
        <v>3622</v>
      </c>
      <c r="C3626" s="3" t="s">
        <v>7734</v>
      </c>
      <c r="D3626">
        <v>3000</v>
      </c>
      <c r="E3626">
        <v>3148</v>
      </c>
      <c r="F3626" t="s">
        <v>8219</v>
      </c>
      <c r="G3626" t="s">
        <v>8224</v>
      </c>
      <c r="H3626" t="s">
        <v>8246</v>
      </c>
      <c r="I3626">
        <v>1471977290</v>
      </c>
      <c r="J3626" s="10">
        <f t="shared" si="224"/>
        <v>42605.774189814809</v>
      </c>
      <c r="K3626">
        <v>1466793290</v>
      </c>
      <c r="L3626" s="10">
        <f t="shared" si="225"/>
        <v>42545.774189814809</v>
      </c>
      <c r="M3626" t="b">
        <v>0</v>
      </c>
      <c r="N3626">
        <v>39</v>
      </c>
      <c r="O3626" t="b">
        <v>1</v>
      </c>
      <c r="P3626" t="s">
        <v>8271</v>
      </c>
      <c r="Q3626" s="5">
        <f t="shared" si="226"/>
        <v>1.0493333333333332</v>
      </c>
      <c r="R3626" s="6">
        <f t="shared" si="227"/>
        <v>80.717948717948715</v>
      </c>
      <c r="S3626" t="s">
        <v>8317</v>
      </c>
      <c r="T3626" t="s">
        <v>8318</v>
      </c>
    </row>
    <row r="3627" spans="1:20" ht="57.6" x14ac:dyDescent="0.3">
      <c r="A3627">
        <v>3625</v>
      </c>
      <c r="B3627" s="3" t="s">
        <v>3623</v>
      </c>
      <c r="C3627" s="3" t="s">
        <v>7735</v>
      </c>
      <c r="D3627">
        <v>3000</v>
      </c>
      <c r="E3627">
        <v>3080</v>
      </c>
      <c r="F3627" t="s">
        <v>8219</v>
      </c>
      <c r="G3627" t="s">
        <v>8225</v>
      </c>
      <c r="H3627" t="s">
        <v>8247</v>
      </c>
      <c r="I3627">
        <v>1435851577</v>
      </c>
      <c r="J3627" s="10">
        <f t="shared" si="224"/>
        <v>42187.652511574073</v>
      </c>
      <c r="K3627">
        <v>1433259577</v>
      </c>
      <c r="L3627" s="10">
        <f t="shared" si="225"/>
        <v>42157.652511574073</v>
      </c>
      <c r="M3627" t="b">
        <v>0</v>
      </c>
      <c r="N3627">
        <v>78</v>
      </c>
      <c r="O3627" t="b">
        <v>1</v>
      </c>
      <c r="P3627" t="s">
        <v>8271</v>
      </c>
      <c r="Q3627" s="5">
        <f t="shared" si="226"/>
        <v>1.0266666666666666</v>
      </c>
      <c r="R3627" s="6">
        <f t="shared" si="227"/>
        <v>39.487179487179489</v>
      </c>
      <c r="S3627" t="s">
        <v>8317</v>
      </c>
      <c r="T3627" t="s">
        <v>8318</v>
      </c>
    </row>
    <row r="3628" spans="1:20" ht="43.2" x14ac:dyDescent="0.3">
      <c r="A3628">
        <v>3626</v>
      </c>
      <c r="B3628" s="3" t="s">
        <v>3624</v>
      </c>
      <c r="C3628" s="3" t="s">
        <v>7736</v>
      </c>
      <c r="D3628">
        <v>4000</v>
      </c>
      <c r="E3628">
        <v>4073</v>
      </c>
      <c r="F3628" t="s">
        <v>8219</v>
      </c>
      <c r="G3628" t="s">
        <v>8225</v>
      </c>
      <c r="H3628" t="s">
        <v>8247</v>
      </c>
      <c r="I3628">
        <v>1408204857</v>
      </c>
      <c r="J3628" s="10">
        <f t="shared" si="224"/>
        <v>41867.667326388888</v>
      </c>
      <c r="K3628">
        <v>1406390457</v>
      </c>
      <c r="L3628" s="10">
        <f t="shared" si="225"/>
        <v>41846.667326388888</v>
      </c>
      <c r="M3628" t="b">
        <v>0</v>
      </c>
      <c r="N3628">
        <v>48</v>
      </c>
      <c r="O3628" t="b">
        <v>1</v>
      </c>
      <c r="P3628" t="s">
        <v>8271</v>
      </c>
      <c r="Q3628" s="5">
        <f t="shared" si="226"/>
        <v>1.0182500000000001</v>
      </c>
      <c r="R3628" s="6">
        <f t="shared" si="227"/>
        <v>84.854166666666671</v>
      </c>
      <c r="S3628" t="s">
        <v>8317</v>
      </c>
      <c r="T3628" t="s">
        <v>8318</v>
      </c>
    </row>
    <row r="3629" spans="1:20" ht="43.2" x14ac:dyDescent="0.3">
      <c r="A3629">
        <v>3627</v>
      </c>
      <c r="B3629" s="3" t="s">
        <v>3625</v>
      </c>
      <c r="C3629" s="3" t="s">
        <v>7737</v>
      </c>
      <c r="D3629">
        <v>2000</v>
      </c>
      <c r="E3629">
        <v>2000</v>
      </c>
      <c r="F3629" t="s">
        <v>8219</v>
      </c>
      <c r="G3629" t="s">
        <v>8224</v>
      </c>
      <c r="H3629" t="s">
        <v>8246</v>
      </c>
      <c r="I3629">
        <v>1463803140</v>
      </c>
      <c r="J3629" s="10">
        <f t="shared" si="224"/>
        <v>42511.165972222225</v>
      </c>
      <c r="K3629">
        <v>1459446487</v>
      </c>
      <c r="L3629" s="10">
        <f t="shared" si="225"/>
        <v>42460.741747685184</v>
      </c>
      <c r="M3629" t="b">
        <v>0</v>
      </c>
      <c r="N3629">
        <v>29</v>
      </c>
      <c r="O3629" t="b">
        <v>1</v>
      </c>
      <c r="P3629" t="s">
        <v>8271</v>
      </c>
      <c r="Q3629" s="5">
        <f t="shared" si="226"/>
        <v>1</v>
      </c>
      <c r="R3629" s="6">
        <f t="shared" si="227"/>
        <v>68.965517241379317</v>
      </c>
      <c r="S3629" t="s">
        <v>8317</v>
      </c>
      <c r="T3629" t="s">
        <v>8318</v>
      </c>
    </row>
    <row r="3630" spans="1:20" ht="43.2" x14ac:dyDescent="0.3">
      <c r="A3630">
        <v>3628</v>
      </c>
      <c r="B3630" s="3" t="s">
        <v>3626</v>
      </c>
      <c r="C3630" s="3" t="s">
        <v>7738</v>
      </c>
      <c r="D3630">
        <v>100000</v>
      </c>
      <c r="E3630">
        <v>0</v>
      </c>
      <c r="F3630" t="s">
        <v>8221</v>
      </c>
      <c r="G3630" t="s">
        <v>8224</v>
      </c>
      <c r="H3630" t="s">
        <v>8246</v>
      </c>
      <c r="I3630">
        <v>1450040396</v>
      </c>
      <c r="J3630" s="10">
        <f t="shared" si="224"/>
        <v>42351.874953703707</v>
      </c>
      <c r="K3630">
        <v>1444852796</v>
      </c>
      <c r="L3630" s="10">
        <f t="shared" si="225"/>
        <v>42291.833287037036</v>
      </c>
      <c r="M3630" t="b">
        <v>0</v>
      </c>
      <c r="N3630">
        <v>0</v>
      </c>
      <c r="O3630" t="b">
        <v>0</v>
      </c>
      <c r="P3630" t="s">
        <v>8305</v>
      </c>
      <c r="Q3630" s="5">
        <f t="shared" si="226"/>
        <v>0</v>
      </c>
      <c r="R3630" s="6" t="e">
        <f t="shared" si="227"/>
        <v>#DIV/0!</v>
      </c>
      <c r="S3630" t="s">
        <v>8317</v>
      </c>
      <c r="T3630" t="s">
        <v>8359</v>
      </c>
    </row>
    <row r="3631" spans="1:20" ht="57.6" x14ac:dyDescent="0.3">
      <c r="A3631">
        <v>3629</v>
      </c>
      <c r="B3631" s="3" t="s">
        <v>3627</v>
      </c>
      <c r="C3631" s="3" t="s">
        <v>7739</v>
      </c>
      <c r="D3631">
        <v>1000000</v>
      </c>
      <c r="E3631">
        <v>2</v>
      </c>
      <c r="F3631" t="s">
        <v>8221</v>
      </c>
      <c r="G3631" t="s">
        <v>8224</v>
      </c>
      <c r="H3631" t="s">
        <v>8246</v>
      </c>
      <c r="I3631">
        <v>1462467600</v>
      </c>
      <c r="J3631" s="10">
        <f t="shared" si="224"/>
        <v>42495.708333333328</v>
      </c>
      <c r="K3631">
        <v>1457403364</v>
      </c>
      <c r="L3631" s="10">
        <f t="shared" si="225"/>
        <v>42437.094490740739</v>
      </c>
      <c r="M3631" t="b">
        <v>0</v>
      </c>
      <c r="N3631">
        <v>2</v>
      </c>
      <c r="O3631" t="b">
        <v>0</v>
      </c>
      <c r="P3631" t="s">
        <v>8305</v>
      </c>
      <c r="Q3631" s="5">
        <f t="shared" si="226"/>
        <v>1.9999999999999999E-6</v>
      </c>
      <c r="R3631" s="6">
        <f t="shared" si="227"/>
        <v>1</v>
      </c>
      <c r="S3631" t="s">
        <v>8317</v>
      </c>
      <c r="T3631" t="s">
        <v>8359</v>
      </c>
    </row>
    <row r="3632" spans="1:20" ht="43.2" x14ac:dyDescent="0.3">
      <c r="A3632">
        <v>3630</v>
      </c>
      <c r="B3632" s="3" t="s">
        <v>3628</v>
      </c>
      <c r="C3632" s="3" t="s">
        <v>7740</v>
      </c>
      <c r="D3632">
        <v>3000</v>
      </c>
      <c r="E3632">
        <v>1</v>
      </c>
      <c r="F3632" t="s">
        <v>8221</v>
      </c>
      <c r="G3632" t="s">
        <v>8225</v>
      </c>
      <c r="H3632" t="s">
        <v>8247</v>
      </c>
      <c r="I3632">
        <v>1417295990</v>
      </c>
      <c r="J3632" s="10">
        <f t="shared" si="224"/>
        <v>41972.888773148152</v>
      </c>
      <c r="K3632">
        <v>1414700390</v>
      </c>
      <c r="L3632" s="10">
        <f t="shared" si="225"/>
        <v>41942.84710648148</v>
      </c>
      <c r="M3632" t="b">
        <v>0</v>
      </c>
      <c r="N3632">
        <v>1</v>
      </c>
      <c r="O3632" t="b">
        <v>0</v>
      </c>
      <c r="P3632" t="s">
        <v>8305</v>
      </c>
      <c r="Q3632" s="5">
        <f t="shared" si="226"/>
        <v>3.3333333333333332E-4</v>
      </c>
      <c r="R3632" s="6">
        <f t="shared" si="227"/>
        <v>1</v>
      </c>
      <c r="S3632" t="s">
        <v>8317</v>
      </c>
      <c r="T3632" t="s">
        <v>8359</v>
      </c>
    </row>
    <row r="3633" spans="1:20" ht="57.6" x14ac:dyDescent="0.3">
      <c r="A3633">
        <v>3631</v>
      </c>
      <c r="B3633" s="3" t="s">
        <v>3629</v>
      </c>
      <c r="C3633" s="3" t="s">
        <v>7741</v>
      </c>
      <c r="D3633">
        <v>17100</v>
      </c>
      <c r="E3633">
        <v>8725</v>
      </c>
      <c r="F3633" t="s">
        <v>8221</v>
      </c>
      <c r="G3633" t="s">
        <v>8224</v>
      </c>
      <c r="H3633" t="s">
        <v>8246</v>
      </c>
      <c r="I3633">
        <v>1411444740</v>
      </c>
      <c r="J3633" s="10">
        <f t="shared" si="224"/>
        <v>41905.165972222225</v>
      </c>
      <c r="K3633">
        <v>1409335497</v>
      </c>
      <c r="L3633" s="10">
        <f t="shared" si="225"/>
        <v>41880.753437499996</v>
      </c>
      <c r="M3633" t="b">
        <v>0</v>
      </c>
      <c r="N3633">
        <v>59</v>
      </c>
      <c r="O3633" t="b">
        <v>0</v>
      </c>
      <c r="P3633" t="s">
        <v>8305</v>
      </c>
      <c r="Q3633" s="5">
        <f t="shared" si="226"/>
        <v>0.51023391812865493</v>
      </c>
      <c r="R3633" s="6">
        <f t="shared" si="227"/>
        <v>147.88135593220338</v>
      </c>
      <c r="S3633" t="s">
        <v>8317</v>
      </c>
      <c r="T3633" t="s">
        <v>8359</v>
      </c>
    </row>
    <row r="3634" spans="1:20" ht="43.2" x14ac:dyDescent="0.3">
      <c r="A3634">
        <v>3632</v>
      </c>
      <c r="B3634" s="3" t="s">
        <v>3630</v>
      </c>
      <c r="C3634" s="3" t="s">
        <v>7742</v>
      </c>
      <c r="D3634">
        <v>500</v>
      </c>
      <c r="E3634">
        <v>100</v>
      </c>
      <c r="F3634" t="s">
        <v>8221</v>
      </c>
      <c r="G3634" t="s">
        <v>8225</v>
      </c>
      <c r="H3634" t="s">
        <v>8247</v>
      </c>
      <c r="I3634">
        <v>1416781749</v>
      </c>
      <c r="J3634" s="10">
        <f t="shared" si="224"/>
        <v>41966.936909722222</v>
      </c>
      <c r="K3634">
        <v>1415053749</v>
      </c>
      <c r="L3634" s="10">
        <f t="shared" si="225"/>
        <v>41946.936909722222</v>
      </c>
      <c r="M3634" t="b">
        <v>0</v>
      </c>
      <c r="N3634">
        <v>1</v>
      </c>
      <c r="O3634" t="b">
        <v>0</v>
      </c>
      <c r="P3634" t="s">
        <v>8305</v>
      </c>
      <c r="Q3634" s="5">
        <f t="shared" si="226"/>
        <v>0.2</v>
      </c>
      <c r="R3634" s="6">
        <f t="shared" si="227"/>
        <v>100</v>
      </c>
      <c r="S3634" t="s">
        <v>8317</v>
      </c>
      <c r="T3634" t="s">
        <v>8359</v>
      </c>
    </row>
    <row r="3635" spans="1:20" ht="43.2" x14ac:dyDescent="0.3">
      <c r="A3635">
        <v>3633</v>
      </c>
      <c r="B3635" s="3" t="s">
        <v>3631</v>
      </c>
      <c r="C3635" s="3" t="s">
        <v>7743</v>
      </c>
      <c r="D3635">
        <v>5000</v>
      </c>
      <c r="E3635">
        <v>1762</v>
      </c>
      <c r="F3635" t="s">
        <v>8221</v>
      </c>
      <c r="G3635" t="s">
        <v>8224</v>
      </c>
      <c r="H3635" t="s">
        <v>8246</v>
      </c>
      <c r="I3635">
        <v>1479517200</v>
      </c>
      <c r="J3635" s="10">
        <f t="shared" si="224"/>
        <v>42693.041666666672</v>
      </c>
      <c r="K3635">
        <v>1475765867</v>
      </c>
      <c r="L3635" s="10">
        <f t="shared" si="225"/>
        <v>42649.623460648145</v>
      </c>
      <c r="M3635" t="b">
        <v>0</v>
      </c>
      <c r="N3635">
        <v>31</v>
      </c>
      <c r="O3635" t="b">
        <v>0</v>
      </c>
      <c r="P3635" t="s">
        <v>8305</v>
      </c>
      <c r="Q3635" s="5">
        <f t="shared" si="226"/>
        <v>0.35239999999999999</v>
      </c>
      <c r="R3635" s="6">
        <f t="shared" si="227"/>
        <v>56.838709677419352</v>
      </c>
      <c r="S3635" t="s">
        <v>8317</v>
      </c>
      <c r="T3635" t="s">
        <v>8359</v>
      </c>
    </row>
    <row r="3636" spans="1:20" ht="43.2" x14ac:dyDescent="0.3">
      <c r="A3636">
        <v>3634</v>
      </c>
      <c r="B3636" s="3" t="s">
        <v>3632</v>
      </c>
      <c r="C3636" s="3" t="s">
        <v>7744</v>
      </c>
      <c r="D3636">
        <v>75000</v>
      </c>
      <c r="E3636">
        <v>3185</v>
      </c>
      <c r="F3636" t="s">
        <v>8221</v>
      </c>
      <c r="G3636" t="s">
        <v>8229</v>
      </c>
      <c r="H3636" t="s">
        <v>8251</v>
      </c>
      <c r="I3636">
        <v>1484366340</v>
      </c>
      <c r="J3636" s="10">
        <f t="shared" si="224"/>
        <v>42749.165972222225</v>
      </c>
      <c r="K3636">
        <v>1480219174</v>
      </c>
      <c r="L3636" s="10">
        <f t="shared" si="225"/>
        <v>42701.166365740741</v>
      </c>
      <c r="M3636" t="b">
        <v>0</v>
      </c>
      <c r="N3636">
        <v>18</v>
      </c>
      <c r="O3636" t="b">
        <v>0</v>
      </c>
      <c r="P3636" t="s">
        <v>8305</v>
      </c>
      <c r="Q3636" s="5">
        <f t="shared" si="226"/>
        <v>4.2466666666666666E-2</v>
      </c>
      <c r="R3636" s="6">
        <f t="shared" si="227"/>
        <v>176.94444444444446</v>
      </c>
      <c r="S3636" t="s">
        <v>8317</v>
      </c>
      <c r="T3636" t="s">
        <v>8359</v>
      </c>
    </row>
    <row r="3637" spans="1:20" ht="28.8" x14ac:dyDescent="0.3">
      <c r="A3637">
        <v>3635</v>
      </c>
      <c r="B3637" s="3" t="s">
        <v>3633</v>
      </c>
      <c r="C3637" s="3" t="s">
        <v>7745</v>
      </c>
      <c r="D3637">
        <v>3500</v>
      </c>
      <c r="E3637">
        <v>1276</v>
      </c>
      <c r="F3637" t="s">
        <v>8221</v>
      </c>
      <c r="G3637" t="s">
        <v>8224</v>
      </c>
      <c r="H3637" t="s">
        <v>8246</v>
      </c>
      <c r="I3637">
        <v>1461186676</v>
      </c>
      <c r="J3637" s="10">
        <f t="shared" si="224"/>
        <v>42480.88282407407</v>
      </c>
      <c r="K3637">
        <v>1458594676</v>
      </c>
      <c r="L3637" s="10">
        <f t="shared" si="225"/>
        <v>42450.88282407407</v>
      </c>
      <c r="M3637" t="b">
        <v>0</v>
      </c>
      <c r="N3637">
        <v>10</v>
      </c>
      <c r="O3637" t="b">
        <v>0</v>
      </c>
      <c r="P3637" t="s">
        <v>8305</v>
      </c>
      <c r="Q3637" s="5">
        <f t="shared" si="226"/>
        <v>0.36457142857142855</v>
      </c>
      <c r="R3637" s="6">
        <f t="shared" si="227"/>
        <v>127.6</v>
      </c>
      <c r="S3637" t="s">
        <v>8317</v>
      </c>
      <c r="T3637" t="s">
        <v>8359</v>
      </c>
    </row>
    <row r="3638" spans="1:20" ht="43.2" x14ac:dyDescent="0.3">
      <c r="A3638">
        <v>3636</v>
      </c>
      <c r="B3638" s="3" t="s">
        <v>3634</v>
      </c>
      <c r="C3638" s="3" t="s">
        <v>7746</v>
      </c>
      <c r="D3638">
        <v>150000</v>
      </c>
      <c r="E3638">
        <v>0</v>
      </c>
      <c r="F3638" t="s">
        <v>8221</v>
      </c>
      <c r="G3638" t="s">
        <v>8224</v>
      </c>
      <c r="H3638" t="s">
        <v>8246</v>
      </c>
      <c r="I3638">
        <v>1442248829</v>
      </c>
      <c r="J3638" s="10">
        <f t="shared" si="224"/>
        <v>42261.694780092599</v>
      </c>
      <c r="K3638">
        <v>1439224829</v>
      </c>
      <c r="L3638" s="10">
        <f t="shared" si="225"/>
        <v>42226.694780092599</v>
      </c>
      <c r="M3638" t="b">
        <v>0</v>
      </c>
      <c r="N3638">
        <v>0</v>
      </c>
      <c r="O3638" t="b">
        <v>0</v>
      </c>
      <c r="P3638" t="s">
        <v>8305</v>
      </c>
      <c r="Q3638" s="5">
        <f t="shared" si="226"/>
        <v>0</v>
      </c>
      <c r="R3638" s="6" t="e">
        <f t="shared" si="227"/>
        <v>#DIV/0!</v>
      </c>
      <c r="S3638" t="s">
        <v>8317</v>
      </c>
      <c r="T3638" t="s">
        <v>8359</v>
      </c>
    </row>
    <row r="3639" spans="1:20" ht="57.6" x14ac:dyDescent="0.3">
      <c r="A3639">
        <v>3637</v>
      </c>
      <c r="B3639" s="3" t="s">
        <v>3635</v>
      </c>
      <c r="C3639" s="3" t="s">
        <v>7747</v>
      </c>
      <c r="D3639">
        <v>3000</v>
      </c>
      <c r="E3639">
        <v>926</v>
      </c>
      <c r="F3639" t="s">
        <v>8221</v>
      </c>
      <c r="G3639" t="s">
        <v>8224</v>
      </c>
      <c r="H3639" t="s">
        <v>8246</v>
      </c>
      <c r="I3639">
        <v>1420130935</v>
      </c>
      <c r="J3639" s="10">
        <f t="shared" si="224"/>
        <v>42005.700636574074</v>
      </c>
      <c r="K3639">
        <v>1417538935</v>
      </c>
      <c r="L3639" s="10">
        <f t="shared" si="225"/>
        <v>41975.700636574074</v>
      </c>
      <c r="M3639" t="b">
        <v>0</v>
      </c>
      <c r="N3639">
        <v>14</v>
      </c>
      <c r="O3639" t="b">
        <v>0</v>
      </c>
      <c r="P3639" t="s">
        <v>8305</v>
      </c>
      <c r="Q3639" s="5">
        <f t="shared" si="226"/>
        <v>0.30866666666666664</v>
      </c>
      <c r="R3639" s="6">
        <f t="shared" si="227"/>
        <v>66.142857142857139</v>
      </c>
      <c r="S3639" t="s">
        <v>8317</v>
      </c>
      <c r="T3639" t="s">
        <v>8359</v>
      </c>
    </row>
    <row r="3640" spans="1:20" ht="28.8" x14ac:dyDescent="0.3">
      <c r="A3640">
        <v>3638</v>
      </c>
      <c r="B3640" s="3" t="s">
        <v>3636</v>
      </c>
      <c r="C3640" s="3" t="s">
        <v>7748</v>
      </c>
      <c r="D3640">
        <v>3300</v>
      </c>
      <c r="E3640">
        <v>216</v>
      </c>
      <c r="F3640" t="s">
        <v>8221</v>
      </c>
      <c r="G3640" t="s">
        <v>8229</v>
      </c>
      <c r="H3640" t="s">
        <v>8251</v>
      </c>
      <c r="I3640">
        <v>1429456132</v>
      </c>
      <c r="J3640" s="10">
        <f t="shared" si="224"/>
        <v>42113.631157407406</v>
      </c>
      <c r="K3640">
        <v>1424275732</v>
      </c>
      <c r="L3640" s="10">
        <f t="shared" si="225"/>
        <v>42053.672824074078</v>
      </c>
      <c r="M3640" t="b">
        <v>0</v>
      </c>
      <c r="N3640">
        <v>2</v>
      </c>
      <c r="O3640" t="b">
        <v>0</v>
      </c>
      <c r="P3640" t="s">
        <v>8305</v>
      </c>
      <c r="Q3640" s="5">
        <f t="shared" si="226"/>
        <v>6.545454545454546E-2</v>
      </c>
      <c r="R3640" s="6">
        <f t="shared" si="227"/>
        <v>108</v>
      </c>
      <c r="S3640" t="s">
        <v>8317</v>
      </c>
      <c r="T3640" t="s">
        <v>8359</v>
      </c>
    </row>
    <row r="3641" spans="1:20" ht="43.2" x14ac:dyDescent="0.3">
      <c r="A3641">
        <v>3639</v>
      </c>
      <c r="B3641" s="3" t="s">
        <v>3637</v>
      </c>
      <c r="C3641" s="3" t="s">
        <v>7749</v>
      </c>
      <c r="D3641">
        <v>25000</v>
      </c>
      <c r="E3641">
        <v>1</v>
      </c>
      <c r="F3641" t="s">
        <v>8221</v>
      </c>
      <c r="G3641" t="s">
        <v>8224</v>
      </c>
      <c r="H3641" t="s">
        <v>8246</v>
      </c>
      <c r="I3641">
        <v>1475853060</v>
      </c>
      <c r="J3641" s="10">
        <f t="shared" si="224"/>
        <v>42650.632638888885</v>
      </c>
      <c r="K3641">
        <v>1470672906</v>
      </c>
      <c r="L3641" s="10">
        <f t="shared" si="225"/>
        <v>42590.677152777775</v>
      </c>
      <c r="M3641" t="b">
        <v>0</v>
      </c>
      <c r="N3641">
        <v>1</v>
      </c>
      <c r="O3641" t="b">
        <v>0</v>
      </c>
      <c r="P3641" t="s">
        <v>8305</v>
      </c>
      <c r="Q3641" s="5">
        <f t="shared" si="226"/>
        <v>4.0000000000000003E-5</v>
      </c>
      <c r="R3641" s="6">
        <f t="shared" si="227"/>
        <v>1</v>
      </c>
      <c r="S3641" t="s">
        <v>8317</v>
      </c>
      <c r="T3641" t="s">
        <v>8359</v>
      </c>
    </row>
    <row r="3642" spans="1:20" ht="72" x14ac:dyDescent="0.3">
      <c r="A3642">
        <v>3640</v>
      </c>
      <c r="B3642" s="3" t="s">
        <v>3638</v>
      </c>
      <c r="C3642" s="3" t="s">
        <v>7750</v>
      </c>
      <c r="D3642">
        <v>1000</v>
      </c>
      <c r="E3642">
        <v>55</v>
      </c>
      <c r="F3642" t="s">
        <v>8221</v>
      </c>
      <c r="G3642" t="s">
        <v>8224</v>
      </c>
      <c r="H3642" t="s">
        <v>8246</v>
      </c>
      <c r="I3642">
        <v>1431283530</v>
      </c>
      <c r="J3642" s="10">
        <f t="shared" si="224"/>
        <v>42134.781597222223</v>
      </c>
      <c r="K3642">
        <v>1428691530</v>
      </c>
      <c r="L3642" s="10">
        <f t="shared" si="225"/>
        <v>42104.781597222223</v>
      </c>
      <c r="M3642" t="b">
        <v>0</v>
      </c>
      <c r="N3642">
        <v>3</v>
      </c>
      <c r="O3642" t="b">
        <v>0</v>
      </c>
      <c r="P3642" t="s">
        <v>8305</v>
      </c>
      <c r="Q3642" s="5">
        <f t="shared" si="226"/>
        <v>5.5E-2</v>
      </c>
      <c r="R3642" s="6">
        <f t="shared" si="227"/>
        <v>18.333333333333332</v>
      </c>
      <c r="S3642" t="s">
        <v>8317</v>
      </c>
      <c r="T3642" t="s">
        <v>8359</v>
      </c>
    </row>
    <row r="3643" spans="1:20" ht="43.2" x14ac:dyDescent="0.3">
      <c r="A3643">
        <v>3641</v>
      </c>
      <c r="B3643" s="3" t="s">
        <v>3639</v>
      </c>
      <c r="C3643" s="3" t="s">
        <v>7751</v>
      </c>
      <c r="D3643">
        <v>3000</v>
      </c>
      <c r="E3643">
        <v>0</v>
      </c>
      <c r="F3643" t="s">
        <v>8221</v>
      </c>
      <c r="G3643" t="s">
        <v>8224</v>
      </c>
      <c r="H3643" t="s">
        <v>8246</v>
      </c>
      <c r="I3643">
        <v>1412485200</v>
      </c>
      <c r="J3643" s="10">
        <f t="shared" si="224"/>
        <v>41917.208333333336</v>
      </c>
      <c r="K3643">
        <v>1410966179</v>
      </c>
      <c r="L3643" s="10">
        <f t="shared" si="225"/>
        <v>41899.627071759263</v>
      </c>
      <c r="M3643" t="b">
        <v>0</v>
      </c>
      <c r="N3643">
        <v>0</v>
      </c>
      <c r="O3643" t="b">
        <v>0</v>
      </c>
      <c r="P3643" t="s">
        <v>8305</v>
      </c>
      <c r="Q3643" s="5">
        <f t="shared" si="226"/>
        <v>0</v>
      </c>
      <c r="R3643" s="6" t="e">
        <f t="shared" si="227"/>
        <v>#DIV/0!</v>
      </c>
      <c r="S3643" t="s">
        <v>8317</v>
      </c>
      <c r="T3643" t="s">
        <v>8359</v>
      </c>
    </row>
    <row r="3644" spans="1:20" ht="57.6" x14ac:dyDescent="0.3">
      <c r="A3644">
        <v>3642</v>
      </c>
      <c r="B3644" s="3" t="s">
        <v>3640</v>
      </c>
      <c r="C3644" s="3" t="s">
        <v>7752</v>
      </c>
      <c r="D3644">
        <v>700</v>
      </c>
      <c r="E3644">
        <v>15</v>
      </c>
      <c r="F3644" t="s">
        <v>8221</v>
      </c>
      <c r="G3644" t="s">
        <v>8236</v>
      </c>
      <c r="H3644" t="s">
        <v>8249</v>
      </c>
      <c r="I3644">
        <v>1448902800</v>
      </c>
      <c r="J3644" s="10">
        <f t="shared" si="224"/>
        <v>42338.708333333328</v>
      </c>
      <c r="K3644">
        <v>1445369727</v>
      </c>
      <c r="L3644" s="10">
        <f t="shared" si="225"/>
        <v>42297.816284722227</v>
      </c>
      <c r="M3644" t="b">
        <v>0</v>
      </c>
      <c r="N3644">
        <v>2</v>
      </c>
      <c r="O3644" t="b">
        <v>0</v>
      </c>
      <c r="P3644" t="s">
        <v>8305</v>
      </c>
      <c r="Q3644" s="5">
        <f t="shared" si="226"/>
        <v>2.1428571428571429E-2</v>
      </c>
      <c r="R3644" s="6">
        <f t="shared" si="227"/>
        <v>7.5</v>
      </c>
      <c r="S3644" t="s">
        <v>8317</v>
      </c>
      <c r="T3644" t="s">
        <v>8359</v>
      </c>
    </row>
    <row r="3645" spans="1:20" ht="43.2" x14ac:dyDescent="0.3">
      <c r="A3645">
        <v>3643</v>
      </c>
      <c r="B3645" s="3" t="s">
        <v>3641</v>
      </c>
      <c r="C3645" s="3" t="s">
        <v>7753</v>
      </c>
      <c r="D3645">
        <v>25000</v>
      </c>
      <c r="E3645">
        <v>0</v>
      </c>
      <c r="F3645" t="s">
        <v>8221</v>
      </c>
      <c r="G3645" t="s">
        <v>8224</v>
      </c>
      <c r="H3645" t="s">
        <v>8246</v>
      </c>
      <c r="I3645">
        <v>1447734439</v>
      </c>
      <c r="J3645" s="10">
        <f t="shared" si="224"/>
        <v>42325.185636574075</v>
      </c>
      <c r="K3645">
        <v>1444274839</v>
      </c>
      <c r="L3645" s="10">
        <f t="shared" si="225"/>
        <v>42285.143969907411</v>
      </c>
      <c r="M3645" t="b">
        <v>0</v>
      </c>
      <c r="N3645">
        <v>0</v>
      </c>
      <c r="O3645" t="b">
        <v>0</v>
      </c>
      <c r="P3645" t="s">
        <v>8305</v>
      </c>
      <c r="Q3645" s="5">
        <f t="shared" si="226"/>
        <v>0</v>
      </c>
      <c r="R3645" s="6" t="e">
        <f t="shared" si="227"/>
        <v>#DIV/0!</v>
      </c>
      <c r="S3645" t="s">
        <v>8317</v>
      </c>
      <c r="T3645" t="s">
        <v>8359</v>
      </c>
    </row>
    <row r="3646" spans="1:20" ht="43.2" x14ac:dyDescent="0.3">
      <c r="A3646">
        <v>3644</v>
      </c>
      <c r="B3646" s="3" t="s">
        <v>3642</v>
      </c>
      <c r="C3646" s="3" t="s">
        <v>7754</v>
      </c>
      <c r="D3646">
        <v>5000</v>
      </c>
      <c r="E3646">
        <v>821</v>
      </c>
      <c r="F3646" t="s">
        <v>8221</v>
      </c>
      <c r="G3646" t="s">
        <v>8224</v>
      </c>
      <c r="H3646" t="s">
        <v>8246</v>
      </c>
      <c r="I3646">
        <v>1457413140</v>
      </c>
      <c r="J3646" s="10">
        <f t="shared" si="224"/>
        <v>42437.207638888889</v>
      </c>
      <c r="K3646">
        <v>1454996887</v>
      </c>
      <c r="L3646" s="10">
        <f t="shared" si="225"/>
        <v>42409.241747685184</v>
      </c>
      <c r="M3646" t="b">
        <v>0</v>
      </c>
      <c r="N3646">
        <v>12</v>
      </c>
      <c r="O3646" t="b">
        <v>0</v>
      </c>
      <c r="P3646" t="s">
        <v>8305</v>
      </c>
      <c r="Q3646" s="5">
        <f t="shared" si="226"/>
        <v>0.16420000000000001</v>
      </c>
      <c r="R3646" s="6">
        <f t="shared" si="227"/>
        <v>68.416666666666671</v>
      </c>
      <c r="S3646" t="s">
        <v>8317</v>
      </c>
      <c r="T3646" t="s">
        <v>8359</v>
      </c>
    </row>
    <row r="3647" spans="1:20" ht="43.2" x14ac:dyDescent="0.3">
      <c r="A3647">
        <v>3645</v>
      </c>
      <c r="B3647" s="3" t="s">
        <v>3643</v>
      </c>
      <c r="C3647" s="3" t="s">
        <v>7755</v>
      </c>
      <c r="D3647">
        <v>1000</v>
      </c>
      <c r="E3647">
        <v>1</v>
      </c>
      <c r="F3647" t="s">
        <v>8221</v>
      </c>
      <c r="G3647" t="s">
        <v>8229</v>
      </c>
      <c r="H3647" t="s">
        <v>8251</v>
      </c>
      <c r="I3647">
        <v>1479773838</v>
      </c>
      <c r="J3647" s="10">
        <f t="shared" si="224"/>
        <v>42696.012013888889</v>
      </c>
      <c r="K3647">
        <v>1477178238</v>
      </c>
      <c r="L3647" s="10">
        <f t="shared" si="225"/>
        <v>42665.970347222217</v>
      </c>
      <c r="M3647" t="b">
        <v>0</v>
      </c>
      <c r="N3647">
        <v>1</v>
      </c>
      <c r="O3647" t="b">
        <v>0</v>
      </c>
      <c r="P3647" t="s">
        <v>8305</v>
      </c>
      <c r="Q3647" s="5">
        <f t="shared" si="226"/>
        <v>1E-3</v>
      </c>
      <c r="R3647" s="6">
        <f t="shared" si="227"/>
        <v>1</v>
      </c>
      <c r="S3647" t="s">
        <v>8317</v>
      </c>
      <c r="T3647" t="s">
        <v>8359</v>
      </c>
    </row>
    <row r="3648" spans="1:20" ht="43.2" x14ac:dyDescent="0.3">
      <c r="A3648">
        <v>3646</v>
      </c>
      <c r="B3648" s="3" t="s">
        <v>3644</v>
      </c>
      <c r="C3648" s="3" t="s">
        <v>7756</v>
      </c>
      <c r="D3648">
        <v>10000</v>
      </c>
      <c r="E3648">
        <v>481</v>
      </c>
      <c r="F3648" t="s">
        <v>8221</v>
      </c>
      <c r="G3648" t="s">
        <v>8224</v>
      </c>
      <c r="H3648" t="s">
        <v>8246</v>
      </c>
      <c r="I3648">
        <v>1434497400</v>
      </c>
      <c r="J3648" s="10">
        <f t="shared" si="224"/>
        <v>42171.979166666672</v>
      </c>
      <c r="K3648">
        <v>1431770802</v>
      </c>
      <c r="L3648" s="10">
        <f t="shared" si="225"/>
        <v>42140.421319444446</v>
      </c>
      <c r="M3648" t="b">
        <v>0</v>
      </c>
      <c r="N3648">
        <v>8</v>
      </c>
      <c r="O3648" t="b">
        <v>0</v>
      </c>
      <c r="P3648" t="s">
        <v>8305</v>
      </c>
      <c r="Q3648" s="5">
        <f t="shared" si="226"/>
        <v>4.8099999999999997E-2</v>
      </c>
      <c r="R3648" s="6">
        <f t="shared" si="227"/>
        <v>60.125</v>
      </c>
      <c r="S3648" t="s">
        <v>8317</v>
      </c>
      <c r="T3648" t="s">
        <v>8359</v>
      </c>
    </row>
    <row r="3649" spans="1:20" ht="43.2" x14ac:dyDescent="0.3">
      <c r="A3649">
        <v>3647</v>
      </c>
      <c r="B3649" s="3" t="s">
        <v>3645</v>
      </c>
      <c r="C3649" s="3" t="s">
        <v>7757</v>
      </c>
      <c r="D3649">
        <v>500</v>
      </c>
      <c r="E3649">
        <v>30</v>
      </c>
      <c r="F3649" t="s">
        <v>8221</v>
      </c>
      <c r="G3649" t="s">
        <v>8225</v>
      </c>
      <c r="H3649" t="s">
        <v>8247</v>
      </c>
      <c r="I3649">
        <v>1475258327</v>
      </c>
      <c r="J3649" s="10">
        <f t="shared" si="224"/>
        <v>42643.749155092592</v>
      </c>
      <c r="K3649">
        <v>1471370327</v>
      </c>
      <c r="L3649" s="10">
        <f t="shared" si="225"/>
        <v>42598.749155092592</v>
      </c>
      <c r="M3649" t="b">
        <v>0</v>
      </c>
      <c r="N3649">
        <v>2</v>
      </c>
      <c r="O3649" t="b">
        <v>0</v>
      </c>
      <c r="P3649" t="s">
        <v>8305</v>
      </c>
      <c r="Q3649" s="5">
        <f t="shared" si="226"/>
        <v>0.06</v>
      </c>
      <c r="R3649" s="6">
        <f t="shared" si="227"/>
        <v>15</v>
      </c>
      <c r="S3649" t="s">
        <v>8317</v>
      </c>
      <c r="T3649" t="s">
        <v>8359</v>
      </c>
    </row>
    <row r="3650" spans="1:20" ht="28.8" x14ac:dyDescent="0.3">
      <c r="A3650">
        <v>3648</v>
      </c>
      <c r="B3650" s="3" t="s">
        <v>3646</v>
      </c>
      <c r="C3650" s="3" t="s">
        <v>7758</v>
      </c>
      <c r="D3650">
        <v>40000</v>
      </c>
      <c r="E3650">
        <v>40153</v>
      </c>
      <c r="F3650" t="s">
        <v>8219</v>
      </c>
      <c r="G3650" t="s">
        <v>8224</v>
      </c>
      <c r="H3650" t="s">
        <v>8246</v>
      </c>
      <c r="I3650">
        <v>1412492445</v>
      </c>
      <c r="J3650" s="10">
        <f t="shared" si="224"/>
        <v>41917.292187500003</v>
      </c>
      <c r="K3650">
        <v>1409900445</v>
      </c>
      <c r="L3650" s="10">
        <f t="shared" si="225"/>
        <v>41887.292187500003</v>
      </c>
      <c r="M3650" t="b">
        <v>0</v>
      </c>
      <c r="N3650">
        <v>73</v>
      </c>
      <c r="O3650" t="b">
        <v>1</v>
      </c>
      <c r="P3650" t="s">
        <v>8271</v>
      </c>
      <c r="Q3650" s="5">
        <f t="shared" si="226"/>
        <v>1.003825</v>
      </c>
      <c r="R3650" s="6">
        <f t="shared" si="227"/>
        <v>550.04109589041093</v>
      </c>
      <c r="S3650" t="s">
        <v>8317</v>
      </c>
      <c r="T3650" t="s">
        <v>8318</v>
      </c>
    </row>
    <row r="3651" spans="1:20" ht="43.2" x14ac:dyDescent="0.3">
      <c r="A3651">
        <v>3649</v>
      </c>
      <c r="B3651" s="3" t="s">
        <v>3647</v>
      </c>
      <c r="C3651" s="3" t="s">
        <v>7759</v>
      </c>
      <c r="D3651">
        <v>750</v>
      </c>
      <c r="E3651">
        <v>780</v>
      </c>
      <c r="F3651" t="s">
        <v>8219</v>
      </c>
      <c r="G3651" t="s">
        <v>8229</v>
      </c>
      <c r="H3651" t="s">
        <v>8251</v>
      </c>
      <c r="I3651">
        <v>1402938394</v>
      </c>
      <c r="J3651" s="10">
        <f t="shared" ref="J3651:J3714" si="228">(((I3651/60)/60)/24)+DATE(1970,1,1)</f>
        <v>41806.712893518517</v>
      </c>
      <c r="K3651">
        <v>1400691994</v>
      </c>
      <c r="L3651" s="10">
        <f t="shared" ref="L3651:L3714" si="229">(((K3651/60)/60)/24)+DATE(1970,1,1)</f>
        <v>41780.712893518517</v>
      </c>
      <c r="M3651" t="b">
        <v>0</v>
      </c>
      <c r="N3651">
        <v>8</v>
      </c>
      <c r="O3651" t="b">
        <v>1</v>
      </c>
      <c r="P3651" t="s">
        <v>8271</v>
      </c>
      <c r="Q3651" s="5">
        <f t="shared" ref="Q3651:Q3714" si="230">E3651/D3651</f>
        <v>1.04</v>
      </c>
      <c r="R3651" s="6">
        <f t="shared" ref="R3651:R3714" si="231">E3651/N3651</f>
        <v>97.5</v>
      </c>
      <c r="S3651" t="s">
        <v>8317</v>
      </c>
      <c r="T3651" t="s">
        <v>8318</v>
      </c>
    </row>
    <row r="3652" spans="1:20" ht="43.2" x14ac:dyDescent="0.3">
      <c r="A3652">
        <v>3650</v>
      </c>
      <c r="B3652" s="3" t="s">
        <v>3648</v>
      </c>
      <c r="C3652" s="3" t="s">
        <v>7760</v>
      </c>
      <c r="D3652">
        <v>500</v>
      </c>
      <c r="E3652">
        <v>500</v>
      </c>
      <c r="F3652" t="s">
        <v>8219</v>
      </c>
      <c r="G3652" t="s">
        <v>8225</v>
      </c>
      <c r="H3652" t="s">
        <v>8247</v>
      </c>
      <c r="I3652">
        <v>1454412584</v>
      </c>
      <c r="J3652" s="10">
        <f t="shared" si="228"/>
        <v>42402.478981481487</v>
      </c>
      <c r="K3652">
        <v>1452598184</v>
      </c>
      <c r="L3652" s="10">
        <f t="shared" si="229"/>
        <v>42381.478981481487</v>
      </c>
      <c r="M3652" t="b">
        <v>0</v>
      </c>
      <c r="N3652">
        <v>17</v>
      </c>
      <c r="O3652" t="b">
        <v>1</v>
      </c>
      <c r="P3652" t="s">
        <v>8271</v>
      </c>
      <c r="Q3652" s="5">
        <f t="shared" si="230"/>
        <v>1</v>
      </c>
      <c r="R3652" s="6">
        <f t="shared" si="231"/>
        <v>29.411764705882351</v>
      </c>
      <c r="S3652" t="s">
        <v>8317</v>
      </c>
      <c r="T3652" t="s">
        <v>8318</v>
      </c>
    </row>
    <row r="3653" spans="1:20" ht="43.2" x14ac:dyDescent="0.3">
      <c r="A3653">
        <v>3651</v>
      </c>
      <c r="B3653" s="3" t="s">
        <v>3649</v>
      </c>
      <c r="C3653" s="3" t="s">
        <v>7761</v>
      </c>
      <c r="D3653">
        <v>500</v>
      </c>
      <c r="E3653">
        <v>520</v>
      </c>
      <c r="F3653" t="s">
        <v>8219</v>
      </c>
      <c r="G3653" t="s">
        <v>8224</v>
      </c>
      <c r="H3653" t="s">
        <v>8246</v>
      </c>
      <c r="I3653">
        <v>1407686340</v>
      </c>
      <c r="J3653" s="10">
        <f t="shared" si="228"/>
        <v>41861.665972222225</v>
      </c>
      <c r="K3653">
        <v>1404833442</v>
      </c>
      <c r="L3653" s="10">
        <f t="shared" si="229"/>
        <v>41828.646319444444</v>
      </c>
      <c r="M3653" t="b">
        <v>0</v>
      </c>
      <c r="N3653">
        <v>9</v>
      </c>
      <c r="O3653" t="b">
        <v>1</v>
      </c>
      <c r="P3653" t="s">
        <v>8271</v>
      </c>
      <c r="Q3653" s="5">
        <f t="shared" si="230"/>
        <v>1.04</v>
      </c>
      <c r="R3653" s="6">
        <f t="shared" si="231"/>
        <v>57.777777777777779</v>
      </c>
      <c r="S3653" t="s">
        <v>8317</v>
      </c>
      <c r="T3653" t="s">
        <v>8318</v>
      </c>
    </row>
    <row r="3654" spans="1:20" ht="43.2" x14ac:dyDescent="0.3">
      <c r="A3654">
        <v>3652</v>
      </c>
      <c r="B3654" s="3" t="s">
        <v>2867</v>
      </c>
      <c r="C3654" s="3" t="s">
        <v>7762</v>
      </c>
      <c r="D3654">
        <v>300</v>
      </c>
      <c r="E3654">
        <v>752</v>
      </c>
      <c r="F3654" t="s">
        <v>8219</v>
      </c>
      <c r="G3654" t="s">
        <v>8229</v>
      </c>
      <c r="H3654" t="s">
        <v>8251</v>
      </c>
      <c r="I3654">
        <v>1472097540</v>
      </c>
      <c r="J3654" s="10">
        <f t="shared" si="228"/>
        <v>42607.165972222225</v>
      </c>
      <c r="K3654">
        <v>1471188502</v>
      </c>
      <c r="L3654" s="10">
        <f t="shared" si="229"/>
        <v>42596.644699074073</v>
      </c>
      <c r="M3654" t="b">
        <v>0</v>
      </c>
      <c r="N3654">
        <v>17</v>
      </c>
      <c r="O3654" t="b">
        <v>1</v>
      </c>
      <c r="P3654" t="s">
        <v>8271</v>
      </c>
      <c r="Q3654" s="5">
        <f t="shared" si="230"/>
        <v>2.5066666666666668</v>
      </c>
      <c r="R3654" s="6">
        <f t="shared" si="231"/>
        <v>44.235294117647058</v>
      </c>
      <c r="S3654" t="s">
        <v>8317</v>
      </c>
      <c r="T3654" t="s">
        <v>8318</v>
      </c>
    </row>
    <row r="3655" spans="1:20" ht="43.2" x14ac:dyDescent="0.3">
      <c r="A3655">
        <v>3653</v>
      </c>
      <c r="B3655" s="3" t="s">
        <v>3650</v>
      </c>
      <c r="C3655" s="3" t="s">
        <v>7763</v>
      </c>
      <c r="D3655">
        <v>2000</v>
      </c>
      <c r="E3655">
        <v>2010</v>
      </c>
      <c r="F3655" t="s">
        <v>8219</v>
      </c>
      <c r="G3655" t="s">
        <v>8225</v>
      </c>
      <c r="H3655" t="s">
        <v>8247</v>
      </c>
      <c r="I3655">
        <v>1438764207</v>
      </c>
      <c r="J3655" s="10">
        <f t="shared" si="228"/>
        <v>42221.363506944443</v>
      </c>
      <c r="K3655">
        <v>1436172207</v>
      </c>
      <c r="L3655" s="10">
        <f t="shared" si="229"/>
        <v>42191.363506944443</v>
      </c>
      <c r="M3655" t="b">
        <v>0</v>
      </c>
      <c r="N3655">
        <v>33</v>
      </c>
      <c r="O3655" t="b">
        <v>1</v>
      </c>
      <c r="P3655" t="s">
        <v>8271</v>
      </c>
      <c r="Q3655" s="5">
        <f t="shared" si="230"/>
        <v>1.0049999999999999</v>
      </c>
      <c r="R3655" s="6">
        <f t="shared" si="231"/>
        <v>60.909090909090907</v>
      </c>
      <c r="S3655" t="s">
        <v>8317</v>
      </c>
      <c r="T3655" t="s">
        <v>8318</v>
      </c>
    </row>
    <row r="3656" spans="1:20" ht="57.6" x14ac:dyDescent="0.3">
      <c r="A3656">
        <v>3654</v>
      </c>
      <c r="B3656" s="3" t="s">
        <v>3651</v>
      </c>
      <c r="C3656" s="3" t="s">
        <v>7764</v>
      </c>
      <c r="D3656">
        <v>1500</v>
      </c>
      <c r="E3656">
        <v>2616</v>
      </c>
      <c r="F3656" t="s">
        <v>8219</v>
      </c>
      <c r="G3656" t="s">
        <v>8225</v>
      </c>
      <c r="H3656" t="s">
        <v>8247</v>
      </c>
      <c r="I3656">
        <v>1459702800</v>
      </c>
      <c r="J3656" s="10">
        <f t="shared" si="228"/>
        <v>42463.708333333328</v>
      </c>
      <c r="K3656">
        <v>1457690386</v>
      </c>
      <c r="L3656" s="10">
        <f t="shared" si="229"/>
        <v>42440.416504629626</v>
      </c>
      <c r="M3656" t="b">
        <v>0</v>
      </c>
      <c r="N3656">
        <v>38</v>
      </c>
      <c r="O3656" t="b">
        <v>1</v>
      </c>
      <c r="P3656" t="s">
        <v>8271</v>
      </c>
      <c r="Q3656" s="5">
        <f t="shared" si="230"/>
        <v>1.744</v>
      </c>
      <c r="R3656" s="6">
        <f t="shared" si="231"/>
        <v>68.84210526315789</v>
      </c>
      <c r="S3656" t="s">
        <v>8317</v>
      </c>
      <c r="T3656" t="s">
        <v>8318</v>
      </c>
    </row>
    <row r="3657" spans="1:20" ht="57.6" x14ac:dyDescent="0.3">
      <c r="A3657">
        <v>3655</v>
      </c>
      <c r="B3657" s="3" t="s">
        <v>3652</v>
      </c>
      <c r="C3657" s="3" t="s">
        <v>7765</v>
      </c>
      <c r="D3657">
        <v>5000</v>
      </c>
      <c r="E3657">
        <v>5813</v>
      </c>
      <c r="F3657" t="s">
        <v>8219</v>
      </c>
      <c r="G3657" t="s">
        <v>8224</v>
      </c>
      <c r="H3657" t="s">
        <v>8246</v>
      </c>
      <c r="I3657">
        <v>1437202740</v>
      </c>
      <c r="J3657" s="10">
        <f t="shared" si="228"/>
        <v>42203.290972222225</v>
      </c>
      <c r="K3657">
        <v>1434654998</v>
      </c>
      <c r="L3657" s="10">
        <f t="shared" si="229"/>
        <v>42173.803217592591</v>
      </c>
      <c r="M3657" t="b">
        <v>0</v>
      </c>
      <c r="N3657">
        <v>79</v>
      </c>
      <c r="O3657" t="b">
        <v>1</v>
      </c>
      <c r="P3657" t="s">
        <v>8271</v>
      </c>
      <c r="Q3657" s="5">
        <f t="shared" si="230"/>
        <v>1.1626000000000001</v>
      </c>
      <c r="R3657" s="6">
        <f t="shared" si="231"/>
        <v>73.582278481012665</v>
      </c>
      <c r="S3657" t="s">
        <v>8317</v>
      </c>
      <c r="T3657" t="s">
        <v>8318</v>
      </c>
    </row>
    <row r="3658" spans="1:20" ht="43.2" x14ac:dyDescent="0.3">
      <c r="A3658">
        <v>3656</v>
      </c>
      <c r="B3658" s="3" t="s">
        <v>3653</v>
      </c>
      <c r="C3658" s="3" t="s">
        <v>7766</v>
      </c>
      <c r="D3658">
        <v>5000</v>
      </c>
      <c r="E3658">
        <v>5291</v>
      </c>
      <c r="F3658" t="s">
        <v>8219</v>
      </c>
      <c r="G3658" t="s">
        <v>8240</v>
      </c>
      <c r="H3658" t="s">
        <v>8257</v>
      </c>
      <c r="I3658">
        <v>1485989940</v>
      </c>
      <c r="J3658" s="10">
        <f t="shared" si="228"/>
        <v>42767.957638888889</v>
      </c>
      <c r="K3658">
        <v>1483393836</v>
      </c>
      <c r="L3658" s="10">
        <f t="shared" si="229"/>
        <v>42737.910138888896</v>
      </c>
      <c r="M3658" t="b">
        <v>0</v>
      </c>
      <c r="N3658">
        <v>46</v>
      </c>
      <c r="O3658" t="b">
        <v>1</v>
      </c>
      <c r="P3658" t="s">
        <v>8271</v>
      </c>
      <c r="Q3658" s="5">
        <f t="shared" si="230"/>
        <v>1.0582</v>
      </c>
      <c r="R3658" s="6">
        <f t="shared" si="231"/>
        <v>115.02173913043478</v>
      </c>
      <c r="S3658" t="s">
        <v>8317</v>
      </c>
      <c r="T3658" t="s">
        <v>8318</v>
      </c>
    </row>
    <row r="3659" spans="1:20" ht="43.2" x14ac:dyDescent="0.3">
      <c r="A3659">
        <v>3657</v>
      </c>
      <c r="B3659" s="3" t="s">
        <v>3654</v>
      </c>
      <c r="C3659" s="3" t="s">
        <v>7767</v>
      </c>
      <c r="D3659">
        <v>2000</v>
      </c>
      <c r="E3659">
        <v>2215</v>
      </c>
      <c r="F3659" t="s">
        <v>8219</v>
      </c>
      <c r="G3659" t="s">
        <v>8232</v>
      </c>
      <c r="H3659" t="s">
        <v>8253</v>
      </c>
      <c r="I3659">
        <v>1464817320</v>
      </c>
      <c r="J3659" s="10">
        <f t="shared" si="228"/>
        <v>42522.904166666667</v>
      </c>
      <c r="K3659">
        <v>1462806419</v>
      </c>
      <c r="L3659" s="10">
        <f t="shared" si="229"/>
        <v>42499.629849537043</v>
      </c>
      <c r="M3659" t="b">
        <v>0</v>
      </c>
      <c r="N3659">
        <v>20</v>
      </c>
      <c r="O3659" t="b">
        <v>1</v>
      </c>
      <c r="P3659" t="s">
        <v>8271</v>
      </c>
      <c r="Q3659" s="5">
        <f t="shared" si="230"/>
        <v>1.1074999999999999</v>
      </c>
      <c r="R3659" s="6">
        <f t="shared" si="231"/>
        <v>110.75</v>
      </c>
      <c r="S3659" t="s">
        <v>8317</v>
      </c>
      <c r="T3659" t="s">
        <v>8318</v>
      </c>
    </row>
    <row r="3660" spans="1:20" ht="28.8" x14ac:dyDescent="0.3">
      <c r="A3660">
        <v>3658</v>
      </c>
      <c r="B3660" s="3" t="s">
        <v>3655</v>
      </c>
      <c r="C3660" s="3" t="s">
        <v>7768</v>
      </c>
      <c r="D3660">
        <v>1500</v>
      </c>
      <c r="E3660">
        <v>1510</v>
      </c>
      <c r="F3660" t="s">
        <v>8219</v>
      </c>
      <c r="G3660" t="s">
        <v>8224</v>
      </c>
      <c r="H3660" t="s">
        <v>8246</v>
      </c>
      <c r="I3660">
        <v>1404273540</v>
      </c>
      <c r="J3660" s="10">
        <f t="shared" si="228"/>
        <v>41822.165972222225</v>
      </c>
      <c r="K3660">
        <v>1400272580</v>
      </c>
      <c r="L3660" s="10">
        <f t="shared" si="229"/>
        <v>41775.858564814815</v>
      </c>
      <c r="M3660" t="b">
        <v>0</v>
      </c>
      <c r="N3660">
        <v>20</v>
      </c>
      <c r="O3660" t="b">
        <v>1</v>
      </c>
      <c r="P3660" t="s">
        <v>8271</v>
      </c>
      <c r="Q3660" s="5">
        <f t="shared" si="230"/>
        <v>1.0066666666666666</v>
      </c>
      <c r="R3660" s="6">
        <f t="shared" si="231"/>
        <v>75.5</v>
      </c>
      <c r="S3660" t="s">
        <v>8317</v>
      </c>
      <c r="T3660" t="s">
        <v>8318</v>
      </c>
    </row>
    <row r="3661" spans="1:20" ht="43.2" x14ac:dyDescent="0.3">
      <c r="A3661">
        <v>3659</v>
      </c>
      <c r="B3661" s="3" t="s">
        <v>3656</v>
      </c>
      <c r="C3661" s="3" t="s">
        <v>7769</v>
      </c>
      <c r="D3661">
        <v>3000</v>
      </c>
      <c r="E3661">
        <v>3061</v>
      </c>
      <c r="F3661" t="s">
        <v>8219</v>
      </c>
      <c r="G3661" t="s">
        <v>8224</v>
      </c>
      <c r="H3661" t="s">
        <v>8246</v>
      </c>
      <c r="I3661">
        <v>1426775940</v>
      </c>
      <c r="J3661" s="10">
        <f t="shared" si="228"/>
        <v>42082.610416666663</v>
      </c>
      <c r="K3661">
        <v>1424414350</v>
      </c>
      <c r="L3661" s="10">
        <f t="shared" si="229"/>
        <v>42055.277199074073</v>
      </c>
      <c r="M3661" t="b">
        <v>0</v>
      </c>
      <c r="N3661">
        <v>13</v>
      </c>
      <c r="O3661" t="b">
        <v>1</v>
      </c>
      <c r="P3661" t="s">
        <v>8271</v>
      </c>
      <c r="Q3661" s="5">
        <f t="shared" si="230"/>
        <v>1.0203333333333333</v>
      </c>
      <c r="R3661" s="6">
        <f t="shared" si="231"/>
        <v>235.46153846153845</v>
      </c>
      <c r="S3661" t="s">
        <v>8317</v>
      </c>
      <c r="T3661" t="s">
        <v>8318</v>
      </c>
    </row>
    <row r="3662" spans="1:20" ht="57.6" x14ac:dyDescent="0.3">
      <c r="A3662">
        <v>3660</v>
      </c>
      <c r="B3662" s="3" t="s">
        <v>3657</v>
      </c>
      <c r="C3662" s="3" t="s">
        <v>7770</v>
      </c>
      <c r="D3662">
        <v>250</v>
      </c>
      <c r="E3662">
        <v>250</v>
      </c>
      <c r="F3662" t="s">
        <v>8219</v>
      </c>
      <c r="G3662" t="s">
        <v>8225</v>
      </c>
      <c r="H3662" t="s">
        <v>8247</v>
      </c>
      <c r="I3662">
        <v>1419368925</v>
      </c>
      <c r="J3662" s="10">
        <f t="shared" si="228"/>
        <v>41996.881076388891</v>
      </c>
      <c r="K3662">
        <v>1417208925</v>
      </c>
      <c r="L3662" s="10">
        <f t="shared" si="229"/>
        <v>41971.881076388891</v>
      </c>
      <c r="M3662" t="b">
        <v>0</v>
      </c>
      <c r="N3662">
        <v>22</v>
      </c>
      <c r="O3662" t="b">
        <v>1</v>
      </c>
      <c r="P3662" t="s">
        <v>8271</v>
      </c>
      <c r="Q3662" s="5">
        <f t="shared" si="230"/>
        <v>1</v>
      </c>
      <c r="R3662" s="6">
        <f t="shared" si="231"/>
        <v>11.363636363636363</v>
      </c>
      <c r="S3662" t="s">
        <v>8317</v>
      </c>
      <c r="T3662" t="s">
        <v>8318</v>
      </c>
    </row>
    <row r="3663" spans="1:20" ht="43.2" x14ac:dyDescent="0.3">
      <c r="A3663">
        <v>3661</v>
      </c>
      <c r="B3663" s="3" t="s">
        <v>3658</v>
      </c>
      <c r="C3663" s="3" t="s">
        <v>7771</v>
      </c>
      <c r="D3663">
        <v>3000</v>
      </c>
      <c r="E3663">
        <v>3330</v>
      </c>
      <c r="F3663" t="s">
        <v>8219</v>
      </c>
      <c r="G3663" t="s">
        <v>8224</v>
      </c>
      <c r="H3663" t="s">
        <v>8246</v>
      </c>
      <c r="I3663">
        <v>1460260800</v>
      </c>
      <c r="J3663" s="10">
        <f t="shared" si="228"/>
        <v>42470.166666666672</v>
      </c>
      <c r="K3663">
        <v>1458336672</v>
      </c>
      <c r="L3663" s="10">
        <f t="shared" si="229"/>
        <v>42447.896666666667</v>
      </c>
      <c r="M3663" t="b">
        <v>0</v>
      </c>
      <c r="N3663">
        <v>36</v>
      </c>
      <c r="O3663" t="b">
        <v>1</v>
      </c>
      <c r="P3663" t="s">
        <v>8271</v>
      </c>
      <c r="Q3663" s="5">
        <f t="shared" si="230"/>
        <v>1.1100000000000001</v>
      </c>
      <c r="R3663" s="6">
        <f t="shared" si="231"/>
        <v>92.5</v>
      </c>
      <c r="S3663" t="s">
        <v>8317</v>
      </c>
      <c r="T3663" t="s">
        <v>8318</v>
      </c>
    </row>
    <row r="3664" spans="1:20" ht="57.6" x14ac:dyDescent="0.3">
      <c r="A3664">
        <v>3662</v>
      </c>
      <c r="B3664" s="3" t="s">
        <v>3659</v>
      </c>
      <c r="C3664" s="3" t="s">
        <v>7772</v>
      </c>
      <c r="D3664">
        <v>8000</v>
      </c>
      <c r="E3664">
        <v>8114</v>
      </c>
      <c r="F3664" t="s">
        <v>8219</v>
      </c>
      <c r="G3664" t="s">
        <v>8229</v>
      </c>
      <c r="H3664" t="s">
        <v>8251</v>
      </c>
      <c r="I3664">
        <v>1427775414</v>
      </c>
      <c r="J3664" s="10">
        <f t="shared" si="228"/>
        <v>42094.178402777776</v>
      </c>
      <c r="K3664">
        <v>1425187014</v>
      </c>
      <c r="L3664" s="10">
        <f t="shared" si="229"/>
        <v>42064.220069444447</v>
      </c>
      <c r="M3664" t="b">
        <v>0</v>
      </c>
      <c r="N3664">
        <v>40</v>
      </c>
      <c r="O3664" t="b">
        <v>1</v>
      </c>
      <c r="P3664" t="s">
        <v>8271</v>
      </c>
      <c r="Q3664" s="5">
        <f t="shared" si="230"/>
        <v>1.0142500000000001</v>
      </c>
      <c r="R3664" s="6">
        <f t="shared" si="231"/>
        <v>202.85</v>
      </c>
      <c r="S3664" t="s">
        <v>8317</v>
      </c>
      <c r="T3664" t="s">
        <v>8318</v>
      </c>
    </row>
    <row r="3665" spans="1:20" ht="43.2" x14ac:dyDescent="0.3">
      <c r="A3665">
        <v>3663</v>
      </c>
      <c r="B3665" s="3" t="s">
        <v>3660</v>
      </c>
      <c r="C3665" s="3" t="s">
        <v>7773</v>
      </c>
      <c r="D3665">
        <v>225</v>
      </c>
      <c r="E3665">
        <v>234</v>
      </c>
      <c r="F3665" t="s">
        <v>8219</v>
      </c>
      <c r="G3665" t="s">
        <v>8225</v>
      </c>
      <c r="H3665" t="s">
        <v>8247</v>
      </c>
      <c r="I3665">
        <v>1482321030</v>
      </c>
      <c r="J3665" s="10">
        <f t="shared" si="228"/>
        <v>42725.493402777778</v>
      </c>
      <c r="K3665">
        <v>1477133430</v>
      </c>
      <c r="L3665" s="10">
        <f t="shared" si="229"/>
        <v>42665.451736111107</v>
      </c>
      <c r="M3665" t="b">
        <v>0</v>
      </c>
      <c r="N3665">
        <v>9</v>
      </c>
      <c r="O3665" t="b">
        <v>1</v>
      </c>
      <c r="P3665" t="s">
        <v>8271</v>
      </c>
      <c r="Q3665" s="5">
        <f t="shared" si="230"/>
        <v>1.04</v>
      </c>
      <c r="R3665" s="6">
        <f t="shared" si="231"/>
        <v>26</v>
      </c>
      <c r="S3665" t="s">
        <v>8317</v>
      </c>
      <c r="T3665" t="s">
        <v>8318</v>
      </c>
    </row>
    <row r="3666" spans="1:20" ht="43.2" x14ac:dyDescent="0.3">
      <c r="A3666">
        <v>3664</v>
      </c>
      <c r="B3666" s="3" t="s">
        <v>3661</v>
      </c>
      <c r="C3666" s="3" t="s">
        <v>7774</v>
      </c>
      <c r="D3666">
        <v>800</v>
      </c>
      <c r="E3666">
        <v>875</v>
      </c>
      <c r="F3666" t="s">
        <v>8219</v>
      </c>
      <c r="G3666" t="s">
        <v>8224</v>
      </c>
      <c r="H3666" t="s">
        <v>8246</v>
      </c>
      <c r="I3666">
        <v>1466056689</v>
      </c>
      <c r="J3666" s="10">
        <f t="shared" si="228"/>
        <v>42537.248715277776</v>
      </c>
      <c r="K3666">
        <v>1464847089</v>
      </c>
      <c r="L3666" s="10">
        <f t="shared" si="229"/>
        <v>42523.248715277776</v>
      </c>
      <c r="M3666" t="b">
        <v>0</v>
      </c>
      <c r="N3666">
        <v>19</v>
      </c>
      <c r="O3666" t="b">
        <v>1</v>
      </c>
      <c r="P3666" t="s">
        <v>8271</v>
      </c>
      <c r="Q3666" s="5">
        <f t="shared" si="230"/>
        <v>1.09375</v>
      </c>
      <c r="R3666" s="6">
        <f t="shared" si="231"/>
        <v>46.05263157894737</v>
      </c>
      <c r="S3666" t="s">
        <v>8317</v>
      </c>
      <c r="T3666" t="s">
        <v>8318</v>
      </c>
    </row>
    <row r="3667" spans="1:20" ht="43.2" x14ac:dyDescent="0.3">
      <c r="A3667">
        <v>3665</v>
      </c>
      <c r="B3667" s="3" t="s">
        <v>3662</v>
      </c>
      <c r="C3667" s="3" t="s">
        <v>7775</v>
      </c>
      <c r="D3667">
        <v>620</v>
      </c>
      <c r="E3667">
        <v>714</v>
      </c>
      <c r="F3667" t="s">
        <v>8219</v>
      </c>
      <c r="G3667" t="s">
        <v>8230</v>
      </c>
      <c r="H3667" t="s">
        <v>8249</v>
      </c>
      <c r="I3667">
        <v>1446062040</v>
      </c>
      <c r="J3667" s="10">
        <f t="shared" si="228"/>
        <v>42305.829166666663</v>
      </c>
      <c r="K3667">
        <v>1445109822</v>
      </c>
      <c r="L3667" s="10">
        <f t="shared" si="229"/>
        <v>42294.808124999996</v>
      </c>
      <c r="M3667" t="b">
        <v>0</v>
      </c>
      <c r="N3667">
        <v>14</v>
      </c>
      <c r="O3667" t="b">
        <v>1</v>
      </c>
      <c r="P3667" t="s">
        <v>8271</v>
      </c>
      <c r="Q3667" s="5">
        <f t="shared" si="230"/>
        <v>1.1516129032258065</v>
      </c>
      <c r="R3667" s="6">
        <f t="shared" si="231"/>
        <v>51</v>
      </c>
      <c r="S3667" t="s">
        <v>8317</v>
      </c>
      <c r="T3667" t="s">
        <v>8318</v>
      </c>
    </row>
    <row r="3668" spans="1:20" ht="28.8" x14ac:dyDescent="0.3">
      <c r="A3668">
        <v>3666</v>
      </c>
      <c r="B3668" s="3" t="s">
        <v>3663</v>
      </c>
      <c r="C3668" s="3" t="s">
        <v>7776</v>
      </c>
      <c r="D3668">
        <v>1200</v>
      </c>
      <c r="E3668">
        <v>1200</v>
      </c>
      <c r="F3668" t="s">
        <v>8219</v>
      </c>
      <c r="G3668" t="s">
        <v>8224</v>
      </c>
      <c r="H3668" t="s">
        <v>8246</v>
      </c>
      <c r="I3668">
        <v>1406185200</v>
      </c>
      <c r="J3668" s="10">
        <f t="shared" si="228"/>
        <v>41844.291666666664</v>
      </c>
      <c r="K3668">
        <v>1404337382</v>
      </c>
      <c r="L3668" s="10">
        <f t="shared" si="229"/>
        <v>41822.90488425926</v>
      </c>
      <c r="M3668" t="b">
        <v>0</v>
      </c>
      <c r="N3668">
        <v>38</v>
      </c>
      <c r="O3668" t="b">
        <v>1</v>
      </c>
      <c r="P3668" t="s">
        <v>8271</v>
      </c>
      <c r="Q3668" s="5">
        <f t="shared" si="230"/>
        <v>1</v>
      </c>
      <c r="R3668" s="6">
        <f t="shared" si="231"/>
        <v>31.578947368421051</v>
      </c>
      <c r="S3668" t="s">
        <v>8317</v>
      </c>
      <c r="T3668" t="s">
        <v>8318</v>
      </c>
    </row>
    <row r="3669" spans="1:20" ht="43.2" x14ac:dyDescent="0.3">
      <c r="A3669">
        <v>3667</v>
      </c>
      <c r="B3669" s="3" t="s">
        <v>3664</v>
      </c>
      <c r="C3669" s="3" t="s">
        <v>7777</v>
      </c>
      <c r="D3669">
        <v>3000</v>
      </c>
      <c r="E3669">
        <v>3095.11</v>
      </c>
      <c r="F3669" t="s">
        <v>8219</v>
      </c>
      <c r="G3669" t="s">
        <v>8225</v>
      </c>
      <c r="H3669" t="s">
        <v>8247</v>
      </c>
      <c r="I3669">
        <v>1437261419</v>
      </c>
      <c r="J3669" s="10">
        <f t="shared" si="228"/>
        <v>42203.970127314817</v>
      </c>
      <c r="K3669">
        <v>1434669419</v>
      </c>
      <c r="L3669" s="10">
        <f t="shared" si="229"/>
        <v>42173.970127314817</v>
      </c>
      <c r="M3669" t="b">
        <v>0</v>
      </c>
      <c r="N3669">
        <v>58</v>
      </c>
      <c r="O3669" t="b">
        <v>1</v>
      </c>
      <c r="P3669" t="s">
        <v>8271</v>
      </c>
      <c r="Q3669" s="5">
        <f t="shared" si="230"/>
        <v>1.0317033333333334</v>
      </c>
      <c r="R3669" s="6">
        <f t="shared" si="231"/>
        <v>53.363965517241382</v>
      </c>
      <c r="S3669" t="s">
        <v>8317</v>
      </c>
      <c r="T3669" t="s">
        <v>8318</v>
      </c>
    </row>
    <row r="3670" spans="1:20" ht="43.2" x14ac:dyDescent="0.3">
      <c r="A3670">
        <v>3668</v>
      </c>
      <c r="B3670" s="3" t="s">
        <v>3665</v>
      </c>
      <c r="C3670" s="3" t="s">
        <v>7778</v>
      </c>
      <c r="D3670">
        <v>1000</v>
      </c>
      <c r="E3670">
        <v>1035</v>
      </c>
      <c r="F3670" t="s">
        <v>8219</v>
      </c>
      <c r="G3670" t="s">
        <v>8224</v>
      </c>
      <c r="H3670" t="s">
        <v>8246</v>
      </c>
      <c r="I3670">
        <v>1437676380</v>
      </c>
      <c r="J3670" s="10">
        <f t="shared" si="228"/>
        <v>42208.772916666669</v>
      </c>
      <c r="K3670">
        <v>1435670452</v>
      </c>
      <c r="L3670" s="10">
        <f t="shared" si="229"/>
        <v>42185.556157407409</v>
      </c>
      <c r="M3670" t="b">
        <v>0</v>
      </c>
      <c r="N3670">
        <v>28</v>
      </c>
      <c r="O3670" t="b">
        <v>1</v>
      </c>
      <c r="P3670" t="s">
        <v>8271</v>
      </c>
      <c r="Q3670" s="5">
        <f t="shared" si="230"/>
        <v>1.0349999999999999</v>
      </c>
      <c r="R3670" s="6">
        <f t="shared" si="231"/>
        <v>36.964285714285715</v>
      </c>
      <c r="S3670" t="s">
        <v>8317</v>
      </c>
      <c r="T3670" t="s">
        <v>8318</v>
      </c>
    </row>
    <row r="3671" spans="1:20" ht="43.2" x14ac:dyDescent="0.3">
      <c r="A3671">
        <v>3669</v>
      </c>
      <c r="B3671" s="3" t="s">
        <v>3666</v>
      </c>
      <c r="C3671" s="3" t="s">
        <v>7779</v>
      </c>
      <c r="D3671">
        <v>1000</v>
      </c>
      <c r="E3671">
        <v>1382</v>
      </c>
      <c r="F3671" t="s">
        <v>8219</v>
      </c>
      <c r="G3671" t="s">
        <v>8225</v>
      </c>
      <c r="H3671" t="s">
        <v>8247</v>
      </c>
      <c r="I3671">
        <v>1434039137</v>
      </c>
      <c r="J3671" s="10">
        <f t="shared" si="228"/>
        <v>42166.675196759257</v>
      </c>
      <c r="K3671">
        <v>1431447137</v>
      </c>
      <c r="L3671" s="10">
        <f t="shared" si="229"/>
        <v>42136.675196759257</v>
      </c>
      <c r="M3671" t="b">
        <v>0</v>
      </c>
      <c r="N3671">
        <v>17</v>
      </c>
      <c r="O3671" t="b">
        <v>1</v>
      </c>
      <c r="P3671" t="s">
        <v>8271</v>
      </c>
      <c r="Q3671" s="5">
        <f t="shared" si="230"/>
        <v>1.3819999999999999</v>
      </c>
      <c r="R3671" s="6">
        <f t="shared" si="231"/>
        <v>81.294117647058826</v>
      </c>
      <c r="S3671" t="s">
        <v>8317</v>
      </c>
      <c r="T3671" t="s">
        <v>8318</v>
      </c>
    </row>
    <row r="3672" spans="1:20" ht="43.2" x14ac:dyDescent="0.3">
      <c r="A3672">
        <v>3670</v>
      </c>
      <c r="B3672" s="3" t="s">
        <v>3667</v>
      </c>
      <c r="C3672" s="3" t="s">
        <v>7780</v>
      </c>
      <c r="D3672">
        <v>220</v>
      </c>
      <c r="E3672">
        <v>241</v>
      </c>
      <c r="F3672" t="s">
        <v>8219</v>
      </c>
      <c r="G3672" t="s">
        <v>8225</v>
      </c>
      <c r="H3672" t="s">
        <v>8247</v>
      </c>
      <c r="I3672">
        <v>1433113200</v>
      </c>
      <c r="J3672" s="10">
        <f t="shared" si="228"/>
        <v>42155.958333333328</v>
      </c>
      <c r="K3672">
        <v>1431951611</v>
      </c>
      <c r="L3672" s="10">
        <f t="shared" si="229"/>
        <v>42142.514016203699</v>
      </c>
      <c r="M3672" t="b">
        <v>0</v>
      </c>
      <c r="N3672">
        <v>12</v>
      </c>
      <c r="O3672" t="b">
        <v>1</v>
      </c>
      <c r="P3672" t="s">
        <v>8271</v>
      </c>
      <c r="Q3672" s="5">
        <f t="shared" si="230"/>
        <v>1.0954545454545455</v>
      </c>
      <c r="R3672" s="6">
        <f t="shared" si="231"/>
        <v>20.083333333333332</v>
      </c>
      <c r="S3672" t="s">
        <v>8317</v>
      </c>
      <c r="T3672" t="s">
        <v>8318</v>
      </c>
    </row>
    <row r="3673" spans="1:20" ht="43.2" x14ac:dyDescent="0.3">
      <c r="A3673">
        <v>3671</v>
      </c>
      <c r="B3673" s="3" t="s">
        <v>3668</v>
      </c>
      <c r="C3673" s="3" t="s">
        <v>7781</v>
      </c>
      <c r="D3673">
        <v>3500</v>
      </c>
      <c r="E3673">
        <v>3530</v>
      </c>
      <c r="F3673" t="s">
        <v>8219</v>
      </c>
      <c r="G3673" t="s">
        <v>8224</v>
      </c>
      <c r="H3673" t="s">
        <v>8246</v>
      </c>
      <c r="I3673">
        <v>1405915140</v>
      </c>
      <c r="J3673" s="10">
        <f t="shared" si="228"/>
        <v>41841.165972222225</v>
      </c>
      <c r="K3673">
        <v>1404140667</v>
      </c>
      <c r="L3673" s="10">
        <f t="shared" si="229"/>
        <v>41820.62809027778</v>
      </c>
      <c r="M3673" t="b">
        <v>0</v>
      </c>
      <c r="N3673">
        <v>40</v>
      </c>
      <c r="O3673" t="b">
        <v>1</v>
      </c>
      <c r="P3673" t="s">
        <v>8271</v>
      </c>
      <c r="Q3673" s="5">
        <f t="shared" si="230"/>
        <v>1.0085714285714287</v>
      </c>
      <c r="R3673" s="6">
        <f t="shared" si="231"/>
        <v>88.25</v>
      </c>
      <c r="S3673" t="s">
        <v>8317</v>
      </c>
      <c r="T3673" t="s">
        <v>8318</v>
      </c>
    </row>
    <row r="3674" spans="1:20" ht="57.6" x14ac:dyDescent="0.3">
      <c r="A3674">
        <v>3672</v>
      </c>
      <c r="B3674" s="3" t="s">
        <v>3669</v>
      </c>
      <c r="C3674" s="3" t="s">
        <v>7782</v>
      </c>
      <c r="D3674">
        <v>3000</v>
      </c>
      <c r="E3674">
        <v>3046</v>
      </c>
      <c r="F3674" t="s">
        <v>8219</v>
      </c>
      <c r="G3674" t="s">
        <v>8225</v>
      </c>
      <c r="H3674" t="s">
        <v>8247</v>
      </c>
      <c r="I3674">
        <v>1411771384</v>
      </c>
      <c r="J3674" s="10">
        <f t="shared" si="228"/>
        <v>41908.946574074071</v>
      </c>
      <c r="K3674">
        <v>1409179384</v>
      </c>
      <c r="L3674" s="10">
        <f t="shared" si="229"/>
        <v>41878.946574074071</v>
      </c>
      <c r="M3674" t="b">
        <v>0</v>
      </c>
      <c r="N3674">
        <v>57</v>
      </c>
      <c r="O3674" t="b">
        <v>1</v>
      </c>
      <c r="P3674" t="s">
        <v>8271</v>
      </c>
      <c r="Q3674" s="5">
        <f t="shared" si="230"/>
        <v>1.0153333333333334</v>
      </c>
      <c r="R3674" s="6">
        <f t="shared" si="231"/>
        <v>53.438596491228068</v>
      </c>
      <c r="S3674" t="s">
        <v>8317</v>
      </c>
      <c r="T3674" t="s">
        <v>8318</v>
      </c>
    </row>
    <row r="3675" spans="1:20" ht="43.2" x14ac:dyDescent="0.3">
      <c r="A3675">
        <v>3673</v>
      </c>
      <c r="B3675" s="3" t="s">
        <v>3670</v>
      </c>
      <c r="C3675" s="3" t="s">
        <v>7783</v>
      </c>
      <c r="D3675">
        <v>4000</v>
      </c>
      <c r="E3675">
        <v>4545</v>
      </c>
      <c r="F3675" t="s">
        <v>8219</v>
      </c>
      <c r="G3675" t="s">
        <v>8225</v>
      </c>
      <c r="H3675" t="s">
        <v>8247</v>
      </c>
      <c r="I3675">
        <v>1415191920</v>
      </c>
      <c r="J3675" s="10">
        <f t="shared" si="228"/>
        <v>41948.536111111112</v>
      </c>
      <c r="K3675">
        <v>1412233497</v>
      </c>
      <c r="L3675" s="10">
        <f t="shared" si="229"/>
        <v>41914.295104166667</v>
      </c>
      <c r="M3675" t="b">
        <v>0</v>
      </c>
      <c r="N3675">
        <v>114</v>
      </c>
      <c r="O3675" t="b">
        <v>1</v>
      </c>
      <c r="P3675" t="s">
        <v>8271</v>
      </c>
      <c r="Q3675" s="5">
        <f t="shared" si="230"/>
        <v>1.13625</v>
      </c>
      <c r="R3675" s="6">
        <f t="shared" si="231"/>
        <v>39.868421052631582</v>
      </c>
      <c r="S3675" t="s">
        <v>8317</v>
      </c>
      <c r="T3675" t="s">
        <v>8318</v>
      </c>
    </row>
    <row r="3676" spans="1:20" ht="43.2" x14ac:dyDescent="0.3">
      <c r="A3676">
        <v>3674</v>
      </c>
      <c r="B3676" s="3" t="s">
        <v>3671</v>
      </c>
      <c r="C3676" s="3" t="s">
        <v>7784</v>
      </c>
      <c r="D3676">
        <v>4500</v>
      </c>
      <c r="E3676">
        <v>4500</v>
      </c>
      <c r="F3676" t="s">
        <v>8219</v>
      </c>
      <c r="G3676" t="s">
        <v>8236</v>
      </c>
      <c r="H3676" t="s">
        <v>8249</v>
      </c>
      <c r="I3676">
        <v>1472936229</v>
      </c>
      <c r="J3676" s="10">
        <f t="shared" si="228"/>
        <v>42616.873020833329</v>
      </c>
      <c r="K3676">
        <v>1467752229</v>
      </c>
      <c r="L3676" s="10">
        <f t="shared" si="229"/>
        <v>42556.873020833329</v>
      </c>
      <c r="M3676" t="b">
        <v>0</v>
      </c>
      <c r="N3676">
        <v>31</v>
      </c>
      <c r="O3676" t="b">
        <v>1</v>
      </c>
      <c r="P3676" t="s">
        <v>8271</v>
      </c>
      <c r="Q3676" s="5">
        <f t="shared" si="230"/>
        <v>1</v>
      </c>
      <c r="R3676" s="6">
        <f t="shared" si="231"/>
        <v>145.16129032258064</v>
      </c>
      <c r="S3676" t="s">
        <v>8317</v>
      </c>
      <c r="T3676" t="s">
        <v>8318</v>
      </c>
    </row>
    <row r="3677" spans="1:20" ht="43.2" x14ac:dyDescent="0.3">
      <c r="A3677">
        <v>3675</v>
      </c>
      <c r="B3677" s="3" t="s">
        <v>3672</v>
      </c>
      <c r="C3677" s="3" t="s">
        <v>7785</v>
      </c>
      <c r="D3677">
        <v>50</v>
      </c>
      <c r="E3677">
        <v>70</v>
      </c>
      <c r="F3677" t="s">
        <v>8219</v>
      </c>
      <c r="G3677" t="s">
        <v>8225</v>
      </c>
      <c r="H3677" t="s">
        <v>8247</v>
      </c>
      <c r="I3677">
        <v>1463353200</v>
      </c>
      <c r="J3677" s="10">
        <f t="shared" si="228"/>
        <v>42505.958333333328</v>
      </c>
      <c r="K3677">
        <v>1462285182</v>
      </c>
      <c r="L3677" s="10">
        <f t="shared" si="229"/>
        <v>42493.597013888888</v>
      </c>
      <c r="M3677" t="b">
        <v>0</v>
      </c>
      <c r="N3677">
        <v>3</v>
      </c>
      <c r="O3677" t="b">
        <v>1</v>
      </c>
      <c r="P3677" t="s">
        <v>8271</v>
      </c>
      <c r="Q3677" s="5">
        <f t="shared" si="230"/>
        <v>1.4</v>
      </c>
      <c r="R3677" s="6">
        <f t="shared" si="231"/>
        <v>23.333333333333332</v>
      </c>
      <c r="S3677" t="s">
        <v>8317</v>
      </c>
      <c r="T3677" t="s">
        <v>8318</v>
      </c>
    </row>
    <row r="3678" spans="1:20" ht="43.2" x14ac:dyDescent="0.3">
      <c r="A3678">
        <v>3676</v>
      </c>
      <c r="B3678" s="3" t="s">
        <v>3673</v>
      </c>
      <c r="C3678" s="3" t="s">
        <v>7786</v>
      </c>
      <c r="D3678">
        <v>800</v>
      </c>
      <c r="E3678">
        <v>1030</v>
      </c>
      <c r="F3678" t="s">
        <v>8219</v>
      </c>
      <c r="G3678" t="s">
        <v>8224</v>
      </c>
      <c r="H3678" t="s">
        <v>8246</v>
      </c>
      <c r="I3678">
        <v>1410550484</v>
      </c>
      <c r="J3678" s="10">
        <f t="shared" si="228"/>
        <v>41894.815787037034</v>
      </c>
      <c r="K3678">
        <v>1408995284</v>
      </c>
      <c r="L3678" s="10">
        <f t="shared" si="229"/>
        <v>41876.815787037034</v>
      </c>
      <c r="M3678" t="b">
        <v>0</v>
      </c>
      <c r="N3678">
        <v>16</v>
      </c>
      <c r="O3678" t="b">
        <v>1</v>
      </c>
      <c r="P3678" t="s">
        <v>8271</v>
      </c>
      <c r="Q3678" s="5">
        <f t="shared" si="230"/>
        <v>1.2875000000000001</v>
      </c>
      <c r="R3678" s="6">
        <f t="shared" si="231"/>
        <v>64.375</v>
      </c>
      <c r="S3678" t="s">
        <v>8317</v>
      </c>
      <c r="T3678" t="s">
        <v>8318</v>
      </c>
    </row>
    <row r="3679" spans="1:20" ht="43.2" x14ac:dyDescent="0.3">
      <c r="A3679">
        <v>3677</v>
      </c>
      <c r="B3679" s="3" t="s">
        <v>3674</v>
      </c>
      <c r="C3679" s="3" t="s">
        <v>7787</v>
      </c>
      <c r="D3679">
        <v>12000</v>
      </c>
      <c r="E3679">
        <v>12348.5</v>
      </c>
      <c r="F3679" t="s">
        <v>8219</v>
      </c>
      <c r="G3679" t="s">
        <v>8224</v>
      </c>
      <c r="H3679" t="s">
        <v>8246</v>
      </c>
      <c r="I3679">
        <v>1404359940</v>
      </c>
      <c r="J3679" s="10">
        <f t="shared" si="228"/>
        <v>41823.165972222225</v>
      </c>
      <c r="K3679">
        <v>1402580818</v>
      </c>
      <c r="L3679" s="10">
        <f t="shared" si="229"/>
        <v>41802.574282407404</v>
      </c>
      <c r="M3679" t="b">
        <v>0</v>
      </c>
      <c r="N3679">
        <v>199</v>
      </c>
      <c r="O3679" t="b">
        <v>1</v>
      </c>
      <c r="P3679" t="s">
        <v>8271</v>
      </c>
      <c r="Q3679" s="5">
        <f t="shared" si="230"/>
        <v>1.0290416666666666</v>
      </c>
      <c r="R3679" s="6">
        <f t="shared" si="231"/>
        <v>62.052763819095475</v>
      </c>
      <c r="S3679" t="s">
        <v>8317</v>
      </c>
      <c r="T3679" t="s">
        <v>8318</v>
      </c>
    </row>
    <row r="3680" spans="1:20" ht="43.2" x14ac:dyDescent="0.3">
      <c r="A3680">
        <v>3678</v>
      </c>
      <c r="B3680" s="3" t="s">
        <v>3675</v>
      </c>
      <c r="C3680" s="3" t="s">
        <v>7788</v>
      </c>
      <c r="D3680">
        <v>2000</v>
      </c>
      <c r="E3680">
        <v>2050</v>
      </c>
      <c r="F3680" t="s">
        <v>8219</v>
      </c>
      <c r="G3680" t="s">
        <v>8225</v>
      </c>
      <c r="H3680" t="s">
        <v>8247</v>
      </c>
      <c r="I3680">
        <v>1433076298</v>
      </c>
      <c r="J3680" s="10">
        <f t="shared" si="228"/>
        <v>42155.531226851846</v>
      </c>
      <c r="K3680">
        <v>1430052298</v>
      </c>
      <c r="L3680" s="10">
        <f t="shared" si="229"/>
        <v>42120.531226851846</v>
      </c>
      <c r="M3680" t="b">
        <v>0</v>
      </c>
      <c r="N3680">
        <v>31</v>
      </c>
      <c r="O3680" t="b">
        <v>1</v>
      </c>
      <c r="P3680" t="s">
        <v>8271</v>
      </c>
      <c r="Q3680" s="5">
        <f t="shared" si="230"/>
        <v>1.0249999999999999</v>
      </c>
      <c r="R3680" s="6">
        <f t="shared" si="231"/>
        <v>66.129032258064512</v>
      </c>
      <c r="S3680" t="s">
        <v>8317</v>
      </c>
      <c r="T3680" t="s">
        <v>8318</v>
      </c>
    </row>
    <row r="3681" spans="1:20" ht="43.2" x14ac:dyDescent="0.3">
      <c r="A3681">
        <v>3679</v>
      </c>
      <c r="B3681" s="3" t="s">
        <v>3676</v>
      </c>
      <c r="C3681" s="3" t="s">
        <v>7789</v>
      </c>
      <c r="D3681">
        <v>2000</v>
      </c>
      <c r="E3681">
        <v>2202</v>
      </c>
      <c r="F3681" t="s">
        <v>8219</v>
      </c>
      <c r="G3681" t="s">
        <v>8224</v>
      </c>
      <c r="H3681" t="s">
        <v>8246</v>
      </c>
      <c r="I3681">
        <v>1404190740</v>
      </c>
      <c r="J3681" s="10">
        <f t="shared" si="228"/>
        <v>41821.207638888889</v>
      </c>
      <c r="K3681">
        <v>1401214581</v>
      </c>
      <c r="L3681" s="10">
        <f t="shared" si="229"/>
        <v>41786.761354166665</v>
      </c>
      <c r="M3681" t="b">
        <v>0</v>
      </c>
      <c r="N3681">
        <v>30</v>
      </c>
      <c r="O3681" t="b">
        <v>1</v>
      </c>
      <c r="P3681" t="s">
        <v>8271</v>
      </c>
      <c r="Q3681" s="5">
        <f t="shared" si="230"/>
        <v>1.101</v>
      </c>
      <c r="R3681" s="6">
        <f t="shared" si="231"/>
        <v>73.400000000000006</v>
      </c>
      <c r="S3681" t="s">
        <v>8317</v>
      </c>
      <c r="T3681" t="s">
        <v>8318</v>
      </c>
    </row>
    <row r="3682" spans="1:20" ht="43.2" x14ac:dyDescent="0.3">
      <c r="A3682">
        <v>3680</v>
      </c>
      <c r="B3682" s="3" t="s">
        <v>3677</v>
      </c>
      <c r="C3682" s="3" t="s">
        <v>7790</v>
      </c>
      <c r="D3682">
        <v>3000</v>
      </c>
      <c r="E3682">
        <v>3383</v>
      </c>
      <c r="F3682" t="s">
        <v>8219</v>
      </c>
      <c r="G3682" t="s">
        <v>8224</v>
      </c>
      <c r="H3682" t="s">
        <v>8246</v>
      </c>
      <c r="I3682">
        <v>1475664834</v>
      </c>
      <c r="J3682" s="10">
        <f t="shared" si="228"/>
        <v>42648.454097222217</v>
      </c>
      <c r="K3682">
        <v>1473850434</v>
      </c>
      <c r="L3682" s="10">
        <f t="shared" si="229"/>
        <v>42627.454097222217</v>
      </c>
      <c r="M3682" t="b">
        <v>0</v>
      </c>
      <c r="N3682">
        <v>34</v>
      </c>
      <c r="O3682" t="b">
        <v>1</v>
      </c>
      <c r="P3682" t="s">
        <v>8271</v>
      </c>
      <c r="Q3682" s="5">
        <f t="shared" si="230"/>
        <v>1.1276666666666666</v>
      </c>
      <c r="R3682" s="6">
        <f t="shared" si="231"/>
        <v>99.5</v>
      </c>
      <c r="S3682" t="s">
        <v>8317</v>
      </c>
      <c r="T3682" t="s">
        <v>8318</v>
      </c>
    </row>
    <row r="3683" spans="1:20" ht="57.6" x14ac:dyDescent="0.3">
      <c r="A3683">
        <v>3681</v>
      </c>
      <c r="B3683" s="3" t="s">
        <v>3678</v>
      </c>
      <c r="C3683" s="3" t="s">
        <v>7791</v>
      </c>
      <c r="D3683">
        <v>1000</v>
      </c>
      <c r="E3683">
        <v>1119</v>
      </c>
      <c r="F3683" t="s">
        <v>8219</v>
      </c>
      <c r="G3683" t="s">
        <v>8224</v>
      </c>
      <c r="H3683" t="s">
        <v>8246</v>
      </c>
      <c r="I3683">
        <v>1452872290</v>
      </c>
      <c r="J3683" s="10">
        <f t="shared" si="228"/>
        <v>42384.651504629626</v>
      </c>
      <c r="K3683">
        <v>1452008290</v>
      </c>
      <c r="L3683" s="10">
        <f t="shared" si="229"/>
        <v>42374.651504629626</v>
      </c>
      <c r="M3683" t="b">
        <v>0</v>
      </c>
      <c r="N3683">
        <v>18</v>
      </c>
      <c r="O3683" t="b">
        <v>1</v>
      </c>
      <c r="P3683" t="s">
        <v>8271</v>
      </c>
      <c r="Q3683" s="5">
        <f t="shared" si="230"/>
        <v>1.119</v>
      </c>
      <c r="R3683" s="6">
        <f t="shared" si="231"/>
        <v>62.166666666666664</v>
      </c>
      <c r="S3683" t="s">
        <v>8317</v>
      </c>
      <c r="T3683" t="s">
        <v>8318</v>
      </c>
    </row>
    <row r="3684" spans="1:20" ht="43.2" x14ac:dyDescent="0.3">
      <c r="A3684">
        <v>3682</v>
      </c>
      <c r="B3684" s="3" t="s">
        <v>3679</v>
      </c>
      <c r="C3684" s="3" t="s">
        <v>7792</v>
      </c>
      <c r="D3684">
        <v>3000</v>
      </c>
      <c r="E3684">
        <v>4176</v>
      </c>
      <c r="F3684" t="s">
        <v>8219</v>
      </c>
      <c r="G3684" t="s">
        <v>8224</v>
      </c>
      <c r="H3684" t="s">
        <v>8246</v>
      </c>
      <c r="I3684">
        <v>1402901940</v>
      </c>
      <c r="J3684" s="10">
        <f t="shared" si="228"/>
        <v>41806.290972222225</v>
      </c>
      <c r="K3684">
        <v>1399998418</v>
      </c>
      <c r="L3684" s="10">
        <f t="shared" si="229"/>
        <v>41772.685393518521</v>
      </c>
      <c r="M3684" t="b">
        <v>0</v>
      </c>
      <c r="N3684">
        <v>67</v>
      </c>
      <c r="O3684" t="b">
        <v>1</v>
      </c>
      <c r="P3684" t="s">
        <v>8271</v>
      </c>
      <c r="Q3684" s="5">
        <f t="shared" si="230"/>
        <v>1.3919999999999999</v>
      </c>
      <c r="R3684" s="6">
        <f t="shared" si="231"/>
        <v>62.328358208955223</v>
      </c>
      <c r="S3684" t="s">
        <v>8317</v>
      </c>
      <c r="T3684" t="s">
        <v>8318</v>
      </c>
    </row>
    <row r="3685" spans="1:20" ht="43.2" x14ac:dyDescent="0.3">
      <c r="A3685">
        <v>3683</v>
      </c>
      <c r="B3685" s="3" t="s">
        <v>3680</v>
      </c>
      <c r="C3685" s="3" t="s">
        <v>7793</v>
      </c>
      <c r="D3685">
        <v>3500</v>
      </c>
      <c r="E3685">
        <v>3880</v>
      </c>
      <c r="F3685" t="s">
        <v>8219</v>
      </c>
      <c r="G3685" t="s">
        <v>8224</v>
      </c>
      <c r="H3685" t="s">
        <v>8246</v>
      </c>
      <c r="I3685">
        <v>1476931696</v>
      </c>
      <c r="J3685" s="10">
        <f t="shared" si="228"/>
        <v>42663.116851851853</v>
      </c>
      <c r="K3685">
        <v>1474339696</v>
      </c>
      <c r="L3685" s="10">
        <f t="shared" si="229"/>
        <v>42633.116851851853</v>
      </c>
      <c r="M3685" t="b">
        <v>0</v>
      </c>
      <c r="N3685">
        <v>66</v>
      </c>
      <c r="O3685" t="b">
        <v>1</v>
      </c>
      <c r="P3685" t="s">
        <v>8271</v>
      </c>
      <c r="Q3685" s="5">
        <f t="shared" si="230"/>
        <v>1.1085714285714285</v>
      </c>
      <c r="R3685" s="6">
        <f t="shared" si="231"/>
        <v>58.787878787878789</v>
      </c>
      <c r="S3685" t="s">
        <v>8317</v>
      </c>
      <c r="T3685" t="s">
        <v>8318</v>
      </c>
    </row>
    <row r="3686" spans="1:20" ht="43.2" x14ac:dyDescent="0.3">
      <c r="A3686">
        <v>3684</v>
      </c>
      <c r="B3686" s="3" t="s">
        <v>3681</v>
      </c>
      <c r="C3686" s="3" t="s">
        <v>7794</v>
      </c>
      <c r="D3686">
        <v>750</v>
      </c>
      <c r="E3686">
        <v>1043</v>
      </c>
      <c r="F3686" t="s">
        <v>8219</v>
      </c>
      <c r="G3686" t="s">
        <v>8224</v>
      </c>
      <c r="H3686" t="s">
        <v>8246</v>
      </c>
      <c r="I3686">
        <v>1441167586</v>
      </c>
      <c r="J3686" s="10">
        <f t="shared" si="228"/>
        <v>42249.180393518516</v>
      </c>
      <c r="K3686">
        <v>1438575586</v>
      </c>
      <c r="L3686" s="10">
        <f t="shared" si="229"/>
        <v>42219.180393518516</v>
      </c>
      <c r="M3686" t="b">
        <v>0</v>
      </c>
      <c r="N3686">
        <v>23</v>
      </c>
      <c r="O3686" t="b">
        <v>1</v>
      </c>
      <c r="P3686" t="s">
        <v>8271</v>
      </c>
      <c r="Q3686" s="5">
        <f t="shared" si="230"/>
        <v>1.3906666666666667</v>
      </c>
      <c r="R3686" s="6">
        <f t="shared" si="231"/>
        <v>45.347826086956523</v>
      </c>
      <c r="S3686" t="s">
        <v>8317</v>
      </c>
      <c r="T3686" t="s">
        <v>8318</v>
      </c>
    </row>
    <row r="3687" spans="1:20" ht="43.2" x14ac:dyDescent="0.3">
      <c r="A3687">
        <v>3685</v>
      </c>
      <c r="B3687" s="3" t="s">
        <v>3682</v>
      </c>
      <c r="C3687" s="3" t="s">
        <v>7795</v>
      </c>
      <c r="D3687">
        <v>5000</v>
      </c>
      <c r="E3687">
        <v>5285</v>
      </c>
      <c r="F3687" t="s">
        <v>8219</v>
      </c>
      <c r="G3687" t="s">
        <v>8224</v>
      </c>
      <c r="H3687" t="s">
        <v>8246</v>
      </c>
      <c r="I3687">
        <v>1400533200</v>
      </c>
      <c r="J3687" s="10">
        <f t="shared" si="228"/>
        <v>41778.875</v>
      </c>
      <c r="K3687">
        <v>1398348859</v>
      </c>
      <c r="L3687" s="10">
        <f t="shared" si="229"/>
        <v>41753.593275462961</v>
      </c>
      <c r="M3687" t="b">
        <v>0</v>
      </c>
      <c r="N3687">
        <v>126</v>
      </c>
      <c r="O3687" t="b">
        <v>1</v>
      </c>
      <c r="P3687" t="s">
        <v>8271</v>
      </c>
      <c r="Q3687" s="5">
        <f t="shared" si="230"/>
        <v>1.0569999999999999</v>
      </c>
      <c r="R3687" s="6">
        <f t="shared" si="231"/>
        <v>41.944444444444443</v>
      </c>
      <c r="S3687" t="s">
        <v>8317</v>
      </c>
      <c r="T3687" t="s">
        <v>8318</v>
      </c>
    </row>
    <row r="3688" spans="1:20" ht="43.2" x14ac:dyDescent="0.3">
      <c r="A3688">
        <v>3686</v>
      </c>
      <c r="B3688" s="3" t="s">
        <v>3683</v>
      </c>
      <c r="C3688" s="3" t="s">
        <v>7796</v>
      </c>
      <c r="D3688">
        <v>350</v>
      </c>
      <c r="E3688">
        <v>355</v>
      </c>
      <c r="F3688" t="s">
        <v>8219</v>
      </c>
      <c r="G3688" t="s">
        <v>8224</v>
      </c>
      <c r="H3688" t="s">
        <v>8246</v>
      </c>
      <c r="I3688">
        <v>1440820740</v>
      </c>
      <c r="J3688" s="10">
        <f t="shared" si="228"/>
        <v>42245.165972222225</v>
      </c>
      <c r="K3688">
        <v>1439567660</v>
      </c>
      <c r="L3688" s="10">
        <f t="shared" si="229"/>
        <v>42230.662731481483</v>
      </c>
      <c r="M3688" t="b">
        <v>0</v>
      </c>
      <c r="N3688">
        <v>6</v>
      </c>
      <c r="O3688" t="b">
        <v>1</v>
      </c>
      <c r="P3688" t="s">
        <v>8271</v>
      </c>
      <c r="Q3688" s="5">
        <f t="shared" si="230"/>
        <v>1.0142857142857142</v>
      </c>
      <c r="R3688" s="6">
        <f t="shared" si="231"/>
        <v>59.166666666666664</v>
      </c>
      <c r="S3688" t="s">
        <v>8317</v>
      </c>
      <c r="T3688" t="s">
        <v>8318</v>
      </c>
    </row>
    <row r="3689" spans="1:20" ht="43.2" x14ac:dyDescent="0.3">
      <c r="A3689">
        <v>3687</v>
      </c>
      <c r="B3689" s="3" t="s">
        <v>3684</v>
      </c>
      <c r="C3689" s="3" t="s">
        <v>7797</v>
      </c>
      <c r="D3689">
        <v>5000</v>
      </c>
      <c r="E3689">
        <v>5012.25</v>
      </c>
      <c r="F3689" t="s">
        <v>8219</v>
      </c>
      <c r="G3689" t="s">
        <v>8224</v>
      </c>
      <c r="H3689" t="s">
        <v>8246</v>
      </c>
      <c r="I3689">
        <v>1403846055</v>
      </c>
      <c r="J3689" s="10">
        <f t="shared" si="228"/>
        <v>41817.218229166669</v>
      </c>
      <c r="K3689">
        <v>1401254055</v>
      </c>
      <c r="L3689" s="10">
        <f t="shared" si="229"/>
        <v>41787.218229166669</v>
      </c>
      <c r="M3689" t="b">
        <v>0</v>
      </c>
      <c r="N3689">
        <v>25</v>
      </c>
      <c r="O3689" t="b">
        <v>1</v>
      </c>
      <c r="P3689" t="s">
        <v>8271</v>
      </c>
      <c r="Q3689" s="5">
        <f t="shared" si="230"/>
        <v>1.0024500000000001</v>
      </c>
      <c r="R3689" s="6">
        <f t="shared" si="231"/>
        <v>200.49</v>
      </c>
      <c r="S3689" t="s">
        <v>8317</v>
      </c>
      <c r="T3689" t="s">
        <v>8318</v>
      </c>
    </row>
    <row r="3690" spans="1:20" ht="43.2" x14ac:dyDescent="0.3">
      <c r="A3690">
        <v>3688</v>
      </c>
      <c r="B3690" s="3" t="s">
        <v>3685</v>
      </c>
      <c r="C3690" s="3" t="s">
        <v>7798</v>
      </c>
      <c r="D3690">
        <v>3000</v>
      </c>
      <c r="E3690">
        <v>3275</v>
      </c>
      <c r="F3690" t="s">
        <v>8219</v>
      </c>
      <c r="G3690" t="s">
        <v>8225</v>
      </c>
      <c r="H3690" t="s">
        <v>8247</v>
      </c>
      <c r="I3690">
        <v>1407524004</v>
      </c>
      <c r="J3690" s="10">
        <f t="shared" si="228"/>
        <v>41859.787083333329</v>
      </c>
      <c r="K3690">
        <v>1404932004</v>
      </c>
      <c r="L3690" s="10">
        <f t="shared" si="229"/>
        <v>41829.787083333329</v>
      </c>
      <c r="M3690" t="b">
        <v>0</v>
      </c>
      <c r="N3690">
        <v>39</v>
      </c>
      <c r="O3690" t="b">
        <v>1</v>
      </c>
      <c r="P3690" t="s">
        <v>8271</v>
      </c>
      <c r="Q3690" s="5">
        <f t="shared" si="230"/>
        <v>1.0916666666666666</v>
      </c>
      <c r="R3690" s="6">
        <f t="shared" si="231"/>
        <v>83.974358974358978</v>
      </c>
      <c r="S3690" t="s">
        <v>8317</v>
      </c>
      <c r="T3690" t="s">
        <v>8318</v>
      </c>
    </row>
    <row r="3691" spans="1:20" ht="43.2" x14ac:dyDescent="0.3">
      <c r="A3691">
        <v>3689</v>
      </c>
      <c r="B3691" s="3" t="s">
        <v>3686</v>
      </c>
      <c r="C3691" s="3" t="s">
        <v>7799</v>
      </c>
      <c r="D3691">
        <v>3000</v>
      </c>
      <c r="E3691">
        <v>3550</v>
      </c>
      <c r="F3691" t="s">
        <v>8219</v>
      </c>
      <c r="G3691" t="s">
        <v>8224</v>
      </c>
      <c r="H3691" t="s">
        <v>8246</v>
      </c>
      <c r="I3691">
        <v>1434925500</v>
      </c>
      <c r="J3691" s="10">
        <f t="shared" si="228"/>
        <v>42176.934027777781</v>
      </c>
      <c r="K3691">
        <v>1432410639</v>
      </c>
      <c r="L3691" s="10">
        <f t="shared" si="229"/>
        <v>42147.826840277776</v>
      </c>
      <c r="M3691" t="b">
        <v>0</v>
      </c>
      <c r="N3691">
        <v>62</v>
      </c>
      <c r="O3691" t="b">
        <v>1</v>
      </c>
      <c r="P3691" t="s">
        <v>8271</v>
      </c>
      <c r="Q3691" s="5">
        <f t="shared" si="230"/>
        <v>1.1833333333333333</v>
      </c>
      <c r="R3691" s="6">
        <f t="shared" si="231"/>
        <v>57.258064516129032</v>
      </c>
      <c r="S3691" t="s">
        <v>8317</v>
      </c>
      <c r="T3691" t="s">
        <v>8318</v>
      </c>
    </row>
    <row r="3692" spans="1:20" ht="43.2" x14ac:dyDescent="0.3">
      <c r="A3692">
        <v>3690</v>
      </c>
      <c r="B3692" s="3" t="s">
        <v>3687</v>
      </c>
      <c r="C3692" s="3" t="s">
        <v>7800</v>
      </c>
      <c r="D3692">
        <v>1500</v>
      </c>
      <c r="E3692">
        <v>1800</v>
      </c>
      <c r="F3692" t="s">
        <v>8219</v>
      </c>
      <c r="G3692" t="s">
        <v>8224</v>
      </c>
      <c r="H3692" t="s">
        <v>8246</v>
      </c>
      <c r="I3692">
        <v>1417101683</v>
      </c>
      <c r="J3692" s="10">
        <f t="shared" si="228"/>
        <v>41970.639849537038</v>
      </c>
      <c r="K3692">
        <v>1414506083</v>
      </c>
      <c r="L3692" s="10">
        <f t="shared" si="229"/>
        <v>41940.598182870373</v>
      </c>
      <c r="M3692" t="b">
        <v>0</v>
      </c>
      <c r="N3692">
        <v>31</v>
      </c>
      <c r="O3692" t="b">
        <v>1</v>
      </c>
      <c r="P3692" t="s">
        <v>8271</v>
      </c>
      <c r="Q3692" s="5">
        <f t="shared" si="230"/>
        <v>1.2</v>
      </c>
      <c r="R3692" s="6">
        <f t="shared" si="231"/>
        <v>58.064516129032256</v>
      </c>
      <c r="S3692" t="s">
        <v>8317</v>
      </c>
      <c r="T3692" t="s">
        <v>8318</v>
      </c>
    </row>
    <row r="3693" spans="1:20" ht="28.8" x14ac:dyDescent="0.3">
      <c r="A3693">
        <v>3691</v>
      </c>
      <c r="B3693" s="3" t="s">
        <v>3688</v>
      </c>
      <c r="C3693" s="3" t="s">
        <v>7801</v>
      </c>
      <c r="D3693">
        <v>40000</v>
      </c>
      <c r="E3693">
        <v>51184</v>
      </c>
      <c r="F3693" t="s">
        <v>8219</v>
      </c>
      <c r="G3693" t="s">
        <v>8224</v>
      </c>
      <c r="H3693" t="s">
        <v>8246</v>
      </c>
      <c r="I3693">
        <v>1425272340</v>
      </c>
      <c r="J3693" s="10">
        <f t="shared" si="228"/>
        <v>42065.207638888889</v>
      </c>
      <c r="K3693">
        <v>1421426929</v>
      </c>
      <c r="L3693" s="10">
        <f t="shared" si="229"/>
        <v>42020.700567129628</v>
      </c>
      <c r="M3693" t="b">
        <v>0</v>
      </c>
      <c r="N3693">
        <v>274</v>
      </c>
      <c r="O3693" t="b">
        <v>1</v>
      </c>
      <c r="P3693" t="s">
        <v>8271</v>
      </c>
      <c r="Q3693" s="5">
        <f t="shared" si="230"/>
        <v>1.2796000000000001</v>
      </c>
      <c r="R3693" s="6">
        <f t="shared" si="231"/>
        <v>186.80291970802921</v>
      </c>
      <c r="S3693" t="s">
        <v>8317</v>
      </c>
      <c r="T3693" t="s">
        <v>8318</v>
      </c>
    </row>
    <row r="3694" spans="1:20" ht="28.8" x14ac:dyDescent="0.3">
      <c r="A3694">
        <v>3692</v>
      </c>
      <c r="B3694" s="3" t="s">
        <v>3689</v>
      </c>
      <c r="C3694" s="3" t="s">
        <v>7802</v>
      </c>
      <c r="D3694">
        <v>1000</v>
      </c>
      <c r="E3694">
        <v>1260</v>
      </c>
      <c r="F3694" t="s">
        <v>8219</v>
      </c>
      <c r="G3694" t="s">
        <v>8224</v>
      </c>
      <c r="H3694" t="s">
        <v>8246</v>
      </c>
      <c r="I3694">
        <v>1411084800</v>
      </c>
      <c r="J3694" s="10">
        <f t="shared" si="228"/>
        <v>41901</v>
      </c>
      <c r="K3694">
        <v>1410304179</v>
      </c>
      <c r="L3694" s="10">
        <f t="shared" si="229"/>
        <v>41891.96503472222</v>
      </c>
      <c r="M3694" t="b">
        <v>0</v>
      </c>
      <c r="N3694">
        <v>17</v>
      </c>
      <c r="O3694" t="b">
        <v>1</v>
      </c>
      <c r="P3694" t="s">
        <v>8271</v>
      </c>
      <c r="Q3694" s="5">
        <f t="shared" si="230"/>
        <v>1.26</v>
      </c>
      <c r="R3694" s="6">
        <f t="shared" si="231"/>
        <v>74.117647058823536</v>
      </c>
      <c r="S3694" t="s">
        <v>8317</v>
      </c>
      <c r="T3694" t="s">
        <v>8318</v>
      </c>
    </row>
    <row r="3695" spans="1:20" ht="43.2" x14ac:dyDescent="0.3">
      <c r="A3695">
        <v>3693</v>
      </c>
      <c r="B3695" s="3" t="s">
        <v>3690</v>
      </c>
      <c r="C3695" s="3" t="s">
        <v>7803</v>
      </c>
      <c r="D3695">
        <v>333</v>
      </c>
      <c r="E3695">
        <v>430</v>
      </c>
      <c r="F3695" t="s">
        <v>8219</v>
      </c>
      <c r="G3695" t="s">
        <v>8225</v>
      </c>
      <c r="H3695" t="s">
        <v>8247</v>
      </c>
      <c r="I3695">
        <v>1448922600</v>
      </c>
      <c r="J3695" s="10">
        <f t="shared" si="228"/>
        <v>42338.9375</v>
      </c>
      <c r="K3695">
        <v>1446352529</v>
      </c>
      <c r="L3695" s="10">
        <f t="shared" si="229"/>
        <v>42309.191307870366</v>
      </c>
      <c r="M3695" t="b">
        <v>0</v>
      </c>
      <c r="N3695">
        <v>14</v>
      </c>
      <c r="O3695" t="b">
        <v>1</v>
      </c>
      <c r="P3695" t="s">
        <v>8271</v>
      </c>
      <c r="Q3695" s="5">
        <f t="shared" si="230"/>
        <v>1.2912912912912913</v>
      </c>
      <c r="R3695" s="6">
        <f t="shared" si="231"/>
        <v>30.714285714285715</v>
      </c>
      <c r="S3695" t="s">
        <v>8317</v>
      </c>
      <c r="T3695" t="s">
        <v>8318</v>
      </c>
    </row>
    <row r="3696" spans="1:20" ht="57.6" x14ac:dyDescent="0.3">
      <c r="A3696">
        <v>3694</v>
      </c>
      <c r="B3696" s="3" t="s">
        <v>3691</v>
      </c>
      <c r="C3696" s="3" t="s">
        <v>7804</v>
      </c>
      <c r="D3696">
        <v>3500</v>
      </c>
      <c r="E3696">
        <v>3760</v>
      </c>
      <c r="F3696" t="s">
        <v>8219</v>
      </c>
      <c r="G3696" t="s">
        <v>8224</v>
      </c>
      <c r="H3696" t="s">
        <v>8246</v>
      </c>
      <c r="I3696">
        <v>1465178400</v>
      </c>
      <c r="J3696" s="10">
        <f t="shared" si="228"/>
        <v>42527.083333333328</v>
      </c>
      <c r="K3696">
        <v>1461985967</v>
      </c>
      <c r="L3696" s="10">
        <f t="shared" si="229"/>
        <v>42490.133877314816</v>
      </c>
      <c r="M3696" t="b">
        <v>0</v>
      </c>
      <c r="N3696">
        <v>60</v>
      </c>
      <c r="O3696" t="b">
        <v>1</v>
      </c>
      <c r="P3696" t="s">
        <v>8271</v>
      </c>
      <c r="Q3696" s="5">
        <f t="shared" si="230"/>
        <v>1.0742857142857143</v>
      </c>
      <c r="R3696" s="6">
        <f t="shared" si="231"/>
        <v>62.666666666666664</v>
      </c>
      <c r="S3696" t="s">
        <v>8317</v>
      </c>
      <c r="T3696" t="s">
        <v>8318</v>
      </c>
    </row>
    <row r="3697" spans="1:20" ht="57.6" x14ac:dyDescent="0.3">
      <c r="A3697">
        <v>3695</v>
      </c>
      <c r="B3697" s="3" t="s">
        <v>3692</v>
      </c>
      <c r="C3697" s="3" t="s">
        <v>7805</v>
      </c>
      <c r="D3697">
        <v>4000</v>
      </c>
      <c r="E3697">
        <v>4005</v>
      </c>
      <c r="F3697" t="s">
        <v>8219</v>
      </c>
      <c r="G3697" t="s">
        <v>8224</v>
      </c>
      <c r="H3697" t="s">
        <v>8246</v>
      </c>
      <c r="I3697">
        <v>1421009610</v>
      </c>
      <c r="J3697" s="10">
        <f t="shared" si="228"/>
        <v>42015.870486111111</v>
      </c>
      <c r="K3697">
        <v>1419281610</v>
      </c>
      <c r="L3697" s="10">
        <f t="shared" si="229"/>
        <v>41995.870486111111</v>
      </c>
      <c r="M3697" t="b">
        <v>0</v>
      </c>
      <c r="N3697">
        <v>33</v>
      </c>
      <c r="O3697" t="b">
        <v>1</v>
      </c>
      <c r="P3697" t="s">
        <v>8271</v>
      </c>
      <c r="Q3697" s="5">
        <f t="shared" si="230"/>
        <v>1.00125</v>
      </c>
      <c r="R3697" s="6">
        <f t="shared" si="231"/>
        <v>121.36363636363636</v>
      </c>
      <c r="S3697" t="s">
        <v>8317</v>
      </c>
      <c r="T3697" t="s">
        <v>8318</v>
      </c>
    </row>
    <row r="3698" spans="1:20" ht="43.2" x14ac:dyDescent="0.3">
      <c r="A3698">
        <v>3696</v>
      </c>
      <c r="B3698" s="3" t="s">
        <v>3693</v>
      </c>
      <c r="C3698" s="3" t="s">
        <v>7806</v>
      </c>
      <c r="D3698">
        <v>2000</v>
      </c>
      <c r="E3698">
        <v>3100</v>
      </c>
      <c r="F3698" t="s">
        <v>8219</v>
      </c>
      <c r="G3698" t="s">
        <v>8225</v>
      </c>
      <c r="H3698" t="s">
        <v>8247</v>
      </c>
      <c r="I3698">
        <v>1423838916</v>
      </c>
      <c r="J3698" s="10">
        <f t="shared" si="228"/>
        <v>42048.617083333331</v>
      </c>
      <c r="K3698">
        <v>1418654916</v>
      </c>
      <c r="L3698" s="10">
        <f t="shared" si="229"/>
        <v>41988.617083333331</v>
      </c>
      <c r="M3698" t="b">
        <v>0</v>
      </c>
      <c r="N3698">
        <v>78</v>
      </c>
      <c r="O3698" t="b">
        <v>1</v>
      </c>
      <c r="P3698" t="s">
        <v>8271</v>
      </c>
      <c r="Q3698" s="5">
        <f t="shared" si="230"/>
        <v>1.55</v>
      </c>
      <c r="R3698" s="6">
        <f t="shared" si="231"/>
        <v>39.743589743589745</v>
      </c>
      <c r="S3698" t="s">
        <v>8317</v>
      </c>
      <c r="T3698" t="s">
        <v>8318</v>
      </c>
    </row>
    <row r="3699" spans="1:20" ht="43.2" x14ac:dyDescent="0.3">
      <c r="A3699">
        <v>3697</v>
      </c>
      <c r="B3699" s="3" t="s">
        <v>3694</v>
      </c>
      <c r="C3699" s="3" t="s">
        <v>7807</v>
      </c>
      <c r="D3699">
        <v>2000</v>
      </c>
      <c r="E3699">
        <v>2160</v>
      </c>
      <c r="F3699" t="s">
        <v>8219</v>
      </c>
      <c r="G3699" t="s">
        <v>8225</v>
      </c>
      <c r="H3699" t="s">
        <v>8247</v>
      </c>
      <c r="I3699">
        <v>1462878648</v>
      </c>
      <c r="J3699" s="10">
        <f t="shared" si="228"/>
        <v>42500.465833333335</v>
      </c>
      <c r="K3699">
        <v>1461064248</v>
      </c>
      <c r="L3699" s="10">
        <f t="shared" si="229"/>
        <v>42479.465833333335</v>
      </c>
      <c r="M3699" t="b">
        <v>0</v>
      </c>
      <c r="N3699">
        <v>30</v>
      </c>
      <c r="O3699" t="b">
        <v>1</v>
      </c>
      <c r="P3699" t="s">
        <v>8271</v>
      </c>
      <c r="Q3699" s="5">
        <f t="shared" si="230"/>
        <v>1.08</v>
      </c>
      <c r="R3699" s="6">
        <f t="shared" si="231"/>
        <v>72</v>
      </c>
      <c r="S3699" t="s">
        <v>8317</v>
      </c>
      <c r="T3699" t="s">
        <v>8318</v>
      </c>
    </row>
    <row r="3700" spans="1:20" ht="43.2" x14ac:dyDescent="0.3">
      <c r="A3700">
        <v>3698</v>
      </c>
      <c r="B3700" s="3" t="s">
        <v>3695</v>
      </c>
      <c r="C3700" s="3" t="s">
        <v>7808</v>
      </c>
      <c r="D3700">
        <v>5000</v>
      </c>
      <c r="E3700">
        <v>5526</v>
      </c>
      <c r="F3700" t="s">
        <v>8219</v>
      </c>
      <c r="G3700" t="s">
        <v>8224</v>
      </c>
      <c r="H3700" t="s">
        <v>8246</v>
      </c>
      <c r="I3700">
        <v>1456946487</v>
      </c>
      <c r="J3700" s="10">
        <f t="shared" si="228"/>
        <v>42431.806562500002</v>
      </c>
      <c r="K3700">
        <v>1454354487</v>
      </c>
      <c r="L3700" s="10">
        <f t="shared" si="229"/>
        <v>42401.806562500002</v>
      </c>
      <c r="M3700" t="b">
        <v>0</v>
      </c>
      <c r="N3700">
        <v>136</v>
      </c>
      <c r="O3700" t="b">
        <v>1</v>
      </c>
      <c r="P3700" t="s">
        <v>8271</v>
      </c>
      <c r="Q3700" s="5">
        <f t="shared" si="230"/>
        <v>1.1052</v>
      </c>
      <c r="R3700" s="6">
        <f t="shared" si="231"/>
        <v>40.632352941176471</v>
      </c>
      <c r="S3700" t="s">
        <v>8317</v>
      </c>
      <c r="T3700" t="s">
        <v>8318</v>
      </c>
    </row>
    <row r="3701" spans="1:20" ht="43.2" x14ac:dyDescent="0.3">
      <c r="A3701">
        <v>3699</v>
      </c>
      <c r="B3701" s="3" t="s">
        <v>3696</v>
      </c>
      <c r="C3701" s="3" t="s">
        <v>7809</v>
      </c>
      <c r="D3701">
        <v>2500</v>
      </c>
      <c r="E3701">
        <v>2520</v>
      </c>
      <c r="F3701" t="s">
        <v>8219</v>
      </c>
      <c r="G3701" t="s">
        <v>8224</v>
      </c>
      <c r="H3701" t="s">
        <v>8246</v>
      </c>
      <c r="I3701">
        <v>1413383216</v>
      </c>
      <c r="J3701" s="10">
        <f t="shared" si="228"/>
        <v>41927.602037037039</v>
      </c>
      <c r="K3701">
        <v>1410791216</v>
      </c>
      <c r="L3701" s="10">
        <f t="shared" si="229"/>
        <v>41897.602037037039</v>
      </c>
      <c r="M3701" t="b">
        <v>0</v>
      </c>
      <c r="N3701">
        <v>40</v>
      </c>
      <c r="O3701" t="b">
        <v>1</v>
      </c>
      <c r="P3701" t="s">
        <v>8271</v>
      </c>
      <c r="Q3701" s="5">
        <f t="shared" si="230"/>
        <v>1.008</v>
      </c>
      <c r="R3701" s="6">
        <f t="shared" si="231"/>
        <v>63</v>
      </c>
      <c r="S3701" t="s">
        <v>8317</v>
      </c>
      <c r="T3701" t="s">
        <v>8318</v>
      </c>
    </row>
    <row r="3702" spans="1:20" ht="28.8" x14ac:dyDescent="0.3">
      <c r="A3702">
        <v>3700</v>
      </c>
      <c r="B3702" s="3" t="s">
        <v>3697</v>
      </c>
      <c r="C3702" s="3" t="s">
        <v>7810</v>
      </c>
      <c r="D3702">
        <v>500</v>
      </c>
      <c r="E3702">
        <v>606</v>
      </c>
      <c r="F3702" t="s">
        <v>8219</v>
      </c>
      <c r="G3702" t="s">
        <v>8224</v>
      </c>
      <c r="H3702" t="s">
        <v>8246</v>
      </c>
      <c r="I3702">
        <v>1412092800</v>
      </c>
      <c r="J3702" s="10">
        <f t="shared" si="228"/>
        <v>41912.666666666664</v>
      </c>
      <c r="K3702">
        <v>1409493800</v>
      </c>
      <c r="L3702" s="10">
        <f t="shared" si="229"/>
        <v>41882.585648148146</v>
      </c>
      <c r="M3702" t="b">
        <v>0</v>
      </c>
      <c r="N3702">
        <v>18</v>
      </c>
      <c r="O3702" t="b">
        <v>1</v>
      </c>
      <c r="P3702" t="s">
        <v>8271</v>
      </c>
      <c r="Q3702" s="5">
        <f t="shared" si="230"/>
        <v>1.212</v>
      </c>
      <c r="R3702" s="6">
        <f t="shared" si="231"/>
        <v>33.666666666666664</v>
      </c>
      <c r="S3702" t="s">
        <v>8317</v>
      </c>
      <c r="T3702" t="s">
        <v>8318</v>
      </c>
    </row>
    <row r="3703" spans="1:20" ht="43.2" x14ac:dyDescent="0.3">
      <c r="A3703">
        <v>3701</v>
      </c>
      <c r="B3703" s="3" t="s">
        <v>3698</v>
      </c>
      <c r="C3703" s="3" t="s">
        <v>7811</v>
      </c>
      <c r="D3703">
        <v>1500</v>
      </c>
      <c r="E3703">
        <v>1505</v>
      </c>
      <c r="F3703" t="s">
        <v>8219</v>
      </c>
      <c r="G3703" t="s">
        <v>8225</v>
      </c>
      <c r="H3703" t="s">
        <v>8247</v>
      </c>
      <c r="I3703">
        <v>1433422793</v>
      </c>
      <c r="J3703" s="10">
        <f t="shared" si="228"/>
        <v>42159.541585648149</v>
      </c>
      <c r="K3703">
        <v>1430830793</v>
      </c>
      <c r="L3703" s="10">
        <f t="shared" si="229"/>
        <v>42129.541585648149</v>
      </c>
      <c r="M3703" t="b">
        <v>0</v>
      </c>
      <c r="N3703">
        <v>39</v>
      </c>
      <c r="O3703" t="b">
        <v>1</v>
      </c>
      <c r="P3703" t="s">
        <v>8271</v>
      </c>
      <c r="Q3703" s="5">
        <f t="shared" si="230"/>
        <v>1.0033333333333334</v>
      </c>
      <c r="R3703" s="6">
        <f t="shared" si="231"/>
        <v>38.589743589743591</v>
      </c>
      <c r="S3703" t="s">
        <v>8317</v>
      </c>
      <c r="T3703" t="s">
        <v>8318</v>
      </c>
    </row>
    <row r="3704" spans="1:20" ht="57.6" x14ac:dyDescent="0.3">
      <c r="A3704">
        <v>3702</v>
      </c>
      <c r="B3704" s="3" t="s">
        <v>3699</v>
      </c>
      <c r="C3704" s="3" t="s">
        <v>7812</v>
      </c>
      <c r="D3704">
        <v>3000</v>
      </c>
      <c r="E3704">
        <v>3275</v>
      </c>
      <c r="F3704" t="s">
        <v>8219</v>
      </c>
      <c r="G3704" t="s">
        <v>8225</v>
      </c>
      <c r="H3704" t="s">
        <v>8247</v>
      </c>
      <c r="I3704">
        <v>1468191540</v>
      </c>
      <c r="J3704" s="10">
        <f t="shared" si="228"/>
        <v>42561.957638888889</v>
      </c>
      <c r="K3704">
        <v>1464958484</v>
      </c>
      <c r="L3704" s="10">
        <f t="shared" si="229"/>
        <v>42524.53800925926</v>
      </c>
      <c r="M3704" t="b">
        <v>0</v>
      </c>
      <c r="N3704">
        <v>21</v>
      </c>
      <c r="O3704" t="b">
        <v>1</v>
      </c>
      <c r="P3704" t="s">
        <v>8271</v>
      </c>
      <c r="Q3704" s="5">
        <f t="shared" si="230"/>
        <v>1.0916666666666666</v>
      </c>
      <c r="R3704" s="6">
        <f t="shared" si="231"/>
        <v>155.95238095238096</v>
      </c>
      <c r="S3704" t="s">
        <v>8317</v>
      </c>
      <c r="T3704" t="s">
        <v>8318</v>
      </c>
    </row>
    <row r="3705" spans="1:20" ht="43.2" x14ac:dyDescent="0.3">
      <c r="A3705">
        <v>3703</v>
      </c>
      <c r="B3705" s="3" t="s">
        <v>3700</v>
      </c>
      <c r="C3705" s="3" t="s">
        <v>7813</v>
      </c>
      <c r="D3705">
        <v>1050</v>
      </c>
      <c r="E3705">
        <v>1296</v>
      </c>
      <c r="F3705" t="s">
        <v>8219</v>
      </c>
      <c r="G3705" t="s">
        <v>8224</v>
      </c>
      <c r="H3705" t="s">
        <v>8246</v>
      </c>
      <c r="I3705">
        <v>1471071540</v>
      </c>
      <c r="J3705" s="10">
        <f t="shared" si="228"/>
        <v>42595.290972222225</v>
      </c>
      <c r="K3705">
        <v>1467720388</v>
      </c>
      <c r="L3705" s="10">
        <f t="shared" si="229"/>
        <v>42556.504490740743</v>
      </c>
      <c r="M3705" t="b">
        <v>0</v>
      </c>
      <c r="N3705">
        <v>30</v>
      </c>
      <c r="O3705" t="b">
        <v>1</v>
      </c>
      <c r="P3705" t="s">
        <v>8271</v>
      </c>
      <c r="Q3705" s="5">
        <f t="shared" si="230"/>
        <v>1.2342857142857142</v>
      </c>
      <c r="R3705" s="6">
        <f t="shared" si="231"/>
        <v>43.2</v>
      </c>
      <c r="S3705" t="s">
        <v>8317</v>
      </c>
      <c r="T3705" t="s">
        <v>8318</v>
      </c>
    </row>
    <row r="3706" spans="1:20" ht="43.2" x14ac:dyDescent="0.3">
      <c r="A3706">
        <v>3704</v>
      </c>
      <c r="B3706" s="3" t="s">
        <v>3701</v>
      </c>
      <c r="C3706" s="3" t="s">
        <v>7814</v>
      </c>
      <c r="D3706">
        <v>300</v>
      </c>
      <c r="E3706">
        <v>409.01</v>
      </c>
      <c r="F3706" t="s">
        <v>8219</v>
      </c>
      <c r="G3706" t="s">
        <v>8225</v>
      </c>
      <c r="H3706" t="s">
        <v>8247</v>
      </c>
      <c r="I3706">
        <v>1464712394</v>
      </c>
      <c r="J3706" s="10">
        <f t="shared" si="228"/>
        <v>42521.689745370371</v>
      </c>
      <c r="K3706">
        <v>1459528394</v>
      </c>
      <c r="L3706" s="10">
        <f t="shared" si="229"/>
        <v>42461.689745370371</v>
      </c>
      <c r="M3706" t="b">
        <v>0</v>
      </c>
      <c r="N3706">
        <v>27</v>
      </c>
      <c r="O3706" t="b">
        <v>1</v>
      </c>
      <c r="P3706" t="s">
        <v>8271</v>
      </c>
      <c r="Q3706" s="5">
        <f t="shared" si="230"/>
        <v>1.3633666666666666</v>
      </c>
      <c r="R3706" s="6">
        <f t="shared" si="231"/>
        <v>15.148518518518518</v>
      </c>
      <c r="S3706" t="s">
        <v>8317</v>
      </c>
      <c r="T3706" t="s">
        <v>8318</v>
      </c>
    </row>
    <row r="3707" spans="1:20" ht="43.2" x14ac:dyDescent="0.3">
      <c r="A3707">
        <v>3705</v>
      </c>
      <c r="B3707" s="3" t="s">
        <v>3702</v>
      </c>
      <c r="C3707" s="3" t="s">
        <v>7815</v>
      </c>
      <c r="D3707">
        <v>2827</v>
      </c>
      <c r="E3707">
        <v>2925</v>
      </c>
      <c r="F3707" t="s">
        <v>8219</v>
      </c>
      <c r="G3707" t="s">
        <v>8224</v>
      </c>
      <c r="H3707" t="s">
        <v>8246</v>
      </c>
      <c r="I3707">
        <v>1403546400</v>
      </c>
      <c r="J3707" s="10">
        <f t="shared" si="228"/>
        <v>41813.75</v>
      </c>
      <c r="K3707">
        <v>1401714114</v>
      </c>
      <c r="L3707" s="10">
        <f t="shared" si="229"/>
        <v>41792.542986111112</v>
      </c>
      <c r="M3707" t="b">
        <v>0</v>
      </c>
      <c r="N3707">
        <v>35</v>
      </c>
      <c r="O3707" t="b">
        <v>1</v>
      </c>
      <c r="P3707" t="s">
        <v>8271</v>
      </c>
      <c r="Q3707" s="5">
        <f t="shared" si="230"/>
        <v>1.0346657233816767</v>
      </c>
      <c r="R3707" s="6">
        <f t="shared" si="231"/>
        <v>83.571428571428569</v>
      </c>
      <c r="S3707" t="s">
        <v>8317</v>
      </c>
      <c r="T3707" t="s">
        <v>8318</v>
      </c>
    </row>
    <row r="3708" spans="1:20" ht="43.2" x14ac:dyDescent="0.3">
      <c r="A3708">
        <v>3706</v>
      </c>
      <c r="B3708" s="3" t="s">
        <v>3703</v>
      </c>
      <c r="C3708" s="3" t="s">
        <v>7816</v>
      </c>
      <c r="D3708">
        <v>1500</v>
      </c>
      <c r="E3708">
        <v>1820</v>
      </c>
      <c r="F3708" t="s">
        <v>8219</v>
      </c>
      <c r="G3708" t="s">
        <v>8224</v>
      </c>
      <c r="H3708" t="s">
        <v>8246</v>
      </c>
      <c r="I3708">
        <v>1410558949</v>
      </c>
      <c r="J3708" s="10">
        <f t="shared" si="228"/>
        <v>41894.913761574076</v>
      </c>
      <c r="K3708">
        <v>1409262949</v>
      </c>
      <c r="L3708" s="10">
        <f t="shared" si="229"/>
        <v>41879.913761574076</v>
      </c>
      <c r="M3708" t="b">
        <v>0</v>
      </c>
      <c r="N3708">
        <v>13</v>
      </c>
      <c r="O3708" t="b">
        <v>1</v>
      </c>
      <c r="P3708" t="s">
        <v>8271</v>
      </c>
      <c r="Q3708" s="5">
        <f t="shared" si="230"/>
        <v>1.2133333333333334</v>
      </c>
      <c r="R3708" s="6">
        <f t="shared" si="231"/>
        <v>140</v>
      </c>
      <c r="S3708" t="s">
        <v>8317</v>
      </c>
      <c r="T3708" t="s">
        <v>8318</v>
      </c>
    </row>
    <row r="3709" spans="1:20" ht="43.2" x14ac:dyDescent="0.3">
      <c r="A3709">
        <v>3707</v>
      </c>
      <c r="B3709" s="3" t="s">
        <v>3704</v>
      </c>
      <c r="C3709" s="3" t="s">
        <v>7817</v>
      </c>
      <c r="D3709">
        <v>1000</v>
      </c>
      <c r="E3709">
        <v>1860</v>
      </c>
      <c r="F3709" t="s">
        <v>8219</v>
      </c>
      <c r="G3709" t="s">
        <v>8224</v>
      </c>
      <c r="H3709" t="s">
        <v>8246</v>
      </c>
      <c r="I3709">
        <v>1469165160</v>
      </c>
      <c r="J3709" s="10">
        <f t="shared" si="228"/>
        <v>42573.226388888885</v>
      </c>
      <c r="K3709">
        <v>1467335378</v>
      </c>
      <c r="L3709" s="10">
        <f t="shared" si="229"/>
        <v>42552.048356481479</v>
      </c>
      <c r="M3709" t="b">
        <v>0</v>
      </c>
      <c r="N3709">
        <v>23</v>
      </c>
      <c r="O3709" t="b">
        <v>1</v>
      </c>
      <c r="P3709" t="s">
        <v>8271</v>
      </c>
      <c r="Q3709" s="5">
        <f t="shared" si="230"/>
        <v>1.86</v>
      </c>
      <c r="R3709" s="6">
        <f t="shared" si="231"/>
        <v>80.869565217391298</v>
      </c>
      <c r="S3709" t="s">
        <v>8317</v>
      </c>
      <c r="T3709" t="s">
        <v>8318</v>
      </c>
    </row>
    <row r="3710" spans="1:20" ht="57.6" x14ac:dyDescent="0.3">
      <c r="A3710">
        <v>3708</v>
      </c>
      <c r="B3710" s="3" t="s">
        <v>3705</v>
      </c>
      <c r="C3710" s="3" t="s">
        <v>7818</v>
      </c>
      <c r="D3710">
        <v>700</v>
      </c>
      <c r="E3710">
        <v>2100</v>
      </c>
      <c r="F3710" t="s">
        <v>8219</v>
      </c>
      <c r="G3710" t="s">
        <v>8224</v>
      </c>
      <c r="H3710" t="s">
        <v>8246</v>
      </c>
      <c r="I3710">
        <v>1404444286</v>
      </c>
      <c r="J3710" s="10">
        <f t="shared" si="228"/>
        <v>41824.142199074071</v>
      </c>
      <c r="K3710">
        <v>1403234686</v>
      </c>
      <c r="L3710" s="10">
        <f t="shared" si="229"/>
        <v>41810.142199074071</v>
      </c>
      <c r="M3710" t="b">
        <v>0</v>
      </c>
      <c r="N3710">
        <v>39</v>
      </c>
      <c r="O3710" t="b">
        <v>1</v>
      </c>
      <c r="P3710" t="s">
        <v>8271</v>
      </c>
      <c r="Q3710" s="5">
        <f t="shared" si="230"/>
        <v>3</v>
      </c>
      <c r="R3710" s="6">
        <f t="shared" si="231"/>
        <v>53.846153846153847</v>
      </c>
      <c r="S3710" t="s">
        <v>8317</v>
      </c>
      <c r="T3710" t="s">
        <v>8318</v>
      </c>
    </row>
    <row r="3711" spans="1:20" ht="43.2" x14ac:dyDescent="0.3">
      <c r="A3711">
        <v>3709</v>
      </c>
      <c r="B3711" s="3" t="s">
        <v>3706</v>
      </c>
      <c r="C3711" s="3" t="s">
        <v>7819</v>
      </c>
      <c r="D3711">
        <v>1000</v>
      </c>
      <c r="E3711">
        <v>1082.5</v>
      </c>
      <c r="F3711" t="s">
        <v>8219</v>
      </c>
      <c r="G3711" t="s">
        <v>8225</v>
      </c>
      <c r="H3711" t="s">
        <v>8247</v>
      </c>
      <c r="I3711">
        <v>1403715546</v>
      </c>
      <c r="J3711" s="10">
        <f t="shared" si="228"/>
        <v>41815.707708333335</v>
      </c>
      <c r="K3711">
        <v>1401123546</v>
      </c>
      <c r="L3711" s="10">
        <f t="shared" si="229"/>
        <v>41785.707708333335</v>
      </c>
      <c r="M3711" t="b">
        <v>0</v>
      </c>
      <c r="N3711">
        <v>35</v>
      </c>
      <c r="O3711" t="b">
        <v>1</v>
      </c>
      <c r="P3711" t="s">
        <v>8271</v>
      </c>
      <c r="Q3711" s="5">
        <f t="shared" si="230"/>
        <v>1.0825</v>
      </c>
      <c r="R3711" s="6">
        <f t="shared" si="231"/>
        <v>30.928571428571427</v>
      </c>
      <c r="S3711" t="s">
        <v>8317</v>
      </c>
      <c r="T3711" t="s">
        <v>8318</v>
      </c>
    </row>
    <row r="3712" spans="1:20" ht="28.8" x14ac:dyDescent="0.3">
      <c r="A3712">
        <v>3710</v>
      </c>
      <c r="B3712" s="3" t="s">
        <v>3707</v>
      </c>
      <c r="C3712" s="3" t="s">
        <v>7820</v>
      </c>
      <c r="D3712">
        <v>1300</v>
      </c>
      <c r="E3712">
        <v>1835</v>
      </c>
      <c r="F3712" t="s">
        <v>8219</v>
      </c>
      <c r="G3712" t="s">
        <v>8224</v>
      </c>
      <c r="H3712" t="s">
        <v>8246</v>
      </c>
      <c r="I3712">
        <v>1428068988</v>
      </c>
      <c r="J3712" s="10">
        <f t="shared" si="228"/>
        <v>42097.576249999998</v>
      </c>
      <c r="K3712">
        <v>1425908988</v>
      </c>
      <c r="L3712" s="10">
        <f t="shared" si="229"/>
        <v>42072.576249999998</v>
      </c>
      <c r="M3712" t="b">
        <v>0</v>
      </c>
      <c r="N3712">
        <v>27</v>
      </c>
      <c r="O3712" t="b">
        <v>1</v>
      </c>
      <c r="P3712" t="s">
        <v>8271</v>
      </c>
      <c r="Q3712" s="5">
        <f t="shared" si="230"/>
        <v>1.4115384615384616</v>
      </c>
      <c r="R3712" s="6">
        <f t="shared" si="231"/>
        <v>67.962962962962962</v>
      </c>
      <c r="S3712" t="s">
        <v>8317</v>
      </c>
      <c r="T3712" t="s">
        <v>8318</v>
      </c>
    </row>
    <row r="3713" spans="1:20" ht="28.8" x14ac:dyDescent="0.3">
      <c r="A3713">
        <v>3711</v>
      </c>
      <c r="B3713" s="3" t="s">
        <v>3708</v>
      </c>
      <c r="C3713" s="3" t="s">
        <v>7821</v>
      </c>
      <c r="D3713">
        <v>500</v>
      </c>
      <c r="E3713">
        <v>570</v>
      </c>
      <c r="F3713" t="s">
        <v>8219</v>
      </c>
      <c r="G3713" t="s">
        <v>8224</v>
      </c>
      <c r="H3713" t="s">
        <v>8246</v>
      </c>
      <c r="I3713">
        <v>1402848000</v>
      </c>
      <c r="J3713" s="10">
        <f t="shared" si="228"/>
        <v>41805.666666666664</v>
      </c>
      <c r="K3713">
        <v>1400606573</v>
      </c>
      <c r="L3713" s="10">
        <f t="shared" si="229"/>
        <v>41779.724224537036</v>
      </c>
      <c r="M3713" t="b">
        <v>0</v>
      </c>
      <c r="N3713">
        <v>21</v>
      </c>
      <c r="O3713" t="b">
        <v>1</v>
      </c>
      <c r="P3713" t="s">
        <v>8271</v>
      </c>
      <c r="Q3713" s="5">
        <f t="shared" si="230"/>
        <v>1.1399999999999999</v>
      </c>
      <c r="R3713" s="6">
        <f t="shared" si="231"/>
        <v>27.142857142857142</v>
      </c>
      <c r="S3713" t="s">
        <v>8317</v>
      </c>
      <c r="T3713" t="s">
        <v>8318</v>
      </c>
    </row>
    <row r="3714" spans="1:20" ht="57.6" x14ac:dyDescent="0.3">
      <c r="A3714">
        <v>3712</v>
      </c>
      <c r="B3714" s="3" t="s">
        <v>3709</v>
      </c>
      <c r="C3714" s="3" t="s">
        <v>7822</v>
      </c>
      <c r="D3714">
        <v>7500</v>
      </c>
      <c r="E3714">
        <v>11530</v>
      </c>
      <c r="F3714" t="s">
        <v>8219</v>
      </c>
      <c r="G3714" t="s">
        <v>8224</v>
      </c>
      <c r="H3714" t="s">
        <v>8246</v>
      </c>
      <c r="I3714">
        <v>1433055540</v>
      </c>
      <c r="J3714" s="10">
        <f t="shared" si="228"/>
        <v>42155.290972222225</v>
      </c>
      <c r="K3714">
        <v>1431230867</v>
      </c>
      <c r="L3714" s="10">
        <f t="shared" si="229"/>
        <v>42134.172071759262</v>
      </c>
      <c r="M3714" t="b">
        <v>0</v>
      </c>
      <c r="N3714">
        <v>104</v>
      </c>
      <c r="O3714" t="b">
        <v>1</v>
      </c>
      <c r="P3714" t="s">
        <v>8271</v>
      </c>
      <c r="Q3714" s="5">
        <f t="shared" si="230"/>
        <v>1.5373333333333334</v>
      </c>
      <c r="R3714" s="6">
        <f t="shared" si="231"/>
        <v>110.86538461538461</v>
      </c>
      <c r="S3714" t="s">
        <v>8317</v>
      </c>
      <c r="T3714" t="s">
        <v>8318</v>
      </c>
    </row>
    <row r="3715" spans="1:20" ht="43.2" x14ac:dyDescent="0.3">
      <c r="A3715">
        <v>3713</v>
      </c>
      <c r="B3715" s="3" t="s">
        <v>3710</v>
      </c>
      <c r="C3715" s="3" t="s">
        <v>7823</v>
      </c>
      <c r="D3715">
        <v>2000</v>
      </c>
      <c r="E3715">
        <v>2030</v>
      </c>
      <c r="F3715" t="s">
        <v>8219</v>
      </c>
      <c r="G3715" t="s">
        <v>8224</v>
      </c>
      <c r="H3715" t="s">
        <v>8246</v>
      </c>
      <c r="I3715">
        <v>1465062166</v>
      </c>
      <c r="J3715" s="10">
        <f t="shared" ref="J3715:J3778" si="232">(((I3715/60)/60)/24)+DATE(1970,1,1)</f>
        <v>42525.738032407404</v>
      </c>
      <c r="K3715">
        <v>1463334166</v>
      </c>
      <c r="L3715" s="10">
        <f t="shared" ref="L3715:L3778" si="233">(((K3715/60)/60)/24)+DATE(1970,1,1)</f>
        <v>42505.738032407404</v>
      </c>
      <c r="M3715" t="b">
        <v>0</v>
      </c>
      <c r="N3715">
        <v>19</v>
      </c>
      <c r="O3715" t="b">
        <v>1</v>
      </c>
      <c r="P3715" t="s">
        <v>8271</v>
      </c>
      <c r="Q3715" s="5">
        <f t="shared" ref="Q3715:Q3778" si="234">E3715/D3715</f>
        <v>1.0149999999999999</v>
      </c>
      <c r="R3715" s="6">
        <f t="shared" ref="R3715:R3778" si="235">E3715/N3715</f>
        <v>106.84210526315789</v>
      </c>
      <c r="S3715" t="s">
        <v>8317</v>
      </c>
      <c r="T3715" t="s">
        <v>8318</v>
      </c>
    </row>
    <row r="3716" spans="1:20" ht="43.2" x14ac:dyDescent="0.3">
      <c r="A3716">
        <v>3714</v>
      </c>
      <c r="B3716" s="3" t="s">
        <v>3711</v>
      </c>
      <c r="C3716" s="3" t="s">
        <v>7824</v>
      </c>
      <c r="D3716">
        <v>10000</v>
      </c>
      <c r="E3716">
        <v>10235</v>
      </c>
      <c r="F3716" t="s">
        <v>8219</v>
      </c>
      <c r="G3716" t="s">
        <v>8224</v>
      </c>
      <c r="H3716" t="s">
        <v>8246</v>
      </c>
      <c r="I3716">
        <v>1432612740</v>
      </c>
      <c r="J3716" s="10">
        <f t="shared" si="232"/>
        <v>42150.165972222225</v>
      </c>
      <c r="K3716">
        <v>1429881667</v>
      </c>
      <c r="L3716" s="10">
        <f t="shared" si="233"/>
        <v>42118.556331018524</v>
      </c>
      <c r="M3716" t="b">
        <v>0</v>
      </c>
      <c r="N3716">
        <v>97</v>
      </c>
      <c r="O3716" t="b">
        <v>1</v>
      </c>
      <c r="P3716" t="s">
        <v>8271</v>
      </c>
      <c r="Q3716" s="5">
        <f t="shared" si="234"/>
        <v>1.0235000000000001</v>
      </c>
      <c r="R3716" s="6">
        <f t="shared" si="235"/>
        <v>105.51546391752578</v>
      </c>
      <c r="S3716" t="s">
        <v>8317</v>
      </c>
      <c r="T3716" t="s">
        <v>8318</v>
      </c>
    </row>
    <row r="3717" spans="1:20" ht="43.2" x14ac:dyDescent="0.3">
      <c r="A3717">
        <v>3715</v>
      </c>
      <c r="B3717" s="3" t="s">
        <v>3712</v>
      </c>
      <c r="C3717" s="3" t="s">
        <v>7825</v>
      </c>
      <c r="D3717">
        <v>3500</v>
      </c>
      <c r="E3717">
        <v>3590</v>
      </c>
      <c r="F3717" t="s">
        <v>8219</v>
      </c>
      <c r="G3717" t="s">
        <v>8225</v>
      </c>
      <c r="H3717" t="s">
        <v>8247</v>
      </c>
      <c r="I3717">
        <v>1427806320</v>
      </c>
      <c r="J3717" s="10">
        <f t="shared" si="232"/>
        <v>42094.536111111112</v>
      </c>
      <c r="K3717">
        <v>1422834819</v>
      </c>
      <c r="L3717" s="10">
        <f t="shared" si="233"/>
        <v>42036.995590277773</v>
      </c>
      <c r="M3717" t="b">
        <v>0</v>
      </c>
      <c r="N3717">
        <v>27</v>
      </c>
      <c r="O3717" t="b">
        <v>1</v>
      </c>
      <c r="P3717" t="s">
        <v>8271</v>
      </c>
      <c r="Q3717" s="5">
        <f t="shared" si="234"/>
        <v>1.0257142857142858</v>
      </c>
      <c r="R3717" s="6">
        <f t="shared" si="235"/>
        <v>132.96296296296296</v>
      </c>
      <c r="S3717" t="s">
        <v>8317</v>
      </c>
      <c r="T3717" t="s">
        <v>8318</v>
      </c>
    </row>
    <row r="3718" spans="1:20" ht="43.2" x14ac:dyDescent="0.3">
      <c r="A3718">
        <v>3716</v>
      </c>
      <c r="B3718" s="3" t="s">
        <v>3713</v>
      </c>
      <c r="C3718" s="3" t="s">
        <v>7826</v>
      </c>
      <c r="D3718">
        <v>800</v>
      </c>
      <c r="E3718">
        <v>1246</v>
      </c>
      <c r="F3718" t="s">
        <v>8219</v>
      </c>
      <c r="G3718" t="s">
        <v>8224</v>
      </c>
      <c r="H3718" t="s">
        <v>8246</v>
      </c>
      <c r="I3718">
        <v>1453411109</v>
      </c>
      <c r="J3718" s="10">
        <f t="shared" si="232"/>
        <v>42390.887835648144</v>
      </c>
      <c r="K3718">
        <v>1450819109</v>
      </c>
      <c r="L3718" s="10">
        <f t="shared" si="233"/>
        <v>42360.887835648144</v>
      </c>
      <c r="M3718" t="b">
        <v>0</v>
      </c>
      <c r="N3718">
        <v>24</v>
      </c>
      <c r="O3718" t="b">
        <v>1</v>
      </c>
      <c r="P3718" t="s">
        <v>8271</v>
      </c>
      <c r="Q3718" s="5">
        <f t="shared" si="234"/>
        <v>1.5575000000000001</v>
      </c>
      <c r="R3718" s="6">
        <f t="shared" si="235"/>
        <v>51.916666666666664</v>
      </c>
      <c r="S3718" t="s">
        <v>8317</v>
      </c>
      <c r="T3718" t="s">
        <v>8318</v>
      </c>
    </row>
    <row r="3719" spans="1:20" ht="43.2" x14ac:dyDescent="0.3">
      <c r="A3719">
        <v>3717</v>
      </c>
      <c r="B3719" s="3" t="s">
        <v>3714</v>
      </c>
      <c r="C3719" s="3" t="s">
        <v>7827</v>
      </c>
      <c r="D3719">
        <v>4000</v>
      </c>
      <c r="E3719">
        <v>4030</v>
      </c>
      <c r="F3719" t="s">
        <v>8219</v>
      </c>
      <c r="G3719" t="s">
        <v>8225</v>
      </c>
      <c r="H3719" t="s">
        <v>8247</v>
      </c>
      <c r="I3719">
        <v>1431204449</v>
      </c>
      <c r="J3719" s="10">
        <f t="shared" si="232"/>
        <v>42133.866307870368</v>
      </c>
      <c r="K3719">
        <v>1428526049</v>
      </c>
      <c r="L3719" s="10">
        <f t="shared" si="233"/>
        <v>42102.866307870368</v>
      </c>
      <c r="M3719" t="b">
        <v>0</v>
      </c>
      <c r="N3719">
        <v>13</v>
      </c>
      <c r="O3719" t="b">
        <v>1</v>
      </c>
      <c r="P3719" t="s">
        <v>8271</v>
      </c>
      <c r="Q3719" s="5">
        <f t="shared" si="234"/>
        <v>1.0075000000000001</v>
      </c>
      <c r="R3719" s="6">
        <f t="shared" si="235"/>
        <v>310</v>
      </c>
      <c r="S3719" t="s">
        <v>8317</v>
      </c>
      <c r="T3719" t="s">
        <v>8318</v>
      </c>
    </row>
    <row r="3720" spans="1:20" ht="43.2" x14ac:dyDescent="0.3">
      <c r="A3720">
        <v>3718</v>
      </c>
      <c r="B3720" s="3" t="s">
        <v>3715</v>
      </c>
      <c r="C3720" s="3" t="s">
        <v>7828</v>
      </c>
      <c r="D3720">
        <v>500</v>
      </c>
      <c r="E3720">
        <v>1197</v>
      </c>
      <c r="F3720" t="s">
        <v>8219</v>
      </c>
      <c r="G3720" t="s">
        <v>8225</v>
      </c>
      <c r="H3720" t="s">
        <v>8247</v>
      </c>
      <c r="I3720">
        <v>1425057075</v>
      </c>
      <c r="J3720" s="10">
        <f t="shared" si="232"/>
        <v>42062.716145833328</v>
      </c>
      <c r="K3720">
        <v>1422465075</v>
      </c>
      <c r="L3720" s="10">
        <f t="shared" si="233"/>
        <v>42032.716145833328</v>
      </c>
      <c r="M3720" t="b">
        <v>0</v>
      </c>
      <c r="N3720">
        <v>46</v>
      </c>
      <c r="O3720" t="b">
        <v>1</v>
      </c>
      <c r="P3720" t="s">
        <v>8271</v>
      </c>
      <c r="Q3720" s="5">
        <f t="shared" si="234"/>
        <v>2.3940000000000001</v>
      </c>
      <c r="R3720" s="6">
        <f t="shared" si="235"/>
        <v>26.021739130434781</v>
      </c>
      <c r="S3720" t="s">
        <v>8317</v>
      </c>
      <c r="T3720" t="s">
        <v>8318</v>
      </c>
    </row>
    <row r="3721" spans="1:20" ht="28.8" x14ac:dyDescent="0.3">
      <c r="A3721">
        <v>3719</v>
      </c>
      <c r="B3721" s="3" t="s">
        <v>3716</v>
      </c>
      <c r="C3721" s="3" t="s">
        <v>7829</v>
      </c>
      <c r="D3721">
        <v>200</v>
      </c>
      <c r="E3721">
        <v>420</v>
      </c>
      <c r="F3721" t="s">
        <v>8219</v>
      </c>
      <c r="G3721" t="s">
        <v>8225</v>
      </c>
      <c r="H3721" t="s">
        <v>8247</v>
      </c>
      <c r="I3721">
        <v>1434994266</v>
      </c>
      <c r="J3721" s="10">
        <f t="shared" si="232"/>
        <v>42177.729930555557</v>
      </c>
      <c r="K3721">
        <v>1432402266</v>
      </c>
      <c r="L3721" s="10">
        <f t="shared" si="233"/>
        <v>42147.729930555557</v>
      </c>
      <c r="M3721" t="b">
        <v>0</v>
      </c>
      <c r="N3721">
        <v>4</v>
      </c>
      <c r="O3721" t="b">
        <v>1</v>
      </c>
      <c r="P3721" t="s">
        <v>8271</v>
      </c>
      <c r="Q3721" s="5">
        <f t="shared" si="234"/>
        <v>2.1</v>
      </c>
      <c r="R3721" s="6">
        <f t="shared" si="235"/>
        <v>105</v>
      </c>
      <c r="S3721" t="s">
        <v>8317</v>
      </c>
      <c r="T3721" t="s">
        <v>8318</v>
      </c>
    </row>
    <row r="3722" spans="1:20" ht="28.8" x14ac:dyDescent="0.3">
      <c r="A3722">
        <v>3720</v>
      </c>
      <c r="B3722" s="3" t="s">
        <v>3717</v>
      </c>
      <c r="C3722" s="3" t="s">
        <v>7830</v>
      </c>
      <c r="D3722">
        <v>3300</v>
      </c>
      <c r="E3722">
        <v>3449</v>
      </c>
      <c r="F3722" t="s">
        <v>8219</v>
      </c>
      <c r="G3722" t="s">
        <v>8224</v>
      </c>
      <c r="H3722" t="s">
        <v>8246</v>
      </c>
      <c r="I3722">
        <v>1435881006</v>
      </c>
      <c r="J3722" s="10">
        <f t="shared" si="232"/>
        <v>42187.993125000001</v>
      </c>
      <c r="K3722">
        <v>1433980206</v>
      </c>
      <c r="L3722" s="10">
        <f t="shared" si="233"/>
        <v>42165.993125000001</v>
      </c>
      <c r="M3722" t="b">
        <v>0</v>
      </c>
      <c r="N3722">
        <v>40</v>
      </c>
      <c r="O3722" t="b">
        <v>1</v>
      </c>
      <c r="P3722" t="s">
        <v>8271</v>
      </c>
      <c r="Q3722" s="5">
        <f t="shared" si="234"/>
        <v>1.0451515151515152</v>
      </c>
      <c r="R3722" s="6">
        <f t="shared" si="235"/>
        <v>86.224999999999994</v>
      </c>
      <c r="S3722" t="s">
        <v>8317</v>
      </c>
      <c r="T3722" t="s">
        <v>8318</v>
      </c>
    </row>
    <row r="3723" spans="1:20" ht="57.6" x14ac:dyDescent="0.3">
      <c r="A3723">
        <v>3721</v>
      </c>
      <c r="B3723" s="3" t="s">
        <v>3718</v>
      </c>
      <c r="C3723" s="3" t="s">
        <v>7831</v>
      </c>
      <c r="D3723">
        <v>5000</v>
      </c>
      <c r="E3723">
        <v>5040</v>
      </c>
      <c r="F3723" t="s">
        <v>8219</v>
      </c>
      <c r="G3723" t="s">
        <v>8224</v>
      </c>
      <c r="H3723" t="s">
        <v>8246</v>
      </c>
      <c r="I3723">
        <v>1415230084</v>
      </c>
      <c r="J3723" s="10">
        <f t="shared" si="232"/>
        <v>41948.977824074071</v>
      </c>
      <c r="K3723">
        <v>1413412084</v>
      </c>
      <c r="L3723" s="10">
        <f t="shared" si="233"/>
        <v>41927.936157407406</v>
      </c>
      <c r="M3723" t="b">
        <v>0</v>
      </c>
      <c r="N3723">
        <v>44</v>
      </c>
      <c r="O3723" t="b">
        <v>1</v>
      </c>
      <c r="P3723" t="s">
        <v>8271</v>
      </c>
      <c r="Q3723" s="5">
        <f t="shared" si="234"/>
        <v>1.008</v>
      </c>
      <c r="R3723" s="6">
        <f t="shared" si="235"/>
        <v>114.54545454545455</v>
      </c>
      <c r="S3723" t="s">
        <v>8317</v>
      </c>
      <c r="T3723" t="s">
        <v>8318</v>
      </c>
    </row>
    <row r="3724" spans="1:20" ht="57.6" x14ac:dyDescent="0.3">
      <c r="A3724">
        <v>3722</v>
      </c>
      <c r="B3724" s="3" t="s">
        <v>3719</v>
      </c>
      <c r="C3724" s="3" t="s">
        <v>7832</v>
      </c>
      <c r="D3724">
        <v>1500</v>
      </c>
      <c r="E3724">
        <v>1668</v>
      </c>
      <c r="F3724" t="s">
        <v>8219</v>
      </c>
      <c r="G3724" t="s">
        <v>8229</v>
      </c>
      <c r="H3724" t="s">
        <v>8251</v>
      </c>
      <c r="I3724">
        <v>1455231540</v>
      </c>
      <c r="J3724" s="10">
        <f t="shared" si="232"/>
        <v>42411.957638888889</v>
      </c>
      <c r="K3724">
        <v>1452614847</v>
      </c>
      <c r="L3724" s="10">
        <f t="shared" si="233"/>
        <v>42381.671840277777</v>
      </c>
      <c r="M3724" t="b">
        <v>0</v>
      </c>
      <c r="N3724">
        <v>35</v>
      </c>
      <c r="O3724" t="b">
        <v>1</v>
      </c>
      <c r="P3724" t="s">
        <v>8271</v>
      </c>
      <c r="Q3724" s="5">
        <f t="shared" si="234"/>
        <v>1.1120000000000001</v>
      </c>
      <c r="R3724" s="6">
        <f t="shared" si="235"/>
        <v>47.657142857142858</v>
      </c>
      <c r="S3724" t="s">
        <v>8317</v>
      </c>
      <c r="T3724" t="s">
        <v>8318</v>
      </c>
    </row>
    <row r="3725" spans="1:20" ht="28.8" x14ac:dyDescent="0.3">
      <c r="A3725">
        <v>3723</v>
      </c>
      <c r="B3725" s="3" t="s">
        <v>3720</v>
      </c>
      <c r="C3725" s="3" t="s">
        <v>7833</v>
      </c>
      <c r="D3725">
        <v>4500</v>
      </c>
      <c r="E3725">
        <v>4592</v>
      </c>
      <c r="F3725" t="s">
        <v>8219</v>
      </c>
      <c r="G3725" t="s">
        <v>8225</v>
      </c>
      <c r="H3725" t="s">
        <v>8247</v>
      </c>
      <c r="I3725">
        <v>1417374262</v>
      </c>
      <c r="J3725" s="10">
        <f t="shared" si="232"/>
        <v>41973.794699074075</v>
      </c>
      <c r="K3725">
        <v>1414778662</v>
      </c>
      <c r="L3725" s="10">
        <f t="shared" si="233"/>
        <v>41943.753032407411</v>
      </c>
      <c r="M3725" t="b">
        <v>0</v>
      </c>
      <c r="N3725">
        <v>63</v>
      </c>
      <c r="O3725" t="b">
        <v>1</v>
      </c>
      <c r="P3725" t="s">
        <v>8271</v>
      </c>
      <c r="Q3725" s="5">
        <f t="shared" si="234"/>
        <v>1.0204444444444445</v>
      </c>
      <c r="R3725" s="6">
        <f t="shared" si="235"/>
        <v>72.888888888888886</v>
      </c>
      <c r="S3725" t="s">
        <v>8317</v>
      </c>
      <c r="T3725" t="s">
        <v>8318</v>
      </c>
    </row>
    <row r="3726" spans="1:20" ht="43.2" x14ac:dyDescent="0.3">
      <c r="A3726">
        <v>3724</v>
      </c>
      <c r="B3726" s="3" t="s">
        <v>3721</v>
      </c>
      <c r="C3726" s="3" t="s">
        <v>7834</v>
      </c>
      <c r="D3726">
        <v>4300</v>
      </c>
      <c r="E3726">
        <v>4409.55</v>
      </c>
      <c r="F3726" t="s">
        <v>8219</v>
      </c>
      <c r="G3726" t="s">
        <v>8225</v>
      </c>
      <c r="H3726" t="s">
        <v>8247</v>
      </c>
      <c r="I3726">
        <v>1462402800</v>
      </c>
      <c r="J3726" s="10">
        <f t="shared" si="232"/>
        <v>42494.958333333328</v>
      </c>
      <c r="K3726">
        <v>1459856860</v>
      </c>
      <c r="L3726" s="10">
        <f t="shared" si="233"/>
        <v>42465.491435185191</v>
      </c>
      <c r="M3726" t="b">
        <v>0</v>
      </c>
      <c r="N3726">
        <v>89</v>
      </c>
      <c r="O3726" t="b">
        <v>1</v>
      </c>
      <c r="P3726" t="s">
        <v>8271</v>
      </c>
      <c r="Q3726" s="5">
        <f t="shared" si="234"/>
        <v>1.0254767441860466</v>
      </c>
      <c r="R3726" s="6">
        <f t="shared" si="235"/>
        <v>49.545505617977533</v>
      </c>
      <c r="S3726" t="s">
        <v>8317</v>
      </c>
      <c r="T3726" t="s">
        <v>8318</v>
      </c>
    </row>
    <row r="3727" spans="1:20" ht="43.2" x14ac:dyDescent="0.3">
      <c r="A3727">
        <v>3725</v>
      </c>
      <c r="B3727" s="3" t="s">
        <v>3722</v>
      </c>
      <c r="C3727" s="3" t="s">
        <v>7835</v>
      </c>
      <c r="D3727">
        <v>300</v>
      </c>
      <c r="E3727">
        <v>381</v>
      </c>
      <c r="F3727" t="s">
        <v>8219</v>
      </c>
      <c r="G3727" t="s">
        <v>8225</v>
      </c>
      <c r="H3727" t="s">
        <v>8247</v>
      </c>
      <c r="I3727">
        <v>1455831000</v>
      </c>
      <c r="J3727" s="10">
        <f t="shared" si="232"/>
        <v>42418.895833333328</v>
      </c>
      <c r="K3727">
        <v>1454366467</v>
      </c>
      <c r="L3727" s="10">
        <f t="shared" si="233"/>
        <v>42401.945219907408</v>
      </c>
      <c r="M3727" t="b">
        <v>0</v>
      </c>
      <c r="N3727">
        <v>15</v>
      </c>
      <c r="O3727" t="b">
        <v>1</v>
      </c>
      <c r="P3727" t="s">
        <v>8271</v>
      </c>
      <c r="Q3727" s="5">
        <f t="shared" si="234"/>
        <v>1.27</v>
      </c>
      <c r="R3727" s="6">
        <f t="shared" si="235"/>
        <v>25.4</v>
      </c>
      <c r="S3727" t="s">
        <v>8317</v>
      </c>
      <c r="T3727" t="s">
        <v>8318</v>
      </c>
    </row>
    <row r="3728" spans="1:20" ht="43.2" x14ac:dyDescent="0.3">
      <c r="A3728">
        <v>3726</v>
      </c>
      <c r="B3728" s="3" t="s">
        <v>3723</v>
      </c>
      <c r="C3728" s="3" t="s">
        <v>7836</v>
      </c>
      <c r="D3728">
        <v>850</v>
      </c>
      <c r="E3728">
        <v>2879</v>
      </c>
      <c r="F3728" t="s">
        <v>8219</v>
      </c>
      <c r="G3728" t="s">
        <v>8224</v>
      </c>
      <c r="H3728" t="s">
        <v>8246</v>
      </c>
      <c r="I3728">
        <v>1461963600</v>
      </c>
      <c r="J3728" s="10">
        <f t="shared" si="232"/>
        <v>42489.875</v>
      </c>
      <c r="K3728">
        <v>1459567371</v>
      </c>
      <c r="L3728" s="10">
        <f t="shared" si="233"/>
        <v>42462.140868055561</v>
      </c>
      <c r="M3728" t="b">
        <v>0</v>
      </c>
      <c r="N3728">
        <v>46</v>
      </c>
      <c r="O3728" t="b">
        <v>1</v>
      </c>
      <c r="P3728" t="s">
        <v>8271</v>
      </c>
      <c r="Q3728" s="5">
        <f t="shared" si="234"/>
        <v>3.3870588235294119</v>
      </c>
      <c r="R3728" s="6">
        <f t="shared" si="235"/>
        <v>62.586956521739133</v>
      </c>
      <c r="S3728" t="s">
        <v>8317</v>
      </c>
      <c r="T3728" t="s">
        <v>8318</v>
      </c>
    </row>
    <row r="3729" spans="1:20" ht="43.2" x14ac:dyDescent="0.3">
      <c r="A3729">
        <v>3727</v>
      </c>
      <c r="B3729" s="3" t="s">
        <v>3724</v>
      </c>
      <c r="C3729" s="3" t="s">
        <v>7837</v>
      </c>
      <c r="D3729">
        <v>2000</v>
      </c>
      <c r="E3729">
        <v>2015</v>
      </c>
      <c r="F3729" t="s">
        <v>8219</v>
      </c>
      <c r="G3729" t="s">
        <v>8224</v>
      </c>
      <c r="H3729" t="s">
        <v>8246</v>
      </c>
      <c r="I3729">
        <v>1476939300</v>
      </c>
      <c r="J3729" s="10">
        <f t="shared" si="232"/>
        <v>42663.204861111109</v>
      </c>
      <c r="K3729">
        <v>1474273294</v>
      </c>
      <c r="L3729" s="10">
        <f t="shared" si="233"/>
        <v>42632.348310185189</v>
      </c>
      <c r="M3729" t="b">
        <v>0</v>
      </c>
      <c r="N3729">
        <v>33</v>
      </c>
      <c r="O3729" t="b">
        <v>1</v>
      </c>
      <c r="P3729" t="s">
        <v>8271</v>
      </c>
      <c r="Q3729" s="5">
        <f t="shared" si="234"/>
        <v>1.0075000000000001</v>
      </c>
      <c r="R3729" s="6">
        <f t="shared" si="235"/>
        <v>61.060606060606062</v>
      </c>
      <c r="S3729" t="s">
        <v>8317</v>
      </c>
      <c r="T3729" t="s">
        <v>8318</v>
      </c>
    </row>
    <row r="3730" spans="1:20" ht="43.2" x14ac:dyDescent="0.3">
      <c r="A3730">
        <v>3728</v>
      </c>
      <c r="B3730" s="3" t="s">
        <v>3725</v>
      </c>
      <c r="C3730" s="3" t="s">
        <v>7838</v>
      </c>
      <c r="D3730">
        <v>20000</v>
      </c>
      <c r="E3730">
        <v>1862</v>
      </c>
      <c r="F3730" t="s">
        <v>8221</v>
      </c>
      <c r="G3730" t="s">
        <v>8224</v>
      </c>
      <c r="H3730" t="s">
        <v>8246</v>
      </c>
      <c r="I3730">
        <v>1439957176</v>
      </c>
      <c r="J3730" s="10">
        <f t="shared" si="232"/>
        <v>42235.171018518522</v>
      </c>
      <c r="K3730">
        <v>1437365176</v>
      </c>
      <c r="L3730" s="10">
        <f t="shared" si="233"/>
        <v>42205.171018518522</v>
      </c>
      <c r="M3730" t="b">
        <v>0</v>
      </c>
      <c r="N3730">
        <v>31</v>
      </c>
      <c r="O3730" t="b">
        <v>0</v>
      </c>
      <c r="P3730" t="s">
        <v>8271</v>
      </c>
      <c r="Q3730" s="5">
        <f t="shared" si="234"/>
        <v>9.3100000000000002E-2</v>
      </c>
      <c r="R3730" s="6">
        <f t="shared" si="235"/>
        <v>60.064516129032256</v>
      </c>
      <c r="S3730" t="s">
        <v>8317</v>
      </c>
      <c r="T3730" t="s">
        <v>8318</v>
      </c>
    </row>
    <row r="3731" spans="1:20" ht="43.2" x14ac:dyDescent="0.3">
      <c r="A3731">
        <v>3729</v>
      </c>
      <c r="B3731" s="3" t="s">
        <v>3726</v>
      </c>
      <c r="C3731" s="3" t="s">
        <v>7839</v>
      </c>
      <c r="D3731">
        <v>5000</v>
      </c>
      <c r="E3731">
        <v>362</v>
      </c>
      <c r="F3731" t="s">
        <v>8221</v>
      </c>
      <c r="G3731" t="s">
        <v>8224</v>
      </c>
      <c r="H3731" t="s">
        <v>8246</v>
      </c>
      <c r="I3731">
        <v>1427082912</v>
      </c>
      <c r="J3731" s="10">
        <f t="shared" si="232"/>
        <v>42086.16333333333</v>
      </c>
      <c r="K3731">
        <v>1423198512</v>
      </c>
      <c r="L3731" s="10">
        <f t="shared" si="233"/>
        <v>42041.205000000002</v>
      </c>
      <c r="M3731" t="b">
        <v>0</v>
      </c>
      <c r="N3731">
        <v>5</v>
      </c>
      <c r="O3731" t="b">
        <v>0</v>
      </c>
      <c r="P3731" t="s">
        <v>8271</v>
      </c>
      <c r="Q3731" s="5">
        <f t="shared" si="234"/>
        <v>7.2400000000000006E-2</v>
      </c>
      <c r="R3731" s="6">
        <f t="shared" si="235"/>
        <v>72.400000000000006</v>
      </c>
      <c r="S3731" t="s">
        <v>8317</v>
      </c>
      <c r="T3731" t="s">
        <v>8318</v>
      </c>
    </row>
    <row r="3732" spans="1:20" ht="43.2" x14ac:dyDescent="0.3">
      <c r="A3732">
        <v>3730</v>
      </c>
      <c r="B3732" s="3" t="s">
        <v>3727</v>
      </c>
      <c r="C3732" s="3" t="s">
        <v>7840</v>
      </c>
      <c r="D3732">
        <v>1000</v>
      </c>
      <c r="E3732">
        <v>100</v>
      </c>
      <c r="F3732" t="s">
        <v>8221</v>
      </c>
      <c r="G3732" t="s">
        <v>8224</v>
      </c>
      <c r="H3732" t="s">
        <v>8246</v>
      </c>
      <c r="I3732">
        <v>1439828159</v>
      </c>
      <c r="J3732" s="10">
        <f t="shared" si="232"/>
        <v>42233.677766203706</v>
      </c>
      <c r="K3732">
        <v>1437236159</v>
      </c>
      <c r="L3732" s="10">
        <f t="shared" si="233"/>
        <v>42203.677766203706</v>
      </c>
      <c r="M3732" t="b">
        <v>0</v>
      </c>
      <c r="N3732">
        <v>1</v>
      </c>
      <c r="O3732" t="b">
        <v>0</v>
      </c>
      <c r="P3732" t="s">
        <v>8271</v>
      </c>
      <c r="Q3732" s="5">
        <f t="shared" si="234"/>
        <v>0.1</v>
      </c>
      <c r="R3732" s="6">
        <f t="shared" si="235"/>
        <v>100</v>
      </c>
      <c r="S3732" t="s">
        <v>8317</v>
      </c>
      <c r="T3732" t="s">
        <v>8318</v>
      </c>
    </row>
    <row r="3733" spans="1:20" ht="43.2" x14ac:dyDescent="0.3">
      <c r="A3733">
        <v>3731</v>
      </c>
      <c r="B3733" s="3" t="s">
        <v>3728</v>
      </c>
      <c r="C3733" s="3" t="s">
        <v>7841</v>
      </c>
      <c r="D3733">
        <v>5500</v>
      </c>
      <c r="E3733">
        <v>620</v>
      </c>
      <c r="F3733" t="s">
        <v>8221</v>
      </c>
      <c r="G3733" t="s">
        <v>8224</v>
      </c>
      <c r="H3733" t="s">
        <v>8246</v>
      </c>
      <c r="I3733">
        <v>1420860180</v>
      </c>
      <c r="J3733" s="10">
        <f t="shared" si="232"/>
        <v>42014.140972222223</v>
      </c>
      <c r="K3733">
        <v>1418234646</v>
      </c>
      <c r="L3733" s="10">
        <f t="shared" si="233"/>
        <v>41983.752847222218</v>
      </c>
      <c r="M3733" t="b">
        <v>0</v>
      </c>
      <c r="N3733">
        <v>12</v>
      </c>
      <c r="O3733" t="b">
        <v>0</v>
      </c>
      <c r="P3733" t="s">
        <v>8271</v>
      </c>
      <c r="Q3733" s="5">
        <f t="shared" si="234"/>
        <v>0.11272727272727273</v>
      </c>
      <c r="R3733" s="6">
        <f t="shared" si="235"/>
        <v>51.666666666666664</v>
      </c>
      <c r="S3733" t="s">
        <v>8317</v>
      </c>
      <c r="T3733" t="s">
        <v>8318</v>
      </c>
    </row>
    <row r="3734" spans="1:20" ht="43.2" x14ac:dyDescent="0.3">
      <c r="A3734">
        <v>3732</v>
      </c>
      <c r="B3734" s="3" t="s">
        <v>3729</v>
      </c>
      <c r="C3734" s="3" t="s">
        <v>7842</v>
      </c>
      <c r="D3734">
        <v>850</v>
      </c>
      <c r="E3734">
        <v>131</v>
      </c>
      <c r="F3734" t="s">
        <v>8221</v>
      </c>
      <c r="G3734" t="s">
        <v>8233</v>
      </c>
      <c r="H3734" t="s">
        <v>8249</v>
      </c>
      <c r="I3734">
        <v>1422100800</v>
      </c>
      <c r="J3734" s="10">
        <f t="shared" si="232"/>
        <v>42028.5</v>
      </c>
      <c r="K3734">
        <v>1416932133</v>
      </c>
      <c r="L3734" s="10">
        <f t="shared" si="233"/>
        <v>41968.677465277782</v>
      </c>
      <c r="M3734" t="b">
        <v>0</v>
      </c>
      <c r="N3734">
        <v>4</v>
      </c>
      <c r="O3734" t="b">
        <v>0</v>
      </c>
      <c r="P3734" t="s">
        <v>8271</v>
      </c>
      <c r="Q3734" s="5">
        <f t="shared" si="234"/>
        <v>0.15411764705882353</v>
      </c>
      <c r="R3734" s="6">
        <f t="shared" si="235"/>
        <v>32.75</v>
      </c>
      <c r="S3734" t="s">
        <v>8317</v>
      </c>
      <c r="T3734" t="s">
        <v>8318</v>
      </c>
    </row>
    <row r="3735" spans="1:20" ht="43.2" x14ac:dyDescent="0.3">
      <c r="A3735">
        <v>3733</v>
      </c>
      <c r="B3735" s="3" t="s">
        <v>3730</v>
      </c>
      <c r="C3735" s="3" t="s">
        <v>7843</v>
      </c>
      <c r="D3735">
        <v>1500</v>
      </c>
      <c r="E3735">
        <v>0</v>
      </c>
      <c r="F3735" t="s">
        <v>8221</v>
      </c>
      <c r="G3735" t="s">
        <v>8224</v>
      </c>
      <c r="H3735" t="s">
        <v>8246</v>
      </c>
      <c r="I3735">
        <v>1429396200</v>
      </c>
      <c r="J3735" s="10">
        <f t="shared" si="232"/>
        <v>42112.9375</v>
      </c>
      <c r="K3735">
        <v>1428539708</v>
      </c>
      <c r="L3735" s="10">
        <f t="shared" si="233"/>
        <v>42103.024398148147</v>
      </c>
      <c r="M3735" t="b">
        <v>0</v>
      </c>
      <c r="N3735">
        <v>0</v>
      </c>
      <c r="O3735" t="b">
        <v>0</v>
      </c>
      <c r="P3735" t="s">
        <v>8271</v>
      </c>
      <c r="Q3735" s="5">
        <f t="shared" si="234"/>
        <v>0</v>
      </c>
      <c r="R3735" s="6" t="e">
        <f t="shared" si="235"/>
        <v>#DIV/0!</v>
      </c>
      <c r="S3735" t="s">
        <v>8317</v>
      </c>
      <c r="T3735" t="s">
        <v>8318</v>
      </c>
    </row>
    <row r="3736" spans="1:20" ht="57.6" x14ac:dyDescent="0.3">
      <c r="A3736">
        <v>3734</v>
      </c>
      <c r="B3736" s="3" t="s">
        <v>3731</v>
      </c>
      <c r="C3736" s="3" t="s">
        <v>7844</v>
      </c>
      <c r="D3736">
        <v>1500</v>
      </c>
      <c r="E3736">
        <v>427</v>
      </c>
      <c r="F3736" t="s">
        <v>8221</v>
      </c>
      <c r="G3736" t="s">
        <v>8224</v>
      </c>
      <c r="H3736" t="s">
        <v>8246</v>
      </c>
      <c r="I3736">
        <v>1432589896</v>
      </c>
      <c r="J3736" s="10">
        <f t="shared" si="232"/>
        <v>42149.901574074072</v>
      </c>
      <c r="K3736">
        <v>1427405896</v>
      </c>
      <c r="L3736" s="10">
        <f t="shared" si="233"/>
        <v>42089.901574074072</v>
      </c>
      <c r="M3736" t="b">
        <v>0</v>
      </c>
      <c r="N3736">
        <v>7</v>
      </c>
      <c r="O3736" t="b">
        <v>0</v>
      </c>
      <c r="P3736" t="s">
        <v>8271</v>
      </c>
      <c r="Q3736" s="5">
        <f t="shared" si="234"/>
        <v>0.28466666666666668</v>
      </c>
      <c r="R3736" s="6">
        <f t="shared" si="235"/>
        <v>61</v>
      </c>
      <c r="S3736" t="s">
        <v>8317</v>
      </c>
      <c r="T3736" t="s">
        <v>8318</v>
      </c>
    </row>
    <row r="3737" spans="1:20" ht="28.8" x14ac:dyDescent="0.3">
      <c r="A3737">
        <v>3735</v>
      </c>
      <c r="B3737" s="3" t="s">
        <v>3732</v>
      </c>
      <c r="C3737" s="3" t="s">
        <v>7845</v>
      </c>
      <c r="D3737">
        <v>150</v>
      </c>
      <c r="E3737">
        <v>20</v>
      </c>
      <c r="F3737" t="s">
        <v>8221</v>
      </c>
      <c r="G3737" t="s">
        <v>8225</v>
      </c>
      <c r="H3737" t="s">
        <v>8247</v>
      </c>
      <c r="I3737">
        <v>1432831089</v>
      </c>
      <c r="J3737" s="10">
        <f t="shared" si="232"/>
        <v>42152.693159722221</v>
      </c>
      <c r="K3737">
        <v>1430239089</v>
      </c>
      <c r="L3737" s="10">
        <f t="shared" si="233"/>
        <v>42122.693159722221</v>
      </c>
      <c r="M3737" t="b">
        <v>0</v>
      </c>
      <c r="N3737">
        <v>2</v>
      </c>
      <c r="O3737" t="b">
        <v>0</v>
      </c>
      <c r="P3737" t="s">
        <v>8271</v>
      </c>
      <c r="Q3737" s="5">
        <f t="shared" si="234"/>
        <v>0.13333333333333333</v>
      </c>
      <c r="R3737" s="6">
        <f t="shared" si="235"/>
        <v>10</v>
      </c>
      <c r="S3737" t="s">
        <v>8317</v>
      </c>
      <c r="T3737" t="s">
        <v>8318</v>
      </c>
    </row>
    <row r="3738" spans="1:20" ht="43.2" x14ac:dyDescent="0.3">
      <c r="A3738">
        <v>3736</v>
      </c>
      <c r="B3738" s="3" t="s">
        <v>3733</v>
      </c>
      <c r="C3738" s="3" t="s">
        <v>7846</v>
      </c>
      <c r="D3738">
        <v>1500</v>
      </c>
      <c r="E3738">
        <v>10</v>
      </c>
      <c r="F3738" t="s">
        <v>8221</v>
      </c>
      <c r="G3738" t="s">
        <v>8225</v>
      </c>
      <c r="H3738" t="s">
        <v>8247</v>
      </c>
      <c r="I3738">
        <v>1427133600</v>
      </c>
      <c r="J3738" s="10">
        <f t="shared" si="232"/>
        <v>42086.75</v>
      </c>
      <c r="K3738">
        <v>1423847093</v>
      </c>
      <c r="L3738" s="10">
        <f t="shared" si="233"/>
        <v>42048.711724537032</v>
      </c>
      <c r="M3738" t="b">
        <v>0</v>
      </c>
      <c r="N3738">
        <v>1</v>
      </c>
      <c r="O3738" t="b">
        <v>0</v>
      </c>
      <c r="P3738" t="s">
        <v>8271</v>
      </c>
      <c r="Q3738" s="5">
        <f t="shared" si="234"/>
        <v>6.6666666666666671E-3</v>
      </c>
      <c r="R3738" s="6">
        <f t="shared" si="235"/>
        <v>10</v>
      </c>
      <c r="S3738" t="s">
        <v>8317</v>
      </c>
      <c r="T3738" t="s">
        <v>8318</v>
      </c>
    </row>
    <row r="3739" spans="1:20" ht="43.2" x14ac:dyDescent="0.3">
      <c r="A3739">
        <v>3737</v>
      </c>
      <c r="B3739" s="3" t="s">
        <v>3734</v>
      </c>
      <c r="C3739" s="3" t="s">
        <v>7847</v>
      </c>
      <c r="D3739">
        <v>700</v>
      </c>
      <c r="E3739">
        <v>150</v>
      </c>
      <c r="F3739" t="s">
        <v>8221</v>
      </c>
      <c r="G3739" t="s">
        <v>8224</v>
      </c>
      <c r="H3739" t="s">
        <v>8246</v>
      </c>
      <c r="I3739">
        <v>1447311540</v>
      </c>
      <c r="J3739" s="10">
        <f t="shared" si="232"/>
        <v>42320.290972222225</v>
      </c>
      <c r="K3739">
        <v>1445358903</v>
      </c>
      <c r="L3739" s="10">
        <f t="shared" si="233"/>
        <v>42297.691006944442</v>
      </c>
      <c r="M3739" t="b">
        <v>0</v>
      </c>
      <c r="N3739">
        <v>4</v>
      </c>
      <c r="O3739" t="b">
        <v>0</v>
      </c>
      <c r="P3739" t="s">
        <v>8271</v>
      </c>
      <c r="Q3739" s="5">
        <f t="shared" si="234"/>
        <v>0.21428571428571427</v>
      </c>
      <c r="R3739" s="6">
        <f t="shared" si="235"/>
        <v>37.5</v>
      </c>
      <c r="S3739" t="s">
        <v>8317</v>
      </c>
      <c r="T3739" t="s">
        <v>8318</v>
      </c>
    </row>
    <row r="3740" spans="1:20" ht="28.8" x14ac:dyDescent="0.3">
      <c r="A3740">
        <v>3738</v>
      </c>
      <c r="B3740" s="3" t="s">
        <v>3735</v>
      </c>
      <c r="C3740" s="3" t="s">
        <v>7848</v>
      </c>
      <c r="D3740">
        <v>1500</v>
      </c>
      <c r="E3740">
        <v>270</v>
      </c>
      <c r="F3740" t="s">
        <v>8221</v>
      </c>
      <c r="G3740" t="s">
        <v>8225</v>
      </c>
      <c r="H3740" t="s">
        <v>8247</v>
      </c>
      <c r="I3740">
        <v>1405461600</v>
      </c>
      <c r="J3740" s="10">
        <f t="shared" si="232"/>
        <v>41835.916666666664</v>
      </c>
      <c r="K3740">
        <v>1403562705</v>
      </c>
      <c r="L3740" s="10">
        <f t="shared" si="233"/>
        <v>41813.938715277778</v>
      </c>
      <c r="M3740" t="b">
        <v>0</v>
      </c>
      <c r="N3740">
        <v>6</v>
      </c>
      <c r="O3740" t="b">
        <v>0</v>
      </c>
      <c r="P3740" t="s">
        <v>8271</v>
      </c>
      <c r="Q3740" s="5">
        <f t="shared" si="234"/>
        <v>0.18</v>
      </c>
      <c r="R3740" s="6">
        <f t="shared" si="235"/>
        <v>45</v>
      </c>
      <c r="S3740" t="s">
        <v>8317</v>
      </c>
      <c r="T3740" t="s">
        <v>8318</v>
      </c>
    </row>
    <row r="3741" spans="1:20" ht="43.2" x14ac:dyDescent="0.3">
      <c r="A3741">
        <v>3739</v>
      </c>
      <c r="B3741" s="3" t="s">
        <v>3736</v>
      </c>
      <c r="C3741" s="3" t="s">
        <v>7849</v>
      </c>
      <c r="D3741">
        <v>4000</v>
      </c>
      <c r="E3741">
        <v>805</v>
      </c>
      <c r="F3741" t="s">
        <v>8221</v>
      </c>
      <c r="G3741" t="s">
        <v>8225</v>
      </c>
      <c r="H3741" t="s">
        <v>8247</v>
      </c>
      <c r="I3741">
        <v>1468752468</v>
      </c>
      <c r="J3741" s="10">
        <f t="shared" si="232"/>
        <v>42568.449861111112</v>
      </c>
      <c r="K3741">
        <v>1467024468</v>
      </c>
      <c r="L3741" s="10">
        <f t="shared" si="233"/>
        <v>42548.449861111112</v>
      </c>
      <c r="M3741" t="b">
        <v>0</v>
      </c>
      <c r="N3741">
        <v>8</v>
      </c>
      <c r="O3741" t="b">
        <v>0</v>
      </c>
      <c r="P3741" t="s">
        <v>8271</v>
      </c>
      <c r="Q3741" s="5">
        <f t="shared" si="234"/>
        <v>0.20125000000000001</v>
      </c>
      <c r="R3741" s="6">
        <f t="shared" si="235"/>
        <v>100.625</v>
      </c>
      <c r="S3741" t="s">
        <v>8317</v>
      </c>
      <c r="T3741" t="s">
        <v>8318</v>
      </c>
    </row>
    <row r="3742" spans="1:20" ht="43.2" x14ac:dyDescent="0.3">
      <c r="A3742">
        <v>3740</v>
      </c>
      <c r="B3742" s="3" t="s">
        <v>3737</v>
      </c>
      <c r="C3742" s="3" t="s">
        <v>7850</v>
      </c>
      <c r="D3742">
        <v>2000</v>
      </c>
      <c r="E3742">
        <v>358</v>
      </c>
      <c r="F3742" t="s">
        <v>8221</v>
      </c>
      <c r="G3742" t="s">
        <v>8224</v>
      </c>
      <c r="H3742" t="s">
        <v>8246</v>
      </c>
      <c r="I3742">
        <v>1407808438</v>
      </c>
      <c r="J3742" s="10">
        <f t="shared" si="232"/>
        <v>41863.079143518517</v>
      </c>
      <c r="K3742">
        <v>1405217355</v>
      </c>
      <c r="L3742" s="10">
        <f t="shared" si="233"/>
        <v>41833.089756944442</v>
      </c>
      <c r="M3742" t="b">
        <v>0</v>
      </c>
      <c r="N3742">
        <v>14</v>
      </c>
      <c r="O3742" t="b">
        <v>0</v>
      </c>
      <c r="P3742" t="s">
        <v>8271</v>
      </c>
      <c r="Q3742" s="5">
        <f t="shared" si="234"/>
        <v>0.17899999999999999</v>
      </c>
      <c r="R3742" s="6">
        <f t="shared" si="235"/>
        <v>25.571428571428573</v>
      </c>
      <c r="S3742" t="s">
        <v>8317</v>
      </c>
      <c r="T3742" t="s">
        <v>8318</v>
      </c>
    </row>
    <row r="3743" spans="1:20" ht="43.2" x14ac:dyDescent="0.3">
      <c r="A3743">
        <v>3741</v>
      </c>
      <c r="B3743" s="3" t="s">
        <v>3738</v>
      </c>
      <c r="C3743" s="3" t="s">
        <v>7851</v>
      </c>
      <c r="D3743">
        <v>20000</v>
      </c>
      <c r="E3743">
        <v>0</v>
      </c>
      <c r="F3743" t="s">
        <v>8221</v>
      </c>
      <c r="G3743" t="s">
        <v>8224</v>
      </c>
      <c r="H3743" t="s">
        <v>8246</v>
      </c>
      <c r="I3743">
        <v>1450389950</v>
      </c>
      <c r="J3743" s="10">
        <f t="shared" si="232"/>
        <v>42355.920717592591</v>
      </c>
      <c r="K3743">
        <v>1447797950</v>
      </c>
      <c r="L3743" s="10">
        <f t="shared" si="233"/>
        <v>42325.920717592591</v>
      </c>
      <c r="M3743" t="b">
        <v>0</v>
      </c>
      <c r="N3743">
        <v>0</v>
      </c>
      <c r="O3743" t="b">
        <v>0</v>
      </c>
      <c r="P3743" t="s">
        <v>8271</v>
      </c>
      <c r="Q3743" s="5">
        <f t="shared" si="234"/>
        <v>0</v>
      </c>
      <c r="R3743" s="6" t="e">
        <f t="shared" si="235"/>
        <v>#DIV/0!</v>
      </c>
      <c r="S3743" t="s">
        <v>8317</v>
      </c>
      <c r="T3743" t="s">
        <v>8318</v>
      </c>
    </row>
    <row r="3744" spans="1:20" ht="43.2" x14ac:dyDescent="0.3">
      <c r="A3744">
        <v>3742</v>
      </c>
      <c r="B3744" s="3" t="s">
        <v>3739</v>
      </c>
      <c r="C3744" s="3" t="s">
        <v>7852</v>
      </c>
      <c r="D3744">
        <v>5000</v>
      </c>
      <c r="E3744">
        <v>100</v>
      </c>
      <c r="F3744" t="s">
        <v>8221</v>
      </c>
      <c r="G3744" t="s">
        <v>8224</v>
      </c>
      <c r="H3744" t="s">
        <v>8246</v>
      </c>
      <c r="I3744">
        <v>1409980144</v>
      </c>
      <c r="J3744" s="10">
        <f t="shared" si="232"/>
        <v>41888.214629629627</v>
      </c>
      <c r="K3744">
        <v>1407388144</v>
      </c>
      <c r="L3744" s="10">
        <f t="shared" si="233"/>
        <v>41858.214629629627</v>
      </c>
      <c r="M3744" t="b">
        <v>0</v>
      </c>
      <c r="N3744">
        <v>4</v>
      </c>
      <c r="O3744" t="b">
        <v>0</v>
      </c>
      <c r="P3744" t="s">
        <v>8271</v>
      </c>
      <c r="Q3744" s="5">
        <f t="shared" si="234"/>
        <v>0.02</v>
      </c>
      <c r="R3744" s="6">
        <f t="shared" si="235"/>
        <v>25</v>
      </c>
      <c r="S3744" t="s">
        <v>8317</v>
      </c>
      <c r="T3744" t="s">
        <v>8318</v>
      </c>
    </row>
    <row r="3745" spans="1:20" ht="28.8" x14ac:dyDescent="0.3">
      <c r="A3745">
        <v>3743</v>
      </c>
      <c r="B3745" s="3" t="s">
        <v>3740</v>
      </c>
      <c r="C3745" s="3" t="s">
        <v>7853</v>
      </c>
      <c r="D3745">
        <v>2200</v>
      </c>
      <c r="E3745">
        <v>0</v>
      </c>
      <c r="F3745" t="s">
        <v>8221</v>
      </c>
      <c r="G3745" t="s">
        <v>8224</v>
      </c>
      <c r="H3745" t="s">
        <v>8246</v>
      </c>
      <c r="I3745">
        <v>1404406964</v>
      </c>
      <c r="J3745" s="10">
        <f t="shared" si="232"/>
        <v>41823.710231481484</v>
      </c>
      <c r="K3745">
        <v>1401814964</v>
      </c>
      <c r="L3745" s="10">
        <f t="shared" si="233"/>
        <v>41793.710231481484</v>
      </c>
      <c r="M3745" t="b">
        <v>0</v>
      </c>
      <c r="N3745">
        <v>0</v>
      </c>
      <c r="O3745" t="b">
        <v>0</v>
      </c>
      <c r="P3745" t="s">
        <v>8271</v>
      </c>
      <c r="Q3745" s="5">
        <f t="shared" si="234"/>
        <v>0</v>
      </c>
      <c r="R3745" s="6" t="e">
        <f t="shared" si="235"/>
        <v>#DIV/0!</v>
      </c>
      <c r="S3745" t="s">
        <v>8317</v>
      </c>
      <c r="T3745" t="s">
        <v>8318</v>
      </c>
    </row>
    <row r="3746" spans="1:20" ht="57.6" x14ac:dyDescent="0.3">
      <c r="A3746">
        <v>3744</v>
      </c>
      <c r="B3746" s="3" t="s">
        <v>3741</v>
      </c>
      <c r="C3746" s="3" t="s">
        <v>7854</v>
      </c>
      <c r="D3746">
        <v>1200</v>
      </c>
      <c r="E3746">
        <v>0</v>
      </c>
      <c r="F3746" t="s">
        <v>8221</v>
      </c>
      <c r="G3746" t="s">
        <v>8224</v>
      </c>
      <c r="H3746" t="s">
        <v>8246</v>
      </c>
      <c r="I3746">
        <v>1404532740</v>
      </c>
      <c r="J3746" s="10">
        <f t="shared" si="232"/>
        <v>41825.165972222225</v>
      </c>
      <c r="K3746">
        <v>1401823952</v>
      </c>
      <c r="L3746" s="10">
        <f t="shared" si="233"/>
        <v>41793.814259259263</v>
      </c>
      <c r="M3746" t="b">
        <v>0</v>
      </c>
      <c r="N3746">
        <v>0</v>
      </c>
      <c r="O3746" t="b">
        <v>0</v>
      </c>
      <c r="P3746" t="s">
        <v>8271</v>
      </c>
      <c r="Q3746" s="5">
        <f t="shared" si="234"/>
        <v>0</v>
      </c>
      <c r="R3746" s="6" t="e">
        <f t="shared" si="235"/>
        <v>#DIV/0!</v>
      </c>
      <c r="S3746" t="s">
        <v>8317</v>
      </c>
      <c r="T3746" t="s">
        <v>8318</v>
      </c>
    </row>
    <row r="3747" spans="1:20" ht="43.2" x14ac:dyDescent="0.3">
      <c r="A3747">
        <v>3745</v>
      </c>
      <c r="B3747" s="3" t="s">
        <v>3742</v>
      </c>
      <c r="C3747" s="3" t="s">
        <v>7855</v>
      </c>
      <c r="D3747">
        <v>100</v>
      </c>
      <c r="E3747">
        <v>10</v>
      </c>
      <c r="F3747" t="s">
        <v>8221</v>
      </c>
      <c r="G3747" t="s">
        <v>8224</v>
      </c>
      <c r="H3747" t="s">
        <v>8246</v>
      </c>
      <c r="I3747">
        <v>1407689102</v>
      </c>
      <c r="J3747" s="10">
        <f t="shared" si="232"/>
        <v>41861.697939814818</v>
      </c>
      <c r="K3747">
        <v>1405097102</v>
      </c>
      <c r="L3747" s="10">
        <f t="shared" si="233"/>
        <v>41831.697939814818</v>
      </c>
      <c r="M3747" t="b">
        <v>0</v>
      </c>
      <c r="N3747">
        <v>1</v>
      </c>
      <c r="O3747" t="b">
        <v>0</v>
      </c>
      <c r="P3747" t="s">
        <v>8271</v>
      </c>
      <c r="Q3747" s="5">
        <f t="shared" si="234"/>
        <v>0.1</v>
      </c>
      <c r="R3747" s="6">
        <f t="shared" si="235"/>
        <v>10</v>
      </c>
      <c r="S3747" t="s">
        <v>8317</v>
      </c>
      <c r="T3747" t="s">
        <v>8318</v>
      </c>
    </row>
    <row r="3748" spans="1:20" x14ac:dyDescent="0.3">
      <c r="A3748">
        <v>3746</v>
      </c>
      <c r="B3748" s="3" t="s">
        <v>3743</v>
      </c>
      <c r="C3748" s="3" t="s">
        <v>7856</v>
      </c>
      <c r="D3748">
        <v>8500</v>
      </c>
      <c r="E3748">
        <v>202</v>
      </c>
      <c r="F3748" t="s">
        <v>8221</v>
      </c>
      <c r="G3748" t="s">
        <v>8224</v>
      </c>
      <c r="H3748" t="s">
        <v>8246</v>
      </c>
      <c r="I3748">
        <v>1475918439</v>
      </c>
      <c r="J3748" s="10">
        <f t="shared" si="232"/>
        <v>42651.389340277776</v>
      </c>
      <c r="K3748">
        <v>1473326439</v>
      </c>
      <c r="L3748" s="10">
        <f t="shared" si="233"/>
        <v>42621.389340277776</v>
      </c>
      <c r="M3748" t="b">
        <v>0</v>
      </c>
      <c r="N3748">
        <v>1</v>
      </c>
      <c r="O3748" t="b">
        <v>0</v>
      </c>
      <c r="P3748" t="s">
        <v>8271</v>
      </c>
      <c r="Q3748" s="5">
        <f t="shared" si="234"/>
        <v>2.3764705882352941E-2</v>
      </c>
      <c r="R3748" s="6">
        <f t="shared" si="235"/>
        <v>202</v>
      </c>
      <c r="S3748" t="s">
        <v>8317</v>
      </c>
      <c r="T3748" t="s">
        <v>8318</v>
      </c>
    </row>
    <row r="3749" spans="1:20" ht="28.8" x14ac:dyDescent="0.3">
      <c r="A3749">
        <v>3747</v>
      </c>
      <c r="B3749" s="3" t="s">
        <v>3744</v>
      </c>
      <c r="C3749" s="3" t="s">
        <v>7857</v>
      </c>
      <c r="D3749">
        <v>2500</v>
      </c>
      <c r="E3749">
        <v>25</v>
      </c>
      <c r="F3749" t="s">
        <v>8221</v>
      </c>
      <c r="G3749" t="s">
        <v>8225</v>
      </c>
      <c r="H3749" t="s">
        <v>8247</v>
      </c>
      <c r="I3749">
        <v>1436137140</v>
      </c>
      <c r="J3749" s="10">
        <f t="shared" si="232"/>
        <v>42190.957638888889</v>
      </c>
      <c r="K3749">
        <v>1433833896</v>
      </c>
      <c r="L3749" s="10">
        <f t="shared" si="233"/>
        <v>42164.299722222218</v>
      </c>
      <c r="M3749" t="b">
        <v>0</v>
      </c>
      <c r="N3749">
        <v>1</v>
      </c>
      <c r="O3749" t="b">
        <v>0</v>
      </c>
      <c r="P3749" t="s">
        <v>8271</v>
      </c>
      <c r="Q3749" s="5">
        <f t="shared" si="234"/>
        <v>0.01</v>
      </c>
      <c r="R3749" s="6">
        <f t="shared" si="235"/>
        <v>25</v>
      </c>
      <c r="S3749" t="s">
        <v>8317</v>
      </c>
      <c r="T3749" t="s">
        <v>8318</v>
      </c>
    </row>
    <row r="3750" spans="1:20" ht="43.2" x14ac:dyDescent="0.3">
      <c r="A3750">
        <v>3748</v>
      </c>
      <c r="B3750" s="3" t="s">
        <v>3745</v>
      </c>
      <c r="C3750" s="3" t="s">
        <v>7858</v>
      </c>
      <c r="D3750">
        <v>5000</v>
      </c>
      <c r="E3750">
        <v>5176</v>
      </c>
      <c r="F3750" t="s">
        <v>8219</v>
      </c>
      <c r="G3750" t="s">
        <v>8224</v>
      </c>
      <c r="H3750" t="s">
        <v>8246</v>
      </c>
      <c r="I3750">
        <v>1455602340</v>
      </c>
      <c r="J3750" s="10">
        <f t="shared" si="232"/>
        <v>42416.249305555553</v>
      </c>
      <c r="K3750">
        <v>1453827436</v>
      </c>
      <c r="L3750" s="10">
        <f t="shared" si="233"/>
        <v>42395.706435185188</v>
      </c>
      <c r="M3750" t="b">
        <v>0</v>
      </c>
      <c r="N3750">
        <v>52</v>
      </c>
      <c r="O3750" t="b">
        <v>1</v>
      </c>
      <c r="P3750" t="s">
        <v>8305</v>
      </c>
      <c r="Q3750" s="5">
        <f t="shared" si="234"/>
        <v>1.0351999999999999</v>
      </c>
      <c r="R3750" s="6">
        <f t="shared" si="235"/>
        <v>99.538461538461533</v>
      </c>
      <c r="S3750" t="s">
        <v>8317</v>
      </c>
      <c r="T3750" t="s">
        <v>8359</v>
      </c>
    </row>
    <row r="3751" spans="1:20" ht="43.2" x14ac:dyDescent="0.3">
      <c r="A3751">
        <v>3749</v>
      </c>
      <c r="B3751" s="3" t="s">
        <v>3746</v>
      </c>
      <c r="C3751" s="3" t="s">
        <v>7859</v>
      </c>
      <c r="D3751">
        <v>500</v>
      </c>
      <c r="E3751">
        <v>525</v>
      </c>
      <c r="F3751" t="s">
        <v>8219</v>
      </c>
      <c r="G3751" t="s">
        <v>8224</v>
      </c>
      <c r="H3751" t="s">
        <v>8246</v>
      </c>
      <c r="I3751">
        <v>1461902340</v>
      </c>
      <c r="J3751" s="10">
        <f t="shared" si="232"/>
        <v>42489.165972222225</v>
      </c>
      <c r="K3751">
        <v>1459220588</v>
      </c>
      <c r="L3751" s="10">
        <f t="shared" si="233"/>
        <v>42458.127175925925</v>
      </c>
      <c r="M3751" t="b">
        <v>0</v>
      </c>
      <c r="N3751">
        <v>7</v>
      </c>
      <c r="O3751" t="b">
        <v>1</v>
      </c>
      <c r="P3751" t="s">
        <v>8305</v>
      </c>
      <c r="Q3751" s="5">
        <f t="shared" si="234"/>
        <v>1.05</v>
      </c>
      <c r="R3751" s="6">
        <f t="shared" si="235"/>
        <v>75</v>
      </c>
      <c r="S3751" t="s">
        <v>8317</v>
      </c>
      <c r="T3751" t="s">
        <v>8359</v>
      </c>
    </row>
    <row r="3752" spans="1:20" ht="86.4" x14ac:dyDescent="0.3">
      <c r="A3752">
        <v>3750</v>
      </c>
      <c r="B3752" s="3" t="s">
        <v>3747</v>
      </c>
      <c r="C3752" s="3" t="s">
        <v>7860</v>
      </c>
      <c r="D3752">
        <v>6000</v>
      </c>
      <c r="E3752">
        <v>6027</v>
      </c>
      <c r="F3752" t="s">
        <v>8219</v>
      </c>
      <c r="G3752" t="s">
        <v>8224</v>
      </c>
      <c r="H3752" t="s">
        <v>8246</v>
      </c>
      <c r="I3752">
        <v>1423555140</v>
      </c>
      <c r="J3752" s="10">
        <f t="shared" si="232"/>
        <v>42045.332638888889</v>
      </c>
      <c r="K3752">
        <v>1421105608</v>
      </c>
      <c r="L3752" s="10">
        <f t="shared" si="233"/>
        <v>42016.981574074074</v>
      </c>
      <c r="M3752" t="b">
        <v>0</v>
      </c>
      <c r="N3752">
        <v>28</v>
      </c>
      <c r="O3752" t="b">
        <v>1</v>
      </c>
      <c r="P3752" t="s">
        <v>8305</v>
      </c>
      <c r="Q3752" s="5">
        <f t="shared" si="234"/>
        <v>1.0044999999999999</v>
      </c>
      <c r="R3752" s="6">
        <f t="shared" si="235"/>
        <v>215.25</v>
      </c>
      <c r="S3752" t="s">
        <v>8317</v>
      </c>
      <c r="T3752" t="s">
        <v>8359</v>
      </c>
    </row>
    <row r="3753" spans="1:20" ht="43.2" x14ac:dyDescent="0.3">
      <c r="A3753">
        <v>3751</v>
      </c>
      <c r="B3753" s="3" t="s">
        <v>3748</v>
      </c>
      <c r="C3753" s="3" t="s">
        <v>7861</v>
      </c>
      <c r="D3753">
        <v>1000</v>
      </c>
      <c r="E3753">
        <v>1326</v>
      </c>
      <c r="F3753" t="s">
        <v>8219</v>
      </c>
      <c r="G3753" t="s">
        <v>8224</v>
      </c>
      <c r="H3753" t="s">
        <v>8246</v>
      </c>
      <c r="I3753">
        <v>1459641073</v>
      </c>
      <c r="J3753" s="10">
        <f t="shared" si="232"/>
        <v>42462.993900462956</v>
      </c>
      <c r="K3753">
        <v>1454460673</v>
      </c>
      <c r="L3753" s="10">
        <f t="shared" si="233"/>
        <v>42403.035567129627</v>
      </c>
      <c r="M3753" t="b">
        <v>0</v>
      </c>
      <c r="N3753">
        <v>11</v>
      </c>
      <c r="O3753" t="b">
        <v>1</v>
      </c>
      <c r="P3753" t="s">
        <v>8305</v>
      </c>
      <c r="Q3753" s="5">
        <f t="shared" si="234"/>
        <v>1.3260000000000001</v>
      </c>
      <c r="R3753" s="6">
        <f t="shared" si="235"/>
        <v>120.54545454545455</v>
      </c>
      <c r="S3753" t="s">
        <v>8317</v>
      </c>
      <c r="T3753" t="s">
        <v>8359</v>
      </c>
    </row>
    <row r="3754" spans="1:20" ht="57.6" x14ac:dyDescent="0.3">
      <c r="A3754">
        <v>3752</v>
      </c>
      <c r="B3754" s="3" t="s">
        <v>3749</v>
      </c>
      <c r="C3754" s="3" t="s">
        <v>7862</v>
      </c>
      <c r="D3754">
        <v>500</v>
      </c>
      <c r="E3754">
        <v>565</v>
      </c>
      <c r="F3754" t="s">
        <v>8219</v>
      </c>
      <c r="G3754" t="s">
        <v>8225</v>
      </c>
      <c r="H3754" t="s">
        <v>8247</v>
      </c>
      <c r="I3754">
        <v>1476651600</v>
      </c>
      <c r="J3754" s="10">
        <f t="shared" si="232"/>
        <v>42659.875</v>
      </c>
      <c r="K3754">
        <v>1473189335</v>
      </c>
      <c r="L3754" s="10">
        <f t="shared" si="233"/>
        <v>42619.802488425921</v>
      </c>
      <c r="M3754" t="b">
        <v>0</v>
      </c>
      <c r="N3754">
        <v>15</v>
      </c>
      <c r="O3754" t="b">
        <v>1</v>
      </c>
      <c r="P3754" t="s">
        <v>8305</v>
      </c>
      <c r="Q3754" s="5">
        <f t="shared" si="234"/>
        <v>1.1299999999999999</v>
      </c>
      <c r="R3754" s="6">
        <f t="shared" si="235"/>
        <v>37.666666666666664</v>
      </c>
      <c r="S3754" t="s">
        <v>8317</v>
      </c>
      <c r="T3754" t="s">
        <v>8359</v>
      </c>
    </row>
    <row r="3755" spans="1:20" ht="43.2" x14ac:dyDescent="0.3">
      <c r="A3755">
        <v>3753</v>
      </c>
      <c r="B3755" s="3" t="s">
        <v>3750</v>
      </c>
      <c r="C3755" s="3" t="s">
        <v>7863</v>
      </c>
      <c r="D3755">
        <v>5000</v>
      </c>
      <c r="E3755">
        <v>5167</v>
      </c>
      <c r="F3755" t="s">
        <v>8219</v>
      </c>
      <c r="G3755" t="s">
        <v>8224</v>
      </c>
      <c r="H3755" t="s">
        <v>8246</v>
      </c>
      <c r="I3755">
        <v>1433289600</v>
      </c>
      <c r="J3755" s="10">
        <f t="shared" si="232"/>
        <v>42158</v>
      </c>
      <c r="K3755">
        <v>1430768800</v>
      </c>
      <c r="L3755" s="10">
        <f t="shared" si="233"/>
        <v>42128.824074074073</v>
      </c>
      <c r="M3755" t="b">
        <v>0</v>
      </c>
      <c r="N3755">
        <v>30</v>
      </c>
      <c r="O3755" t="b">
        <v>1</v>
      </c>
      <c r="P3755" t="s">
        <v>8305</v>
      </c>
      <c r="Q3755" s="5">
        <f t="shared" si="234"/>
        <v>1.0334000000000001</v>
      </c>
      <c r="R3755" s="6">
        <f t="shared" si="235"/>
        <v>172.23333333333332</v>
      </c>
      <c r="S3755" t="s">
        <v>8317</v>
      </c>
      <c r="T3755" t="s">
        <v>8359</v>
      </c>
    </row>
    <row r="3756" spans="1:20" ht="43.2" x14ac:dyDescent="0.3">
      <c r="A3756">
        <v>3754</v>
      </c>
      <c r="B3756" s="3" t="s">
        <v>3751</v>
      </c>
      <c r="C3756" s="3" t="s">
        <v>7864</v>
      </c>
      <c r="D3756">
        <v>2500</v>
      </c>
      <c r="E3756">
        <v>3000</v>
      </c>
      <c r="F3756" t="s">
        <v>8219</v>
      </c>
      <c r="G3756" t="s">
        <v>8224</v>
      </c>
      <c r="H3756" t="s">
        <v>8246</v>
      </c>
      <c r="I3756">
        <v>1406350740</v>
      </c>
      <c r="J3756" s="10">
        <f t="shared" si="232"/>
        <v>41846.207638888889</v>
      </c>
      <c r="K3756">
        <v>1403125737</v>
      </c>
      <c r="L3756" s="10">
        <f t="shared" si="233"/>
        <v>41808.881215277775</v>
      </c>
      <c r="M3756" t="b">
        <v>0</v>
      </c>
      <c r="N3756">
        <v>27</v>
      </c>
      <c r="O3756" t="b">
        <v>1</v>
      </c>
      <c r="P3756" t="s">
        <v>8305</v>
      </c>
      <c r="Q3756" s="5">
        <f t="shared" si="234"/>
        <v>1.2</v>
      </c>
      <c r="R3756" s="6">
        <f t="shared" si="235"/>
        <v>111.11111111111111</v>
      </c>
      <c r="S3756" t="s">
        <v>8317</v>
      </c>
      <c r="T3756" t="s">
        <v>8359</v>
      </c>
    </row>
    <row r="3757" spans="1:20" ht="43.2" x14ac:dyDescent="0.3">
      <c r="A3757">
        <v>3755</v>
      </c>
      <c r="B3757" s="3" t="s">
        <v>3752</v>
      </c>
      <c r="C3757" s="3" t="s">
        <v>7865</v>
      </c>
      <c r="D3757">
        <v>550</v>
      </c>
      <c r="E3757">
        <v>713</v>
      </c>
      <c r="F3757" t="s">
        <v>8219</v>
      </c>
      <c r="G3757" t="s">
        <v>8225</v>
      </c>
      <c r="H3757" t="s">
        <v>8247</v>
      </c>
      <c r="I3757">
        <v>1460753307</v>
      </c>
      <c r="J3757" s="10">
        <f t="shared" si="232"/>
        <v>42475.866979166662</v>
      </c>
      <c r="K3757">
        <v>1458161307</v>
      </c>
      <c r="L3757" s="10">
        <f t="shared" si="233"/>
        <v>42445.866979166662</v>
      </c>
      <c r="M3757" t="b">
        <v>0</v>
      </c>
      <c r="N3757">
        <v>28</v>
      </c>
      <c r="O3757" t="b">
        <v>1</v>
      </c>
      <c r="P3757" t="s">
        <v>8305</v>
      </c>
      <c r="Q3757" s="5">
        <f t="shared" si="234"/>
        <v>1.2963636363636364</v>
      </c>
      <c r="R3757" s="6">
        <f t="shared" si="235"/>
        <v>25.464285714285715</v>
      </c>
      <c r="S3757" t="s">
        <v>8317</v>
      </c>
      <c r="T3757" t="s">
        <v>8359</v>
      </c>
    </row>
    <row r="3758" spans="1:20" ht="43.2" x14ac:dyDescent="0.3">
      <c r="A3758">
        <v>3756</v>
      </c>
      <c r="B3758" s="3" t="s">
        <v>3753</v>
      </c>
      <c r="C3758" s="3" t="s">
        <v>7866</v>
      </c>
      <c r="D3758">
        <v>4500</v>
      </c>
      <c r="E3758">
        <v>4550</v>
      </c>
      <c r="F3758" t="s">
        <v>8219</v>
      </c>
      <c r="G3758" t="s">
        <v>8224</v>
      </c>
      <c r="H3758" t="s">
        <v>8246</v>
      </c>
      <c r="I3758">
        <v>1402515198</v>
      </c>
      <c r="J3758" s="10">
        <f t="shared" si="232"/>
        <v>41801.814791666664</v>
      </c>
      <c r="K3758">
        <v>1399923198</v>
      </c>
      <c r="L3758" s="10">
        <f t="shared" si="233"/>
        <v>41771.814791666664</v>
      </c>
      <c r="M3758" t="b">
        <v>0</v>
      </c>
      <c r="N3758">
        <v>17</v>
      </c>
      <c r="O3758" t="b">
        <v>1</v>
      </c>
      <c r="P3758" t="s">
        <v>8305</v>
      </c>
      <c r="Q3758" s="5">
        <f t="shared" si="234"/>
        <v>1.0111111111111111</v>
      </c>
      <c r="R3758" s="6">
        <f t="shared" si="235"/>
        <v>267.64705882352939</v>
      </c>
      <c r="S3758" t="s">
        <v>8317</v>
      </c>
      <c r="T3758" t="s">
        <v>8359</v>
      </c>
    </row>
    <row r="3759" spans="1:20" ht="43.2" x14ac:dyDescent="0.3">
      <c r="A3759">
        <v>3757</v>
      </c>
      <c r="B3759" s="3" t="s">
        <v>3754</v>
      </c>
      <c r="C3759" s="3" t="s">
        <v>7867</v>
      </c>
      <c r="D3759">
        <v>3500</v>
      </c>
      <c r="E3759">
        <v>3798</v>
      </c>
      <c r="F3759" t="s">
        <v>8219</v>
      </c>
      <c r="G3759" t="s">
        <v>8224</v>
      </c>
      <c r="H3759" t="s">
        <v>8246</v>
      </c>
      <c r="I3759">
        <v>1417465515</v>
      </c>
      <c r="J3759" s="10">
        <f t="shared" si="232"/>
        <v>41974.850868055553</v>
      </c>
      <c r="K3759">
        <v>1415737515</v>
      </c>
      <c r="L3759" s="10">
        <f t="shared" si="233"/>
        <v>41954.850868055553</v>
      </c>
      <c r="M3759" t="b">
        <v>0</v>
      </c>
      <c r="N3759">
        <v>50</v>
      </c>
      <c r="O3759" t="b">
        <v>1</v>
      </c>
      <c r="P3759" t="s">
        <v>8305</v>
      </c>
      <c r="Q3759" s="5">
        <f t="shared" si="234"/>
        <v>1.0851428571428572</v>
      </c>
      <c r="R3759" s="6">
        <f t="shared" si="235"/>
        <v>75.959999999999994</v>
      </c>
      <c r="S3759" t="s">
        <v>8317</v>
      </c>
      <c r="T3759" t="s">
        <v>8359</v>
      </c>
    </row>
    <row r="3760" spans="1:20" ht="28.8" x14ac:dyDescent="0.3">
      <c r="A3760">
        <v>3758</v>
      </c>
      <c r="B3760" s="3" t="s">
        <v>3755</v>
      </c>
      <c r="C3760" s="3" t="s">
        <v>7868</v>
      </c>
      <c r="D3760">
        <v>1500</v>
      </c>
      <c r="E3760">
        <v>1535</v>
      </c>
      <c r="F3760" t="s">
        <v>8219</v>
      </c>
      <c r="G3760" t="s">
        <v>8224</v>
      </c>
      <c r="H3760" t="s">
        <v>8246</v>
      </c>
      <c r="I3760">
        <v>1400475600</v>
      </c>
      <c r="J3760" s="10">
        <f t="shared" si="232"/>
        <v>41778.208333333336</v>
      </c>
      <c r="K3760">
        <v>1397819938</v>
      </c>
      <c r="L3760" s="10">
        <f t="shared" si="233"/>
        <v>41747.471504629626</v>
      </c>
      <c r="M3760" t="b">
        <v>0</v>
      </c>
      <c r="N3760">
        <v>26</v>
      </c>
      <c r="O3760" t="b">
        <v>1</v>
      </c>
      <c r="P3760" t="s">
        <v>8305</v>
      </c>
      <c r="Q3760" s="5">
        <f t="shared" si="234"/>
        <v>1.0233333333333334</v>
      </c>
      <c r="R3760" s="6">
        <f t="shared" si="235"/>
        <v>59.03846153846154</v>
      </c>
      <c r="S3760" t="s">
        <v>8317</v>
      </c>
      <c r="T3760" t="s">
        <v>8359</v>
      </c>
    </row>
    <row r="3761" spans="1:20" ht="28.8" x14ac:dyDescent="0.3">
      <c r="A3761">
        <v>3759</v>
      </c>
      <c r="B3761" s="3" t="s">
        <v>3756</v>
      </c>
      <c r="C3761" s="3" t="s">
        <v>7869</v>
      </c>
      <c r="D3761">
        <v>4000</v>
      </c>
      <c r="E3761">
        <v>4409.7700000000004</v>
      </c>
      <c r="F3761" t="s">
        <v>8219</v>
      </c>
      <c r="G3761" t="s">
        <v>8224</v>
      </c>
      <c r="H3761" t="s">
        <v>8246</v>
      </c>
      <c r="I3761">
        <v>1440556553</v>
      </c>
      <c r="J3761" s="10">
        <f t="shared" si="232"/>
        <v>42242.108252314814</v>
      </c>
      <c r="K3761">
        <v>1435372553</v>
      </c>
      <c r="L3761" s="10">
        <f t="shared" si="233"/>
        <v>42182.108252314814</v>
      </c>
      <c r="M3761" t="b">
        <v>0</v>
      </c>
      <c r="N3761">
        <v>88</v>
      </c>
      <c r="O3761" t="b">
        <v>1</v>
      </c>
      <c r="P3761" t="s">
        <v>8305</v>
      </c>
      <c r="Q3761" s="5">
        <f t="shared" si="234"/>
        <v>1.1024425000000002</v>
      </c>
      <c r="R3761" s="6">
        <f t="shared" si="235"/>
        <v>50.111022727272733</v>
      </c>
      <c r="S3761" t="s">
        <v>8317</v>
      </c>
      <c r="T3761" t="s">
        <v>8359</v>
      </c>
    </row>
    <row r="3762" spans="1:20" ht="43.2" x14ac:dyDescent="0.3">
      <c r="A3762">
        <v>3760</v>
      </c>
      <c r="B3762" s="3" t="s">
        <v>3757</v>
      </c>
      <c r="C3762" s="3" t="s">
        <v>7870</v>
      </c>
      <c r="D3762">
        <v>5000</v>
      </c>
      <c r="E3762">
        <v>5050.7700000000004</v>
      </c>
      <c r="F3762" t="s">
        <v>8219</v>
      </c>
      <c r="G3762" t="s">
        <v>8224</v>
      </c>
      <c r="H3762" t="s">
        <v>8246</v>
      </c>
      <c r="I3762">
        <v>1399293386</v>
      </c>
      <c r="J3762" s="10">
        <f t="shared" si="232"/>
        <v>41764.525300925925</v>
      </c>
      <c r="K3762">
        <v>1397133386</v>
      </c>
      <c r="L3762" s="10">
        <f t="shared" si="233"/>
        <v>41739.525300925925</v>
      </c>
      <c r="M3762" t="b">
        <v>0</v>
      </c>
      <c r="N3762">
        <v>91</v>
      </c>
      <c r="O3762" t="b">
        <v>1</v>
      </c>
      <c r="P3762" t="s">
        <v>8305</v>
      </c>
      <c r="Q3762" s="5">
        <f t="shared" si="234"/>
        <v>1.010154</v>
      </c>
      <c r="R3762" s="6">
        <f t="shared" si="235"/>
        <v>55.502967032967035</v>
      </c>
      <c r="S3762" t="s">
        <v>8317</v>
      </c>
      <c r="T3762" t="s">
        <v>8359</v>
      </c>
    </row>
    <row r="3763" spans="1:20" ht="57.6" x14ac:dyDescent="0.3">
      <c r="A3763">
        <v>3761</v>
      </c>
      <c r="B3763" s="3" t="s">
        <v>3758</v>
      </c>
      <c r="C3763" s="3" t="s">
        <v>7871</v>
      </c>
      <c r="D3763">
        <v>500</v>
      </c>
      <c r="E3763">
        <v>500</v>
      </c>
      <c r="F3763" t="s">
        <v>8219</v>
      </c>
      <c r="G3763" t="s">
        <v>8225</v>
      </c>
      <c r="H3763" t="s">
        <v>8247</v>
      </c>
      <c r="I3763">
        <v>1439247600</v>
      </c>
      <c r="J3763" s="10">
        <f t="shared" si="232"/>
        <v>42226.958333333328</v>
      </c>
      <c r="K3763">
        <v>1434625937</v>
      </c>
      <c r="L3763" s="10">
        <f t="shared" si="233"/>
        <v>42173.466863425929</v>
      </c>
      <c r="M3763" t="b">
        <v>0</v>
      </c>
      <c r="N3763">
        <v>3</v>
      </c>
      <c r="O3763" t="b">
        <v>1</v>
      </c>
      <c r="P3763" t="s">
        <v>8305</v>
      </c>
      <c r="Q3763" s="5">
        <f t="shared" si="234"/>
        <v>1</v>
      </c>
      <c r="R3763" s="6">
        <f t="shared" si="235"/>
        <v>166.66666666666666</v>
      </c>
      <c r="S3763" t="s">
        <v>8317</v>
      </c>
      <c r="T3763" t="s">
        <v>8359</v>
      </c>
    </row>
    <row r="3764" spans="1:20" ht="43.2" x14ac:dyDescent="0.3">
      <c r="A3764">
        <v>3762</v>
      </c>
      <c r="B3764" s="3" t="s">
        <v>3759</v>
      </c>
      <c r="C3764" s="3" t="s">
        <v>7872</v>
      </c>
      <c r="D3764">
        <v>1250</v>
      </c>
      <c r="E3764">
        <v>1328</v>
      </c>
      <c r="F3764" t="s">
        <v>8219</v>
      </c>
      <c r="G3764" t="s">
        <v>8225</v>
      </c>
      <c r="H3764" t="s">
        <v>8247</v>
      </c>
      <c r="I3764">
        <v>1438543889</v>
      </c>
      <c r="J3764" s="10">
        <f t="shared" si="232"/>
        <v>42218.813530092593</v>
      </c>
      <c r="K3764">
        <v>1436383889</v>
      </c>
      <c r="L3764" s="10">
        <f t="shared" si="233"/>
        <v>42193.813530092593</v>
      </c>
      <c r="M3764" t="b">
        <v>0</v>
      </c>
      <c r="N3764">
        <v>28</v>
      </c>
      <c r="O3764" t="b">
        <v>1</v>
      </c>
      <c r="P3764" t="s">
        <v>8305</v>
      </c>
      <c r="Q3764" s="5">
        <f t="shared" si="234"/>
        <v>1.0624</v>
      </c>
      <c r="R3764" s="6">
        <f t="shared" si="235"/>
        <v>47.428571428571431</v>
      </c>
      <c r="S3764" t="s">
        <v>8317</v>
      </c>
      <c r="T3764" t="s">
        <v>8359</v>
      </c>
    </row>
    <row r="3765" spans="1:20" ht="28.8" x14ac:dyDescent="0.3">
      <c r="A3765">
        <v>3763</v>
      </c>
      <c r="B3765" s="3" t="s">
        <v>3760</v>
      </c>
      <c r="C3765" s="3" t="s">
        <v>7873</v>
      </c>
      <c r="D3765">
        <v>5000</v>
      </c>
      <c r="E3765">
        <v>5000</v>
      </c>
      <c r="F3765" t="s">
        <v>8219</v>
      </c>
      <c r="G3765" t="s">
        <v>8224</v>
      </c>
      <c r="H3765" t="s">
        <v>8246</v>
      </c>
      <c r="I3765">
        <v>1427907626</v>
      </c>
      <c r="J3765" s="10">
        <f t="shared" si="232"/>
        <v>42095.708634259259</v>
      </c>
      <c r="K3765">
        <v>1425319226</v>
      </c>
      <c r="L3765" s="10">
        <f t="shared" si="233"/>
        <v>42065.750300925924</v>
      </c>
      <c r="M3765" t="b">
        <v>0</v>
      </c>
      <c r="N3765">
        <v>77</v>
      </c>
      <c r="O3765" t="b">
        <v>1</v>
      </c>
      <c r="P3765" t="s">
        <v>8305</v>
      </c>
      <c r="Q3765" s="5">
        <f t="shared" si="234"/>
        <v>1</v>
      </c>
      <c r="R3765" s="6">
        <f t="shared" si="235"/>
        <v>64.935064935064929</v>
      </c>
      <c r="S3765" t="s">
        <v>8317</v>
      </c>
      <c r="T3765" t="s">
        <v>8359</v>
      </c>
    </row>
    <row r="3766" spans="1:20" ht="43.2" x14ac:dyDescent="0.3">
      <c r="A3766">
        <v>3764</v>
      </c>
      <c r="B3766" s="3" t="s">
        <v>3761</v>
      </c>
      <c r="C3766" s="3" t="s">
        <v>7874</v>
      </c>
      <c r="D3766">
        <v>1500</v>
      </c>
      <c r="E3766">
        <v>1500</v>
      </c>
      <c r="F3766" t="s">
        <v>8219</v>
      </c>
      <c r="G3766" t="s">
        <v>8224</v>
      </c>
      <c r="H3766" t="s">
        <v>8246</v>
      </c>
      <c r="I3766">
        <v>1464482160</v>
      </c>
      <c r="J3766" s="10">
        <f t="shared" si="232"/>
        <v>42519.024999999994</v>
      </c>
      <c r="K3766">
        <v>1462824832</v>
      </c>
      <c r="L3766" s="10">
        <f t="shared" si="233"/>
        <v>42499.842962962968</v>
      </c>
      <c r="M3766" t="b">
        <v>0</v>
      </c>
      <c r="N3766">
        <v>27</v>
      </c>
      <c r="O3766" t="b">
        <v>1</v>
      </c>
      <c r="P3766" t="s">
        <v>8305</v>
      </c>
      <c r="Q3766" s="5">
        <f t="shared" si="234"/>
        <v>1</v>
      </c>
      <c r="R3766" s="6">
        <f t="shared" si="235"/>
        <v>55.555555555555557</v>
      </c>
      <c r="S3766" t="s">
        <v>8317</v>
      </c>
      <c r="T3766" t="s">
        <v>8359</v>
      </c>
    </row>
    <row r="3767" spans="1:20" ht="43.2" x14ac:dyDescent="0.3">
      <c r="A3767">
        <v>3765</v>
      </c>
      <c r="B3767" s="3" t="s">
        <v>3762</v>
      </c>
      <c r="C3767" s="3" t="s">
        <v>7875</v>
      </c>
      <c r="D3767">
        <v>7000</v>
      </c>
      <c r="E3767">
        <v>7942</v>
      </c>
      <c r="F3767" t="s">
        <v>8219</v>
      </c>
      <c r="G3767" t="s">
        <v>8224</v>
      </c>
      <c r="H3767" t="s">
        <v>8246</v>
      </c>
      <c r="I3767">
        <v>1406745482</v>
      </c>
      <c r="J3767" s="10">
        <f t="shared" si="232"/>
        <v>41850.776412037041</v>
      </c>
      <c r="K3767">
        <v>1404153482</v>
      </c>
      <c r="L3767" s="10">
        <f t="shared" si="233"/>
        <v>41820.776412037041</v>
      </c>
      <c r="M3767" t="b">
        <v>0</v>
      </c>
      <c r="N3767">
        <v>107</v>
      </c>
      <c r="O3767" t="b">
        <v>1</v>
      </c>
      <c r="P3767" t="s">
        <v>8305</v>
      </c>
      <c r="Q3767" s="5">
        <f t="shared" si="234"/>
        <v>1.1345714285714286</v>
      </c>
      <c r="R3767" s="6">
        <f t="shared" si="235"/>
        <v>74.224299065420567</v>
      </c>
      <c r="S3767" t="s">
        <v>8317</v>
      </c>
      <c r="T3767" t="s">
        <v>8359</v>
      </c>
    </row>
    <row r="3768" spans="1:20" ht="43.2" x14ac:dyDescent="0.3">
      <c r="A3768">
        <v>3766</v>
      </c>
      <c r="B3768" s="3" t="s">
        <v>3763</v>
      </c>
      <c r="C3768" s="3" t="s">
        <v>7876</v>
      </c>
      <c r="D3768">
        <v>10000</v>
      </c>
      <c r="E3768">
        <v>10265.01</v>
      </c>
      <c r="F3768" t="s">
        <v>8219</v>
      </c>
      <c r="G3768" t="s">
        <v>8224</v>
      </c>
      <c r="H3768" t="s">
        <v>8246</v>
      </c>
      <c r="I3768">
        <v>1404360045</v>
      </c>
      <c r="J3768" s="10">
        <f t="shared" si="232"/>
        <v>41823.167187500003</v>
      </c>
      <c r="K3768">
        <v>1401336045</v>
      </c>
      <c r="L3768" s="10">
        <f t="shared" si="233"/>
        <v>41788.167187500003</v>
      </c>
      <c r="M3768" t="b">
        <v>0</v>
      </c>
      <c r="N3768">
        <v>96</v>
      </c>
      <c r="O3768" t="b">
        <v>1</v>
      </c>
      <c r="P3768" t="s">
        <v>8305</v>
      </c>
      <c r="Q3768" s="5">
        <f t="shared" si="234"/>
        <v>1.0265010000000001</v>
      </c>
      <c r="R3768" s="6">
        <f t="shared" si="235"/>
        <v>106.9271875</v>
      </c>
      <c r="S3768" t="s">
        <v>8317</v>
      </c>
      <c r="T3768" t="s">
        <v>8359</v>
      </c>
    </row>
    <row r="3769" spans="1:20" ht="43.2" x14ac:dyDescent="0.3">
      <c r="A3769">
        <v>3767</v>
      </c>
      <c r="B3769" s="3" t="s">
        <v>3764</v>
      </c>
      <c r="C3769" s="3" t="s">
        <v>7877</v>
      </c>
      <c r="D3769">
        <v>2000</v>
      </c>
      <c r="E3769">
        <v>2335</v>
      </c>
      <c r="F3769" t="s">
        <v>8219</v>
      </c>
      <c r="G3769" t="s">
        <v>8224</v>
      </c>
      <c r="H3769" t="s">
        <v>8246</v>
      </c>
      <c r="I3769">
        <v>1425185940</v>
      </c>
      <c r="J3769" s="10">
        <f t="shared" si="232"/>
        <v>42064.207638888889</v>
      </c>
      <c r="K3769">
        <v>1423960097</v>
      </c>
      <c r="L3769" s="10">
        <f t="shared" si="233"/>
        <v>42050.019641203704</v>
      </c>
      <c r="M3769" t="b">
        <v>0</v>
      </c>
      <c r="N3769">
        <v>56</v>
      </c>
      <c r="O3769" t="b">
        <v>1</v>
      </c>
      <c r="P3769" t="s">
        <v>8305</v>
      </c>
      <c r="Q3769" s="5">
        <f t="shared" si="234"/>
        <v>1.1675</v>
      </c>
      <c r="R3769" s="6">
        <f t="shared" si="235"/>
        <v>41.696428571428569</v>
      </c>
      <c r="S3769" t="s">
        <v>8317</v>
      </c>
      <c r="T3769" t="s">
        <v>8359</v>
      </c>
    </row>
    <row r="3770" spans="1:20" ht="43.2" x14ac:dyDescent="0.3">
      <c r="A3770">
        <v>3768</v>
      </c>
      <c r="B3770" s="3" t="s">
        <v>3765</v>
      </c>
      <c r="C3770" s="3" t="s">
        <v>7878</v>
      </c>
      <c r="D3770">
        <v>4000</v>
      </c>
      <c r="E3770">
        <v>4306.1099999999997</v>
      </c>
      <c r="F3770" t="s">
        <v>8219</v>
      </c>
      <c r="G3770" t="s">
        <v>8224</v>
      </c>
      <c r="H3770" t="s">
        <v>8246</v>
      </c>
      <c r="I3770">
        <v>1402594090</v>
      </c>
      <c r="J3770" s="10">
        <f t="shared" si="232"/>
        <v>41802.727893518517</v>
      </c>
      <c r="K3770">
        <v>1400002090</v>
      </c>
      <c r="L3770" s="10">
        <f t="shared" si="233"/>
        <v>41772.727893518517</v>
      </c>
      <c r="M3770" t="b">
        <v>0</v>
      </c>
      <c r="N3770">
        <v>58</v>
      </c>
      <c r="O3770" t="b">
        <v>1</v>
      </c>
      <c r="P3770" t="s">
        <v>8305</v>
      </c>
      <c r="Q3770" s="5">
        <f t="shared" si="234"/>
        <v>1.0765274999999999</v>
      </c>
      <c r="R3770" s="6">
        <f t="shared" si="235"/>
        <v>74.243275862068955</v>
      </c>
      <c r="S3770" t="s">
        <v>8317</v>
      </c>
      <c r="T3770" t="s">
        <v>8359</v>
      </c>
    </row>
    <row r="3771" spans="1:20" ht="43.2" x14ac:dyDescent="0.3">
      <c r="A3771">
        <v>3769</v>
      </c>
      <c r="B3771" s="3" t="s">
        <v>3766</v>
      </c>
      <c r="C3771" s="3" t="s">
        <v>7879</v>
      </c>
      <c r="D3771">
        <v>1100</v>
      </c>
      <c r="E3771">
        <v>1100</v>
      </c>
      <c r="F3771" t="s">
        <v>8219</v>
      </c>
      <c r="G3771" t="s">
        <v>8224</v>
      </c>
      <c r="H3771" t="s">
        <v>8246</v>
      </c>
      <c r="I3771">
        <v>1460730079</v>
      </c>
      <c r="J3771" s="10">
        <f t="shared" si="232"/>
        <v>42475.598136574074</v>
      </c>
      <c r="K3771">
        <v>1458138079</v>
      </c>
      <c r="L3771" s="10">
        <f t="shared" si="233"/>
        <v>42445.598136574074</v>
      </c>
      <c r="M3771" t="b">
        <v>0</v>
      </c>
      <c r="N3771">
        <v>15</v>
      </c>
      <c r="O3771" t="b">
        <v>1</v>
      </c>
      <c r="P3771" t="s">
        <v>8305</v>
      </c>
      <c r="Q3771" s="5">
        <f t="shared" si="234"/>
        <v>1</v>
      </c>
      <c r="R3771" s="6">
        <f t="shared" si="235"/>
        <v>73.333333333333329</v>
      </c>
      <c r="S3771" t="s">
        <v>8317</v>
      </c>
      <c r="T3771" t="s">
        <v>8359</v>
      </c>
    </row>
    <row r="3772" spans="1:20" ht="43.2" x14ac:dyDescent="0.3">
      <c r="A3772">
        <v>3770</v>
      </c>
      <c r="B3772" s="3" t="s">
        <v>3767</v>
      </c>
      <c r="C3772" s="3" t="s">
        <v>7880</v>
      </c>
      <c r="D3772">
        <v>2000</v>
      </c>
      <c r="E3772">
        <v>2000</v>
      </c>
      <c r="F3772" t="s">
        <v>8219</v>
      </c>
      <c r="G3772" t="s">
        <v>8225</v>
      </c>
      <c r="H3772" t="s">
        <v>8247</v>
      </c>
      <c r="I3772">
        <v>1434234010</v>
      </c>
      <c r="J3772" s="10">
        <f t="shared" si="232"/>
        <v>42168.930671296301</v>
      </c>
      <c r="K3772">
        <v>1431642010</v>
      </c>
      <c r="L3772" s="10">
        <f t="shared" si="233"/>
        <v>42138.930671296301</v>
      </c>
      <c r="M3772" t="b">
        <v>0</v>
      </c>
      <c r="N3772">
        <v>20</v>
      </c>
      <c r="O3772" t="b">
        <v>1</v>
      </c>
      <c r="P3772" t="s">
        <v>8305</v>
      </c>
      <c r="Q3772" s="5">
        <f t="shared" si="234"/>
        <v>1</v>
      </c>
      <c r="R3772" s="6">
        <f t="shared" si="235"/>
        <v>100</v>
      </c>
      <c r="S3772" t="s">
        <v>8317</v>
      </c>
      <c r="T3772" t="s">
        <v>8359</v>
      </c>
    </row>
    <row r="3773" spans="1:20" ht="28.8" x14ac:dyDescent="0.3">
      <c r="A3773">
        <v>3771</v>
      </c>
      <c r="B3773" s="3" t="s">
        <v>3768</v>
      </c>
      <c r="C3773" s="3" t="s">
        <v>7881</v>
      </c>
      <c r="D3773">
        <v>1000</v>
      </c>
      <c r="E3773">
        <v>1460</v>
      </c>
      <c r="F3773" t="s">
        <v>8219</v>
      </c>
      <c r="G3773" t="s">
        <v>8224</v>
      </c>
      <c r="H3773" t="s">
        <v>8246</v>
      </c>
      <c r="I3773">
        <v>1463529600</v>
      </c>
      <c r="J3773" s="10">
        <f t="shared" si="232"/>
        <v>42508</v>
      </c>
      <c r="K3773">
        <v>1462307652</v>
      </c>
      <c r="L3773" s="10">
        <f t="shared" si="233"/>
        <v>42493.857083333336</v>
      </c>
      <c r="M3773" t="b">
        <v>0</v>
      </c>
      <c r="N3773">
        <v>38</v>
      </c>
      <c r="O3773" t="b">
        <v>1</v>
      </c>
      <c r="P3773" t="s">
        <v>8305</v>
      </c>
      <c r="Q3773" s="5">
        <f t="shared" si="234"/>
        <v>1.46</v>
      </c>
      <c r="R3773" s="6">
        <f t="shared" si="235"/>
        <v>38.421052631578945</v>
      </c>
      <c r="S3773" t="s">
        <v>8317</v>
      </c>
      <c r="T3773" t="s">
        <v>8359</v>
      </c>
    </row>
    <row r="3774" spans="1:20" ht="43.2" x14ac:dyDescent="0.3">
      <c r="A3774">
        <v>3772</v>
      </c>
      <c r="B3774" s="3" t="s">
        <v>3769</v>
      </c>
      <c r="C3774" s="3" t="s">
        <v>7882</v>
      </c>
      <c r="D3774">
        <v>5000</v>
      </c>
      <c r="E3774">
        <v>5510</v>
      </c>
      <c r="F3774" t="s">
        <v>8219</v>
      </c>
      <c r="G3774" t="s">
        <v>8224</v>
      </c>
      <c r="H3774" t="s">
        <v>8246</v>
      </c>
      <c r="I3774">
        <v>1480399200</v>
      </c>
      <c r="J3774" s="10">
        <f t="shared" si="232"/>
        <v>42703.25</v>
      </c>
      <c r="K3774">
        <v>1478616506</v>
      </c>
      <c r="L3774" s="10">
        <f t="shared" si="233"/>
        <v>42682.616967592592</v>
      </c>
      <c r="M3774" t="b">
        <v>0</v>
      </c>
      <c r="N3774">
        <v>33</v>
      </c>
      <c r="O3774" t="b">
        <v>1</v>
      </c>
      <c r="P3774" t="s">
        <v>8305</v>
      </c>
      <c r="Q3774" s="5">
        <f t="shared" si="234"/>
        <v>1.1020000000000001</v>
      </c>
      <c r="R3774" s="6">
        <f t="shared" si="235"/>
        <v>166.96969696969697</v>
      </c>
      <c r="S3774" t="s">
        <v>8317</v>
      </c>
      <c r="T3774" t="s">
        <v>8359</v>
      </c>
    </row>
    <row r="3775" spans="1:20" ht="28.8" x14ac:dyDescent="0.3">
      <c r="A3775">
        <v>3773</v>
      </c>
      <c r="B3775" s="3" t="s">
        <v>3770</v>
      </c>
      <c r="C3775" s="3" t="s">
        <v>7883</v>
      </c>
      <c r="D3775">
        <v>5000</v>
      </c>
      <c r="E3775">
        <v>5410</v>
      </c>
      <c r="F3775" t="s">
        <v>8219</v>
      </c>
      <c r="G3775" t="s">
        <v>8224</v>
      </c>
      <c r="H3775" t="s">
        <v>8246</v>
      </c>
      <c r="I3775">
        <v>1479175680</v>
      </c>
      <c r="J3775" s="10">
        <f t="shared" si="232"/>
        <v>42689.088888888888</v>
      </c>
      <c r="K3775">
        <v>1476317247</v>
      </c>
      <c r="L3775" s="10">
        <f t="shared" si="233"/>
        <v>42656.005173611105</v>
      </c>
      <c r="M3775" t="b">
        <v>0</v>
      </c>
      <c r="N3775">
        <v>57</v>
      </c>
      <c r="O3775" t="b">
        <v>1</v>
      </c>
      <c r="P3775" t="s">
        <v>8305</v>
      </c>
      <c r="Q3775" s="5">
        <f t="shared" si="234"/>
        <v>1.0820000000000001</v>
      </c>
      <c r="R3775" s="6">
        <f t="shared" si="235"/>
        <v>94.912280701754383</v>
      </c>
      <c r="S3775" t="s">
        <v>8317</v>
      </c>
      <c r="T3775" t="s">
        <v>8359</v>
      </c>
    </row>
    <row r="3776" spans="1:20" ht="57.6" x14ac:dyDescent="0.3">
      <c r="A3776">
        <v>3774</v>
      </c>
      <c r="B3776" s="3" t="s">
        <v>3771</v>
      </c>
      <c r="C3776" s="3" t="s">
        <v>7884</v>
      </c>
      <c r="D3776">
        <v>2500</v>
      </c>
      <c r="E3776">
        <v>2500</v>
      </c>
      <c r="F3776" t="s">
        <v>8219</v>
      </c>
      <c r="G3776" t="s">
        <v>8229</v>
      </c>
      <c r="H3776" t="s">
        <v>8251</v>
      </c>
      <c r="I3776">
        <v>1428606055</v>
      </c>
      <c r="J3776" s="10">
        <f t="shared" si="232"/>
        <v>42103.792303240742</v>
      </c>
      <c r="K3776">
        <v>1427223655</v>
      </c>
      <c r="L3776" s="10">
        <f t="shared" si="233"/>
        <v>42087.792303240742</v>
      </c>
      <c r="M3776" t="b">
        <v>0</v>
      </c>
      <c r="N3776">
        <v>25</v>
      </c>
      <c r="O3776" t="b">
        <v>1</v>
      </c>
      <c r="P3776" t="s">
        <v>8305</v>
      </c>
      <c r="Q3776" s="5">
        <f t="shared" si="234"/>
        <v>1</v>
      </c>
      <c r="R3776" s="6">
        <f t="shared" si="235"/>
        <v>100</v>
      </c>
      <c r="S3776" t="s">
        <v>8317</v>
      </c>
      <c r="T3776" t="s">
        <v>8359</v>
      </c>
    </row>
    <row r="3777" spans="1:20" ht="43.2" x14ac:dyDescent="0.3">
      <c r="A3777">
        <v>3775</v>
      </c>
      <c r="B3777" s="3" t="s">
        <v>3772</v>
      </c>
      <c r="C3777" s="3" t="s">
        <v>7885</v>
      </c>
      <c r="D3777">
        <v>2000</v>
      </c>
      <c r="E3777">
        <v>2005</v>
      </c>
      <c r="F3777" t="s">
        <v>8219</v>
      </c>
      <c r="G3777" t="s">
        <v>8224</v>
      </c>
      <c r="H3777" t="s">
        <v>8246</v>
      </c>
      <c r="I3777">
        <v>1428552000</v>
      </c>
      <c r="J3777" s="10">
        <f t="shared" si="232"/>
        <v>42103.166666666672</v>
      </c>
      <c r="K3777">
        <v>1426199843</v>
      </c>
      <c r="L3777" s="10">
        <f t="shared" si="233"/>
        <v>42075.942627314813</v>
      </c>
      <c r="M3777" t="b">
        <v>0</v>
      </c>
      <c r="N3777">
        <v>14</v>
      </c>
      <c r="O3777" t="b">
        <v>1</v>
      </c>
      <c r="P3777" t="s">
        <v>8305</v>
      </c>
      <c r="Q3777" s="5">
        <f t="shared" si="234"/>
        <v>1.0024999999999999</v>
      </c>
      <c r="R3777" s="6">
        <f t="shared" si="235"/>
        <v>143.21428571428572</v>
      </c>
      <c r="S3777" t="s">
        <v>8317</v>
      </c>
      <c r="T3777" t="s">
        <v>8359</v>
      </c>
    </row>
    <row r="3778" spans="1:20" ht="57.6" x14ac:dyDescent="0.3">
      <c r="A3778">
        <v>3776</v>
      </c>
      <c r="B3778" s="3" t="s">
        <v>3773</v>
      </c>
      <c r="C3778" s="3" t="s">
        <v>7886</v>
      </c>
      <c r="D3778">
        <v>8000</v>
      </c>
      <c r="E3778">
        <v>8537</v>
      </c>
      <c r="F3778" t="s">
        <v>8219</v>
      </c>
      <c r="G3778" t="s">
        <v>8224</v>
      </c>
      <c r="H3778" t="s">
        <v>8246</v>
      </c>
      <c r="I3778">
        <v>1406854800</v>
      </c>
      <c r="J3778" s="10">
        <f t="shared" si="232"/>
        <v>41852.041666666664</v>
      </c>
      <c r="K3778">
        <v>1403599778</v>
      </c>
      <c r="L3778" s="10">
        <f t="shared" si="233"/>
        <v>41814.367800925924</v>
      </c>
      <c r="M3778" t="b">
        <v>0</v>
      </c>
      <c r="N3778">
        <v>94</v>
      </c>
      <c r="O3778" t="b">
        <v>1</v>
      </c>
      <c r="P3778" t="s">
        <v>8305</v>
      </c>
      <c r="Q3778" s="5">
        <f t="shared" si="234"/>
        <v>1.0671250000000001</v>
      </c>
      <c r="R3778" s="6">
        <f t="shared" si="235"/>
        <v>90.819148936170208</v>
      </c>
      <c r="S3778" t="s">
        <v>8317</v>
      </c>
      <c r="T3778" t="s">
        <v>8359</v>
      </c>
    </row>
    <row r="3779" spans="1:20" ht="43.2" x14ac:dyDescent="0.3">
      <c r="A3779">
        <v>3777</v>
      </c>
      <c r="B3779" s="3" t="s">
        <v>3774</v>
      </c>
      <c r="C3779" s="3" t="s">
        <v>7887</v>
      </c>
      <c r="D3779">
        <v>2000</v>
      </c>
      <c r="E3779">
        <v>2864</v>
      </c>
      <c r="F3779" t="s">
        <v>8219</v>
      </c>
      <c r="G3779" t="s">
        <v>8224</v>
      </c>
      <c r="H3779" t="s">
        <v>8246</v>
      </c>
      <c r="I3779">
        <v>1411790400</v>
      </c>
      <c r="J3779" s="10">
        <f t="shared" ref="J3779:J3842" si="236">(((I3779/60)/60)/24)+DATE(1970,1,1)</f>
        <v>41909.166666666664</v>
      </c>
      <c r="K3779">
        <v>1409884821</v>
      </c>
      <c r="L3779" s="10">
        <f t="shared" ref="L3779:L3842" si="237">(((K3779/60)/60)/24)+DATE(1970,1,1)</f>
        <v>41887.111354166671</v>
      </c>
      <c r="M3779" t="b">
        <v>0</v>
      </c>
      <c r="N3779">
        <v>59</v>
      </c>
      <c r="O3779" t="b">
        <v>1</v>
      </c>
      <c r="P3779" t="s">
        <v>8305</v>
      </c>
      <c r="Q3779" s="5">
        <f t="shared" ref="Q3779:Q3842" si="238">E3779/D3779</f>
        <v>1.4319999999999999</v>
      </c>
      <c r="R3779" s="6">
        <f t="shared" ref="R3779:R3842" si="239">E3779/N3779</f>
        <v>48.542372881355931</v>
      </c>
      <c r="S3779" t="s">
        <v>8317</v>
      </c>
      <c r="T3779" t="s">
        <v>8359</v>
      </c>
    </row>
    <row r="3780" spans="1:20" ht="28.8" x14ac:dyDescent="0.3">
      <c r="A3780">
        <v>3778</v>
      </c>
      <c r="B3780" s="3" t="s">
        <v>3775</v>
      </c>
      <c r="C3780" s="3" t="s">
        <v>7888</v>
      </c>
      <c r="D3780">
        <v>2400</v>
      </c>
      <c r="E3780">
        <v>2521</v>
      </c>
      <c r="F3780" t="s">
        <v>8219</v>
      </c>
      <c r="G3780" t="s">
        <v>8224</v>
      </c>
      <c r="H3780" t="s">
        <v>8246</v>
      </c>
      <c r="I3780">
        <v>1423942780</v>
      </c>
      <c r="J3780" s="10">
        <f t="shared" si="236"/>
        <v>42049.819212962961</v>
      </c>
      <c r="K3780">
        <v>1418758780</v>
      </c>
      <c r="L3780" s="10">
        <f t="shared" si="237"/>
        <v>41989.819212962961</v>
      </c>
      <c r="M3780" t="b">
        <v>0</v>
      </c>
      <c r="N3780">
        <v>36</v>
      </c>
      <c r="O3780" t="b">
        <v>1</v>
      </c>
      <c r="P3780" t="s">
        <v>8305</v>
      </c>
      <c r="Q3780" s="5">
        <f t="shared" si="238"/>
        <v>1.0504166666666668</v>
      </c>
      <c r="R3780" s="6">
        <f t="shared" si="239"/>
        <v>70.027777777777771</v>
      </c>
      <c r="S3780" t="s">
        <v>8317</v>
      </c>
      <c r="T3780" t="s">
        <v>8359</v>
      </c>
    </row>
    <row r="3781" spans="1:20" ht="28.8" x14ac:dyDescent="0.3">
      <c r="A3781">
        <v>3779</v>
      </c>
      <c r="B3781" s="3" t="s">
        <v>3776</v>
      </c>
      <c r="C3781" s="3" t="s">
        <v>7889</v>
      </c>
      <c r="D3781">
        <v>15000</v>
      </c>
      <c r="E3781">
        <v>15597</v>
      </c>
      <c r="F3781" t="s">
        <v>8219</v>
      </c>
      <c r="G3781" t="s">
        <v>8224</v>
      </c>
      <c r="H3781" t="s">
        <v>8246</v>
      </c>
      <c r="I3781">
        <v>1459010340</v>
      </c>
      <c r="J3781" s="10">
        <f t="shared" si="236"/>
        <v>42455.693750000006</v>
      </c>
      <c r="K3781">
        <v>1456421940</v>
      </c>
      <c r="L3781" s="10">
        <f t="shared" si="237"/>
        <v>42425.735416666663</v>
      </c>
      <c r="M3781" t="b">
        <v>0</v>
      </c>
      <c r="N3781">
        <v>115</v>
      </c>
      <c r="O3781" t="b">
        <v>1</v>
      </c>
      <c r="P3781" t="s">
        <v>8305</v>
      </c>
      <c r="Q3781" s="5">
        <f t="shared" si="238"/>
        <v>1.0398000000000001</v>
      </c>
      <c r="R3781" s="6">
        <f t="shared" si="239"/>
        <v>135.62608695652173</v>
      </c>
      <c r="S3781" t="s">
        <v>8317</v>
      </c>
      <c r="T3781" t="s">
        <v>8359</v>
      </c>
    </row>
    <row r="3782" spans="1:20" ht="43.2" x14ac:dyDescent="0.3">
      <c r="A3782">
        <v>3780</v>
      </c>
      <c r="B3782" s="3" t="s">
        <v>3777</v>
      </c>
      <c r="C3782" s="3" t="s">
        <v>7890</v>
      </c>
      <c r="D3782">
        <v>2500</v>
      </c>
      <c r="E3782">
        <v>3000</v>
      </c>
      <c r="F3782" t="s">
        <v>8219</v>
      </c>
      <c r="G3782" t="s">
        <v>8224</v>
      </c>
      <c r="H3782" t="s">
        <v>8246</v>
      </c>
      <c r="I3782">
        <v>1436817960</v>
      </c>
      <c r="J3782" s="10">
        <f t="shared" si="236"/>
        <v>42198.837499999994</v>
      </c>
      <c r="K3782">
        <v>1433999785</v>
      </c>
      <c r="L3782" s="10">
        <f t="shared" si="237"/>
        <v>42166.219733796301</v>
      </c>
      <c r="M3782" t="b">
        <v>0</v>
      </c>
      <c r="N3782">
        <v>30</v>
      </c>
      <c r="O3782" t="b">
        <v>1</v>
      </c>
      <c r="P3782" t="s">
        <v>8305</v>
      </c>
      <c r="Q3782" s="5">
        <f t="shared" si="238"/>
        <v>1.2</v>
      </c>
      <c r="R3782" s="6">
        <f t="shared" si="239"/>
        <v>100</v>
      </c>
      <c r="S3782" t="s">
        <v>8317</v>
      </c>
      <c r="T3782" t="s">
        <v>8359</v>
      </c>
    </row>
    <row r="3783" spans="1:20" ht="57.6" x14ac:dyDescent="0.3">
      <c r="A3783">
        <v>3781</v>
      </c>
      <c r="B3783" s="3" t="s">
        <v>3778</v>
      </c>
      <c r="C3783" s="3" t="s">
        <v>7891</v>
      </c>
      <c r="D3783">
        <v>4500</v>
      </c>
      <c r="E3783">
        <v>4935</v>
      </c>
      <c r="F3783" t="s">
        <v>8219</v>
      </c>
      <c r="G3783" t="s">
        <v>8224</v>
      </c>
      <c r="H3783" t="s">
        <v>8246</v>
      </c>
      <c r="I3783">
        <v>1410210685</v>
      </c>
      <c r="J3783" s="10">
        <f t="shared" si="236"/>
        <v>41890.882928240739</v>
      </c>
      <c r="K3783">
        <v>1408050685</v>
      </c>
      <c r="L3783" s="10">
        <f t="shared" si="237"/>
        <v>41865.882928240739</v>
      </c>
      <c r="M3783" t="b">
        <v>0</v>
      </c>
      <c r="N3783">
        <v>52</v>
      </c>
      <c r="O3783" t="b">
        <v>1</v>
      </c>
      <c r="P3783" t="s">
        <v>8305</v>
      </c>
      <c r="Q3783" s="5">
        <f t="shared" si="238"/>
        <v>1.0966666666666667</v>
      </c>
      <c r="R3783" s="6">
        <f t="shared" si="239"/>
        <v>94.90384615384616</v>
      </c>
      <c r="S3783" t="s">
        <v>8317</v>
      </c>
      <c r="T3783" t="s">
        <v>8359</v>
      </c>
    </row>
    <row r="3784" spans="1:20" ht="43.2" x14ac:dyDescent="0.3">
      <c r="A3784">
        <v>3782</v>
      </c>
      <c r="B3784" s="3" t="s">
        <v>3779</v>
      </c>
      <c r="C3784" s="3" t="s">
        <v>7892</v>
      </c>
      <c r="D3784">
        <v>2000</v>
      </c>
      <c r="E3784">
        <v>2035</v>
      </c>
      <c r="F3784" t="s">
        <v>8219</v>
      </c>
      <c r="G3784" t="s">
        <v>8225</v>
      </c>
      <c r="H3784" t="s">
        <v>8247</v>
      </c>
      <c r="I3784">
        <v>1469401200</v>
      </c>
      <c r="J3784" s="10">
        <f t="shared" si="236"/>
        <v>42575.958333333328</v>
      </c>
      <c r="K3784">
        <v>1466887297</v>
      </c>
      <c r="L3784" s="10">
        <f t="shared" si="237"/>
        <v>42546.862233796302</v>
      </c>
      <c r="M3784" t="b">
        <v>0</v>
      </c>
      <c r="N3784">
        <v>27</v>
      </c>
      <c r="O3784" t="b">
        <v>1</v>
      </c>
      <c r="P3784" t="s">
        <v>8305</v>
      </c>
      <c r="Q3784" s="5">
        <f t="shared" si="238"/>
        <v>1.0175000000000001</v>
      </c>
      <c r="R3784" s="6">
        <f t="shared" si="239"/>
        <v>75.370370370370367</v>
      </c>
      <c r="S3784" t="s">
        <v>8317</v>
      </c>
      <c r="T3784" t="s">
        <v>8359</v>
      </c>
    </row>
    <row r="3785" spans="1:20" ht="43.2" x14ac:dyDescent="0.3">
      <c r="A3785">
        <v>3783</v>
      </c>
      <c r="B3785" s="3" t="s">
        <v>3780</v>
      </c>
      <c r="C3785" s="3" t="s">
        <v>7893</v>
      </c>
      <c r="D3785">
        <v>1200</v>
      </c>
      <c r="E3785">
        <v>1547</v>
      </c>
      <c r="F3785" t="s">
        <v>8219</v>
      </c>
      <c r="G3785" t="s">
        <v>8224</v>
      </c>
      <c r="H3785" t="s">
        <v>8246</v>
      </c>
      <c r="I3785">
        <v>1458057600</v>
      </c>
      <c r="J3785" s="10">
        <f t="shared" si="236"/>
        <v>42444.666666666672</v>
      </c>
      <c r="K3785">
        <v>1455938520</v>
      </c>
      <c r="L3785" s="10">
        <f t="shared" si="237"/>
        <v>42420.140277777777</v>
      </c>
      <c r="M3785" t="b">
        <v>0</v>
      </c>
      <c r="N3785">
        <v>24</v>
      </c>
      <c r="O3785" t="b">
        <v>1</v>
      </c>
      <c r="P3785" t="s">
        <v>8305</v>
      </c>
      <c r="Q3785" s="5">
        <f t="shared" si="238"/>
        <v>1.2891666666666666</v>
      </c>
      <c r="R3785" s="6">
        <f t="shared" si="239"/>
        <v>64.458333333333329</v>
      </c>
      <c r="S3785" t="s">
        <v>8317</v>
      </c>
      <c r="T3785" t="s">
        <v>8359</v>
      </c>
    </row>
    <row r="3786" spans="1:20" ht="43.2" x14ac:dyDescent="0.3">
      <c r="A3786">
        <v>3784</v>
      </c>
      <c r="B3786" s="3" t="s">
        <v>3781</v>
      </c>
      <c r="C3786" s="3" t="s">
        <v>7894</v>
      </c>
      <c r="D3786">
        <v>1000</v>
      </c>
      <c r="E3786">
        <v>1150</v>
      </c>
      <c r="F3786" t="s">
        <v>8219</v>
      </c>
      <c r="G3786" t="s">
        <v>8229</v>
      </c>
      <c r="H3786" t="s">
        <v>8251</v>
      </c>
      <c r="I3786">
        <v>1468193532</v>
      </c>
      <c r="J3786" s="10">
        <f t="shared" si="236"/>
        <v>42561.980694444443</v>
      </c>
      <c r="K3786">
        <v>1465601532</v>
      </c>
      <c r="L3786" s="10">
        <f t="shared" si="237"/>
        <v>42531.980694444443</v>
      </c>
      <c r="M3786" t="b">
        <v>0</v>
      </c>
      <c r="N3786">
        <v>10</v>
      </c>
      <c r="O3786" t="b">
        <v>1</v>
      </c>
      <c r="P3786" t="s">
        <v>8305</v>
      </c>
      <c r="Q3786" s="5">
        <f t="shared" si="238"/>
        <v>1.1499999999999999</v>
      </c>
      <c r="R3786" s="6">
        <f t="shared" si="239"/>
        <v>115</v>
      </c>
      <c r="S3786" t="s">
        <v>8317</v>
      </c>
      <c r="T3786" t="s">
        <v>8359</v>
      </c>
    </row>
    <row r="3787" spans="1:20" ht="43.2" x14ac:dyDescent="0.3">
      <c r="A3787">
        <v>3785</v>
      </c>
      <c r="B3787" s="3" t="s">
        <v>3782</v>
      </c>
      <c r="C3787" s="3" t="s">
        <v>7895</v>
      </c>
      <c r="D3787">
        <v>2000</v>
      </c>
      <c r="E3787">
        <v>3015</v>
      </c>
      <c r="F3787" t="s">
        <v>8219</v>
      </c>
      <c r="G3787" t="s">
        <v>8225</v>
      </c>
      <c r="H3787" t="s">
        <v>8247</v>
      </c>
      <c r="I3787">
        <v>1470132180</v>
      </c>
      <c r="J3787" s="10">
        <f t="shared" si="236"/>
        <v>42584.418749999997</v>
      </c>
      <c r="K3787">
        <v>1467040769</v>
      </c>
      <c r="L3787" s="10">
        <f t="shared" si="237"/>
        <v>42548.63853009259</v>
      </c>
      <c r="M3787" t="b">
        <v>0</v>
      </c>
      <c r="N3787">
        <v>30</v>
      </c>
      <c r="O3787" t="b">
        <v>1</v>
      </c>
      <c r="P3787" t="s">
        <v>8305</v>
      </c>
      <c r="Q3787" s="5">
        <f t="shared" si="238"/>
        <v>1.5075000000000001</v>
      </c>
      <c r="R3787" s="6">
        <f t="shared" si="239"/>
        <v>100.5</v>
      </c>
      <c r="S3787" t="s">
        <v>8317</v>
      </c>
      <c r="T3787" t="s">
        <v>8359</v>
      </c>
    </row>
    <row r="3788" spans="1:20" ht="43.2" x14ac:dyDescent="0.3">
      <c r="A3788">
        <v>3786</v>
      </c>
      <c r="B3788" s="3" t="s">
        <v>3783</v>
      </c>
      <c r="C3788" s="3" t="s">
        <v>7896</v>
      </c>
      <c r="D3788">
        <v>6000</v>
      </c>
      <c r="E3788">
        <v>6658</v>
      </c>
      <c r="F3788" t="s">
        <v>8219</v>
      </c>
      <c r="G3788" t="s">
        <v>8224</v>
      </c>
      <c r="H3788" t="s">
        <v>8246</v>
      </c>
      <c r="I3788">
        <v>1464310475</v>
      </c>
      <c r="J3788" s="10">
        <f t="shared" si="236"/>
        <v>42517.037905092591</v>
      </c>
      <c r="K3788">
        <v>1461718475</v>
      </c>
      <c r="L3788" s="10">
        <f t="shared" si="237"/>
        <v>42487.037905092591</v>
      </c>
      <c r="M3788" t="b">
        <v>0</v>
      </c>
      <c r="N3788">
        <v>71</v>
      </c>
      <c r="O3788" t="b">
        <v>1</v>
      </c>
      <c r="P3788" t="s">
        <v>8305</v>
      </c>
      <c r="Q3788" s="5">
        <f t="shared" si="238"/>
        <v>1.1096666666666666</v>
      </c>
      <c r="R3788" s="6">
        <f t="shared" si="239"/>
        <v>93.774647887323937</v>
      </c>
      <c r="S3788" t="s">
        <v>8317</v>
      </c>
      <c r="T3788" t="s">
        <v>8359</v>
      </c>
    </row>
    <row r="3789" spans="1:20" ht="43.2" x14ac:dyDescent="0.3">
      <c r="A3789">
        <v>3787</v>
      </c>
      <c r="B3789" s="3" t="s">
        <v>3784</v>
      </c>
      <c r="C3789" s="3" t="s">
        <v>7897</v>
      </c>
      <c r="D3789">
        <v>350</v>
      </c>
      <c r="E3789">
        <v>351</v>
      </c>
      <c r="F3789" t="s">
        <v>8219</v>
      </c>
      <c r="G3789" t="s">
        <v>8224</v>
      </c>
      <c r="H3789" t="s">
        <v>8246</v>
      </c>
      <c r="I3789">
        <v>1436587140</v>
      </c>
      <c r="J3789" s="10">
        <f t="shared" si="236"/>
        <v>42196.165972222225</v>
      </c>
      <c r="K3789">
        <v>1434113406</v>
      </c>
      <c r="L3789" s="10">
        <f t="shared" si="237"/>
        <v>42167.534791666665</v>
      </c>
      <c r="M3789" t="b">
        <v>0</v>
      </c>
      <c r="N3789">
        <v>10</v>
      </c>
      <c r="O3789" t="b">
        <v>1</v>
      </c>
      <c r="P3789" t="s">
        <v>8305</v>
      </c>
      <c r="Q3789" s="5">
        <f t="shared" si="238"/>
        <v>1.0028571428571429</v>
      </c>
      <c r="R3789" s="6">
        <f t="shared" si="239"/>
        <v>35.1</v>
      </c>
      <c r="S3789" t="s">
        <v>8317</v>
      </c>
      <c r="T3789" t="s">
        <v>8359</v>
      </c>
    </row>
    <row r="3790" spans="1:20" ht="72" x14ac:dyDescent="0.3">
      <c r="A3790">
        <v>3788</v>
      </c>
      <c r="B3790" s="3" t="s">
        <v>3785</v>
      </c>
      <c r="C3790" s="3" t="s">
        <v>7898</v>
      </c>
      <c r="D3790">
        <v>75000</v>
      </c>
      <c r="E3790">
        <v>500</v>
      </c>
      <c r="F3790" t="s">
        <v>8221</v>
      </c>
      <c r="G3790" t="s">
        <v>8224</v>
      </c>
      <c r="H3790" t="s">
        <v>8246</v>
      </c>
      <c r="I3790">
        <v>1450887480</v>
      </c>
      <c r="J3790" s="10">
        <f t="shared" si="236"/>
        <v>42361.679166666669</v>
      </c>
      <c r="K3790">
        <v>1448469719</v>
      </c>
      <c r="L3790" s="10">
        <f t="shared" si="237"/>
        <v>42333.695821759262</v>
      </c>
      <c r="M3790" t="b">
        <v>0</v>
      </c>
      <c r="N3790">
        <v>1</v>
      </c>
      <c r="O3790" t="b">
        <v>0</v>
      </c>
      <c r="P3790" t="s">
        <v>8305</v>
      </c>
      <c r="Q3790" s="5">
        <f t="shared" si="238"/>
        <v>6.6666666666666671E-3</v>
      </c>
      <c r="R3790" s="6">
        <f t="shared" si="239"/>
        <v>500</v>
      </c>
      <c r="S3790" t="s">
        <v>8317</v>
      </c>
      <c r="T3790" t="s">
        <v>8359</v>
      </c>
    </row>
    <row r="3791" spans="1:20" ht="43.2" x14ac:dyDescent="0.3">
      <c r="A3791">
        <v>3789</v>
      </c>
      <c r="B3791" s="3" t="s">
        <v>3786</v>
      </c>
      <c r="C3791" s="3" t="s">
        <v>7899</v>
      </c>
      <c r="D3791">
        <v>3550</v>
      </c>
      <c r="E3791">
        <v>116</v>
      </c>
      <c r="F3791" t="s">
        <v>8221</v>
      </c>
      <c r="G3791" t="s">
        <v>8225</v>
      </c>
      <c r="H3791" t="s">
        <v>8247</v>
      </c>
      <c r="I3791">
        <v>1434395418</v>
      </c>
      <c r="J3791" s="10">
        <f t="shared" si="236"/>
        <v>42170.798819444448</v>
      </c>
      <c r="K3791">
        <v>1431630618</v>
      </c>
      <c r="L3791" s="10">
        <f t="shared" si="237"/>
        <v>42138.798819444448</v>
      </c>
      <c r="M3791" t="b">
        <v>0</v>
      </c>
      <c r="N3791">
        <v>4</v>
      </c>
      <c r="O3791" t="b">
        <v>0</v>
      </c>
      <c r="P3791" t="s">
        <v>8305</v>
      </c>
      <c r="Q3791" s="5">
        <f t="shared" si="238"/>
        <v>3.267605633802817E-2</v>
      </c>
      <c r="R3791" s="6">
        <f t="shared" si="239"/>
        <v>29</v>
      </c>
      <c r="S3791" t="s">
        <v>8317</v>
      </c>
      <c r="T3791" t="s">
        <v>8359</v>
      </c>
    </row>
    <row r="3792" spans="1:20" ht="43.2" x14ac:dyDescent="0.3">
      <c r="A3792">
        <v>3790</v>
      </c>
      <c r="B3792" s="3" t="s">
        <v>3787</v>
      </c>
      <c r="C3792" s="3" t="s">
        <v>7900</v>
      </c>
      <c r="D3792">
        <v>15000</v>
      </c>
      <c r="E3792">
        <v>0</v>
      </c>
      <c r="F3792" t="s">
        <v>8221</v>
      </c>
      <c r="G3792" t="s">
        <v>8224</v>
      </c>
      <c r="H3792" t="s">
        <v>8246</v>
      </c>
      <c r="I3792">
        <v>1479834023</v>
      </c>
      <c r="J3792" s="10">
        <f t="shared" si="236"/>
        <v>42696.708599537036</v>
      </c>
      <c r="K3792">
        <v>1477238423</v>
      </c>
      <c r="L3792" s="10">
        <f t="shared" si="237"/>
        <v>42666.666932870372</v>
      </c>
      <c r="M3792" t="b">
        <v>0</v>
      </c>
      <c r="N3792">
        <v>0</v>
      </c>
      <c r="O3792" t="b">
        <v>0</v>
      </c>
      <c r="P3792" t="s">
        <v>8305</v>
      </c>
      <c r="Q3792" s="5">
        <f t="shared" si="238"/>
        <v>0</v>
      </c>
      <c r="R3792" s="6" t="e">
        <f t="shared" si="239"/>
        <v>#DIV/0!</v>
      </c>
      <c r="S3792" t="s">
        <v>8317</v>
      </c>
      <c r="T3792" t="s">
        <v>8359</v>
      </c>
    </row>
    <row r="3793" spans="1:20" ht="28.8" x14ac:dyDescent="0.3">
      <c r="A3793">
        <v>3791</v>
      </c>
      <c r="B3793" s="3" t="s">
        <v>3788</v>
      </c>
      <c r="C3793" s="3" t="s">
        <v>7901</v>
      </c>
      <c r="D3793">
        <v>1500</v>
      </c>
      <c r="E3793">
        <v>0</v>
      </c>
      <c r="F3793" t="s">
        <v>8221</v>
      </c>
      <c r="G3793" t="s">
        <v>8224</v>
      </c>
      <c r="H3793" t="s">
        <v>8246</v>
      </c>
      <c r="I3793">
        <v>1404664592</v>
      </c>
      <c r="J3793" s="10">
        <f t="shared" si="236"/>
        <v>41826.692037037035</v>
      </c>
      <c r="K3793">
        <v>1399480592</v>
      </c>
      <c r="L3793" s="10">
        <f t="shared" si="237"/>
        <v>41766.692037037035</v>
      </c>
      <c r="M3793" t="b">
        <v>0</v>
      </c>
      <c r="N3793">
        <v>0</v>
      </c>
      <c r="O3793" t="b">
        <v>0</v>
      </c>
      <c r="P3793" t="s">
        <v>8305</v>
      </c>
      <c r="Q3793" s="5">
        <f t="shared" si="238"/>
        <v>0</v>
      </c>
      <c r="R3793" s="6" t="e">
        <f t="shared" si="239"/>
        <v>#DIV/0!</v>
      </c>
      <c r="S3793" t="s">
        <v>8317</v>
      </c>
      <c r="T3793" t="s">
        <v>8359</v>
      </c>
    </row>
    <row r="3794" spans="1:20" ht="28.8" x14ac:dyDescent="0.3">
      <c r="A3794">
        <v>3792</v>
      </c>
      <c r="B3794" s="3" t="s">
        <v>3789</v>
      </c>
      <c r="C3794" s="3" t="s">
        <v>7902</v>
      </c>
      <c r="D3794">
        <v>12500</v>
      </c>
      <c r="E3794">
        <v>35</v>
      </c>
      <c r="F3794" t="s">
        <v>8221</v>
      </c>
      <c r="G3794" t="s">
        <v>8224</v>
      </c>
      <c r="H3794" t="s">
        <v>8246</v>
      </c>
      <c r="I3794">
        <v>1436957022</v>
      </c>
      <c r="J3794" s="10">
        <f t="shared" si="236"/>
        <v>42200.447013888886</v>
      </c>
      <c r="K3794">
        <v>1434365022</v>
      </c>
      <c r="L3794" s="10">
        <f t="shared" si="237"/>
        <v>42170.447013888886</v>
      </c>
      <c r="M3794" t="b">
        <v>0</v>
      </c>
      <c r="N3794">
        <v>2</v>
      </c>
      <c r="O3794" t="b">
        <v>0</v>
      </c>
      <c r="P3794" t="s">
        <v>8305</v>
      </c>
      <c r="Q3794" s="5">
        <f t="shared" si="238"/>
        <v>2.8E-3</v>
      </c>
      <c r="R3794" s="6">
        <f t="shared" si="239"/>
        <v>17.5</v>
      </c>
      <c r="S3794" t="s">
        <v>8317</v>
      </c>
      <c r="T3794" t="s">
        <v>8359</v>
      </c>
    </row>
    <row r="3795" spans="1:20" ht="43.2" x14ac:dyDescent="0.3">
      <c r="A3795">
        <v>3793</v>
      </c>
      <c r="B3795" s="3" t="s">
        <v>3790</v>
      </c>
      <c r="C3795" s="3" t="s">
        <v>7903</v>
      </c>
      <c r="D3795">
        <v>7000</v>
      </c>
      <c r="E3795">
        <v>4176</v>
      </c>
      <c r="F3795" t="s">
        <v>8221</v>
      </c>
      <c r="G3795" t="s">
        <v>8224</v>
      </c>
      <c r="H3795" t="s">
        <v>8246</v>
      </c>
      <c r="I3795">
        <v>1418769129</v>
      </c>
      <c r="J3795" s="10">
        <f t="shared" si="236"/>
        <v>41989.938993055555</v>
      </c>
      <c r="K3795">
        <v>1416954729</v>
      </c>
      <c r="L3795" s="10">
        <f t="shared" si="237"/>
        <v>41968.938993055555</v>
      </c>
      <c r="M3795" t="b">
        <v>0</v>
      </c>
      <c r="N3795">
        <v>24</v>
      </c>
      <c r="O3795" t="b">
        <v>0</v>
      </c>
      <c r="P3795" t="s">
        <v>8305</v>
      </c>
      <c r="Q3795" s="5">
        <f t="shared" si="238"/>
        <v>0.59657142857142853</v>
      </c>
      <c r="R3795" s="6">
        <f t="shared" si="239"/>
        <v>174</v>
      </c>
      <c r="S3795" t="s">
        <v>8317</v>
      </c>
      <c r="T3795" t="s">
        <v>8359</v>
      </c>
    </row>
    <row r="3796" spans="1:20" ht="43.2" x14ac:dyDescent="0.3">
      <c r="A3796">
        <v>3794</v>
      </c>
      <c r="B3796" s="3" t="s">
        <v>3791</v>
      </c>
      <c r="C3796" s="3" t="s">
        <v>7904</v>
      </c>
      <c r="D3796">
        <v>5000</v>
      </c>
      <c r="E3796">
        <v>50</v>
      </c>
      <c r="F3796" t="s">
        <v>8221</v>
      </c>
      <c r="G3796" t="s">
        <v>8225</v>
      </c>
      <c r="H3796" t="s">
        <v>8247</v>
      </c>
      <c r="I3796">
        <v>1433685354</v>
      </c>
      <c r="J3796" s="10">
        <f t="shared" si="236"/>
        <v>42162.58048611111</v>
      </c>
      <c r="K3796">
        <v>1431093354</v>
      </c>
      <c r="L3796" s="10">
        <f t="shared" si="237"/>
        <v>42132.58048611111</v>
      </c>
      <c r="M3796" t="b">
        <v>0</v>
      </c>
      <c r="N3796">
        <v>1</v>
      </c>
      <c r="O3796" t="b">
        <v>0</v>
      </c>
      <c r="P3796" t="s">
        <v>8305</v>
      </c>
      <c r="Q3796" s="5">
        <f t="shared" si="238"/>
        <v>0.01</v>
      </c>
      <c r="R3796" s="6">
        <f t="shared" si="239"/>
        <v>50</v>
      </c>
      <c r="S3796" t="s">
        <v>8317</v>
      </c>
      <c r="T3796" t="s">
        <v>8359</v>
      </c>
    </row>
    <row r="3797" spans="1:20" ht="43.2" x14ac:dyDescent="0.3">
      <c r="A3797">
        <v>3795</v>
      </c>
      <c r="B3797" s="3" t="s">
        <v>3792</v>
      </c>
      <c r="C3797" s="3" t="s">
        <v>7905</v>
      </c>
      <c r="D3797">
        <v>600</v>
      </c>
      <c r="E3797">
        <v>10</v>
      </c>
      <c r="F3797" t="s">
        <v>8221</v>
      </c>
      <c r="G3797" t="s">
        <v>8225</v>
      </c>
      <c r="H3797" t="s">
        <v>8247</v>
      </c>
      <c r="I3797">
        <v>1440801000</v>
      </c>
      <c r="J3797" s="10">
        <f t="shared" si="236"/>
        <v>42244.9375</v>
      </c>
      <c r="K3797">
        <v>1437042490</v>
      </c>
      <c r="L3797" s="10">
        <f t="shared" si="237"/>
        <v>42201.436226851853</v>
      </c>
      <c r="M3797" t="b">
        <v>0</v>
      </c>
      <c r="N3797">
        <v>2</v>
      </c>
      <c r="O3797" t="b">
        <v>0</v>
      </c>
      <c r="P3797" t="s">
        <v>8305</v>
      </c>
      <c r="Q3797" s="5">
        <f t="shared" si="238"/>
        <v>1.6666666666666666E-2</v>
      </c>
      <c r="R3797" s="6">
        <f t="shared" si="239"/>
        <v>5</v>
      </c>
      <c r="S3797" t="s">
        <v>8317</v>
      </c>
      <c r="T3797" t="s">
        <v>8359</v>
      </c>
    </row>
    <row r="3798" spans="1:20" ht="43.2" x14ac:dyDescent="0.3">
      <c r="A3798">
        <v>3796</v>
      </c>
      <c r="B3798" s="3" t="s">
        <v>3793</v>
      </c>
      <c r="C3798" s="3" t="s">
        <v>7906</v>
      </c>
      <c r="D3798">
        <v>22500</v>
      </c>
      <c r="E3798">
        <v>1</v>
      </c>
      <c r="F3798" t="s">
        <v>8221</v>
      </c>
      <c r="G3798" t="s">
        <v>8224</v>
      </c>
      <c r="H3798" t="s">
        <v>8246</v>
      </c>
      <c r="I3798">
        <v>1484354556</v>
      </c>
      <c r="J3798" s="10">
        <f t="shared" si="236"/>
        <v>42749.029583333337</v>
      </c>
      <c r="K3798">
        <v>1479170556</v>
      </c>
      <c r="L3798" s="10">
        <f t="shared" si="237"/>
        <v>42689.029583333337</v>
      </c>
      <c r="M3798" t="b">
        <v>0</v>
      </c>
      <c r="N3798">
        <v>1</v>
      </c>
      <c r="O3798" t="b">
        <v>0</v>
      </c>
      <c r="P3798" t="s">
        <v>8305</v>
      </c>
      <c r="Q3798" s="5">
        <f t="shared" si="238"/>
        <v>4.4444444444444447E-5</v>
      </c>
      <c r="R3798" s="6">
        <f t="shared" si="239"/>
        <v>1</v>
      </c>
      <c r="S3798" t="s">
        <v>8317</v>
      </c>
      <c r="T3798" t="s">
        <v>8359</v>
      </c>
    </row>
    <row r="3799" spans="1:20" ht="57.6" x14ac:dyDescent="0.3">
      <c r="A3799">
        <v>3797</v>
      </c>
      <c r="B3799" s="3" t="s">
        <v>3794</v>
      </c>
      <c r="C3799" s="3" t="s">
        <v>7907</v>
      </c>
      <c r="D3799">
        <v>6000</v>
      </c>
      <c r="E3799">
        <v>5380</v>
      </c>
      <c r="F3799" t="s">
        <v>8221</v>
      </c>
      <c r="G3799" t="s">
        <v>8224</v>
      </c>
      <c r="H3799" t="s">
        <v>8246</v>
      </c>
      <c r="I3799">
        <v>1429564165</v>
      </c>
      <c r="J3799" s="10">
        <f t="shared" si="236"/>
        <v>42114.881539351853</v>
      </c>
      <c r="K3799">
        <v>1426972165</v>
      </c>
      <c r="L3799" s="10">
        <f t="shared" si="237"/>
        <v>42084.881539351853</v>
      </c>
      <c r="M3799" t="b">
        <v>0</v>
      </c>
      <c r="N3799">
        <v>37</v>
      </c>
      <c r="O3799" t="b">
        <v>0</v>
      </c>
      <c r="P3799" t="s">
        <v>8305</v>
      </c>
      <c r="Q3799" s="5">
        <f t="shared" si="238"/>
        <v>0.89666666666666661</v>
      </c>
      <c r="R3799" s="6">
        <f t="shared" si="239"/>
        <v>145.40540540540542</v>
      </c>
      <c r="S3799" t="s">
        <v>8317</v>
      </c>
      <c r="T3799" t="s">
        <v>8359</v>
      </c>
    </row>
    <row r="3800" spans="1:20" ht="43.2" x14ac:dyDescent="0.3">
      <c r="A3800">
        <v>3798</v>
      </c>
      <c r="B3800" s="3" t="s">
        <v>3795</v>
      </c>
      <c r="C3800" s="3" t="s">
        <v>7908</v>
      </c>
      <c r="D3800">
        <v>70000</v>
      </c>
      <c r="E3800">
        <v>1025</v>
      </c>
      <c r="F3800" t="s">
        <v>8221</v>
      </c>
      <c r="G3800" t="s">
        <v>8224</v>
      </c>
      <c r="H3800" t="s">
        <v>8246</v>
      </c>
      <c r="I3800">
        <v>1407691248</v>
      </c>
      <c r="J3800" s="10">
        <f t="shared" si="236"/>
        <v>41861.722777777781</v>
      </c>
      <c r="K3800">
        <v>1405099248</v>
      </c>
      <c r="L3800" s="10">
        <f t="shared" si="237"/>
        <v>41831.722777777781</v>
      </c>
      <c r="M3800" t="b">
        <v>0</v>
      </c>
      <c r="N3800">
        <v>5</v>
      </c>
      <c r="O3800" t="b">
        <v>0</v>
      </c>
      <c r="P3800" t="s">
        <v>8305</v>
      </c>
      <c r="Q3800" s="5">
        <f t="shared" si="238"/>
        <v>1.4642857142857143E-2</v>
      </c>
      <c r="R3800" s="6">
        <f t="shared" si="239"/>
        <v>205</v>
      </c>
      <c r="S3800" t="s">
        <v>8317</v>
      </c>
      <c r="T3800" t="s">
        <v>8359</v>
      </c>
    </row>
    <row r="3801" spans="1:20" ht="43.2" x14ac:dyDescent="0.3">
      <c r="A3801">
        <v>3799</v>
      </c>
      <c r="B3801" s="3" t="s">
        <v>3796</v>
      </c>
      <c r="C3801" s="3" t="s">
        <v>7909</v>
      </c>
      <c r="D3801">
        <v>10000</v>
      </c>
      <c r="E3801">
        <v>402</v>
      </c>
      <c r="F3801" t="s">
        <v>8221</v>
      </c>
      <c r="G3801" t="s">
        <v>8224</v>
      </c>
      <c r="H3801" t="s">
        <v>8246</v>
      </c>
      <c r="I3801">
        <v>1457734843</v>
      </c>
      <c r="J3801" s="10">
        <f t="shared" si="236"/>
        <v>42440.93105324074</v>
      </c>
      <c r="K3801">
        <v>1455142843</v>
      </c>
      <c r="L3801" s="10">
        <f t="shared" si="237"/>
        <v>42410.93105324074</v>
      </c>
      <c r="M3801" t="b">
        <v>0</v>
      </c>
      <c r="N3801">
        <v>4</v>
      </c>
      <c r="O3801" t="b">
        <v>0</v>
      </c>
      <c r="P3801" t="s">
        <v>8305</v>
      </c>
      <c r="Q3801" s="5">
        <f t="shared" si="238"/>
        <v>4.02E-2</v>
      </c>
      <c r="R3801" s="6">
        <f t="shared" si="239"/>
        <v>100.5</v>
      </c>
      <c r="S3801" t="s">
        <v>8317</v>
      </c>
      <c r="T3801" t="s">
        <v>8359</v>
      </c>
    </row>
    <row r="3802" spans="1:20" ht="43.2" x14ac:dyDescent="0.3">
      <c r="A3802">
        <v>3800</v>
      </c>
      <c r="B3802" s="3" t="s">
        <v>3797</v>
      </c>
      <c r="C3802" s="3" t="s">
        <v>7910</v>
      </c>
      <c r="D3802">
        <v>22000</v>
      </c>
      <c r="E3802">
        <v>881</v>
      </c>
      <c r="F3802" t="s">
        <v>8221</v>
      </c>
      <c r="G3802" t="s">
        <v>8224</v>
      </c>
      <c r="H3802" t="s">
        <v>8246</v>
      </c>
      <c r="I3802">
        <v>1420952340</v>
      </c>
      <c r="J3802" s="10">
        <f t="shared" si="236"/>
        <v>42015.207638888889</v>
      </c>
      <c r="K3802">
        <v>1418146883</v>
      </c>
      <c r="L3802" s="10">
        <f t="shared" si="237"/>
        <v>41982.737071759257</v>
      </c>
      <c r="M3802" t="b">
        <v>0</v>
      </c>
      <c r="N3802">
        <v>16</v>
      </c>
      <c r="O3802" t="b">
        <v>0</v>
      </c>
      <c r="P3802" t="s">
        <v>8305</v>
      </c>
      <c r="Q3802" s="5">
        <f t="shared" si="238"/>
        <v>4.0045454545454544E-2</v>
      </c>
      <c r="R3802" s="6">
        <f t="shared" si="239"/>
        <v>55.0625</v>
      </c>
      <c r="S3802" t="s">
        <v>8317</v>
      </c>
      <c r="T3802" t="s">
        <v>8359</v>
      </c>
    </row>
    <row r="3803" spans="1:20" ht="43.2" x14ac:dyDescent="0.3">
      <c r="A3803">
        <v>3801</v>
      </c>
      <c r="B3803" s="3" t="s">
        <v>3798</v>
      </c>
      <c r="C3803" s="3" t="s">
        <v>7911</v>
      </c>
      <c r="D3803">
        <v>5000</v>
      </c>
      <c r="E3803">
        <v>426</v>
      </c>
      <c r="F3803" t="s">
        <v>8221</v>
      </c>
      <c r="G3803" t="s">
        <v>8224</v>
      </c>
      <c r="H3803" t="s">
        <v>8246</v>
      </c>
      <c r="I3803">
        <v>1420215216</v>
      </c>
      <c r="J3803" s="10">
        <f t="shared" si="236"/>
        <v>42006.676111111112</v>
      </c>
      <c r="K3803">
        <v>1417536816</v>
      </c>
      <c r="L3803" s="10">
        <f t="shared" si="237"/>
        <v>41975.676111111112</v>
      </c>
      <c r="M3803" t="b">
        <v>0</v>
      </c>
      <c r="N3803">
        <v>9</v>
      </c>
      <c r="O3803" t="b">
        <v>0</v>
      </c>
      <c r="P3803" t="s">
        <v>8305</v>
      </c>
      <c r="Q3803" s="5">
        <f t="shared" si="238"/>
        <v>8.5199999999999998E-2</v>
      </c>
      <c r="R3803" s="6">
        <f t="shared" si="239"/>
        <v>47.333333333333336</v>
      </c>
      <c r="S3803" t="s">
        <v>8317</v>
      </c>
      <c r="T3803" t="s">
        <v>8359</v>
      </c>
    </row>
    <row r="3804" spans="1:20" ht="43.2" x14ac:dyDescent="0.3">
      <c r="A3804">
        <v>3802</v>
      </c>
      <c r="B3804" s="3" t="s">
        <v>3799</v>
      </c>
      <c r="C3804" s="3" t="s">
        <v>7912</v>
      </c>
      <c r="D3804">
        <v>3000</v>
      </c>
      <c r="E3804">
        <v>0</v>
      </c>
      <c r="F3804" t="s">
        <v>8221</v>
      </c>
      <c r="G3804" t="s">
        <v>8224</v>
      </c>
      <c r="H3804" t="s">
        <v>8246</v>
      </c>
      <c r="I3804">
        <v>1445482906</v>
      </c>
      <c r="J3804" s="10">
        <f t="shared" si="236"/>
        <v>42299.126226851848</v>
      </c>
      <c r="K3804">
        <v>1442890906</v>
      </c>
      <c r="L3804" s="10">
        <f t="shared" si="237"/>
        <v>42269.126226851848</v>
      </c>
      <c r="M3804" t="b">
        <v>0</v>
      </c>
      <c r="N3804">
        <v>0</v>
      </c>
      <c r="O3804" t="b">
        <v>0</v>
      </c>
      <c r="P3804" t="s">
        <v>8305</v>
      </c>
      <c r="Q3804" s="5">
        <f t="shared" si="238"/>
        <v>0</v>
      </c>
      <c r="R3804" s="6" t="e">
        <f t="shared" si="239"/>
        <v>#DIV/0!</v>
      </c>
      <c r="S3804" t="s">
        <v>8317</v>
      </c>
      <c r="T3804" t="s">
        <v>8359</v>
      </c>
    </row>
    <row r="3805" spans="1:20" ht="28.8" x14ac:dyDescent="0.3">
      <c r="A3805">
        <v>3803</v>
      </c>
      <c r="B3805" s="3" t="s">
        <v>3800</v>
      </c>
      <c r="C3805" s="3" t="s">
        <v>7913</v>
      </c>
      <c r="D3805">
        <v>12000</v>
      </c>
      <c r="E3805">
        <v>2358</v>
      </c>
      <c r="F3805" t="s">
        <v>8221</v>
      </c>
      <c r="G3805" t="s">
        <v>8224</v>
      </c>
      <c r="H3805" t="s">
        <v>8246</v>
      </c>
      <c r="I3805">
        <v>1457133568</v>
      </c>
      <c r="J3805" s="10">
        <f t="shared" si="236"/>
        <v>42433.971851851849</v>
      </c>
      <c r="K3805">
        <v>1454541568</v>
      </c>
      <c r="L3805" s="10">
        <f t="shared" si="237"/>
        <v>42403.971851851849</v>
      </c>
      <c r="M3805" t="b">
        <v>0</v>
      </c>
      <c r="N3805">
        <v>40</v>
      </c>
      <c r="O3805" t="b">
        <v>0</v>
      </c>
      <c r="P3805" t="s">
        <v>8305</v>
      </c>
      <c r="Q3805" s="5">
        <f t="shared" si="238"/>
        <v>0.19650000000000001</v>
      </c>
      <c r="R3805" s="6">
        <f t="shared" si="239"/>
        <v>58.95</v>
      </c>
      <c r="S3805" t="s">
        <v>8317</v>
      </c>
      <c r="T3805" t="s">
        <v>8359</v>
      </c>
    </row>
    <row r="3806" spans="1:20" ht="43.2" x14ac:dyDescent="0.3">
      <c r="A3806">
        <v>3804</v>
      </c>
      <c r="B3806" s="3" t="s">
        <v>3801</v>
      </c>
      <c r="C3806" s="3" t="s">
        <v>7914</v>
      </c>
      <c r="D3806">
        <v>8000</v>
      </c>
      <c r="E3806">
        <v>0</v>
      </c>
      <c r="F3806" t="s">
        <v>8221</v>
      </c>
      <c r="G3806" t="s">
        <v>8224</v>
      </c>
      <c r="H3806" t="s">
        <v>8246</v>
      </c>
      <c r="I3806">
        <v>1469948400</v>
      </c>
      <c r="J3806" s="10">
        <f t="shared" si="236"/>
        <v>42582.291666666672</v>
      </c>
      <c r="K3806">
        <v>1465172024</v>
      </c>
      <c r="L3806" s="10">
        <f t="shared" si="237"/>
        <v>42527.00953703704</v>
      </c>
      <c r="M3806" t="b">
        <v>0</v>
      </c>
      <c r="N3806">
        <v>0</v>
      </c>
      <c r="O3806" t="b">
        <v>0</v>
      </c>
      <c r="P3806" t="s">
        <v>8305</v>
      </c>
      <c r="Q3806" s="5">
        <f t="shared" si="238"/>
        <v>0</v>
      </c>
      <c r="R3806" s="6" t="e">
        <f t="shared" si="239"/>
        <v>#DIV/0!</v>
      </c>
      <c r="S3806" t="s">
        <v>8317</v>
      </c>
      <c r="T3806" t="s">
        <v>8359</v>
      </c>
    </row>
    <row r="3807" spans="1:20" ht="43.2" x14ac:dyDescent="0.3">
      <c r="A3807">
        <v>3805</v>
      </c>
      <c r="B3807" s="3" t="s">
        <v>3802</v>
      </c>
      <c r="C3807" s="3" t="s">
        <v>7915</v>
      </c>
      <c r="D3807">
        <v>150000</v>
      </c>
      <c r="E3807">
        <v>3</v>
      </c>
      <c r="F3807" t="s">
        <v>8221</v>
      </c>
      <c r="G3807" t="s">
        <v>8224</v>
      </c>
      <c r="H3807" t="s">
        <v>8246</v>
      </c>
      <c r="I3807">
        <v>1411852640</v>
      </c>
      <c r="J3807" s="10">
        <f t="shared" si="236"/>
        <v>41909.887037037035</v>
      </c>
      <c r="K3807">
        <v>1406668640</v>
      </c>
      <c r="L3807" s="10">
        <f t="shared" si="237"/>
        <v>41849.887037037035</v>
      </c>
      <c r="M3807" t="b">
        <v>0</v>
      </c>
      <c r="N3807">
        <v>2</v>
      </c>
      <c r="O3807" t="b">
        <v>0</v>
      </c>
      <c r="P3807" t="s">
        <v>8305</v>
      </c>
      <c r="Q3807" s="5">
        <f t="shared" si="238"/>
        <v>2.0000000000000002E-5</v>
      </c>
      <c r="R3807" s="6">
        <f t="shared" si="239"/>
        <v>1.5</v>
      </c>
      <c r="S3807" t="s">
        <v>8317</v>
      </c>
      <c r="T3807" t="s">
        <v>8359</v>
      </c>
    </row>
    <row r="3808" spans="1:20" ht="57.6" x14ac:dyDescent="0.3">
      <c r="A3808">
        <v>3806</v>
      </c>
      <c r="B3808" s="3" t="s">
        <v>3803</v>
      </c>
      <c r="C3808" s="3" t="s">
        <v>7916</v>
      </c>
      <c r="D3808">
        <v>7500</v>
      </c>
      <c r="E3808">
        <v>5</v>
      </c>
      <c r="F3808" t="s">
        <v>8221</v>
      </c>
      <c r="G3808" t="s">
        <v>8226</v>
      </c>
      <c r="H3808" t="s">
        <v>8248</v>
      </c>
      <c r="I3808">
        <v>1404022381</v>
      </c>
      <c r="J3808" s="10">
        <f t="shared" si="236"/>
        <v>41819.259039351848</v>
      </c>
      <c r="K3808">
        <v>1402294381</v>
      </c>
      <c r="L3808" s="10">
        <f t="shared" si="237"/>
        <v>41799.259039351848</v>
      </c>
      <c r="M3808" t="b">
        <v>0</v>
      </c>
      <c r="N3808">
        <v>1</v>
      </c>
      <c r="O3808" t="b">
        <v>0</v>
      </c>
      <c r="P3808" t="s">
        <v>8305</v>
      </c>
      <c r="Q3808" s="5">
        <f t="shared" si="238"/>
        <v>6.6666666666666664E-4</v>
      </c>
      <c r="R3808" s="6">
        <f t="shared" si="239"/>
        <v>5</v>
      </c>
      <c r="S3808" t="s">
        <v>8317</v>
      </c>
      <c r="T3808" t="s">
        <v>8359</v>
      </c>
    </row>
    <row r="3809" spans="1:20" ht="43.2" x14ac:dyDescent="0.3">
      <c r="A3809">
        <v>3807</v>
      </c>
      <c r="B3809" s="3" t="s">
        <v>3804</v>
      </c>
      <c r="C3809" s="3" t="s">
        <v>7917</v>
      </c>
      <c r="D3809">
        <v>1500</v>
      </c>
      <c r="E3809">
        <v>455</v>
      </c>
      <c r="F3809" t="s">
        <v>8221</v>
      </c>
      <c r="G3809" t="s">
        <v>8224</v>
      </c>
      <c r="H3809" t="s">
        <v>8246</v>
      </c>
      <c r="I3809">
        <v>1428097739</v>
      </c>
      <c r="J3809" s="10">
        <f t="shared" si="236"/>
        <v>42097.909016203703</v>
      </c>
      <c r="K3809">
        <v>1427492939</v>
      </c>
      <c r="L3809" s="10">
        <f t="shared" si="237"/>
        <v>42090.909016203703</v>
      </c>
      <c r="M3809" t="b">
        <v>0</v>
      </c>
      <c r="N3809">
        <v>9</v>
      </c>
      <c r="O3809" t="b">
        <v>0</v>
      </c>
      <c r="P3809" t="s">
        <v>8305</v>
      </c>
      <c r="Q3809" s="5">
        <f t="shared" si="238"/>
        <v>0.30333333333333334</v>
      </c>
      <c r="R3809" s="6">
        <f t="shared" si="239"/>
        <v>50.555555555555557</v>
      </c>
      <c r="S3809" t="s">
        <v>8317</v>
      </c>
      <c r="T3809" t="s">
        <v>8359</v>
      </c>
    </row>
    <row r="3810" spans="1:20" ht="43.2" x14ac:dyDescent="0.3">
      <c r="A3810">
        <v>3808</v>
      </c>
      <c r="B3810" s="3" t="s">
        <v>3805</v>
      </c>
      <c r="C3810" s="3" t="s">
        <v>7918</v>
      </c>
      <c r="D3810">
        <v>1000</v>
      </c>
      <c r="E3810">
        <v>1000</v>
      </c>
      <c r="F3810" t="s">
        <v>8219</v>
      </c>
      <c r="G3810" t="s">
        <v>8225</v>
      </c>
      <c r="H3810" t="s">
        <v>8247</v>
      </c>
      <c r="I3810">
        <v>1429955619</v>
      </c>
      <c r="J3810" s="10">
        <f t="shared" si="236"/>
        <v>42119.412256944444</v>
      </c>
      <c r="K3810">
        <v>1424775219</v>
      </c>
      <c r="L3810" s="10">
        <f t="shared" si="237"/>
        <v>42059.453923611116</v>
      </c>
      <c r="M3810" t="b">
        <v>0</v>
      </c>
      <c r="N3810">
        <v>24</v>
      </c>
      <c r="O3810" t="b">
        <v>1</v>
      </c>
      <c r="P3810" t="s">
        <v>8271</v>
      </c>
      <c r="Q3810" s="5">
        <f t="shared" si="238"/>
        <v>1</v>
      </c>
      <c r="R3810" s="6">
        <f t="shared" si="239"/>
        <v>41.666666666666664</v>
      </c>
      <c r="S3810" t="s">
        <v>8317</v>
      </c>
      <c r="T3810" t="s">
        <v>8318</v>
      </c>
    </row>
    <row r="3811" spans="1:20" ht="43.2" x14ac:dyDescent="0.3">
      <c r="A3811">
        <v>3809</v>
      </c>
      <c r="B3811" s="3" t="s">
        <v>3806</v>
      </c>
      <c r="C3811" s="3" t="s">
        <v>7919</v>
      </c>
      <c r="D3811">
        <v>2000</v>
      </c>
      <c r="E3811">
        <v>2025</v>
      </c>
      <c r="F3811" t="s">
        <v>8219</v>
      </c>
      <c r="G3811" t="s">
        <v>8225</v>
      </c>
      <c r="H3811" t="s">
        <v>8247</v>
      </c>
      <c r="I3811">
        <v>1406761200</v>
      </c>
      <c r="J3811" s="10">
        <f t="shared" si="236"/>
        <v>41850.958333333336</v>
      </c>
      <c r="K3811">
        <v>1402403907</v>
      </c>
      <c r="L3811" s="10">
        <f t="shared" si="237"/>
        <v>41800.526701388888</v>
      </c>
      <c r="M3811" t="b">
        <v>0</v>
      </c>
      <c r="N3811">
        <v>38</v>
      </c>
      <c r="O3811" t="b">
        <v>1</v>
      </c>
      <c r="P3811" t="s">
        <v>8271</v>
      </c>
      <c r="Q3811" s="5">
        <f t="shared" si="238"/>
        <v>1.0125</v>
      </c>
      <c r="R3811" s="6">
        <f t="shared" si="239"/>
        <v>53.289473684210527</v>
      </c>
      <c r="S3811" t="s">
        <v>8317</v>
      </c>
      <c r="T3811" t="s">
        <v>8318</v>
      </c>
    </row>
    <row r="3812" spans="1:20" ht="43.2" x14ac:dyDescent="0.3">
      <c r="A3812">
        <v>3810</v>
      </c>
      <c r="B3812" s="3" t="s">
        <v>3807</v>
      </c>
      <c r="C3812" s="3" t="s">
        <v>7920</v>
      </c>
      <c r="D3812">
        <v>1500</v>
      </c>
      <c r="E3812">
        <v>1826</v>
      </c>
      <c r="F3812" t="s">
        <v>8219</v>
      </c>
      <c r="G3812" t="s">
        <v>8224</v>
      </c>
      <c r="H3812" t="s">
        <v>8246</v>
      </c>
      <c r="I3812">
        <v>1426965758</v>
      </c>
      <c r="J3812" s="10">
        <f t="shared" si="236"/>
        <v>42084.807384259257</v>
      </c>
      <c r="K3812">
        <v>1424377358</v>
      </c>
      <c r="L3812" s="10">
        <f t="shared" si="237"/>
        <v>42054.849050925928</v>
      </c>
      <c r="M3812" t="b">
        <v>0</v>
      </c>
      <c r="N3812">
        <v>26</v>
      </c>
      <c r="O3812" t="b">
        <v>1</v>
      </c>
      <c r="P3812" t="s">
        <v>8271</v>
      </c>
      <c r="Q3812" s="5">
        <f t="shared" si="238"/>
        <v>1.2173333333333334</v>
      </c>
      <c r="R3812" s="6">
        <f t="shared" si="239"/>
        <v>70.230769230769226</v>
      </c>
      <c r="S3812" t="s">
        <v>8317</v>
      </c>
      <c r="T3812" t="s">
        <v>8318</v>
      </c>
    </row>
    <row r="3813" spans="1:20" ht="43.2" x14ac:dyDescent="0.3">
      <c r="A3813">
        <v>3811</v>
      </c>
      <c r="B3813" s="3" t="s">
        <v>3808</v>
      </c>
      <c r="C3813" s="3" t="s">
        <v>7921</v>
      </c>
      <c r="D3813">
        <v>250</v>
      </c>
      <c r="E3813">
        <v>825</v>
      </c>
      <c r="F3813" t="s">
        <v>8219</v>
      </c>
      <c r="G3813" t="s">
        <v>8225</v>
      </c>
      <c r="H3813" t="s">
        <v>8247</v>
      </c>
      <c r="I3813">
        <v>1464692400</v>
      </c>
      <c r="J3813" s="10">
        <f t="shared" si="236"/>
        <v>42521.458333333328</v>
      </c>
      <c r="K3813">
        <v>1461769373</v>
      </c>
      <c r="L3813" s="10">
        <f t="shared" si="237"/>
        <v>42487.62700231481</v>
      </c>
      <c r="M3813" t="b">
        <v>0</v>
      </c>
      <c r="N3813">
        <v>19</v>
      </c>
      <c r="O3813" t="b">
        <v>1</v>
      </c>
      <c r="P3813" t="s">
        <v>8271</v>
      </c>
      <c r="Q3813" s="5">
        <f t="shared" si="238"/>
        <v>3.3</v>
      </c>
      <c r="R3813" s="6">
        <f t="shared" si="239"/>
        <v>43.421052631578945</v>
      </c>
      <c r="S3813" t="s">
        <v>8317</v>
      </c>
      <c r="T3813" t="s">
        <v>8318</v>
      </c>
    </row>
    <row r="3814" spans="1:20" ht="43.2" x14ac:dyDescent="0.3">
      <c r="A3814">
        <v>3812</v>
      </c>
      <c r="B3814" s="3" t="s">
        <v>3809</v>
      </c>
      <c r="C3814" s="3" t="s">
        <v>7922</v>
      </c>
      <c r="D3814">
        <v>2000</v>
      </c>
      <c r="E3814">
        <v>2191</v>
      </c>
      <c r="F3814" t="s">
        <v>8219</v>
      </c>
      <c r="G3814" t="s">
        <v>8229</v>
      </c>
      <c r="H3814" t="s">
        <v>8251</v>
      </c>
      <c r="I3814">
        <v>1433131140</v>
      </c>
      <c r="J3814" s="10">
        <f t="shared" si="236"/>
        <v>42156.165972222225</v>
      </c>
      <c r="K3814">
        <v>1429120908</v>
      </c>
      <c r="L3814" s="10">
        <f t="shared" si="237"/>
        <v>42109.751250000001</v>
      </c>
      <c r="M3814" t="b">
        <v>0</v>
      </c>
      <c r="N3814">
        <v>11</v>
      </c>
      <c r="O3814" t="b">
        <v>1</v>
      </c>
      <c r="P3814" t="s">
        <v>8271</v>
      </c>
      <c r="Q3814" s="5">
        <f t="shared" si="238"/>
        <v>1.0954999999999999</v>
      </c>
      <c r="R3814" s="6">
        <f t="shared" si="239"/>
        <v>199.18181818181819</v>
      </c>
      <c r="S3814" t="s">
        <v>8317</v>
      </c>
      <c r="T3814" t="s">
        <v>8318</v>
      </c>
    </row>
    <row r="3815" spans="1:20" ht="43.2" x14ac:dyDescent="0.3">
      <c r="A3815">
        <v>3813</v>
      </c>
      <c r="B3815" s="3" t="s">
        <v>3810</v>
      </c>
      <c r="C3815" s="3" t="s">
        <v>7923</v>
      </c>
      <c r="D3815">
        <v>2100</v>
      </c>
      <c r="E3815">
        <v>2119.9899999999998</v>
      </c>
      <c r="F3815" t="s">
        <v>8219</v>
      </c>
      <c r="G3815" t="s">
        <v>8224</v>
      </c>
      <c r="H3815" t="s">
        <v>8246</v>
      </c>
      <c r="I3815">
        <v>1465940580</v>
      </c>
      <c r="J3815" s="10">
        <f t="shared" si="236"/>
        <v>42535.904861111107</v>
      </c>
      <c r="K3815">
        <v>1462603021</v>
      </c>
      <c r="L3815" s="10">
        <f t="shared" si="237"/>
        <v>42497.275706018518</v>
      </c>
      <c r="M3815" t="b">
        <v>0</v>
      </c>
      <c r="N3815">
        <v>27</v>
      </c>
      <c r="O3815" t="b">
        <v>1</v>
      </c>
      <c r="P3815" t="s">
        <v>8271</v>
      </c>
      <c r="Q3815" s="5">
        <f t="shared" si="238"/>
        <v>1.0095190476190474</v>
      </c>
      <c r="R3815" s="6">
        <f t="shared" si="239"/>
        <v>78.518148148148143</v>
      </c>
      <c r="S3815" t="s">
        <v>8317</v>
      </c>
      <c r="T3815" t="s">
        <v>8318</v>
      </c>
    </row>
    <row r="3816" spans="1:20" ht="43.2" x14ac:dyDescent="0.3">
      <c r="A3816">
        <v>3814</v>
      </c>
      <c r="B3816" s="3" t="s">
        <v>3811</v>
      </c>
      <c r="C3816" s="3" t="s">
        <v>7924</v>
      </c>
      <c r="D3816">
        <v>1500</v>
      </c>
      <c r="E3816">
        <v>2102</v>
      </c>
      <c r="F3816" t="s">
        <v>8219</v>
      </c>
      <c r="G3816" t="s">
        <v>8224</v>
      </c>
      <c r="H3816" t="s">
        <v>8246</v>
      </c>
      <c r="I3816">
        <v>1427860740</v>
      </c>
      <c r="J3816" s="10">
        <f t="shared" si="236"/>
        <v>42095.165972222225</v>
      </c>
      <c r="K3816">
        <v>1424727712</v>
      </c>
      <c r="L3816" s="10">
        <f t="shared" si="237"/>
        <v>42058.904074074075</v>
      </c>
      <c r="M3816" t="b">
        <v>0</v>
      </c>
      <c r="N3816">
        <v>34</v>
      </c>
      <c r="O3816" t="b">
        <v>1</v>
      </c>
      <c r="P3816" t="s">
        <v>8271</v>
      </c>
      <c r="Q3816" s="5">
        <f t="shared" si="238"/>
        <v>1.4013333333333333</v>
      </c>
      <c r="R3816" s="6">
        <f t="shared" si="239"/>
        <v>61.823529411764703</v>
      </c>
      <c r="S3816" t="s">
        <v>8317</v>
      </c>
      <c r="T3816" t="s">
        <v>8318</v>
      </c>
    </row>
    <row r="3817" spans="1:20" ht="28.8" x14ac:dyDescent="0.3">
      <c r="A3817">
        <v>3815</v>
      </c>
      <c r="B3817" s="3" t="s">
        <v>3812</v>
      </c>
      <c r="C3817" s="3" t="s">
        <v>7925</v>
      </c>
      <c r="D3817">
        <v>1000</v>
      </c>
      <c r="E3817">
        <v>1000.01</v>
      </c>
      <c r="F3817" t="s">
        <v>8219</v>
      </c>
      <c r="G3817" t="s">
        <v>8225</v>
      </c>
      <c r="H3817" t="s">
        <v>8247</v>
      </c>
      <c r="I3817">
        <v>1440111600</v>
      </c>
      <c r="J3817" s="10">
        <f t="shared" si="236"/>
        <v>42236.958333333328</v>
      </c>
      <c r="K3817">
        <v>1437545657</v>
      </c>
      <c r="L3817" s="10">
        <f t="shared" si="237"/>
        <v>42207.259918981479</v>
      </c>
      <c r="M3817" t="b">
        <v>0</v>
      </c>
      <c r="N3817">
        <v>20</v>
      </c>
      <c r="O3817" t="b">
        <v>1</v>
      </c>
      <c r="P3817" t="s">
        <v>8271</v>
      </c>
      <c r="Q3817" s="5">
        <f t="shared" si="238"/>
        <v>1.0000100000000001</v>
      </c>
      <c r="R3817" s="6">
        <f t="shared" si="239"/>
        <v>50.000500000000002</v>
      </c>
      <c r="S3817" t="s">
        <v>8317</v>
      </c>
      <c r="T3817" t="s">
        <v>8318</v>
      </c>
    </row>
    <row r="3818" spans="1:20" ht="57.6" x14ac:dyDescent="0.3">
      <c r="A3818">
        <v>3816</v>
      </c>
      <c r="B3818" s="3" t="s">
        <v>3813</v>
      </c>
      <c r="C3818" s="3" t="s">
        <v>7926</v>
      </c>
      <c r="D3818">
        <v>1500</v>
      </c>
      <c r="E3818">
        <v>1788.57</v>
      </c>
      <c r="F3818" t="s">
        <v>8219</v>
      </c>
      <c r="G3818" t="s">
        <v>8224</v>
      </c>
      <c r="H3818" t="s">
        <v>8246</v>
      </c>
      <c r="I3818">
        <v>1405614823</v>
      </c>
      <c r="J3818" s="10">
        <f t="shared" si="236"/>
        <v>41837.690081018518</v>
      </c>
      <c r="K3818">
        <v>1403022823</v>
      </c>
      <c r="L3818" s="10">
        <f t="shared" si="237"/>
        <v>41807.690081018518</v>
      </c>
      <c r="M3818" t="b">
        <v>0</v>
      </c>
      <c r="N3818">
        <v>37</v>
      </c>
      <c r="O3818" t="b">
        <v>1</v>
      </c>
      <c r="P3818" t="s">
        <v>8271</v>
      </c>
      <c r="Q3818" s="5">
        <f t="shared" si="238"/>
        <v>1.19238</v>
      </c>
      <c r="R3818" s="6">
        <f t="shared" si="239"/>
        <v>48.339729729729726</v>
      </c>
      <c r="S3818" t="s">
        <v>8317</v>
      </c>
      <c r="T3818" t="s">
        <v>8318</v>
      </c>
    </row>
    <row r="3819" spans="1:20" ht="43.2" x14ac:dyDescent="0.3">
      <c r="A3819">
        <v>3817</v>
      </c>
      <c r="B3819" s="3" t="s">
        <v>3814</v>
      </c>
      <c r="C3819" s="3" t="s">
        <v>7927</v>
      </c>
      <c r="D3819">
        <v>2000</v>
      </c>
      <c r="E3819">
        <v>2145</v>
      </c>
      <c r="F3819" t="s">
        <v>8219</v>
      </c>
      <c r="G3819" t="s">
        <v>8224</v>
      </c>
      <c r="H3819" t="s">
        <v>8246</v>
      </c>
      <c r="I3819">
        <v>1445659140</v>
      </c>
      <c r="J3819" s="10">
        <f t="shared" si="236"/>
        <v>42301.165972222225</v>
      </c>
      <c r="K3819">
        <v>1444236216</v>
      </c>
      <c r="L3819" s="10">
        <f t="shared" si="237"/>
        <v>42284.69694444444</v>
      </c>
      <c r="M3819" t="b">
        <v>0</v>
      </c>
      <c r="N3819">
        <v>20</v>
      </c>
      <c r="O3819" t="b">
        <v>1</v>
      </c>
      <c r="P3819" t="s">
        <v>8271</v>
      </c>
      <c r="Q3819" s="5">
        <f t="shared" si="238"/>
        <v>1.0725</v>
      </c>
      <c r="R3819" s="6">
        <f t="shared" si="239"/>
        <v>107.25</v>
      </c>
      <c r="S3819" t="s">
        <v>8317</v>
      </c>
      <c r="T3819" t="s">
        <v>8318</v>
      </c>
    </row>
    <row r="3820" spans="1:20" ht="43.2" x14ac:dyDescent="0.3">
      <c r="A3820">
        <v>3818</v>
      </c>
      <c r="B3820" s="3" t="s">
        <v>3815</v>
      </c>
      <c r="C3820" s="3" t="s">
        <v>7928</v>
      </c>
      <c r="D3820">
        <v>250</v>
      </c>
      <c r="E3820">
        <v>570</v>
      </c>
      <c r="F3820" t="s">
        <v>8219</v>
      </c>
      <c r="G3820" t="s">
        <v>8224</v>
      </c>
      <c r="H3820" t="s">
        <v>8246</v>
      </c>
      <c r="I3820">
        <v>1426187582</v>
      </c>
      <c r="J3820" s="10">
        <f t="shared" si="236"/>
        <v>42075.800717592589</v>
      </c>
      <c r="K3820">
        <v>1423599182</v>
      </c>
      <c r="L3820" s="10">
        <f t="shared" si="237"/>
        <v>42045.84238425926</v>
      </c>
      <c r="M3820" t="b">
        <v>0</v>
      </c>
      <c r="N3820">
        <v>10</v>
      </c>
      <c r="O3820" t="b">
        <v>1</v>
      </c>
      <c r="P3820" t="s">
        <v>8271</v>
      </c>
      <c r="Q3820" s="5">
        <f t="shared" si="238"/>
        <v>2.2799999999999998</v>
      </c>
      <c r="R3820" s="6">
        <f t="shared" si="239"/>
        <v>57</v>
      </c>
      <c r="S3820" t="s">
        <v>8317</v>
      </c>
      <c r="T3820" t="s">
        <v>8318</v>
      </c>
    </row>
    <row r="3821" spans="1:20" ht="43.2" x14ac:dyDescent="0.3">
      <c r="A3821">
        <v>3819</v>
      </c>
      <c r="B3821" s="3" t="s">
        <v>3816</v>
      </c>
      <c r="C3821" s="3" t="s">
        <v>7817</v>
      </c>
      <c r="D3821">
        <v>1000</v>
      </c>
      <c r="E3821">
        <v>1064</v>
      </c>
      <c r="F3821" t="s">
        <v>8219</v>
      </c>
      <c r="G3821" t="s">
        <v>8224</v>
      </c>
      <c r="H3821" t="s">
        <v>8246</v>
      </c>
      <c r="I3821">
        <v>1437166920</v>
      </c>
      <c r="J3821" s="10">
        <f t="shared" si="236"/>
        <v>42202.876388888893</v>
      </c>
      <c r="K3821">
        <v>1435554104</v>
      </c>
      <c r="L3821" s="10">
        <f t="shared" si="237"/>
        <v>42184.209537037037</v>
      </c>
      <c r="M3821" t="b">
        <v>0</v>
      </c>
      <c r="N3821">
        <v>26</v>
      </c>
      <c r="O3821" t="b">
        <v>1</v>
      </c>
      <c r="P3821" t="s">
        <v>8271</v>
      </c>
      <c r="Q3821" s="5">
        <f t="shared" si="238"/>
        <v>1.0640000000000001</v>
      </c>
      <c r="R3821" s="6">
        <f t="shared" si="239"/>
        <v>40.92307692307692</v>
      </c>
      <c r="S3821" t="s">
        <v>8317</v>
      </c>
      <c r="T3821" t="s">
        <v>8318</v>
      </c>
    </row>
    <row r="3822" spans="1:20" ht="43.2" x14ac:dyDescent="0.3">
      <c r="A3822">
        <v>3820</v>
      </c>
      <c r="B3822" s="3" t="s">
        <v>3817</v>
      </c>
      <c r="C3822" s="3" t="s">
        <v>7929</v>
      </c>
      <c r="D3822">
        <v>300</v>
      </c>
      <c r="E3822">
        <v>430</v>
      </c>
      <c r="F3822" t="s">
        <v>8219</v>
      </c>
      <c r="G3822" t="s">
        <v>8225</v>
      </c>
      <c r="H3822" t="s">
        <v>8247</v>
      </c>
      <c r="I3822">
        <v>1436110717</v>
      </c>
      <c r="J3822" s="10">
        <f t="shared" si="236"/>
        <v>42190.651817129634</v>
      </c>
      <c r="K3822">
        <v>1433518717</v>
      </c>
      <c r="L3822" s="10">
        <f t="shared" si="237"/>
        <v>42160.651817129634</v>
      </c>
      <c r="M3822" t="b">
        <v>0</v>
      </c>
      <c r="N3822">
        <v>20</v>
      </c>
      <c r="O3822" t="b">
        <v>1</v>
      </c>
      <c r="P3822" t="s">
        <v>8271</v>
      </c>
      <c r="Q3822" s="5">
        <f t="shared" si="238"/>
        <v>1.4333333333333333</v>
      </c>
      <c r="R3822" s="6">
        <f t="shared" si="239"/>
        <v>21.5</v>
      </c>
      <c r="S3822" t="s">
        <v>8317</v>
      </c>
      <c r="T3822" t="s">
        <v>8318</v>
      </c>
    </row>
    <row r="3823" spans="1:20" ht="43.2" x14ac:dyDescent="0.3">
      <c r="A3823">
        <v>3821</v>
      </c>
      <c r="B3823" s="3" t="s">
        <v>3818</v>
      </c>
      <c r="C3823" s="3" t="s">
        <v>7930</v>
      </c>
      <c r="D3823">
        <v>3500</v>
      </c>
      <c r="E3823">
        <v>3659</v>
      </c>
      <c r="F3823" t="s">
        <v>8219</v>
      </c>
      <c r="G3823" t="s">
        <v>8224</v>
      </c>
      <c r="H3823" t="s">
        <v>8246</v>
      </c>
      <c r="I3823">
        <v>1451881207</v>
      </c>
      <c r="J3823" s="10">
        <f t="shared" si="236"/>
        <v>42373.180636574078</v>
      </c>
      <c r="K3823">
        <v>1449116407</v>
      </c>
      <c r="L3823" s="10">
        <f t="shared" si="237"/>
        <v>42341.180636574078</v>
      </c>
      <c r="M3823" t="b">
        <v>0</v>
      </c>
      <c r="N3823">
        <v>46</v>
      </c>
      <c r="O3823" t="b">
        <v>1</v>
      </c>
      <c r="P3823" t="s">
        <v>8271</v>
      </c>
      <c r="Q3823" s="5">
        <f t="shared" si="238"/>
        <v>1.0454285714285714</v>
      </c>
      <c r="R3823" s="6">
        <f t="shared" si="239"/>
        <v>79.543478260869563</v>
      </c>
      <c r="S3823" t="s">
        <v>8317</v>
      </c>
      <c r="T3823" t="s">
        <v>8318</v>
      </c>
    </row>
    <row r="3824" spans="1:20" ht="57.6" x14ac:dyDescent="0.3">
      <c r="A3824">
        <v>3822</v>
      </c>
      <c r="B3824" s="3" t="s">
        <v>3819</v>
      </c>
      <c r="C3824" s="3" t="s">
        <v>7931</v>
      </c>
      <c r="D3824">
        <v>5000</v>
      </c>
      <c r="E3824">
        <v>5501</v>
      </c>
      <c r="F3824" t="s">
        <v>8219</v>
      </c>
      <c r="G3824" t="s">
        <v>8236</v>
      </c>
      <c r="H3824" t="s">
        <v>8249</v>
      </c>
      <c r="I3824">
        <v>1453244340</v>
      </c>
      <c r="J3824" s="10">
        <f t="shared" si="236"/>
        <v>42388.957638888889</v>
      </c>
      <c r="K3824">
        <v>1448136417</v>
      </c>
      <c r="L3824" s="10">
        <f t="shared" si="237"/>
        <v>42329.838159722218</v>
      </c>
      <c r="M3824" t="b">
        <v>0</v>
      </c>
      <c r="N3824">
        <v>76</v>
      </c>
      <c r="O3824" t="b">
        <v>1</v>
      </c>
      <c r="P3824" t="s">
        <v>8271</v>
      </c>
      <c r="Q3824" s="5">
        <f t="shared" si="238"/>
        <v>1.1002000000000001</v>
      </c>
      <c r="R3824" s="6">
        <f t="shared" si="239"/>
        <v>72.381578947368425</v>
      </c>
      <c r="S3824" t="s">
        <v>8317</v>
      </c>
      <c r="T3824" t="s">
        <v>8318</v>
      </c>
    </row>
    <row r="3825" spans="1:20" ht="43.2" x14ac:dyDescent="0.3">
      <c r="A3825">
        <v>3823</v>
      </c>
      <c r="B3825" s="3" t="s">
        <v>3820</v>
      </c>
      <c r="C3825" s="3" t="s">
        <v>7932</v>
      </c>
      <c r="D3825">
        <v>2500</v>
      </c>
      <c r="E3825">
        <v>2650</v>
      </c>
      <c r="F3825" t="s">
        <v>8219</v>
      </c>
      <c r="G3825" t="s">
        <v>8224</v>
      </c>
      <c r="H3825" t="s">
        <v>8246</v>
      </c>
      <c r="I3825">
        <v>1437364740</v>
      </c>
      <c r="J3825" s="10">
        <f t="shared" si="236"/>
        <v>42205.165972222225</v>
      </c>
      <c r="K3825">
        <v>1434405044</v>
      </c>
      <c r="L3825" s="10">
        <f t="shared" si="237"/>
        <v>42170.910231481481</v>
      </c>
      <c r="M3825" t="b">
        <v>0</v>
      </c>
      <c r="N3825">
        <v>41</v>
      </c>
      <c r="O3825" t="b">
        <v>1</v>
      </c>
      <c r="P3825" t="s">
        <v>8271</v>
      </c>
      <c r="Q3825" s="5">
        <f t="shared" si="238"/>
        <v>1.06</v>
      </c>
      <c r="R3825" s="6">
        <f t="shared" si="239"/>
        <v>64.634146341463421</v>
      </c>
      <c r="S3825" t="s">
        <v>8317</v>
      </c>
      <c r="T3825" t="s">
        <v>8318</v>
      </c>
    </row>
    <row r="3826" spans="1:20" ht="43.2" x14ac:dyDescent="0.3">
      <c r="A3826">
        <v>3824</v>
      </c>
      <c r="B3826" s="3" t="s">
        <v>3821</v>
      </c>
      <c r="C3826" s="3" t="s">
        <v>7933</v>
      </c>
      <c r="D3826">
        <v>250</v>
      </c>
      <c r="E3826">
        <v>270</v>
      </c>
      <c r="F3826" t="s">
        <v>8219</v>
      </c>
      <c r="G3826" t="s">
        <v>8225</v>
      </c>
      <c r="H3826" t="s">
        <v>8247</v>
      </c>
      <c r="I3826">
        <v>1470058860</v>
      </c>
      <c r="J3826" s="10">
        <f t="shared" si="236"/>
        <v>42583.570138888885</v>
      </c>
      <c r="K3826">
        <v>1469026903</v>
      </c>
      <c r="L3826" s="10">
        <f t="shared" si="237"/>
        <v>42571.626192129625</v>
      </c>
      <c r="M3826" t="b">
        <v>0</v>
      </c>
      <c r="N3826">
        <v>7</v>
      </c>
      <c r="O3826" t="b">
        <v>1</v>
      </c>
      <c r="P3826" t="s">
        <v>8271</v>
      </c>
      <c r="Q3826" s="5">
        <f t="shared" si="238"/>
        <v>1.08</v>
      </c>
      <c r="R3826" s="6">
        <f t="shared" si="239"/>
        <v>38.571428571428569</v>
      </c>
      <c r="S3826" t="s">
        <v>8317</v>
      </c>
      <c r="T3826" t="s">
        <v>8318</v>
      </c>
    </row>
    <row r="3827" spans="1:20" ht="43.2" x14ac:dyDescent="0.3">
      <c r="A3827">
        <v>3825</v>
      </c>
      <c r="B3827" s="3" t="s">
        <v>3822</v>
      </c>
      <c r="C3827" s="3" t="s">
        <v>7934</v>
      </c>
      <c r="D3827">
        <v>5000</v>
      </c>
      <c r="E3827">
        <v>5271</v>
      </c>
      <c r="F3827" t="s">
        <v>8219</v>
      </c>
      <c r="G3827" t="s">
        <v>8224</v>
      </c>
      <c r="H3827" t="s">
        <v>8246</v>
      </c>
      <c r="I3827">
        <v>1434505214</v>
      </c>
      <c r="J3827" s="10">
        <f t="shared" si="236"/>
        <v>42172.069606481484</v>
      </c>
      <c r="K3827">
        <v>1432690814</v>
      </c>
      <c r="L3827" s="10">
        <f t="shared" si="237"/>
        <v>42151.069606481484</v>
      </c>
      <c r="M3827" t="b">
        <v>0</v>
      </c>
      <c r="N3827">
        <v>49</v>
      </c>
      <c r="O3827" t="b">
        <v>1</v>
      </c>
      <c r="P3827" t="s">
        <v>8271</v>
      </c>
      <c r="Q3827" s="5">
        <f t="shared" si="238"/>
        <v>1.0542</v>
      </c>
      <c r="R3827" s="6">
        <f t="shared" si="239"/>
        <v>107.57142857142857</v>
      </c>
      <c r="S3827" t="s">
        <v>8317</v>
      </c>
      <c r="T3827" t="s">
        <v>8318</v>
      </c>
    </row>
    <row r="3828" spans="1:20" ht="28.8" x14ac:dyDescent="0.3">
      <c r="A3828">
        <v>3826</v>
      </c>
      <c r="B3828" s="3" t="s">
        <v>3823</v>
      </c>
      <c r="C3828" s="3" t="s">
        <v>7935</v>
      </c>
      <c r="D3828">
        <v>600</v>
      </c>
      <c r="E3828">
        <v>715</v>
      </c>
      <c r="F3828" t="s">
        <v>8219</v>
      </c>
      <c r="G3828" t="s">
        <v>8225</v>
      </c>
      <c r="H3828" t="s">
        <v>8247</v>
      </c>
      <c r="I3828">
        <v>1430993394</v>
      </c>
      <c r="J3828" s="10">
        <f t="shared" si="236"/>
        <v>42131.423541666663</v>
      </c>
      <c r="K3828">
        <v>1428401394</v>
      </c>
      <c r="L3828" s="10">
        <f t="shared" si="237"/>
        <v>42101.423541666663</v>
      </c>
      <c r="M3828" t="b">
        <v>0</v>
      </c>
      <c r="N3828">
        <v>26</v>
      </c>
      <c r="O3828" t="b">
        <v>1</v>
      </c>
      <c r="P3828" t="s">
        <v>8271</v>
      </c>
      <c r="Q3828" s="5">
        <f t="shared" si="238"/>
        <v>1.1916666666666667</v>
      </c>
      <c r="R3828" s="6">
        <f t="shared" si="239"/>
        <v>27.5</v>
      </c>
      <c r="S3828" t="s">
        <v>8317</v>
      </c>
      <c r="T3828" t="s">
        <v>8318</v>
      </c>
    </row>
    <row r="3829" spans="1:20" ht="57.6" x14ac:dyDescent="0.3">
      <c r="A3829">
        <v>3827</v>
      </c>
      <c r="B3829" s="3" t="s">
        <v>3824</v>
      </c>
      <c r="C3829" s="3" t="s">
        <v>7936</v>
      </c>
      <c r="D3829">
        <v>3000</v>
      </c>
      <c r="E3829">
        <v>4580</v>
      </c>
      <c r="F3829" t="s">
        <v>8219</v>
      </c>
      <c r="G3829" t="s">
        <v>8225</v>
      </c>
      <c r="H3829" t="s">
        <v>8247</v>
      </c>
      <c r="I3829">
        <v>1427414400</v>
      </c>
      <c r="J3829" s="10">
        <f t="shared" si="236"/>
        <v>42090</v>
      </c>
      <c r="K3829">
        <v>1422656201</v>
      </c>
      <c r="L3829" s="10">
        <f t="shared" si="237"/>
        <v>42034.928252314814</v>
      </c>
      <c r="M3829" t="b">
        <v>0</v>
      </c>
      <c r="N3829">
        <v>65</v>
      </c>
      <c r="O3829" t="b">
        <v>1</v>
      </c>
      <c r="P3829" t="s">
        <v>8271</v>
      </c>
      <c r="Q3829" s="5">
        <f t="shared" si="238"/>
        <v>1.5266666666666666</v>
      </c>
      <c r="R3829" s="6">
        <f t="shared" si="239"/>
        <v>70.461538461538467</v>
      </c>
      <c r="S3829" t="s">
        <v>8317</v>
      </c>
      <c r="T3829" t="s">
        <v>8318</v>
      </c>
    </row>
    <row r="3830" spans="1:20" ht="43.2" x14ac:dyDescent="0.3">
      <c r="A3830">
        <v>3828</v>
      </c>
      <c r="B3830" s="3" t="s">
        <v>3825</v>
      </c>
      <c r="C3830" s="3" t="s">
        <v>7937</v>
      </c>
      <c r="D3830">
        <v>5000</v>
      </c>
      <c r="E3830">
        <v>5000</v>
      </c>
      <c r="F3830" t="s">
        <v>8219</v>
      </c>
      <c r="G3830" t="s">
        <v>8224</v>
      </c>
      <c r="H3830" t="s">
        <v>8246</v>
      </c>
      <c r="I3830">
        <v>1420033187</v>
      </c>
      <c r="J3830" s="10">
        <f t="shared" si="236"/>
        <v>42004.569293981483</v>
      </c>
      <c r="K3830">
        <v>1414845587</v>
      </c>
      <c r="L3830" s="10">
        <f t="shared" si="237"/>
        <v>41944.527627314819</v>
      </c>
      <c r="M3830" t="b">
        <v>0</v>
      </c>
      <c r="N3830">
        <v>28</v>
      </c>
      <c r="O3830" t="b">
        <v>1</v>
      </c>
      <c r="P3830" t="s">
        <v>8271</v>
      </c>
      <c r="Q3830" s="5">
        <f t="shared" si="238"/>
        <v>1</v>
      </c>
      <c r="R3830" s="6">
        <f t="shared" si="239"/>
        <v>178.57142857142858</v>
      </c>
      <c r="S3830" t="s">
        <v>8317</v>
      </c>
      <c r="T3830" t="s">
        <v>8318</v>
      </c>
    </row>
    <row r="3831" spans="1:20" ht="43.2" x14ac:dyDescent="0.3">
      <c r="A3831">
        <v>3829</v>
      </c>
      <c r="B3831" s="3" t="s">
        <v>3826</v>
      </c>
      <c r="C3831" s="3" t="s">
        <v>7938</v>
      </c>
      <c r="D3831">
        <v>500</v>
      </c>
      <c r="E3831">
        <v>501</v>
      </c>
      <c r="F3831" t="s">
        <v>8219</v>
      </c>
      <c r="G3831" t="s">
        <v>8224</v>
      </c>
      <c r="H3831" t="s">
        <v>8246</v>
      </c>
      <c r="I3831">
        <v>1472676371</v>
      </c>
      <c r="J3831" s="10">
        <f t="shared" si="236"/>
        <v>42613.865405092598</v>
      </c>
      <c r="K3831">
        <v>1470948371</v>
      </c>
      <c r="L3831" s="10">
        <f t="shared" si="237"/>
        <v>42593.865405092598</v>
      </c>
      <c r="M3831" t="b">
        <v>0</v>
      </c>
      <c r="N3831">
        <v>8</v>
      </c>
      <c r="O3831" t="b">
        <v>1</v>
      </c>
      <c r="P3831" t="s">
        <v>8271</v>
      </c>
      <c r="Q3831" s="5">
        <f t="shared" si="238"/>
        <v>1.002</v>
      </c>
      <c r="R3831" s="6">
        <f t="shared" si="239"/>
        <v>62.625</v>
      </c>
      <c r="S3831" t="s">
        <v>8317</v>
      </c>
      <c r="T3831" t="s">
        <v>8318</v>
      </c>
    </row>
    <row r="3832" spans="1:20" ht="43.2" x14ac:dyDescent="0.3">
      <c r="A3832">
        <v>3830</v>
      </c>
      <c r="B3832" s="3" t="s">
        <v>3827</v>
      </c>
      <c r="C3832" s="3" t="s">
        <v>7939</v>
      </c>
      <c r="D3832">
        <v>100</v>
      </c>
      <c r="E3832">
        <v>225</v>
      </c>
      <c r="F3832" t="s">
        <v>8219</v>
      </c>
      <c r="G3832" t="s">
        <v>8224</v>
      </c>
      <c r="H3832" t="s">
        <v>8246</v>
      </c>
      <c r="I3832">
        <v>1464371211</v>
      </c>
      <c r="J3832" s="10">
        <f t="shared" si="236"/>
        <v>42517.740868055553</v>
      </c>
      <c r="K3832">
        <v>1463161611</v>
      </c>
      <c r="L3832" s="10">
        <f t="shared" si="237"/>
        <v>42503.740868055553</v>
      </c>
      <c r="M3832" t="b">
        <v>0</v>
      </c>
      <c r="N3832">
        <v>3</v>
      </c>
      <c r="O3832" t="b">
        <v>1</v>
      </c>
      <c r="P3832" t="s">
        <v>8271</v>
      </c>
      <c r="Q3832" s="5">
        <f t="shared" si="238"/>
        <v>2.25</v>
      </c>
      <c r="R3832" s="6">
        <f t="shared" si="239"/>
        <v>75</v>
      </c>
      <c r="S3832" t="s">
        <v>8317</v>
      </c>
      <c r="T3832" t="s">
        <v>8318</v>
      </c>
    </row>
    <row r="3833" spans="1:20" ht="57.6" x14ac:dyDescent="0.3">
      <c r="A3833">
        <v>3831</v>
      </c>
      <c r="B3833" s="3" t="s">
        <v>3828</v>
      </c>
      <c r="C3833" s="3" t="s">
        <v>7940</v>
      </c>
      <c r="D3833">
        <v>500</v>
      </c>
      <c r="E3833">
        <v>530.11</v>
      </c>
      <c r="F3833" t="s">
        <v>8219</v>
      </c>
      <c r="G3833" t="s">
        <v>8224</v>
      </c>
      <c r="H3833" t="s">
        <v>8246</v>
      </c>
      <c r="I3833">
        <v>1415222545</v>
      </c>
      <c r="J3833" s="10">
        <f t="shared" si="236"/>
        <v>41948.890567129631</v>
      </c>
      <c r="K3833">
        <v>1413404545</v>
      </c>
      <c r="L3833" s="10">
        <f t="shared" si="237"/>
        <v>41927.848900462966</v>
      </c>
      <c r="M3833" t="b">
        <v>0</v>
      </c>
      <c r="N3833">
        <v>9</v>
      </c>
      <c r="O3833" t="b">
        <v>1</v>
      </c>
      <c r="P3833" t="s">
        <v>8271</v>
      </c>
      <c r="Q3833" s="5">
        <f t="shared" si="238"/>
        <v>1.0602199999999999</v>
      </c>
      <c r="R3833" s="6">
        <f t="shared" si="239"/>
        <v>58.901111111111113</v>
      </c>
      <c r="S3833" t="s">
        <v>8317</v>
      </c>
      <c r="T3833" t="s">
        <v>8318</v>
      </c>
    </row>
    <row r="3834" spans="1:20" ht="43.2" x14ac:dyDescent="0.3">
      <c r="A3834">
        <v>3832</v>
      </c>
      <c r="B3834" s="3" t="s">
        <v>3829</v>
      </c>
      <c r="C3834" s="3" t="s">
        <v>7941</v>
      </c>
      <c r="D3834">
        <v>1200</v>
      </c>
      <c r="E3834">
        <v>1256</v>
      </c>
      <c r="F3834" t="s">
        <v>8219</v>
      </c>
      <c r="G3834" t="s">
        <v>8224</v>
      </c>
      <c r="H3834" t="s">
        <v>8246</v>
      </c>
      <c r="I3834">
        <v>1455936335</v>
      </c>
      <c r="J3834" s="10">
        <f t="shared" si="236"/>
        <v>42420.114988425921</v>
      </c>
      <c r="K3834">
        <v>1452048335</v>
      </c>
      <c r="L3834" s="10">
        <f t="shared" si="237"/>
        <v>42375.114988425921</v>
      </c>
      <c r="M3834" t="b">
        <v>0</v>
      </c>
      <c r="N3834">
        <v>9</v>
      </c>
      <c r="O3834" t="b">
        <v>1</v>
      </c>
      <c r="P3834" t="s">
        <v>8271</v>
      </c>
      <c r="Q3834" s="5">
        <f t="shared" si="238"/>
        <v>1.0466666666666666</v>
      </c>
      <c r="R3834" s="6">
        <f t="shared" si="239"/>
        <v>139.55555555555554</v>
      </c>
      <c r="S3834" t="s">
        <v>8317</v>
      </c>
      <c r="T3834" t="s">
        <v>8318</v>
      </c>
    </row>
    <row r="3835" spans="1:20" ht="57.6" x14ac:dyDescent="0.3">
      <c r="A3835">
        <v>3833</v>
      </c>
      <c r="B3835" s="3" t="s">
        <v>3830</v>
      </c>
      <c r="C3835" s="3" t="s">
        <v>7942</v>
      </c>
      <c r="D3835">
        <v>1200</v>
      </c>
      <c r="E3835">
        <v>1400</v>
      </c>
      <c r="F3835" t="s">
        <v>8219</v>
      </c>
      <c r="G3835" t="s">
        <v>8229</v>
      </c>
      <c r="H3835" t="s">
        <v>8251</v>
      </c>
      <c r="I3835">
        <v>1417460940</v>
      </c>
      <c r="J3835" s="10">
        <f t="shared" si="236"/>
        <v>41974.797916666663</v>
      </c>
      <c r="K3835">
        <v>1416516972</v>
      </c>
      <c r="L3835" s="10">
        <f t="shared" si="237"/>
        <v>41963.872361111105</v>
      </c>
      <c r="M3835" t="b">
        <v>0</v>
      </c>
      <c r="N3835">
        <v>20</v>
      </c>
      <c r="O3835" t="b">
        <v>1</v>
      </c>
      <c r="P3835" t="s">
        <v>8271</v>
      </c>
      <c r="Q3835" s="5">
        <f t="shared" si="238"/>
        <v>1.1666666666666667</v>
      </c>
      <c r="R3835" s="6">
        <f t="shared" si="239"/>
        <v>70</v>
      </c>
      <c r="S3835" t="s">
        <v>8317</v>
      </c>
      <c r="T3835" t="s">
        <v>8318</v>
      </c>
    </row>
    <row r="3836" spans="1:20" ht="43.2" x14ac:dyDescent="0.3">
      <c r="A3836">
        <v>3834</v>
      </c>
      <c r="B3836" s="3" t="s">
        <v>3831</v>
      </c>
      <c r="C3836" s="3" t="s">
        <v>7943</v>
      </c>
      <c r="D3836">
        <v>3000</v>
      </c>
      <c r="E3836">
        <v>3271</v>
      </c>
      <c r="F3836" t="s">
        <v>8219</v>
      </c>
      <c r="G3836" t="s">
        <v>8225</v>
      </c>
      <c r="H3836" t="s">
        <v>8247</v>
      </c>
      <c r="I3836">
        <v>1434624067</v>
      </c>
      <c r="J3836" s="10">
        <f t="shared" si="236"/>
        <v>42173.445219907408</v>
      </c>
      <c r="K3836">
        <v>1432032067</v>
      </c>
      <c r="L3836" s="10">
        <f t="shared" si="237"/>
        <v>42143.445219907408</v>
      </c>
      <c r="M3836" t="b">
        <v>0</v>
      </c>
      <c r="N3836">
        <v>57</v>
      </c>
      <c r="O3836" t="b">
        <v>1</v>
      </c>
      <c r="P3836" t="s">
        <v>8271</v>
      </c>
      <c r="Q3836" s="5">
        <f t="shared" si="238"/>
        <v>1.0903333333333334</v>
      </c>
      <c r="R3836" s="6">
        <f t="shared" si="239"/>
        <v>57.385964912280699</v>
      </c>
      <c r="S3836" t="s">
        <v>8317</v>
      </c>
      <c r="T3836" t="s">
        <v>8318</v>
      </c>
    </row>
    <row r="3837" spans="1:20" ht="43.2" x14ac:dyDescent="0.3">
      <c r="A3837">
        <v>3835</v>
      </c>
      <c r="B3837" s="3" t="s">
        <v>3832</v>
      </c>
      <c r="C3837" s="3" t="s">
        <v>7944</v>
      </c>
      <c r="D3837">
        <v>200</v>
      </c>
      <c r="E3837">
        <v>320</v>
      </c>
      <c r="F3837" t="s">
        <v>8219</v>
      </c>
      <c r="G3837" t="s">
        <v>8225</v>
      </c>
      <c r="H3837" t="s">
        <v>8247</v>
      </c>
      <c r="I3837">
        <v>1461278208</v>
      </c>
      <c r="J3837" s="10">
        <f t="shared" si="236"/>
        <v>42481.94222222222</v>
      </c>
      <c r="K3837">
        <v>1459463808</v>
      </c>
      <c r="L3837" s="10">
        <f t="shared" si="237"/>
        <v>42460.94222222222</v>
      </c>
      <c r="M3837" t="b">
        <v>0</v>
      </c>
      <c r="N3837">
        <v>8</v>
      </c>
      <c r="O3837" t="b">
        <v>1</v>
      </c>
      <c r="P3837" t="s">
        <v>8271</v>
      </c>
      <c r="Q3837" s="5">
        <f t="shared" si="238"/>
        <v>1.6</v>
      </c>
      <c r="R3837" s="6">
        <f t="shared" si="239"/>
        <v>40</v>
      </c>
      <c r="S3837" t="s">
        <v>8317</v>
      </c>
      <c r="T3837" t="s">
        <v>8318</v>
      </c>
    </row>
    <row r="3838" spans="1:20" ht="43.2" x14ac:dyDescent="0.3">
      <c r="A3838">
        <v>3836</v>
      </c>
      <c r="B3838" s="3" t="s">
        <v>3833</v>
      </c>
      <c r="C3838" s="3" t="s">
        <v>7945</v>
      </c>
      <c r="D3838">
        <v>800</v>
      </c>
      <c r="E3838">
        <v>900</v>
      </c>
      <c r="F3838" t="s">
        <v>8219</v>
      </c>
      <c r="G3838" t="s">
        <v>8224</v>
      </c>
      <c r="H3838" t="s">
        <v>8246</v>
      </c>
      <c r="I3838">
        <v>1470197340</v>
      </c>
      <c r="J3838" s="10">
        <f t="shared" si="236"/>
        <v>42585.172916666663</v>
      </c>
      <c r="K3838">
        <v>1467497652</v>
      </c>
      <c r="L3838" s="10">
        <f t="shared" si="237"/>
        <v>42553.926527777774</v>
      </c>
      <c r="M3838" t="b">
        <v>0</v>
      </c>
      <c r="N3838">
        <v>14</v>
      </c>
      <c r="O3838" t="b">
        <v>1</v>
      </c>
      <c r="P3838" t="s">
        <v>8271</v>
      </c>
      <c r="Q3838" s="5">
        <f t="shared" si="238"/>
        <v>1.125</v>
      </c>
      <c r="R3838" s="6">
        <f t="shared" si="239"/>
        <v>64.285714285714292</v>
      </c>
      <c r="S3838" t="s">
        <v>8317</v>
      </c>
      <c r="T3838" t="s">
        <v>8318</v>
      </c>
    </row>
    <row r="3839" spans="1:20" ht="28.8" x14ac:dyDescent="0.3">
      <c r="A3839">
        <v>3837</v>
      </c>
      <c r="B3839" s="3" t="s">
        <v>3834</v>
      </c>
      <c r="C3839" s="3" t="s">
        <v>7946</v>
      </c>
      <c r="D3839">
        <v>2000</v>
      </c>
      <c r="E3839">
        <v>2042</v>
      </c>
      <c r="F3839" t="s">
        <v>8219</v>
      </c>
      <c r="G3839" t="s">
        <v>8225</v>
      </c>
      <c r="H3839" t="s">
        <v>8247</v>
      </c>
      <c r="I3839">
        <v>1435947758</v>
      </c>
      <c r="J3839" s="10">
        <f t="shared" si="236"/>
        <v>42188.765717592592</v>
      </c>
      <c r="K3839">
        <v>1432837358</v>
      </c>
      <c r="L3839" s="10">
        <f t="shared" si="237"/>
        <v>42152.765717592592</v>
      </c>
      <c r="M3839" t="b">
        <v>0</v>
      </c>
      <c r="N3839">
        <v>17</v>
      </c>
      <c r="O3839" t="b">
        <v>1</v>
      </c>
      <c r="P3839" t="s">
        <v>8271</v>
      </c>
      <c r="Q3839" s="5">
        <f t="shared" si="238"/>
        <v>1.0209999999999999</v>
      </c>
      <c r="R3839" s="6">
        <f t="shared" si="239"/>
        <v>120.11764705882354</v>
      </c>
      <c r="S3839" t="s">
        <v>8317</v>
      </c>
      <c r="T3839" t="s">
        <v>8318</v>
      </c>
    </row>
    <row r="3840" spans="1:20" ht="57.6" x14ac:dyDescent="0.3">
      <c r="A3840">
        <v>3838</v>
      </c>
      <c r="B3840" s="3" t="s">
        <v>3835</v>
      </c>
      <c r="C3840" s="3" t="s">
        <v>7947</v>
      </c>
      <c r="D3840">
        <v>100000</v>
      </c>
      <c r="E3840">
        <v>100824</v>
      </c>
      <c r="F3840" t="s">
        <v>8219</v>
      </c>
      <c r="G3840" t="s">
        <v>8235</v>
      </c>
      <c r="H3840" t="s">
        <v>8255</v>
      </c>
      <c r="I3840">
        <v>1432314209</v>
      </c>
      <c r="J3840" s="10">
        <f t="shared" si="236"/>
        <v>42146.710752314815</v>
      </c>
      <c r="K3840">
        <v>1429722209</v>
      </c>
      <c r="L3840" s="10">
        <f t="shared" si="237"/>
        <v>42116.710752314815</v>
      </c>
      <c r="M3840" t="b">
        <v>0</v>
      </c>
      <c r="N3840">
        <v>100</v>
      </c>
      <c r="O3840" t="b">
        <v>1</v>
      </c>
      <c r="P3840" t="s">
        <v>8271</v>
      </c>
      <c r="Q3840" s="5">
        <f t="shared" si="238"/>
        <v>1.00824</v>
      </c>
      <c r="R3840" s="6">
        <f t="shared" si="239"/>
        <v>1008.24</v>
      </c>
      <c r="S3840" t="s">
        <v>8317</v>
      </c>
      <c r="T3840" t="s">
        <v>8318</v>
      </c>
    </row>
    <row r="3841" spans="1:20" ht="43.2" x14ac:dyDescent="0.3">
      <c r="A3841">
        <v>3839</v>
      </c>
      <c r="B3841" s="3" t="s">
        <v>3836</v>
      </c>
      <c r="C3841" s="3" t="s">
        <v>7948</v>
      </c>
      <c r="D3841">
        <v>2000</v>
      </c>
      <c r="E3841">
        <v>2025</v>
      </c>
      <c r="F3841" t="s">
        <v>8219</v>
      </c>
      <c r="G3841" t="s">
        <v>8224</v>
      </c>
      <c r="H3841" t="s">
        <v>8246</v>
      </c>
      <c r="I3841">
        <v>1438226724</v>
      </c>
      <c r="J3841" s="10">
        <f t="shared" si="236"/>
        <v>42215.142638888887</v>
      </c>
      <c r="K3841">
        <v>1433042724</v>
      </c>
      <c r="L3841" s="10">
        <f t="shared" si="237"/>
        <v>42155.142638888887</v>
      </c>
      <c r="M3841" t="b">
        <v>0</v>
      </c>
      <c r="N3841">
        <v>32</v>
      </c>
      <c r="O3841" t="b">
        <v>1</v>
      </c>
      <c r="P3841" t="s">
        <v>8271</v>
      </c>
      <c r="Q3841" s="5">
        <f t="shared" si="238"/>
        <v>1.0125</v>
      </c>
      <c r="R3841" s="6">
        <f t="shared" si="239"/>
        <v>63.28125</v>
      </c>
      <c r="S3841" t="s">
        <v>8317</v>
      </c>
      <c r="T3841" t="s">
        <v>8318</v>
      </c>
    </row>
    <row r="3842" spans="1:20" ht="43.2" x14ac:dyDescent="0.3">
      <c r="A3842">
        <v>3840</v>
      </c>
      <c r="B3842" s="3" t="s">
        <v>3837</v>
      </c>
      <c r="C3842" s="3" t="s">
        <v>7949</v>
      </c>
      <c r="D3842">
        <v>1</v>
      </c>
      <c r="E3842">
        <v>65</v>
      </c>
      <c r="F3842" t="s">
        <v>8219</v>
      </c>
      <c r="G3842" t="s">
        <v>8225</v>
      </c>
      <c r="H3842" t="s">
        <v>8247</v>
      </c>
      <c r="I3842">
        <v>1459180229</v>
      </c>
      <c r="J3842" s="10">
        <f t="shared" si="236"/>
        <v>42457.660057870366</v>
      </c>
      <c r="K3842">
        <v>1457023829</v>
      </c>
      <c r="L3842" s="10">
        <f t="shared" si="237"/>
        <v>42432.701724537037</v>
      </c>
      <c r="M3842" t="b">
        <v>0</v>
      </c>
      <c r="N3842">
        <v>3</v>
      </c>
      <c r="O3842" t="b">
        <v>1</v>
      </c>
      <c r="P3842" t="s">
        <v>8271</v>
      </c>
      <c r="Q3842" s="5">
        <f t="shared" si="238"/>
        <v>65</v>
      </c>
      <c r="R3842" s="6">
        <f t="shared" si="239"/>
        <v>21.666666666666668</v>
      </c>
      <c r="S3842" t="s">
        <v>8317</v>
      </c>
      <c r="T3842" t="s">
        <v>8318</v>
      </c>
    </row>
    <row r="3843" spans="1:20" ht="43.2" x14ac:dyDescent="0.3">
      <c r="A3843">
        <v>3841</v>
      </c>
      <c r="B3843" s="3" t="s">
        <v>3838</v>
      </c>
      <c r="C3843" s="3" t="s">
        <v>7950</v>
      </c>
      <c r="D3843">
        <v>10000</v>
      </c>
      <c r="E3843">
        <v>872</v>
      </c>
      <c r="F3843" t="s">
        <v>8221</v>
      </c>
      <c r="G3843" t="s">
        <v>8224</v>
      </c>
      <c r="H3843" t="s">
        <v>8246</v>
      </c>
      <c r="I3843">
        <v>1405882287</v>
      </c>
      <c r="J3843" s="10">
        <f t="shared" ref="J3843:J3906" si="240">(((I3843/60)/60)/24)+DATE(1970,1,1)</f>
        <v>41840.785729166666</v>
      </c>
      <c r="K3843">
        <v>1400698287</v>
      </c>
      <c r="L3843" s="10">
        <f t="shared" ref="L3843:L3906" si="241">(((K3843/60)/60)/24)+DATE(1970,1,1)</f>
        <v>41780.785729166666</v>
      </c>
      <c r="M3843" t="b">
        <v>1</v>
      </c>
      <c r="N3843">
        <v>34</v>
      </c>
      <c r="O3843" t="b">
        <v>0</v>
      </c>
      <c r="P3843" t="s">
        <v>8271</v>
      </c>
      <c r="Q3843" s="5">
        <f t="shared" ref="Q3843:Q3906" si="242">E3843/D3843</f>
        <v>8.72E-2</v>
      </c>
      <c r="R3843" s="6">
        <f t="shared" ref="R3843:R3906" si="243">E3843/N3843</f>
        <v>25.647058823529413</v>
      </c>
      <c r="S3843" t="s">
        <v>8317</v>
      </c>
      <c r="T3843" t="s">
        <v>8318</v>
      </c>
    </row>
    <row r="3844" spans="1:20" ht="43.2" x14ac:dyDescent="0.3">
      <c r="A3844">
        <v>3842</v>
      </c>
      <c r="B3844" s="3" t="s">
        <v>3839</v>
      </c>
      <c r="C3844" s="3" t="s">
        <v>7951</v>
      </c>
      <c r="D3844">
        <v>5000</v>
      </c>
      <c r="E3844">
        <v>1097</v>
      </c>
      <c r="F3844" t="s">
        <v>8221</v>
      </c>
      <c r="G3844" t="s">
        <v>8225</v>
      </c>
      <c r="H3844" t="s">
        <v>8247</v>
      </c>
      <c r="I3844">
        <v>1399809052</v>
      </c>
      <c r="J3844" s="10">
        <f t="shared" si="240"/>
        <v>41770.493657407409</v>
      </c>
      <c r="K3844">
        <v>1397217052</v>
      </c>
      <c r="L3844" s="10">
        <f t="shared" si="241"/>
        <v>41740.493657407409</v>
      </c>
      <c r="M3844" t="b">
        <v>1</v>
      </c>
      <c r="N3844">
        <v>23</v>
      </c>
      <c r="O3844" t="b">
        <v>0</v>
      </c>
      <c r="P3844" t="s">
        <v>8271</v>
      </c>
      <c r="Q3844" s="5">
        <f t="shared" si="242"/>
        <v>0.21940000000000001</v>
      </c>
      <c r="R3844" s="6">
        <f t="shared" si="243"/>
        <v>47.695652173913047</v>
      </c>
      <c r="S3844" t="s">
        <v>8317</v>
      </c>
      <c r="T3844" t="s">
        <v>8318</v>
      </c>
    </row>
    <row r="3845" spans="1:20" ht="43.2" x14ac:dyDescent="0.3">
      <c r="A3845">
        <v>3843</v>
      </c>
      <c r="B3845" s="3" t="s">
        <v>3840</v>
      </c>
      <c r="C3845" s="3" t="s">
        <v>7952</v>
      </c>
      <c r="D3845">
        <v>5000</v>
      </c>
      <c r="E3845">
        <v>1065</v>
      </c>
      <c r="F3845" t="s">
        <v>8221</v>
      </c>
      <c r="G3845" t="s">
        <v>8224</v>
      </c>
      <c r="H3845" t="s">
        <v>8246</v>
      </c>
      <c r="I3845">
        <v>1401587064</v>
      </c>
      <c r="J3845" s="10">
        <f t="shared" si="240"/>
        <v>41791.072500000002</v>
      </c>
      <c r="K3845">
        <v>1399427064</v>
      </c>
      <c r="L3845" s="10">
        <f t="shared" si="241"/>
        <v>41766.072500000002</v>
      </c>
      <c r="M3845" t="b">
        <v>1</v>
      </c>
      <c r="N3845">
        <v>19</v>
      </c>
      <c r="O3845" t="b">
        <v>0</v>
      </c>
      <c r="P3845" t="s">
        <v>8271</v>
      </c>
      <c r="Q3845" s="5">
        <f t="shared" si="242"/>
        <v>0.21299999999999999</v>
      </c>
      <c r="R3845" s="6">
        <f t="shared" si="243"/>
        <v>56.05263157894737</v>
      </c>
      <c r="S3845" t="s">
        <v>8317</v>
      </c>
      <c r="T3845" t="s">
        <v>8318</v>
      </c>
    </row>
    <row r="3846" spans="1:20" ht="43.2" x14ac:dyDescent="0.3">
      <c r="A3846">
        <v>3844</v>
      </c>
      <c r="B3846" s="3" t="s">
        <v>3841</v>
      </c>
      <c r="C3846" s="3" t="s">
        <v>7953</v>
      </c>
      <c r="D3846">
        <v>9800</v>
      </c>
      <c r="E3846">
        <v>4066</v>
      </c>
      <c r="F3846" t="s">
        <v>8221</v>
      </c>
      <c r="G3846" t="s">
        <v>8224</v>
      </c>
      <c r="H3846" t="s">
        <v>8246</v>
      </c>
      <c r="I3846">
        <v>1401778740</v>
      </c>
      <c r="J3846" s="10">
        <f t="shared" si="240"/>
        <v>41793.290972222225</v>
      </c>
      <c r="K3846">
        <v>1399474134</v>
      </c>
      <c r="L3846" s="10">
        <f t="shared" si="241"/>
        <v>41766.617291666669</v>
      </c>
      <c r="M3846" t="b">
        <v>1</v>
      </c>
      <c r="N3846">
        <v>50</v>
      </c>
      <c r="O3846" t="b">
        <v>0</v>
      </c>
      <c r="P3846" t="s">
        <v>8271</v>
      </c>
      <c r="Q3846" s="5">
        <f t="shared" si="242"/>
        <v>0.41489795918367345</v>
      </c>
      <c r="R3846" s="6">
        <f t="shared" si="243"/>
        <v>81.319999999999993</v>
      </c>
      <c r="S3846" t="s">
        <v>8317</v>
      </c>
      <c r="T3846" t="s">
        <v>8318</v>
      </c>
    </row>
    <row r="3847" spans="1:20" ht="57.6" x14ac:dyDescent="0.3">
      <c r="A3847">
        <v>3845</v>
      </c>
      <c r="B3847" s="3" t="s">
        <v>3842</v>
      </c>
      <c r="C3847" s="3" t="s">
        <v>7954</v>
      </c>
      <c r="D3847">
        <v>40000</v>
      </c>
      <c r="E3847">
        <v>842</v>
      </c>
      <c r="F3847" t="s">
        <v>8221</v>
      </c>
      <c r="G3847" t="s">
        <v>8224</v>
      </c>
      <c r="H3847" t="s">
        <v>8246</v>
      </c>
      <c r="I3847">
        <v>1443711774</v>
      </c>
      <c r="J3847" s="10">
        <f t="shared" si="240"/>
        <v>42278.627013888887</v>
      </c>
      <c r="K3847">
        <v>1441119774</v>
      </c>
      <c r="L3847" s="10">
        <f t="shared" si="241"/>
        <v>42248.627013888887</v>
      </c>
      <c r="M3847" t="b">
        <v>1</v>
      </c>
      <c r="N3847">
        <v>12</v>
      </c>
      <c r="O3847" t="b">
        <v>0</v>
      </c>
      <c r="P3847" t="s">
        <v>8271</v>
      </c>
      <c r="Q3847" s="5">
        <f t="shared" si="242"/>
        <v>2.1049999999999999E-2</v>
      </c>
      <c r="R3847" s="6">
        <f t="shared" si="243"/>
        <v>70.166666666666671</v>
      </c>
      <c r="S3847" t="s">
        <v>8317</v>
      </c>
      <c r="T3847" t="s">
        <v>8318</v>
      </c>
    </row>
    <row r="3848" spans="1:20" ht="43.2" x14ac:dyDescent="0.3">
      <c r="A3848">
        <v>3846</v>
      </c>
      <c r="B3848" s="3" t="s">
        <v>3843</v>
      </c>
      <c r="C3848" s="3" t="s">
        <v>7955</v>
      </c>
      <c r="D3848">
        <v>7000</v>
      </c>
      <c r="E3848">
        <v>189</v>
      </c>
      <c r="F3848" t="s">
        <v>8221</v>
      </c>
      <c r="G3848" t="s">
        <v>8224</v>
      </c>
      <c r="H3848" t="s">
        <v>8246</v>
      </c>
      <c r="I3848">
        <v>1412405940</v>
      </c>
      <c r="J3848" s="10">
        <f t="shared" si="240"/>
        <v>41916.290972222225</v>
      </c>
      <c r="K3848">
        <v>1409721542</v>
      </c>
      <c r="L3848" s="10">
        <f t="shared" si="241"/>
        <v>41885.221550925926</v>
      </c>
      <c r="M3848" t="b">
        <v>1</v>
      </c>
      <c r="N3848">
        <v>8</v>
      </c>
      <c r="O3848" t="b">
        <v>0</v>
      </c>
      <c r="P3848" t="s">
        <v>8271</v>
      </c>
      <c r="Q3848" s="5">
        <f t="shared" si="242"/>
        <v>2.7E-2</v>
      </c>
      <c r="R3848" s="6">
        <f t="shared" si="243"/>
        <v>23.625</v>
      </c>
      <c r="S3848" t="s">
        <v>8317</v>
      </c>
      <c r="T3848" t="s">
        <v>8318</v>
      </c>
    </row>
    <row r="3849" spans="1:20" ht="43.2" x14ac:dyDescent="0.3">
      <c r="A3849">
        <v>3847</v>
      </c>
      <c r="B3849" s="3" t="s">
        <v>3844</v>
      </c>
      <c r="C3849" s="3" t="s">
        <v>7956</v>
      </c>
      <c r="D3849">
        <v>10500</v>
      </c>
      <c r="E3849">
        <v>1697</v>
      </c>
      <c r="F3849" t="s">
        <v>8221</v>
      </c>
      <c r="G3849" t="s">
        <v>8224</v>
      </c>
      <c r="H3849" t="s">
        <v>8246</v>
      </c>
      <c r="I3849">
        <v>1437283391</v>
      </c>
      <c r="J3849" s="10">
        <f t="shared" si="240"/>
        <v>42204.224432870367</v>
      </c>
      <c r="K3849">
        <v>1433395391</v>
      </c>
      <c r="L3849" s="10">
        <f t="shared" si="241"/>
        <v>42159.224432870367</v>
      </c>
      <c r="M3849" t="b">
        <v>1</v>
      </c>
      <c r="N3849">
        <v>9</v>
      </c>
      <c r="O3849" t="b">
        <v>0</v>
      </c>
      <c r="P3849" t="s">
        <v>8271</v>
      </c>
      <c r="Q3849" s="5">
        <f t="shared" si="242"/>
        <v>0.16161904761904761</v>
      </c>
      <c r="R3849" s="6">
        <f t="shared" si="243"/>
        <v>188.55555555555554</v>
      </c>
      <c r="S3849" t="s">
        <v>8317</v>
      </c>
      <c r="T3849" t="s">
        <v>8318</v>
      </c>
    </row>
    <row r="3850" spans="1:20" ht="43.2" x14ac:dyDescent="0.3">
      <c r="A3850">
        <v>3848</v>
      </c>
      <c r="B3850" s="3" t="s">
        <v>3845</v>
      </c>
      <c r="C3850" s="3" t="s">
        <v>7957</v>
      </c>
      <c r="D3850">
        <v>13000</v>
      </c>
      <c r="E3850">
        <v>2129</v>
      </c>
      <c r="F3850" t="s">
        <v>8221</v>
      </c>
      <c r="G3850" t="s">
        <v>8224</v>
      </c>
      <c r="H3850" t="s">
        <v>8246</v>
      </c>
      <c r="I3850">
        <v>1445196989</v>
      </c>
      <c r="J3850" s="10">
        <f t="shared" si="240"/>
        <v>42295.817002314812</v>
      </c>
      <c r="K3850">
        <v>1442604989</v>
      </c>
      <c r="L3850" s="10">
        <f t="shared" si="241"/>
        <v>42265.817002314812</v>
      </c>
      <c r="M3850" t="b">
        <v>1</v>
      </c>
      <c r="N3850">
        <v>43</v>
      </c>
      <c r="O3850" t="b">
        <v>0</v>
      </c>
      <c r="P3850" t="s">
        <v>8271</v>
      </c>
      <c r="Q3850" s="5">
        <f t="shared" si="242"/>
        <v>0.16376923076923078</v>
      </c>
      <c r="R3850" s="6">
        <f t="shared" si="243"/>
        <v>49.511627906976742</v>
      </c>
      <c r="S3850" t="s">
        <v>8317</v>
      </c>
      <c r="T3850" t="s">
        <v>8318</v>
      </c>
    </row>
    <row r="3851" spans="1:20" ht="57.6" x14ac:dyDescent="0.3">
      <c r="A3851">
        <v>3849</v>
      </c>
      <c r="B3851" s="3" t="s">
        <v>3846</v>
      </c>
      <c r="C3851" s="3" t="s">
        <v>7958</v>
      </c>
      <c r="D3851">
        <v>30000</v>
      </c>
      <c r="E3851">
        <v>2113</v>
      </c>
      <c r="F3851" t="s">
        <v>8221</v>
      </c>
      <c r="G3851" t="s">
        <v>8236</v>
      </c>
      <c r="H3851" t="s">
        <v>8249</v>
      </c>
      <c r="I3851">
        <v>1434047084</v>
      </c>
      <c r="J3851" s="10">
        <f t="shared" si="240"/>
        <v>42166.767175925925</v>
      </c>
      <c r="K3851">
        <v>1431455084</v>
      </c>
      <c r="L3851" s="10">
        <f t="shared" si="241"/>
        <v>42136.767175925925</v>
      </c>
      <c r="M3851" t="b">
        <v>1</v>
      </c>
      <c r="N3851">
        <v>28</v>
      </c>
      <c r="O3851" t="b">
        <v>0</v>
      </c>
      <c r="P3851" t="s">
        <v>8271</v>
      </c>
      <c r="Q3851" s="5">
        <f t="shared" si="242"/>
        <v>7.0433333333333334E-2</v>
      </c>
      <c r="R3851" s="6">
        <f t="shared" si="243"/>
        <v>75.464285714285708</v>
      </c>
      <c r="S3851" t="s">
        <v>8317</v>
      </c>
      <c r="T3851" t="s">
        <v>8318</v>
      </c>
    </row>
    <row r="3852" spans="1:20" ht="28.8" x14ac:dyDescent="0.3">
      <c r="A3852">
        <v>3850</v>
      </c>
      <c r="B3852" s="3" t="s">
        <v>3847</v>
      </c>
      <c r="C3852" s="3" t="s">
        <v>7959</v>
      </c>
      <c r="D3852">
        <v>1000</v>
      </c>
      <c r="E3852">
        <v>38</v>
      </c>
      <c r="F3852" t="s">
        <v>8221</v>
      </c>
      <c r="G3852" t="s">
        <v>8224</v>
      </c>
      <c r="H3852" t="s">
        <v>8246</v>
      </c>
      <c r="I3852">
        <v>1420081143</v>
      </c>
      <c r="J3852" s="10">
        <f t="shared" si="240"/>
        <v>42005.124340277776</v>
      </c>
      <c r="K3852">
        <v>1417489143</v>
      </c>
      <c r="L3852" s="10">
        <f t="shared" si="241"/>
        <v>41975.124340277776</v>
      </c>
      <c r="M3852" t="b">
        <v>1</v>
      </c>
      <c r="N3852">
        <v>4</v>
      </c>
      <c r="O3852" t="b">
        <v>0</v>
      </c>
      <c r="P3852" t="s">
        <v>8271</v>
      </c>
      <c r="Q3852" s="5">
        <f t="shared" si="242"/>
        <v>3.7999999999999999E-2</v>
      </c>
      <c r="R3852" s="6">
        <f t="shared" si="243"/>
        <v>9.5</v>
      </c>
      <c r="S3852" t="s">
        <v>8317</v>
      </c>
      <c r="T3852" t="s">
        <v>8318</v>
      </c>
    </row>
    <row r="3853" spans="1:20" ht="43.2" x14ac:dyDescent="0.3">
      <c r="A3853">
        <v>3851</v>
      </c>
      <c r="B3853" s="3" t="s">
        <v>3848</v>
      </c>
      <c r="C3853" s="3" t="s">
        <v>7960</v>
      </c>
      <c r="D3853">
        <v>2500</v>
      </c>
      <c r="E3853">
        <v>852</v>
      </c>
      <c r="F3853" t="s">
        <v>8221</v>
      </c>
      <c r="G3853" t="s">
        <v>8225</v>
      </c>
      <c r="H3853" t="s">
        <v>8247</v>
      </c>
      <c r="I3853">
        <v>1437129179</v>
      </c>
      <c r="J3853" s="10">
        <f t="shared" si="240"/>
        <v>42202.439571759256</v>
      </c>
      <c r="K3853">
        <v>1434537179</v>
      </c>
      <c r="L3853" s="10">
        <f t="shared" si="241"/>
        <v>42172.439571759256</v>
      </c>
      <c r="M3853" t="b">
        <v>1</v>
      </c>
      <c r="N3853">
        <v>24</v>
      </c>
      <c r="O3853" t="b">
        <v>0</v>
      </c>
      <c r="P3853" t="s">
        <v>8271</v>
      </c>
      <c r="Q3853" s="5">
        <f t="shared" si="242"/>
        <v>0.34079999999999999</v>
      </c>
      <c r="R3853" s="6">
        <f t="shared" si="243"/>
        <v>35.5</v>
      </c>
      <c r="S3853" t="s">
        <v>8317</v>
      </c>
      <c r="T3853" t="s">
        <v>8318</v>
      </c>
    </row>
    <row r="3854" spans="1:20" ht="43.2" x14ac:dyDescent="0.3">
      <c r="A3854">
        <v>3852</v>
      </c>
      <c r="B3854" s="3" t="s">
        <v>3849</v>
      </c>
      <c r="C3854" s="3" t="s">
        <v>7961</v>
      </c>
      <c r="D3854">
        <v>10000</v>
      </c>
      <c r="E3854">
        <v>20</v>
      </c>
      <c r="F3854" t="s">
        <v>8221</v>
      </c>
      <c r="G3854" t="s">
        <v>8224</v>
      </c>
      <c r="H3854" t="s">
        <v>8246</v>
      </c>
      <c r="I3854">
        <v>1427427276</v>
      </c>
      <c r="J3854" s="10">
        <f t="shared" si="240"/>
        <v>42090.149027777778</v>
      </c>
      <c r="K3854">
        <v>1425270876</v>
      </c>
      <c r="L3854" s="10">
        <f t="shared" si="241"/>
        <v>42065.190694444449</v>
      </c>
      <c r="M3854" t="b">
        <v>0</v>
      </c>
      <c r="N3854">
        <v>2</v>
      </c>
      <c r="O3854" t="b">
        <v>0</v>
      </c>
      <c r="P3854" t="s">
        <v>8271</v>
      </c>
      <c r="Q3854" s="5">
        <f t="shared" si="242"/>
        <v>2E-3</v>
      </c>
      <c r="R3854" s="6">
        <f t="shared" si="243"/>
        <v>10</v>
      </c>
      <c r="S3854" t="s">
        <v>8317</v>
      </c>
      <c r="T3854" t="s">
        <v>8318</v>
      </c>
    </row>
    <row r="3855" spans="1:20" ht="43.2" x14ac:dyDescent="0.3">
      <c r="A3855">
        <v>3853</v>
      </c>
      <c r="B3855" s="3" t="s">
        <v>3850</v>
      </c>
      <c r="C3855" s="3" t="s">
        <v>7962</v>
      </c>
      <c r="D3855">
        <v>100000</v>
      </c>
      <c r="E3855">
        <v>26</v>
      </c>
      <c r="F3855" t="s">
        <v>8221</v>
      </c>
      <c r="G3855" t="s">
        <v>8224</v>
      </c>
      <c r="H3855" t="s">
        <v>8246</v>
      </c>
      <c r="I3855">
        <v>1409602178</v>
      </c>
      <c r="J3855" s="10">
        <f t="shared" si="240"/>
        <v>41883.84002314815</v>
      </c>
      <c r="K3855">
        <v>1406578178</v>
      </c>
      <c r="L3855" s="10">
        <f t="shared" si="241"/>
        <v>41848.84002314815</v>
      </c>
      <c r="M3855" t="b">
        <v>0</v>
      </c>
      <c r="N3855">
        <v>2</v>
      </c>
      <c r="O3855" t="b">
        <v>0</v>
      </c>
      <c r="P3855" t="s">
        <v>8271</v>
      </c>
      <c r="Q3855" s="5">
        <f t="shared" si="242"/>
        <v>2.5999999999999998E-4</v>
      </c>
      <c r="R3855" s="6">
        <f t="shared" si="243"/>
        <v>13</v>
      </c>
      <c r="S3855" t="s">
        <v>8317</v>
      </c>
      <c r="T3855" t="s">
        <v>8318</v>
      </c>
    </row>
    <row r="3856" spans="1:20" ht="28.8" x14ac:dyDescent="0.3">
      <c r="A3856">
        <v>3854</v>
      </c>
      <c r="B3856" s="3" t="s">
        <v>3851</v>
      </c>
      <c r="C3856" s="3" t="s">
        <v>7963</v>
      </c>
      <c r="D3856">
        <v>11000</v>
      </c>
      <c r="E3856">
        <v>1788</v>
      </c>
      <c r="F3856" t="s">
        <v>8221</v>
      </c>
      <c r="G3856" t="s">
        <v>8224</v>
      </c>
      <c r="H3856" t="s">
        <v>8246</v>
      </c>
      <c r="I3856">
        <v>1431206058</v>
      </c>
      <c r="J3856" s="10">
        <f t="shared" si="240"/>
        <v>42133.884930555556</v>
      </c>
      <c r="K3856">
        <v>1428614058</v>
      </c>
      <c r="L3856" s="10">
        <f t="shared" si="241"/>
        <v>42103.884930555556</v>
      </c>
      <c r="M3856" t="b">
        <v>0</v>
      </c>
      <c r="N3856">
        <v>20</v>
      </c>
      <c r="O3856" t="b">
        <v>0</v>
      </c>
      <c r="P3856" t="s">
        <v>8271</v>
      </c>
      <c r="Q3856" s="5">
        <f t="shared" si="242"/>
        <v>0.16254545454545455</v>
      </c>
      <c r="R3856" s="6">
        <f t="shared" si="243"/>
        <v>89.4</v>
      </c>
      <c r="S3856" t="s">
        <v>8317</v>
      </c>
      <c r="T3856" t="s">
        <v>8318</v>
      </c>
    </row>
    <row r="3857" spans="1:20" ht="57.6" x14ac:dyDescent="0.3">
      <c r="A3857">
        <v>3855</v>
      </c>
      <c r="B3857" s="3" t="s">
        <v>3852</v>
      </c>
      <c r="C3857" s="3" t="s">
        <v>7964</v>
      </c>
      <c r="D3857">
        <v>1000</v>
      </c>
      <c r="E3857">
        <v>25</v>
      </c>
      <c r="F3857" t="s">
        <v>8221</v>
      </c>
      <c r="G3857" t="s">
        <v>8224</v>
      </c>
      <c r="H3857" t="s">
        <v>8246</v>
      </c>
      <c r="I3857">
        <v>1427408271</v>
      </c>
      <c r="J3857" s="10">
        <f t="shared" si="240"/>
        <v>42089.929062499999</v>
      </c>
      <c r="K3857">
        <v>1424819871</v>
      </c>
      <c r="L3857" s="10">
        <f t="shared" si="241"/>
        <v>42059.970729166671</v>
      </c>
      <c r="M3857" t="b">
        <v>0</v>
      </c>
      <c r="N3857">
        <v>1</v>
      </c>
      <c r="O3857" t="b">
        <v>0</v>
      </c>
      <c r="P3857" t="s">
        <v>8271</v>
      </c>
      <c r="Q3857" s="5">
        <f t="shared" si="242"/>
        <v>2.5000000000000001E-2</v>
      </c>
      <c r="R3857" s="6">
        <f t="shared" si="243"/>
        <v>25</v>
      </c>
      <c r="S3857" t="s">
        <v>8317</v>
      </c>
      <c r="T3857" t="s">
        <v>8318</v>
      </c>
    </row>
    <row r="3858" spans="1:20" ht="57.6" x14ac:dyDescent="0.3">
      <c r="A3858">
        <v>3856</v>
      </c>
      <c r="B3858" s="3" t="s">
        <v>3853</v>
      </c>
      <c r="C3858" s="3" t="s">
        <v>7965</v>
      </c>
      <c r="D3858">
        <v>5000</v>
      </c>
      <c r="E3858">
        <v>1</v>
      </c>
      <c r="F3858" t="s">
        <v>8221</v>
      </c>
      <c r="G3858" t="s">
        <v>8224</v>
      </c>
      <c r="H3858" t="s">
        <v>8246</v>
      </c>
      <c r="I3858">
        <v>1425833403</v>
      </c>
      <c r="J3858" s="10">
        <f t="shared" si="240"/>
        <v>42071.701423611114</v>
      </c>
      <c r="K3858">
        <v>1423245003</v>
      </c>
      <c r="L3858" s="10">
        <f t="shared" si="241"/>
        <v>42041.743090277778</v>
      </c>
      <c r="M3858" t="b">
        <v>0</v>
      </c>
      <c r="N3858">
        <v>1</v>
      </c>
      <c r="O3858" t="b">
        <v>0</v>
      </c>
      <c r="P3858" t="s">
        <v>8271</v>
      </c>
      <c r="Q3858" s="5">
        <f t="shared" si="242"/>
        <v>2.0000000000000001E-4</v>
      </c>
      <c r="R3858" s="6">
        <f t="shared" si="243"/>
        <v>1</v>
      </c>
      <c r="S3858" t="s">
        <v>8317</v>
      </c>
      <c r="T3858" t="s">
        <v>8318</v>
      </c>
    </row>
    <row r="3859" spans="1:20" ht="43.2" x14ac:dyDescent="0.3">
      <c r="A3859">
        <v>3857</v>
      </c>
      <c r="B3859" s="3" t="s">
        <v>3854</v>
      </c>
      <c r="C3859" s="3" t="s">
        <v>7966</v>
      </c>
      <c r="D3859">
        <v>5000</v>
      </c>
      <c r="E3859">
        <v>260</v>
      </c>
      <c r="F3859" t="s">
        <v>8221</v>
      </c>
      <c r="G3859" t="s">
        <v>8224</v>
      </c>
      <c r="H3859" t="s">
        <v>8246</v>
      </c>
      <c r="I3859">
        <v>1406913120</v>
      </c>
      <c r="J3859" s="10">
        <f t="shared" si="240"/>
        <v>41852.716666666667</v>
      </c>
      <c r="K3859">
        <v>1404927690</v>
      </c>
      <c r="L3859" s="10">
        <f t="shared" si="241"/>
        <v>41829.73715277778</v>
      </c>
      <c r="M3859" t="b">
        <v>0</v>
      </c>
      <c r="N3859">
        <v>4</v>
      </c>
      <c r="O3859" t="b">
        <v>0</v>
      </c>
      <c r="P3859" t="s">
        <v>8271</v>
      </c>
      <c r="Q3859" s="5">
        <f t="shared" si="242"/>
        <v>5.1999999999999998E-2</v>
      </c>
      <c r="R3859" s="6">
        <f t="shared" si="243"/>
        <v>65</v>
      </c>
      <c r="S3859" t="s">
        <v>8317</v>
      </c>
      <c r="T3859" t="s">
        <v>8318</v>
      </c>
    </row>
    <row r="3860" spans="1:20" ht="57.6" x14ac:dyDescent="0.3">
      <c r="A3860">
        <v>3858</v>
      </c>
      <c r="B3860" s="3" t="s">
        <v>3855</v>
      </c>
      <c r="C3860" s="3" t="s">
        <v>7967</v>
      </c>
      <c r="D3860">
        <v>500</v>
      </c>
      <c r="E3860">
        <v>10</v>
      </c>
      <c r="F3860" t="s">
        <v>8221</v>
      </c>
      <c r="G3860" t="s">
        <v>8225</v>
      </c>
      <c r="H3860" t="s">
        <v>8247</v>
      </c>
      <c r="I3860">
        <v>1432328400</v>
      </c>
      <c r="J3860" s="10">
        <f t="shared" si="240"/>
        <v>42146.875</v>
      </c>
      <c r="K3860">
        <v>1430734844</v>
      </c>
      <c r="L3860" s="10">
        <f t="shared" si="241"/>
        <v>42128.431064814817</v>
      </c>
      <c r="M3860" t="b">
        <v>0</v>
      </c>
      <c r="N3860">
        <v>1</v>
      </c>
      <c r="O3860" t="b">
        <v>0</v>
      </c>
      <c r="P3860" t="s">
        <v>8271</v>
      </c>
      <c r="Q3860" s="5">
        <f t="shared" si="242"/>
        <v>0.02</v>
      </c>
      <c r="R3860" s="6">
        <f t="shared" si="243"/>
        <v>10</v>
      </c>
      <c r="S3860" t="s">
        <v>8317</v>
      </c>
      <c r="T3860" t="s">
        <v>8318</v>
      </c>
    </row>
    <row r="3861" spans="1:20" ht="43.2" x14ac:dyDescent="0.3">
      <c r="A3861">
        <v>3859</v>
      </c>
      <c r="B3861" s="3" t="s">
        <v>3856</v>
      </c>
      <c r="C3861" s="3" t="s">
        <v>7968</v>
      </c>
      <c r="D3861">
        <v>2500</v>
      </c>
      <c r="E3861">
        <v>1</v>
      </c>
      <c r="F3861" t="s">
        <v>8221</v>
      </c>
      <c r="G3861" t="s">
        <v>8224</v>
      </c>
      <c r="H3861" t="s">
        <v>8246</v>
      </c>
      <c r="I3861">
        <v>1403730000</v>
      </c>
      <c r="J3861" s="10">
        <f t="shared" si="240"/>
        <v>41815.875</v>
      </c>
      <c r="K3861">
        <v>1401485207</v>
      </c>
      <c r="L3861" s="10">
        <f t="shared" si="241"/>
        <v>41789.893599537041</v>
      </c>
      <c r="M3861" t="b">
        <v>0</v>
      </c>
      <c r="N3861">
        <v>1</v>
      </c>
      <c r="O3861" t="b">
        <v>0</v>
      </c>
      <c r="P3861" t="s">
        <v>8271</v>
      </c>
      <c r="Q3861" s="5">
        <f t="shared" si="242"/>
        <v>4.0000000000000002E-4</v>
      </c>
      <c r="R3861" s="6">
        <f t="shared" si="243"/>
        <v>1</v>
      </c>
      <c r="S3861" t="s">
        <v>8317</v>
      </c>
      <c r="T3861" t="s">
        <v>8318</v>
      </c>
    </row>
    <row r="3862" spans="1:20" ht="43.2" x14ac:dyDescent="0.3">
      <c r="A3862">
        <v>3860</v>
      </c>
      <c r="B3862" s="3" t="s">
        <v>3857</v>
      </c>
      <c r="C3862" s="3" t="s">
        <v>7969</v>
      </c>
      <c r="D3862">
        <v>6000</v>
      </c>
      <c r="E3862">
        <v>1060</v>
      </c>
      <c r="F3862" t="s">
        <v>8221</v>
      </c>
      <c r="G3862" t="s">
        <v>8224</v>
      </c>
      <c r="H3862" t="s">
        <v>8246</v>
      </c>
      <c r="I3862">
        <v>1407858710</v>
      </c>
      <c r="J3862" s="10">
        <f t="shared" si="240"/>
        <v>41863.660995370366</v>
      </c>
      <c r="K3862">
        <v>1405266710</v>
      </c>
      <c r="L3862" s="10">
        <f t="shared" si="241"/>
        <v>41833.660995370366</v>
      </c>
      <c r="M3862" t="b">
        <v>0</v>
      </c>
      <c r="N3862">
        <v>13</v>
      </c>
      <c r="O3862" t="b">
        <v>0</v>
      </c>
      <c r="P3862" t="s">
        <v>8271</v>
      </c>
      <c r="Q3862" s="5">
        <f t="shared" si="242"/>
        <v>0.17666666666666667</v>
      </c>
      <c r="R3862" s="6">
        <f t="shared" si="243"/>
        <v>81.538461538461533</v>
      </c>
      <c r="S3862" t="s">
        <v>8317</v>
      </c>
      <c r="T3862" t="s">
        <v>8318</v>
      </c>
    </row>
    <row r="3863" spans="1:20" x14ac:dyDescent="0.3">
      <c r="A3863">
        <v>3861</v>
      </c>
      <c r="B3863" s="3" t="s">
        <v>3858</v>
      </c>
      <c r="C3863" s="3" t="s">
        <v>7970</v>
      </c>
      <c r="D3863">
        <v>2000</v>
      </c>
      <c r="E3863">
        <v>100</v>
      </c>
      <c r="F3863" t="s">
        <v>8221</v>
      </c>
      <c r="G3863" t="s">
        <v>8224</v>
      </c>
      <c r="H3863" t="s">
        <v>8246</v>
      </c>
      <c r="I3863">
        <v>1415828820</v>
      </c>
      <c r="J3863" s="10">
        <f t="shared" si="240"/>
        <v>41955.907638888893</v>
      </c>
      <c r="K3863">
        <v>1412258977</v>
      </c>
      <c r="L3863" s="10">
        <f t="shared" si="241"/>
        <v>41914.590011574073</v>
      </c>
      <c r="M3863" t="b">
        <v>0</v>
      </c>
      <c r="N3863">
        <v>1</v>
      </c>
      <c r="O3863" t="b">
        <v>0</v>
      </c>
      <c r="P3863" t="s">
        <v>8271</v>
      </c>
      <c r="Q3863" s="5">
        <f t="shared" si="242"/>
        <v>0.05</v>
      </c>
      <c r="R3863" s="6">
        <f t="shared" si="243"/>
        <v>100</v>
      </c>
      <c r="S3863" t="s">
        <v>8317</v>
      </c>
      <c r="T3863" t="s">
        <v>8318</v>
      </c>
    </row>
    <row r="3864" spans="1:20" ht="28.8" x14ac:dyDescent="0.3">
      <c r="A3864">
        <v>3862</v>
      </c>
      <c r="B3864" s="3" t="s">
        <v>3859</v>
      </c>
      <c r="C3864" s="3" t="s">
        <v>7971</v>
      </c>
      <c r="D3864">
        <v>7500</v>
      </c>
      <c r="E3864">
        <v>1</v>
      </c>
      <c r="F3864" t="s">
        <v>8221</v>
      </c>
      <c r="G3864" t="s">
        <v>8224</v>
      </c>
      <c r="H3864" t="s">
        <v>8246</v>
      </c>
      <c r="I3864">
        <v>1473699540</v>
      </c>
      <c r="J3864" s="10">
        <f t="shared" si="240"/>
        <v>42625.707638888889</v>
      </c>
      <c r="K3864">
        <v>1472451356</v>
      </c>
      <c r="L3864" s="10">
        <f t="shared" si="241"/>
        <v>42611.261064814811</v>
      </c>
      <c r="M3864" t="b">
        <v>0</v>
      </c>
      <c r="N3864">
        <v>1</v>
      </c>
      <c r="O3864" t="b">
        <v>0</v>
      </c>
      <c r="P3864" t="s">
        <v>8271</v>
      </c>
      <c r="Q3864" s="5">
        <f t="shared" si="242"/>
        <v>1.3333333333333334E-4</v>
      </c>
      <c r="R3864" s="6">
        <f t="shared" si="243"/>
        <v>1</v>
      </c>
      <c r="S3864" t="s">
        <v>8317</v>
      </c>
      <c r="T3864" t="s">
        <v>8318</v>
      </c>
    </row>
    <row r="3865" spans="1:20" ht="43.2" x14ac:dyDescent="0.3">
      <c r="A3865">
        <v>3863</v>
      </c>
      <c r="B3865" s="3" t="s">
        <v>3860</v>
      </c>
      <c r="C3865" s="3" t="s">
        <v>7972</v>
      </c>
      <c r="D3865">
        <v>6000</v>
      </c>
      <c r="E3865">
        <v>0</v>
      </c>
      <c r="F3865" t="s">
        <v>8221</v>
      </c>
      <c r="G3865" t="s">
        <v>8224</v>
      </c>
      <c r="H3865" t="s">
        <v>8246</v>
      </c>
      <c r="I3865">
        <v>1446739905</v>
      </c>
      <c r="J3865" s="10">
        <f t="shared" si="240"/>
        <v>42313.674826388888</v>
      </c>
      <c r="K3865">
        <v>1441552305</v>
      </c>
      <c r="L3865" s="10">
        <f t="shared" si="241"/>
        <v>42253.633159722223</v>
      </c>
      <c r="M3865" t="b">
        <v>0</v>
      </c>
      <c r="N3865">
        <v>0</v>
      </c>
      <c r="O3865" t="b">
        <v>0</v>
      </c>
      <c r="P3865" t="s">
        <v>8271</v>
      </c>
      <c r="Q3865" s="5">
        <f t="shared" si="242"/>
        <v>0</v>
      </c>
      <c r="R3865" s="6" t="e">
        <f t="shared" si="243"/>
        <v>#DIV/0!</v>
      </c>
      <c r="S3865" t="s">
        <v>8317</v>
      </c>
      <c r="T3865" t="s">
        <v>8318</v>
      </c>
    </row>
    <row r="3866" spans="1:20" ht="43.2" x14ac:dyDescent="0.3">
      <c r="A3866">
        <v>3864</v>
      </c>
      <c r="B3866" s="3" t="s">
        <v>3861</v>
      </c>
      <c r="C3866" s="3" t="s">
        <v>7973</v>
      </c>
      <c r="D3866">
        <v>5000</v>
      </c>
      <c r="E3866">
        <v>60</v>
      </c>
      <c r="F3866" t="s">
        <v>8221</v>
      </c>
      <c r="G3866" t="s">
        <v>8224</v>
      </c>
      <c r="H3866" t="s">
        <v>8246</v>
      </c>
      <c r="I3866">
        <v>1447799054</v>
      </c>
      <c r="J3866" s="10">
        <f t="shared" si="240"/>
        <v>42325.933495370366</v>
      </c>
      <c r="K3866">
        <v>1445203454</v>
      </c>
      <c r="L3866" s="10">
        <f t="shared" si="241"/>
        <v>42295.891828703709</v>
      </c>
      <c r="M3866" t="b">
        <v>0</v>
      </c>
      <c r="N3866">
        <v>3</v>
      </c>
      <c r="O3866" t="b">
        <v>0</v>
      </c>
      <c r="P3866" t="s">
        <v>8271</v>
      </c>
      <c r="Q3866" s="5">
        <f t="shared" si="242"/>
        <v>1.2E-2</v>
      </c>
      <c r="R3866" s="6">
        <f t="shared" si="243"/>
        <v>20</v>
      </c>
      <c r="S3866" t="s">
        <v>8317</v>
      </c>
      <c r="T3866" t="s">
        <v>8318</v>
      </c>
    </row>
    <row r="3867" spans="1:20" ht="43.2" x14ac:dyDescent="0.3">
      <c r="A3867">
        <v>3865</v>
      </c>
      <c r="B3867" s="3" t="s">
        <v>3862</v>
      </c>
      <c r="C3867" s="3" t="s">
        <v>7974</v>
      </c>
      <c r="D3867">
        <v>2413</v>
      </c>
      <c r="E3867">
        <v>650</v>
      </c>
      <c r="F3867" t="s">
        <v>8221</v>
      </c>
      <c r="G3867" t="s">
        <v>8229</v>
      </c>
      <c r="H3867" t="s">
        <v>8251</v>
      </c>
      <c r="I3867">
        <v>1409376600</v>
      </c>
      <c r="J3867" s="10">
        <f t="shared" si="240"/>
        <v>41881.229166666664</v>
      </c>
      <c r="K3867">
        <v>1405957098</v>
      </c>
      <c r="L3867" s="10">
        <f t="shared" si="241"/>
        <v>41841.651597222226</v>
      </c>
      <c r="M3867" t="b">
        <v>0</v>
      </c>
      <c r="N3867">
        <v>14</v>
      </c>
      <c r="O3867" t="b">
        <v>0</v>
      </c>
      <c r="P3867" t="s">
        <v>8271</v>
      </c>
      <c r="Q3867" s="5">
        <f t="shared" si="242"/>
        <v>0.26937422295897223</v>
      </c>
      <c r="R3867" s="6">
        <f t="shared" si="243"/>
        <v>46.428571428571431</v>
      </c>
      <c r="S3867" t="s">
        <v>8317</v>
      </c>
      <c r="T3867" t="s">
        <v>8318</v>
      </c>
    </row>
    <row r="3868" spans="1:20" ht="28.8" x14ac:dyDescent="0.3">
      <c r="A3868">
        <v>3866</v>
      </c>
      <c r="B3868" s="3" t="s">
        <v>3863</v>
      </c>
      <c r="C3868" s="3" t="s">
        <v>7975</v>
      </c>
      <c r="D3868">
        <v>2000</v>
      </c>
      <c r="E3868">
        <v>11</v>
      </c>
      <c r="F3868" t="s">
        <v>8221</v>
      </c>
      <c r="G3868" t="s">
        <v>8224</v>
      </c>
      <c r="H3868" t="s">
        <v>8246</v>
      </c>
      <c r="I3868">
        <v>1458703740</v>
      </c>
      <c r="J3868" s="10">
        <f t="shared" si="240"/>
        <v>42452.145138888889</v>
      </c>
      <c r="K3868">
        <v>1454453021</v>
      </c>
      <c r="L3868" s="10">
        <f t="shared" si="241"/>
        <v>42402.947002314817</v>
      </c>
      <c r="M3868" t="b">
        <v>0</v>
      </c>
      <c r="N3868">
        <v>2</v>
      </c>
      <c r="O3868" t="b">
        <v>0</v>
      </c>
      <c r="P3868" t="s">
        <v>8271</v>
      </c>
      <c r="Q3868" s="5">
        <f t="shared" si="242"/>
        <v>5.4999999999999997E-3</v>
      </c>
      <c r="R3868" s="6">
        <f t="shared" si="243"/>
        <v>5.5</v>
      </c>
      <c r="S3868" t="s">
        <v>8317</v>
      </c>
      <c r="T3868" t="s">
        <v>8318</v>
      </c>
    </row>
    <row r="3869" spans="1:20" ht="43.2" x14ac:dyDescent="0.3">
      <c r="A3869">
        <v>3867</v>
      </c>
      <c r="B3869" s="3" t="s">
        <v>3864</v>
      </c>
      <c r="C3869" s="3" t="s">
        <v>7976</v>
      </c>
      <c r="D3869">
        <v>2000</v>
      </c>
      <c r="E3869">
        <v>251</v>
      </c>
      <c r="F3869" t="s">
        <v>8221</v>
      </c>
      <c r="G3869" t="s">
        <v>8224</v>
      </c>
      <c r="H3869" t="s">
        <v>8246</v>
      </c>
      <c r="I3869">
        <v>1466278339</v>
      </c>
      <c r="J3869" s="10">
        <f t="shared" si="240"/>
        <v>42539.814108796301</v>
      </c>
      <c r="K3869">
        <v>1463686339</v>
      </c>
      <c r="L3869" s="10">
        <f t="shared" si="241"/>
        <v>42509.814108796301</v>
      </c>
      <c r="M3869" t="b">
        <v>0</v>
      </c>
      <c r="N3869">
        <v>5</v>
      </c>
      <c r="O3869" t="b">
        <v>0</v>
      </c>
      <c r="P3869" t="s">
        <v>8271</v>
      </c>
      <c r="Q3869" s="5">
        <f t="shared" si="242"/>
        <v>0.1255</v>
      </c>
      <c r="R3869" s="6">
        <f t="shared" si="243"/>
        <v>50.2</v>
      </c>
      <c r="S3869" t="s">
        <v>8317</v>
      </c>
      <c r="T3869" t="s">
        <v>8318</v>
      </c>
    </row>
    <row r="3870" spans="1:20" x14ac:dyDescent="0.3">
      <c r="A3870">
        <v>3868</v>
      </c>
      <c r="B3870" s="3" t="s">
        <v>3865</v>
      </c>
      <c r="C3870" s="3" t="s">
        <v>7977</v>
      </c>
      <c r="D3870">
        <v>5000</v>
      </c>
      <c r="E3870">
        <v>10</v>
      </c>
      <c r="F3870" t="s">
        <v>8220</v>
      </c>
      <c r="G3870" t="s">
        <v>8225</v>
      </c>
      <c r="H3870" t="s">
        <v>8247</v>
      </c>
      <c r="I3870">
        <v>1410191405</v>
      </c>
      <c r="J3870" s="10">
        <f t="shared" si="240"/>
        <v>41890.659780092588</v>
      </c>
      <c r="K3870">
        <v>1408031405</v>
      </c>
      <c r="L3870" s="10">
        <f t="shared" si="241"/>
        <v>41865.659780092588</v>
      </c>
      <c r="M3870" t="b">
        <v>0</v>
      </c>
      <c r="N3870">
        <v>1</v>
      </c>
      <c r="O3870" t="b">
        <v>0</v>
      </c>
      <c r="P3870" t="s">
        <v>8305</v>
      </c>
      <c r="Q3870" s="5">
        <f t="shared" si="242"/>
        <v>2E-3</v>
      </c>
      <c r="R3870" s="6">
        <f t="shared" si="243"/>
        <v>10</v>
      </c>
      <c r="S3870" t="s">
        <v>8317</v>
      </c>
      <c r="T3870" t="s">
        <v>8359</v>
      </c>
    </row>
    <row r="3871" spans="1:20" ht="28.8" x14ac:dyDescent="0.3">
      <c r="A3871">
        <v>3869</v>
      </c>
      <c r="B3871" s="3" t="s">
        <v>3866</v>
      </c>
      <c r="C3871" s="3" t="s">
        <v>7978</v>
      </c>
      <c r="D3871">
        <v>13111</v>
      </c>
      <c r="E3871">
        <v>452</v>
      </c>
      <c r="F3871" t="s">
        <v>8220</v>
      </c>
      <c r="G3871" t="s">
        <v>8224</v>
      </c>
      <c r="H3871" t="s">
        <v>8246</v>
      </c>
      <c r="I3871">
        <v>1426302660</v>
      </c>
      <c r="J3871" s="10">
        <f t="shared" si="240"/>
        <v>42077.132638888885</v>
      </c>
      <c r="K3871">
        <v>1423761792</v>
      </c>
      <c r="L3871" s="10">
        <f t="shared" si="241"/>
        <v>42047.724444444444</v>
      </c>
      <c r="M3871" t="b">
        <v>0</v>
      </c>
      <c r="N3871">
        <v>15</v>
      </c>
      <c r="O3871" t="b">
        <v>0</v>
      </c>
      <c r="P3871" t="s">
        <v>8305</v>
      </c>
      <c r="Q3871" s="5">
        <f t="shared" si="242"/>
        <v>3.44748684310884E-2</v>
      </c>
      <c r="R3871" s="6">
        <f t="shared" si="243"/>
        <v>30.133333333333333</v>
      </c>
      <c r="S3871" t="s">
        <v>8317</v>
      </c>
      <c r="T3871" t="s">
        <v>8359</v>
      </c>
    </row>
    <row r="3872" spans="1:20" ht="57.6" x14ac:dyDescent="0.3">
      <c r="A3872">
        <v>3870</v>
      </c>
      <c r="B3872" s="3" t="s">
        <v>3867</v>
      </c>
      <c r="C3872" s="3" t="s">
        <v>7979</v>
      </c>
      <c r="D3872">
        <v>10000</v>
      </c>
      <c r="E3872">
        <v>1500</v>
      </c>
      <c r="F3872" t="s">
        <v>8220</v>
      </c>
      <c r="G3872" t="s">
        <v>8224</v>
      </c>
      <c r="H3872" t="s">
        <v>8246</v>
      </c>
      <c r="I3872">
        <v>1404360478</v>
      </c>
      <c r="J3872" s="10">
        <f t="shared" si="240"/>
        <v>41823.17219907407</v>
      </c>
      <c r="K3872">
        <v>1401768478</v>
      </c>
      <c r="L3872" s="10">
        <f t="shared" si="241"/>
        <v>41793.17219907407</v>
      </c>
      <c r="M3872" t="b">
        <v>0</v>
      </c>
      <c r="N3872">
        <v>10</v>
      </c>
      <c r="O3872" t="b">
        <v>0</v>
      </c>
      <c r="P3872" t="s">
        <v>8305</v>
      </c>
      <c r="Q3872" s="5">
        <f t="shared" si="242"/>
        <v>0.15</v>
      </c>
      <c r="R3872" s="6">
        <f t="shared" si="243"/>
        <v>150</v>
      </c>
      <c r="S3872" t="s">
        <v>8317</v>
      </c>
      <c r="T3872" t="s">
        <v>8359</v>
      </c>
    </row>
    <row r="3873" spans="1:20" ht="28.8" x14ac:dyDescent="0.3">
      <c r="A3873">
        <v>3871</v>
      </c>
      <c r="B3873" s="3" t="s">
        <v>3868</v>
      </c>
      <c r="C3873" s="3" t="s">
        <v>7980</v>
      </c>
      <c r="D3873">
        <v>1500</v>
      </c>
      <c r="E3873">
        <v>40</v>
      </c>
      <c r="F3873" t="s">
        <v>8220</v>
      </c>
      <c r="G3873" t="s">
        <v>8224</v>
      </c>
      <c r="H3873" t="s">
        <v>8246</v>
      </c>
      <c r="I3873">
        <v>1490809450</v>
      </c>
      <c r="J3873" s="10">
        <f t="shared" si="240"/>
        <v>42823.739004629635</v>
      </c>
      <c r="K3873">
        <v>1485629050</v>
      </c>
      <c r="L3873" s="10">
        <f t="shared" si="241"/>
        <v>42763.780671296292</v>
      </c>
      <c r="M3873" t="b">
        <v>0</v>
      </c>
      <c r="N3873">
        <v>3</v>
      </c>
      <c r="O3873" t="b">
        <v>0</v>
      </c>
      <c r="P3873" t="s">
        <v>8305</v>
      </c>
      <c r="Q3873" s="5">
        <f t="shared" si="242"/>
        <v>2.6666666666666668E-2</v>
      </c>
      <c r="R3873" s="6">
        <f t="shared" si="243"/>
        <v>13.333333333333334</v>
      </c>
      <c r="S3873" t="s">
        <v>8317</v>
      </c>
      <c r="T3873" t="s">
        <v>8359</v>
      </c>
    </row>
    <row r="3874" spans="1:20" ht="43.2" x14ac:dyDescent="0.3">
      <c r="A3874">
        <v>3872</v>
      </c>
      <c r="B3874" s="3" t="s">
        <v>3869</v>
      </c>
      <c r="C3874" s="3" t="s">
        <v>7981</v>
      </c>
      <c r="D3874">
        <v>15000</v>
      </c>
      <c r="E3874">
        <v>0</v>
      </c>
      <c r="F3874" t="s">
        <v>8220</v>
      </c>
      <c r="G3874" t="s">
        <v>8224</v>
      </c>
      <c r="H3874" t="s">
        <v>8246</v>
      </c>
      <c r="I3874">
        <v>1439522996</v>
      </c>
      <c r="J3874" s="10">
        <f t="shared" si="240"/>
        <v>42230.145787037036</v>
      </c>
      <c r="K3874">
        <v>1435202996</v>
      </c>
      <c r="L3874" s="10">
        <f t="shared" si="241"/>
        <v>42180.145787037036</v>
      </c>
      <c r="M3874" t="b">
        <v>0</v>
      </c>
      <c r="N3874">
        <v>0</v>
      </c>
      <c r="O3874" t="b">
        <v>0</v>
      </c>
      <c r="P3874" t="s">
        <v>8305</v>
      </c>
      <c r="Q3874" s="5">
        <f t="shared" si="242"/>
        <v>0</v>
      </c>
      <c r="R3874" s="6" t="e">
        <f t="shared" si="243"/>
        <v>#DIV/0!</v>
      </c>
      <c r="S3874" t="s">
        <v>8317</v>
      </c>
      <c r="T3874" t="s">
        <v>8359</v>
      </c>
    </row>
    <row r="3875" spans="1:20" ht="43.2" x14ac:dyDescent="0.3">
      <c r="A3875">
        <v>3873</v>
      </c>
      <c r="B3875" s="3" t="s">
        <v>3870</v>
      </c>
      <c r="C3875" s="3" t="s">
        <v>7982</v>
      </c>
      <c r="D3875">
        <v>5500</v>
      </c>
      <c r="E3875">
        <v>0</v>
      </c>
      <c r="F3875" t="s">
        <v>8220</v>
      </c>
      <c r="G3875" t="s">
        <v>8224</v>
      </c>
      <c r="H3875" t="s">
        <v>8246</v>
      </c>
      <c r="I3875">
        <v>1444322535</v>
      </c>
      <c r="J3875" s="10">
        <f t="shared" si="240"/>
        <v>42285.696006944447</v>
      </c>
      <c r="K3875">
        <v>1441730535</v>
      </c>
      <c r="L3875" s="10">
        <f t="shared" si="241"/>
        <v>42255.696006944447</v>
      </c>
      <c r="M3875" t="b">
        <v>0</v>
      </c>
      <c r="N3875">
        <v>0</v>
      </c>
      <c r="O3875" t="b">
        <v>0</v>
      </c>
      <c r="P3875" t="s">
        <v>8305</v>
      </c>
      <c r="Q3875" s="5">
        <f t="shared" si="242"/>
        <v>0</v>
      </c>
      <c r="R3875" s="6" t="e">
        <f t="shared" si="243"/>
        <v>#DIV/0!</v>
      </c>
      <c r="S3875" t="s">
        <v>8317</v>
      </c>
      <c r="T3875" t="s">
        <v>8359</v>
      </c>
    </row>
    <row r="3876" spans="1:20" ht="57.6" x14ac:dyDescent="0.3">
      <c r="A3876">
        <v>3874</v>
      </c>
      <c r="B3876" s="3" t="s">
        <v>3871</v>
      </c>
      <c r="C3876" s="3" t="s">
        <v>7983</v>
      </c>
      <c r="D3876">
        <v>620</v>
      </c>
      <c r="E3876">
        <v>0</v>
      </c>
      <c r="F3876" t="s">
        <v>8220</v>
      </c>
      <c r="G3876" t="s">
        <v>8228</v>
      </c>
      <c r="H3876" t="s">
        <v>8250</v>
      </c>
      <c r="I3876">
        <v>1422061200</v>
      </c>
      <c r="J3876" s="10">
        <f t="shared" si="240"/>
        <v>42028.041666666672</v>
      </c>
      <c r="K3876">
        <v>1420244622</v>
      </c>
      <c r="L3876" s="10">
        <f t="shared" si="241"/>
        <v>42007.016458333332</v>
      </c>
      <c r="M3876" t="b">
        <v>0</v>
      </c>
      <c r="N3876">
        <v>0</v>
      </c>
      <c r="O3876" t="b">
        <v>0</v>
      </c>
      <c r="P3876" t="s">
        <v>8305</v>
      </c>
      <c r="Q3876" s="5">
        <f t="shared" si="242"/>
        <v>0</v>
      </c>
      <c r="R3876" s="6" t="e">
        <f t="shared" si="243"/>
        <v>#DIV/0!</v>
      </c>
      <c r="S3876" t="s">
        <v>8317</v>
      </c>
      <c r="T3876" t="s">
        <v>8359</v>
      </c>
    </row>
    <row r="3877" spans="1:20" ht="43.2" x14ac:dyDescent="0.3">
      <c r="A3877">
        <v>3875</v>
      </c>
      <c r="B3877" s="3" t="s">
        <v>3872</v>
      </c>
      <c r="C3877" s="3" t="s">
        <v>7984</v>
      </c>
      <c r="D3877">
        <v>30000</v>
      </c>
      <c r="E3877">
        <v>0</v>
      </c>
      <c r="F3877" t="s">
        <v>8220</v>
      </c>
      <c r="G3877" t="s">
        <v>8232</v>
      </c>
      <c r="H3877" t="s">
        <v>8253</v>
      </c>
      <c r="I3877">
        <v>1472896800</v>
      </c>
      <c r="J3877" s="10">
        <f t="shared" si="240"/>
        <v>42616.416666666672</v>
      </c>
      <c r="K3877">
        <v>1472804365</v>
      </c>
      <c r="L3877" s="10">
        <f t="shared" si="241"/>
        <v>42615.346817129626</v>
      </c>
      <c r="M3877" t="b">
        <v>0</v>
      </c>
      <c r="N3877">
        <v>0</v>
      </c>
      <c r="O3877" t="b">
        <v>0</v>
      </c>
      <c r="P3877" t="s">
        <v>8305</v>
      </c>
      <c r="Q3877" s="5">
        <f t="shared" si="242"/>
        <v>0</v>
      </c>
      <c r="R3877" s="6" t="e">
        <f t="shared" si="243"/>
        <v>#DIV/0!</v>
      </c>
      <c r="S3877" t="s">
        <v>8317</v>
      </c>
      <c r="T3877" t="s">
        <v>8359</v>
      </c>
    </row>
    <row r="3878" spans="1:20" ht="57.6" x14ac:dyDescent="0.3">
      <c r="A3878">
        <v>3876</v>
      </c>
      <c r="B3878" s="3" t="s">
        <v>3873</v>
      </c>
      <c r="C3878" s="3" t="s">
        <v>7985</v>
      </c>
      <c r="D3878">
        <v>3900</v>
      </c>
      <c r="E3878">
        <v>2059</v>
      </c>
      <c r="F3878" t="s">
        <v>8220</v>
      </c>
      <c r="G3878" t="s">
        <v>8225</v>
      </c>
      <c r="H3878" t="s">
        <v>8247</v>
      </c>
      <c r="I3878">
        <v>1454425128</v>
      </c>
      <c r="J3878" s="10">
        <f t="shared" si="240"/>
        <v>42402.624166666668</v>
      </c>
      <c r="K3878">
        <v>1451833128</v>
      </c>
      <c r="L3878" s="10">
        <f t="shared" si="241"/>
        <v>42372.624166666668</v>
      </c>
      <c r="M3878" t="b">
        <v>0</v>
      </c>
      <c r="N3878">
        <v>46</v>
      </c>
      <c r="O3878" t="b">
        <v>0</v>
      </c>
      <c r="P3878" t="s">
        <v>8305</v>
      </c>
      <c r="Q3878" s="5">
        <f t="shared" si="242"/>
        <v>0.52794871794871789</v>
      </c>
      <c r="R3878" s="6">
        <f t="shared" si="243"/>
        <v>44.760869565217391</v>
      </c>
      <c r="S3878" t="s">
        <v>8317</v>
      </c>
      <c r="T3878" t="s">
        <v>8359</v>
      </c>
    </row>
    <row r="3879" spans="1:20" ht="43.2" x14ac:dyDescent="0.3">
      <c r="A3879">
        <v>3877</v>
      </c>
      <c r="B3879" s="3" t="s">
        <v>3874</v>
      </c>
      <c r="C3879" s="3" t="s">
        <v>7986</v>
      </c>
      <c r="D3879">
        <v>25000</v>
      </c>
      <c r="E3879">
        <v>1241</v>
      </c>
      <c r="F3879" t="s">
        <v>8220</v>
      </c>
      <c r="G3879" t="s">
        <v>8224</v>
      </c>
      <c r="H3879" t="s">
        <v>8246</v>
      </c>
      <c r="I3879">
        <v>1481213752</v>
      </c>
      <c r="J3879" s="10">
        <f t="shared" si="240"/>
        <v>42712.67768518519</v>
      </c>
      <c r="K3879">
        <v>1478621752</v>
      </c>
      <c r="L3879" s="10">
        <f t="shared" si="241"/>
        <v>42682.67768518519</v>
      </c>
      <c r="M3879" t="b">
        <v>0</v>
      </c>
      <c r="N3879">
        <v>14</v>
      </c>
      <c r="O3879" t="b">
        <v>0</v>
      </c>
      <c r="P3879" t="s">
        <v>8305</v>
      </c>
      <c r="Q3879" s="5">
        <f t="shared" si="242"/>
        <v>4.9639999999999997E-2</v>
      </c>
      <c r="R3879" s="6">
        <f t="shared" si="243"/>
        <v>88.642857142857139</v>
      </c>
      <c r="S3879" t="s">
        <v>8317</v>
      </c>
      <c r="T3879" t="s">
        <v>8359</v>
      </c>
    </row>
    <row r="3880" spans="1:20" ht="43.2" x14ac:dyDescent="0.3">
      <c r="A3880">
        <v>3878</v>
      </c>
      <c r="B3880" s="3" t="s">
        <v>3875</v>
      </c>
      <c r="C3880" s="3" t="s">
        <v>7987</v>
      </c>
      <c r="D3880">
        <v>18000</v>
      </c>
      <c r="E3880">
        <v>10</v>
      </c>
      <c r="F3880" t="s">
        <v>8220</v>
      </c>
      <c r="G3880" t="s">
        <v>8224</v>
      </c>
      <c r="H3880" t="s">
        <v>8246</v>
      </c>
      <c r="I3880">
        <v>1435636740</v>
      </c>
      <c r="J3880" s="10">
        <f t="shared" si="240"/>
        <v>42185.165972222225</v>
      </c>
      <c r="K3880">
        <v>1433014746</v>
      </c>
      <c r="L3880" s="10">
        <f t="shared" si="241"/>
        <v>42154.818819444445</v>
      </c>
      <c r="M3880" t="b">
        <v>0</v>
      </c>
      <c r="N3880">
        <v>1</v>
      </c>
      <c r="O3880" t="b">
        <v>0</v>
      </c>
      <c r="P3880" t="s">
        <v>8305</v>
      </c>
      <c r="Q3880" s="5">
        <f t="shared" si="242"/>
        <v>5.5555555555555556E-4</v>
      </c>
      <c r="R3880" s="6">
        <f t="shared" si="243"/>
        <v>10</v>
      </c>
      <c r="S3880" t="s">
        <v>8317</v>
      </c>
      <c r="T3880" t="s">
        <v>8359</v>
      </c>
    </row>
    <row r="3881" spans="1:20" ht="43.2" x14ac:dyDescent="0.3">
      <c r="A3881">
        <v>3879</v>
      </c>
      <c r="B3881" s="3" t="s">
        <v>3876</v>
      </c>
      <c r="C3881" s="3" t="s">
        <v>7988</v>
      </c>
      <c r="D3881">
        <v>15000</v>
      </c>
      <c r="E3881">
        <v>0</v>
      </c>
      <c r="F3881" t="s">
        <v>8220</v>
      </c>
      <c r="G3881" t="s">
        <v>8225</v>
      </c>
      <c r="H3881" t="s">
        <v>8247</v>
      </c>
      <c r="I3881">
        <v>1422218396</v>
      </c>
      <c r="J3881" s="10">
        <f t="shared" si="240"/>
        <v>42029.861064814817</v>
      </c>
      <c r="K3881">
        <v>1419626396</v>
      </c>
      <c r="L3881" s="10">
        <f t="shared" si="241"/>
        <v>41999.861064814817</v>
      </c>
      <c r="M3881" t="b">
        <v>0</v>
      </c>
      <c r="N3881">
        <v>0</v>
      </c>
      <c r="O3881" t="b">
        <v>0</v>
      </c>
      <c r="P3881" t="s">
        <v>8305</v>
      </c>
      <c r="Q3881" s="5">
        <f t="shared" si="242"/>
        <v>0</v>
      </c>
      <c r="R3881" s="6" t="e">
        <f t="shared" si="243"/>
        <v>#DIV/0!</v>
      </c>
      <c r="S3881" t="s">
        <v>8317</v>
      </c>
      <c r="T3881" t="s">
        <v>8359</v>
      </c>
    </row>
    <row r="3882" spans="1:20" ht="43.2" x14ac:dyDescent="0.3">
      <c r="A3882">
        <v>3880</v>
      </c>
      <c r="B3882" s="3" t="s">
        <v>3877</v>
      </c>
      <c r="C3882" s="3" t="s">
        <v>7989</v>
      </c>
      <c r="D3882">
        <v>7500</v>
      </c>
      <c r="E3882">
        <v>980</v>
      </c>
      <c r="F3882" t="s">
        <v>8220</v>
      </c>
      <c r="G3882" t="s">
        <v>8225</v>
      </c>
      <c r="H3882" t="s">
        <v>8247</v>
      </c>
      <c r="I3882">
        <v>1406761200</v>
      </c>
      <c r="J3882" s="10">
        <f t="shared" si="240"/>
        <v>41850.958333333336</v>
      </c>
      <c r="K3882">
        <v>1403724820</v>
      </c>
      <c r="L3882" s="10">
        <f t="shared" si="241"/>
        <v>41815.815046296295</v>
      </c>
      <c r="M3882" t="b">
        <v>0</v>
      </c>
      <c r="N3882">
        <v>17</v>
      </c>
      <c r="O3882" t="b">
        <v>0</v>
      </c>
      <c r="P3882" t="s">
        <v>8305</v>
      </c>
      <c r="Q3882" s="5">
        <f t="shared" si="242"/>
        <v>0.13066666666666665</v>
      </c>
      <c r="R3882" s="6">
        <f t="shared" si="243"/>
        <v>57.647058823529413</v>
      </c>
      <c r="S3882" t="s">
        <v>8317</v>
      </c>
      <c r="T3882" t="s">
        <v>8359</v>
      </c>
    </row>
    <row r="3883" spans="1:20" ht="28.8" x14ac:dyDescent="0.3">
      <c r="A3883">
        <v>3881</v>
      </c>
      <c r="B3883" s="3" t="s">
        <v>3878</v>
      </c>
      <c r="C3883" s="3" t="s">
        <v>7990</v>
      </c>
      <c r="D3883">
        <v>500</v>
      </c>
      <c r="E3883">
        <v>25</v>
      </c>
      <c r="F3883" t="s">
        <v>8220</v>
      </c>
      <c r="G3883" t="s">
        <v>8224</v>
      </c>
      <c r="H3883" t="s">
        <v>8246</v>
      </c>
      <c r="I3883">
        <v>1487550399</v>
      </c>
      <c r="J3883" s="10">
        <f t="shared" si="240"/>
        <v>42786.018506944441</v>
      </c>
      <c r="K3883">
        <v>1484958399</v>
      </c>
      <c r="L3883" s="10">
        <f t="shared" si="241"/>
        <v>42756.018506944441</v>
      </c>
      <c r="M3883" t="b">
        <v>0</v>
      </c>
      <c r="N3883">
        <v>1</v>
      </c>
      <c r="O3883" t="b">
        <v>0</v>
      </c>
      <c r="P3883" t="s">
        <v>8305</v>
      </c>
      <c r="Q3883" s="5">
        <f t="shared" si="242"/>
        <v>0.05</v>
      </c>
      <c r="R3883" s="6">
        <f t="shared" si="243"/>
        <v>25</v>
      </c>
      <c r="S3883" t="s">
        <v>8317</v>
      </c>
      <c r="T3883" t="s">
        <v>8359</v>
      </c>
    </row>
    <row r="3884" spans="1:20" ht="43.2" x14ac:dyDescent="0.3">
      <c r="A3884">
        <v>3882</v>
      </c>
      <c r="B3884" s="3" t="s">
        <v>3879</v>
      </c>
      <c r="C3884" s="3" t="s">
        <v>7991</v>
      </c>
      <c r="D3884">
        <v>30000</v>
      </c>
      <c r="E3884">
        <v>0</v>
      </c>
      <c r="F3884" t="s">
        <v>8220</v>
      </c>
      <c r="G3884" t="s">
        <v>8226</v>
      </c>
      <c r="H3884" t="s">
        <v>8248</v>
      </c>
      <c r="I3884">
        <v>1454281380</v>
      </c>
      <c r="J3884" s="10">
        <f t="shared" si="240"/>
        <v>42400.960416666669</v>
      </c>
      <c r="K3884">
        <v>1451950570</v>
      </c>
      <c r="L3884" s="10">
        <f t="shared" si="241"/>
        <v>42373.983449074076</v>
      </c>
      <c r="M3884" t="b">
        <v>0</v>
      </c>
      <c r="N3884">
        <v>0</v>
      </c>
      <c r="O3884" t="b">
        <v>0</v>
      </c>
      <c r="P3884" t="s">
        <v>8305</v>
      </c>
      <c r="Q3884" s="5">
        <f t="shared" si="242"/>
        <v>0</v>
      </c>
      <c r="R3884" s="6" t="e">
        <f t="shared" si="243"/>
        <v>#DIV/0!</v>
      </c>
      <c r="S3884" t="s">
        <v>8317</v>
      </c>
      <c r="T3884" t="s">
        <v>8359</v>
      </c>
    </row>
    <row r="3885" spans="1:20" ht="57.6" x14ac:dyDescent="0.3">
      <c r="A3885">
        <v>3883</v>
      </c>
      <c r="B3885" s="3" t="s">
        <v>3880</v>
      </c>
      <c r="C3885" s="3" t="s">
        <v>7992</v>
      </c>
      <c r="D3885">
        <v>15000</v>
      </c>
      <c r="E3885">
        <v>0</v>
      </c>
      <c r="F3885" t="s">
        <v>8220</v>
      </c>
      <c r="G3885" t="s">
        <v>8225</v>
      </c>
      <c r="H3885" t="s">
        <v>8247</v>
      </c>
      <c r="I3885">
        <v>1409668069</v>
      </c>
      <c r="J3885" s="10">
        <f t="shared" si="240"/>
        <v>41884.602650462963</v>
      </c>
      <c r="K3885">
        <v>1407076069</v>
      </c>
      <c r="L3885" s="10">
        <f t="shared" si="241"/>
        <v>41854.602650462963</v>
      </c>
      <c r="M3885" t="b">
        <v>0</v>
      </c>
      <c r="N3885">
        <v>0</v>
      </c>
      <c r="O3885" t="b">
        <v>0</v>
      </c>
      <c r="P3885" t="s">
        <v>8305</v>
      </c>
      <c r="Q3885" s="5">
        <f t="shared" si="242"/>
        <v>0</v>
      </c>
      <c r="R3885" s="6" t="e">
        <f t="shared" si="243"/>
        <v>#DIV/0!</v>
      </c>
      <c r="S3885" t="s">
        <v>8317</v>
      </c>
      <c r="T3885" t="s">
        <v>8359</v>
      </c>
    </row>
    <row r="3886" spans="1:20" ht="43.2" x14ac:dyDescent="0.3">
      <c r="A3886">
        <v>3884</v>
      </c>
      <c r="B3886" s="3" t="s">
        <v>3881</v>
      </c>
      <c r="C3886" s="3" t="s">
        <v>7993</v>
      </c>
      <c r="D3886">
        <v>10000</v>
      </c>
      <c r="E3886">
        <v>0</v>
      </c>
      <c r="F3886" t="s">
        <v>8220</v>
      </c>
      <c r="G3886" t="s">
        <v>8224</v>
      </c>
      <c r="H3886" t="s">
        <v>8246</v>
      </c>
      <c r="I3886">
        <v>1427479192</v>
      </c>
      <c r="J3886" s="10">
        <f t="shared" si="240"/>
        <v>42090.749907407408</v>
      </c>
      <c r="K3886">
        <v>1425322792</v>
      </c>
      <c r="L3886" s="10">
        <f t="shared" si="241"/>
        <v>42065.791574074072</v>
      </c>
      <c r="M3886" t="b">
        <v>0</v>
      </c>
      <c r="N3886">
        <v>0</v>
      </c>
      <c r="O3886" t="b">
        <v>0</v>
      </c>
      <c r="P3886" t="s">
        <v>8305</v>
      </c>
      <c r="Q3886" s="5">
        <f t="shared" si="242"/>
        <v>0</v>
      </c>
      <c r="R3886" s="6" t="e">
        <f t="shared" si="243"/>
        <v>#DIV/0!</v>
      </c>
      <c r="S3886" t="s">
        <v>8317</v>
      </c>
      <c r="T3886" t="s">
        <v>8359</v>
      </c>
    </row>
    <row r="3887" spans="1:20" ht="43.2" x14ac:dyDescent="0.3">
      <c r="A3887">
        <v>3885</v>
      </c>
      <c r="B3887" s="3" t="s">
        <v>3882</v>
      </c>
      <c r="C3887" s="3" t="s">
        <v>7994</v>
      </c>
      <c r="D3887">
        <v>375000</v>
      </c>
      <c r="E3887">
        <v>0</v>
      </c>
      <c r="F3887" t="s">
        <v>8220</v>
      </c>
      <c r="G3887" t="s">
        <v>8224</v>
      </c>
      <c r="H3887" t="s">
        <v>8246</v>
      </c>
      <c r="I3887">
        <v>1462834191</v>
      </c>
      <c r="J3887" s="10">
        <f t="shared" si="240"/>
        <v>42499.951284722221</v>
      </c>
      <c r="K3887">
        <v>1460242191</v>
      </c>
      <c r="L3887" s="10">
        <f t="shared" si="241"/>
        <v>42469.951284722221</v>
      </c>
      <c r="M3887" t="b">
        <v>0</v>
      </c>
      <c r="N3887">
        <v>0</v>
      </c>
      <c r="O3887" t="b">
        <v>0</v>
      </c>
      <c r="P3887" t="s">
        <v>8305</v>
      </c>
      <c r="Q3887" s="5">
        <f t="shared" si="242"/>
        <v>0</v>
      </c>
      <c r="R3887" s="6" t="e">
        <f t="shared" si="243"/>
        <v>#DIV/0!</v>
      </c>
      <c r="S3887" t="s">
        <v>8317</v>
      </c>
      <c r="T3887" t="s">
        <v>8359</v>
      </c>
    </row>
    <row r="3888" spans="1:20" x14ac:dyDescent="0.3">
      <c r="A3888">
        <v>3886</v>
      </c>
      <c r="B3888" s="3" t="s">
        <v>3883</v>
      </c>
      <c r="C3888" s="3">
        <v>1</v>
      </c>
      <c r="D3888">
        <v>10000</v>
      </c>
      <c r="E3888">
        <v>0</v>
      </c>
      <c r="F3888" t="s">
        <v>8220</v>
      </c>
      <c r="G3888" t="s">
        <v>8226</v>
      </c>
      <c r="H3888" t="s">
        <v>8248</v>
      </c>
      <c r="I3888">
        <v>1418275702</v>
      </c>
      <c r="J3888" s="10">
        <f t="shared" si="240"/>
        <v>41984.228032407409</v>
      </c>
      <c r="K3888">
        <v>1415683702</v>
      </c>
      <c r="L3888" s="10">
        <f t="shared" si="241"/>
        <v>41954.228032407409</v>
      </c>
      <c r="M3888" t="b">
        <v>0</v>
      </c>
      <c r="N3888">
        <v>0</v>
      </c>
      <c r="O3888" t="b">
        <v>0</v>
      </c>
      <c r="P3888" t="s">
        <v>8305</v>
      </c>
      <c r="Q3888" s="5">
        <f t="shared" si="242"/>
        <v>0</v>
      </c>
      <c r="R3888" s="6" t="e">
        <f t="shared" si="243"/>
        <v>#DIV/0!</v>
      </c>
      <c r="S3888" t="s">
        <v>8317</v>
      </c>
      <c r="T3888" t="s">
        <v>8359</v>
      </c>
    </row>
    <row r="3889" spans="1:20" ht="43.2" x14ac:dyDescent="0.3">
      <c r="A3889">
        <v>3887</v>
      </c>
      <c r="B3889" s="3" t="s">
        <v>3884</v>
      </c>
      <c r="C3889" s="3" t="s">
        <v>7995</v>
      </c>
      <c r="D3889">
        <v>2000</v>
      </c>
      <c r="E3889">
        <v>35</v>
      </c>
      <c r="F3889" t="s">
        <v>8220</v>
      </c>
      <c r="G3889" t="s">
        <v>8224</v>
      </c>
      <c r="H3889" t="s">
        <v>8246</v>
      </c>
      <c r="I3889">
        <v>1430517600</v>
      </c>
      <c r="J3889" s="10">
        <f t="shared" si="240"/>
        <v>42125.916666666672</v>
      </c>
      <c r="K3889">
        <v>1426538129</v>
      </c>
      <c r="L3889" s="10">
        <f t="shared" si="241"/>
        <v>42079.857974537037</v>
      </c>
      <c r="M3889" t="b">
        <v>0</v>
      </c>
      <c r="N3889">
        <v>2</v>
      </c>
      <c r="O3889" t="b">
        <v>0</v>
      </c>
      <c r="P3889" t="s">
        <v>8305</v>
      </c>
      <c r="Q3889" s="5">
        <f t="shared" si="242"/>
        <v>1.7500000000000002E-2</v>
      </c>
      <c r="R3889" s="6">
        <f t="shared" si="243"/>
        <v>17.5</v>
      </c>
      <c r="S3889" t="s">
        <v>8317</v>
      </c>
      <c r="T3889" t="s">
        <v>8359</v>
      </c>
    </row>
    <row r="3890" spans="1:20" ht="43.2" x14ac:dyDescent="0.3">
      <c r="A3890">
        <v>3888</v>
      </c>
      <c r="B3890" s="3" t="s">
        <v>3885</v>
      </c>
      <c r="C3890" s="3" t="s">
        <v>7996</v>
      </c>
      <c r="D3890">
        <v>2000</v>
      </c>
      <c r="E3890">
        <v>542</v>
      </c>
      <c r="F3890" t="s">
        <v>8221</v>
      </c>
      <c r="G3890" t="s">
        <v>8225</v>
      </c>
      <c r="H3890" t="s">
        <v>8247</v>
      </c>
      <c r="I3890">
        <v>1488114358</v>
      </c>
      <c r="J3890" s="10">
        <f t="shared" si="240"/>
        <v>42792.545810185184</v>
      </c>
      <c r="K3890">
        <v>1485522358</v>
      </c>
      <c r="L3890" s="10">
        <f t="shared" si="241"/>
        <v>42762.545810185184</v>
      </c>
      <c r="M3890" t="b">
        <v>0</v>
      </c>
      <c r="N3890">
        <v>14</v>
      </c>
      <c r="O3890" t="b">
        <v>0</v>
      </c>
      <c r="P3890" t="s">
        <v>8271</v>
      </c>
      <c r="Q3890" s="5">
        <f t="shared" si="242"/>
        <v>0.27100000000000002</v>
      </c>
      <c r="R3890" s="6">
        <f t="shared" si="243"/>
        <v>38.714285714285715</v>
      </c>
      <c r="S3890" t="s">
        <v>8317</v>
      </c>
      <c r="T3890" t="s">
        <v>8318</v>
      </c>
    </row>
    <row r="3891" spans="1:20" ht="43.2" x14ac:dyDescent="0.3">
      <c r="A3891">
        <v>3889</v>
      </c>
      <c r="B3891" s="3" t="s">
        <v>3886</v>
      </c>
      <c r="C3891" s="3" t="s">
        <v>7997</v>
      </c>
      <c r="D3891">
        <v>8000</v>
      </c>
      <c r="E3891">
        <v>118</v>
      </c>
      <c r="F3891" t="s">
        <v>8221</v>
      </c>
      <c r="G3891" t="s">
        <v>8224</v>
      </c>
      <c r="H3891" t="s">
        <v>8246</v>
      </c>
      <c r="I3891">
        <v>1420413960</v>
      </c>
      <c r="J3891" s="10">
        <f t="shared" si="240"/>
        <v>42008.976388888885</v>
      </c>
      <c r="K3891">
        <v>1417651630</v>
      </c>
      <c r="L3891" s="10">
        <f t="shared" si="241"/>
        <v>41977.004976851851</v>
      </c>
      <c r="M3891" t="b">
        <v>0</v>
      </c>
      <c r="N3891">
        <v>9</v>
      </c>
      <c r="O3891" t="b">
        <v>0</v>
      </c>
      <c r="P3891" t="s">
        <v>8271</v>
      </c>
      <c r="Q3891" s="5">
        <f t="shared" si="242"/>
        <v>1.4749999999999999E-2</v>
      </c>
      <c r="R3891" s="6">
        <f t="shared" si="243"/>
        <v>13.111111111111111</v>
      </c>
      <c r="S3891" t="s">
        <v>8317</v>
      </c>
      <c r="T3891" t="s">
        <v>8318</v>
      </c>
    </row>
    <row r="3892" spans="1:20" ht="43.2" x14ac:dyDescent="0.3">
      <c r="A3892">
        <v>3890</v>
      </c>
      <c r="B3892" s="3" t="s">
        <v>3887</v>
      </c>
      <c r="C3892" s="3" t="s">
        <v>7998</v>
      </c>
      <c r="D3892">
        <v>15000</v>
      </c>
      <c r="E3892">
        <v>2524</v>
      </c>
      <c r="F3892" t="s">
        <v>8221</v>
      </c>
      <c r="G3892" t="s">
        <v>8224</v>
      </c>
      <c r="H3892" t="s">
        <v>8246</v>
      </c>
      <c r="I3892">
        <v>1439662344</v>
      </c>
      <c r="J3892" s="10">
        <f t="shared" si="240"/>
        <v>42231.758611111116</v>
      </c>
      <c r="K3892">
        <v>1434478344</v>
      </c>
      <c r="L3892" s="10">
        <f t="shared" si="241"/>
        <v>42171.758611111116</v>
      </c>
      <c r="M3892" t="b">
        <v>0</v>
      </c>
      <c r="N3892">
        <v>8</v>
      </c>
      <c r="O3892" t="b">
        <v>0</v>
      </c>
      <c r="P3892" t="s">
        <v>8271</v>
      </c>
      <c r="Q3892" s="5">
        <f t="shared" si="242"/>
        <v>0.16826666666666668</v>
      </c>
      <c r="R3892" s="6">
        <f t="shared" si="243"/>
        <v>315.5</v>
      </c>
      <c r="S3892" t="s">
        <v>8317</v>
      </c>
      <c r="T3892" t="s">
        <v>8318</v>
      </c>
    </row>
    <row r="3893" spans="1:20" ht="28.8" x14ac:dyDescent="0.3">
      <c r="A3893">
        <v>3891</v>
      </c>
      <c r="B3893" s="3" t="s">
        <v>3888</v>
      </c>
      <c r="C3893" s="3" t="s">
        <v>7999</v>
      </c>
      <c r="D3893">
        <v>800</v>
      </c>
      <c r="E3893">
        <v>260</v>
      </c>
      <c r="F3893" t="s">
        <v>8221</v>
      </c>
      <c r="G3893" t="s">
        <v>8224</v>
      </c>
      <c r="H3893" t="s">
        <v>8246</v>
      </c>
      <c r="I3893">
        <v>1427086740</v>
      </c>
      <c r="J3893" s="10">
        <f t="shared" si="240"/>
        <v>42086.207638888889</v>
      </c>
      <c r="K3893">
        <v>1424488244</v>
      </c>
      <c r="L3893" s="10">
        <f t="shared" si="241"/>
        <v>42056.1324537037</v>
      </c>
      <c r="M3893" t="b">
        <v>0</v>
      </c>
      <c r="N3893">
        <v>7</v>
      </c>
      <c r="O3893" t="b">
        <v>0</v>
      </c>
      <c r="P3893" t="s">
        <v>8271</v>
      </c>
      <c r="Q3893" s="5">
        <f t="shared" si="242"/>
        <v>0.32500000000000001</v>
      </c>
      <c r="R3893" s="6">
        <f t="shared" si="243"/>
        <v>37.142857142857146</v>
      </c>
      <c r="S3893" t="s">
        <v>8317</v>
      </c>
      <c r="T3893" t="s">
        <v>8318</v>
      </c>
    </row>
    <row r="3894" spans="1:20" ht="57.6" x14ac:dyDescent="0.3">
      <c r="A3894">
        <v>3892</v>
      </c>
      <c r="B3894" s="3" t="s">
        <v>3889</v>
      </c>
      <c r="C3894" s="3" t="s">
        <v>8000</v>
      </c>
      <c r="D3894">
        <v>1000</v>
      </c>
      <c r="E3894">
        <v>0</v>
      </c>
      <c r="F3894" t="s">
        <v>8221</v>
      </c>
      <c r="G3894" t="s">
        <v>8224</v>
      </c>
      <c r="H3894" t="s">
        <v>8246</v>
      </c>
      <c r="I3894">
        <v>1408863600</v>
      </c>
      <c r="J3894" s="10">
        <f t="shared" si="240"/>
        <v>41875.291666666664</v>
      </c>
      <c r="K3894">
        <v>1408203557</v>
      </c>
      <c r="L3894" s="10">
        <f t="shared" si="241"/>
        <v>41867.652280092596</v>
      </c>
      <c r="M3894" t="b">
        <v>0</v>
      </c>
      <c r="N3894">
        <v>0</v>
      </c>
      <c r="O3894" t="b">
        <v>0</v>
      </c>
      <c r="P3894" t="s">
        <v>8271</v>
      </c>
      <c r="Q3894" s="5">
        <f t="shared" si="242"/>
        <v>0</v>
      </c>
      <c r="R3894" s="6" t="e">
        <f t="shared" si="243"/>
        <v>#DIV/0!</v>
      </c>
      <c r="S3894" t="s">
        <v>8317</v>
      </c>
      <c r="T3894" t="s">
        <v>8318</v>
      </c>
    </row>
    <row r="3895" spans="1:20" ht="57.6" x14ac:dyDescent="0.3">
      <c r="A3895">
        <v>3893</v>
      </c>
      <c r="B3895" s="3" t="s">
        <v>3890</v>
      </c>
      <c r="C3895" s="3" t="s">
        <v>8001</v>
      </c>
      <c r="D3895">
        <v>50000</v>
      </c>
      <c r="E3895">
        <v>10775</v>
      </c>
      <c r="F3895" t="s">
        <v>8221</v>
      </c>
      <c r="G3895" t="s">
        <v>8224</v>
      </c>
      <c r="H3895" t="s">
        <v>8246</v>
      </c>
      <c r="I3895">
        <v>1404194400</v>
      </c>
      <c r="J3895" s="10">
        <f t="shared" si="240"/>
        <v>41821.25</v>
      </c>
      <c r="K3895">
        <v>1400600840</v>
      </c>
      <c r="L3895" s="10">
        <f t="shared" si="241"/>
        <v>41779.657870370371</v>
      </c>
      <c r="M3895" t="b">
        <v>0</v>
      </c>
      <c r="N3895">
        <v>84</v>
      </c>
      <c r="O3895" t="b">
        <v>0</v>
      </c>
      <c r="P3895" t="s">
        <v>8271</v>
      </c>
      <c r="Q3895" s="5">
        <f t="shared" si="242"/>
        <v>0.2155</v>
      </c>
      <c r="R3895" s="6">
        <f t="shared" si="243"/>
        <v>128.27380952380952</v>
      </c>
      <c r="S3895" t="s">
        <v>8317</v>
      </c>
      <c r="T3895" t="s">
        <v>8318</v>
      </c>
    </row>
    <row r="3896" spans="1:20" ht="43.2" x14ac:dyDescent="0.3">
      <c r="A3896">
        <v>3894</v>
      </c>
      <c r="B3896" s="3" t="s">
        <v>3891</v>
      </c>
      <c r="C3896" s="3" t="s">
        <v>8002</v>
      </c>
      <c r="D3896">
        <v>15000</v>
      </c>
      <c r="E3896">
        <v>520</v>
      </c>
      <c r="F3896" t="s">
        <v>8221</v>
      </c>
      <c r="G3896" t="s">
        <v>8224</v>
      </c>
      <c r="H3896" t="s">
        <v>8246</v>
      </c>
      <c r="I3896">
        <v>1481000340</v>
      </c>
      <c r="J3896" s="10">
        <f t="shared" si="240"/>
        <v>42710.207638888889</v>
      </c>
      <c r="K3896">
        <v>1478386812</v>
      </c>
      <c r="L3896" s="10">
        <f t="shared" si="241"/>
        <v>42679.958472222221</v>
      </c>
      <c r="M3896" t="b">
        <v>0</v>
      </c>
      <c r="N3896">
        <v>11</v>
      </c>
      <c r="O3896" t="b">
        <v>0</v>
      </c>
      <c r="P3896" t="s">
        <v>8271</v>
      </c>
      <c r="Q3896" s="5">
        <f t="shared" si="242"/>
        <v>3.4666666666666665E-2</v>
      </c>
      <c r="R3896" s="6">
        <f t="shared" si="243"/>
        <v>47.272727272727273</v>
      </c>
      <c r="S3896" t="s">
        <v>8317</v>
      </c>
      <c r="T3896" t="s">
        <v>8318</v>
      </c>
    </row>
    <row r="3897" spans="1:20" ht="43.2" x14ac:dyDescent="0.3">
      <c r="A3897">
        <v>3895</v>
      </c>
      <c r="B3897" s="3" t="s">
        <v>3892</v>
      </c>
      <c r="C3897" s="3" t="s">
        <v>8003</v>
      </c>
      <c r="D3897">
        <v>1000</v>
      </c>
      <c r="E3897">
        <v>50</v>
      </c>
      <c r="F3897" t="s">
        <v>8221</v>
      </c>
      <c r="G3897" t="s">
        <v>8224</v>
      </c>
      <c r="H3897" t="s">
        <v>8246</v>
      </c>
      <c r="I3897">
        <v>1425103218</v>
      </c>
      <c r="J3897" s="10">
        <f t="shared" si="240"/>
        <v>42063.250208333338</v>
      </c>
      <c r="K3897">
        <v>1422424818</v>
      </c>
      <c r="L3897" s="10">
        <f t="shared" si="241"/>
        <v>42032.250208333338</v>
      </c>
      <c r="M3897" t="b">
        <v>0</v>
      </c>
      <c r="N3897">
        <v>1</v>
      </c>
      <c r="O3897" t="b">
        <v>0</v>
      </c>
      <c r="P3897" t="s">
        <v>8271</v>
      </c>
      <c r="Q3897" s="5">
        <f t="shared" si="242"/>
        <v>0.05</v>
      </c>
      <c r="R3897" s="6">
        <f t="shared" si="243"/>
        <v>50</v>
      </c>
      <c r="S3897" t="s">
        <v>8317</v>
      </c>
      <c r="T3897" t="s">
        <v>8318</v>
      </c>
    </row>
    <row r="3898" spans="1:20" ht="43.2" x14ac:dyDescent="0.3">
      <c r="A3898">
        <v>3896</v>
      </c>
      <c r="B3898" s="3" t="s">
        <v>3893</v>
      </c>
      <c r="C3898" s="3" t="s">
        <v>8004</v>
      </c>
      <c r="D3898">
        <v>1600</v>
      </c>
      <c r="E3898">
        <v>170</v>
      </c>
      <c r="F3898" t="s">
        <v>8221</v>
      </c>
      <c r="G3898" t="s">
        <v>8224</v>
      </c>
      <c r="H3898" t="s">
        <v>8246</v>
      </c>
      <c r="I3898">
        <v>1402979778</v>
      </c>
      <c r="J3898" s="10">
        <f t="shared" si="240"/>
        <v>41807.191875000004</v>
      </c>
      <c r="K3898">
        <v>1401770178</v>
      </c>
      <c r="L3898" s="10">
        <f t="shared" si="241"/>
        <v>41793.191875000004</v>
      </c>
      <c r="M3898" t="b">
        <v>0</v>
      </c>
      <c r="N3898">
        <v>4</v>
      </c>
      <c r="O3898" t="b">
        <v>0</v>
      </c>
      <c r="P3898" t="s">
        <v>8271</v>
      </c>
      <c r="Q3898" s="5">
        <f t="shared" si="242"/>
        <v>0.10625</v>
      </c>
      <c r="R3898" s="6">
        <f t="shared" si="243"/>
        <v>42.5</v>
      </c>
      <c r="S3898" t="s">
        <v>8317</v>
      </c>
      <c r="T3898" t="s">
        <v>8318</v>
      </c>
    </row>
    <row r="3899" spans="1:20" ht="43.2" x14ac:dyDescent="0.3">
      <c r="A3899">
        <v>3897</v>
      </c>
      <c r="B3899" s="3" t="s">
        <v>3894</v>
      </c>
      <c r="C3899" s="3" t="s">
        <v>8005</v>
      </c>
      <c r="D3899">
        <v>2500</v>
      </c>
      <c r="E3899">
        <v>440</v>
      </c>
      <c r="F3899" t="s">
        <v>8221</v>
      </c>
      <c r="G3899" t="s">
        <v>8228</v>
      </c>
      <c r="H3899" t="s">
        <v>8250</v>
      </c>
      <c r="I3899">
        <v>1420750683</v>
      </c>
      <c r="J3899" s="10">
        <f t="shared" si="240"/>
        <v>42012.87364583333</v>
      </c>
      <c r="K3899">
        <v>1418158683</v>
      </c>
      <c r="L3899" s="10">
        <f t="shared" si="241"/>
        <v>41982.87364583333</v>
      </c>
      <c r="M3899" t="b">
        <v>0</v>
      </c>
      <c r="N3899">
        <v>10</v>
      </c>
      <c r="O3899" t="b">
        <v>0</v>
      </c>
      <c r="P3899" t="s">
        <v>8271</v>
      </c>
      <c r="Q3899" s="5">
        <f t="shared" si="242"/>
        <v>0.17599999999999999</v>
      </c>
      <c r="R3899" s="6">
        <f t="shared" si="243"/>
        <v>44</v>
      </c>
      <c r="S3899" t="s">
        <v>8317</v>
      </c>
      <c r="T3899" t="s">
        <v>8318</v>
      </c>
    </row>
    <row r="3900" spans="1:20" ht="57.6" x14ac:dyDescent="0.3">
      <c r="A3900">
        <v>3898</v>
      </c>
      <c r="B3900" s="3" t="s">
        <v>3895</v>
      </c>
      <c r="C3900" s="3" t="s">
        <v>8006</v>
      </c>
      <c r="D3900">
        <v>2500</v>
      </c>
      <c r="E3900">
        <v>814</v>
      </c>
      <c r="F3900" t="s">
        <v>8221</v>
      </c>
      <c r="G3900" t="s">
        <v>8225</v>
      </c>
      <c r="H3900" t="s">
        <v>8247</v>
      </c>
      <c r="I3900">
        <v>1439827200</v>
      </c>
      <c r="J3900" s="10">
        <f t="shared" si="240"/>
        <v>42233.666666666672</v>
      </c>
      <c r="K3900">
        <v>1436355270</v>
      </c>
      <c r="L3900" s="10">
        <f t="shared" si="241"/>
        <v>42193.482291666667</v>
      </c>
      <c r="M3900" t="b">
        <v>0</v>
      </c>
      <c r="N3900">
        <v>16</v>
      </c>
      <c r="O3900" t="b">
        <v>0</v>
      </c>
      <c r="P3900" t="s">
        <v>8271</v>
      </c>
      <c r="Q3900" s="5">
        <f t="shared" si="242"/>
        <v>0.3256</v>
      </c>
      <c r="R3900" s="6">
        <f t="shared" si="243"/>
        <v>50.875</v>
      </c>
      <c r="S3900" t="s">
        <v>8317</v>
      </c>
      <c r="T3900" t="s">
        <v>8318</v>
      </c>
    </row>
    <row r="3901" spans="1:20" ht="43.2" x14ac:dyDescent="0.3">
      <c r="A3901">
        <v>3899</v>
      </c>
      <c r="B3901" s="3" t="s">
        <v>3896</v>
      </c>
      <c r="C3901" s="3" t="s">
        <v>8007</v>
      </c>
      <c r="D3901">
        <v>10000</v>
      </c>
      <c r="E3901">
        <v>125</v>
      </c>
      <c r="F3901" t="s">
        <v>8221</v>
      </c>
      <c r="G3901" t="s">
        <v>8224</v>
      </c>
      <c r="H3901" t="s">
        <v>8246</v>
      </c>
      <c r="I3901">
        <v>1407868561</v>
      </c>
      <c r="J3901" s="10">
        <f t="shared" si="240"/>
        <v>41863.775011574071</v>
      </c>
      <c r="K3901">
        <v>1406140561</v>
      </c>
      <c r="L3901" s="10">
        <f t="shared" si="241"/>
        <v>41843.775011574071</v>
      </c>
      <c r="M3901" t="b">
        <v>0</v>
      </c>
      <c r="N3901">
        <v>2</v>
      </c>
      <c r="O3901" t="b">
        <v>0</v>
      </c>
      <c r="P3901" t="s">
        <v>8271</v>
      </c>
      <c r="Q3901" s="5">
        <f t="shared" si="242"/>
        <v>1.2500000000000001E-2</v>
      </c>
      <c r="R3901" s="6">
        <f t="shared" si="243"/>
        <v>62.5</v>
      </c>
      <c r="S3901" t="s">
        <v>8317</v>
      </c>
      <c r="T3901" t="s">
        <v>8318</v>
      </c>
    </row>
    <row r="3902" spans="1:20" ht="43.2" x14ac:dyDescent="0.3">
      <c r="A3902">
        <v>3900</v>
      </c>
      <c r="B3902" s="3" t="s">
        <v>3897</v>
      </c>
      <c r="C3902" s="3" t="s">
        <v>8008</v>
      </c>
      <c r="D3902">
        <v>2500</v>
      </c>
      <c r="E3902">
        <v>135</v>
      </c>
      <c r="F3902" t="s">
        <v>8221</v>
      </c>
      <c r="G3902" t="s">
        <v>8224</v>
      </c>
      <c r="H3902" t="s">
        <v>8246</v>
      </c>
      <c r="I3902">
        <v>1433988791</v>
      </c>
      <c r="J3902" s="10">
        <f t="shared" si="240"/>
        <v>42166.092488425929</v>
      </c>
      <c r="K3902">
        <v>1431396791</v>
      </c>
      <c r="L3902" s="10">
        <f t="shared" si="241"/>
        <v>42136.092488425929</v>
      </c>
      <c r="M3902" t="b">
        <v>0</v>
      </c>
      <c r="N3902">
        <v>5</v>
      </c>
      <c r="O3902" t="b">
        <v>0</v>
      </c>
      <c r="P3902" t="s">
        <v>8271</v>
      </c>
      <c r="Q3902" s="5">
        <f t="shared" si="242"/>
        <v>5.3999999999999999E-2</v>
      </c>
      <c r="R3902" s="6">
        <f t="shared" si="243"/>
        <v>27</v>
      </c>
      <c r="S3902" t="s">
        <v>8317</v>
      </c>
      <c r="T3902" t="s">
        <v>8318</v>
      </c>
    </row>
    <row r="3903" spans="1:20" ht="43.2" x14ac:dyDescent="0.3">
      <c r="A3903">
        <v>3901</v>
      </c>
      <c r="B3903" s="3" t="s">
        <v>3898</v>
      </c>
      <c r="C3903" s="3" t="s">
        <v>8009</v>
      </c>
      <c r="D3903">
        <v>3000</v>
      </c>
      <c r="E3903">
        <v>25</v>
      </c>
      <c r="F3903" t="s">
        <v>8221</v>
      </c>
      <c r="G3903" t="s">
        <v>8224</v>
      </c>
      <c r="H3903" t="s">
        <v>8246</v>
      </c>
      <c r="I3903">
        <v>1450554599</v>
      </c>
      <c r="J3903" s="10">
        <f t="shared" si="240"/>
        <v>42357.826377314821</v>
      </c>
      <c r="K3903">
        <v>1447098599</v>
      </c>
      <c r="L3903" s="10">
        <f t="shared" si="241"/>
        <v>42317.826377314821</v>
      </c>
      <c r="M3903" t="b">
        <v>0</v>
      </c>
      <c r="N3903">
        <v>1</v>
      </c>
      <c r="O3903" t="b">
        <v>0</v>
      </c>
      <c r="P3903" t="s">
        <v>8271</v>
      </c>
      <c r="Q3903" s="5">
        <f t="shared" si="242"/>
        <v>8.3333333333333332E-3</v>
      </c>
      <c r="R3903" s="6">
        <f t="shared" si="243"/>
        <v>25</v>
      </c>
      <c r="S3903" t="s">
        <v>8317</v>
      </c>
      <c r="T3903" t="s">
        <v>8318</v>
      </c>
    </row>
    <row r="3904" spans="1:20" ht="43.2" x14ac:dyDescent="0.3">
      <c r="A3904">
        <v>3902</v>
      </c>
      <c r="B3904" s="3" t="s">
        <v>3899</v>
      </c>
      <c r="C3904" s="3" t="s">
        <v>8010</v>
      </c>
      <c r="D3904">
        <v>3000</v>
      </c>
      <c r="E3904">
        <v>1465</v>
      </c>
      <c r="F3904" t="s">
        <v>8221</v>
      </c>
      <c r="G3904" t="s">
        <v>8225</v>
      </c>
      <c r="H3904" t="s">
        <v>8247</v>
      </c>
      <c r="I3904">
        <v>1479125642</v>
      </c>
      <c r="J3904" s="10">
        <f t="shared" si="240"/>
        <v>42688.509745370371</v>
      </c>
      <c r="K3904">
        <v>1476962042</v>
      </c>
      <c r="L3904" s="10">
        <f t="shared" si="241"/>
        <v>42663.468078703707</v>
      </c>
      <c r="M3904" t="b">
        <v>0</v>
      </c>
      <c r="N3904">
        <v>31</v>
      </c>
      <c r="O3904" t="b">
        <v>0</v>
      </c>
      <c r="P3904" t="s">
        <v>8271</v>
      </c>
      <c r="Q3904" s="5">
        <f t="shared" si="242"/>
        <v>0.48833333333333334</v>
      </c>
      <c r="R3904" s="6">
        <f t="shared" si="243"/>
        <v>47.258064516129032</v>
      </c>
      <c r="S3904" t="s">
        <v>8317</v>
      </c>
      <c r="T3904" t="s">
        <v>8318</v>
      </c>
    </row>
    <row r="3905" spans="1:20" ht="57.6" x14ac:dyDescent="0.3">
      <c r="A3905">
        <v>3903</v>
      </c>
      <c r="B3905" s="3" t="s">
        <v>3900</v>
      </c>
      <c r="C3905" s="3" t="s">
        <v>8011</v>
      </c>
      <c r="D3905">
        <v>1500</v>
      </c>
      <c r="E3905">
        <v>0</v>
      </c>
      <c r="F3905" t="s">
        <v>8221</v>
      </c>
      <c r="G3905" t="s">
        <v>8224</v>
      </c>
      <c r="H3905" t="s">
        <v>8246</v>
      </c>
      <c r="I3905">
        <v>1439581080</v>
      </c>
      <c r="J3905" s="10">
        <f t="shared" si="240"/>
        <v>42230.818055555559</v>
      </c>
      <c r="K3905">
        <v>1435709765</v>
      </c>
      <c r="L3905" s="10">
        <f t="shared" si="241"/>
        <v>42186.01116898148</v>
      </c>
      <c r="M3905" t="b">
        <v>0</v>
      </c>
      <c r="N3905">
        <v>0</v>
      </c>
      <c r="O3905" t="b">
        <v>0</v>
      </c>
      <c r="P3905" t="s">
        <v>8271</v>
      </c>
      <c r="Q3905" s="5">
        <f t="shared" si="242"/>
        <v>0</v>
      </c>
      <c r="R3905" s="6" t="e">
        <f t="shared" si="243"/>
        <v>#DIV/0!</v>
      </c>
      <c r="S3905" t="s">
        <v>8317</v>
      </c>
      <c r="T3905" t="s">
        <v>8318</v>
      </c>
    </row>
    <row r="3906" spans="1:20" ht="28.8" x14ac:dyDescent="0.3">
      <c r="A3906">
        <v>3904</v>
      </c>
      <c r="B3906" s="3" t="s">
        <v>3901</v>
      </c>
      <c r="C3906" s="3" t="s">
        <v>8012</v>
      </c>
      <c r="D3906">
        <v>10000</v>
      </c>
      <c r="E3906">
        <v>3</v>
      </c>
      <c r="F3906" t="s">
        <v>8221</v>
      </c>
      <c r="G3906" t="s">
        <v>8224</v>
      </c>
      <c r="H3906" t="s">
        <v>8246</v>
      </c>
      <c r="I3906">
        <v>1429074240</v>
      </c>
      <c r="J3906" s="10">
        <f t="shared" si="240"/>
        <v>42109.211111111115</v>
      </c>
      <c r="K3906">
        <v>1427866200</v>
      </c>
      <c r="L3906" s="10">
        <f t="shared" si="241"/>
        <v>42095.229166666672</v>
      </c>
      <c r="M3906" t="b">
        <v>0</v>
      </c>
      <c r="N3906">
        <v>2</v>
      </c>
      <c r="O3906" t="b">
        <v>0</v>
      </c>
      <c r="P3906" t="s">
        <v>8271</v>
      </c>
      <c r="Q3906" s="5">
        <f t="shared" si="242"/>
        <v>2.9999999999999997E-4</v>
      </c>
      <c r="R3906" s="6">
        <f t="shared" si="243"/>
        <v>1.5</v>
      </c>
      <c r="S3906" t="s">
        <v>8317</v>
      </c>
      <c r="T3906" t="s">
        <v>8318</v>
      </c>
    </row>
    <row r="3907" spans="1:20" ht="43.2" x14ac:dyDescent="0.3">
      <c r="A3907">
        <v>3905</v>
      </c>
      <c r="B3907" s="3" t="s">
        <v>3902</v>
      </c>
      <c r="C3907" s="3" t="s">
        <v>8013</v>
      </c>
      <c r="D3907">
        <v>1500</v>
      </c>
      <c r="E3907">
        <v>173</v>
      </c>
      <c r="F3907" t="s">
        <v>8221</v>
      </c>
      <c r="G3907" t="s">
        <v>8225</v>
      </c>
      <c r="H3907" t="s">
        <v>8247</v>
      </c>
      <c r="I3907">
        <v>1434063600</v>
      </c>
      <c r="J3907" s="10">
        <f t="shared" ref="J3907:J3970" si="244">(((I3907/60)/60)/24)+DATE(1970,1,1)</f>
        <v>42166.958333333328</v>
      </c>
      <c r="K3907">
        <v>1430405903</v>
      </c>
      <c r="L3907" s="10">
        <f t="shared" ref="L3907:L3970" si="245">(((K3907/60)/60)/24)+DATE(1970,1,1)</f>
        <v>42124.623877314814</v>
      </c>
      <c r="M3907" t="b">
        <v>0</v>
      </c>
      <c r="N3907">
        <v>7</v>
      </c>
      <c r="O3907" t="b">
        <v>0</v>
      </c>
      <c r="P3907" t="s">
        <v>8271</v>
      </c>
      <c r="Q3907" s="5">
        <f t="shared" ref="Q3907:Q3970" si="246">E3907/D3907</f>
        <v>0.11533333333333333</v>
      </c>
      <c r="R3907" s="6">
        <f t="shared" ref="R3907:R3970" si="247">E3907/N3907</f>
        <v>24.714285714285715</v>
      </c>
      <c r="S3907" t="s">
        <v>8317</v>
      </c>
      <c r="T3907" t="s">
        <v>8318</v>
      </c>
    </row>
    <row r="3908" spans="1:20" ht="43.2" x14ac:dyDescent="0.3">
      <c r="A3908">
        <v>3906</v>
      </c>
      <c r="B3908" s="3" t="s">
        <v>3903</v>
      </c>
      <c r="C3908" s="3" t="s">
        <v>8014</v>
      </c>
      <c r="D3908">
        <v>1500</v>
      </c>
      <c r="E3908">
        <v>1010</v>
      </c>
      <c r="F3908" t="s">
        <v>8221</v>
      </c>
      <c r="G3908" t="s">
        <v>8225</v>
      </c>
      <c r="H3908" t="s">
        <v>8247</v>
      </c>
      <c r="I3908">
        <v>1435325100</v>
      </c>
      <c r="J3908" s="10">
        <f t="shared" si="244"/>
        <v>42181.559027777781</v>
      </c>
      <c r="K3908">
        <v>1432072893</v>
      </c>
      <c r="L3908" s="10">
        <f t="shared" si="245"/>
        <v>42143.917743055557</v>
      </c>
      <c r="M3908" t="b">
        <v>0</v>
      </c>
      <c r="N3908">
        <v>16</v>
      </c>
      <c r="O3908" t="b">
        <v>0</v>
      </c>
      <c r="P3908" t="s">
        <v>8271</v>
      </c>
      <c r="Q3908" s="5">
        <f t="shared" si="246"/>
        <v>0.67333333333333334</v>
      </c>
      <c r="R3908" s="6">
        <f t="shared" si="247"/>
        <v>63.125</v>
      </c>
      <c r="S3908" t="s">
        <v>8317</v>
      </c>
      <c r="T3908" t="s">
        <v>8318</v>
      </c>
    </row>
    <row r="3909" spans="1:20" ht="43.2" x14ac:dyDescent="0.3">
      <c r="A3909">
        <v>3907</v>
      </c>
      <c r="B3909" s="3" t="s">
        <v>3904</v>
      </c>
      <c r="C3909" s="3" t="s">
        <v>8015</v>
      </c>
      <c r="D3909">
        <v>1000</v>
      </c>
      <c r="E3909">
        <v>153</v>
      </c>
      <c r="F3909" t="s">
        <v>8221</v>
      </c>
      <c r="G3909" t="s">
        <v>8224</v>
      </c>
      <c r="H3909" t="s">
        <v>8246</v>
      </c>
      <c r="I3909">
        <v>1414354080</v>
      </c>
      <c r="J3909" s="10">
        <f t="shared" si="244"/>
        <v>41938.838888888888</v>
      </c>
      <c r="K3909">
        <v>1411587606</v>
      </c>
      <c r="L3909" s="10">
        <f t="shared" si="245"/>
        <v>41906.819513888891</v>
      </c>
      <c r="M3909" t="b">
        <v>0</v>
      </c>
      <c r="N3909">
        <v>4</v>
      </c>
      <c r="O3909" t="b">
        <v>0</v>
      </c>
      <c r="P3909" t="s">
        <v>8271</v>
      </c>
      <c r="Q3909" s="5">
        <f t="shared" si="246"/>
        <v>0.153</v>
      </c>
      <c r="R3909" s="6">
        <f t="shared" si="247"/>
        <v>38.25</v>
      </c>
      <c r="S3909" t="s">
        <v>8317</v>
      </c>
      <c r="T3909" t="s">
        <v>8318</v>
      </c>
    </row>
    <row r="3910" spans="1:20" ht="43.2" x14ac:dyDescent="0.3">
      <c r="A3910">
        <v>3908</v>
      </c>
      <c r="B3910" s="3" t="s">
        <v>3905</v>
      </c>
      <c r="C3910" s="3" t="s">
        <v>8016</v>
      </c>
      <c r="D3910">
        <v>750</v>
      </c>
      <c r="E3910">
        <v>65</v>
      </c>
      <c r="F3910" t="s">
        <v>8221</v>
      </c>
      <c r="G3910" t="s">
        <v>8224</v>
      </c>
      <c r="H3910" t="s">
        <v>8246</v>
      </c>
      <c r="I3910">
        <v>1406603696</v>
      </c>
      <c r="J3910" s="10">
        <f t="shared" si="244"/>
        <v>41849.135370370372</v>
      </c>
      <c r="K3910">
        <v>1405307696</v>
      </c>
      <c r="L3910" s="10">
        <f t="shared" si="245"/>
        <v>41834.135370370372</v>
      </c>
      <c r="M3910" t="b">
        <v>0</v>
      </c>
      <c r="N3910">
        <v>4</v>
      </c>
      <c r="O3910" t="b">
        <v>0</v>
      </c>
      <c r="P3910" t="s">
        <v>8271</v>
      </c>
      <c r="Q3910" s="5">
        <f t="shared" si="246"/>
        <v>8.666666666666667E-2</v>
      </c>
      <c r="R3910" s="6">
        <f t="shared" si="247"/>
        <v>16.25</v>
      </c>
      <c r="S3910" t="s">
        <v>8317</v>
      </c>
      <c r="T3910" t="s">
        <v>8318</v>
      </c>
    </row>
    <row r="3911" spans="1:20" ht="43.2" x14ac:dyDescent="0.3">
      <c r="A3911">
        <v>3909</v>
      </c>
      <c r="B3911" s="3" t="s">
        <v>3906</v>
      </c>
      <c r="C3911" s="3" t="s">
        <v>8017</v>
      </c>
      <c r="D3911">
        <v>60000</v>
      </c>
      <c r="E3911">
        <v>135</v>
      </c>
      <c r="F3911" t="s">
        <v>8221</v>
      </c>
      <c r="G3911" t="s">
        <v>8224</v>
      </c>
      <c r="H3911" t="s">
        <v>8246</v>
      </c>
      <c r="I3911">
        <v>1410424642</v>
      </c>
      <c r="J3911" s="10">
        <f t="shared" si="244"/>
        <v>41893.359282407408</v>
      </c>
      <c r="K3911">
        <v>1407832642</v>
      </c>
      <c r="L3911" s="10">
        <f t="shared" si="245"/>
        <v>41863.359282407408</v>
      </c>
      <c r="M3911" t="b">
        <v>0</v>
      </c>
      <c r="N3911">
        <v>4</v>
      </c>
      <c r="O3911" t="b">
        <v>0</v>
      </c>
      <c r="P3911" t="s">
        <v>8271</v>
      </c>
      <c r="Q3911" s="5">
        <f t="shared" si="246"/>
        <v>2.2499999999999998E-3</v>
      </c>
      <c r="R3911" s="6">
        <f t="shared" si="247"/>
        <v>33.75</v>
      </c>
      <c r="S3911" t="s">
        <v>8317</v>
      </c>
      <c r="T3911" t="s">
        <v>8318</v>
      </c>
    </row>
    <row r="3912" spans="1:20" ht="43.2" x14ac:dyDescent="0.3">
      <c r="A3912">
        <v>3910</v>
      </c>
      <c r="B3912" s="3" t="s">
        <v>3907</v>
      </c>
      <c r="C3912" s="3" t="s">
        <v>8018</v>
      </c>
      <c r="D3912">
        <v>6000</v>
      </c>
      <c r="E3912">
        <v>185</v>
      </c>
      <c r="F3912" t="s">
        <v>8221</v>
      </c>
      <c r="G3912" t="s">
        <v>8224</v>
      </c>
      <c r="H3912" t="s">
        <v>8246</v>
      </c>
      <c r="I3912">
        <v>1441649397</v>
      </c>
      <c r="J3912" s="10">
        <f t="shared" si="244"/>
        <v>42254.756909722222</v>
      </c>
      <c r="K3912">
        <v>1439057397</v>
      </c>
      <c r="L3912" s="10">
        <f t="shared" si="245"/>
        <v>42224.756909722222</v>
      </c>
      <c r="M3912" t="b">
        <v>0</v>
      </c>
      <c r="N3912">
        <v>3</v>
      </c>
      <c r="O3912" t="b">
        <v>0</v>
      </c>
      <c r="P3912" t="s">
        <v>8271</v>
      </c>
      <c r="Q3912" s="5">
        <f t="shared" si="246"/>
        <v>3.0833333333333334E-2</v>
      </c>
      <c r="R3912" s="6">
        <f t="shared" si="247"/>
        <v>61.666666666666664</v>
      </c>
      <c r="S3912" t="s">
        <v>8317</v>
      </c>
      <c r="T3912" t="s">
        <v>8318</v>
      </c>
    </row>
    <row r="3913" spans="1:20" ht="43.2" x14ac:dyDescent="0.3">
      <c r="A3913">
        <v>3911</v>
      </c>
      <c r="B3913" s="3" t="s">
        <v>3908</v>
      </c>
      <c r="C3913" s="3" t="s">
        <v>8019</v>
      </c>
      <c r="D3913">
        <v>8000</v>
      </c>
      <c r="E3913">
        <v>2993</v>
      </c>
      <c r="F3913" t="s">
        <v>8221</v>
      </c>
      <c r="G3913" t="s">
        <v>8224</v>
      </c>
      <c r="H3913" t="s">
        <v>8246</v>
      </c>
      <c r="I3913">
        <v>1417033777</v>
      </c>
      <c r="J3913" s="10">
        <f t="shared" si="244"/>
        <v>41969.853900462964</v>
      </c>
      <c r="K3913">
        <v>1414438177</v>
      </c>
      <c r="L3913" s="10">
        <f t="shared" si="245"/>
        <v>41939.8122337963</v>
      </c>
      <c r="M3913" t="b">
        <v>0</v>
      </c>
      <c r="N3913">
        <v>36</v>
      </c>
      <c r="O3913" t="b">
        <v>0</v>
      </c>
      <c r="P3913" t="s">
        <v>8271</v>
      </c>
      <c r="Q3913" s="5">
        <f t="shared" si="246"/>
        <v>0.37412499999999999</v>
      </c>
      <c r="R3913" s="6">
        <f t="shared" si="247"/>
        <v>83.138888888888886</v>
      </c>
      <c r="S3913" t="s">
        <v>8317</v>
      </c>
      <c r="T3913" t="s">
        <v>8318</v>
      </c>
    </row>
    <row r="3914" spans="1:20" ht="43.2" x14ac:dyDescent="0.3">
      <c r="A3914">
        <v>3912</v>
      </c>
      <c r="B3914" s="3" t="s">
        <v>3909</v>
      </c>
      <c r="C3914" s="3" t="s">
        <v>8020</v>
      </c>
      <c r="D3914">
        <v>15000</v>
      </c>
      <c r="E3914">
        <v>1</v>
      </c>
      <c r="F3914" t="s">
        <v>8221</v>
      </c>
      <c r="G3914" t="s">
        <v>8224</v>
      </c>
      <c r="H3914" t="s">
        <v>8246</v>
      </c>
      <c r="I3914">
        <v>1429936500</v>
      </c>
      <c r="J3914" s="10">
        <f t="shared" si="244"/>
        <v>42119.190972222219</v>
      </c>
      <c r="K3914">
        <v>1424759330</v>
      </c>
      <c r="L3914" s="10">
        <f t="shared" si="245"/>
        <v>42059.270023148143</v>
      </c>
      <c r="M3914" t="b">
        <v>0</v>
      </c>
      <c r="N3914">
        <v>1</v>
      </c>
      <c r="O3914" t="b">
        <v>0</v>
      </c>
      <c r="P3914" t="s">
        <v>8271</v>
      </c>
      <c r="Q3914" s="5">
        <f t="shared" si="246"/>
        <v>6.666666666666667E-5</v>
      </c>
      <c r="R3914" s="6">
        <f t="shared" si="247"/>
        <v>1</v>
      </c>
      <c r="S3914" t="s">
        <v>8317</v>
      </c>
      <c r="T3914" t="s">
        <v>8318</v>
      </c>
    </row>
    <row r="3915" spans="1:20" ht="43.2" x14ac:dyDescent="0.3">
      <c r="A3915">
        <v>3913</v>
      </c>
      <c r="B3915" s="3" t="s">
        <v>3910</v>
      </c>
      <c r="C3915" s="3" t="s">
        <v>8021</v>
      </c>
      <c r="D3915">
        <v>10000</v>
      </c>
      <c r="E3915">
        <v>1000</v>
      </c>
      <c r="F3915" t="s">
        <v>8221</v>
      </c>
      <c r="G3915" t="s">
        <v>8224</v>
      </c>
      <c r="H3915" t="s">
        <v>8246</v>
      </c>
      <c r="I3915">
        <v>1448863449</v>
      </c>
      <c r="J3915" s="10">
        <f t="shared" si="244"/>
        <v>42338.252881944441</v>
      </c>
      <c r="K3915">
        <v>1446267849</v>
      </c>
      <c r="L3915" s="10">
        <f t="shared" si="245"/>
        <v>42308.211215277777</v>
      </c>
      <c r="M3915" t="b">
        <v>0</v>
      </c>
      <c r="N3915">
        <v>7</v>
      </c>
      <c r="O3915" t="b">
        <v>0</v>
      </c>
      <c r="P3915" t="s">
        <v>8271</v>
      </c>
      <c r="Q3915" s="5">
        <f t="shared" si="246"/>
        <v>0.1</v>
      </c>
      <c r="R3915" s="6">
        <f t="shared" si="247"/>
        <v>142.85714285714286</v>
      </c>
      <c r="S3915" t="s">
        <v>8317</v>
      </c>
      <c r="T3915" t="s">
        <v>8318</v>
      </c>
    </row>
    <row r="3916" spans="1:20" ht="43.2" x14ac:dyDescent="0.3">
      <c r="A3916">
        <v>3914</v>
      </c>
      <c r="B3916" s="3" t="s">
        <v>3911</v>
      </c>
      <c r="C3916" s="3" t="s">
        <v>8022</v>
      </c>
      <c r="D3916">
        <v>2500</v>
      </c>
      <c r="E3916">
        <v>909</v>
      </c>
      <c r="F3916" t="s">
        <v>8221</v>
      </c>
      <c r="G3916" t="s">
        <v>8225</v>
      </c>
      <c r="H3916" t="s">
        <v>8247</v>
      </c>
      <c r="I3916">
        <v>1431298740</v>
      </c>
      <c r="J3916" s="10">
        <f t="shared" si="244"/>
        <v>42134.957638888889</v>
      </c>
      <c r="K3916">
        <v>1429558756</v>
      </c>
      <c r="L3916" s="10">
        <f t="shared" si="245"/>
        <v>42114.818935185183</v>
      </c>
      <c r="M3916" t="b">
        <v>0</v>
      </c>
      <c r="N3916">
        <v>27</v>
      </c>
      <c r="O3916" t="b">
        <v>0</v>
      </c>
      <c r="P3916" t="s">
        <v>8271</v>
      </c>
      <c r="Q3916" s="5">
        <f t="shared" si="246"/>
        <v>0.36359999999999998</v>
      </c>
      <c r="R3916" s="6">
        <f t="shared" si="247"/>
        <v>33.666666666666664</v>
      </c>
      <c r="S3916" t="s">
        <v>8317</v>
      </c>
      <c r="T3916" t="s">
        <v>8318</v>
      </c>
    </row>
    <row r="3917" spans="1:20" ht="43.2" x14ac:dyDescent="0.3">
      <c r="A3917">
        <v>3915</v>
      </c>
      <c r="B3917" s="3" t="s">
        <v>3912</v>
      </c>
      <c r="C3917" s="3" t="s">
        <v>8023</v>
      </c>
      <c r="D3917">
        <v>1500</v>
      </c>
      <c r="E3917">
        <v>5</v>
      </c>
      <c r="F3917" t="s">
        <v>8221</v>
      </c>
      <c r="G3917" t="s">
        <v>8225</v>
      </c>
      <c r="H3917" t="s">
        <v>8247</v>
      </c>
      <c r="I3917">
        <v>1464824309</v>
      </c>
      <c r="J3917" s="10">
        <f t="shared" si="244"/>
        <v>42522.98505787037</v>
      </c>
      <c r="K3917">
        <v>1462232309</v>
      </c>
      <c r="L3917" s="10">
        <f t="shared" si="245"/>
        <v>42492.98505787037</v>
      </c>
      <c r="M3917" t="b">
        <v>0</v>
      </c>
      <c r="N3917">
        <v>1</v>
      </c>
      <c r="O3917" t="b">
        <v>0</v>
      </c>
      <c r="P3917" t="s">
        <v>8271</v>
      </c>
      <c r="Q3917" s="5">
        <f t="shared" si="246"/>
        <v>3.3333333333333335E-3</v>
      </c>
      <c r="R3917" s="6">
        <f t="shared" si="247"/>
        <v>5</v>
      </c>
      <c r="S3917" t="s">
        <v>8317</v>
      </c>
      <c r="T3917" t="s">
        <v>8318</v>
      </c>
    </row>
    <row r="3918" spans="1:20" ht="43.2" x14ac:dyDescent="0.3">
      <c r="A3918">
        <v>3916</v>
      </c>
      <c r="B3918" s="3" t="s">
        <v>3913</v>
      </c>
      <c r="C3918" s="3" t="s">
        <v>8024</v>
      </c>
      <c r="D3918">
        <v>2000</v>
      </c>
      <c r="E3918">
        <v>0</v>
      </c>
      <c r="F3918" t="s">
        <v>8221</v>
      </c>
      <c r="G3918" t="s">
        <v>8232</v>
      </c>
      <c r="H3918" t="s">
        <v>8253</v>
      </c>
      <c r="I3918">
        <v>1464952752</v>
      </c>
      <c r="J3918" s="10">
        <f t="shared" si="244"/>
        <v>42524.471666666665</v>
      </c>
      <c r="K3918">
        <v>1462360752</v>
      </c>
      <c r="L3918" s="10">
        <f t="shared" si="245"/>
        <v>42494.471666666665</v>
      </c>
      <c r="M3918" t="b">
        <v>0</v>
      </c>
      <c r="N3918">
        <v>0</v>
      </c>
      <c r="O3918" t="b">
        <v>0</v>
      </c>
      <c r="P3918" t="s">
        <v>8271</v>
      </c>
      <c r="Q3918" s="5">
        <f t="shared" si="246"/>
        <v>0</v>
      </c>
      <c r="R3918" s="6" t="e">
        <f t="shared" si="247"/>
        <v>#DIV/0!</v>
      </c>
      <c r="S3918" t="s">
        <v>8317</v>
      </c>
      <c r="T3918" t="s">
        <v>8318</v>
      </c>
    </row>
    <row r="3919" spans="1:20" ht="43.2" x14ac:dyDescent="0.3">
      <c r="A3919">
        <v>3917</v>
      </c>
      <c r="B3919" s="3" t="s">
        <v>3914</v>
      </c>
      <c r="C3919" s="3" t="s">
        <v>8025</v>
      </c>
      <c r="D3919">
        <v>3500</v>
      </c>
      <c r="E3919">
        <v>10</v>
      </c>
      <c r="F3919" t="s">
        <v>8221</v>
      </c>
      <c r="G3919" t="s">
        <v>8225</v>
      </c>
      <c r="H3919" t="s">
        <v>8247</v>
      </c>
      <c r="I3919">
        <v>1410439161</v>
      </c>
      <c r="J3919" s="10">
        <f t="shared" si="244"/>
        <v>41893.527326388888</v>
      </c>
      <c r="K3919">
        <v>1407847161</v>
      </c>
      <c r="L3919" s="10">
        <f t="shared" si="245"/>
        <v>41863.527326388888</v>
      </c>
      <c r="M3919" t="b">
        <v>0</v>
      </c>
      <c r="N3919">
        <v>1</v>
      </c>
      <c r="O3919" t="b">
        <v>0</v>
      </c>
      <c r="P3919" t="s">
        <v>8271</v>
      </c>
      <c r="Q3919" s="5">
        <f t="shared" si="246"/>
        <v>2.8571428571428571E-3</v>
      </c>
      <c r="R3919" s="6">
        <f t="shared" si="247"/>
        <v>10</v>
      </c>
      <c r="S3919" t="s">
        <v>8317</v>
      </c>
      <c r="T3919" t="s">
        <v>8318</v>
      </c>
    </row>
    <row r="3920" spans="1:20" ht="57.6" x14ac:dyDescent="0.3">
      <c r="A3920">
        <v>3918</v>
      </c>
      <c r="B3920" s="3" t="s">
        <v>3915</v>
      </c>
      <c r="C3920" s="3" t="s">
        <v>8026</v>
      </c>
      <c r="D3920">
        <v>60000</v>
      </c>
      <c r="E3920">
        <v>120</v>
      </c>
      <c r="F3920" t="s">
        <v>8221</v>
      </c>
      <c r="G3920" t="s">
        <v>8225</v>
      </c>
      <c r="H3920" t="s">
        <v>8247</v>
      </c>
      <c r="I3920">
        <v>1407168000</v>
      </c>
      <c r="J3920" s="10">
        <f t="shared" si="244"/>
        <v>41855.666666666664</v>
      </c>
      <c r="K3920">
        <v>1406131023</v>
      </c>
      <c r="L3920" s="10">
        <f t="shared" si="245"/>
        <v>41843.664618055554</v>
      </c>
      <c r="M3920" t="b">
        <v>0</v>
      </c>
      <c r="N3920">
        <v>3</v>
      </c>
      <c r="O3920" t="b">
        <v>0</v>
      </c>
      <c r="P3920" t="s">
        <v>8271</v>
      </c>
      <c r="Q3920" s="5">
        <f t="shared" si="246"/>
        <v>2E-3</v>
      </c>
      <c r="R3920" s="6">
        <f t="shared" si="247"/>
        <v>40</v>
      </c>
      <c r="S3920" t="s">
        <v>8317</v>
      </c>
      <c r="T3920" t="s">
        <v>8318</v>
      </c>
    </row>
    <row r="3921" spans="1:20" ht="43.2" x14ac:dyDescent="0.3">
      <c r="A3921">
        <v>3919</v>
      </c>
      <c r="B3921" s="3" t="s">
        <v>3916</v>
      </c>
      <c r="C3921" s="3" t="s">
        <v>8027</v>
      </c>
      <c r="D3921">
        <v>5000</v>
      </c>
      <c r="E3921">
        <v>90</v>
      </c>
      <c r="F3921" t="s">
        <v>8221</v>
      </c>
      <c r="G3921" t="s">
        <v>8225</v>
      </c>
      <c r="H3921" t="s">
        <v>8247</v>
      </c>
      <c r="I3921">
        <v>1453075200</v>
      </c>
      <c r="J3921" s="10">
        <f t="shared" si="244"/>
        <v>42387</v>
      </c>
      <c r="K3921">
        <v>1450628773</v>
      </c>
      <c r="L3921" s="10">
        <f t="shared" si="245"/>
        <v>42358.684872685189</v>
      </c>
      <c r="M3921" t="b">
        <v>0</v>
      </c>
      <c r="N3921">
        <v>3</v>
      </c>
      <c r="O3921" t="b">
        <v>0</v>
      </c>
      <c r="P3921" t="s">
        <v>8271</v>
      </c>
      <c r="Q3921" s="5">
        <f t="shared" si="246"/>
        <v>1.7999999999999999E-2</v>
      </c>
      <c r="R3921" s="6">
        <f t="shared" si="247"/>
        <v>30</v>
      </c>
      <c r="S3921" t="s">
        <v>8317</v>
      </c>
      <c r="T3921" t="s">
        <v>8318</v>
      </c>
    </row>
    <row r="3922" spans="1:20" ht="43.2" x14ac:dyDescent="0.3">
      <c r="A3922">
        <v>3920</v>
      </c>
      <c r="B3922" s="3" t="s">
        <v>3917</v>
      </c>
      <c r="C3922" s="3" t="s">
        <v>8028</v>
      </c>
      <c r="D3922">
        <v>2500</v>
      </c>
      <c r="E3922">
        <v>135</v>
      </c>
      <c r="F3922" t="s">
        <v>8221</v>
      </c>
      <c r="G3922" t="s">
        <v>8225</v>
      </c>
      <c r="H3922" t="s">
        <v>8247</v>
      </c>
      <c r="I3922">
        <v>1479032260</v>
      </c>
      <c r="J3922" s="10">
        <f t="shared" si="244"/>
        <v>42687.428935185191</v>
      </c>
      <c r="K3922">
        <v>1476436660</v>
      </c>
      <c r="L3922" s="10">
        <f t="shared" si="245"/>
        <v>42657.38726851852</v>
      </c>
      <c r="M3922" t="b">
        <v>0</v>
      </c>
      <c r="N3922">
        <v>3</v>
      </c>
      <c r="O3922" t="b">
        <v>0</v>
      </c>
      <c r="P3922" t="s">
        <v>8271</v>
      </c>
      <c r="Q3922" s="5">
        <f t="shared" si="246"/>
        <v>5.3999999999999999E-2</v>
      </c>
      <c r="R3922" s="6">
        <f t="shared" si="247"/>
        <v>45</v>
      </c>
      <c r="S3922" t="s">
        <v>8317</v>
      </c>
      <c r="T3922" t="s">
        <v>8318</v>
      </c>
    </row>
    <row r="3923" spans="1:20" ht="43.2" x14ac:dyDescent="0.3">
      <c r="A3923">
        <v>3921</v>
      </c>
      <c r="B3923" s="3" t="s">
        <v>3918</v>
      </c>
      <c r="C3923" s="3" t="s">
        <v>8029</v>
      </c>
      <c r="D3923">
        <v>3000</v>
      </c>
      <c r="E3923">
        <v>0</v>
      </c>
      <c r="F3923" t="s">
        <v>8221</v>
      </c>
      <c r="G3923" t="s">
        <v>8225</v>
      </c>
      <c r="H3923" t="s">
        <v>8247</v>
      </c>
      <c r="I3923">
        <v>1414346400</v>
      </c>
      <c r="J3923" s="10">
        <f t="shared" si="244"/>
        <v>41938.75</v>
      </c>
      <c r="K3923">
        <v>1413291655</v>
      </c>
      <c r="L3923" s="10">
        <f t="shared" si="245"/>
        <v>41926.542303240742</v>
      </c>
      <c r="M3923" t="b">
        <v>0</v>
      </c>
      <c r="N3923">
        <v>0</v>
      </c>
      <c r="O3923" t="b">
        <v>0</v>
      </c>
      <c r="P3923" t="s">
        <v>8271</v>
      </c>
      <c r="Q3923" s="5">
        <f t="shared" si="246"/>
        <v>0</v>
      </c>
      <c r="R3923" s="6" t="e">
        <f t="shared" si="247"/>
        <v>#DIV/0!</v>
      </c>
      <c r="S3923" t="s">
        <v>8317</v>
      </c>
      <c r="T3923" t="s">
        <v>8318</v>
      </c>
    </row>
    <row r="3924" spans="1:20" ht="43.2" x14ac:dyDescent="0.3">
      <c r="A3924">
        <v>3922</v>
      </c>
      <c r="B3924" s="3" t="s">
        <v>3919</v>
      </c>
      <c r="C3924" s="3" t="s">
        <v>8030</v>
      </c>
      <c r="D3924">
        <v>750</v>
      </c>
      <c r="E3924">
        <v>61</v>
      </c>
      <c r="F3924" t="s">
        <v>8221</v>
      </c>
      <c r="G3924" t="s">
        <v>8224</v>
      </c>
      <c r="H3924" t="s">
        <v>8246</v>
      </c>
      <c r="I3924">
        <v>1425337200</v>
      </c>
      <c r="J3924" s="10">
        <f t="shared" si="244"/>
        <v>42065.958333333328</v>
      </c>
      <c r="K3924">
        <v>1421432810</v>
      </c>
      <c r="L3924" s="10">
        <f t="shared" si="245"/>
        <v>42020.768634259264</v>
      </c>
      <c r="M3924" t="b">
        <v>0</v>
      </c>
      <c r="N3924">
        <v>6</v>
      </c>
      <c r="O3924" t="b">
        <v>0</v>
      </c>
      <c r="P3924" t="s">
        <v>8271</v>
      </c>
      <c r="Q3924" s="5">
        <f t="shared" si="246"/>
        <v>8.1333333333333327E-2</v>
      </c>
      <c r="R3924" s="6">
        <f t="shared" si="247"/>
        <v>10.166666666666666</v>
      </c>
      <c r="S3924" t="s">
        <v>8317</v>
      </c>
      <c r="T3924" t="s">
        <v>8318</v>
      </c>
    </row>
    <row r="3925" spans="1:20" ht="43.2" x14ac:dyDescent="0.3">
      <c r="A3925">
        <v>3923</v>
      </c>
      <c r="B3925" s="3" t="s">
        <v>3920</v>
      </c>
      <c r="C3925" s="3" t="s">
        <v>8031</v>
      </c>
      <c r="D3925">
        <v>11500</v>
      </c>
      <c r="E3925">
        <v>1384</v>
      </c>
      <c r="F3925" t="s">
        <v>8221</v>
      </c>
      <c r="G3925" t="s">
        <v>8225</v>
      </c>
      <c r="H3925" t="s">
        <v>8247</v>
      </c>
      <c r="I3925">
        <v>1428622271</v>
      </c>
      <c r="J3925" s="10">
        <f t="shared" si="244"/>
        <v>42103.979988425926</v>
      </c>
      <c r="K3925">
        <v>1426203071</v>
      </c>
      <c r="L3925" s="10">
        <f t="shared" si="245"/>
        <v>42075.979988425926</v>
      </c>
      <c r="M3925" t="b">
        <v>0</v>
      </c>
      <c r="N3925">
        <v>17</v>
      </c>
      <c r="O3925" t="b">
        <v>0</v>
      </c>
      <c r="P3925" t="s">
        <v>8271</v>
      </c>
      <c r="Q3925" s="5">
        <f t="shared" si="246"/>
        <v>0.12034782608695652</v>
      </c>
      <c r="R3925" s="6">
        <f t="shared" si="247"/>
        <v>81.411764705882348</v>
      </c>
      <c r="S3925" t="s">
        <v>8317</v>
      </c>
      <c r="T3925" t="s">
        <v>8318</v>
      </c>
    </row>
    <row r="3926" spans="1:20" ht="43.2" x14ac:dyDescent="0.3">
      <c r="A3926">
        <v>3924</v>
      </c>
      <c r="B3926" s="3" t="s">
        <v>3921</v>
      </c>
      <c r="C3926" s="3" t="s">
        <v>8032</v>
      </c>
      <c r="D3926">
        <v>15000</v>
      </c>
      <c r="E3926">
        <v>2290</v>
      </c>
      <c r="F3926" t="s">
        <v>8221</v>
      </c>
      <c r="G3926" t="s">
        <v>8224</v>
      </c>
      <c r="H3926" t="s">
        <v>8246</v>
      </c>
      <c r="I3926">
        <v>1403823722</v>
      </c>
      <c r="J3926" s="10">
        <f t="shared" si="244"/>
        <v>41816.959745370368</v>
      </c>
      <c r="K3926">
        <v>1401231722</v>
      </c>
      <c r="L3926" s="10">
        <f t="shared" si="245"/>
        <v>41786.959745370368</v>
      </c>
      <c r="M3926" t="b">
        <v>0</v>
      </c>
      <c r="N3926">
        <v>40</v>
      </c>
      <c r="O3926" t="b">
        <v>0</v>
      </c>
      <c r="P3926" t="s">
        <v>8271</v>
      </c>
      <c r="Q3926" s="5">
        <f t="shared" si="246"/>
        <v>0.15266666666666667</v>
      </c>
      <c r="R3926" s="6">
        <f t="shared" si="247"/>
        <v>57.25</v>
      </c>
      <c r="S3926" t="s">
        <v>8317</v>
      </c>
      <c r="T3926" t="s">
        <v>8318</v>
      </c>
    </row>
    <row r="3927" spans="1:20" ht="43.2" x14ac:dyDescent="0.3">
      <c r="A3927">
        <v>3925</v>
      </c>
      <c r="B3927" s="3" t="s">
        <v>3922</v>
      </c>
      <c r="C3927" s="3" t="s">
        <v>8033</v>
      </c>
      <c r="D3927">
        <v>150</v>
      </c>
      <c r="E3927">
        <v>15</v>
      </c>
      <c r="F3927" t="s">
        <v>8221</v>
      </c>
      <c r="G3927" t="s">
        <v>8224</v>
      </c>
      <c r="H3927" t="s">
        <v>8246</v>
      </c>
      <c r="I3927">
        <v>1406753639</v>
      </c>
      <c r="J3927" s="10">
        <f t="shared" si="244"/>
        <v>41850.870821759258</v>
      </c>
      <c r="K3927">
        <v>1404161639</v>
      </c>
      <c r="L3927" s="10">
        <f t="shared" si="245"/>
        <v>41820.870821759258</v>
      </c>
      <c r="M3927" t="b">
        <v>0</v>
      </c>
      <c r="N3927">
        <v>3</v>
      </c>
      <c r="O3927" t="b">
        <v>0</v>
      </c>
      <c r="P3927" t="s">
        <v>8271</v>
      </c>
      <c r="Q3927" s="5">
        <f t="shared" si="246"/>
        <v>0.1</v>
      </c>
      <c r="R3927" s="6">
        <f t="shared" si="247"/>
        <v>5</v>
      </c>
      <c r="S3927" t="s">
        <v>8317</v>
      </c>
      <c r="T3927" t="s">
        <v>8318</v>
      </c>
    </row>
    <row r="3928" spans="1:20" ht="28.8" x14ac:dyDescent="0.3">
      <c r="A3928">
        <v>3926</v>
      </c>
      <c r="B3928" s="3" t="s">
        <v>3923</v>
      </c>
      <c r="C3928" s="3" t="s">
        <v>8034</v>
      </c>
      <c r="D3928">
        <v>5000</v>
      </c>
      <c r="E3928">
        <v>15</v>
      </c>
      <c r="F3928" t="s">
        <v>8221</v>
      </c>
      <c r="G3928" t="s">
        <v>8226</v>
      </c>
      <c r="H3928" t="s">
        <v>8248</v>
      </c>
      <c r="I3928">
        <v>1419645748</v>
      </c>
      <c r="J3928" s="10">
        <f t="shared" si="244"/>
        <v>42000.085046296299</v>
      </c>
      <c r="K3928">
        <v>1417053748</v>
      </c>
      <c r="L3928" s="10">
        <f t="shared" si="245"/>
        <v>41970.085046296299</v>
      </c>
      <c r="M3928" t="b">
        <v>0</v>
      </c>
      <c r="N3928">
        <v>1</v>
      </c>
      <c r="O3928" t="b">
        <v>0</v>
      </c>
      <c r="P3928" t="s">
        <v>8271</v>
      </c>
      <c r="Q3928" s="5">
        <f t="shared" si="246"/>
        <v>3.0000000000000001E-3</v>
      </c>
      <c r="R3928" s="6">
        <f t="shared" si="247"/>
        <v>15</v>
      </c>
      <c r="S3928" t="s">
        <v>8317</v>
      </c>
      <c r="T3928" t="s">
        <v>8318</v>
      </c>
    </row>
    <row r="3929" spans="1:20" ht="43.2" x14ac:dyDescent="0.3">
      <c r="A3929">
        <v>3927</v>
      </c>
      <c r="B3929" s="3" t="s">
        <v>3924</v>
      </c>
      <c r="C3929" s="3" t="s">
        <v>8035</v>
      </c>
      <c r="D3929">
        <v>2500</v>
      </c>
      <c r="E3929">
        <v>25</v>
      </c>
      <c r="F3929" t="s">
        <v>8221</v>
      </c>
      <c r="G3929" t="s">
        <v>8225</v>
      </c>
      <c r="H3929" t="s">
        <v>8247</v>
      </c>
      <c r="I3929">
        <v>1407565504</v>
      </c>
      <c r="J3929" s="10">
        <f t="shared" si="244"/>
        <v>41860.267407407409</v>
      </c>
      <c r="K3929">
        <v>1404973504</v>
      </c>
      <c r="L3929" s="10">
        <f t="shared" si="245"/>
        <v>41830.267407407409</v>
      </c>
      <c r="M3929" t="b">
        <v>0</v>
      </c>
      <c r="N3929">
        <v>2</v>
      </c>
      <c r="O3929" t="b">
        <v>0</v>
      </c>
      <c r="P3929" t="s">
        <v>8271</v>
      </c>
      <c r="Q3929" s="5">
        <f t="shared" si="246"/>
        <v>0.01</v>
      </c>
      <c r="R3929" s="6">
        <f t="shared" si="247"/>
        <v>12.5</v>
      </c>
      <c r="S3929" t="s">
        <v>8317</v>
      </c>
      <c r="T3929" t="s">
        <v>8318</v>
      </c>
    </row>
    <row r="3930" spans="1:20" ht="43.2" x14ac:dyDescent="0.3">
      <c r="A3930">
        <v>3928</v>
      </c>
      <c r="B3930" s="3" t="s">
        <v>3925</v>
      </c>
      <c r="C3930" s="3" t="s">
        <v>8036</v>
      </c>
      <c r="D3930">
        <v>5000</v>
      </c>
      <c r="E3930">
        <v>651</v>
      </c>
      <c r="F3930" t="s">
        <v>8221</v>
      </c>
      <c r="G3930" t="s">
        <v>8224</v>
      </c>
      <c r="H3930" t="s">
        <v>8246</v>
      </c>
      <c r="I3930">
        <v>1444971540</v>
      </c>
      <c r="J3930" s="10">
        <f t="shared" si="244"/>
        <v>42293.207638888889</v>
      </c>
      <c r="K3930">
        <v>1442593427</v>
      </c>
      <c r="L3930" s="10">
        <f t="shared" si="245"/>
        <v>42265.683182870373</v>
      </c>
      <c r="M3930" t="b">
        <v>0</v>
      </c>
      <c r="N3930">
        <v>7</v>
      </c>
      <c r="O3930" t="b">
        <v>0</v>
      </c>
      <c r="P3930" t="s">
        <v>8271</v>
      </c>
      <c r="Q3930" s="5">
        <f t="shared" si="246"/>
        <v>0.13020000000000001</v>
      </c>
      <c r="R3930" s="6">
        <f t="shared" si="247"/>
        <v>93</v>
      </c>
      <c r="S3930" t="s">
        <v>8317</v>
      </c>
      <c r="T3930" t="s">
        <v>8318</v>
      </c>
    </row>
    <row r="3931" spans="1:20" ht="43.2" x14ac:dyDescent="0.3">
      <c r="A3931">
        <v>3929</v>
      </c>
      <c r="B3931" s="3" t="s">
        <v>3926</v>
      </c>
      <c r="C3931" s="3" t="s">
        <v>8037</v>
      </c>
      <c r="D3931">
        <v>20000</v>
      </c>
      <c r="E3931">
        <v>453</v>
      </c>
      <c r="F3931" t="s">
        <v>8221</v>
      </c>
      <c r="G3931" t="s">
        <v>8224</v>
      </c>
      <c r="H3931" t="s">
        <v>8246</v>
      </c>
      <c r="I3931">
        <v>1474228265</v>
      </c>
      <c r="J3931" s="10">
        <f t="shared" si="244"/>
        <v>42631.827141203699</v>
      </c>
      <c r="K3931">
        <v>1471636265</v>
      </c>
      <c r="L3931" s="10">
        <f t="shared" si="245"/>
        <v>42601.827141203699</v>
      </c>
      <c r="M3931" t="b">
        <v>0</v>
      </c>
      <c r="N3931">
        <v>14</v>
      </c>
      <c r="O3931" t="b">
        <v>0</v>
      </c>
      <c r="P3931" t="s">
        <v>8271</v>
      </c>
      <c r="Q3931" s="5">
        <f t="shared" si="246"/>
        <v>2.265E-2</v>
      </c>
      <c r="R3931" s="6">
        <f t="shared" si="247"/>
        <v>32.357142857142854</v>
      </c>
      <c r="S3931" t="s">
        <v>8317</v>
      </c>
      <c r="T3931" t="s">
        <v>8318</v>
      </c>
    </row>
    <row r="3932" spans="1:20" ht="43.2" x14ac:dyDescent="0.3">
      <c r="A3932">
        <v>3930</v>
      </c>
      <c r="B3932" s="3" t="s">
        <v>3927</v>
      </c>
      <c r="C3932" s="3" t="s">
        <v>8038</v>
      </c>
      <c r="D3932">
        <v>10000</v>
      </c>
      <c r="E3932">
        <v>0</v>
      </c>
      <c r="F3932" t="s">
        <v>8221</v>
      </c>
      <c r="G3932" t="s">
        <v>8226</v>
      </c>
      <c r="H3932" t="s">
        <v>8248</v>
      </c>
      <c r="I3932">
        <v>1459490400</v>
      </c>
      <c r="J3932" s="10">
        <f t="shared" si="244"/>
        <v>42461.25</v>
      </c>
      <c r="K3932">
        <v>1457078868</v>
      </c>
      <c r="L3932" s="10">
        <f t="shared" si="245"/>
        <v>42433.338749999995</v>
      </c>
      <c r="M3932" t="b">
        <v>0</v>
      </c>
      <c r="N3932">
        <v>0</v>
      </c>
      <c r="O3932" t="b">
        <v>0</v>
      </c>
      <c r="P3932" t="s">
        <v>8271</v>
      </c>
      <c r="Q3932" s="5">
        <f t="shared" si="246"/>
        <v>0</v>
      </c>
      <c r="R3932" s="6" t="e">
        <f t="shared" si="247"/>
        <v>#DIV/0!</v>
      </c>
      <c r="S3932" t="s">
        <v>8317</v>
      </c>
      <c r="T3932" t="s">
        <v>8318</v>
      </c>
    </row>
    <row r="3933" spans="1:20" ht="43.2" x14ac:dyDescent="0.3">
      <c r="A3933">
        <v>3931</v>
      </c>
      <c r="B3933" s="3" t="s">
        <v>3928</v>
      </c>
      <c r="C3933" s="3" t="s">
        <v>8039</v>
      </c>
      <c r="D3933">
        <v>8000</v>
      </c>
      <c r="E3933">
        <v>0</v>
      </c>
      <c r="F3933" t="s">
        <v>8221</v>
      </c>
      <c r="G3933" t="s">
        <v>8224</v>
      </c>
      <c r="H3933" t="s">
        <v>8246</v>
      </c>
      <c r="I3933">
        <v>1441510707</v>
      </c>
      <c r="J3933" s="10">
        <f t="shared" si="244"/>
        <v>42253.151701388888</v>
      </c>
      <c r="K3933">
        <v>1439350707</v>
      </c>
      <c r="L3933" s="10">
        <f t="shared" si="245"/>
        <v>42228.151701388888</v>
      </c>
      <c r="M3933" t="b">
        <v>0</v>
      </c>
      <c r="N3933">
        <v>0</v>
      </c>
      <c r="O3933" t="b">
        <v>0</v>
      </c>
      <c r="P3933" t="s">
        <v>8271</v>
      </c>
      <c r="Q3933" s="5">
        <f t="shared" si="246"/>
        <v>0</v>
      </c>
      <c r="R3933" s="6" t="e">
        <f t="shared" si="247"/>
        <v>#DIV/0!</v>
      </c>
      <c r="S3933" t="s">
        <v>8317</v>
      </c>
      <c r="T3933" t="s">
        <v>8318</v>
      </c>
    </row>
    <row r="3934" spans="1:20" ht="43.2" x14ac:dyDescent="0.3">
      <c r="A3934">
        <v>3932</v>
      </c>
      <c r="B3934" s="3" t="s">
        <v>3929</v>
      </c>
      <c r="C3934" s="3" t="s">
        <v>8040</v>
      </c>
      <c r="D3934">
        <v>12000</v>
      </c>
      <c r="E3934">
        <v>1</v>
      </c>
      <c r="F3934" t="s">
        <v>8221</v>
      </c>
      <c r="G3934" t="s">
        <v>8224</v>
      </c>
      <c r="H3934" t="s">
        <v>8246</v>
      </c>
      <c r="I3934">
        <v>1458097364</v>
      </c>
      <c r="J3934" s="10">
        <f t="shared" si="244"/>
        <v>42445.126898148148</v>
      </c>
      <c r="K3934">
        <v>1455508964</v>
      </c>
      <c r="L3934" s="10">
        <f t="shared" si="245"/>
        <v>42415.168564814812</v>
      </c>
      <c r="M3934" t="b">
        <v>0</v>
      </c>
      <c r="N3934">
        <v>1</v>
      </c>
      <c r="O3934" t="b">
        <v>0</v>
      </c>
      <c r="P3934" t="s">
        <v>8271</v>
      </c>
      <c r="Q3934" s="5">
        <f t="shared" si="246"/>
        <v>8.3333333333333331E-5</v>
      </c>
      <c r="R3934" s="6">
        <f t="shared" si="247"/>
        <v>1</v>
      </c>
      <c r="S3934" t="s">
        <v>8317</v>
      </c>
      <c r="T3934" t="s">
        <v>8318</v>
      </c>
    </row>
    <row r="3935" spans="1:20" ht="43.2" x14ac:dyDescent="0.3">
      <c r="A3935">
        <v>3933</v>
      </c>
      <c r="B3935" s="3" t="s">
        <v>3930</v>
      </c>
      <c r="C3935" s="3" t="s">
        <v>8041</v>
      </c>
      <c r="D3935">
        <v>7000</v>
      </c>
      <c r="E3935">
        <v>1102</v>
      </c>
      <c r="F3935" t="s">
        <v>8221</v>
      </c>
      <c r="G3935" t="s">
        <v>8224</v>
      </c>
      <c r="H3935" t="s">
        <v>8246</v>
      </c>
      <c r="I3935">
        <v>1468716180</v>
      </c>
      <c r="J3935" s="10">
        <f t="shared" si="244"/>
        <v>42568.029861111107</v>
      </c>
      <c r="K3935">
        <v>1466205262</v>
      </c>
      <c r="L3935" s="10">
        <f t="shared" si="245"/>
        <v>42538.968310185184</v>
      </c>
      <c r="M3935" t="b">
        <v>0</v>
      </c>
      <c r="N3935">
        <v>12</v>
      </c>
      <c r="O3935" t="b">
        <v>0</v>
      </c>
      <c r="P3935" t="s">
        <v>8271</v>
      </c>
      <c r="Q3935" s="5">
        <f t="shared" si="246"/>
        <v>0.15742857142857142</v>
      </c>
      <c r="R3935" s="6">
        <f t="shared" si="247"/>
        <v>91.833333333333329</v>
      </c>
      <c r="S3935" t="s">
        <v>8317</v>
      </c>
      <c r="T3935" t="s">
        <v>8318</v>
      </c>
    </row>
    <row r="3936" spans="1:20" ht="43.2" x14ac:dyDescent="0.3">
      <c r="A3936">
        <v>3934</v>
      </c>
      <c r="B3936" s="3" t="s">
        <v>3931</v>
      </c>
      <c r="C3936" s="3" t="s">
        <v>8042</v>
      </c>
      <c r="D3936">
        <v>5000</v>
      </c>
      <c r="E3936">
        <v>550</v>
      </c>
      <c r="F3936" t="s">
        <v>8221</v>
      </c>
      <c r="G3936" t="s">
        <v>8224</v>
      </c>
      <c r="H3936" t="s">
        <v>8246</v>
      </c>
      <c r="I3936">
        <v>1443704400</v>
      </c>
      <c r="J3936" s="10">
        <f t="shared" si="244"/>
        <v>42278.541666666672</v>
      </c>
      <c r="K3936">
        <v>1439827639</v>
      </c>
      <c r="L3936" s="10">
        <f t="shared" si="245"/>
        <v>42233.671747685185</v>
      </c>
      <c r="M3936" t="b">
        <v>0</v>
      </c>
      <c r="N3936">
        <v>12</v>
      </c>
      <c r="O3936" t="b">
        <v>0</v>
      </c>
      <c r="P3936" t="s">
        <v>8271</v>
      </c>
      <c r="Q3936" s="5">
        <f t="shared" si="246"/>
        <v>0.11</v>
      </c>
      <c r="R3936" s="6">
        <f t="shared" si="247"/>
        <v>45.833333333333336</v>
      </c>
      <c r="S3936" t="s">
        <v>8317</v>
      </c>
      <c r="T3936" t="s">
        <v>8318</v>
      </c>
    </row>
    <row r="3937" spans="1:20" ht="57.6" x14ac:dyDescent="0.3">
      <c r="A3937">
        <v>3935</v>
      </c>
      <c r="B3937" s="3" t="s">
        <v>3932</v>
      </c>
      <c r="C3937" s="3" t="s">
        <v>8043</v>
      </c>
      <c r="D3937">
        <v>3000</v>
      </c>
      <c r="E3937">
        <v>1315</v>
      </c>
      <c r="F3937" t="s">
        <v>8221</v>
      </c>
      <c r="G3937" t="s">
        <v>8225</v>
      </c>
      <c r="H3937" t="s">
        <v>8247</v>
      </c>
      <c r="I3937">
        <v>1443973546</v>
      </c>
      <c r="J3937" s="10">
        <f t="shared" si="244"/>
        <v>42281.656782407401</v>
      </c>
      <c r="K3937">
        <v>1438789546</v>
      </c>
      <c r="L3937" s="10">
        <f t="shared" si="245"/>
        <v>42221.656782407401</v>
      </c>
      <c r="M3937" t="b">
        <v>0</v>
      </c>
      <c r="N3937">
        <v>23</v>
      </c>
      <c r="O3937" t="b">
        <v>0</v>
      </c>
      <c r="P3937" t="s">
        <v>8271</v>
      </c>
      <c r="Q3937" s="5">
        <f t="shared" si="246"/>
        <v>0.43833333333333335</v>
      </c>
      <c r="R3937" s="6">
        <f t="shared" si="247"/>
        <v>57.173913043478258</v>
      </c>
      <c r="S3937" t="s">
        <v>8317</v>
      </c>
      <c r="T3937" t="s">
        <v>8318</v>
      </c>
    </row>
    <row r="3938" spans="1:20" ht="43.2" x14ac:dyDescent="0.3">
      <c r="A3938">
        <v>3936</v>
      </c>
      <c r="B3938" s="3" t="s">
        <v>3933</v>
      </c>
      <c r="C3938" s="3" t="s">
        <v>8044</v>
      </c>
      <c r="D3938">
        <v>20000</v>
      </c>
      <c r="E3938">
        <v>0</v>
      </c>
      <c r="F3938" t="s">
        <v>8221</v>
      </c>
      <c r="G3938" t="s">
        <v>8224</v>
      </c>
      <c r="H3938" t="s">
        <v>8246</v>
      </c>
      <c r="I3938">
        <v>1480576720</v>
      </c>
      <c r="J3938" s="10">
        <f t="shared" si="244"/>
        <v>42705.304629629631</v>
      </c>
      <c r="K3938">
        <v>1477981120</v>
      </c>
      <c r="L3938" s="10">
        <f t="shared" si="245"/>
        <v>42675.262962962966</v>
      </c>
      <c r="M3938" t="b">
        <v>0</v>
      </c>
      <c r="N3938">
        <v>0</v>
      </c>
      <c r="O3938" t="b">
        <v>0</v>
      </c>
      <c r="P3938" t="s">
        <v>8271</v>
      </c>
      <c r="Q3938" s="5">
        <f t="shared" si="246"/>
        <v>0</v>
      </c>
      <c r="R3938" s="6" t="e">
        <f t="shared" si="247"/>
        <v>#DIV/0!</v>
      </c>
      <c r="S3938" t="s">
        <v>8317</v>
      </c>
      <c r="T3938" t="s">
        <v>8318</v>
      </c>
    </row>
    <row r="3939" spans="1:20" ht="43.2" x14ac:dyDescent="0.3">
      <c r="A3939">
        <v>3937</v>
      </c>
      <c r="B3939" s="3" t="s">
        <v>3934</v>
      </c>
      <c r="C3939" s="3" t="s">
        <v>8045</v>
      </c>
      <c r="D3939">
        <v>2885</v>
      </c>
      <c r="E3939">
        <v>2485</v>
      </c>
      <c r="F3939" t="s">
        <v>8221</v>
      </c>
      <c r="G3939" t="s">
        <v>8224</v>
      </c>
      <c r="H3939" t="s">
        <v>8246</v>
      </c>
      <c r="I3939">
        <v>1468249760</v>
      </c>
      <c r="J3939" s="10">
        <f t="shared" si="244"/>
        <v>42562.631481481483</v>
      </c>
      <c r="K3939">
        <v>1465830560</v>
      </c>
      <c r="L3939" s="10">
        <f t="shared" si="245"/>
        <v>42534.631481481483</v>
      </c>
      <c r="M3939" t="b">
        <v>0</v>
      </c>
      <c r="N3939">
        <v>10</v>
      </c>
      <c r="O3939" t="b">
        <v>0</v>
      </c>
      <c r="P3939" t="s">
        <v>8271</v>
      </c>
      <c r="Q3939" s="5">
        <f t="shared" si="246"/>
        <v>0.86135181975736563</v>
      </c>
      <c r="R3939" s="6">
        <f t="shared" si="247"/>
        <v>248.5</v>
      </c>
      <c r="S3939" t="s">
        <v>8317</v>
      </c>
      <c r="T3939" t="s">
        <v>8318</v>
      </c>
    </row>
    <row r="3940" spans="1:20" ht="43.2" x14ac:dyDescent="0.3">
      <c r="A3940">
        <v>3938</v>
      </c>
      <c r="B3940" s="3" t="s">
        <v>3935</v>
      </c>
      <c r="C3940" s="3" t="s">
        <v>8046</v>
      </c>
      <c r="D3940">
        <v>3255</v>
      </c>
      <c r="E3940">
        <v>397</v>
      </c>
      <c r="F3940" t="s">
        <v>8221</v>
      </c>
      <c r="G3940" t="s">
        <v>8224</v>
      </c>
      <c r="H3940" t="s">
        <v>8246</v>
      </c>
      <c r="I3940">
        <v>1435441454</v>
      </c>
      <c r="J3940" s="10">
        <f t="shared" si="244"/>
        <v>42182.905717592599</v>
      </c>
      <c r="K3940">
        <v>1432763054</v>
      </c>
      <c r="L3940" s="10">
        <f t="shared" si="245"/>
        <v>42151.905717592599</v>
      </c>
      <c r="M3940" t="b">
        <v>0</v>
      </c>
      <c r="N3940">
        <v>5</v>
      </c>
      <c r="O3940" t="b">
        <v>0</v>
      </c>
      <c r="P3940" t="s">
        <v>8271</v>
      </c>
      <c r="Q3940" s="5">
        <f t="shared" si="246"/>
        <v>0.12196620583717357</v>
      </c>
      <c r="R3940" s="6">
        <f t="shared" si="247"/>
        <v>79.400000000000006</v>
      </c>
      <c r="S3940" t="s">
        <v>8317</v>
      </c>
      <c r="T3940" t="s">
        <v>8318</v>
      </c>
    </row>
    <row r="3941" spans="1:20" ht="43.2" x14ac:dyDescent="0.3">
      <c r="A3941">
        <v>3939</v>
      </c>
      <c r="B3941" s="3" t="s">
        <v>3936</v>
      </c>
      <c r="C3941" s="3" t="s">
        <v>8047</v>
      </c>
      <c r="D3941">
        <v>5000</v>
      </c>
      <c r="E3941">
        <v>5</v>
      </c>
      <c r="F3941" t="s">
        <v>8221</v>
      </c>
      <c r="G3941" t="s">
        <v>8226</v>
      </c>
      <c r="H3941" t="s">
        <v>8248</v>
      </c>
      <c r="I3941">
        <v>1412656200</v>
      </c>
      <c r="J3941" s="10">
        <f t="shared" si="244"/>
        <v>41919.1875</v>
      </c>
      <c r="K3941">
        <v>1412328979</v>
      </c>
      <c r="L3941" s="10">
        <f t="shared" si="245"/>
        <v>41915.400219907409</v>
      </c>
      <c r="M3941" t="b">
        <v>0</v>
      </c>
      <c r="N3941">
        <v>1</v>
      </c>
      <c r="O3941" t="b">
        <v>0</v>
      </c>
      <c r="P3941" t="s">
        <v>8271</v>
      </c>
      <c r="Q3941" s="5">
        <f t="shared" si="246"/>
        <v>1E-3</v>
      </c>
      <c r="R3941" s="6">
        <f t="shared" si="247"/>
        <v>5</v>
      </c>
      <c r="S3941" t="s">
        <v>8317</v>
      </c>
      <c r="T3941" t="s">
        <v>8318</v>
      </c>
    </row>
    <row r="3942" spans="1:20" ht="43.2" x14ac:dyDescent="0.3">
      <c r="A3942">
        <v>3940</v>
      </c>
      <c r="B3942" s="3" t="s">
        <v>3937</v>
      </c>
      <c r="C3942" s="3" t="s">
        <v>8048</v>
      </c>
      <c r="D3942">
        <v>5000</v>
      </c>
      <c r="E3942">
        <v>11</v>
      </c>
      <c r="F3942" t="s">
        <v>8221</v>
      </c>
      <c r="G3942" t="s">
        <v>8224</v>
      </c>
      <c r="H3942" t="s">
        <v>8246</v>
      </c>
      <c r="I3942">
        <v>1420199351</v>
      </c>
      <c r="J3942" s="10">
        <f t="shared" si="244"/>
        <v>42006.492488425924</v>
      </c>
      <c r="K3942">
        <v>1416311351</v>
      </c>
      <c r="L3942" s="10">
        <f t="shared" si="245"/>
        <v>41961.492488425924</v>
      </c>
      <c r="M3942" t="b">
        <v>0</v>
      </c>
      <c r="N3942">
        <v>2</v>
      </c>
      <c r="O3942" t="b">
        <v>0</v>
      </c>
      <c r="P3942" t="s">
        <v>8271</v>
      </c>
      <c r="Q3942" s="5">
        <f t="shared" si="246"/>
        <v>2.2000000000000001E-3</v>
      </c>
      <c r="R3942" s="6">
        <f t="shared" si="247"/>
        <v>5.5</v>
      </c>
      <c r="S3942" t="s">
        <v>8317</v>
      </c>
      <c r="T3942" t="s">
        <v>8318</v>
      </c>
    </row>
    <row r="3943" spans="1:20" ht="72" x14ac:dyDescent="0.3">
      <c r="A3943">
        <v>3941</v>
      </c>
      <c r="B3943" s="3" t="s">
        <v>3938</v>
      </c>
      <c r="C3943" s="3" t="s">
        <v>8049</v>
      </c>
      <c r="D3943">
        <v>5500</v>
      </c>
      <c r="E3943">
        <v>50</v>
      </c>
      <c r="F3943" t="s">
        <v>8221</v>
      </c>
      <c r="G3943" t="s">
        <v>8224</v>
      </c>
      <c r="H3943" t="s">
        <v>8246</v>
      </c>
      <c r="I3943">
        <v>1416877200</v>
      </c>
      <c r="J3943" s="10">
        <f t="shared" si="244"/>
        <v>41968.041666666672</v>
      </c>
      <c r="K3943">
        <v>1414505137</v>
      </c>
      <c r="L3943" s="10">
        <f t="shared" si="245"/>
        <v>41940.587233796294</v>
      </c>
      <c r="M3943" t="b">
        <v>0</v>
      </c>
      <c r="N3943">
        <v>2</v>
      </c>
      <c r="O3943" t="b">
        <v>0</v>
      </c>
      <c r="P3943" t="s">
        <v>8271</v>
      </c>
      <c r="Q3943" s="5">
        <f t="shared" si="246"/>
        <v>9.0909090909090905E-3</v>
      </c>
      <c r="R3943" s="6">
        <f t="shared" si="247"/>
        <v>25</v>
      </c>
      <c r="S3943" t="s">
        <v>8317</v>
      </c>
      <c r="T3943" t="s">
        <v>8318</v>
      </c>
    </row>
    <row r="3944" spans="1:20" ht="43.2" x14ac:dyDescent="0.3">
      <c r="A3944">
        <v>3942</v>
      </c>
      <c r="B3944" s="3" t="s">
        <v>3939</v>
      </c>
      <c r="C3944" s="3" t="s">
        <v>8050</v>
      </c>
      <c r="D3944">
        <v>1200</v>
      </c>
      <c r="E3944">
        <v>0</v>
      </c>
      <c r="F3944" t="s">
        <v>8221</v>
      </c>
      <c r="G3944" t="s">
        <v>8224</v>
      </c>
      <c r="H3944" t="s">
        <v>8246</v>
      </c>
      <c r="I3944">
        <v>1434490914</v>
      </c>
      <c r="J3944" s="10">
        <f t="shared" si="244"/>
        <v>42171.904097222221</v>
      </c>
      <c r="K3944">
        <v>1429306914</v>
      </c>
      <c r="L3944" s="10">
        <f t="shared" si="245"/>
        <v>42111.904097222221</v>
      </c>
      <c r="M3944" t="b">
        <v>0</v>
      </c>
      <c r="N3944">
        <v>0</v>
      </c>
      <c r="O3944" t="b">
        <v>0</v>
      </c>
      <c r="P3944" t="s">
        <v>8271</v>
      </c>
      <c r="Q3944" s="5">
        <f t="shared" si="246"/>
        <v>0</v>
      </c>
      <c r="R3944" s="6" t="e">
        <f t="shared" si="247"/>
        <v>#DIV/0!</v>
      </c>
      <c r="S3944" t="s">
        <v>8317</v>
      </c>
      <c r="T3944" t="s">
        <v>8318</v>
      </c>
    </row>
    <row r="3945" spans="1:20" ht="43.2" x14ac:dyDescent="0.3">
      <c r="A3945">
        <v>3943</v>
      </c>
      <c r="B3945" s="3" t="s">
        <v>3940</v>
      </c>
      <c r="C3945" s="3" t="s">
        <v>8051</v>
      </c>
      <c r="D3945">
        <v>5000</v>
      </c>
      <c r="E3945">
        <v>1782</v>
      </c>
      <c r="F3945" t="s">
        <v>8221</v>
      </c>
      <c r="G3945" t="s">
        <v>8224</v>
      </c>
      <c r="H3945" t="s">
        <v>8246</v>
      </c>
      <c r="I3945">
        <v>1446483000</v>
      </c>
      <c r="J3945" s="10">
        <f t="shared" si="244"/>
        <v>42310.701388888891</v>
      </c>
      <c r="K3945">
        <v>1443811268</v>
      </c>
      <c r="L3945" s="10">
        <f t="shared" si="245"/>
        <v>42279.778564814813</v>
      </c>
      <c r="M3945" t="b">
        <v>0</v>
      </c>
      <c r="N3945">
        <v>13</v>
      </c>
      <c r="O3945" t="b">
        <v>0</v>
      </c>
      <c r="P3945" t="s">
        <v>8271</v>
      </c>
      <c r="Q3945" s="5">
        <f t="shared" si="246"/>
        <v>0.35639999999999999</v>
      </c>
      <c r="R3945" s="6">
        <f t="shared" si="247"/>
        <v>137.07692307692307</v>
      </c>
      <c r="S3945" t="s">
        <v>8317</v>
      </c>
      <c r="T3945" t="s">
        <v>8318</v>
      </c>
    </row>
    <row r="3946" spans="1:20" ht="57.6" x14ac:dyDescent="0.3">
      <c r="A3946">
        <v>3944</v>
      </c>
      <c r="B3946" s="3" t="s">
        <v>3941</v>
      </c>
      <c r="C3946" s="3" t="s">
        <v>8052</v>
      </c>
      <c r="D3946">
        <v>5000</v>
      </c>
      <c r="E3946">
        <v>0</v>
      </c>
      <c r="F3946" t="s">
        <v>8221</v>
      </c>
      <c r="G3946" t="s">
        <v>8224</v>
      </c>
      <c r="H3946" t="s">
        <v>8246</v>
      </c>
      <c r="I3946">
        <v>1440690875</v>
      </c>
      <c r="J3946" s="10">
        <f t="shared" si="244"/>
        <v>42243.662905092591</v>
      </c>
      <c r="K3946">
        <v>1438098875</v>
      </c>
      <c r="L3946" s="10">
        <f t="shared" si="245"/>
        <v>42213.662905092591</v>
      </c>
      <c r="M3946" t="b">
        <v>0</v>
      </c>
      <c r="N3946">
        <v>0</v>
      </c>
      <c r="O3946" t="b">
        <v>0</v>
      </c>
      <c r="P3946" t="s">
        <v>8271</v>
      </c>
      <c r="Q3946" s="5">
        <f t="shared" si="246"/>
        <v>0</v>
      </c>
      <c r="R3946" s="6" t="e">
        <f t="shared" si="247"/>
        <v>#DIV/0!</v>
      </c>
      <c r="S3946" t="s">
        <v>8317</v>
      </c>
      <c r="T3946" t="s">
        <v>8318</v>
      </c>
    </row>
    <row r="3947" spans="1:20" ht="43.2" x14ac:dyDescent="0.3">
      <c r="A3947">
        <v>3945</v>
      </c>
      <c r="B3947" s="3" t="s">
        <v>3942</v>
      </c>
      <c r="C3947" s="3" t="s">
        <v>8053</v>
      </c>
      <c r="D3947">
        <v>2000</v>
      </c>
      <c r="E3947">
        <v>5</v>
      </c>
      <c r="F3947" t="s">
        <v>8221</v>
      </c>
      <c r="G3947" t="s">
        <v>8224</v>
      </c>
      <c r="H3947" t="s">
        <v>8246</v>
      </c>
      <c r="I3947">
        <v>1431717268</v>
      </c>
      <c r="J3947" s="10">
        <f t="shared" si="244"/>
        <v>42139.801712962959</v>
      </c>
      <c r="K3947">
        <v>1429125268</v>
      </c>
      <c r="L3947" s="10">
        <f t="shared" si="245"/>
        <v>42109.801712962959</v>
      </c>
      <c r="M3947" t="b">
        <v>0</v>
      </c>
      <c r="N3947">
        <v>1</v>
      </c>
      <c r="O3947" t="b">
        <v>0</v>
      </c>
      <c r="P3947" t="s">
        <v>8271</v>
      </c>
      <c r="Q3947" s="5">
        <f t="shared" si="246"/>
        <v>2.5000000000000001E-3</v>
      </c>
      <c r="R3947" s="6">
        <f t="shared" si="247"/>
        <v>5</v>
      </c>
      <c r="S3947" t="s">
        <v>8317</v>
      </c>
      <c r="T3947" t="s">
        <v>8318</v>
      </c>
    </row>
    <row r="3948" spans="1:20" ht="28.8" x14ac:dyDescent="0.3">
      <c r="A3948">
        <v>3946</v>
      </c>
      <c r="B3948" s="3" t="s">
        <v>3943</v>
      </c>
      <c r="C3948" s="3" t="s">
        <v>8054</v>
      </c>
      <c r="D3948">
        <v>6000</v>
      </c>
      <c r="E3948">
        <v>195</v>
      </c>
      <c r="F3948" t="s">
        <v>8221</v>
      </c>
      <c r="G3948" t="s">
        <v>8224</v>
      </c>
      <c r="H3948" t="s">
        <v>8246</v>
      </c>
      <c r="I3948">
        <v>1425110400</v>
      </c>
      <c r="J3948" s="10">
        <f t="shared" si="244"/>
        <v>42063.333333333328</v>
      </c>
      <c r="K3948">
        <v>1422388822</v>
      </c>
      <c r="L3948" s="10">
        <f t="shared" si="245"/>
        <v>42031.833587962959</v>
      </c>
      <c r="M3948" t="b">
        <v>0</v>
      </c>
      <c r="N3948">
        <v>5</v>
      </c>
      <c r="O3948" t="b">
        <v>0</v>
      </c>
      <c r="P3948" t="s">
        <v>8271</v>
      </c>
      <c r="Q3948" s="5">
        <f t="shared" si="246"/>
        <v>3.2500000000000001E-2</v>
      </c>
      <c r="R3948" s="6">
        <f t="shared" si="247"/>
        <v>39</v>
      </c>
      <c r="S3948" t="s">
        <v>8317</v>
      </c>
      <c r="T3948" t="s">
        <v>8318</v>
      </c>
    </row>
    <row r="3949" spans="1:20" ht="43.2" x14ac:dyDescent="0.3">
      <c r="A3949">
        <v>3947</v>
      </c>
      <c r="B3949" s="3" t="s">
        <v>3944</v>
      </c>
      <c r="C3949" s="3" t="s">
        <v>8055</v>
      </c>
      <c r="D3949">
        <v>3000</v>
      </c>
      <c r="E3949">
        <v>101</v>
      </c>
      <c r="F3949" t="s">
        <v>8221</v>
      </c>
      <c r="G3949" t="s">
        <v>8224</v>
      </c>
      <c r="H3949" t="s">
        <v>8246</v>
      </c>
      <c r="I3949">
        <v>1475378744</v>
      </c>
      <c r="J3949" s="10">
        <f t="shared" si="244"/>
        <v>42645.142870370371</v>
      </c>
      <c r="K3949">
        <v>1472786744</v>
      </c>
      <c r="L3949" s="10">
        <f t="shared" si="245"/>
        <v>42615.142870370371</v>
      </c>
      <c r="M3949" t="b">
        <v>0</v>
      </c>
      <c r="N3949">
        <v>2</v>
      </c>
      <c r="O3949" t="b">
        <v>0</v>
      </c>
      <c r="P3949" t="s">
        <v>8271</v>
      </c>
      <c r="Q3949" s="5">
        <f t="shared" si="246"/>
        <v>3.3666666666666664E-2</v>
      </c>
      <c r="R3949" s="6">
        <f t="shared" si="247"/>
        <v>50.5</v>
      </c>
      <c r="S3949" t="s">
        <v>8317</v>
      </c>
      <c r="T3949" t="s">
        <v>8318</v>
      </c>
    </row>
    <row r="3950" spans="1:20" ht="43.2" x14ac:dyDescent="0.3">
      <c r="A3950">
        <v>3948</v>
      </c>
      <c r="B3950" s="3" t="s">
        <v>3945</v>
      </c>
      <c r="C3950" s="3" t="s">
        <v>8056</v>
      </c>
      <c r="D3950">
        <v>30000</v>
      </c>
      <c r="E3950">
        <v>0</v>
      </c>
      <c r="F3950" t="s">
        <v>8221</v>
      </c>
      <c r="G3950" t="s">
        <v>8226</v>
      </c>
      <c r="H3950" t="s">
        <v>8248</v>
      </c>
      <c r="I3950">
        <v>1410076123</v>
      </c>
      <c r="J3950" s="10">
        <f t="shared" si="244"/>
        <v>41889.325497685182</v>
      </c>
      <c r="K3950">
        <v>1404892123</v>
      </c>
      <c r="L3950" s="10">
        <f t="shared" si="245"/>
        <v>41829.325497685182</v>
      </c>
      <c r="M3950" t="b">
        <v>0</v>
      </c>
      <c r="N3950">
        <v>0</v>
      </c>
      <c r="O3950" t="b">
        <v>0</v>
      </c>
      <c r="P3950" t="s">
        <v>8271</v>
      </c>
      <c r="Q3950" s="5">
        <f t="shared" si="246"/>
        <v>0</v>
      </c>
      <c r="R3950" s="6" t="e">
        <f t="shared" si="247"/>
        <v>#DIV/0!</v>
      </c>
      <c r="S3950" t="s">
        <v>8317</v>
      </c>
      <c r="T3950" t="s">
        <v>8318</v>
      </c>
    </row>
    <row r="3951" spans="1:20" ht="43.2" x14ac:dyDescent="0.3">
      <c r="A3951">
        <v>3949</v>
      </c>
      <c r="B3951" s="3" t="s">
        <v>3946</v>
      </c>
      <c r="C3951" s="3" t="s">
        <v>8057</v>
      </c>
      <c r="D3951">
        <v>10000</v>
      </c>
      <c r="E3951">
        <v>1577</v>
      </c>
      <c r="F3951" t="s">
        <v>8221</v>
      </c>
      <c r="G3951" t="s">
        <v>8226</v>
      </c>
      <c r="H3951" t="s">
        <v>8248</v>
      </c>
      <c r="I3951">
        <v>1423623221</v>
      </c>
      <c r="J3951" s="10">
        <f t="shared" si="244"/>
        <v>42046.120613425926</v>
      </c>
      <c r="K3951">
        <v>1421031221</v>
      </c>
      <c r="L3951" s="10">
        <f t="shared" si="245"/>
        <v>42016.120613425926</v>
      </c>
      <c r="M3951" t="b">
        <v>0</v>
      </c>
      <c r="N3951">
        <v>32</v>
      </c>
      <c r="O3951" t="b">
        <v>0</v>
      </c>
      <c r="P3951" t="s">
        <v>8271</v>
      </c>
      <c r="Q3951" s="5">
        <f t="shared" si="246"/>
        <v>0.15770000000000001</v>
      </c>
      <c r="R3951" s="6">
        <f t="shared" si="247"/>
        <v>49.28125</v>
      </c>
      <c r="S3951" t="s">
        <v>8317</v>
      </c>
      <c r="T3951" t="s">
        <v>8318</v>
      </c>
    </row>
    <row r="3952" spans="1:20" ht="57.6" x14ac:dyDescent="0.3">
      <c r="A3952">
        <v>3950</v>
      </c>
      <c r="B3952" s="3" t="s">
        <v>3947</v>
      </c>
      <c r="C3952" s="3" t="s">
        <v>8058</v>
      </c>
      <c r="D3952">
        <v>4000</v>
      </c>
      <c r="E3952">
        <v>25</v>
      </c>
      <c r="F3952" t="s">
        <v>8221</v>
      </c>
      <c r="G3952" t="s">
        <v>8224</v>
      </c>
      <c r="H3952" t="s">
        <v>8246</v>
      </c>
      <c r="I3952">
        <v>1460140500</v>
      </c>
      <c r="J3952" s="10">
        <f t="shared" si="244"/>
        <v>42468.774305555555</v>
      </c>
      <c r="K3952">
        <v>1457628680</v>
      </c>
      <c r="L3952" s="10">
        <f t="shared" si="245"/>
        <v>42439.702314814815</v>
      </c>
      <c r="M3952" t="b">
        <v>0</v>
      </c>
      <c r="N3952">
        <v>1</v>
      </c>
      <c r="O3952" t="b">
        <v>0</v>
      </c>
      <c r="P3952" t="s">
        <v>8271</v>
      </c>
      <c r="Q3952" s="5">
        <f t="shared" si="246"/>
        <v>6.2500000000000003E-3</v>
      </c>
      <c r="R3952" s="6">
        <f t="shared" si="247"/>
        <v>25</v>
      </c>
      <c r="S3952" t="s">
        <v>8317</v>
      </c>
      <c r="T3952" t="s">
        <v>8318</v>
      </c>
    </row>
    <row r="3953" spans="1:20" ht="43.2" x14ac:dyDescent="0.3">
      <c r="A3953">
        <v>3951</v>
      </c>
      <c r="B3953" s="3" t="s">
        <v>3948</v>
      </c>
      <c r="C3953" s="3" t="s">
        <v>6961</v>
      </c>
      <c r="D3953">
        <v>200000</v>
      </c>
      <c r="E3953">
        <v>1</v>
      </c>
      <c r="F3953" t="s">
        <v>8221</v>
      </c>
      <c r="G3953" t="s">
        <v>8241</v>
      </c>
      <c r="H3953" t="s">
        <v>8249</v>
      </c>
      <c r="I3953">
        <v>1462301342</v>
      </c>
      <c r="J3953" s="10">
        <f t="shared" si="244"/>
        <v>42493.784050925926</v>
      </c>
      <c r="K3953">
        <v>1457120942</v>
      </c>
      <c r="L3953" s="10">
        <f t="shared" si="245"/>
        <v>42433.825717592597</v>
      </c>
      <c r="M3953" t="b">
        <v>0</v>
      </c>
      <c r="N3953">
        <v>1</v>
      </c>
      <c r="O3953" t="b">
        <v>0</v>
      </c>
      <c r="P3953" t="s">
        <v>8271</v>
      </c>
      <c r="Q3953" s="5">
        <f t="shared" si="246"/>
        <v>5.0000000000000004E-6</v>
      </c>
      <c r="R3953" s="6">
        <f t="shared" si="247"/>
        <v>1</v>
      </c>
      <c r="S3953" t="s">
        <v>8317</v>
      </c>
      <c r="T3953" t="s">
        <v>8318</v>
      </c>
    </row>
    <row r="3954" spans="1:20" ht="43.2" x14ac:dyDescent="0.3">
      <c r="A3954">
        <v>3952</v>
      </c>
      <c r="B3954" s="3" t="s">
        <v>3949</v>
      </c>
      <c r="C3954" s="3" t="s">
        <v>8059</v>
      </c>
      <c r="D3954">
        <v>26000</v>
      </c>
      <c r="E3954">
        <v>25</v>
      </c>
      <c r="F3954" t="s">
        <v>8221</v>
      </c>
      <c r="G3954" t="s">
        <v>8224</v>
      </c>
      <c r="H3954" t="s">
        <v>8246</v>
      </c>
      <c r="I3954">
        <v>1445885890</v>
      </c>
      <c r="J3954" s="10">
        <f t="shared" si="244"/>
        <v>42303.790393518517</v>
      </c>
      <c r="K3954">
        <v>1440701890</v>
      </c>
      <c r="L3954" s="10">
        <f t="shared" si="245"/>
        <v>42243.790393518517</v>
      </c>
      <c r="M3954" t="b">
        <v>0</v>
      </c>
      <c r="N3954">
        <v>1</v>
      </c>
      <c r="O3954" t="b">
        <v>0</v>
      </c>
      <c r="P3954" t="s">
        <v>8271</v>
      </c>
      <c r="Q3954" s="5">
        <f t="shared" si="246"/>
        <v>9.6153846153846159E-4</v>
      </c>
      <c r="R3954" s="6">
        <f t="shared" si="247"/>
        <v>25</v>
      </c>
      <c r="S3954" t="s">
        <v>8317</v>
      </c>
      <c r="T3954" t="s">
        <v>8318</v>
      </c>
    </row>
    <row r="3955" spans="1:20" ht="43.2" x14ac:dyDescent="0.3">
      <c r="A3955">
        <v>3953</v>
      </c>
      <c r="B3955" s="3" t="s">
        <v>3950</v>
      </c>
      <c r="C3955" s="3" t="s">
        <v>8060</v>
      </c>
      <c r="D3955">
        <v>17600</v>
      </c>
      <c r="E3955">
        <v>0</v>
      </c>
      <c r="F3955" t="s">
        <v>8221</v>
      </c>
      <c r="G3955" t="s">
        <v>8224</v>
      </c>
      <c r="H3955" t="s">
        <v>8246</v>
      </c>
      <c r="I3955">
        <v>1469834940</v>
      </c>
      <c r="J3955" s="10">
        <f t="shared" si="244"/>
        <v>42580.978472222225</v>
      </c>
      <c r="K3955">
        <v>1467162586</v>
      </c>
      <c r="L3955" s="10">
        <f t="shared" si="245"/>
        <v>42550.048449074078</v>
      </c>
      <c r="M3955" t="b">
        <v>0</v>
      </c>
      <c r="N3955">
        <v>0</v>
      </c>
      <c r="O3955" t="b">
        <v>0</v>
      </c>
      <c r="P3955" t="s">
        <v>8271</v>
      </c>
      <c r="Q3955" s="5">
        <f t="shared" si="246"/>
        <v>0</v>
      </c>
      <c r="R3955" s="6" t="e">
        <f t="shared" si="247"/>
        <v>#DIV/0!</v>
      </c>
      <c r="S3955" t="s">
        <v>8317</v>
      </c>
      <c r="T3955" t="s">
        <v>8318</v>
      </c>
    </row>
    <row r="3956" spans="1:20" ht="57.6" x14ac:dyDescent="0.3">
      <c r="A3956">
        <v>3954</v>
      </c>
      <c r="B3956" s="3" t="s">
        <v>3951</v>
      </c>
      <c r="C3956" s="3" t="s">
        <v>8061</v>
      </c>
      <c r="D3956">
        <v>25000</v>
      </c>
      <c r="E3956">
        <v>0</v>
      </c>
      <c r="F3956" t="s">
        <v>8221</v>
      </c>
      <c r="G3956" t="s">
        <v>8229</v>
      </c>
      <c r="H3956" t="s">
        <v>8251</v>
      </c>
      <c r="I3956">
        <v>1405352264</v>
      </c>
      <c r="J3956" s="10">
        <f t="shared" si="244"/>
        <v>41834.651203703703</v>
      </c>
      <c r="K3956">
        <v>1400168264</v>
      </c>
      <c r="L3956" s="10">
        <f t="shared" si="245"/>
        <v>41774.651203703703</v>
      </c>
      <c r="M3956" t="b">
        <v>0</v>
      </c>
      <c r="N3956">
        <v>0</v>
      </c>
      <c r="O3956" t="b">
        <v>0</v>
      </c>
      <c r="P3956" t="s">
        <v>8271</v>
      </c>
      <c r="Q3956" s="5">
        <f t="shared" si="246"/>
        <v>0</v>
      </c>
      <c r="R3956" s="6" t="e">
        <f t="shared" si="247"/>
        <v>#DIV/0!</v>
      </c>
      <c r="S3956" t="s">
        <v>8317</v>
      </c>
      <c r="T3956" t="s">
        <v>8318</v>
      </c>
    </row>
    <row r="3957" spans="1:20" ht="43.2" x14ac:dyDescent="0.3">
      <c r="A3957">
        <v>3955</v>
      </c>
      <c r="B3957" s="3" t="s">
        <v>3952</v>
      </c>
      <c r="C3957" s="3" t="s">
        <v>8062</v>
      </c>
      <c r="D3957">
        <v>1750</v>
      </c>
      <c r="E3957">
        <v>425</v>
      </c>
      <c r="F3957" t="s">
        <v>8221</v>
      </c>
      <c r="G3957" t="s">
        <v>8224</v>
      </c>
      <c r="H3957" t="s">
        <v>8246</v>
      </c>
      <c r="I3957">
        <v>1448745741</v>
      </c>
      <c r="J3957" s="10">
        <f t="shared" si="244"/>
        <v>42336.890520833331</v>
      </c>
      <c r="K3957">
        <v>1446150141</v>
      </c>
      <c r="L3957" s="10">
        <f t="shared" si="245"/>
        <v>42306.848854166667</v>
      </c>
      <c r="M3957" t="b">
        <v>0</v>
      </c>
      <c r="N3957">
        <v>8</v>
      </c>
      <c r="O3957" t="b">
        <v>0</v>
      </c>
      <c r="P3957" t="s">
        <v>8271</v>
      </c>
      <c r="Q3957" s="5">
        <f t="shared" si="246"/>
        <v>0.24285714285714285</v>
      </c>
      <c r="R3957" s="6">
        <f t="shared" si="247"/>
        <v>53.125</v>
      </c>
      <c r="S3957" t="s">
        <v>8317</v>
      </c>
      <c r="T3957" t="s">
        <v>8318</v>
      </c>
    </row>
    <row r="3958" spans="1:20" ht="43.2" x14ac:dyDescent="0.3">
      <c r="A3958">
        <v>3956</v>
      </c>
      <c r="B3958" s="3" t="s">
        <v>3953</v>
      </c>
      <c r="C3958" s="3" t="s">
        <v>8063</v>
      </c>
      <c r="D3958">
        <v>5500</v>
      </c>
      <c r="E3958">
        <v>0</v>
      </c>
      <c r="F3958" t="s">
        <v>8221</v>
      </c>
      <c r="G3958" t="s">
        <v>8224</v>
      </c>
      <c r="H3958" t="s">
        <v>8246</v>
      </c>
      <c r="I3958">
        <v>1461543600</v>
      </c>
      <c r="J3958" s="10">
        <f t="shared" si="244"/>
        <v>42485.013888888891</v>
      </c>
      <c r="K3958">
        <v>1459203727</v>
      </c>
      <c r="L3958" s="10">
        <f t="shared" si="245"/>
        <v>42457.932025462964</v>
      </c>
      <c r="M3958" t="b">
        <v>0</v>
      </c>
      <c r="N3958">
        <v>0</v>
      </c>
      <c r="O3958" t="b">
        <v>0</v>
      </c>
      <c r="P3958" t="s">
        <v>8271</v>
      </c>
      <c r="Q3958" s="5">
        <f t="shared" si="246"/>
        <v>0</v>
      </c>
      <c r="R3958" s="6" t="e">
        <f t="shared" si="247"/>
        <v>#DIV/0!</v>
      </c>
      <c r="S3958" t="s">
        <v>8317</v>
      </c>
      <c r="T3958" t="s">
        <v>8318</v>
      </c>
    </row>
    <row r="3959" spans="1:20" ht="43.2" x14ac:dyDescent="0.3">
      <c r="A3959">
        <v>3957</v>
      </c>
      <c r="B3959" s="3" t="s">
        <v>3954</v>
      </c>
      <c r="C3959" s="3" t="s">
        <v>8064</v>
      </c>
      <c r="D3959">
        <v>28000</v>
      </c>
      <c r="E3959">
        <v>7</v>
      </c>
      <c r="F3959" t="s">
        <v>8221</v>
      </c>
      <c r="G3959" t="s">
        <v>8224</v>
      </c>
      <c r="H3959" t="s">
        <v>8246</v>
      </c>
      <c r="I3959">
        <v>1468020354</v>
      </c>
      <c r="J3959" s="10">
        <f t="shared" si="244"/>
        <v>42559.976319444439</v>
      </c>
      <c r="K3959">
        <v>1464045954</v>
      </c>
      <c r="L3959" s="10">
        <f t="shared" si="245"/>
        <v>42513.976319444439</v>
      </c>
      <c r="M3959" t="b">
        <v>0</v>
      </c>
      <c r="N3959">
        <v>1</v>
      </c>
      <c r="O3959" t="b">
        <v>0</v>
      </c>
      <c r="P3959" t="s">
        <v>8271</v>
      </c>
      <c r="Q3959" s="5">
        <f t="shared" si="246"/>
        <v>2.5000000000000001E-4</v>
      </c>
      <c r="R3959" s="6">
        <f t="shared" si="247"/>
        <v>7</v>
      </c>
      <c r="S3959" t="s">
        <v>8317</v>
      </c>
      <c r="T3959" t="s">
        <v>8318</v>
      </c>
    </row>
    <row r="3960" spans="1:20" ht="43.2" x14ac:dyDescent="0.3">
      <c r="A3960">
        <v>3958</v>
      </c>
      <c r="B3960" s="3" t="s">
        <v>3955</v>
      </c>
      <c r="C3960" s="3" t="s">
        <v>8065</v>
      </c>
      <c r="D3960">
        <v>2000</v>
      </c>
      <c r="E3960">
        <v>641</v>
      </c>
      <c r="F3960" t="s">
        <v>8221</v>
      </c>
      <c r="G3960" t="s">
        <v>8224</v>
      </c>
      <c r="H3960" t="s">
        <v>8246</v>
      </c>
      <c r="I3960">
        <v>1406988000</v>
      </c>
      <c r="J3960" s="10">
        <f t="shared" si="244"/>
        <v>41853.583333333336</v>
      </c>
      <c r="K3960">
        <v>1403822912</v>
      </c>
      <c r="L3960" s="10">
        <f t="shared" si="245"/>
        <v>41816.950370370374</v>
      </c>
      <c r="M3960" t="b">
        <v>0</v>
      </c>
      <c r="N3960">
        <v>16</v>
      </c>
      <c r="O3960" t="b">
        <v>0</v>
      </c>
      <c r="P3960" t="s">
        <v>8271</v>
      </c>
      <c r="Q3960" s="5">
        <f t="shared" si="246"/>
        <v>0.32050000000000001</v>
      </c>
      <c r="R3960" s="6">
        <f t="shared" si="247"/>
        <v>40.0625</v>
      </c>
      <c r="S3960" t="s">
        <v>8317</v>
      </c>
      <c r="T3960" t="s">
        <v>8318</v>
      </c>
    </row>
    <row r="3961" spans="1:20" ht="43.2" x14ac:dyDescent="0.3">
      <c r="A3961">
        <v>3959</v>
      </c>
      <c r="B3961" s="3" t="s">
        <v>3956</v>
      </c>
      <c r="C3961" s="3" t="s">
        <v>8066</v>
      </c>
      <c r="D3961">
        <v>1200</v>
      </c>
      <c r="E3961">
        <v>292</v>
      </c>
      <c r="F3961" t="s">
        <v>8221</v>
      </c>
      <c r="G3961" t="s">
        <v>8224</v>
      </c>
      <c r="H3961" t="s">
        <v>8246</v>
      </c>
      <c r="I3961">
        <v>1411930556</v>
      </c>
      <c r="J3961" s="10">
        <f t="shared" si="244"/>
        <v>41910.788842592592</v>
      </c>
      <c r="K3961">
        <v>1409338556</v>
      </c>
      <c r="L3961" s="10">
        <f t="shared" si="245"/>
        <v>41880.788842592592</v>
      </c>
      <c r="M3961" t="b">
        <v>0</v>
      </c>
      <c r="N3961">
        <v>12</v>
      </c>
      <c r="O3961" t="b">
        <v>0</v>
      </c>
      <c r="P3961" t="s">
        <v>8271</v>
      </c>
      <c r="Q3961" s="5">
        <f t="shared" si="246"/>
        <v>0.24333333333333335</v>
      </c>
      <c r="R3961" s="6">
        <f t="shared" si="247"/>
        <v>24.333333333333332</v>
      </c>
      <c r="S3961" t="s">
        <v>8317</v>
      </c>
      <c r="T3961" t="s">
        <v>8318</v>
      </c>
    </row>
    <row r="3962" spans="1:20" ht="43.2" x14ac:dyDescent="0.3">
      <c r="A3962">
        <v>3960</v>
      </c>
      <c r="B3962" s="3" t="s">
        <v>3957</v>
      </c>
      <c r="C3962" s="3" t="s">
        <v>8067</v>
      </c>
      <c r="D3962">
        <v>3000</v>
      </c>
      <c r="E3962">
        <v>45</v>
      </c>
      <c r="F3962" t="s">
        <v>8221</v>
      </c>
      <c r="G3962" t="s">
        <v>8224</v>
      </c>
      <c r="H3962" t="s">
        <v>8246</v>
      </c>
      <c r="I3962">
        <v>1451852256</v>
      </c>
      <c r="J3962" s="10">
        <f t="shared" si="244"/>
        <v>42372.845555555556</v>
      </c>
      <c r="K3962">
        <v>1449260256</v>
      </c>
      <c r="L3962" s="10">
        <f t="shared" si="245"/>
        <v>42342.845555555556</v>
      </c>
      <c r="M3962" t="b">
        <v>0</v>
      </c>
      <c r="N3962">
        <v>4</v>
      </c>
      <c r="O3962" t="b">
        <v>0</v>
      </c>
      <c r="P3962" t="s">
        <v>8271</v>
      </c>
      <c r="Q3962" s="5">
        <f t="shared" si="246"/>
        <v>1.4999999999999999E-2</v>
      </c>
      <c r="R3962" s="6">
        <f t="shared" si="247"/>
        <v>11.25</v>
      </c>
      <c r="S3962" t="s">
        <v>8317</v>
      </c>
      <c r="T3962" t="s">
        <v>8318</v>
      </c>
    </row>
    <row r="3963" spans="1:20" ht="57.6" x14ac:dyDescent="0.3">
      <c r="A3963">
        <v>3961</v>
      </c>
      <c r="B3963" s="3" t="s">
        <v>3958</v>
      </c>
      <c r="C3963" s="3" t="s">
        <v>8068</v>
      </c>
      <c r="D3963">
        <v>5000</v>
      </c>
      <c r="E3963">
        <v>21</v>
      </c>
      <c r="F3963" t="s">
        <v>8221</v>
      </c>
      <c r="G3963" t="s">
        <v>8225</v>
      </c>
      <c r="H3963" t="s">
        <v>8247</v>
      </c>
      <c r="I3963">
        <v>1399584210</v>
      </c>
      <c r="J3963" s="10">
        <f t="shared" si="244"/>
        <v>41767.891319444447</v>
      </c>
      <c r="K3963">
        <v>1397683410</v>
      </c>
      <c r="L3963" s="10">
        <f t="shared" si="245"/>
        <v>41745.891319444447</v>
      </c>
      <c r="M3963" t="b">
        <v>0</v>
      </c>
      <c r="N3963">
        <v>2</v>
      </c>
      <c r="O3963" t="b">
        <v>0</v>
      </c>
      <c r="P3963" t="s">
        <v>8271</v>
      </c>
      <c r="Q3963" s="5">
        <f t="shared" si="246"/>
        <v>4.1999999999999997E-3</v>
      </c>
      <c r="R3963" s="6">
        <f t="shared" si="247"/>
        <v>10.5</v>
      </c>
      <c r="S3963" t="s">
        <v>8317</v>
      </c>
      <c r="T3963" t="s">
        <v>8318</v>
      </c>
    </row>
    <row r="3964" spans="1:20" ht="57.6" x14ac:dyDescent="0.3">
      <c r="A3964">
        <v>3962</v>
      </c>
      <c r="B3964" s="3" t="s">
        <v>3959</v>
      </c>
      <c r="C3964" s="3" t="s">
        <v>8069</v>
      </c>
      <c r="D3964">
        <v>1400</v>
      </c>
      <c r="E3964">
        <v>45</v>
      </c>
      <c r="F3964" t="s">
        <v>8221</v>
      </c>
      <c r="G3964" t="s">
        <v>8225</v>
      </c>
      <c r="H3964" t="s">
        <v>8247</v>
      </c>
      <c r="I3964">
        <v>1448722494</v>
      </c>
      <c r="J3964" s="10">
        <f t="shared" si="244"/>
        <v>42336.621458333335</v>
      </c>
      <c r="K3964">
        <v>1446562494</v>
      </c>
      <c r="L3964" s="10">
        <f t="shared" si="245"/>
        <v>42311.621458333335</v>
      </c>
      <c r="M3964" t="b">
        <v>0</v>
      </c>
      <c r="N3964">
        <v>3</v>
      </c>
      <c r="O3964" t="b">
        <v>0</v>
      </c>
      <c r="P3964" t="s">
        <v>8271</v>
      </c>
      <c r="Q3964" s="5">
        <f t="shared" si="246"/>
        <v>3.214285714285714E-2</v>
      </c>
      <c r="R3964" s="6">
        <f t="shared" si="247"/>
        <v>15</v>
      </c>
      <c r="S3964" t="s">
        <v>8317</v>
      </c>
      <c r="T3964" t="s">
        <v>8318</v>
      </c>
    </row>
    <row r="3965" spans="1:20" ht="43.2" x14ac:dyDescent="0.3">
      <c r="A3965">
        <v>3963</v>
      </c>
      <c r="B3965" s="3" t="s">
        <v>3960</v>
      </c>
      <c r="C3965" s="3" t="s">
        <v>8070</v>
      </c>
      <c r="D3965">
        <v>10000</v>
      </c>
      <c r="E3965">
        <v>0</v>
      </c>
      <c r="F3965" t="s">
        <v>8221</v>
      </c>
      <c r="G3965" t="s">
        <v>8229</v>
      </c>
      <c r="H3965" t="s">
        <v>8251</v>
      </c>
      <c r="I3965">
        <v>1447821717</v>
      </c>
      <c r="J3965" s="10">
        <f t="shared" si="244"/>
        <v>42326.195798611108</v>
      </c>
      <c r="K3965">
        <v>1445226117</v>
      </c>
      <c r="L3965" s="10">
        <f t="shared" si="245"/>
        <v>42296.154131944444</v>
      </c>
      <c r="M3965" t="b">
        <v>0</v>
      </c>
      <c r="N3965">
        <v>0</v>
      </c>
      <c r="O3965" t="b">
        <v>0</v>
      </c>
      <c r="P3965" t="s">
        <v>8271</v>
      </c>
      <c r="Q3965" s="5">
        <f t="shared" si="246"/>
        <v>0</v>
      </c>
      <c r="R3965" s="6" t="e">
        <f t="shared" si="247"/>
        <v>#DIV/0!</v>
      </c>
      <c r="S3965" t="s">
        <v>8317</v>
      </c>
      <c r="T3965" t="s">
        <v>8318</v>
      </c>
    </row>
    <row r="3966" spans="1:20" ht="43.2" x14ac:dyDescent="0.3">
      <c r="A3966">
        <v>3964</v>
      </c>
      <c r="B3966" s="3" t="s">
        <v>3961</v>
      </c>
      <c r="C3966" s="3" t="s">
        <v>8071</v>
      </c>
      <c r="D3966">
        <v>2000</v>
      </c>
      <c r="E3966">
        <v>126</v>
      </c>
      <c r="F3966" t="s">
        <v>8221</v>
      </c>
      <c r="G3966" t="s">
        <v>8224</v>
      </c>
      <c r="H3966" t="s">
        <v>8246</v>
      </c>
      <c r="I3966">
        <v>1429460386</v>
      </c>
      <c r="J3966" s="10">
        <f t="shared" si="244"/>
        <v>42113.680393518516</v>
      </c>
      <c r="K3966">
        <v>1424279986</v>
      </c>
      <c r="L3966" s="10">
        <f t="shared" si="245"/>
        <v>42053.722060185188</v>
      </c>
      <c r="M3966" t="b">
        <v>0</v>
      </c>
      <c r="N3966">
        <v>3</v>
      </c>
      <c r="O3966" t="b">
        <v>0</v>
      </c>
      <c r="P3966" t="s">
        <v>8271</v>
      </c>
      <c r="Q3966" s="5">
        <f t="shared" si="246"/>
        <v>6.3E-2</v>
      </c>
      <c r="R3966" s="6">
        <f t="shared" si="247"/>
        <v>42</v>
      </c>
      <c r="S3966" t="s">
        <v>8317</v>
      </c>
      <c r="T3966" t="s">
        <v>8318</v>
      </c>
    </row>
    <row r="3967" spans="1:20" ht="43.2" x14ac:dyDescent="0.3">
      <c r="A3967">
        <v>3965</v>
      </c>
      <c r="B3967" s="3" t="s">
        <v>3962</v>
      </c>
      <c r="C3967" s="3" t="s">
        <v>8072</v>
      </c>
      <c r="D3967">
        <v>2000</v>
      </c>
      <c r="E3967">
        <v>285</v>
      </c>
      <c r="F3967" t="s">
        <v>8221</v>
      </c>
      <c r="G3967" t="s">
        <v>8224</v>
      </c>
      <c r="H3967" t="s">
        <v>8246</v>
      </c>
      <c r="I3967">
        <v>1460608780</v>
      </c>
      <c r="J3967" s="10">
        <f t="shared" si="244"/>
        <v>42474.194212962961</v>
      </c>
      <c r="K3967">
        <v>1455428380</v>
      </c>
      <c r="L3967" s="10">
        <f t="shared" si="245"/>
        <v>42414.235879629632</v>
      </c>
      <c r="M3967" t="b">
        <v>0</v>
      </c>
      <c r="N3967">
        <v>4</v>
      </c>
      <c r="O3967" t="b">
        <v>0</v>
      </c>
      <c r="P3967" t="s">
        <v>8271</v>
      </c>
      <c r="Q3967" s="5">
        <f t="shared" si="246"/>
        <v>0.14249999999999999</v>
      </c>
      <c r="R3967" s="6">
        <f t="shared" si="247"/>
        <v>71.25</v>
      </c>
      <c r="S3967" t="s">
        <v>8317</v>
      </c>
      <c r="T3967" t="s">
        <v>8318</v>
      </c>
    </row>
    <row r="3968" spans="1:20" ht="57.6" x14ac:dyDescent="0.3">
      <c r="A3968">
        <v>3966</v>
      </c>
      <c r="B3968" s="3" t="s">
        <v>3963</v>
      </c>
      <c r="C3968" s="3" t="s">
        <v>8073</v>
      </c>
      <c r="D3968">
        <v>7500</v>
      </c>
      <c r="E3968">
        <v>45</v>
      </c>
      <c r="F3968" t="s">
        <v>8221</v>
      </c>
      <c r="G3968" t="s">
        <v>8224</v>
      </c>
      <c r="H3968" t="s">
        <v>8246</v>
      </c>
      <c r="I3968">
        <v>1406170740</v>
      </c>
      <c r="J3968" s="10">
        <f t="shared" si="244"/>
        <v>41844.124305555553</v>
      </c>
      <c r="K3968">
        <v>1402506278</v>
      </c>
      <c r="L3968" s="10">
        <f t="shared" si="245"/>
        <v>41801.711550925924</v>
      </c>
      <c r="M3968" t="b">
        <v>0</v>
      </c>
      <c r="N3968">
        <v>2</v>
      </c>
      <c r="O3968" t="b">
        <v>0</v>
      </c>
      <c r="P3968" t="s">
        <v>8271</v>
      </c>
      <c r="Q3968" s="5">
        <f t="shared" si="246"/>
        <v>6.0000000000000001E-3</v>
      </c>
      <c r="R3968" s="6">
        <f t="shared" si="247"/>
        <v>22.5</v>
      </c>
      <c r="S3968" t="s">
        <v>8317</v>
      </c>
      <c r="T3968" t="s">
        <v>8318</v>
      </c>
    </row>
    <row r="3969" spans="1:20" ht="43.2" x14ac:dyDescent="0.3">
      <c r="A3969">
        <v>3967</v>
      </c>
      <c r="B3969" s="3" t="s">
        <v>3964</v>
      </c>
      <c r="C3969" s="3" t="s">
        <v>8074</v>
      </c>
      <c r="D3969">
        <v>1700</v>
      </c>
      <c r="E3969">
        <v>410</v>
      </c>
      <c r="F3969" t="s">
        <v>8221</v>
      </c>
      <c r="G3969" t="s">
        <v>8224</v>
      </c>
      <c r="H3969" t="s">
        <v>8246</v>
      </c>
      <c r="I3969">
        <v>1488783507</v>
      </c>
      <c r="J3969" s="10">
        <f t="shared" si="244"/>
        <v>42800.290590277778</v>
      </c>
      <c r="K3969">
        <v>1486191507</v>
      </c>
      <c r="L3969" s="10">
        <f t="shared" si="245"/>
        <v>42770.290590277778</v>
      </c>
      <c r="M3969" t="b">
        <v>0</v>
      </c>
      <c r="N3969">
        <v>10</v>
      </c>
      <c r="O3969" t="b">
        <v>0</v>
      </c>
      <c r="P3969" t="s">
        <v>8271</v>
      </c>
      <c r="Q3969" s="5">
        <f t="shared" si="246"/>
        <v>0.2411764705882353</v>
      </c>
      <c r="R3969" s="6">
        <f t="shared" si="247"/>
        <v>41</v>
      </c>
      <c r="S3969" t="s">
        <v>8317</v>
      </c>
      <c r="T3969" t="s">
        <v>8318</v>
      </c>
    </row>
    <row r="3970" spans="1:20" ht="43.2" x14ac:dyDescent="0.3">
      <c r="A3970">
        <v>3968</v>
      </c>
      <c r="B3970" s="3" t="s">
        <v>3965</v>
      </c>
      <c r="C3970" s="3" t="s">
        <v>8075</v>
      </c>
      <c r="D3970">
        <v>5000</v>
      </c>
      <c r="E3970">
        <v>527</v>
      </c>
      <c r="F3970" t="s">
        <v>8221</v>
      </c>
      <c r="G3970" t="s">
        <v>8224</v>
      </c>
      <c r="H3970" t="s">
        <v>8246</v>
      </c>
      <c r="I3970">
        <v>1463945673</v>
      </c>
      <c r="J3970" s="10">
        <f t="shared" si="244"/>
        <v>42512.815659722226</v>
      </c>
      <c r="K3970">
        <v>1458761673</v>
      </c>
      <c r="L3970" s="10">
        <f t="shared" si="245"/>
        <v>42452.815659722226</v>
      </c>
      <c r="M3970" t="b">
        <v>0</v>
      </c>
      <c r="N3970">
        <v>11</v>
      </c>
      <c r="O3970" t="b">
        <v>0</v>
      </c>
      <c r="P3970" t="s">
        <v>8271</v>
      </c>
      <c r="Q3970" s="5">
        <f t="shared" si="246"/>
        <v>0.10539999999999999</v>
      </c>
      <c r="R3970" s="6">
        <f t="shared" si="247"/>
        <v>47.909090909090907</v>
      </c>
      <c r="S3970" t="s">
        <v>8317</v>
      </c>
      <c r="T3970" t="s">
        <v>8318</v>
      </c>
    </row>
    <row r="3971" spans="1:20" ht="57.6" x14ac:dyDescent="0.3">
      <c r="A3971">
        <v>3969</v>
      </c>
      <c r="B3971" s="3" t="s">
        <v>3966</v>
      </c>
      <c r="C3971" s="3" t="s">
        <v>8076</v>
      </c>
      <c r="D3971">
        <v>2825</v>
      </c>
      <c r="E3971">
        <v>211</v>
      </c>
      <c r="F3971" t="s">
        <v>8221</v>
      </c>
      <c r="G3971" t="s">
        <v>8224</v>
      </c>
      <c r="H3971" t="s">
        <v>8246</v>
      </c>
      <c r="I3971">
        <v>1472442900</v>
      </c>
      <c r="J3971" s="10">
        <f t="shared" ref="J3971:J4034" si="248">(((I3971/60)/60)/24)+DATE(1970,1,1)</f>
        <v>42611.163194444445</v>
      </c>
      <c r="K3971">
        <v>1471638646</v>
      </c>
      <c r="L3971" s="10">
        <f t="shared" ref="L3971:L4034" si="249">(((K3971/60)/60)/24)+DATE(1970,1,1)</f>
        <v>42601.854699074072</v>
      </c>
      <c r="M3971" t="b">
        <v>0</v>
      </c>
      <c r="N3971">
        <v>6</v>
      </c>
      <c r="O3971" t="b">
        <v>0</v>
      </c>
      <c r="P3971" t="s">
        <v>8271</v>
      </c>
      <c r="Q3971" s="5">
        <f t="shared" ref="Q3971:Q4034" si="250">E3971/D3971</f>
        <v>7.4690265486725665E-2</v>
      </c>
      <c r="R3971" s="6">
        <f t="shared" ref="R3971:R4034" si="251">E3971/N3971</f>
        <v>35.166666666666664</v>
      </c>
      <c r="S3971" t="s">
        <v>8317</v>
      </c>
      <c r="T3971" t="s">
        <v>8318</v>
      </c>
    </row>
    <row r="3972" spans="1:20" ht="57.6" x14ac:dyDescent="0.3">
      <c r="A3972">
        <v>3970</v>
      </c>
      <c r="B3972" s="3" t="s">
        <v>3967</v>
      </c>
      <c r="C3972" s="3" t="s">
        <v>8077</v>
      </c>
      <c r="D3972">
        <v>15000</v>
      </c>
      <c r="E3972">
        <v>11</v>
      </c>
      <c r="F3972" t="s">
        <v>8221</v>
      </c>
      <c r="G3972" t="s">
        <v>8224</v>
      </c>
      <c r="H3972" t="s">
        <v>8246</v>
      </c>
      <c r="I3972">
        <v>1460925811</v>
      </c>
      <c r="J3972" s="10">
        <f t="shared" si="248"/>
        <v>42477.863553240735</v>
      </c>
      <c r="K3972">
        <v>1458333811</v>
      </c>
      <c r="L3972" s="10">
        <f t="shared" si="249"/>
        <v>42447.863553240735</v>
      </c>
      <c r="M3972" t="b">
        <v>0</v>
      </c>
      <c r="N3972">
        <v>2</v>
      </c>
      <c r="O3972" t="b">
        <v>0</v>
      </c>
      <c r="P3972" t="s">
        <v>8271</v>
      </c>
      <c r="Q3972" s="5">
        <f t="shared" si="250"/>
        <v>7.3333333333333334E-4</v>
      </c>
      <c r="R3972" s="6">
        <f t="shared" si="251"/>
        <v>5.5</v>
      </c>
      <c r="S3972" t="s">
        <v>8317</v>
      </c>
      <c r="T3972" t="s">
        <v>8318</v>
      </c>
    </row>
    <row r="3973" spans="1:20" ht="43.2" x14ac:dyDescent="0.3">
      <c r="A3973">
        <v>3971</v>
      </c>
      <c r="B3973" s="3" t="s">
        <v>3968</v>
      </c>
      <c r="C3973" s="3" t="s">
        <v>8078</v>
      </c>
      <c r="D3973">
        <v>14000</v>
      </c>
      <c r="E3973">
        <v>136</v>
      </c>
      <c r="F3973" t="s">
        <v>8221</v>
      </c>
      <c r="G3973" t="s">
        <v>8224</v>
      </c>
      <c r="H3973" t="s">
        <v>8246</v>
      </c>
      <c r="I3973">
        <v>1405947126</v>
      </c>
      <c r="J3973" s="10">
        <f t="shared" si="248"/>
        <v>41841.536180555559</v>
      </c>
      <c r="K3973">
        <v>1403355126</v>
      </c>
      <c r="L3973" s="10">
        <f t="shared" si="249"/>
        <v>41811.536180555559</v>
      </c>
      <c r="M3973" t="b">
        <v>0</v>
      </c>
      <c r="N3973">
        <v>6</v>
      </c>
      <c r="O3973" t="b">
        <v>0</v>
      </c>
      <c r="P3973" t="s">
        <v>8271</v>
      </c>
      <c r="Q3973" s="5">
        <f t="shared" si="250"/>
        <v>9.7142857142857135E-3</v>
      </c>
      <c r="R3973" s="6">
        <f t="shared" si="251"/>
        <v>22.666666666666668</v>
      </c>
      <c r="S3973" t="s">
        <v>8317</v>
      </c>
      <c r="T3973" t="s">
        <v>8318</v>
      </c>
    </row>
    <row r="3974" spans="1:20" ht="43.2" x14ac:dyDescent="0.3">
      <c r="A3974">
        <v>3972</v>
      </c>
      <c r="B3974" s="3" t="s">
        <v>3969</v>
      </c>
      <c r="C3974" s="3" t="s">
        <v>8079</v>
      </c>
      <c r="D3974">
        <v>1000</v>
      </c>
      <c r="E3974">
        <v>211</v>
      </c>
      <c r="F3974" t="s">
        <v>8221</v>
      </c>
      <c r="G3974" t="s">
        <v>8224</v>
      </c>
      <c r="H3974" t="s">
        <v>8246</v>
      </c>
      <c r="I3974">
        <v>1423186634</v>
      </c>
      <c r="J3974" s="10">
        <f t="shared" si="248"/>
        <v>42041.067523148144</v>
      </c>
      <c r="K3974">
        <v>1418002634</v>
      </c>
      <c r="L3974" s="10">
        <f t="shared" si="249"/>
        <v>41981.067523148144</v>
      </c>
      <c r="M3974" t="b">
        <v>0</v>
      </c>
      <c r="N3974">
        <v>8</v>
      </c>
      <c r="O3974" t="b">
        <v>0</v>
      </c>
      <c r="P3974" t="s">
        <v>8271</v>
      </c>
      <c r="Q3974" s="5">
        <f t="shared" si="250"/>
        <v>0.21099999999999999</v>
      </c>
      <c r="R3974" s="6">
        <f t="shared" si="251"/>
        <v>26.375</v>
      </c>
      <c r="S3974" t="s">
        <v>8317</v>
      </c>
      <c r="T3974" t="s">
        <v>8318</v>
      </c>
    </row>
    <row r="3975" spans="1:20" ht="43.2" x14ac:dyDescent="0.3">
      <c r="A3975">
        <v>3973</v>
      </c>
      <c r="B3975" s="3" t="s">
        <v>3970</v>
      </c>
      <c r="C3975" s="3" t="s">
        <v>8080</v>
      </c>
      <c r="D3975">
        <v>5000</v>
      </c>
      <c r="E3975">
        <v>3905</v>
      </c>
      <c r="F3975" t="s">
        <v>8221</v>
      </c>
      <c r="G3975" t="s">
        <v>8224</v>
      </c>
      <c r="H3975" t="s">
        <v>8246</v>
      </c>
      <c r="I3975">
        <v>1462766400</v>
      </c>
      <c r="J3975" s="10">
        <f t="shared" si="248"/>
        <v>42499.166666666672</v>
      </c>
      <c r="K3975">
        <v>1460219110</v>
      </c>
      <c r="L3975" s="10">
        <f t="shared" si="249"/>
        <v>42469.68414351852</v>
      </c>
      <c r="M3975" t="b">
        <v>0</v>
      </c>
      <c r="N3975">
        <v>37</v>
      </c>
      <c r="O3975" t="b">
        <v>0</v>
      </c>
      <c r="P3975" t="s">
        <v>8271</v>
      </c>
      <c r="Q3975" s="5">
        <f t="shared" si="250"/>
        <v>0.78100000000000003</v>
      </c>
      <c r="R3975" s="6">
        <f t="shared" si="251"/>
        <v>105.54054054054055</v>
      </c>
      <c r="S3975" t="s">
        <v>8317</v>
      </c>
      <c r="T3975" t="s">
        <v>8318</v>
      </c>
    </row>
    <row r="3976" spans="1:20" ht="43.2" x14ac:dyDescent="0.3">
      <c r="A3976">
        <v>3974</v>
      </c>
      <c r="B3976" s="3" t="s">
        <v>3971</v>
      </c>
      <c r="C3976" s="3" t="s">
        <v>8081</v>
      </c>
      <c r="D3976">
        <v>1000</v>
      </c>
      <c r="E3976">
        <v>320</v>
      </c>
      <c r="F3976" t="s">
        <v>8221</v>
      </c>
      <c r="G3976" t="s">
        <v>8225</v>
      </c>
      <c r="H3976" t="s">
        <v>8247</v>
      </c>
      <c r="I3976">
        <v>1464872848</v>
      </c>
      <c r="J3976" s="10">
        <f t="shared" si="248"/>
        <v>42523.546851851846</v>
      </c>
      <c r="K3976">
        <v>1462280848</v>
      </c>
      <c r="L3976" s="10">
        <f t="shared" si="249"/>
        <v>42493.546851851846</v>
      </c>
      <c r="M3976" t="b">
        <v>0</v>
      </c>
      <c r="N3976">
        <v>11</v>
      </c>
      <c r="O3976" t="b">
        <v>0</v>
      </c>
      <c r="P3976" t="s">
        <v>8271</v>
      </c>
      <c r="Q3976" s="5">
        <f t="shared" si="250"/>
        <v>0.32</v>
      </c>
      <c r="R3976" s="6">
        <f t="shared" si="251"/>
        <v>29.09090909090909</v>
      </c>
      <c r="S3976" t="s">
        <v>8317</v>
      </c>
      <c r="T3976" t="s">
        <v>8318</v>
      </c>
    </row>
    <row r="3977" spans="1:20" ht="43.2" x14ac:dyDescent="0.3">
      <c r="A3977">
        <v>3975</v>
      </c>
      <c r="B3977" s="3" t="s">
        <v>3972</v>
      </c>
      <c r="C3977" s="3" t="s">
        <v>8082</v>
      </c>
      <c r="D3977">
        <v>678</v>
      </c>
      <c r="E3977">
        <v>0</v>
      </c>
      <c r="F3977" t="s">
        <v>8221</v>
      </c>
      <c r="G3977" t="s">
        <v>8224</v>
      </c>
      <c r="H3977" t="s">
        <v>8246</v>
      </c>
      <c r="I3977">
        <v>1468442898</v>
      </c>
      <c r="J3977" s="10">
        <f t="shared" si="248"/>
        <v>42564.866875</v>
      </c>
      <c r="K3977">
        <v>1465850898</v>
      </c>
      <c r="L3977" s="10">
        <f t="shared" si="249"/>
        <v>42534.866875</v>
      </c>
      <c r="M3977" t="b">
        <v>0</v>
      </c>
      <c r="N3977">
        <v>0</v>
      </c>
      <c r="O3977" t="b">
        <v>0</v>
      </c>
      <c r="P3977" t="s">
        <v>8271</v>
      </c>
      <c r="Q3977" s="5">
        <f t="shared" si="250"/>
        <v>0</v>
      </c>
      <c r="R3977" s="6" t="e">
        <f t="shared" si="251"/>
        <v>#DIV/0!</v>
      </c>
      <c r="S3977" t="s">
        <v>8317</v>
      </c>
      <c r="T3977" t="s">
        <v>8318</v>
      </c>
    </row>
    <row r="3978" spans="1:20" ht="43.2" x14ac:dyDescent="0.3">
      <c r="A3978">
        <v>3976</v>
      </c>
      <c r="B3978" s="3" t="s">
        <v>3973</v>
      </c>
      <c r="C3978" s="3" t="s">
        <v>8083</v>
      </c>
      <c r="D3978">
        <v>1300</v>
      </c>
      <c r="E3978">
        <v>620</v>
      </c>
      <c r="F3978" t="s">
        <v>8221</v>
      </c>
      <c r="G3978" t="s">
        <v>8224</v>
      </c>
      <c r="H3978" t="s">
        <v>8246</v>
      </c>
      <c r="I3978">
        <v>1406876400</v>
      </c>
      <c r="J3978" s="10">
        <f t="shared" si="248"/>
        <v>41852.291666666664</v>
      </c>
      <c r="K3978">
        <v>1405024561</v>
      </c>
      <c r="L3978" s="10">
        <f t="shared" si="249"/>
        <v>41830.858344907407</v>
      </c>
      <c r="M3978" t="b">
        <v>0</v>
      </c>
      <c r="N3978">
        <v>10</v>
      </c>
      <c r="O3978" t="b">
        <v>0</v>
      </c>
      <c r="P3978" t="s">
        <v>8271</v>
      </c>
      <c r="Q3978" s="5">
        <f t="shared" si="250"/>
        <v>0.47692307692307695</v>
      </c>
      <c r="R3978" s="6">
        <f t="shared" si="251"/>
        <v>62</v>
      </c>
      <c r="S3978" t="s">
        <v>8317</v>
      </c>
      <c r="T3978" t="s">
        <v>8318</v>
      </c>
    </row>
    <row r="3979" spans="1:20" ht="43.2" x14ac:dyDescent="0.3">
      <c r="A3979">
        <v>3977</v>
      </c>
      <c r="B3979" s="3" t="s">
        <v>3974</v>
      </c>
      <c r="C3979" s="3" t="s">
        <v>8084</v>
      </c>
      <c r="D3979">
        <v>90000</v>
      </c>
      <c r="E3979">
        <v>1305</v>
      </c>
      <c r="F3979" t="s">
        <v>8221</v>
      </c>
      <c r="G3979" t="s">
        <v>8224</v>
      </c>
      <c r="H3979" t="s">
        <v>8246</v>
      </c>
      <c r="I3979">
        <v>1469213732</v>
      </c>
      <c r="J3979" s="10">
        <f t="shared" si="248"/>
        <v>42573.788564814815</v>
      </c>
      <c r="K3979">
        <v>1466621732</v>
      </c>
      <c r="L3979" s="10">
        <f t="shared" si="249"/>
        <v>42543.788564814815</v>
      </c>
      <c r="M3979" t="b">
        <v>0</v>
      </c>
      <c r="N3979">
        <v>6</v>
      </c>
      <c r="O3979" t="b">
        <v>0</v>
      </c>
      <c r="P3979" t="s">
        <v>8271</v>
      </c>
      <c r="Q3979" s="5">
        <f t="shared" si="250"/>
        <v>1.4500000000000001E-2</v>
      </c>
      <c r="R3979" s="6">
        <f t="shared" si="251"/>
        <v>217.5</v>
      </c>
      <c r="S3979" t="s">
        <v>8317</v>
      </c>
      <c r="T3979" t="s">
        <v>8318</v>
      </c>
    </row>
    <row r="3980" spans="1:20" ht="43.2" x14ac:dyDescent="0.3">
      <c r="A3980">
        <v>3978</v>
      </c>
      <c r="B3980" s="3" t="s">
        <v>3975</v>
      </c>
      <c r="C3980" s="3" t="s">
        <v>8085</v>
      </c>
      <c r="D3980">
        <v>2000</v>
      </c>
      <c r="E3980">
        <v>214</v>
      </c>
      <c r="F3980" t="s">
        <v>8221</v>
      </c>
      <c r="G3980" t="s">
        <v>8224</v>
      </c>
      <c r="H3980" t="s">
        <v>8246</v>
      </c>
      <c r="I3980">
        <v>1422717953</v>
      </c>
      <c r="J3980" s="10">
        <f t="shared" si="248"/>
        <v>42035.642974537041</v>
      </c>
      <c r="K3980">
        <v>1417533953</v>
      </c>
      <c r="L3980" s="10">
        <f t="shared" si="249"/>
        <v>41975.642974537041</v>
      </c>
      <c r="M3980" t="b">
        <v>0</v>
      </c>
      <c r="N3980">
        <v>8</v>
      </c>
      <c r="O3980" t="b">
        <v>0</v>
      </c>
      <c r="P3980" t="s">
        <v>8271</v>
      </c>
      <c r="Q3980" s="5">
        <f t="shared" si="250"/>
        <v>0.107</v>
      </c>
      <c r="R3980" s="6">
        <f t="shared" si="251"/>
        <v>26.75</v>
      </c>
      <c r="S3980" t="s">
        <v>8317</v>
      </c>
      <c r="T3980" t="s">
        <v>8318</v>
      </c>
    </row>
    <row r="3981" spans="1:20" ht="43.2" x14ac:dyDescent="0.3">
      <c r="A3981">
        <v>3979</v>
      </c>
      <c r="B3981" s="3" t="s">
        <v>3976</v>
      </c>
      <c r="C3981" s="3" t="s">
        <v>8086</v>
      </c>
      <c r="D3981">
        <v>6000</v>
      </c>
      <c r="E3981">
        <v>110</v>
      </c>
      <c r="F3981" t="s">
        <v>8221</v>
      </c>
      <c r="G3981" t="s">
        <v>8225</v>
      </c>
      <c r="H3981" t="s">
        <v>8247</v>
      </c>
      <c r="I3981">
        <v>1427659200</v>
      </c>
      <c r="J3981" s="10">
        <f t="shared" si="248"/>
        <v>42092.833333333328</v>
      </c>
      <c r="K3981">
        <v>1425678057</v>
      </c>
      <c r="L3981" s="10">
        <f t="shared" si="249"/>
        <v>42069.903437500005</v>
      </c>
      <c r="M3981" t="b">
        <v>0</v>
      </c>
      <c r="N3981">
        <v>6</v>
      </c>
      <c r="O3981" t="b">
        <v>0</v>
      </c>
      <c r="P3981" t="s">
        <v>8271</v>
      </c>
      <c r="Q3981" s="5">
        <f t="shared" si="250"/>
        <v>1.8333333333333333E-2</v>
      </c>
      <c r="R3981" s="6">
        <f t="shared" si="251"/>
        <v>18.333333333333332</v>
      </c>
      <c r="S3981" t="s">
        <v>8317</v>
      </c>
      <c r="T3981" t="s">
        <v>8318</v>
      </c>
    </row>
    <row r="3982" spans="1:20" ht="57.6" x14ac:dyDescent="0.3">
      <c r="A3982">
        <v>3980</v>
      </c>
      <c r="B3982" s="3" t="s">
        <v>3977</v>
      </c>
      <c r="C3982" s="3" t="s">
        <v>8087</v>
      </c>
      <c r="D3982">
        <v>2500</v>
      </c>
      <c r="E3982">
        <v>450</v>
      </c>
      <c r="F3982" t="s">
        <v>8221</v>
      </c>
      <c r="G3982" t="s">
        <v>8224</v>
      </c>
      <c r="H3982" t="s">
        <v>8246</v>
      </c>
      <c r="I3982">
        <v>1404570147</v>
      </c>
      <c r="J3982" s="10">
        <f t="shared" si="248"/>
        <v>41825.598923611113</v>
      </c>
      <c r="K3982">
        <v>1401978147</v>
      </c>
      <c r="L3982" s="10">
        <f t="shared" si="249"/>
        <v>41795.598923611113</v>
      </c>
      <c r="M3982" t="b">
        <v>0</v>
      </c>
      <c r="N3982">
        <v>7</v>
      </c>
      <c r="O3982" t="b">
        <v>0</v>
      </c>
      <c r="P3982" t="s">
        <v>8271</v>
      </c>
      <c r="Q3982" s="5">
        <f t="shared" si="250"/>
        <v>0.18</v>
      </c>
      <c r="R3982" s="6">
        <f t="shared" si="251"/>
        <v>64.285714285714292</v>
      </c>
      <c r="S3982" t="s">
        <v>8317</v>
      </c>
      <c r="T3982" t="s">
        <v>8318</v>
      </c>
    </row>
    <row r="3983" spans="1:20" ht="43.2" x14ac:dyDescent="0.3">
      <c r="A3983">
        <v>3981</v>
      </c>
      <c r="B3983" s="3" t="s">
        <v>3358</v>
      </c>
      <c r="C3983" s="3" t="s">
        <v>7469</v>
      </c>
      <c r="D3983">
        <v>30000</v>
      </c>
      <c r="E3983">
        <v>1225</v>
      </c>
      <c r="F3983" t="s">
        <v>8221</v>
      </c>
      <c r="G3983" t="s">
        <v>8224</v>
      </c>
      <c r="H3983" t="s">
        <v>8246</v>
      </c>
      <c r="I3983">
        <v>1468729149</v>
      </c>
      <c r="J3983" s="10">
        <f t="shared" si="248"/>
        <v>42568.179965277777</v>
      </c>
      <c r="K3983">
        <v>1463545149</v>
      </c>
      <c r="L3983" s="10">
        <f t="shared" si="249"/>
        <v>42508.179965277777</v>
      </c>
      <c r="M3983" t="b">
        <v>0</v>
      </c>
      <c r="N3983">
        <v>7</v>
      </c>
      <c r="O3983" t="b">
        <v>0</v>
      </c>
      <c r="P3983" t="s">
        <v>8271</v>
      </c>
      <c r="Q3983" s="5">
        <f t="shared" si="250"/>
        <v>4.0833333333333333E-2</v>
      </c>
      <c r="R3983" s="6">
        <f t="shared" si="251"/>
        <v>175</v>
      </c>
      <c r="S3983" t="s">
        <v>8317</v>
      </c>
      <c r="T3983" t="s">
        <v>8318</v>
      </c>
    </row>
    <row r="3984" spans="1:20" ht="57.6" x14ac:dyDescent="0.3">
      <c r="A3984">
        <v>3982</v>
      </c>
      <c r="B3984" s="3" t="s">
        <v>3978</v>
      </c>
      <c r="C3984" s="3" t="s">
        <v>8088</v>
      </c>
      <c r="D3984">
        <v>850</v>
      </c>
      <c r="E3984">
        <v>170</v>
      </c>
      <c r="F3984" t="s">
        <v>8221</v>
      </c>
      <c r="G3984" t="s">
        <v>8225</v>
      </c>
      <c r="H3984" t="s">
        <v>8247</v>
      </c>
      <c r="I3984">
        <v>1436297180</v>
      </c>
      <c r="J3984" s="10">
        <f t="shared" si="248"/>
        <v>42192.809953703705</v>
      </c>
      <c r="K3984">
        <v>1431113180</v>
      </c>
      <c r="L3984" s="10">
        <f t="shared" si="249"/>
        <v>42132.809953703705</v>
      </c>
      <c r="M3984" t="b">
        <v>0</v>
      </c>
      <c r="N3984">
        <v>5</v>
      </c>
      <c r="O3984" t="b">
        <v>0</v>
      </c>
      <c r="P3984" t="s">
        <v>8271</v>
      </c>
      <c r="Q3984" s="5">
        <f t="shared" si="250"/>
        <v>0.2</v>
      </c>
      <c r="R3984" s="6">
        <f t="shared" si="251"/>
        <v>34</v>
      </c>
      <c r="S3984" t="s">
        <v>8317</v>
      </c>
      <c r="T3984" t="s">
        <v>8318</v>
      </c>
    </row>
    <row r="3985" spans="1:20" ht="43.2" x14ac:dyDescent="0.3">
      <c r="A3985">
        <v>3983</v>
      </c>
      <c r="B3985" s="3" t="s">
        <v>3979</v>
      </c>
      <c r="C3985" s="3" t="s">
        <v>8089</v>
      </c>
      <c r="D3985">
        <v>11140</v>
      </c>
      <c r="E3985">
        <v>3877</v>
      </c>
      <c r="F3985" t="s">
        <v>8221</v>
      </c>
      <c r="G3985" t="s">
        <v>8224</v>
      </c>
      <c r="H3985" t="s">
        <v>8246</v>
      </c>
      <c r="I3985">
        <v>1400569140</v>
      </c>
      <c r="J3985" s="10">
        <f t="shared" si="248"/>
        <v>41779.290972222225</v>
      </c>
      <c r="K3985">
        <v>1397854356</v>
      </c>
      <c r="L3985" s="10">
        <f t="shared" si="249"/>
        <v>41747.86986111111</v>
      </c>
      <c r="M3985" t="b">
        <v>0</v>
      </c>
      <c r="N3985">
        <v>46</v>
      </c>
      <c r="O3985" t="b">
        <v>0</v>
      </c>
      <c r="P3985" t="s">
        <v>8271</v>
      </c>
      <c r="Q3985" s="5">
        <f t="shared" si="250"/>
        <v>0.34802513464991025</v>
      </c>
      <c r="R3985" s="6">
        <f t="shared" si="251"/>
        <v>84.282608695652172</v>
      </c>
      <c r="S3985" t="s">
        <v>8317</v>
      </c>
      <c r="T3985" t="s">
        <v>8318</v>
      </c>
    </row>
    <row r="3986" spans="1:20" ht="43.2" x14ac:dyDescent="0.3">
      <c r="A3986">
        <v>3984</v>
      </c>
      <c r="B3986" s="3" t="s">
        <v>3980</v>
      </c>
      <c r="C3986" s="3" t="s">
        <v>8090</v>
      </c>
      <c r="D3986">
        <v>1500</v>
      </c>
      <c r="E3986">
        <v>95</v>
      </c>
      <c r="F3986" t="s">
        <v>8221</v>
      </c>
      <c r="G3986" t="s">
        <v>8225</v>
      </c>
      <c r="H3986" t="s">
        <v>8247</v>
      </c>
      <c r="I3986">
        <v>1415404800</v>
      </c>
      <c r="J3986" s="10">
        <f t="shared" si="248"/>
        <v>41951</v>
      </c>
      <c r="K3986">
        <v>1412809644</v>
      </c>
      <c r="L3986" s="10">
        <f t="shared" si="249"/>
        <v>41920.963472222218</v>
      </c>
      <c r="M3986" t="b">
        <v>0</v>
      </c>
      <c r="N3986">
        <v>10</v>
      </c>
      <c r="O3986" t="b">
        <v>0</v>
      </c>
      <c r="P3986" t="s">
        <v>8271</v>
      </c>
      <c r="Q3986" s="5">
        <f t="shared" si="250"/>
        <v>6.3333333333333339E-2</v>
      </c>
      <c r="R3986" s="6">
        <f t="shared" si="251"/>
        <v>9.5</v>
      </c>
      <c r="S3986" t="s">
        <v>8317</v>
      </c>
      <c r="T3986" t="s">
        <v>8318</v>
      </c>
    </row>
    <row r="3987" spans="1:20" ht="57.6" x14ac:dyDescent="0.3">
      <c r="A3987">
        <v>3985</v>
      </c>
      <c r="B3987" s="3" t="s">
        <v>3981</v>
      </c>
      <c r="C3987" s="3" t="s">
        <v>8091</v>
      </c>
      <c r="D3987">
        <v>2000</v>
      </c>
      <c r="E3987">
        <v>641</v>
      </c>
      <c r="F3987" t="s">
        <v>8221</v>
      </c>
      <c r="G3987" t="s">
        <v>8224</v>
      </c>
      <c r="H3987" t="s">
        <v>8246</v>
      </c>
      <c r="I3987">
        <v>1456002300</v>
      </c>
      <c r="J3987" s="10">
        <f t="shared" si="248"/>
        <v>42420.878472222219</v>
      </c>
      <c r="K3987">
        <v>1454173120</v>
      </c>
      <c r="L3987" s="10">
        <f t="shared" si="249"/>
        <v>42399.707407407404</v>
      </c>
      <c r="M3987" t="b">
        <v>0</v>
      </c>
      <c r="N3987">
        <v>19</v>
      </c>
      <c r="O3987" t="b">
        <v>0</v>
      </c>
      <c r="P3987" t="s">
        <v>8271</v>
      </c>
      <c r="Q3987" s="5">
        <f t="shared" si="250"/>
        <v>0.32050000000000001</v>
      </c>
      <c r="R3987" s="6">
        <f t="shared" si="251"/>
        <v>33.736842105263158</v>
      </c>
      <c r="S3987" t="s">
        <v>8317</v>
      </c>
      <c r="T3987" t="s">
        <v>8318</v>
      </c>
    </row>
    <row r="3988" spans="1:20" ht="57.6" x14ac:dyDescent="0.3">
      <c r="A3988">
        <v>3986</v>
      </c>
      <c r="B3988" s="3" t="s">
        <v>3982</v>
      </c>
      <c r="C3988" s="3" t="s">
        <v>8092</v>
      </c>
      <c r="D3988">
        <v>5000</v>
      </c>
      <c r="E3988">
        <v>488</v>
      </c>
      <c r="F3988" t="s">
        <v>8221</v>
      </c>
      <c r="G3988" t="s">
        <v>8225</v>
      </c>
      <c r="H3988" t="s">
        <v>8247</v>
      </c>
      <c r="I3988">
        <v>1462539840</v>
      </c>
      <c r="J3988" s="10">
        <f t="shared" si="248"/>
        <v>42496.544444444444</v>
      </c>
      <c r="K3988">
        <v>1460034594</v>
      </c>
      <c r="L3988" s="10">
        <f t="shared" si="249"/>
        <v>42467.548541666663</v>
      </c>
      <c r="M3988" t="b">
        <v>0</v>
      </c>
      <c r="N3988">
        <v>13</v>
      </c>
      <c r="O3988" t="b">
        <v>0</v>
      </c>
      <c r="P3988" t="s">
        <v>8271</v>
      </c>
      <c r="Q3988" s="5">
        <f t="shared" si="250"/>
        <v>9.7600000000000006E-2</v>
      </c>
      <c r="R3988" s="6">
        <f t="shared" si="251"/>
        <v>37.53846153846154</v>
      </c>
      <c r="S3988" t="s">
        <v>8317</v>
      </c>
      <c r="T3988" t="s">
        <v>8318</v>
      </c>
    </row>
    <row r="3989" spans="1:20" ht="43.2" x14ac:dyDescent="0.3">
      <c r="A3989">
        <v>3987</v>
      </c>
      <c r="B3989" s="3" t="s">
        <v>3983</v>
      </c>
      <c r="C3989" s="3" t="s">
        <v>8093</v>
      </c>
      <c r="D3989">
        <v>400</v>
      </c>
      <c r="E3989">
        <v>151</v>
      </c>
      <c r="F3989" t="s">
        <v>8221</v>
      </c>
      <c r="G3989" t="s">
        <v>8225</v>
      </c>
      <c r="H3989" t="s">
        <v>8247</v>
      </c>
      <c r="I3989">
        <v>1400278290</v>
      </c>
      <c r="J3989" s="10">
        <f t="shared" si="248"/>
        <v>41775.92465277778</v>
      </c>
      <c r="K3989">
        <v>1399414290</v>
      </c>
      <c r="L3989" s="10">
        <f t="shared" si="249"/>
        <v>41765.92465277778</v>
      </c>
      <c r="M3989" t="b">
        <v>0</v>
      </c>
      <c r="N3989">
        <v>13</v>
      </c>
      <c r="O3989" t="b">
        <v>0</v>
      </c>
      <c r="P3989" t="s">
        <v>8271</v>
      </c>
      <c r="Q3989" s="5">
        <f t="shared" si="250"/>
        <v>0.3775</v>
      </c>
      <c r="R3989" s="6">
        <f t="shared" si="251"/>
        <v>11.615384615384615</v>
      </c>
      <c r="S3989" t="s">
        <v>8317</v>
      </c>
      <c r="T3989" t="s">
        <v>8318</v>
      </c>
    </row>
    <row r="3990" spans="1:20" ht="28.8" x14ac:dyDescent="0.3">
      <c r="A3990">
        <v>3988</v>
      </c>
      <c r="B3990" s="3" t="s">
        <v>3984</v>
      </c>
      <c r="C3990" s="3" t="s">
        <v>8094</v>
      </c>
      <c r="D3990">
        <v>1500</v>
      </c>
      <c r="E3990">
        <v>32</v>
      </c>
      <c r="F3990" t="s">
        <v>8221</v>
      </c>
      <c r="G3990" t="s">
        <v>8224</v>
      </c>
      <c r="H3990" t="s">
        <v>8246</v>
      </c>
      <c r="I3990">
        <v>1440813413</v>
      </c>
      <c r="J3990" s="10">
        <f t="shared" si="248"/>
        <v>42245.08116898148</v>
      </c>
      <c r="K3990">
        <v>1439517413</v>
      </c>
      <c r="L3990" s="10">
        <f t="shared" si="249"/>
        <v>42230.08116898148</v>
      </c>
      <c r="M3990" t="b">
        <v>0</v>
      </c>
      <c r="N3990">
        <v>4</v>
      </c>
      <c r="O3990" t="b">
        <v>0</v>
      </c>
      <c r="P3990" t="s">
        <v>8271</v>
      </c>
      <c r="Q3990" s="5">
        <f t="shared" si="250"/>
        <v>2.1333333333333333E-2</v>
      </c>
      <c r="R3990" s="6">
        <f t="shared" si="251"/>
        <v>8</v>
      </c>
      <c r="S3990" t="s">
        <v>8317</v>
      </c>
      <c r="T3990" t="s">
        <v>8318</v>
      </c>
    </row>
    <row r="3991" spans="1:20" ht="43.2" x14ac:dyDescent="0.3">
      <c r="A3991">
        <v>3989</v>
      </c>
      <c r="B3991" s="3" t="s">
        <v>3985</v>
      </c>
      <c r="C3991" s="3" t="s">
        <v>8095</v>
      </c>
      <c r="D3991">
        <v>3000</v>
      </c>
      <c r="E3991">
        <v>0</v>
      </c>
      <c r="F3991" t="s">
        <v>8221</v>
      </c>
      <c r="G3991" t="s">
        <v>8224</v>
      </c>
      <c r="H3991" t="s">
        <v>8246</v>
      </c>
      <c r="I3991">
        <v>1447009181</v>
      </c>
      <c r="J3991" s="10">
        <f t="shared" si="248"/>
        <v>42316.791446759264</v>
      </c>
      <c r="K3991">
        <v>1444413581</v>
      </c>
      <c r="L3991" s="10">
        <f t="shared" si="249"/>
        <v>42286.749780092592</v>
      </c>
      <c r="M3991" t="b">
        <v>0</v>
      </c>
      <c r="N3991">
        <v>0</v>
      </c>
      <c r="O3991" t="b">
        <v>0</v>
      </c>
      <c r="P3991" t="s">
        <v>8271</v>
      </c>
      <c r="Q3991" s="5">
        <f t="shared" si="250"/>
        <v>0</v>
      </c>
      <c r="R3991" s="6" t="e">
        <f t="shared" si="251"/>
        <v>#DIV/0!</v>
      </c>
      <c r="S3991" t="s">
        <v>8317</v>
      </c>
      <c r="T3991" t="s">
        <v>8318</v>
      </c>
    </row>
    <row r="3992" spans="1:20" ht="43.2" x14ac:dyDescent="0.3">
      <c r="A3992">
        <v>3990</v>
      </c>
      <c r="B3992" s="3" t="s">
        <v>3986</v>
      </c>
      <c r="C3992" s="3" t="s">
        <v>8096</v>
      </c>
      <c r="D3992">
        <v>1650</v>
      </c>
      <c r="E3992">
        <v>69</v>
      </c>
      <c r="F3992" t="s">
        <v>8221</v>
      </c>
      <c r="G3992" t="s">
        <v>8225</v>
      </c>
      <c r="H3992" t="s">
        <v>8247</v>
      </c>
      <c r="I3992">
        <v>1456934893</v>
      </c>
      <c r="J3992" s="10">
        <f t="shared" si="248"/>
        <v>42431.672372685185</v>
      </c>
      <c r="K3992">
        <v>1454342893</v>
      </c>
      <c r="L3992" s="10">
        <f t="shared" si="249"/>
        <v>42401.672372685185</v>
      </c>
      <c r="M3992" t="b">
        <v>0</v>
      </c>
      <c r="N3992">
        <v>3</v>
      </c>
      <c r="O3992" t="b">
        <v>0</v>
      </c>
      <c r="P3992" t="s">
        <v>8271</v>
      </c>
      <c r="Q3992" s="5">
        <f t="shared" si="250"/>
        <v>4.1818181818181817E-2</v>
      </c>
      <c r="R3992" s="6">
        <f t="shared" si="251"/>
        <v>23</v>
      </c>
      <c r="S3992" t="s">
        <v>8317</v>
      </c>
      <c r="T3992" t="s">
        <v>8318</v>
      </c>
    </row>
    <row r="3993" spans="1:20" ht="28.8" x14ac:dyDescent="0.3">
      <c r="A3993">
        <v>3991</v>
      </c>
      <c r="B3993" s="3" t="s">
        <v>3987</v>
      </c>
      <c r="C3993" s="3" t="s">
        <v>8097</v>
      </c>
      <c r="D3993">
        <v>500</v>
      </c>
      <c r="E3993">
        <v>100</v>
      </c>
      <c r="F3993" t="s">
        <v>8221</v>
      </c>
      <c r="G3993" t="s">
        <v>8224</v>
      </c>
      <c r="H3993" t="s">
        <v>8246</v>
      </c>
      <c r="I3993">
        <v>1433086082</v>
      </c>
      <c r="J3993" s="10">
        <f t="shared" si="248"/>
        <v>42155.644467592589</v>
      </c>
      <c r="K3993">
        <v>1430494082</v>
      </c>
      <c r="L3993" s="10">
        <f t="shared" si="249"/>
        <v>42125.644467592589</v>
      </c>
      <c r="M3993" t="b">
        <v>0</v>
      </c>
      <c r="N3993">
        <v>1</v>
      </c>
      <c r="O3993" t="b">
        <v>0</v>
      </c>
      <c r="P3993" t="s">
        <v>8271</v>
      </c>
      <c r="Q3993" s="5">
        <f t="shared" si="250"/>
        <v>0.2</v>
      </c>
      <c r="R3993" s="6">
        <f t="shared" si="251"/>
        <v>100</v>
      </c>
      <c r="S3993" t="s">
        <v>8317</v>
      </c>
      <c r="T3993" t="s">
        <v>8318</v>
      </c>
    </row>
    <row r="3994" spans="1:20" ht="43.2" x14ac:dyDescent="0.3">
      <c r="A3994">
        <v>3992</v>
      </c>
      <c r="B3994" s="3" t="s">
        <v>3988</v>
      </c>
      <c r="C3994" s="3" t="s">
        <v>8098</v>
      </c>
      <c r="D3994">
        <v>10000</v>
      </c>
      <c r="E3994">
        <v>541</v>
      </c>
      <c r="F3994" t="s">
        <v>8221</v>
      </c>
      <c r="G3994" t="s">
        <v>8224</v>
      </c>
      <c r="H3994" t="s">
        <v>8246</v>
      </c>
      <c r="I3994">
        <v>1449876859</v>
      </c>
      <c r="J3994" s="10">
        <f t="shared" si="248"/>
        <v>42349.982164351852</v>
      </c>
      <c r="K3994">
        <v>1444689259</v>
      </c>
      <c r="L3994" s="10">
        <f t="shared" si="249"/>
        <v>42289.94049768518</v>
      </c>
      <c r="M3994" t="b">
        <v>0</v>
      </c>
      <c r="N3994">
        <v>9</v>
      </c>
      <c r="O3994" t="b">
        <v>0</v>
      </c>
      <c r="P3994" t="s">
        <v>8271</v>
      </c>
      <c r="Q3994" s="5">
        <f t="shared" si="250"/>
        <v>5.4100000000000002E-2</v>
      </c>
      <c r="R3994" s="6">
        <f t="shared" si="251"/>
        <v>60.111111111111114</v>
      </c>
      <c r="S3994" t="s">
        <v>8317</v>
      </c>
      <c r="T3994" t="s">
        <v>8318</v>
      </c>
    </row>
    <row r="3995" spans="1:20" ht="43.2" x14ac:dyDescent="0.3">
      <c r="A3995">
        <v>3993</v>
      </c>
      <c r="B3995" s="3" t="s">
        <v>3989</v>
      </c>
      <c r="C3995" s="3" t="s">
        <v>8099</v>
      </c>
      <c r="D3995">
        <v>50000</v>
      </c>
      <c r="E3995">
        <v>3</v>
      </c>
      <c r="F3995" t="s">
        <v>8221</v>
      </c>
      <c r="G3995" t="s">
        <v>8224</v>
      </c>
      <c r="H3995" t="s">
        <v>8246</v>
      </c>
      <c r="I3995">
        <v>1431549912</v>
      </c>
      <c r="J3995" s="10">
        <f t="shared" si="248"/>
        <v>42137.864722222221</v>
      </c>
      <c r="K3995">
        <v>1428957912</v>
      </c>
      <c r="L3995" s="10">
        <f t="shared" si="249"/>
        <v>42107.864722222221</v>
      </c>
      <c r="M3995" t="b">
        <v>0</v>
      </c>
      <c r="N3995">
        <v>1</v>
      </c>
      <c r="O3995" t="b">
        <v>0</v>
      </c>
      <c r="P3995" t="s">
        <v>8271</v>
      </c>
      <c r="Q3995" s="5">
        <f t="shared" si="250"/>
        <v>6.0000000000000002E-5</v>
      </c>
      <c r="R3995" s="6">
        <f t="shared" si="251"/>
        <v>3</v>
      </c>
      <c r="S3995" t="s">
        <v>8317</v>
      </c>
      <c r="T3995" t="s">
        <v>8318</v>
      </c>
    </row>
    <row r="3996" spans="1:20" ht="43.2" x14ac:dyDescent="0.3">
      <c r="A3996">
        <v>3994</v>
      </c>
      <c r="B3996" s="3" t="s">
        <v>3990</v>
      </c>
      <c r="C3996" s="3" t="s">
        <v>8100</v>
      </c>
      <c r="D3996">
        <v>2000</v>
      </c>
      <c r="E3996">
        <v>5</v>
      </c>
      <c r="F3996" t="s">
        <v>8221</v>
      </c>
      <c r="G3996" t="s">
        <v>8224</v>
      </c>
      <c r="H3996" t="s">
        <v>8246</v>
      </c>
      <c r="I3996">
        <v>1405761690</v>
      </c>
      <c r="J3996" s="10">
        <f t="shared" si="248"/>
        <v>41839.389930555553</v>
      </c>
      <c r="K3996">
        <v>1403169690</v>
      </c>
      <c r="L3996" s="10">
        <f t="shared" si="249"/>
        <v>41809.389930555553</v>
      </c>
      <c r="M3996" t="b">
        <v>0</v>
      </c>
      <c r="N3996">
        <v>1</v>
      </c>
      <c r="O3996" t="b">
        <v>0</v>
      </c>
      <c r="P3996" t="s">
        <v>8271</v>
      </c>
      <c r="Q3996" s="5">
        <f t="shared" si="250"/>
        <v>2.5000000000000001E-3</v>
      </c>
      <c r="R3996" s="6">
        <f t="shared" si="251"/>
        <v>5</v>
      </c>
      <c r="S3996" t="s">
        <v>8317</v>
      </c>
      <c r="T3996" t="s">
        <v>8318</v>
      </c>
    </row>
    <row r="3997" spans="1:20" ht="43.2" x14ac:dyDescent="0.3">
      <c r="A3997">
        <v>3995</v>
      </c>
      <c r="B3997" s="3" t="s">
        <v>3991</v>
      </c>
      <c r="C3997" s="3" t="s">
        <v>8101</v>
      </c>
      <c r="D3997">
        <v>200</v>
      </c>
      <c r="E3997">
        <v>70</v>
      </c>
      <c r="F3997" t="s">
        <v>8221</v>
      </c>
      <c r="G3997" t="s">
        <v>8225</v>
      </c>
      <c r="H3997" t="s">
        <v>8247</v>
      </c>
      <c r="I3997">
        <v>1423913220</v>
      </c>
      <c r="J3997" s="10">
        <f t="shared" si="248"/>
        <v>42049.477083333331</v>
      </c>
      <c r="K3997">
        <v>1421339077</v>
      </c>
      <c r="L3997" s="10">
        <f t="shared" si="249"/>
        <v>42019.683761574073</v>
      </c>
      <c r="M3997" t="b">
        <v>0</v>
      </c>
      <c r="N3997">
        <v>4</v>
      </c>
      <c r="O3997" t="b">
        <v>0</v>
      </c>
      <c r="P3997" t="s">
        <v>8271</v>
      </c>
      <c r="Q3997" s="5">
        <f t="shared" si="250"/>
        <v>0.35</v>
      </c>
      <c r="R3997" s="6">
        <f t="shared" si="251"/>
        <v>17.5</v>
      </c>
      <c r="S3997" t="s">
        <v>8317</v>
      </c>
      <c r="T3997" t="s">
        <v>8318</v>
      </c>
    </row>
    <row r="3998" spans="1:20" ht="43.2" x14ac:dyDescent="0.3">
      <c r="A3998">
        <v>3996</v>
      </c>
      <c r="B3998" s="3" t="s">
        <v>3992</v>
      </c>
      <c r="C3998" s="3" t="s">
        <v>8102</v>
      </c>
      <c r="D3998">
        <v>3000</v>
      </c>
      <c r="E3998">
        <v>497</v>
      </c>
      <c r="F3998" t="s">
        <v>8221</v>
      </c>
      <c r="G3998" t="s">
        <v>8224</v>
      </c>
      <c r="H3998" t="s">
        <v>8246</v>
      </c>
      <c r="I3998">
        <v>1416499440</v>
      </c>
      <c r="J3998" s="10">
        <f t="shared" si="248"/>
        <v>41963.669444444444</v>
      </c>
      <c r="K3998">
        <v>1415341464</v>
      </c>
      <c r="L3998" s="10">
        <f t="shared" si="249"/>
        <v>41950.26694444444</v>
      </c>
      <c r="M3998" t="b">
        <v>0</v>
      </c>
      <c r="N3998">
        <v>17</v>
      </c>
      <c r="O3998" t="b">
        <v>0</v>
      </c>
      <c r="P3998" t="s">
        <v>8271</v>
      </c>
      <c r="Q3998" s="5">
        <f t="shared" si="250"/>
        <v>0.16566666666666666</v>
      </c>
      <c r="R3998" s="6">
        <f t="shared" si="251"/>
        <v>29.235294117647058</v>
      </c>
      <c r="S3998" t="s">
        <v>8317</v>
      </c>
      <c r="T3998" t="s">
        <v>8318</v>
      </c>
    </row>
    <row r="3999" spans="1:20" ht="43.2" x14ac:dyDescent="0.3">
      <c r="A3999">
        <v>3997</v>
      </c>
      <c r="B3999" s="3" t="s">
        <v>3993</v>
      </c>
      <c r="C3999" s="3" t="s">
        <v>8103</v>
      </c>
      <c r="D3999">
        <v>3000</v>
      </c>
      <c r="E3999">
        <v>0</v>
      </c>
      <c r="F3999" t="s">
        <v>8221</v>
      </c>
      <c r="G3999" t="s">
        <v>8225</v>
      </c>
      <c r="H3999" t="s">
        <v>8247</v>
      </c>
      <c r="I3999">
        <v>1428222221</v>
      </c>
      <c r="J3999" s="10">
        <f t="shared" si="248"/>
        <v>42099.349780092598</v>
      </c>
      <c r="K3999">
        <v>1425633821</v>
      </c>
      <c r="L3999" s="10">
        <f t="shared" si="249"/>
        <v>42069.391446759255</v>
      </c>
      <c r="M3999" t="b">
        <v>0</v>
      </c>
      <c r="N3999">
        <v>0</v>
      </c>
      <c r="O3999" t="b">
        <v>0</v>
      </c>
      <c r="P3999" t="s">
        <v>8271</v>
      </c>
      <c r="Q3999" s="5">
        <f t="shared" si="250"/>
        <v>0</v>
      </c>
      <c r="R3999" s="6" t="e">
        <f t="shared" si="251"/>
        <v>#DIV/0!</v>
      </c>
      <c r="S3999" t="s">
        <v>8317</v>
      </c>
      <c r="T3999" t="s">
        <v>8318</v>
      </c>
    </row>
    <row r="4000" spans="1:20" ht="43.2" x14ac:dyDescent="0.3">
      <c r="A4000">
        <v>3998</v>
      </c>
      <c r="B4000" s="3" t="s">
        <v>3994</v>
      </c>
      <c r="C4000" s="3" t="s">
        <v>8104</v>
      </c>
      <c r="D4000">
        <v>1250</v>
      </c>
      <c r="E4000">
        <v>715</v>
      </c>
      <c r="F4000" t="s">
        <v>8221</v>
      </c>
      <c r="G4000" t="s">
        <v>8224</v>
      </c>
      <c r="H4000" t="s">
        <v>8246</v>
      </c>
      <c r="I4000">
        <v>1427580426</v>
      </c>
      <c r="J4000" s="10">
        <f t="shared" si="248"/>
        <v>42091.921597222223</v>
      </c>
      <c r="K4000">
        <v>1424992026</v>
      </c>
      <c r="L4000" s="10">
        <f t="shared" si="249"/>
        <v>42061.963263888887</v>
      </c>
      <c r="M4000" t="b">
        <v>0</v>
      </c>
      <c r="N4000">
        <v>12</v>
      </c>
      <c r="O4000" t="b">
        <v>0</v>
      </c>
      <c r="P4000" t="s">
        <v>8271</v>
      </c>
      <c r="Q4000" s="5">
        <f t="shared" si="250"/>
        <v>0.57199999999999995</v>
      </c>
      <c r="R4000" s="6">
        <f t="shared" si="251"/>
        <v>59.583333333333336</v>
      </c>
      <c r="S4000" t="s">
        <v>8317</v>
      </c>
      <c r="T4000" t="s">
        <v>8318</v>
      </c>
    </row>
    <row r="4001" spans="1:20" ht="43.2" x14ac:dyDescent="0.3">
      <c r="A4001">
        <v>3999</v>
      </c>
      <c r="B4001" s="3" t="s">
        <v>3995</v>
      </c>
      <c r="C4001" s="3" t="s">
        <v>8105</v>
      </c>
      <c r="D4001">
        <v>7000</v>
      </c>
      <c r="E4001">
        <v>1156</v>
      </c>
      <c r="F4001" t="s">
        <v>8221</v>
      </c>
      <c r="G4001" t="s">
        <v>8224</v>
      </c>
      <c r="H4001" t="s">
        <v>8246</v>
      </c>
      <c r="I4001">
        <v>1409514709</v>
      </c>
      <c r="J4001" s="10">
        <f t="shared" si="248"/>
        <v>41882.827650462961</v>
      </c>
      <c r="K4001">
        <v>1406058798</v>
      </c>
      <c r="L4001" s="10">
        <f t="shared" si="249"/>
        <v>41842.828680555554</v>
      </c>
      <c r="M4001" t="b">
        <v>0</v>
      </c>
      <c r="N4001">
        <v>14</v>
      </c>
      <c r="O4001" t="b">
        <v>0</v>
      </c>
      <c r="P4001" t="s">
        <v>8271</v>
      </c>
      <c r="Q4001" s="5">
        <f t="shared" si="250"/>
        <v>0.16514285714285715</v>
      </c>
      <c r="R4001" s="6">
        <f t="shared" si="251"/>
        <v>82.571428571428569</v>
      </c>
      <c r="S4001" t="s">
        <v>8317</v>
      </c>
      <c r="T4001" t="s">
        <v>8318</v>
      </c>
    </row>
    <row r="4002" spans="1:20" ht="28.8" x14ac:dyDescent="0.3">
      <c r="A4002">
        <v>4000</v>
      </c>
      <c r="B4002" s="3" t="s">
        <v>3996</v>
      </c>
      <c r="C4002" s="3" t="s">
        <v>8106</v>
      </c>
      <c r="D4002">
        <v>8000</v>
      </c>
      <c r="E4002">
        <v>10</v>
      </c>
      <c r="F4002" t="s">
        <v>8221</v>
      </c>
      <c r="G4002" t="s">
        <v>8224</v>
      </c>
      <c r="H4002" t="s">
        <v>8246</v>
      </c>
      <c r="I4002">
        <v>1462631358</v>
      </c>
      <c r="J4002" s="10">
        <f t="shared" si="248"/>
        <v>42497.603680555556</v>
      </c>
      <c r="K4002">
        <v>1457450958</v>
      </c>
      <c r="L4002" s="10">
        <f t="shared" si="249"/>
        <v>42437.64534722222</v>
      </c>
      <c r="M4002" t="b">
        <v>0</v>
      </c>
      <c r="N4002">
        <v>1</v>
      </c>
      <c r="O4002" t="b">
        <v>0</v>
      </c>
      <c r="P4002" t="s">
        <v>8271</v>
      </c>
      <c r="Q4002" s="5">
        <f t="shared" si="250"/>
        <v>1.25E-3</v>
      </c>
      <c r="R4002" s="6">
        <f t="shared" si="251"/>
        <v>10</v>
      </c>
      <c r="S4002" t="s">
        <v>8317</v>
      </c>
      <c r="T4002" t="s">
        <v>8318</v>
      </c>
    </row>
    <row r="4003" spans="1:20" ht="57.6" x14ac:dyDescent="0.3">
      <c r="A4003">
        <v>4001</v>
      </c>
      <c r="B4003" s="3" t="s">
        <v>3997</v>
      </c>
      <c r="C4003" s="3" t="s">
        <v>8107</v>
      </c>
      <c r="D4003">
        <v>1200</v>
      </c>
      <c r="E4003">
        <v>453</v>
      </c>
      <c r="F4003" t="s">
        <v>8221</v>
      </c>
      <c r="G4003" t="s">
        <v>8225</v>
      </c>
      <c r="H4003" t="s">
        <v>8247</v>
      </c>
      <c r="I4003">
        <v>1488394800</v>
      </c>
      <c r="J4003" s="10">
        <f t="shared" si="248"/>
        <v>42795.791666666672</v>
      </c>
      <c r="K4003">
        <v>1486681708</v>
      </c>
      <c r="L4003" s="10">
        <f t="shared" si="249"/>
        <v>42775.964212962965</v>
      </c>
      <c r="M4003" t="b">
        <v>0</v>
      </c>
      <c r="N4003">
        <v>14</v>
      </c>
      <c r="O4003" t="b">
        <v>0</v>
      </c>
      <c r="P4003" t="s">
        <v>8271</v>
      </c>
      <c r="Q4003" s="5">
        <f t="shared" si="250"/>
        <v>0.3775</v>
      </c>
      <c r="R4003" s="6">
        <f t="shared" si="251"/>
        <v>32.357142857142854</v>
      </c>
      <c r="S4003" t="s">
        <v>8317</v>
      </c>
      <c r="T4003" t="s">
        <v>8318</v>
      </c>
    </row>
    <row r="4004" spans="1:20" ht="43.2" x14ac:dyDescent="0.3">
      <c r="A4004">
        <v>4002</v>
      </c>
      <c r="B4004" s="3" t="s">
        <v>3998</v>
      </c>
      <c r="C4004" s="3" t="s">
        <v>8108</v>
      </c>
      <c r="D4004">
        <v>1250</v>
      </c>
      <c r="E4004">
        <v>23</v>
      </c>
      <c r="F4004" t="s">
        <v>8221</v>
      </c>
      <c r="G4004" t="s">
        <v>8224</v>
      </c>
      <c r="H4004" t="s">
        <v>8246</v>
      </c>
      <c r="I4004">
        <v>1411779761</v>
      </c>
      <c r="J4004" s="10">
        <f t="shared" si="248"/>
        <v>41909.043530092589</v>
      </c>
      <c r="K4004">
        <v>1409187761</v>
      </c>
      <c r="L4004" s="10">
        <f t="shared" si="249"/>
        <v>41879.043530092589</v>
      </c>
      <c r="M4004" t="b">
        <v>0</v>
      </c>
      <c r="N4004">
        <v>4</v>
      </c>
      <c r="O4004" t="b">
        <v>0</v>
      </c>
      <c r="P4004" t="s">
        <v>8271</v>
      </c>
      <c r="Q4004" s="5">
        <f t="shared" si="250"/>
        <v>1.84E-2</v>
      </c>
      <c r="R4004" s="6">
        <f t="shared" si="251"/>
        <v>5.75</v>
      </c>
      <c r="S4004" t="s">
        <v>8317</v>
      </c>
      <c r="T4004" t="s">
        <v>8318</v>
      </c>
    </row>
    <row r="4005" spans="1:20" ht="43.2" x14ac:dyDescent="0.3">
      <c r="A4005">
        <v>4003</v>
      </c>
      <c r="B4005" s="3" t="s">
        <v>3999</v>
      </c>
      <c r="C4005" s="3" t="s">
        <v>8071</v>
      </c>
      <c r="D4005">
        <v>2000</v>
      </c>
      <c r="E4005">
        <v>201</v>
      </c>
      <c r="F4005" t="s">
        <v>8221</v>
      </c>
      <c r="G4005" t="s">
        <v>8224</v>
      </c>
      <c r="H4005" t="s">
        <v>8246</v>
      </c>
      <c r="I4005">
        <v>1424009147</v>
      </c>
      <c r="J4005" s="10">
        <f t="shared" si="248"/>
        <v>42050.587349537032</v>
      </c>
      <c r="K4005">
        <v>1421417147</v>
      </c>
      <c r="L4005" s="10">
        <f t="shared" si="249"/>
        <v>42020.587349537032</v>
      </c>
      <c r="M4005" t="b">
        <v>0</v>
      </c>
      <c r="N4005">
        <v>2</v>
      </c>
      <c r="O4005" t="b">
        <v>0</v>
      </c>
      <c r="P4005" t="s">
        <v>8271</v>
      </c>
      <c r="Q4005" s="5">
        <f t="shared" si="250"/>
        <v>0.10050000000000001</v>
      </c>
      <c r="R4005" s="6">
        <f t="shared" si="251"/>
        <v>100.5</v>
      </c>
      <c r="S4005" t="s">
        <v>8317</v>
      </c>
      <c r="T4005" t="s">
        <v>8318</v>
      </c>
    </row>
    <row r="4006" spans="1:20" x14ac:dyDescent="0.3">
      <c r="A4006">
        <v>4004</v>
      </c>
      <c r="B4006" s="3" t="s">
        <v>4000</v>
      </c>
      <c r="C4006" s="3" t="s">
        <v>8109</v>
      </c>
      <c r="D4006">
        <v>500</v>
      </c>
      <c r="E4006">
        <v>1</v>
      </c>
      <c r="F4006" t="s">
        <v>8221</v>
      </c>
      <c r="G4006" t="s">
        <v>8224</v>
      </c>
      <c r="H4006" t="s">
        <v>8246</v>
      </c>
      <c r="I4006">
        <v>1412740457</v>
      </c>
      <c r="J4006" s="10">
        <f t="shared" si="248"/>
        <v>41920.16269675926</v>
      </c>
      <c r="K4006">
        <v>1410148457</v>
      </c>
      <c r="L4006" s="10">
        <f t="shared" si="249"/>
        <v>41890.16269675926</v>
      </c>
      <c r="M4006" t="b">
        <v>0</v>
      </c>
      <c r="N4006">
        <v>1</v>
      </c>
      <c r="O4006" t="b">
        <v>0</v>
      </c>
      <c r="P4006" t="s">
        <v>8271</v>
      </c>
      <c r="Q4006" s="5">
        <f t="shared" si="250"/>
        <v>2E-3</v>
      </c>
      <c r="R4006" s="6">
        <f t="shared" si="251"/>
        <v>1</v>
      </c>
      <c r="S4006" t="s">
        <v>8317</v>
      </c>
      <c r="T4006" t="s">
        <v>8318</v>
      </c>
    </row>
    <row r="4007" spans="1:20" ht="43.2" x14ac:dyDescent="0.3">
      <c r="A4007">
        <v>4005</v>
      </c>
      <c r="B4007" s="3" t="s">
        <v>4001</v>
      </c>
      <c r="C4007" s="3" t="s">
        <v>8110</v>
      </c>
      <c r="D4007">
        <v>3000</v>
      </c>
      <c r="E4007">
        <v>40</v>
      </c>
      <c r="F4007" t="s">
        <v>8221</v>
      </c>
      <c r="G4007" t="s">
        <v>8224</v>
      </c>
      <c r="H4007" t="s">
        <v>8246</v>
      </c>
      <c r="I4007">
        <v>1413832985</v>
      </c>
      <c r="J4007" s="10">
        <f t="shared" si="248"/>
        <v>41932.807696759257</v>
      </c>
      <c r="K4007">
        <v>1408648985</v>
      </c>
      <c r="L4007" s="10">
        <f t="shared" si="249"/>
        <v>41872.807696759257</v>
      </c>
      <c r="M4007" t="b">
        <v>0</v>
      </c>
      <c r="N4007">
        <v>2</v>
      </c>
      <c r="O4007" t="b">
        <v>0</v>
      </c>
      <c r="P4007" t="s">
        <v>8271</v>
      </c>
      <c r="Q4007" s="5">
        <f t="shared" si="250"/>
        <v>1.3333333333333334E-2</v>
      </c>
      <c r="R4007" s="6">
        <f t="shared" si="251"/>
        <v>20</v>
      </c>
      <c r="S4007" t="s">
        <v>8317</v>
      </c>
      <c r="T4007" t="s">
        <v>8318</v>
      </c>
    </row>
    <row r="4008" spans="1:20" ht="43.2" x14ac:dyDescent="0.3">
      <c r="A4008">
        <v>4006</v>
      </c>
      <c r="B4008" s="3" t="s">
        <v>4002</v>
      </c>
      <c r="C4008" s="3" t="s">
        <v>8111</v>
      </c>
      <c r="D4008">
        <v>30000</v>
      </c>
      <c r="E4008">
        <v>2</v>
      </c>
      <c r="F4008" t="s">
        <v>8221</v>
      </c>
      <c r="G4008" t="s">
        <v>8224</v>
      </c>
      <c r="H4008" t="s">
        <v>8246</v>
      </c>
      <c r="I4008">
        <v>1455647587</v>
      </c>
      <c r="J4008" s="10">
        <f t="shared" si="248"/>
        <v>42416.772997685184</v>
      </c>
      <c r="K4008">
        <v>1453487587</v>
      </c>
      <c r="L4008" s="10">
        <f t="shared" si="249"/>
        <v>42391.772997685184</v>
      </c>
      <c r="M4008" t="b">
        <v>0</v>
      </c>
      <c r="N4008">
        <v>1</v>
      </c>
      <c r="O4008" t="b">
        <v>0</v>
      </c>
      <c r="P4008" t="s">
        <v>8271</v>
      </c>
      <c r="Q4008" s="5">
        <f t="shared" si="250"/>
        <v>6.666666666666667E-5</v>
      </c>
      <c r="R4008" s="6">
        <f t="shared" si="251"/>
        <v>2</v>
      </c>
      <c r="S4008" t="s">
        <v>8317</v>
      </c>
      <c r="T4008" t="s">
        <v>8318</v>
      </c>
    </row>
    <row r="4009" spans="1:20" ht="43.2" x14ac:dyDescent="0.3">
      <c r="A4009">
        <v>4007</v>
      </c>
      <c r="B4009" s="3" t="s">
        <v>4003</v>
      </c>
      <c r="C4009" s="3" t="s">
        <v>8112</v>
      </c>
      <c r="D4009">
        <v>2000</v>
      </c>
      <c r="E4009">
        <v>5</v>
      </c>
      <c r="F4009" t="s">
        <v>8221</v>
      </c>
      <c r="G4009" t="s">
        <v>8224</v>
      </c>
      <c r="H4009" t="s">
        <v>8246</v>
      </c>
      <c r="I4009">
        <v>1409070480</v>
      </c>
      <c r="J4009" s="10">
        <f t="shared" si="248"/>
        <v>41877.686111111114</v>
      </c>
      <c r="K4009">
        <v>1406572381</v>
      </c>
      <c r="L4009" s="10">
        <f t="shared" si="249"/>
        <v>41848.772928240738</v>
      </c>
      <c r="M4009" t="b">
        <v>0</v>
      </c>
      <c r="N4009">
        <v>1</v>
      </c>
      <c r="O4009" t="b">
        <v>0</v>
      </c>
      <c r="P4009" t="s">
        <v>8271</v>
      </c>
      <c r="Q4009" s="5">
        <f t="shared" si="250"/>
        <v>2.5000000000000001E-3</v>
      </c>
      <c r="R4009" s="6">
        <f t="shared" si="251"/>
        <v>5</v>
      </c>
      <c r="S4009" t="s">
        <v>8317</v>
      </c>
      <c r="T4009" t="s">
        <v>8318</v>
      </c>
    </row>
    <row r="4010" spans="1:20" ht="43.2" x14ac:dyDescent="0.3">
      <c r="A4010">
        <v>4008</v>
      </c>
      <c r="B4010" s="3" t="s">
        <v>4004</v>
      </c>
      <c r="C4010" s="3" t="s">
        <v>8113</v>
      </c>
      <c r="D4010">
        <v>1000</v>
      </c>
      <c r="E4010">
        <v>60</v>
      </c>
      <c r="F4010" t="s">
        <v>8221</v>
      </c>
      <c r="G4010" t="s">
        <v>8225</v>
      </c>
      <c r="H4010" t="s">
        <v>8247</v>
      </c>
      <c r="I4010">
        <v>1437606507</v>
      </c>
      <c r="J4010" s="10">
        <f t="shared" si="248"/>
        <v>42207.964201388888</v>
      </c>
      <c r="K4010">
        <v>1435014507</v>
      </c>
      <c r="L4010" s="10">
        <f t="shared" si="249"/>
        <v>42177.964201388888</v>
      </c>
      <c r="M4010" t="b">
        <v>0</v>
      </c>
      <c r="N4010">
        <v>4</v>
      </c>
      <c r="O4010" t="b">
        <v>0</v>
      </c>
      <c r="P4010" t="s">
        <v>8271</v>
      </c>
      <c r="Q4010" s="5">
        <f t="shared" si="250"/>
        <v>0.06</v>
      </c>
      <c r="R4010" s="6">
        <f t="shared" si="251"/>
        <v>15</v>
      </c>
      <c r="S4010" t="s">
        <v>8317</v>
      </c>
      <c r="T4010" t="s">
        <v>8318</v>
      </c>
    </row>
    <row r="4011" spans="1:20" ht="43.2" x14ac:dyDescent="0.3">
      <c r="A4011">
        <v>4009</v>
      </c>
      <c r="B4011" s="3" t="s">
        <v>4005</v>
      </c>
      <c r="C4011" s="3" t="s">
        <v>8114</v>
      </c>
      <c r="D4011">
        <v>1930</v>
      </c>
      <c r="E4011">
        <v>75</v>
      </c>
      <c r="F4011" t="s">
        <v>8221</v>
      </c>
      <c r="G4011" t="s">
        <v>8225</v>
      </c>
      <c r="H4011" t="s">
        <v>8247</v>
      </c>
      <c r="I4011">
        <v>1410281360</v>
      </c>
      <c r="J4011" s="10">
        <f t="shared" si="248"/>
        <v>41891.700925925928</v>
      </c>
      <c r="K4011">
        <v>1406825360</v>
      </c>
      <c r="L4011" s="10">
        <f t="shared" si="249"/>
        <v>41851.700925925928</v>
      </c>
      <c r="M4011" t="b">
        <v>0</v>
      </c>
      <c r="N4011">
        <v>3</v>
      </c>
      <c r="O4011" t="b">
        <v>0</v>
      </c>
      <c r="P4011" t="s">
        <v>8271</v>
      </c>
      <c r="Q4011" s="5">
        <f t="shared" si="250"/>
        <v>3.8860103626943004E-2</v>
      </c>
      <c r="R4011" s="6">
        <f t="shared" si="251"/>
        <v>25</v>
      </c>
      <c r="S4011" t="s">
        <v>8317</v>
      </c>
      <c r="T4011" t="s">
        <v>8318</v>
      </c>
    </row>
    <row r="4012" spans="1:20" ht="43.2" x14ac:dyDescent="0.3">
      <c r="A4012">
        <v>4010</v>
      </c>
      <c r="B4012" s="3" t="s">
        <v>4006</v>
      </c>
      <c r="C4012" s="3" t="s">
        <v>8115</v>
      </c>
      <c r="D4012">
        <v>7200</v>
      </c>
      <c r="E4012">
        <v>1742</v>
      </c>
      <c r="F4012" t="s">
        <v>8221</v>
      </c>
      <c r="G4012" t="s">
        <v>8224</v>
      </c>
      <c r="H4012" t="s">
        <v>8246</v>
      </c>
      <c r="I4012">
        <v>1414348166</v>
      </c>
      <c r="J4012" s="10">
        <f t="shared" si="248"/>
        <v>41938.770439814813</v>
      </c>
      <c r="K4012">
        <v>1412879366</v>
      </c>
      <c r="L4012" s="10">
        <f t="shared" si="249"/>
        <v>41921.770439814813</v>
      </c>
      <c r="M4012" t="b">
        <v>0</v>
      </c>
      <c r="N4012">
        <v>38</v>
      </c>
      <c r="O4012" t="b">
        <v>0</v>
      </c>
      <c r="P4012" t="s">
        <v>8271</v>
      </c>
      <c r="Q4012" s="5">
        <f t="shared" si="250"/>
        <v>0.24194444444444443</v>
      </c>
      <c r="R4012" s="6">
        <f t="shared" si="251"/>
        <v>45.842105263157897</v>
      </c>
      <c r="S4012" t="s">
        <v>8317</v>
      </c>
      <c r="T4012" t="s">
        <v>8318</v>
      </c>
    </row>
    <row r="4013" spans="1:20" ht="43.2" x14ac:dyDescent="0.3">
      <c r="A4013">
        <v>4011</v>
      </c>
      <c r="B4013" s="3" t="s">
        <v>4007</v>
      </c>
      <c r="C4013" s="3" t="s">
        <v>8116</v>
      </c>
      <c r="D4013">
        <v>250</v>
      </c>
      <c r="E4013">
        <v>19</v>
      </c>
      <c r="F4013" t="s">
        <v>8221</v>
      </c>
      <c r="G4013" t="s">
        <v>8225</v>
      </c>
      <c r="H4013" t="s">
        <v>8247</v>
      </c>
      <c r="I4013">
        <v>1422450278</v>
      </c>
      <c r="J4013" s="10">
        <f t="shared" si="248"/>
        <v>42032.54488425926</v>
      </c>
      <c r="K4013">
        <v>1419858278</v>
      </c>
      <c r="L4013" s="10">
        <f t="shared" si="249"/>
        <v>42002.54488425926</v>
      </c>
      <c r="M4013" t="b">
        <v>0</v>
      </c>
      <c r="N4013">
        <v>4</v>
      </c>
      <c r="O4013" t="b">
        <v>0</v>
      </c>
      <c r="P4013" t="s">
        <v>8271</v>
      </c>
      <c r="Q4013" s="5">
        <f t="shared" si="250"/>
        <v>7.5999999999999998E-2</v>
      </c>
      <c r="R4013" s="6">
        <f t="shared" si="251"/>
        <v>4.75</v>
      </c>
      <c r="S4013" t="s">
        <v>8317</v>
      </c>
      <c r="T4013" t="s">
        <v>8318</v>
      </c>
    </row>
    <row r="4014" spans="1:20" ht="57.6" x14ac:dyDescent="0.3">
      <c r="A4014">
        <v>4012</v>
      </c>
      <c r="B4014" s="3" t="s">
        <v>4008</v>
      </c>
      <c r="C4014" s="3" t="s">
        <v>8117</v>
      </c>
      <c r="D4014">
        <v>575</v>
      </c>
      <c r="E4014">
        <v>0</v>
      </c>
      <c r="F4014" t="s">
        <v>8221</v>
      </c>
      <c r="G4014" t="s">
        <v>8225</v>
      </c>
      <c r="H4014" t="s">
        <v>8247</v>
      </c>
      <c r="I4014">
        <v>1430571849</v>
      </c>
      <c r="J4014" s="10">
        <f t="shared" si="248"/>
        <v>42126.544548611113</v>
      </c>
      <c r="K4014">
        <v>1427979849</v>
      </c>
      <c r="L4014" s="10">
        <f t="shared" si="249"/>
        <v>42096.544548611113</v>
      </c>
      <c r="M4014" t="b">
        <v>0</v>
      </c>
      <c r="N4014">
        <v>0</v>
      </c>
      <c r="O4014" t="b">
        <v>0</v>
      </c>
      <c r="P4014" t="s">
        <v>8271</v>
      </c>
      <c r="Q4014" s="5">
        <f t="shared" si="250"/>
        <v>0</v>
      </c>
      <c r="R4014" s="6" t="e">
        <f t="shared" si="251"/>
        <v>#DIV/0!</v>
      </c>
      <c r="S4014" t="s">
        <v>8317</v>
      </c>
      <c r="T4014" t="s">
        <v>8318</v>
      </c>
    </row>
    <row r="4015" spans="1:20" ht="57.6" x14ac:dyDescent="0.3">
      <c r="A4015">
        <v>4013</v>
      </c>
      <c r="B4015" s="3" t="s">
        <v>4009</v>
      </c>
      <c r="C4015" s="3" t="s">
        <v>8118</v>
      </c>
      <c r="D4015">
        <v>2000</v>
      </c>
      <c r="E4015">
        <v>26</v>
      </c>
      <c r="F4015" t="s">
        <v>8221</v>
      </c>
      <c r="G4015" t="s">
        <v>8224</v>
      </c>
      <c r="H4015" t="s">
        <v>8246</v>
      </c>
      <c r="I4015">
        <v>1424070823</v>
      </c>
      <c r="J4015" s="10">
        <f t="shared" si="248"/>
        <v>42051.301192129627</v>
      </c>
      <c r="K4015">
        <v>1421478823</v>
      </c>
      <c r="L4015" s="10">
        <f t="shared" si="249"/>
        <v>42021.301192129627</v>
      </c>
      <c r="M4015" t="b">
        <v>0</v>
      </c>
      <c r="N4015">
        <v>2</v>
      </c>
      <c r="O4015" t="b">
        <v>0</v>
      </c>
      <c r="P4015" t="s">
        <v>8271</v>
      </c>
      <c r="Q4015" s="5">
        <f t="shared" si="250"/>
        <v>1.2999999999999999E-2</v>
      </c>
      <c r="R4015" s="6">
        <f t="shared" si="251"/>
        <v>13</v>
      </c>
      <c r="S4015" t="s">
        <v>8317</v>
      </c>
      <c r="T4015" t="s">
        <v>8318</v>
      </c>
    </row>
    <row r="4016" spans="1:20" ht="43.2" x14ac:dyDescent="0.3">
      <c r="A4016">
        <v>4014</v>
      </c>
      <c r="B4016" s="3" t="s">
        <v>4010</v>
      </c>
      <c r="C4016" s="3" t="s">
        <v>8119</v>
      </c>
      <c r="D4016">
        <v>9000</v>
      </c>
      <c r="E4016">
        <v>0</v>
      </c>
      <c r="F4016" t="s">
        <v>8221</v>
      </c>
      <c r="G4016" t="s">
        <v>8224</v>
      </c>
      <c r="H4016" t="s">
        <v>8246</v>
      </c>
      <c r="I4016">
        <v>1457157269</v>
      </c>
      <c r="J4016" s="10">
        <f t="shared" si="248"/>
        <v>42434.246168981481</v>
      </c>
      <c r="K4016">
        <v>1455861269</v>
      </c>
      <c r="L4016" s="10">
        <f t="shared" si="249"/>
        <v>42419.246168981481</v>
      </c>
      <c r="M4016" t="b">
        <v>0</v>
      </c>
      <c r="N4016">
        <v>0</v>
      </c>
      <c r="O4016" t="b">
        <v>0</v>
      </c>
      <c r="P4016" t="s">
        <v>8271</v>
      </c>
      <c r="Q4016" s="5">
        <f t="shared" si="250"/>
        <v>0</v>
      </c>
      <c r="R4016" s="6" t="e">
        <f t="shared" si="251"/>
        <v>#DIV/0!</v>
      </c>
      <c r="S4016" t="s">
        <v>8317</v>
      </c>
      <c r="T4016" t="s">
        <v>8318</v>
      </c>
    </row>
    <row r="4017" spans="1:20" ht="43.2" x14ac:dyDescent="0.3">
      <c r="A4017">
        <v>4015</v>
      </c>
      <c r="B4017" s="3" t="s">
        <v>4011</v>
      </c>
      <c r="C4017" s="3" t="s">
        <v>8120</v>
      </c>
      <c r="D4017">
        <v>7000</v>
      </c>
      <c r="E4017">
        <v>1</v>
      </c>
      <c r="F4017" t="s">
        <v>8221</v>
      </c>
      <c r="G4017" t="s">
        <v>8224</v>
      </c>
      <c r="H4017" t="s">
        <v>8246</v>
      </c>
      <c r="I4017">
        <v>1437331463</v>
      </c>
      <c r="J4017" s="10">
        <f t="shared" si="248"/>
        <v>42204.780821759254</v>
      </c>
      <c r="K4017">
        <v>1434739463</v>
      </c>
      <c r="L4017" s="10">
        <f t="shared" si="249"/>
        <v>42174.780821759254</v>
      </c>
      <c r="M4017" t="b">
        <v>0</v>
      </c>
      <c r="N4017">
        <v>1</v>
      </c>
      <c r="O4017" t="b">
        <v>0</v>
      </c>
      <c r="P4017" t="s">
        <v>8271</v>
      </c>
      <c r="Q4017" s="5">
        <f t="shared" si="250"/>
        <v>1.4285714285714287E-4</v>
      </c>
      <c r="R4017" s="6">
        <f t="shared" si="251"/>
        <v>1</v>
      </c>
      <c r="S4017" t="s">
        <v>8317</v>
      </c>
      <c r="T4017" t="s">
        <v>8318</v>
      </c>
    </row>
    <row r="4018" spans="1:20" ht="43.2" x14ac:dyDescent="0.3">
      <c r="A4018">
        <v>4016</v>
      </c>
      <c r="B4018" s="3" t="s">
        <v>4012</v>
      </c>
      <c r="C4018" s="3" t="s">
        <v>8121</v>
      </c>
      <c r="D4018">
        <v>500</v>
      </c>
      <c r="E4018">
        <v>70</v>
      </c>
      <c r="F4018" t="s">
        <v>8221</v>
      </c>
      <c r="G4018" t="s">
        <v>8225</v>
      </c>
      <c r="H4018" t="s">
        <v>8247</v>
      </c>
      <c r="I4018">
        <v>1410987400</v>
      </c>
      <c r="J4018" s="10">
        <f t="shared" si="248"/>
        <v>41899.872685185182</v>
      </c>
      <c r="K4018">
        <v>1408395400</v>
      </c>
      <c r="L4018" s="10">
        <f t="shared" si="249"/>
        <v>41869.872685185182</v>
      </c>
      <c r="M4018" t="b">
        <v>0</v>
      </c>
      <c r="N4018">
        <v>7</v>
      </c>
      <c r="O4018" t="b">
        <v>0</v>
      </c>
      <c r="P4018" t="s">
        <v>8271</v>
      </c>
      <c r="Q4018" s="5">
        <f t="shared" si="250"/>
        <v>0.14000000000000001</v>
      </c>
      <c r="R4018" s="6">
        <f t="shared" si="251"/>
        <v>10</v>
      </c>
      <c r="S4018" t="s">
        <v>8317</v>
      </c>
      <c r="T4018" t="s">
        <v>8318</v>
      </c>
    </row>
    <row r="4019" spans="1:20" ht="43.2" x14ac:dyDescent="0.3">
      <c r="A4019">
        <v>4017</v>
      </c>
      <c r="B4019" s="3" t="s">
        <v>4013</v>
      </c>
      <c r="C4019" s="3" t="s">
        <v>8122</v>
      </c>
      <c r="D4019">
        <v>10000</v>
      </c>
      <c r="E4019">
        <v>105</v>
      </c>
      <c r="F4019" t="s">
        <v>8221</v>
      </c>
      <c r="G4019" t="s">
        <v>8224</v>
      </c>
      <c r="H4019" t="s">
        <v>8246</v>
      </c>
      <c r="I4019">
        <v>1409846874</v>
      </c>
      <c r="J4019" s="10">
        <f t="shared" si="248"/>
        <v>41886.672152777777</v>
      </c>
      <c r="K4019">
        <v>1407254874</v>
      </c>
      <c r="L4019" s="10">
        <f t="shared" si="249"/>
        <v>41856.672152777777</v>
      </c>
      <c r="M4019" t="b">
        <v>0</v>
      </c>
      <c r="N4019">
        <v>2</v>
      </c>
      <c r="O4019" t="b">
        <v>0</v>
      </c>
      <c r="P4019" t="s">
        <v>8271</v>
      </c>
      <c r="Q4019" s="5">
        <f t="shared" si="250"/>
        <v>1.0500000000000001E-2</v>
      </c>
      <c r="R4019" s="6">
        <f t="shared" si="251"/>
        <v>52.5</v>
      </c>
      <c r="S4019" t="s">
        <v>8317</v>
      </c>
      <c r="T4019" t="s">
        <v>8318</v>
      </c>
    </row>
    <row r="4020" spans="1:20" ht="28.8" x14ac:dyDescent="0.3">
      <c r="A4020">
        <v>4018</v>
      </c>
      <c r="B4020" s="3" t="s">
        <v>4014</v>
      </c>
      <c r="C4020" s="3" t="s">
        <v>8123</v>
      </c>
      <c r="D4020">
        <v>1500</v>
      </c>
      <c r="E4020">
        <v>130</v>
      </c>
      <c r="F4020" t="s">
        <v>8221</v>
      </c>
      <c r="G4020" t="s">
        <v>8225</v>
      </c>
      <c r="H4020" t="s">
        <v>8247</v>
      </c>
      <c r="I4020">
        <v>1475877108</v>
      </c>
      <c r="J4020" s="10">
        <f t="shared" si="248"/>
        <v>42650.91097222222</v>
      </c>
      <c r="K4020">
        <v>1473285108</v>
      </c>
      <c r="L4020" s="10">
        <f t="shared" si="249"/>
        <v>42620.91097222222</v>
      </c>
      <c r="M4020" t="b">
        <v>0</v>
      </c>
      <c r="N4020">
        <v>4</v>
      </c>
      <c r="O4020" t="b">
        <v>0</v>
      </c>
      <c r="P4020" t="s">
        <v>8271</v>
      </c>
      <c r="Q4020" s="5">
        <f t="shared" si="250"/>
        <v>8.666666666666667E-2</v>
      </c>
      <c r="R4020" s="6">
        <f t="shared" si="251"/>
        <v>32.5</v>
      </c>
      <c r="S4020" t="s">
        <v>8317</v>
      </c>
      <c r="T4020" t="s">
        <v>8318</v>
      </c>
    </row>
    <row r="4021" spans="1:20" ht="43.2" x14ac:dyDescent="0.3">
      <c r="A4021">
        <v>4019</v>
      </c>
      <c r="B4021" s="3" t="s">
        <v>4015</v>
      </c>
      <c r="C4021" s="3" t="s">
        <v>8124</v>
      </c>
      <c r="D4021">
        <v>3500</v>
      </c>
      <c r="E4021">
        <v>29</v>
      </c>
      <c r="F4021" t="s">
        <v>8221</v>
      </c>
      <c r="G4021" t="s">
        <v>8224</v>
      </c>
      <c r="H4021" t="s">
        <v>8246</v>
      </c>
      <c r="I4021">
        <v>1460737680</v>
      </c>
      <c r="J4021" s="10">
        <f t="shared" si="248"/>
        <v>42475.686111111107</v>
      </c>
      <c r="K4021">
        <v>1455725596</v>
      </c>
      <c r="L4021" s="10">
        <f t="shared" si="249"/>
        <v>42417.675879629634</v>
      </c>
      <c r="M4021" t="b">
        <v>0</v>
      </c>
      <c r="N4021">
        <v>4</v>
      </c>
      <c r="O4021" t="b">
        <v>0</v>
      </c>
      <c r="P4021" t="s">
        <v>8271</v>
      </c>
      <c r="Q4021" s="5">
        <f t="shared" si="250"/>
        <v>8.2857142857142851E-3</v>
      </c>
      <c r="R4021" s="6">
        <f t="shared" si="251"/>
        <v>7.25</v>
      </c>
      <c r="S4021" t="s">
        <v>8317</v>
      </c>
      <c r="T4021" t="s">
        <v>8318</v>
      </c>
    </row>
    <row r="4022" spans="1:20" ht="43.2" x14ac:dyDescent="0.3">
      <c r="A4022">
        <v>4020</v>
      </c>
      <c r="B4022" s="3" t="s">
        <v>4016</v>
      </c>
      <c r="C4022" s="3" t="s">
        <v>8125</v>
      </c>
      <c r="D4022">
        <v>600</v>
      </c>
      <c r="E4022">
        <v>100</v>
      </c>
      <c r="F4022" t="s">
        <v>8221</v>
      </c>
      <c r="G4022" t="s">
        <v>8224</v>
      </c>
      <c r="H4022" t="s">
        <v>8246</v>
      </c>
      <c r="I4022">
        <v>1427168099</v>
      </c>
      <c r="J4022" s="10">
        <f t="shared" si="248"/>
        <v>42087.149293981478</v>
      </c>
      <c r="K4022">
        <v>1424579699</v>
      </c>
      <c r="L4022" s="10">
        <f t="shared" si="249"/>
        <v>42057.190960648149</v>
      </c>
      <c r="M4022" t="b">
        <v>0</v>
      </c>
      <c r="N4022">
        <v>3</v>
      </c>
      <c r="O4022" t="b">
        <v>0</v>
      </c>
      <c r="P4022" t="s">
        <v>8271</v>
      </c>
      <c r="Q4022" s="5">
        <f t="shared" si="250"/>
        <v>0.16666666666666666</v>
      </c>
      <c r="R4022" s="6">
        <f t="shared" si="251"/>
        <v>33.333333333333336</v>
      </c>
      <c r="S4022" t="s">
        <v>8317</v>
      </c>
      <c r="T4022" t="s">
        <v>8318</v>
      </c>
    </row>
    <row r="4023" spans="1:20" ht="43.2" x14ac:dyDescent="0.3">
      <c r="A4023">
        <v>4021</v>
      </c>
      <c r="B4023" s="3" t="s">
        <v>4017</v>
      </c>
      <c r="C4023" s="3" t="s">
        <v>8126</v>
      </c>
      <c r="D4023">
        <v>15000</v>
      </c>
      <c r="E4023">
        <v>125</v>
      </c>
      <c r="F4023" t="s">
        <v>8221</v>
      </c>
      <c r="G4023" t="s">
        <v>8224</v>
      </c>
      <c r="H4023" t="s">
        <v>8246</v>
      </c>
      <c r="I4023">
        <v>1414360358</v>
      </c>
      <c r="J4023" s="10">
        <f t="shared" si="248"/>
        <v>41938.911550925928</v>
      </c>
      <c r="K4023">
        <v>1409176358</v>
      </c>
      <c r="L4023" s="10">
        <f t="shared" si="249"/>
        <v>41878.911550925928</v>
      </c>
      <c r="M4023" t="b">
        <v>0</v>
      </c>
      <c r="N4023">
        <v>2</v>
      </c>
      <c r="O4023" t="b">
        <v>0</v>
      </c>
      <c r="P4023" t="s">
        <v>8271</v>
      </c>
      <c r="Q4023" s="5">
        <f t="shared" si="250"/>
        <v>8.3333333333333332E-3</v>
      </c>
      <c r="R4023" s="6">
        <f t="shared" si="251"/>
        <v>62.5</v>
      </c>
      <c r="S4023" t="s">
        <v>8317</v>
      </c>
      <c r="T4023" t="s">
        <v>8318</v>
      </c>
    </row>
    <row r="4024" spans="1:20" ht="28.8" x14ac:dyDescent="0.3">
      <c r="A4024">
        <v>4022</v>
      </c>
      <c r="B4024" s="3" t="s">
        <v>4018</v>
      </c>
      <c r="C4024" s="3" t="s">
        <v>8127</v>
      </c>
      <c r="D4024">
        <v>18000</v>
      </c>
      <c r="E4024">
        <v>12521</v>
      </c>
      <c r="F4024" t="s">
        <v>8221</v>
      </c>
      <c r="G4024" t="s">
        <v>8224</v>
      </c>
      <c r="H4024" t="s">
        <v>8246</v>
      </c>
      <c r="I4024">
        <v>1422759240</v>
      </c>
      <c r="J4024" s="10">
        <f t="shared" si="248"/>
        <v>42036.120833333334</v>
      </c>
      <c r="K4024">
        <v>1418824867</v>
      </c>
      <c r="L4024" s="10">
        <f t="shared" si="249"/>
        <v>41990.584108796291</v>
      </c>
      <c r="M4024" t="b">
        <v>0</v>
      </c>
      <c r="N4024">
        <v>197</v>
      </c>
      <c r="O4024" t="b">
        <v>0</v>
      </c>
      <c r="P4024" t="s">
        <v>8271</v>
      </c>
      <c r="Q4024" s="5">
        <f t="shared" si="250"/>
        <v>0.69561111111111107</v>
      </c>
      <c r="R4024" s="6">
        <f t="shared" si="251"/>
        <v>63.558375634517766</v>
      </c>
      <c r="S4024" t="s">
        <v>8317</v>
      </c>
      <c r="T4024" t="s">
        <v>8318</v>
      </c>
    </row>
    <row r="4025" spans="1:20" ht="43.2" x14ac:dyDescent="0.3">
      <c r="A4025">
        <v>4023</v>
      </c>
      <c r="B4025" s="3" t="s">
        <v>4019</v>
      </c>
      <c r="C4025" s="3" t="s">
        <v>8128</v>
      </c>
      <c r="D4025">
        <v>7000</v>
      </c>
      <c r="E4025">
        <v>0</v>
      </c>
      <c r="F4025" t="s">
        <v>8221</v>
      </c>
      <c r="G4025" t="s">
        <v>8224</v>
      </c>
      <c r="H4025" t="s">
        <v>8246</v>
      </c>
      <c r="I4025">
        <v>1458860363</v>
      </c>
      <c r="J4025" s="10">
        <f t="shared" si="248"/>
        <v>42453.957905092597</v>
      </c>
      <c r="K4025">
        <v>1454975963</v>
      </c>
      <c r="L4025" s="10">
        <f t="shared" si="249"/>
        <v>42408.999571759254</v>
      </c>
      <c r="M4025" t="b">
        <v>0</v>
      </c>
      <c r="N4025">
        <v>0</v>
      </c>
      <c r="O4025" t="b">
        <v>0</v>
      </c>
      <c r="P4025" t="s">
        <v>8271</v>
      </c>
      <c r="Q4025" s="5">
        <f t="shared" si="250"/>
        <v>0</v>
      </c>
      <c r="R4025" s="6" t="e">
        <f t="shared" si="251"/>
        <v>#DIV/0!</v>
      </c>
      <c r="S4025" t="s">
        <v>8317</v>
      </c>
      <c r="T4025" t="s">
        <v>8318</v>
      </c>
    </row>
    <row r="4026" spans="1:20" ht="43.2" x14ac:dyDescent="0.3">
      <c r="A4026">
        <v>4024</v>
      </c>
      <c r="B4026" s="3" t="s">
        <v>4020</v>
      </c>
      <c r="C4026" s="3" t="s">
        <v>8129</v>
      </c>
      <c r="D4026">
        <v>800</v>
      </c>
      <c r="E4026">
        <v>10</v>
      </c>
      <c r="F4026" t="s">
        <v>8221</v>
      </c>
      <c r="G4026" t="s">
        <v>8224</v>
      </c>
      <c r="H4026" t="s">
        <v>8246</v>
      </c>
      <c r="I4026">
        <v>1441037097</v>
      </c>
      <c r="J4026" s="10">
        <f t="shared" si="248"/>
        <v>42247.670104166667</v>
      </c>
      <c r="K4026">
        <v>1438445097</v>
      </c>
      <c r="L4026" s="10">
        <f t="shared" si="249"/>
        <v>42217.670104166667</v>
      </c>
      <c r="M4026" t="b">
        <v>0</v>
      </c>
      <c r="N4026">
        <v>1</v>
      </c>
      <c r="O4026" t="b">
        <v>0</v>
      </c>
      <c r="P4026" t="s">
        <v>8271</v>
      </c>
      <c r="Q4026" s="5">
        <f t="shared" si="250"/>
        <v>1.2500000000000001E-2</v>
      </c>
      <c r="R4026" s="6">
        <f t="shared" si="251"/>
        <v>10</v>
      </c>
      <c r="S4026" t="s">
        <v>8317</v>
      </c>
      <c r="T4026" t="s">
        <v>8318</v>
      </c>
    </row>
    <row r="4027" spans="1:20" ht="57.6" x14ac:dyDescent="0.3">
      <c r="A4027">
        <v>4025</v>
      </c>
      <c r="B4027" s="3" t="s">
        <v>4021</v>
      </c>
      <c r="C4027" s="3" t="s">
        <v>8130</v>
      </c>
      <c r="D4027">
        <v>5000</v>
      </c>
      <c r="E4027">
        <v>250</v>
      </c>
      <c r="F4027" t="s">
        <v>8221</v>
      </c>
      <c r="G4027" t="s">
        <v>8230</v>
      </c>
      <c r="H4027" t="s">
        <v>8249</v>
      </c>
      <c r="I4027">
        <v>1437889336</v>
      </c>
      <c r="J4027" s="10">
        <f t="shared" si="248"/>
        <v>42211.237685185188</v>
      </c>
      <c r="K4027">
        <v>1432705336</v>
      </c>
      <c r="L4027" s="10">
        <f t="shared" si="249"/>
        <v>42151.237685185188</v>
      </c>
      <c r="M4027" t="b">
        <v>0</v>
      </c>
      <c r="N4027">
        <v>4</v>
      </c>
      <c r="O4027" t="b">
        <v>0</v>
      </c>
      <c r="P4027" t="s">
        <v>8271</v>
      </c>
      <c r="Q4027" s="5">
        <f t="shared" si="250"/>
        <v>0.05</v>
      </c>
      <c r="R4027" s="6">
        <f t="shared" si="251"/>
        <v>62.5</v>
      </c>
      <c r="S4027" t="s">
        <v>8317</v>
      </c>
      <c r="T4027" t="s">
        <v>8318</v>
      </c>
    </row>
    <row r="4028" spans="1:20" ht="43.2" x14ac:dyDescent="0.3">
      <c r="A4028">
        <v>4026</v>
      </c>
      <c r="B4028" s="3" t="s">
        <v>4022</v>
      </c>
      <c r="C4028" s="3" t="s">
        <v>8131</v>
      </c>
      <c r="D4028">
        <v>4000</v>
      </c>
      <c r="E4028">
        <v>0</v>
      </c>
      <c r="F4028" t="s">
        <v>8221</v>
      </c>
      <c r="G4028" t="s">
        <v>8224</v>
      </c>
      <c r="H4028" t="s">
        <v>8246</v>
      </c>
      <c r="I4028">
        <v>1449247439</v>
      </c>
      <c r="J4028" s="10">
        <f t="shared" si="248"/>
        <v>42342.697210648148</v>
      </c>
      <c r="K4028">
        <v>1444059839</v>
      </c>
      <c r="L4028" s="10">
        <f t="shared" si="249"/>
        <v>42282.655543981484</v>
      </c>
      <c r="M4028" t="b">
        <v>0</v>
      </c>
      <c r="N4028">
        <v>0</v>
      </c>
      <c r="O4028" t="b">
        <v>0</v>
      </c>
      <c r="P4028" t="s">
        <v>8271</v>
      </c>
      <c r="Q4028" s="5">
        <f t="shared" si="250"/>
        <v>0</v>
      </c>
      <c r="R4028" s="6" t="e">
        <f t="shared" si="251"/>
        <v>#DIV/0!</v>
      </c>
      <c r="S4028" t="s">
        <v>8317</v>
      </c>
      <c r="T4028" t="s">
        <v>8318</v>
      </c>
    </row>
    <row r="4029" spans="1:20" ht="43.2" x14ac:dyDescent="0.3">
      <c r="A4029">
        <v>4027</v>
      </c>
      <c r="B4029" s="3" t="s">
        <v>4023</v>
      </c>
      <c r="C4029" s="3" t="s">
        <v>8132</v>
      </c>
      <c r="D4029">
        <v>3000</v>
      </c>
      <c r="E4029">
        <v>215</v>
      </c>
      <c r="F4029" t="s">
        <v>8221</v>
      </c>
      <c r="G4029" t="s">
        <v>8224</v>
      </c>
      <c r="H4029" t="s">
        <v>8246</v>
      </c>
      <c r="I4029">
        <v>1487811600</v>
      </c>
      <c r="J4029" s="10">
        <f t="shared" si="248"/>
        <v>42789.041666666672</v>
      </c>
      <c r="K4029">
        <v>1486077481</v>
      </c>
      <c r="L4029" s="10">
        <f t="shared" si="249"/>
        <v>42768.97084490741</v>
      </c>
      <c r="M4029" t="b">
        <v>0</v>
      </c>
      <c r="N4029">
        <v>7</v>
      </c>
      <c r="O4029" t="b">
        <v>0</v>
      </c>
      <c r="P4029" t="s">
        <v>8271</v>
      </c>
      <c r="Q4029" s="5">
        <f t="shared" si="250"/>
        <v>7.166666666666667E-2</v>
      </c>
      <c r="R4029" s="6">
        <f t="shared" si="251"/>
        <v>30.714285714285715</v>
      </c>
      <c r="S4029" t="s">
        <v>8317</v>
      </c>
      <c r="T4029" t="s">
        <v>8318</v>
      </c>
    </row>
    <row r="4030" spans="1:20" ht="43.2" x14ac:dyDescent="0.3">
      <c r="A4030">
        <v>4028</v>
      </c>
      <c r="B4030" s="3" t="s">
        <v>4024</v>
      </c>
      <c r="C4030" s="3" t="s">
        <v>8133</v>
      </c>
      <c r="D4030">
        <v>2000</v>
      </c>
      <c r="E4030">
        <v>561</v>
      </c>
      <c r="F4030" t="s">
        <v>8221</v>
      </c>
      <c r="G4030" t="s">
        <v>8224</v>
      </c>
      <c r="H4030" t="s">
        <v>8246</v>
      </c>
      <c r="I4030">
        <v>1402007500</v>
      </c>
      <c r="J4030" s="10">
        <f t="shared" si="248"/>
        <v>41795.938657407409</v>
      </c>
      <c r="K4030">
        <v>1399415500</v>
      </c>
      <c r="L4030" s="10">
        <f t="shared" si="249"/>
        <v>41765.938657407409</v>
      </c>
      <c r="M4030" t="b">
        <v>0</v>
      </c>
      <c r="N4030">
        <v>11</v>
      </c>
      <c r="O4030" t="b">
        <v>0</v>
      </c>
      <c r="P4030" t="s">
        <v>8271</v>
      </c>
      <c r="Q4030" s="5">
        <f t="shared" si="250"/>
        <v>0.28050000000000003</v>
      </c>
      <c r="R4030" s="6">
        <f t="shared" si="251"/>
        <v>51</v>
      </c>
      <c r="S4030" t="s">
        <v>8317</v>
      </c>
      <c r="T4030" t="s">
        <v>8318</v>
      </c>
    </row>
    <row r="4031" spans="1:20" ht="43.2" x14ac:dyDescent="0.3">
      <c r="A4031">
        <v>4029</v>
      </c>
      <c r="B4031" s="3" t="s">
        <v>4025</v>
      </c>
      <c r="C4031" s="3" t="s">
        <v>8134</v>
      </c>
      <c r="D4031">
        <v>20000</v>
      </c>
      <c r="E4031">
        <v>0</v>
      </c>
      <c r="F4031" t="s">
        <v>8221</v>
      </c>
      <c r="G4031" t="s">
        <v>8224</v>
      </c>
      <c r="H4031" t="s">
        <v>8246</v>
      </c>
      <c r="I4031">
        <v>1450053370</v>
      </c>
      <c r="J4031" s="10">
        <f t="shared" si="248"/>
        <v>42352.025115740747</v>
      </c>
      <c r="K4031">
        <v>1447461370</v>
      </c>
      <c r="L4031" s="10">
        <f t="shared" si="249"/>
        <v>42322.025115740747</v>
      </c>
      <c r="M4031" t="b">
        <v>0</v>
      </c>
      <c r="N4031">
        <v>0</v>
      </c>
      <c r="O4031" t="b">
        <v>0</v>
      </c>
      <c r="P4031" t="s">
        <v>8271</v>
      </c>
      <c r="Q4031" s="5">
        <f t="shared" si="250"/>
        <v>0</v>
      </c>
      <c r="R4031" s="6" t="e">
        <f t="shared" si="251"/>
        <v>#DIV/0!</v>
      </c>
      <c r="S4031" t="s">
        <v>8317</v>
      </c>
      <c r="T4031" t="s">
        <v>8318</v>
      </c>
    </row>
    <row r="4032" spans="1:20" ht="57.6" x14ac:dyDescent="0.3">
      <c r="A4032">
        <v>4030</v>
      </c>
      <c r="B4032" s="3" t="s">
        <v>4026</v>
      </c>
      <c r="C4032" s="3" t="s">
        <v>8135</v>
      </c>
      <c r="D4032">
        <v>2500</v>
      </c>
      <c r="E4032">
        <v>400</v>
      </c>
      <c r="F4032" t="s">
        <v>8221</v>
      </c>
      <c r="G4032" t="s">
        <v>8224</v>
      </c>
      <c r="H4032" t="s">
        <v>8246</v>
      </c>
      <c r="I4032">
        <v>1454525340</v>
      </c>
      <c r="J4032" s="10">
        <f t="shared" si="248"/>
        <v>42403.784027777772</v>
      </c>
      <c r="K4032">
        <v>1452008599</v>
      </c>
      <c r="L4032" s="10">
        <f t="shared" si="249"/>
        <v>42374.655081018514</v>
      </c>
      <c r="M4032" t="b">
        <v>0</v>
      </c>
      <c r="N4032">
        <v>6</v>
      </c>
      <c r="O4032" t="b">
        <v>0</v>
      </c>
      <c r="P4032" t="s">
        <v>8271</v>
      </c>
      <c r="Q4032" s="5">
        <f t="shared" si="250"/>
        <v>0.16</v>
      </c>
      <c r="R4032" s="6">
        <f t="shared" si="251"/>
        <v>66.666666666666671</v>
      </c>
      <c r="S4032" t="s">
        <v>8317</v>
      </c>
      <c r="T4032" t="s">
        <v>8318</v>
      </c>
    </row>
    <row r="4033" spans="1:20" ht="43.2" x14ac:dyDescent="0.3">
      <c r="A4033">
        <v>4031</v>
      </c>
      <c r="B4033" s="3" t="s">
        <v>4027</v>
      </c>
      <c r="C4033" s="3" t="s">
        <v>8136</v>
      </c>
      <c r="D4033">
        <v>5000</v>
      </c>
      <c r="E4033">
        <v>0</v>
      </c>
      <c r="F4033" t="s">
        <v>8221</v>
      </c>
      <c r="G4033" t="s">
        <v>8224</v>
      </c>
      <c r="H4033" t="s">
        <v>8246</v>
      </c>
      <c r="I4033">
        <v>1418914964</v>
      </c>
      <c r="J4033" s="10">
        <f t="shared" si="248"/>
        <v>41991.626898148148</v>
      </c>
      <c r="K4033">
        <v>1414591364</v>
      </c>
      <c r="L4033" s="10">
        <f t="shared" si="249"/>
        <v>41941.585231481484</v>
      </c>
      <c r="M4033" t="b">
        <v>0</v>
      </c>
      <c r="N4033">
        <v>0</v>
      </c>
      <c r="O4033" t="b">
        <v>0</v>
      </c>
      <c r="P4033" t="s">
        <v>8271</v>
      </c>
      <c r="Q4033" s="5">
        <f t="shared" si="250"/>
        <v>0</v>
      </c>
      <c r="R4033" s="6" t="e">
        <f t="shared" si="251"/>
        <v>#DIV/0!</v>
      </c>
      <c r="S4033" t="s">
        <v>8317</v>
      </c>
      <c r="T4033" t="s">
        <v>8318</v>
      </c>
    </row>
    <row r="4034" spans="1:20" ht="43.2" x14ac:dyDescent="0.3">
      <c r="A4034">
        <v>4032</v>
      </c>
      <c r="B4034" s="3" t="s">
        <v>4028</v>
      </c>
      <c r="C4034" s="3" t="s">
        <v>8137</v>
      </c>
      <c r="D4034">
        <v>6048</v>
      </c>
      <c r="E4034">
        <v>413</v>
      </c>
      <c r="F4034" t="s">
        <v>8221</v>
      </c>
      <c r="G4034" t="s">
        <v>8224</v>
      </c>
      <c r="H4034" t="s">
        <v>8246</v>
      </c>
      <c r="I4034">
        <v>1450211116</v>
      </c>
      <c r="J4034" s="10">
        <f t="shared" si="248"/>
        <v>42353.85087962963</v>
      </c>
      <c r="K4034">
        <v>1445023516</v>
      </c>
      <c r="L4034" s="10">
        <f t="shared" si="249"/>
        <v>42293.809212962966</v>
      </c>
      <c r="M4034" t="b">
        <v>0</v>
      </c>
      <c r="N4034">
        <v>7</v>
      </c>
      <c r="O4034" t="b">
        <v>0</v>
      </c>
      <c r="P4034" t="s">
        <v>8271</v>
      </c>
      <c r="Q4034" s="5">
        <f t="shared" si="250"/>
        <v>6.8287037037037035E-2</v>
      </c>
      <c r="R4034" s="6">
        <f t="shared" si="251"/>
        <v>59</v>
      </c>
      <c r="S4034" t="s">
        <v>8317</v>
      </c>
      <c r="T4034" t="s">
        <v>8318</v>
      </c>
    </row>
    <row r="4035" spans="1:20" ht="43.2" x14ac:dyDescent="0.3">
      <c r="A4035">
        <v>4033</v>
      </c>
      <c r="B4035" s="3" t="s">
        <v>4029</v>
      </c>
      <c r="C4035" s="3" t="s">
        <v>8138</v>
      </c>
      <c r="D4035">
        <v>23900</v>
      </c>
      <c r="E4035">
        <v>6141.99</v>
      </c>
      <c r="F4035" t="s">
        <v>8221</v>
      </c>
      <c r="G4035" t="s">
        <v>8225</v>
      </c>
      <c r="H4035" t="s">
        <v>8247</v>
      </c>
      <c r="I4035">
        <v>1475398800</v>
      </c>
      <c r="J4035" s="10">
        <f t="shared" ref="J4035:J4098" si="252">(((I4035/60)/60)/24)+DATE(1970,1,1)</f>
        <v>42645.375</v>
      </c>
      <c r="K4035">
        <v>1472711224</v>
      </c>
      <c r="L4035" s="10">
        <f t="shared" ref="L4035:L4098" si="253">(((K4035/60)/60)/24)+DATE(1970,1,1)</f>
        <v>42614.268796296295</v>
      </c>
      <c r="M4035" t="b">
        <v>0</v>
      </c>
      <c r="N4035">
        <v>94</v>
      </c>
      <c r="O4035" t="b">
        <v>0</v>
      </c>
      <c r="P4035" t="s">
        <v>8271</v>
      </c>
      <c r="Q4035" s="5">
        <f t="shared" ref="Q4035:Q4098" si="254">E4035/D4035</f>
        <v>0.25698702928870293</v>
      </c>
      <c r="R4035" s="6">
        <f t="shared" ref="R4035:R4098" si="255">E4035/N4035</f>
        <v>65.340319148936175</v>
      </c>
      <c r="S4035" t="s">
        <v>8317</v>
      </c>
      <c r="T4035" t="s">
        <v>8318</v>
      </c>
    </row>
    <row r="4036" spans="1:20" ht="43.2" x14ac:dyDescent="0.3">
      <c r="A4036">
        <v>4034</v>
      </c>
      <c r="B4036" s="3" t="s">
        <v>4030</v>
      </c>
      <c r="C4036" s="3" t="s">
        <v>8139</v>
      </c>
      <c r="D4036">
        <v>13500</v>
      </c>
      <c r="E4036">
        <v>200</v>
      </c>
      <c r="F4036" t="s">
        <v>8221</v>
      </c>
      <c r="G4036" t="s">
        <v>8224</v>
      </c>
      <c r="H4036" t="s">
        <v>8246</v>
      </c>
      <c r="I4036">
        <v>1428097450</v>
      </c>
      <c r="J4036" s="10">
        <f t="shared" si="252"/>
        <v>42097.905671296292</v>
      </c>
      <c r="K4036">
        <v>1425509050</v>
      </c>
      <c r="L4036" s="10">
        <f t="shared" si="253"/>
        <v>42067.947337962964</v>
      </c>
      <c r="M4036" t="b">
        <v>0</v>
      </c>
      <c r="N4036">
        <v>2</v>
      </c>
      <c r="O4036" t="b">
        <v>0</v>
      </c>
      <c r="P4036" t="s">
        <v>8271</v>
      </c>
      <c r="Q4036" s="5">
        <f t="shared" si="254"/>
        <v>1.4814814814814815E-2</v>
      </c>
      <c r="R4036" s="6">
        <f t="shared" si="255"/>
        <v>100</v>
      </c>
      <c r="S4036" t="s">
        <v>8317</v>
      </c>
      <c r="T4036" t="s">
        <v>8318</v>
      </c>
    </row>
    <row r="4037" spans="1:20" ht="28.8" x14ac:dyDescent="0.3">
      <c r="A4037">
        <v>4035</v>
      </c>
      <c r="B4037" s="3" t="s">
        <v>4031</v>
      </c>
      <c r="C4037" s="3" t="s">
        <v>8140</v>
      </c>
      <c r="D4037">
        <v>10000</v>
      </c>
      <c r="E4037">
        <v>3685</v>
      </c>
      <c r="F4037" t="s">
        <v>8221</v>
      </c>
      <c r="G4037" t="s">
        <v>8224</v>
      </c>
      <c r="H4037" t="s">
        <v>8246</v>
      </c>
      <c r="I4037">
        <v>1413925887</v>
      </c>
      <c r="J4037" s="10">
        <f t="shared" si="252"/>
        <v>41933.882951388885</v>
      </c>
      <c r="K4037">
        <v>1411333887</v>
      </c>
      <c r="L4037" s="10">
        <f t="shared" si="253"/>
        <v>41903.882951388885</v>
      </c>
      <c r="M4037" t="b">
        <v>0</v>
      </c>
      <c r="N4037">
        <v>25</v>
      </c>
      <c r="O4037" t="b">
        <v>0</v>
      </c>
      <c r="P4037" t="s">
        <v>8271</v>
      </c>
      <c r="Q4037" s="5">
        <f t="shared" si="254"/>
        <v>0.36849999999999999</v>
      </c>
      <c r="R4037" s="6">
        <f t="shared" si="255"/>
        <v>147.4</v>
      </c>
      <c r="S4037" t="s">
        <v>8317</v>
      </c>
      <c r="T4037" t="s">
        <v>8318</v>
      </c>
    </row>
    <row r="4038" spans="1:20" ht="43.2" x14ac:dyDescent="0.3">
      <c r="A4038">
        <v>4036</v>
      </c>
      <c r="B4038" s="3" t="s">
        <v>4032</v>
      </c>
      <c r="C4038" s="3" t="s">
        <v>7438</v>
      </c>
      <c r="D4038">
        <v>6000</v>
      </c>
      <c r="E4038">
        <v>2823</v>
      </c>
      <c r="F4038" t="s">
        <v>8221</v>
      </c>
      <c r="G4038" t="s">
        <v>8224</v>
      </c>
      <c r="H4038" t="s">
        <v>8246</v>
      </c>
      <c r="I4038">
        <v>1404253800</v>
      </c>
      <c r="J4038" s="10">
        <f t="shared" si="252"/>
        <v>41821.9375</v>
      </c>
      <c r="K4038">
        <v>1402784964</v>
      </c>
      <c r="L4038" s="10">
        <f t="shared" si="253"/>
        <v>41804.937083333331</v>
      </c>
      <c r="M4038" t="b">
        <v>0</v>
      </c>
      <c r="N4038">
        <v>17</v>
      </c>
      <c r="O4038" t="b">
        <v>0</v>
      </c>
      <c r="P4038" t="s">
        <v>8271</v>
      </c>
      <c r="Q4038" s="5">
        <f t="shared" si="254"/>
        <v>0.47049999999999997</v>
      </c>
      <c r="R4038" s="6">
        <f t="shared" si="255"/>
        <v>166.05882352941177</v>
      </c>
      <c r="S4038" t="s">
        <v>8317</v>
      </c>
      <c r="T4038" t="s">
        <v>8318</v>
      </c>
    </row>
    <row r="4039" spans="1:20" ht="57.6" x14ac:dyDescent="0.3">
      <c r="A4039">
        <v>4037</v>
      </c>
      <c r="B4039" s="3" t="s">
        <v>4033</v>
      </c>
      <c r="C4039" s="3" t="s">
        <v>8141</v>
      </c>
      <c r="D4039">
        <v>700</v>
      </c>
      <c r="E4039">
        <v>80</v>
      </c>
      <c r="F4039" t="s">
        <v>8221</v>
      </c>
      <c r="G4039" t="s">
        <v>8224</v>
      </c>
      <c r="H4039" t="s">
        <v>8246</v>
      </c>
      <c r="I4039">
        <v>1464099900</v>
      </c>
      <c r="J4039" s="10">
        <f t="shared" si="252"/>
        <v>42514.600694444445</v>
      </c>
      <c r="K4039">
        <v>1462585315</v>
      </c>
      <c r="L4039" s="10">
        <f t="shared" si="253"/>
        <v>42497.070775462969</v>
      </c>
      <c r="M4039" t="b">
        <v>0</v>
      </c>
      <c r="N4039">
        <v>2</v>
      </c>
      <c r="O4039" t="b">
        <v>0</v>
      </c>
      <c r="P4039" t="s">
        <v>8271</v>
      </c>
      <c r="Q4039" s="5">
        <f t="shared" si="254"/>
        <v>0.11428571428571428</v>
      </c>
      <c r="R4039" s="6">
        <f t="shared" si="255"/>
        <v>40</v>
      </c>
      <c r="S4039" t="s">
        <v>8317</v>
      </c>
      <c r="T4039" t="s">
        <v>8318</v>
      </c>
    </row>
    <row r="4040" spans="1:20" ht="43.2" x14ac:dyDescent="0.3">
      <c r="A4040">
        <v>4038</v>
      </c>
      <c r="B4040" s="3" t="s">
        <v>4034</v>
      </c>
      <c r="C4040" s="3" t="s">
        <v>8142</v>
      </c>
      <c r="D4040">
        <v>2500</v>
      </c>
      <c r="E4040">
        <v>301</v>
      </c>
      <c r="F4040" t="s">
        <v>8221</v>
      </c>
      <c r="G4040" t="s">
        <v>8224</v>
      </c>
      <c r="H4040" t="s">
        <v>8246</v>
      </c>
      <c r="I4040">
        <v>1413573010</v>
      </c>
      <c r="J4040" s="10">
        <f t="shared" si="252"/>
        <v>41929.798726851855</v>
      </c>
      <c r="K4040">
        <v>1408389010</v>
      </c>
      <c r="L4040" s="10">
        <f t="shared" si="253"/>
        <v>41869.798726851855</v>
      </c>
      <c r="M4040" t="b">
        <v>0</v>
      </c>
      <c r="N4040">
        <v>4</v>
      </c>
      <c r="O4040" t="b">
        <v>0</v>
      </c>
      <c r="P4040" t="s">
        <v>8271</v>
      </c>
      <c r="Q4040" s="5">
        <f t="shared" si="254"/>
        <v>0.12039999999999999</v>
      </c>
      <c r="R4040" s="6">
        <f t="shared" si="255"/>
        <v>75.25</v>
      </c>
      <c r="S4040" t="s">
        <v>8317</v>
      </c>
      <c r="T4040" t="s">
        <v>8318</v>
      </c>
    </row>
    <row r="4041" spans="1:20" ht="43.2" x14ac:dyDescent="0.3">
      <c r="A4041">
        <v>4039</v>
      </c>
      <c r="B4041" s="3" t="s">
        <v>4035</v>
      </c>
      <c r="C4041" s="3" t="s">
        <v>8143</v>
      </c>
      <c r="D4041">
        <v>500</v>
      </c>
      <c r="E4041">
        <v>300</v>
      </c>
      <c r="F4041" t="s">
        <v>8221</v>
      </c>
      <c r="G4041" t="s">
        <v>8224</v>
      </c>
      <c r="H4041" t="s">
        <v>8246</v>
      </c>
      <c r="I4041">
        <v>1448949540</v>
      </c>
      <c r="J4041" s="10">
        <f t="shared" si="252"/>
        <v>42339.249305555553</v>
      </c>
      <c r="K4041">
        <v>1446048367</v>
      </c>
      <c r="L4041" s="10">
        <f t="shared" si="253"/>
        <v>42305.670914351853</v>
      </c>
      <c r="M4041" t="b">
        <v>0</v>
      </c>
      <c r="N4041">
        <v>5</v>
      </c>
      <c r="O4041" t="b">
        <v>0</v>
      </c>
      <c r="P4041" t="s">
        <v>8271</v>
      </c>
      <c r="Q4041" s="5">
        <f t="shared" si="254"/>
        <v>0.6</v>
      </c>
      <c r="R4041" s="6">
        <f t="shared" si="255"/>
        <v>60</v>
      </c>
      <c r="S4041" t="s">
        <v>8317</v>
      </c>
      <c r="T4041" t="s">
        <v>8318</v>
      </c>
    </row>
    <row r="4042" spans="1:20" ht="43.2" x14ac:dyDescent="0.3">
      <c r="A4042">
        <v>4040</v>
      </c>
      <c r="B4042" s="3" t="s">
        <v>4036</v>
      </c>
      <c r="C4042" s="3" t="s">
        <v>8144</v>
      </c>
      <c r="D4042">
        <v>8000</v>
      </c>
      <c r="E4042">
        <v>2500</v>
      </c>
      <c r="F4042" t="s">
        <v>8221</v>
      </c>
      <c r="G4042" t="s">
        <v>8224</v>
      </c>
      <c r="H4042" t="s">
        <v>8246</v>
      </c>
      <c r="I4042">
        <v>1437188400</v>
      </c>
      <c r="J4042" s="10">
        <f t="shared" si="252"/>
        <v>42203.125</v>
      </c>
      <c r="K4042">
        <v>1432100004</v>
      </c>
      <c r="L4042" s="10">
        <f t="shared" si="253"/>
        <v>42144.231527777782</v>
      </c>
      <c r="M4042" t="b">
        <v>0</v>
      </c>
      <c r="N4042">
        <v>2</v>
      </c>
      <c r="O4042" t="b">
        <v>0</v>
      </c>
      <c r="P4042" t="s">
        <v>8271</v>
      </c>
      <c r="Q4042" s="5">
        <f t="shared" si="254"/>
        <v>0.3125</v>
      </c>
      <c r="R4042" s="6">
        <f t="shared" si="255"/>
        <v>1250</v>
      </c>
      <c r="S4042" t="s">
        <v>8317</v>
      </c>
      <c r="T4042" t="s">
        <v>8318</v>
      </c>
    </row>
    <row r="4043" spans="1:20" ht="28.8" x14ac:dyDescent="0.3">
      <c r="A4043">
        <v>4041</v>
      </c>
      <c r="B4043" s="3" t="s">
        <v>4037</v>
      </c>
      <c r="C4043" s="3" t="s">
        <v>8145</v>
      </c>
      <c r="D4043">
        <v>5000</v>
      </c>
      <c r="E4043">
        <v>21</v>
      </c>
      <c r="F4043" t="s">
        <v>8221</v>
      </c>
      <c r="G4043" t="s">
        <v>8225</v>
      </c>
      <c r="H4043" t="s">
        <v>8247</v>
      </c>
      <c r="I4043">
        <v>1473160954</v>
      </c>
      <c r="J4043" s="10">
        <f t="shared" si="252"/>
        <v>42619.474004629628</v>
      </c>
      <c r="K4043">
        <v>1467976954</v>
      </c>
      <c r="L4043" s="10">
        <f t="shared" si="253"/>
        <v>42559.474004629628</v>
      </c>
      <c r="M4043" t="b">
        <v>0</v>
      </c>
      <c r="N4043">
        <v>2</v>
      </c>
      <c r="O4043" t="b">
        <v>0</v>
      </c>
      <c r="P4043" t="s">
        <v>8271</v>
      </c>
      <c r="Q4043" s="5">
        <f t="shared" si="254"/>
        <v>4.1999999999999997E-3</v>
      </c>
      <c r="R4043" s="6">
        <f t="shared" si="255"/>
        <v>10.5</v>
      </c>
      <c r="S4043" t="s">
        <v>8317</v>
      </c>
      <c r="T4043" t="s">
        <v>8318</v>
      </c>
    </row>
    <row r="4044" spans="1:20" ht="43.2" x14ac:dyDescent="0.3">
      <c r="A4044">
        <v>4042</v>
      </c>
      <c r="B4044" s="3" t="s">
        <v>4038</v>
      </c>
      <c r="C4044" s="3" t="s">
        <v>8146</v>
      </c>
      <c r="D4044">
        <v>10000</v>
      </c>
      <c r="E4044">
        <v>21</v>
      </c>
      <c r="F4044" t="s">
        <v>8221</v>
      </c>
      <c r="G4044" t="s">
        <v>8224</v>
      </c>
      <c r="H4044" t="s">
        <v>8246</v>
      </c>
      <c r="I4044">
        <v>1421781360</v>
      </c>
      <c r="J4044" s="10">
        <f t="shared" si="252"/>
        <v>42024.802777777775</v>
      </c>
      <c r="K4044">
        <v>1419213664</v>
      </c>
      <c r="L4044" s="10">
        <f t="shared" si="253"/>
        <v>41995.084074074075</v>
      </c>
      <c r="M4044" t="b">
        <v>0</v>
      </c>
      <c r="N4044">
        <v>3</v>
      </c>
      <c r="O4044" t="b">
        <v>0</v>
      </c>
      <c r="P4044" t="s">
        <v>8271</v>
      </c>
      <c r="Q4044" s="5">
        <f t="shared" si="254"/>
        <v>2.0999999999999999E-3</v>
      </c>
      <c r="R4044" s="6">
        <f t="shared" si="255"/>
        <v>7</v>
      </c>
      <c r="S4044" t="s">
        <v>8317</v>
      </c>
      <c r="T4044" t="s">
        <v>8318</v>
      </c>
    </row>
    <row r="4045" spans="1:20" ht="43.2" x14ac:dyDescent="0.3">
      <c r="A4045">
        <v>4043</v>
      </c>
      <c r="B4045" s="3" t="s">
        <v>4039</v>
      </c>
      <c r="C4045" s="3" t="s">
        <v>8147</v>
      </c>
      <c r="D4045">
        <v>300</v>
      </c>
      <c r="E4045">
        <v>0</v>
      </c>
      <c r="F4045" t="s">
        <v>8221</v>
      </c>
      <c r="G4045" t="s">
        <v>8229</v>
      </c>
      <c r="H4045" t="s">
        <v>8251</v>
      </c>
      <c r="I4045">
        <v>1416524325</v>
      </c>
      <c r="J4045" s="10">
        <f t="shared" si="252"/>
        <v>41963.957465277781</v>
      </c>
      <c r="K4045">
        <v>1415228325</v>
      </c>
      <c r="L4045" s="10">
        <f t="shared" si="253"/>
        <v>41948.957465277781</v>
      </c>
      <c r="M4045" t="b">
        <v>0</v>
      </c>
      <c r="N4045">
        <v>0</v>
      </c>
      <c r="O4045" t="b">
        <v>0</v>
      </c>
      <c r="P4045" t="s">
        <v>8271</v>
      </c>
      <c r="Q4045" s="5">
        <f t="shared" si="254"/>
        <v>0</v>
      </c>
      <c r="R4045" s="6" t="e">
        <f t="shared" si="255"/>
        <v>#DIV/0!</v>
      </c>
      <c r="S4045" t="s">
        <v>8317</v>
      </c>
      <c r="T4045" t="s">
        <v>8318</v>
      </c>
    </row>
    <row r="4046" spans="1:20" ht="43.2" x14ac:dyDescent="0.3">
      <c r="A4046">
        <v>4044</v>
      </c>
      <c r="B4046" s="3" t="s">
        <v>4040</v>
      </c>
      <c r="C4046" s="3" t="s">
        <v>8148</v>
      </c>
      <c r="D4046">
        <v>600</v>
      </c>
      <c r="E4046">
        <v>225</v>
      </c>
      <c r="F4046" t="s">
        <v>8221</v>
      </c>
      <c r="G4046" t="s">
        <v>8224</v>
      </c>
      <c r="H4046" t="s">
        <v>8246</v>
      </c>
      <c r="I4046">
        <v>1428642000</v>
      </c>
      <c r="J4046" s="10">
        <f t="shared" si="252"/>
        <v>42104.208333333328</v>
      </c>
      <c r="K4046">
        <v>1426050982</v>
      </c>
      <c r="L4046" s="10">
        <f t="shared" si="253"/>
        <v>42074.219699074078</v>
      </c>
      <c r="M4046" t="b">
        <v>0</v>
      </c>
      <c r="N4046">
        <v>4</v>
      </c>
      <c r="O4046" t="b">
        <v>0</v>
      </c>
      <c r="P4046" t="s">
        <v>8271</v>
      </c>
      <c r="Q4046" s="5">
        <f t="shared" si="254"/>
        <v>0.375</v>
      </c>
      <c r="R4046" s="6">
        <f t="shared" si="255"/>
        <v>56.25</v>
      </c>
      <c r="S4046" t="s">
        <v>8317</v>
      </c>
      <c r="T4046" t="s">
        <v>8318</v>
      </c>
    </row>
    <row r="4047" spans="1:20" ht="57.6" x14ac:dyDescent="0.3">
      <c r="A4047">
        <v>4045</v>
      </c>
      <c r="B4047" s="3" t="s">
        <v>4041</v>
      </c>
      <c r="C4047" s="3" t="s">
        <v>8149</v>
      </c>
      <c r="D4047">
        <v>5000</v>
      </c>
      <c r="E4047">
        <v>1</v>
      </c>
      <c r="F4047" t="s">
        <v>8221</v>
      </c>
      <c r="G4047" t="s">
        <v>8226</v>
      </c>
      <c r="H4047" t="s">
        <v>8248</v>
      </c>
      <c r="I4047">
        <v>1408596589</v>
      </c>
      <c r="J4047" s="10">
        <f t="shared" si="252"/>
        <v>41872.201261574075</v>
      </c>
      <c r="K4047">
        <v>1406004589</v>
      </c>
      <c r="L4047" s="10">
        <f t="shared" si="253"/>
        <v>41842.201261574075</v>
      </c>
      <c r="M4047" t="b">
        <v>0</v>
      </c>
      <c r="N4047">
        <v>1</v>
      </c>
      <c r="O4047" t="b">
        <v>0</v>
      </c>
      <c r="P4047" t="s">
        <v>8271</v>
      </c>
      <c r="Q4047" s="5">
        <f t="shared" si="254"/>
        <v>2.0000000000000001E-4</v>
      </c>
      <c r="R4047" s="6">
        <f t="shared" si="255"/>
        <v>1</v>
      </c>
      <c r="S4047" t="s">
        <v>8317</v>
      </c>
      <c r="T4047" t="s">
        <v>8318</v>
      </c>
    </row>
    <row r="4048" spans="1:20" ht="57.6" x14ac:dyDescent="0.3">
      <c r="A4048">
        <v>4046</v>
      </c>
      <c r="B4048" s="3" t="s">
        <v>4042</v>
      </c>
      <c r="C4048" s="3" t="s">
        <v>8150</v>
      </c>
      <c r="D4048">
        <v>5600</v>
      </c>
      <c r="E4048">
        <v>460</v>
      </c>
      <c r="F4048" t="s">
        <v>8221</v>
      </c>
      <c r="G4048" t="s">
        <v>8224</v>
      </c>
      <c r="H4048" t="s">
        <v>8246</v>
      </c>
      <c r="I4048">
        <v>1413992210</v>
      </c>
      <c r="J4048" s="10">
        <f t="shared" si="252"/>
        <v>41934.650578703702</v>
      </c>
      <c r="K4048">
        <v>1411400210</v>
      </c>
      <c r="L4048" s="10">
        <f t="shared" si="253"/>
        <v>41904.650578703702</v>
      </c>
      <c r="M4048" t="b">
        <v>0</v>
      </c>
      <c r="N4048">
        <v>12</v>
      </c>
      <c r="O4048" t="b">
        <v>0</v>
      </c>
      <c r="P4048" t="s">
        <v>8271</v>
      </c>
      <c r="Q4048" s="5">
        <f t="shared" si="254"/>
        <v>8.2142857142857142E-2</v>
      </c>
      <c r="R4048" s="6">
        <f t="shared" si="255"/>
        <v>38.333333333333336</v>
      </c>
      <c r="S4048" t="s">
        <v>8317</v>
      </c>
      <c r="T4048" t="s">
        <v>8318</v>
      </c>
    </row>
    <row r="4049" spans="1:20" ht="43.2" x14ac:dyDescent="0.3">
      <c r="A4049">
        <v>4047</v>
      </c>
      <c r="B4049" s="3" t="s">
        <v>4043</v>
      </c>
      <c r="C4049" s="3" t="s">
        <v>8151</v>
      </c>
      <c r="D4049">
        <v>5000</v>
      </c>
      <c r="E4049">
        <v>110</v>
      </c>
      <c r="F4049" t="s">
        <v>8221</v>
      </c>
      <c r="G4049" t="s">
        <v>8224</v>
      </c>
      <c r="H4049" t="s">
        <v>8246</v>
      </c>
      <c r="I4049">
        <v>1420938000</v>
      </c>
      <c r="J4049" s="10">
        <f t="shared" si="252"/>
        <v>42015.041666666672</v>
      </c>
      <c r="K4049">
        <v>1418862743</v>
      </c>
      <c r="L4049" s="10">
        <f t="shared" si="253"/>
        <v>41991.022488425922</v>
      </c>
      <c r="M4049" t="b">
        <v>0</v>
      </c>
      <c r="N4049">
        <v>4</v>
      </c>
      <c r="O4049" t="b">
        <v>0</v>
      </c>
      <c r="P4049" t="s">
        <v>8271</v>
      </c>
      <c r="Q4049" s="5">
        <f t="shared" si="254"/>
        <v>2.1999999999999999E-2</v>
      </c>
      <c r="R4049" s="6">
        <f t="shared" si="255"/>
        <v>27.5</v>
      </c>
      <c r="S4049" t="s">
        <v>8317</v>
      </c>
      <c r="T4049" t="s">
        <v>8318</v>
      </c>
    </row>
    <row r="4050" spans="1:20" ht="43.2" x14ac:dyDescent="0.3">
      <c r="A4050">
        <v>4048</v>
      </c>
      <c r="B4050" s="3" t="s">
        <v>4044</v>
      </c>
      <c r="C4050" s="3" t="s">
        <v>8152</v>
      </c>
      <c r="D4050">
        <v>17000</v>
      </c>
      <c r="E4050">
        <v>3001</v>
      </c>
      <c r="F4050" t="s">
        <v>8221</v>
      </c>
      <c r="G4050" t="s">
        <v>8225</v>
      </c>
      <c r="H4050" t="s">
        <v>8247</v>
      </c>
      <c r="I4050">
        <v>1460373187</v>
      </c>
      <c r="J4050" s="10">
        <f t="shared" si="252"/>
        <v>42471.467442129629</v>
      </c>
      <c r="K4050">
        <v>1457352787</v>
      </c>
      <c r="L4050" s="10">
        <f t="shared" si="253"/>
        <v>42436.509108796294</v>
      </c>
      <c r="M4050" t="b">
        <v>0</v>
      </c>
      <c r="N4050">
        <v>91</v>
      </c>
      <c r="O4050" t="b">
        <v>0</v>
      </c>
      <c r="P4050" t="s">
        <v>8271</v>
      </c>
      <c r="Q4050" s="5">
        <f t="shared" si="254"/>
        <v>0.17652941176470588</v>
      </c>
      <c r="R4050" s="6">
        <f t="shared" si="255"/>
        <v>32.978021978021978</v>
      </c>
      <c r="S4050" t="s">
        <v>8317</v>
      </c>
      <c r="T4050" t="s">
        <v>8318</v>
      </c>
    </row>
    <row r="4051" spans="1:20" ht="43.2" x14ac:dyDescent="0.3">
      <c r="A4051">
        <v>4049</v>
      </c>
      <c r="B4051" s="3" t="s">
        <v>4045</v>
      </c>
      <c r="C4051" s="3" t="s">
        <v>8153</v>
      </c>
      <c r="D4051">
        <v>20000</v>
      </c>
      <c r="E4051">
        <v>16</v>
      </c>
      <c r="F4051" t="s">
        <v>8221</v>
      </c>
      <c r="G4051" t="s">
        <v>8224</v>
      </c>
      <c r="H4051" t="s">
        <v>8246</v>
      </c>
      <c r="I4051">
        <v>1436914815</v>
      </c>
      <c r="J4051" s="10">
        <f t="shared" si="252"/>
        <v>42199.958506944444</v>
      </c>
      <c r="K4051">
        <v>1434322815</v>
      </c>
      <c r="L4051" s="10">
        <f t="shared" si="253"/>
        <v>42169.958506944444</v>
      </c>
      <c r="M4051" t="b">
        <v>0</v>
      </c>
      <c r="N4051">
        <v>1</v>
      </c>
      <c r="O4051" t="b">
        <v>0</v>
      </c>
      <c r="P4051" t="s">
        <v>8271</v>
      </c>
      <c r="Q4051" s="5">
        <f t="shared" si="254"/>
        <v>8.0000000000000004E-4</v>
      </c>
      <c r="R4051" s="6">
        <f t="shared" si="255"/>
        <v>16</v>
      </c>
      <c r="S4051" t="s">
        <v>8317</v>
      </c>
      <c r="T4051" t="s">
        <v>8318</v>
      </c>
    </row>
    <row r="4052" spans="1:20" ht="43.2" x14ac:dyDescent="0.3">
      <c r="A4052">
        <v>4050</v>
      </c>
      <c r="B4052" s="3" t="s">
        <v>4046</v>
      </c>
      <c r="C4052" s="3" t="s">
        <v>8154</v>
      </c>
      <c r="D4052">
        <v>1500</v>
      </c>
      <c r="E4052">
        <v>1</v>
      </c>
      <c r="F4052" t="s">
        <v>8221</v>
      </c>
      <c r="G4052" t="s">
        <v>8224</v>
      </c>
      <c r="H4052" t="s">
        <v>8246</v>
      </c>
      <c r="I4052">
        <v>1414077391</v>
      </c>
      <c r="J4052" s="10">
        <f t="shared" si="252"/>
        <v>41935.636469907404</v>
      </c>
      <c r="K4052">
        <v>1411485391</v>
      </c>
      <c r="L4052" s="10">
        <f t="shared" si="253"/>
        <v>41905.636469907404</v>
      </c>
      <c r="M4052" t="b">
        <v>0</v>
      </c>
      <c r="N4052">
        <v>1</v>
      </c>
      <c r="O4052" t="b">
        <v>0</v>
      </c>
      <c r="P4052" t="s">
        <v>8271</v>
      </c>
      <c r="Q4052" s="5">
        <f t="shared" si="254"/>
        <v>6.6666666666666664E-4</v>
      </c>
      <c r="R4052" s="6">
        <f t="shared" si="255"/>
        <v>1</v>
      </c>
      <c r="S4052" t="s">
        <v>8317</v>
      </c>
      <c r="T4052" t="s">
        <v>8318</v>
      </c>
    </row>
    <row r="4053" spans="1:20" ht="43.2" x14ac:dyDescent="0.3">
      <c r="A4053">
        <v>4051</v>
      </c>
      <c r="B4053" s="3" t="s">
        <v>4047</v>
      </c>
      <c r="C4053" s="3" t="s">
        <v>8155</v>
      </c>
      <c r="D4053">
        <v>500</v>
      </c>
      <c r="E4053">
        <v>0</v>
      </c>
      <c r="F4053" t="s">
        <v>8221</v>
      </c>
      <c r="G4053" t="s">
        <v>8224</v>
      </c>
      <c r="H4053" t="s">
        <v>8246</v>
      </c>
      <c r="I4053">
        <v>1399618380</v>
      </c>
      <c r="J4053" s="10">
        <f t="shared" si="252"/>
        <v>41768.286805555559</v>
      </c>
      <c r="K4053">
        <v>1399058797</v>
      </c>
      <c r="L4053" s="10">
        <f t="shared" si="253"/>
        <v>41761.810150462967</v>
      </c>
      <c r="M4053" t="b">
        <v>0</v>
      </c>
      <c r="N4053">
        <v>0</v>
      </c>
      <c r="O4053" t="b">
        <v>0</v>
      </c>
      <c r="P4053" t="s">
        <v>8271</v>
      </c>
      <c r="Q4053" s="5">
        <f t="shared" si="254"/>
        <v>0</v>
      </c>
      <c r="R4053" s="6" t="e">
        <f t="shared" si="255"/>
        <v>#DIV/0!</v>
      </c>
      <c r="S4053" t="s">
        <v>8317</v>
      </c>
      <c r="T4053" t="s">
        <v>8318</v>
      </c>
    </row>
    <row r="4054" spans="1:20" ht="57.6" x14ac:dyDescent="0.3">
      <c r="A4054">
        <v>4052</v>
      </c>
      <c r="B4054" s="3" t="s">
        <v>4048</v>
      </c>
      <c r="C4054" s="3" t="s">
        <v>8156</v>
      </c>
      <c r="D4054">
        <v>3000</v>
      </c>
      <c r="E4054">
        <v>1126</v>
      </c>
      <c r="F4054" t="s">
        <v>8221</v>
      </c>
      <c r="G4054" t="s">
        <v>8224</v>
      </c>
      <c r="H4054" t="s">
        <v>8246</v>
      </c>
      <c r="I4054">
        <v>1413234316</v>
      </c>
      <c r="J4054" s="10">
        <f t="shared" si="252"/>
        <v>41925.878657407404</v>
      </c>
      <c r="K4054">
        <v>1408050316</v>
      </c>
      <c r="L4054" s="10">
        <f t="shared" si="253"/>
        <v>41865.878657407404</v>
      </c>
      <c r="M4054" t="b">
        <v>0</v>
      </c>
      <c r="N4054">
        <v>13</v>
      </c>
      <c r="O4054" t="b">
        <v>0</v>
      </c>
      <c r="P4054" t="s">
        <v>8271</v>
      </c>
      <c r="Q4054" s="5">
        <f t="shared" si="254"/>
        <v>0.37533333333333335</v>
      </c>
      <c r="R4054" s="6">
        <f t="shared" si="255"/>
        <v>86.615384615384613</v>
      </c>
      <c r="S4054" t="s">
        <v>8317</v>
      </c>
      <c r="T4054" t="s">
        <v>8318</v>
      </c>
    </row>
    <row r="4055" spans="1:20" ht="43.2" x14ac:dyDescent="0.3">
      <c r="A4055">
        <v>4053</v>
      </c>
      <c r="B4055" s="3" t="s">
        <v>4049</v>
      </c>
      <c r="C4055" s="3" t="s">
        <v>8157</v>
      </c>
      <c r="D4055">
        <v>500</v>
      </c>
      <c r="E4055">
        <v>110</v>
      </c>
      <c r="F4055" t="s">
        <v>8221</v>
      </c>
      <c r="G4055" t="s">
        <v>8225</v>
      </c>
      <c r="H4055" t="s">
        <v>8247</v>
      </c>
      <c r="I4055">
        <v>1416081600</v>
      </c>
      <c r="J4055" s="10">
        <f t="shared" si="252"/>
        <v>41958.833333333328</v>
      </c>
      <c r="K4055">
        <v>1413477228</v>
      </c>
      <c r="L4055" s="10">
        <f t="shared" si="253"/>
        <v>41928.690138888887</v>
      </c>
      <c r="M4055" t="b">
        <v>0</v>
      </c>
      <c r="N4055">
        <v>2</v>
      </c>
      <c r="O4055" t="b">
        <v>0</v>
      </c>
      <c r="P4055" t="s">
        <v>8271</v>
      </c>
      <c r="Q4055" s="5">
        <f t="shared" si="254"/>
        <v>0.22</v>
      </c>
      <c r="R4055" s="6">
        <f t="shared" si="255"/>
        <v>55</v>
      </c>
      <c r="S4055" t="s">
        <v>8317</v>
      </c>
      <c r="T4055" t="s">
        <v>8318</v>
      </c>
    </row>
    <row r="4056" spans="1:20" ht="43.2" x14ac:dyDescent="0.3">
      <c r="A4056">
        <v>4054</v>
      </c>
      <c r="B4056" s="3" t="s">
        <v>4050</v>
      </c>
      <c r="C4056" s="3" t="s">
        <v>8158</v>
      </c>
      <c r="D4056">
        <v>8880</v>
      </c>
      <c r="E4056">
        <v>0</v>
      </c>
      <c r="F4056" t="s">
        <v>8221</v>
      </c>
      <c r="G4056" t="s">
        <v>8224</v>
      </c>
      <c r="H4056" t="s">
        <v>8246</v>
      </c>
      <c r="I4056">
        <v>1475294400</v>
      </c>
      <c r="J4056" s="10">
        <f t="shared" si="252"/>
        <v>42644.166666666672</v>
      </c>
      <c r="K4056">
        <v>1472674285</v>
      </c>
      <c r="L4056" s="10">
        <f t="shared" si="253"/>
        <v>42613.841261574074</v>
      </c>
      <c r="M4056" t="b">
        <v>0</v>
      </c>
      <c r="N4056">
        <v>0</v>
      </c>
      <c r="O4056" t="b">
        <v>0</v>
      </c>
      <c r="P4056" t="s">
        <v>8271</v>
      </c>
      <c r="Q4056" s="5">
        <f t="shared" si="254"/>
        <v>0</v>
      </c>
      <c r="R4056" s="6" t="e">
        <f t="shared" si="255"/>
        <v>#DIV/0!</v>
      </c>
      <c r="S4056" t="s">
        <v>8317</v>
      </c>
      <c r="T4056" t="s">
        <v>8318</v>
      </c>
    </row>
    <row r="4057" spans="1:20" ht="43.2" x14ac:dyDescent="0.3">
      <c r="A4057">
        <v>4055</v>
      </c>
      <c r="B4057" s="3" t="s">
        <v>4051</v>
      </c>
      <c r="C4057" s="3" t="s">
        <v>8159</v>
      </c>
      <c r="D4057">
        <v>5000</v>
      </c>
      <c r="E4057">
        <v>881</v>
      </c>
      <c r="F4057" t="s">
        <v>8221</v>
      </c>
      <c r="G4057" t="s">
        <v>8225</v>
      </c>
      <c r="H4057" t="s">
        <v>8247</v>
      </c>
      <c r="I4057">
        <v>1403192031</v>
      </c>
      <c r="J4057" s="10">
        <f t="shared" si="252"/>
        <v>41809.648506944446</v>
      </c>
      <c r="K4057">
        <v>1400600031</v>
      </c>
      <c r="L4057" s="10">
        <f t="shared" si="253"/>
        <v>41779.648506944446</v>
      </c>
      <c r="M4057" t="b">
        <v>0</v>
      </c>
      <c r="N4057">
        <v>21</v>
      </c>
      <c r="O4057" t="b">
        <v>0</v>
      </c>
      <c r="P4057" t="s">
        <v>8271</v>
      </c>
      <c r="Q4057" s="5">
        <f t="shared" si="254"/>
        <v>0.1762</v>
      </c>
      <c r="R4057" s="6">
        <f t="shared" si="255"/>
        <v>41.952380952380949</v>
      </c>
      <c r="S4057" t="s">
        <v>8317</v>
      </c>
      <c r="T4057" t="s">
        <v>8318</v>
      </c>
    </row>
    <row r="4058" spans="1:20" ht="43.2" x14ac:dyDescent="0.3">
      <c r="A4058">
        <v>4056</v>
      </c>
      <c r="B4058" s="3" t="s">
        <v>4052</v>
      </c>
      <c r="C4058" s="3" t="s">
        <v>8160</v>
      </c>
      <c r="D4058">
        <v>1500</v>
      </c>
      <c r="E4058">
        <v>795</v>
      </c>
      <c r="F4058" t="s">
        <v>8221</v>
      </c>
      <c r="G4058" t="s">
        <v>8224</v>
      </c>
      <c r="H4058" t="s">
        <v>8246</v>
      </c>
      <c r="I4058">
        <v>1467575940</v>
      </c>
      <c r="J4058" s="10">
        <f t="shared" si="252"/>
        <v>42554.832638888889</v>
      </c>
      <c r="K4058">
        <v>1465856639</v>
      </c>
      <c r="L4058" s="10">
        <f t="shared" si="253"/>
        <v>42534.933321759265</v>
      </c>
      <c r="M4058" t="b">
        <v>0</v>
      </c>
      <c r="N4058">
        <v>9</v>
      </c>
      <c r="O4058" t="b">
        <v>0</v>
      </c>
      <c r="P4058" t="s">
        <v>8271</v>
      </c>
      <c r="Q4058" s="5">
        <f t="shared" si="254"/>
        <v>0.53</v>
      </c>
      <c r="R4058" s="6">
        <f t="shared" si="255"/>
        <v>88.333333333333329</v>
      </c>
      <c r="S4058" t="s">
        <v>8317</v>
      </c>
      <c r="T4058" t="s">
        <v>8318</v>
      </c>
    </row>
    <row r="4059" spans="1:20" ht="57.6" x14ac:dyDescent="0.3">
      <c r="A4059">
        <v>4057</v>
      </c>
      <c r="B4059" s="3" t="s">
        <v>4053</v>
      </c>
      <c r="C4059" s="3" t="s">
        <v>8161</v>
      </c>
      <c r="D4059">
        <v>3500</v>
      </c>
      <c r="E4059">
        <v>775</v>
      </c>
      <c r="F4059" t="s">
        <v>8221</v>
      </c>
      <c r="G4059" t="s">
        <v>8225</v>
      </c>
      <c r="H4059" t="s">
        <v>8247</v>
      </c>
      <c r="I4059">
        <v>1448492400</v>
      </c>
      <c r="J4059" s="10">
        <f t="shared" si="252"/>
        <v>42333.958333333328</v>
      </c>
      <c r="K4059">
        <v>1446506080</v>
      </c>
      <c r="L4059" s="10">
        <f t="shared" si="253"/>
        <v>42310.968518518523</v>
      </c>
      <c r="M4059" t="b">
        <v>0</v>
      </c>
      <c r="N4059">
        <v>6</v>
      </c>
      <c r="O4059" t="b">
        <v>0</v>
      </c>
      <c r="P4059" t="s">
        <v>8271</v>
      </c>
      <c r="Q4059" s="5">
        <f t="shared" si="254"/>
        <v>0.22142857142857142</v>
      </c>
      <c r="R4059" s="6">
        <f t="shared" si="255"/>
        <v>129.16666666666666</v>
      </c>
      <c r="S4059" t="s">
        <v>8317</v>
      </c>
      <c r="T4059" t="s">
        <v>8318</v>
      </c>
    </row>
    <row r="4060" spans="1:20" ht="43.2" x14ac:dyDescent="0.3">
      <c r="A4060">
        <v>4058</v>
      </c>
      <c r="B4060" s="3" t="s">
        <v>4054</v>
      </c>
      <c r="C4060" s="3" t="s">
        <v>8162</v>
      </c>
      <c r="D4060">
        <v>3750</v>
      </c>
      <c r="E4060">
        <v>95</v>
      </c>
      <c r="F4060" t="s">
        <v>8221</v>
      </c>
      <c r="G4060" t="s">
        <v>8224</v>
      </c>
      <c r="H4060" t="s">
        <v>8246</v>
      </c>
      <c r="I4060">
        <v>1459483140</v>
      </c>
      <c r="J4060" s="10">
        <f t="shared" si="252"/>
        <v>42461.165972222225</v>
      </c>
      <c r="K4060">
        <v>1458178044</v>
      </c>
      <c r="L4060" s="10">
        <f t="shared" si="253"/>
        <v>42446.060694444444</v>
      </c>
      <c r="M4060" t="b">
        <v>0</v>
      </c>
      <c r="N4060">
        <v>4</v>
      </c>
      <c r="O4060" t="b">
        <v>0</v>
      </c>
      <c r="P4060" t="s">
        <v>8271</v>
      </c>
      <c r="Q4060" s="5">
        <f t="shared" si="254"/>
        <v>2.5333333333333333E-2</v>
      </c>
      <c r="R4060" s="6">
        <f t="shared" si="255"/>
        <v>23.75</v>
      </c>
      <c r="S4060" t="s">
        <v>8317</v>
      </c>
      <c r="T4060" t="s">
        <v>8318</v>
      </c>
    </row>
    <row r="4061" spans="1:20" ht="43.2" x14ac:dyDescent="0.3">
      <c r="A4061">
        <v>4059</v>
      </c>
      <c r="B4061" s="3" t="s">
        <v>4055</v>
      </c>
      <c r="C4061" s="3" t="s">
        <v>8163</v>
      </c>
      <c r="D4061">
        <v>10000</v>
      </c>
      <c r="E4061">
        <v>250</v>
      </c>
      <c r="F4061" t="s">
        <v>8221</v>
      </c>
      <c r="G4061" t="s">
        <v>8229</v>
      </c>
      <c r="H4061" t="s">
        <v>8251</v>
      </c>
      <c r="I4061">
        <v>1410836400</v>
      </c>
      <c r="J4061" s="10">
        <f t="shared" si="252"/>
        <v>41898.125</v>
      </c>
      <c r="K4061">
        <v>1408116152</v>
      </c>
      <c r="L4061" s="10">
        <f t="shared" si="253"/>
        <v>41866.640648148146</v>
      </c>
      <c r="M4061" t="b">
        <v>0</v>
      </c>
      <c r="N4061">
        <v>7</v>
      </c>
      <c r="O4061" t="b">
        <v>0</v>
      </c>
      <c r="P4061" t="s">
        <v>8271</v>
      </c>
      <c r="Q4061" s="5">
        <f t="shared" si="254"/>
        <v>2.5000000000000001E-2</v>
      </c>
      <c r="R4061" s="6">
        <f t="shared" si="255"/>
        <v>35.714285714285715</v>
      </c>
      <c r="S4061" t="s">
        <v>8317</v>
      </c>
      <c r="T4061" t="s">
        <v>8318</v>
      </c>
    </row>
    <row r="4062" spans="1:20" ht="57.6" x14ac:dyDescent="0.3">
      <c r="A4062">
        <v>4060</v>
      </c>
      <c r="B4062" s="3" t="s">
        <v>4056</v>
      </c>
      <c r="C4062" s="3" t="s">
        <v>8164</v>
      </c>
      <c r="D4062">
        <v>10000</v>
      </c>
      <c r="E4062">
        <v>285</v>
      </c>
      <c r="F4062" t="s">
        <v>8221</v>
      </c>
      <c r="G4062" t="s">
        <v>8229</v>
      </c>
      <c r="H4062" t="s">
        <v>8251</v>
      </c>
      <c r="I4062">
        <v>1403539200</v>
      </c>
      <c r="J4062" s="10">
        <f t="shared" si="252"/>
        <v>41813.666666666664</v>
      </c>
      <c r="K4062">
        <v>1400604056</v>
      </c>
      <c r="L4062" s="10">
        <f t="shared" si="253"/>
        <v>41779.695092592592</v>
      </c>
      <c r="M4062" t="b">
        <v>0</v>
      </c>
      <c r="N4062">
        <v>5</v>
      </c>
      <c r="O4062" t="b">
        <v>0</v>
      </c>
      <c r="P4062" t="s">
        <v>8271</v>
      </c>
      <c r="Q4062" s="5">
        <f t="shared" si="254"/>
        <v>2.8500000000000001E-2</v>
      </c>
      <c r="R4062" s="6">
        <f t="shared" si="255"/>
        <v>57</v>
      </c>
      <c r="S4062" t="s">
        <v>8317</v>
      </c>
      <c r="T4062" t="s">
        <v>8318</v>
      </c>
    </row>
    <row r="4063" spans="1:20" ht="43.2" x14ac:dyDescent="0.3">
      <c r="A4063">
        <v>4061</v>
      </c>
      <c r="B4063" s="3" t="s">
        <v>4057</v>
      </c>
      <c r="C4063" s="3" t="s">
        <v>8165</v>
      </c>
      <c r="D4063">
        <v>525</v>
      </c>
      <c r="E4063">
        <v>0</v>
      </c>
      <c r="F4063" t="s">
        <v>8221</v>
      </c>
      <c r="G4063" t="s">
        <v>8224</v>
      </c>
      <c r="H4063" t="s">
        <v>8246</v>
      </c>
      <c r="I4063">
        <v>1461205423</v>
      </c>
      <c r="J4063" s="10">
        <f t="shared" si="252"/>
        <v>42481.099803240737</v>
      </c>
      <c r="K4063">
        <v>1456025023</v>
      </c>
      <c r="L4063" s="10">
        <f t="shared" si="253"/>
        <v>42421.141469907408</v>
      </c>
      <c r="M4063" t="b">
        <v>0</v>
      </c>
      <c r="N4063">
        <v>0</v>
      </c>
      <c r="O4063" t="b">
        <v>0</v>
      </c>
      <c r="P4063" t="s">
        <v>8271</v>
      </c>
      <c r="Q4063" s="5">
        <f t="shared" si="254"/>
        <v>0</v>
      </c>
      <c r="R4063" s="6" t="e">
        <f t="shared" si="255"/>
        <v>#DIV/0!</v>
      </c>
      <c r="S4063" t="s">
        <v>8317</v>
      </c>
      <c r="T4063" t="s">
        <v>8318</v>
      </c>
    </row>
    <row r="4064" spans="1:20" ht="43.2" x14ac:dyDescent="0.3">
      <c r="A4064">
        <v>4062</v>
      </c>
      <c r="B4064" s="3" t="s">
        <v>4058</v>
      </c>
      <c r="C4064" s="3" t="s">
        <v>8166</v>
      </c>
      <c r="D4064">
        <v>20000</v>
      </c>
      <c r="E4064">
        <v>490</v>
      </c>
      <c r="F4064" t="s">
        <v>8221</v>
      </c>
      <c r="G4064" t="s">
        <v>8224</v>
      </c>
      <c r="H4064" t="s">
        <v>8246</v>
      </c>
      <c r="I4064">
        <v>1467481468</v>
      </c>
      <c r="J4064" s="10">
        <f t="shared" si="252"/>
        <v>42553.739212962959</v>
      </c>
      <c r="K4064">
        <v>1464889468</v>
      </c>
      <c r="L4064" s="10">
        <f t="shared" si="253"/>
        <v>42523.739212962959</v>
      </c>
      <c r="M4064" t="b">
        <v>0</v>
      </c>
      <c r="N4064">
        <v>3</v>
      </c>
      <c r="O4064" t="b">
        <v>0</v>
      </c>
      <c r="P4064" t="s">
        <v>8271</v>
      </c>
      <c r="Q4064" s="5">
        <f t="shared" si="254"/>
        <v>2.4500000000000001E-2</v>
      </c>
      <c r="R4064" s="6">
        <f t="shared" si="255"/>
        <v>163.33333333333334</v>
      </c>
      <c r="S4064" t="s">
        <v>8317</v>
      </c>
      <c r="T4064" t="s">
        <v>8318</v>
      </c>
    </row>
    <row r="4065" spans="1:20" ht="43.2" x14ac:dyDescent="0.3">
      <c r="A4065">
        <v>4063</v>
      </c>
      <c r="B4065" s="3" t="s">
        <v>4059</v>
      </c>
      <c r="C4065" s="3" t="s">
        <v>8167</v>
      </c>
      <c r="D4065">
        <v>9500</v>
      </c>
      <c r="E4065">
        <v>135</v>
      </c>
      <c r="F4065" t="s">
        <v>8221</v>
      </c>
      <c r="G4065" t="s">
        <v>8225</v>
      </c>
      <c r="H4065" t="s">
        <v>8247</v>
      </c>
      <c r="I4065">
        <v>1403886084</v>
      </c>
      <c r="J4065" s="10">
        <f t="shared" si="252"/>
        <v>41817.681527777779</v>
      </c>
      <c r="K4065">
        <v>1401294084</v>
      </c>
      <c r="L4065" s="10">
        <f t="shared" si="253"/>
        <v>41787.681527777779</v>
      </c>
      <c r="M4065" t="b">
        <v>0</v>
      </c>
      <c r="N4065">
        <v>9</v>
      </c>
      <c r="O4065" t="b">
        <v>0</v>
      </c>
      <c r="P4065" t="s">
        <v>8271</v>
      </c>
      <c r="Q4065" s="5">
        <f t="shared" si="254"/>
        <v>1.4210526315789474E-2</v>
      </c>
      <c r="R4065" s="6">
        <f t="shared" si="255"/>
        <v>15</v>
      </c>
      <c r="S4065" t="s">
        <v>8317</v>
      </c>
      <c r="T4065" t="s">
        <v>8318</v>
      </c>
    </row>
    <row r="4066" spans="1:20" ht="43.2" x14ac:dyDescent="0.3">
      <c r="A4066">
        <v>4064</v>
      </c>
      <c r="B4066" s="3" t="s">
        <v>4060</v>
      </c>
      <c r="C4066" s="3" t="s">
        <v>8168</v>
      </c>
      <c r="D4066">
        <v>2000</v>
      </c>
      <c r="E4066">
        <v>385</v>
      </c>
      <c r="F4066" t="s">
        <v>8221</v>
      </c>
      <c r="G4066" t="s">
        <v>8226</v>
      </c>
      <c r="H4066" t="s">
        <v>8248</v>
      </c>
      <c r="I4066">
        <v>1430316426</v>
      </c>
      <c r="J4066" s="10">
        <f t="shared" si="252"/>
        <v>42123.588263888887</v>
      </c>
      <c r="K4066">
        <v>1427724426</v>
      </c>
      <c r="L4066" s="10">
        <f t="shared" si="253"/>
        <v>42093.588263888887</v>
      </c>
      <c r="M4066" t="b">
        <v>0</v>
      </c>
      <c r="N4066">
        <v>6</v>
      </c>
      <c r="O4066" t="b">
        <v>0</v>
      </c>
      <c r="P4066" t="s">
        <v>8271</v>
      </c>
      <c r="Q4066" s="5">
        <f t="shared" si="254"/>
        <v>0.1925</v>
      </c>
      <c r="R4066" s="6">
        <f t="shared" si="255"/>
        <v>64.166666666666671</v>
      </c>
      <c r="S4066" t="s">
        <v>8317</v>
      </c>
      <c r="T4066" t="s">
        <v>8318</v>
      </c>
    </row>
    <row r="4067" spans="1:20" ht="28.8" x14ac:dyDescent="0.3">
      <c r="A4067">
        <v>4065</v>
      </c>
      <c r="B4067" s="3" t="s">
        <v>4061</v>
      </c>
      <c r="C4067" s="3" t="s">
        <v>8169</v>
      </c>
      <c r="D4067">
        <v>4000</v>
      </c>
      <c r="E4067">
        <v>27</v>
      </c>
      <c r="F4067" t="s">
        <v>8221</v>
      </c>
      <c r="G4067" t="s">
        <v>8224</v>
      </c>
      <c r="H4067" t="s">
        <v>8246</v>
      </c>
      <c r="I4067">
        <v>1407883811</v>
      </c>
      <c r="J4067" s="10">
        <f t="shared" si="252"/>
        <v>41863.951516203706</v>
      </c>
      <c r="K4067">
        <v>1405291811</v>
      </c>
      <c r="L4067" s="10">
        <f t="shared" si="253"/>
        <v>41833.951516203706</v>
      </c>
      <c r="M4067" t="b">
        <v>0</v>
      </c>
      <c r="N4067">
        <v>4</v>
      </c>
      <c r="O4067" t="b">
        <v>0</v>
      </c>
      <c r="P4067" t="s">
        <v>8271</v>
      </c>
      <c r="Q4067" s="5">
        <f t="shared" si="254"/>
        <v>6.7499999999999999E-3</v>
      </c>
      <c r="R4067" s="6">
        <f t="shared" si="255"/>
        <v>6.75</v>
      </c>
      <c r="S4067" t="s">
        <v>8317</v>
      </c>
      <c r="T4067" t="s">
        <v>8318</v>
      </c>
    </row>
    <row r="4068" spans="1:20" ht="57.6" x14ac:dyDescent="0.3">
      <c r="A4068">
        <v>4066</v>
      </c>
      <c r="B4068" s="3" t="s">
        <v>4062</v>
      </c>
      <c r="C4068" s="3" t="s">
        <v>8170</v>
      </c>
      <c r="D4068">
        <v>15000</v>
      </c>
      <c r="E4068">
        <v>25</v>
      </c>
      <c r="F4068" t="s">
        <v>8221</v>
      </c>
      <c r="G4068" t="s">
        <v>8224</v>
      </c>
      <c r="H4068" t="s">
        <v>8246</v>
      </c>
      <c r="I4068">
        <v>1463619388</v>
      </c>
      <c r="J4068" s="10">
        <f t="shared" si="252"/>
        <v>42509.039212962962</v>
      </c>
      <c r="K4068">
        <v>1461027388</v>
      </c>
      <c r="L4068" s="10">
        <f t="shared" si="253"/>
        <v>42479.039212962962</v>
      </c>
      <c r="M4068" t="b">
        <v>0</v>
      </c>
      <c r="N4068">
        <v>1</v>
      </c>
      <c r="O4068" t="b">
        <v>0</v>
      </c>
      <c r="P4068" t="s">
        <v>8271</v>
      </c>
      <c r="Q4068" s="5">
        <f t="shared" si="254"/>
        <v>1.6666666666666668E-3</v>
      </c>
      <c r="R4068" s="6">
        <f t="shared" si="255"/>
        <v>25</v>
      </c>
      <c r="S4068" t="s">
        <v>8317</v>
      </c>
      <c r="T4068" t="s">
        <v>8318</v>
      </c>
    </row>
    <row r="4069" spans="1:20" ht="43.2" x14ac:dyDescent="0.3">
      <c r="A4069">
        <v>4067</v>
      </c>
      <c r="B4069" s="3" t="s">
        <v>4063</v>
      </c>
      <c r="C4069" s="3" t="s">
        <v>7998</v>
      </c>
      <c r="D4069">
        <v>5000</v>
      </c>
      <c r="E4069">
        <v>3045</v>
      </c>
      <c r="F4069" t="s">
        <v>8221</v>
      </c>
      <c r="G4069" t="s">
        <v>8224</v>
      </c>
      <c r="H4069" t="s">
        <v>8246</v>
      </c>
      <c r="I4069">
        <v>1443408550</v>
      </c>
      <c r="J4069" s="10">
        <f t="shared" si="252"/>
        <v>42275.117476851854</v>
      </c>
      <c r="K4069">
        <v>1439952550</v>
      </c>
      <c r="L4069" s="10">
        <f t="shared" si="253"/>
        <v>42235.117476851854</v>
      </c>
      <c r="M4069" t="b">
        <v>0</v>
      </c>
      <c r="N4069">
        <v>17</v>
      </c>
      <c r="O4069" t="b">
        <v>0</v>
      </c>
      <c r="P4069" t="s">
        <v>8271</v>
      </c>
      <c r="Q4069" s="5">
        <f t="shared" si="254"/>
        <v>0.60899999999999999</v>
      </c>
      <c r="R4069" s="6">
        <f t="shared" si="255"/>
        <v>179.11764705882354</v>
      </c>
      <c r="S4069" t="s">
        <v>8317</v>
      </c>
      <c r="T4069" t="s">
        <v>8318</v>
      </c>
    </row>
    <row r="4070" spans="1:20" ht="43.2" x14ac:dyDescent="0.3">
      <c r="A4070">
        <v>4068</v>
      </c>
      <c r="B4070" s="3" t="s">
        <v>4064</v>
      </c>
      <c r="C4070" s="3" t="s">
        <v>8171</v>
      </c>
      <c r="D4070">
        <v>3495</v>
      </c>
      <c r="E4070">
        <v>34.950000000000003</v>
      </c>
      <c r="F4070" t="s">
        <v>8221</v>
      </c>
      <c r="G4070" t="s">
        <v>8224</v>
      </c>
      <c r="H4070" t="s">
        <v>8246</v>
      </c>
      <c r="I4070">
        <v>1484348700</v>
      </c>
      <c r="J4070" s="10">
        <f t="shared" si="252"/>
        <v>42748.961805555555</v>
      </c>
      <c r="K4070">
        <v>1481756855</v>
      </c>
      <c r="L4070" s="10">
        <f t="shared" si="253"/>
        <v>42718.963599537034</v>
      </c>
      <c r="M4070" t="b">
        <v>0</v>
      </c>
      <c r="N4070">
        <v>1</v>
      </c>
      <c r="O4070" t="b">
        <v>0</v>
      </c>
      <c r="P4070" t="s">
        <v>8271</v>
      </c>
      <c r="Q4070" s="5">
        <f t="shared" si="254"/>
        <v>0.01</v>
      </c>
      <c r="R4070" s="6">
        <f t="shared" si="255"/>
        <v>34.950000000000003</v>
      </c>
      <c r="S4070" t="s">
        <v>8317</v>
      </c>
      <c r="T4070" t="s">
        <v>8318</v>
      </c>
    </row>
    <row r="4071" spans="1:20" ht="43.2" x14ac:dyDescent="0.3">
      <c r="A4071">
        <v>4069</v>
      </c>
      <c r="B4071" s="3" t="s">
        <v>4065</v>
      </c>
      <c r="C4071" s="3" t="s">
        <v>8172</v>
      </c>
      <c r="D4071">
        <v>1250</v>
      </c>
      <c r="E4071">
        <v>430</v>
      </c>
      <c r="F4071" t="s">
        <v>8221</v>
      </c>
      <c r="G4071" t="s">
        <v>8225</v>
      </c>
      <c r="H4071" t="s">
        <v>8247</v>
      </c>
      <c r="I4071">
        <v>1425124800</v>
      </c>
      <c r="J4071" s="10">
        <f t="shared" si="252"/>
        <v>42063.5</v>
      </c>
      <c r="K4071">
        <v>1421596356</v>
      </c>
      <c r="L4071" s="10">
        <f t="shared" si="253"/>
        <v>42022.661527777775</v>
      </c>
      <c r="M4071" t="b">
        <v>0</v>
      </c>
      <c r="N4071">
        <v>13</v>
      </c>
      <c r="O4071" t="b">
        <v>0</v>
      </c>
      <c r="P4071" t="s">
        <v>8271</v>
      </c>
      <c r="Q4071" s="5">
        <f t="shared" si="254"/>
        <v>0.34399999999999997</v>
      </c>
      <c r="R4071" s="6">
        <f t="shared" si="255"/>
        <v>33.07692307692308</v>
      </c>
      <c r="S4071" t="s">
        <v>8317</v>
      </c>
      <c r="T4071" t="s">
        <v>8318</v>
      </c>
    </row>
    <row r="4072" spans="1:20" ht="43.2" x14ac:dyDescent="0.3">
      <c r="A4072">
        <v>4070</v>
      </c>
      <c r="B4072" s="3" t="s">
        <v>4066</v>
      </c>
      <c r="C4072" s="3" t="s">
        <v>8173</v>
      </c>
      <c r="D4072">
        <v>1000</v>
      </c>
      <c r="E4072">
        <v>165</v>
      </c>
      <c r="F4072" t="s">
        <v>8221</v>
      </c>
      <c r="G4072" t="s">
        <v>8224</v>
      </c>
      <c r="H4072" t="s">
        <v>8246</v>
      </c>
      <c r="I4072">
        <v>1425178800</v>
      </c>
      <c r="J4072" s="10">
        <f t="shared" si="252"/>
        <v>42064.125</v>
      </c>
      <c r="K4072">
        <v>1422374420</v>
      </c>
      <c r="L4072" s="10">
        <f t="shared" si="253"/>
        <v>42031.666898148149</v>
      </c>
      <c r="M4072" t="b">
        <v>0</v>
      </c>
      <c r="N4072">
        <v>6</v>
      </c>
      <c r="O4072" t="b">
        <v>0</v>
      </c>
      <c r="P4072" t="s">
        <v>8271</v>
      </c>
      <c r="Q4072" s="5">
        <f t="shared" si="254"/>
        <v>0.16500000000000001</v>
      </c>
      <c r="R4072" s="6">
        <f t="shared" si="255"/>
        <v>27.5</v>
      </c>
      <c r="S4072" t="s">
        <v>8317</v>
      </c>
      <c r="T4072" t="s">
        <v>8318</v>
      </c>
    </row>
    <row r="4073" spans="1:20" ht="57.6" x14ac:dyDescent="0.3">
      <c r="A4073">
        <v>4071</v>
      </c>
      <c r="B4073" s="3" t="s">
        <v>4067</v>
      </c>
      <c r="C4073" s="3" t="s">
        <v>8174</v>
      </c>
      <c r="D4073">
        <v>20000</v>
      </c>
      <c r="E4073">
        <v>0</v>
      </c>
      <c r="F4073" t="s">
        <v>8221</v>
      </c>
      <c r="G4073" t="s">
        <v>8238</v>
      </c>
      <c r="H4073" t="s">
        <v>8256</v>
      </c>
      <c r="I4073">
        <v>1482779931</v>
      </c>
      <c r="J4073" s="10">
        <f t="shared" si="252"/>
        <v>42730.804756944446</v>
      </c>
      <c r="K4073">
        <v>1480187931</v>
      </c>
      <c r="L4073" s="10">
        <f t="shared" si="253"/>
        <v>42700.804756944446</v>
      </c>
      <c r="M4073" t="b">
        <v>0</v>
      </c>
      <c r="N4073">
        <v>0</v>
      </c>
      <c r="O4073" t="b">
        <v>0</v>
      </c>
      <c r="P4073" t="s">
        <v>8271</v>
      </c>
      <c r="Q4073" s="5">
        <f t="shared" si="254"/>
        <v>0</v>
      </c>
      <c r="R4073" s="6" t="e">
        <f t="shared" si="255"/>
        <v>#DIV/0!</v>
      </c>
      <c r="S4073" t="s">
        <v>8317</v>
      </c>
      <c r="T4073" t="s">
        <v>8318</v>
      </c>
    </row>
    <row r="4074" spans="1:20" ht="57.6" x14ac:dyDescent="0.3">
      <c r="A4074">
        <v>4072</v>
      </c>
      <c r="B4074" s="3" t="s">
        <v>4068</v>
      </c>
      <c r="C4074" s="3" t="s">
        <v>8175</v>
      </c>
      <c r="D4074">
        <v>1000</v>
      </c>
      <c r="E4074">
        <v>4</v>
      </c>
      <c r="F4074" t="s">
        <v>8221</v>
      </c>
      <c r="G4074" t="s">
        <v>8225</v>
      </c>
      <c r="H4074" t="s">
        <v>8247</v>
      </c>
      <c r="I4074">
        <v>1408646111</v>
      </c>
      <c r="J4074" s="10">
        <f t="shared" si="252"/>
        <v>41872.77443287037</v>
      </c>
      <c r="K4074">
        <v>1403462111</v>
      </c>
      <c r="L4074" s="10">
        <f t="shared" si="253"/>
        <v>41812.77443287037</v>
      </c>
      <c r="M4074" t="b">
        <v>0</v>
      </c>
      <c r="N4074">
        <v>2</v>
      </c>
      <c r="O4074" t="b">
        <v>0</v>
      </c>
      <c r="P4074" t="s">
        <v>8271</v>
      </c>
      <c r="Q4074" s="5">
        <f t="shared" si="254"/>
        <v>4.0000000000000001E-3</v>
      </c>
      <c r="R4074" s="6">
        <f t="shared" si="255"/>
        <v>2</v>
      </c>
      <c r="S4074" t="s">
        <v>8317</v>
      </c>
      <c r="T4074" t="s">
        <v>8318</v>
      </c>
    </row>
    <row r="4075" spans="1:20" ht="43.2" x14ac:dyDescent="0.3">
      <c r="A4075">
        <v>4073</v>
      </c>
      <c r="B4075" s="3" t="s">
        <v>4069</v>
      </c>
      <c r="C4075" s="3" t="s">
        <v>8176</v>
      </c>
      <c r="D4075">
        <v>3500</v>
      </c>
      <c r="E4075">
        <v>37</v>
      </c>
      <c r="F4075" t="s">
        <v>8221</v>
      </c>
      <c r="G4075" t="s">
        <v>8224</v>
      </c>
      <c r="H4075" t="s">
        <v>8246</v>
      </c>
      <c r="I4075">
        <v>1431144000</v>
      </c>
      <c r="J4075" s="10">
        <f t="shared" si="252"/>
        <v>42133.166666666672</v>
      </c>
      <c r="K4075">
        <v>1426407426</v>
      </c>
      <c r="L4075" s="10">
        <f t="shared" si="253"/>
        <v>42078.34520833334</v>
      </c>
      <c r="M4075" t="b">
        <v>0</v>
      </c>
      <c r="N4075">
        <v>2</v>
      </c>
      <c r="O4075" t="b">
        <v>0</v>
      </c>
      <c r="P4075" t="s">
        <v>8271</v>
      </c>
      <c r="Q4075" s="5">
        <f t="shared" si="254"/>
        <v>1.0571428571428572E-2</v>
      </c>
      <c r="R4075" s="6">
        <f t="shared" si="255"/>
        <v>18.5</v>
      </c>
      <c r="S4075" t="s">
        <v>8317</v>
      </c>
      <c r="T4075" t="s">
        <v>8318</v>
      </c>
    </row>
    <row r="4076" spans="1:20" ht="43.2" x14ac:dyDescent="0.3">
      <c r="A4076">
        <v>4074</v>
      </c>
      <c r="B4076" s="3" t="s">
        <v>4070</v>
      </c>
      <c r="C4076" s="3" t="s">
        <v>8177</v>
      </c>
      <c r="D4076">
        <v>2750</v>
      </c>
      <c r="E4076">
        <v>735</v>
      </c>
      <c r="F4076" t="s">
        <v>8221</v>
      </c>
      <c r="G4076" t="s">
        <v>8225</v>
      </c>
      <c r="H4076" t="s">
        <v>8247</v>
      </c>
      <c r="I4076">
        <v>1446732975</v>
      </c>
      <c r="J4076" s="10">
        <f t="shared" si="252"/>
        <v>42313.594618055555</v>
      </c>
      <c r="K4076">
        <v>1444137375</v>
      </c>
      <c r="L4076" s="10">
        <f t="shared" si="253"/>
        <v>42283.552951388891</v>
      </c>
      <c r="M4076" t="b">
        <v>0</v>
      </c>
      <c r="N4076">
        <v>21</v>
      </c>
      <c r="O4076" t="b">
        <v>0</v>
      </c>
      <c r="P4076" t="s">
        <v>8271</v>
      </c>
      <c r="Q4076" s="5">
        <f t="shared" si="254"/>
        <v>0.26727272727272727</v>
      </c>
      <c r="R4076" s="6">
        <f t="shared" si="255"/>
        <v>35</v>
      </c>
      <c r="S4076" t="s">
        <v>8317</v>
      </c>
      <c r="T4076" t="s">
        <v>8318</v>
      </c>
    </row>
    <row r="4077" spans="1:20" ht="43.2" x14ac:dyDescent="0.3">
      <c r="A4077">
        <v>4075</v>
      </c>
      <c r="B4077" s="3" t="s">
        <v>4071</v>
      </c>
      <c r="C4077" s="3" t="s">
        <v>8178</v>
      </c>
      <c r="D4077">
        <v>2000</v>
      </c>
      <c r="E4077">
        <v>576</v>
      </c>
      <c r="F4077" t="s">
        <v>8221</v>
      </c>
      <c r="G4077" t="s">
        <v>8225</v>
      </c>
      <c r="H4077" t="s">
        <v>8247</v>
      </c>
      <c r="I4077">
        <v>1404149280</v>
      </c>
      <c r="J4077" s="10">
        <f t="shared" si="252"/>
        <v>41820.727777777778</v>
      </c>
      <c r="K4077">
        <v>1400547969</v>
      </c>
      <c r="L4077" s="10">
        <f t="shared" si="253"/>
        <v>41779.045937499999</v>
      </c>
      <c r="M4077" t="b">
        <v>0</v>
      </c>
      <c r="N4077">
        <v>13</v>
      </c>
      <c r="O4077" t="b">
        <v>0</v>
      </c>
      <c r="P4077" t="s">
        <v>8271</v>
      </c>
      <c r="Q4077" s="5">
        <f t="shared" si="254"/>
        <v>0.28799999999999998</v>
      </c>
      <c r="R4077" s="6">
        <f t="shared" si="255"/>
        <v>44.307692307692307</v>
      </c>
      <c r="S4077" t="s">
        <v>8317</v>
      </c>
      <c r="T4077" t="s">
        <v>8318</v>
      </c>
    </row>
    <row r="4078" spans="1:20" ht="43.2" x14ac:dyDescent="0.3">
      <c r="A4078">
        <v>4076</v>
      </c>
      <c r="B4078" s="3" t="s">
        <v>4072</v>
      </c>
      <c r="C4078" s="3" t="s">
        <v>8179</v>
      </c>
      <c r="D4078">
        <v>700</v>
      </c>
      <c r="E4078">
        <v>0</v>
      </c>
      <c r="F4078" t="s">
        <v>8221</v>
      </c>
      <c r="G4078" t="s">
        <v>8224</v>
      </c>
      <c r="H4078" t="s">
        <v>8246</v>
      </c>
      <c r="I4078">
        <v>1413921060</v>
      </c>
      <c r="J4078" s="10">
        <f t="shared" si="252"/>
        <v>41933.82708333333</v>
      </c>
      <c r="K4078">
        <v>1411499149</v>
      </c>
      <c r="L4078" s="10">
        <f t="shared" si="253"/>
        <v>41905.795706018522</v>
      </c>
      <c r="M4078" t="b">
        <v>0</v>
      </c>
      <c r="N4078">
        <v>0</v>
      </c>
      <c r="O4078" t="b">
        <v>0</v>
      </c>
      <c r="P4078" t="s">
        <v>8271</v>
      </c>
      <c r="Q4078" s="5">
        <f t="shared" si="254"/>
        <v>0</v>
      </c>
      <c r="R4078" s="6" t="e">
        <f t="shared" si="255"/>
        <v>#DIV/0!</v>
      </c>
      <c r="S4078" t="s">
        <v>8317</v>
      </c>
      <c r="T4078" t="s">
        <v>8318</v>
      </c>
    </row>
    <row r="4079" spans="1:20" ht="43.2" x14ac:dyDescent="0.3">
      <c r="A4079">
        <v>4077</v>
      </c>
      <c r="B4079" s="3" t="s">
        <v>4073</v>
      </c>
      <c r="C4079" s="3" t="s">
        <v>8180</v>
      </c>
      <c r="D4079">
        <v>15000</v>
      </c>
      <c r="E4079">
        <v>1335</v>
      </c>
      <c r="F4079" t="s">
        <v>8221</v>
      </c>
      <c r="G4079" t="s">
        <v>8224</v>
      </c>
      <c r="H4079" t="s">
        <v>8246</v>
      </c>
      <c r="I4079">
        <v>1482339794</v>
      </c>
      <c r="J4079" s="10">
        <f t="shared" si="252"/>
        <v>42725.7105787037</v>
      </c>
      <c r="K4079">
        <v>1479747794</v>
      </c>
      <c r="L4079" s="10">
        <f t="shared" si="253"/>
        <v>42695.7105787037</v>
      </c>
      <c r="M4079" t="b">
        <v>0</v>
      </c>
      <c r="N4079">
        <v>6</v>
      </c>
      <c r="O4079" t="b">
        <v>0</v>
      </c>
      <c r="P4079" t="s">
        <v>8271</v>
      </c>
      <c r="Q4079" s="5">
        <f t="shared" si="254"/>
        <v>8.8999999999999996E-2</v>
      </c>
      <c r="R4079" s="6">
        <f t="shared" si="255"/>
        <v>222.5</v>
      </c>
      <c r="S4079" t="s">
        <v>8317</v>
      </c>
      <c r="T4079" t="s">
        <v>8318</v>
      </c>
    </row>
    <row r="4080" spans="1:20" ht="43.2" x14ac:dyDescent="0.3">
      <c r="A4080">
        <v>4078</v>
      </c>
      <c r="B4080" s="3" t="s">
        <v>4074</v>
      </c>
      <c r="C4080" s="3" t="s">
        <v>8181</v>
      </c>
      <c r="D4080">
        <v>250</v>
      </c>
      <c r="E4080">
        <v>0</v>
      </c>
      <c r="F4080" t="s">
        <v>8221</v>
      </c>
      <c r="G4080" t="s">
        <v>8225</v>
      </c>
      <c r="H4080" t="s">
        <v>8247</v>
      </c>
      <c r="I4080">
        <v>1485543242</v>
      </c>
      <c r="J4080" s="10">
        <f t="shared" si="252"/>
        <v>42762.787523148145</v>
      </c>
      <c r="K4080">
        <v>1482951242</v>
      </c>
      <c r="L4080" s="10">
        <f t="shared" si="253"/>
        <v>42732.787523148145</v>
      </c>
      <c r="M4080" t="b">
        <v>0</v>
      </c>
      <c r="N4080">
        <v>0</v>
      </c>
      <c r="O4080" t="b">
        <v>0</v>
      </c>
      <c r="P4080" t="s">
        <v>8271</v>
      </c>
      <c r="Q4080" s="5">
        <f t="shared" si="254"/>
        <v>0</v>
      </c>
      <c r="R4080" s="6" t="e">
        <f t="shared" si="255"/>
        <v>#DIV/0!</v>
      </c>
      <c r="S4080" t="s">
        <v>8317</v>
      </c>
      <c r="T4080" t="s">
        <v>8318</v>
      </c>
    </row>
    <row r="4081" spans="1:20" ht="43.2" x14ac:dyDescent="0.3">
      <c r="A4081">
        <v>4079</v>
      </c>
      <c r="B4081" s="3" t="s">
        <v>4075</v>
      </c>
      <c r="C4081" s="3" t="s">
        <v>8182</v>
      </c>
      <c r="D4081">
        <v>3000</v>
      </c>
      <c r="E4081">
        <v>5</v>
      </c>
      <c r="F4081" t="s">
        <v>8221</v>
      </c>
      <c r="G4081" t="s">
        <v>8224</v>
      </c>
      <c r="H4081" t="s">
        <v>8246</v>
      </c>
      <c r="I4081">
        <v>1466375521</v>
      </c>
      <c r="J4081" s="10">
        <f t="shared" si="252"/>
        <v>42540.938900462963</v>
      </c>
      <c r="K4081">
        <v>1463783521</v>
      </c>
      <c r="L4081" s="10">
        <f t="shared" si="253"/>
        <v>42510.938900462963</v>
      </c>
      <c r="M4081" t="b">
        <v>0</v>
      </c>
      <c r="N4081">
        <v>1</v>
      </c>
      <c r="O4081" t="b">
        <v>0</v>
      </c>
      <c r="P4081" t="s">
        <v>8271</v>
      </c>
      <c r="Q4081" s="5">
        <f t="shared" si="254"/>
        <v>1.6666666666666668E-3</v>
      </c>
      <c r="R4081" s="6">
        <f t="shared" si="255"/>
        <v>5</v>
      </c>
      <c r="S4081" t="s">
        <v>8317</v>
      </c>
      <c r="T4081" t="s">
        <v>8318</v>
      </c>
    </row>
    <row r="4082" spans="1:20" ht="43.2" x14ac:dyDescent="0.3">
      <c r="A4082">
        <v>4080</v>
      </c>
      <c r="B4082" s="3" t="s">
        <v>4076</v>
      </c>
      <c r="C4082" s="3" t="s">
        <v>8183</v>
      </c>
      <c r="D4082">
        <v>3000</v>
      </c>
      <c r="E4082">
        <v>0</v>
      </c>
      <c r="F4082" t="s">
        <v>8221</v>
      </c>
      <c r="G4082" t="s">
        <v>8224</v>
      </c>
      <c r="H4082" t="s">
        <v>8246</v>
      </c>
      <c r="I4082">
        <v>1465930440</v>
      </c>
      <c r="J4082" s="10">
        <f t="shared" si="252"/>
        <v>42535.787500000006</v>
      </c>
      <c r="K4082">
        <v>1463849116</v>
      </c>
      <c r="L4082" s="10">
        <f t="shared" si="253"/>
        <v>42511.698101851856</v>
      </c>
      <c r="M4082" t="b">
        <v>0</v>
      </c>
      <c r="N4082">
        <v>0</v>
      </c>
      <c r="O4082" t="b">
        <v>0</v>
      </c>
      <c r="P4082" t="s">
        <v>8271</v>
      </c>
      <c r="Q4082" s="5">
        <f t="shared" si="254"/>
        <v>0</v>
      </c>
      <c r="R4082" s="6" t="e">
        <f t="shared" si="255"/>
        <v>#DIV/0!</v>
      </c>
      <c r="S4082" t="s">
        <v>8317</v>
      </c>
      <c r="T4082" t="s">
        <v>8318</v>
      </c>
    </row>
    <row r="4083" spans="1:20" ht="43.2" x14ac:dyDescent="0.3">
      <c r="A4083">
        <v>4081</v>
      </c>
      <c r="B4083" s="3" t="s">
        <v>4077</v>
      </c>
      <c r="C4083" s="3" t="s">
        <v>8184</v>
      </c>
      <c r="D4083">
        <v>2224</v>
      </c>
      <c r="E4083">
        <v>350</v>
      </c>
      <c r="F4083" t="s">
        <v>8221</v>
      </c>
      <c r="G4083" t="s">
        <v>8224</v>
      </c>
      <c r="H4083" t="s">
        <v>8246</v>
      </c>
      <c r="I4083">
        <v>1425819425</v>
      </c>
      <c r="J4083" s="10">
        <f t="shared" si="252"/>
        <v>42071.539641203708</v>
      </c>
      <c r="K4083">
        <v>1423231025</v>
      </c>
      <c r="L4083" s="10">
        <f t="shared" si="253"/>
        <v>42041.581307870365</v>
      </c>
      <c r="M4083" t="b">
        <v>0</v>
      </c>
      <c r="N4083">
        <v>12</v>
      </c>
      <c r="O4083" t="b">
        <v>0</v>
      </c>
      <c r="P4083" t="s">
        <v>8271</v>
      </c>
      <c r="Q4083" s="5">
        <f t="shared" si="254"/>
        <v>0.15737410071942445</v>
      </c>
      <c r="R4083" s="6">
        <f t="shared" si="255"/>
        <v>29.166666666666668</v>
      </c>
      <c r="S4083" t="s">
        <v>8317</v>
      </c>
      <c r="T4083" t="s">
        <v>8318</v>
      </c>
    </row>
    <row r="4084" spans="1:20" ht="43.2" x14ac:dyDescent="0.3">
      <c r="A4084">
        <v>4082</v>
      </c>
      <c r="B4084" s="3" t="s">
        <v>4078</v>
      </c>
      <c r="C4084" s="3" t="s">
        <v>8185</v>
      </c>
      <c r="D4084">
        <v>150</v>
      </c>
      <c r="E4084">
        <v>3</v>
      </c>
      <c r="F4084" t="s">
        <v>8221</v>
      </c>
      <c r="G4084" t="s">
        <v>8224</v>
      </c>
      <c r="H4084" t="s">
        <v>8246</v>
      </c>
      <c r="I4084">
        <v>1447542000</v>
      </c>
      <c r="J4084" s="10">
        <f t="shared" si="252"/>
        <v>42322.958333333328</v>
      </c>
      <c r="K4084">
        <v>1446179553</v>
      </c>
      <c r="L4084" s="10">
        <f t="shared" si="253"/>
        <v>42307.189270833333</v>
      </c>
      <c r="M4084" t="b">
        <v>0</v>
      </c>
      <c r="N4084">
        <v>2</v>
      </c>
      <c r="O4084" t="b">
        <v>0</v>
      </c>
      <c r="P4084" t="s">
        <v>8271</v>
      </c>
      <c r="Q4084" s="5">
        <f t="shared" si="254"/>
        <v>0.02</v>
      </c>
      <c r="R4084" s="6">
        <f t="shared" si="255"/>
        <v>1.5</v>
      </c>
      <c r="S4084" t="s">
        <v>8317</v>
      </c>
      <c r="T4084" t="s">
        <v>8318</v>
      </c>
    </row>
    <row r="4085" spans="1:20" ht="43.2" x14ac:dyDescent="0.3">
      <c r="A4085">
        <v>4083</v>
      </c>
      <c r="B4085" s="3" t="s">
        <v>4079</v>
      </c>
      <c r="C4085" s="3" t="s">
        <v>8186</v>
      </c>
      <c r="D4085">
        <v>3500</v>
      </c>
      <c r="E4085">
        <v>759</v>
      </c>
      <c r="F4085" t="s">
        <v>8221</v>
      </c>
      <c r="G4085" t="s">
        <v>8224</v>
      </c>
      <c r="H4085" t="s">
        <v>8246</v>
      </c>
      <c r="I4085">
        <v>1452795416</v>
      </c>
      <c r="J4085" s="10">
        <f t="shared" si="252"/>
        <v>42383.761759259258</v>
      </c>
      <c r="K4085">
        <v>1450203416</v>
      </c>
      <c r="L4085" s="10">
        <f t="shared" si="253"/>
        <v>42353.761759259258</v>
      </c>
      <c r="M4085" t="b">
        <v>0</v>
      </c>
      <c r="N4085">
        <v>6</v>
      </c>
      <c r="O4085" t="b">
        <v>0</v>
      </c>
      <c r="P4085" t="s">
        <v>8271</v>
      </c>
      <c r="Q4085" s="5">
        <f t="shared" si="254"/>
        <v>0.21685714285714286</v>
      </c>
      <c r="R4085" s="6">
        <f t="shared" si="255"/>
        <v>126.5</v>
      </c>
      <c r="S4085" t="s">
        <v>8317</v>
      </c>
      <c r="T4085" t="s">
        <v>8318</v>
      </c>
    </row>
    <row r="4086" spans="1:20" ht="57.6" x14ac:dyDescent="0.3">
      <c r="A4086">
        <v>4084</v>
      </c>
      <c r="B4086" s="3" t="s">
        <v>4080</v>
      </c>
      <c r="C4086" s="3" t="s">
        <v>8187</v>
      </c>
      <c r="D4086">
        <v>3000</v>
      </c>
      <c r="E4086">
        <v>10</v>
      </c>
      <c r="F4086" t="s">
        <v>8221</v>
      </c>
      <c r="G4086" t="s">
        <v>8237</v>
      </c>
      <c r="H4086" t="s">
        <v>8249</v>
      </c>
      <c r="I4086">
        <v>1476008906</v>
      </c>
      <c r="J4086" s="10">
        <f t="shared" si="252"/>
        <v>42652.436412037037</v>
      </c>
      <c r="K4086">
        <v>1473416906</v>
      </c>
      <c r="L4086" s="10">
        <f t="shared" si="253"/>
        <v>42622.436412037037</v>
      </c>
      <c r="M4086" t="b">
        <v>0</v>
      </c>
      <c r="N4086">
        <v>1</v>
      </c>
      <c r="O4086" t="b">
        <v>0</v>
      </c>
      <c r="P4086" t="s">
        <v>8271</v>
      </c>
      <c r="Q4086" s="5">
        <f t="shared" si="254"/>
        <v>3.3333333333333335E-3</v>
      </c>
      <c r="R4086" s="6">
        <f t="shared" si="255"/>
        <v>10</v>
      </c>
      <c r="S4086" t="s">
        <v>8317</v>
      </c>
      <c r="T4086" t="s">
        <v>8318</v>
      </c>
    </row>
    <row r="4087" spans="1:20" ht="43.2" x14ac:dyDescent="0.3">
      <c r="A4087">
        <v>4085</v>
      </c>
      <c r="B4087" s="3" t="s">
        <v>4081</v>
      </c>
      <c r="C4087" s="3" t="s">
        <v>8188</v>
      </c>
      <c r="D4087">
        <v>3500</v>
      </c>
      <c r="E4087">
        <v>10</v>
      </c>
      <c r="F4087" t="s">
        <v>8221</v>
      </c>
      <c r="G4087" t="s">
        <v>8224</v>
      </c>
      <c r="H4087" t="s">
        <v>8246</v>
      </c>
      <c r="I4087">
        <v>1427169540</v>
      </c>
      <c r="J4087" s="10">
        <f t="shared" si="252"/>
        <v>42087.165972222225</v>
      </c>
      <c r="K4087">
        <v>1424701775</v>
      </c>
      <c r="L4087" s="10">
        <f t="shared" si="253"/>
        <v>42058.603877314818</v>
      </c>
      <c r="M4087" t="b">
        <v>0</v>
      </c>
      <c r="N4087">
        <v>1</v>
      </c>
      <c r="O4087" t="b">
        <v>0</v>
      </c>
      <c r="P4087" t="s">
        <v>8271</v>
      </c>
      <c r="Q4087" s="5">
        <f t="shared" si="254"/>
        <v>2.8571428571428571E-3</v>
      </c>
      <c r="R4087" s="6">
        <f t="shared" si="255"/>
        <v>10</v>
      </c>
      <c r="S4087" t="s">
        <v>8317</v>
      </c>
      <c r="T4087" t="s">
        <v>8318</v>
      </c>
    </row>
    <row r="4088" spans="1:20" ht="43.2" x14ac:dyDescent="0.3">
      <c r="A4088">
        <v>4086</v>
      </c>
      <c r="B4088" s="3" t="s">
        <v>4082</v>
      </c>
      <c r="C4088" s="3" t="s">
        <v>8189</v>
      </c>
      <c r="D4088">
        <v>1000</v>
      </c>
      <c r="E4088">
        <v>47</v>
      </c>
      <c r="F4088" t="s">
        <v>8221</v>
      </c>
      <c r="G4088" t="s">
        <v>8224</v>
      </c>
      <c r="H4088" t="s">
        <v>8246</v>
      </c>
      <c r="I4088">
        <v>1448078400</v>
      </c>
      <c r="J4088" s="10">
        <f t="shared" si="252"/>
        <v>42329.166666666672</v>
      </c>
      <c r="K4088">
        <v>1445985299</v>
      </c>
      <c r="L4088" s="10">
        <f t="shared" si="253"/>
        <v>42304.940960648149</v>
      </c>
      <c r="M4088" t="b">
        <v>0</v>
      </c>
      <c r="N4088">
        <v>5</v>
      </c>
      <c r="O4088" t="b">
        <v>0</v>
      </c>
      <c r="P4088" t="s">
        <v>8271</v>
      </c>
      <c r="Q4088" s="5">
        <f t="shared" si="254"/>
        <v>4.7E-2</v>
      </c>
      <c r="R4088" s="6">
        <f t="shared" si="255"/>
        <v>9.4</v>
      </c>
      <c r="S4088" t="s">
        <v>8317</v>
      </c>
      <c r="T4088" t="s">
        <v>8318</v>
      </c>
    </row>
    <row r="4089" spans="1:20" x14ac:dyDescent="0.3">
      <c r="A4089">
        <v>4087</v>
      </c>
      <c r="B4089" s="3" t="s">
        <v>4083</v>
      </c>
      <c r="C4089" s="3" t="s">
        <v>8190</v>
      </c>
      <c r="D4089">
        <v>9600</v>
      </c>
      <c r="E4089">
        <v>0</v>
      </c>
      <c r="F4089" t="s">
        <v>8221</v>
      </c>
      <c r="G4089" t="s">
        <v>8224</v>
      </c>
      <c r="H4089" t="s">
        <v>8246</v>
      </c>
      <c r="I4089">
        <v>1468777786</v>
      </c>
      <c r="J4089" s="10">
        <f t="shared" si="252"/>
        <v>42568.742893518516</v>
      </c>
      <c r="K4089">
        <v>1466185786</v>
      </c>
      <c r="L4089" s="10">
        <f t="shared" si="253"/>
        <v>42538.742893518516</v>
      </c>
      <c r="M4089" t="b">
        <v>0</v>
      </c>
      <c r="N4089">
        <v>0</v>
      </c>
      <c r="O4089" t="b">
        <v>0</v>
      </c>
      <c r="P4089" t="s">
        <v>8271</v>
      </c>
      <c r="Q4089" s="5">
        <f t="shared" si="254"/>
        <v>0</v>
      </c>
      <c r="R4089" s="6" t="e">
        <f t="shared" si="255"/>
        <v>#DIV/0!</v>
      </c>
      <c r="S4089" t="s">
        <v>8317</v>
      </c>
      <c r="T4089" t="s">
        <v>8318</v>
      </c>
    </row>
    <row r="4090" spans="1:20" ht="43.2" x14ac:dyDescent="0.3">
      <c r="A4090">
        <v>4088</v>
      </c>
      <c r="B4090" s="3" t="s">
        <v>4084</v>
      </c>
      <c r="C4090" s="3" t="s">
        <v>8191</v>
      </c>
      <c r="D4090">
        <v>2000</v>
      </c>
      <c r="E4090">
        <v>216</v>
      </c>
      <c r="F4090" t="s">
        <v>8221</v>
      </c>
      <c r="G4090" t="s">
        <v>8225</v>
      </c>
      <c r="H4090" t="s">
        <v>8247</v>
      </c>
      <c r="I4090">
        <v>1421403960</v>
      </c>
      <c r="J4090" s="10">
        <f t="shared" si="252"/>
        <v>42020.434722222228</v>
      </c>
      <c r="K4090">
        <v>1418827324</v>
      </c>
      <c r="L4090" s="10">
        <f t="shared" si="253"/>
        <v>41990.612546296295</v>
      </c>
      <c r="M4090" t="b">
        <v>0</v>
      </c>
      <c r="N4090">
        <v>3</v>
      </c>
      <c r="O4090" t="b">
        <v>0</v>
      </c>
      <c r="P4090" t="s">
        <v>8271</v>
      </c>
      <c r="Q4090" s="5">
        <f t="shared" si="254"/>
        <v>0.108</v>
      </c>
      <c r="R4090" s="6">
        <f t="shared" si="255"/>
        <v>72</v>
      </c>
      <c r="S4090" t="s">
        <v>8317</v>
      </c>
      <c r="T4090" t="s">
        <v>8318</v>
      </c>
    </row>
    <row r="4091" spans="1:20" ht="57.6" x14ac:dyDescent="0.3">
      <c r="A4091">
        <v>4089</v>
      </c>
      <c r="B4091" s="3" t="s">
        <v>4085</v>
      </c>
      <c r="C4091" s="3" t="s">
        <v>8192</v>
      </c>
      <c r="D4091">
        <v>5000</v>
      </c>
      <c r="E4091">
        <v>240</v>
      </c>
      <c r="F4091" t="s">
        <v>8221</v>
      </c>
      <c r="G4091" t="s">
        <v>8224</v>
      </c>
      <c r="H4091" t="s">
        <v>8246</v>
      </c>
      <c r="I4091">
        <v>1433093700</v>
      </c>
      <c r="J4091" s="10">
        <f t="shared" si="252"/>
        <v>42155.732638888891</v>
      </c>
      <c r="K4091">
        <v>1430242488</v>
      </c>
      <c r="L4091" s="10">
        <f t="shared" si="253"/>
        <v>42122.732499999998</v>
      </c>
      <c r="M4091" t="b">
        <v>0</v>
      </c>
      <c r="N4091">
        <v>8</v>
      </c>
      <c r="O4091" t="b">
        <v>0</v>
      </c>
      <c r="P4091" t="s">
        <v>8271</v>
      </c>
      <c r="Q4091" s="5">
        <f t="shared" si="254"/>
        <v>4.8000000000000001E-2</v>
      </c>
      <c r="R4091" s="6">
        <f t="shared" si="255"/>
        <v>30</v>
      </c>
      <c r="S4091" t="s">
        <v>8317</v>
      </c>
      <c r="T4091" t="s">
        <v>8318</v>
      </c>
    </row>
    <row r="4092" spans="1:20" ht="43.2" x14ac:dyDescent="0.3">
      <c r="A4092">
        <v>4090</v>
      </c>
      <c r="B4092" s="3" t="s">
        <v>4086</v>
      </c>
      <c r="C4092" s="3" t="s">
        <v>8193</v>
      </c>
      <c r="D4092">
        <v>1000</v>
      </c>
      <c r="E4092">
        <v>32</v>
      </c>
      <c r="F4092" t="s">
        <v>8221</v>
      </c>
      <c r="G4092" t="s">
        <v>8224</v>
      </c>
      <c r="H4092" t="s">
        <v>8246</v>
      </c>
      <c r="I4092">
        <v>1438959600</v>
      </c>
      <c r="J4092" s="10">
        <f t="shared" si="252"/>
        <v>42223.625</v>
      </c>
      <c r="K4092">
        <v>1437754137</v>
      </c>
      <c r="L4092" s="10">
        <f t="shared" si="253"/>
        <v>42209.67288194444</v>
      </c>
      <c r="M4092" t="b">
        <v>0</v>
      </c>
      <c r="N4092">
        <v>3</v>
      </c>
      <c r="O4092" t="b">
        <v>0</v>
      </c>
      <c r="P4092" t="s">
        <v>8271</v>
      </c>
      <c r="Q4092" s="5">
        <f t="shared" si="254"/>
        <v>3.2000000000000001E-2</v>
      </c>
      <c r="R4092" s="6">
        <f t="shared" si="255"/>
        <v>10.666666666666666</v>
      </c>
      <c r="S4092" t="s">
        <v>8317</v>
      </c>
      <c r="T4092" t="s">
        <v>8318</v>
      </c>
    </row>
    <row r="4093" spans="1:20" ht="43.2" x14ac:dyDescent="0.3">
      <c r="A4093">
        <v>4091</v>
      </c>
      <c r="B4093" s="3" t="s">
        <v>4087</v>
      </c>
      <c r="C4093" s="3" t="s">
        <v>8194</v>
      </c>
      <c r="D4093">
        <v>1600</v>
      </c>
      <c r="E4093">
        <v>204</v>
      </c>
      <c r="F4093" t="s">
        <v>8221</v>
      </c>
      <c r="G4093" t="s">
        <v>8224</v>
      </c>
      <c r="H4093" t="s">
        <v>8246</v>
      </c>
      <c r="I4093">
        <v>1421410151</v>
      </c>
      <c r="J4093" s="10">
        <f t="shared" si="252"/>
        <v>42020.506377314814</v>
      </c>
      <c r="K4093">
        <v>1418818151</v>
      </c>
      <c r="L4093" s="10">
        <f t="shared" si="253"/>
        <v>41990.506377314814</v>
      </c>
      <c r="M4093" t="b">
        <v>0</v>
      </c>
      <c r="N4093">
        <v>8</v>
      </c>
      <c r="O4093" t="b">
        <v>0</v>
      </c>
      <c r="P4093" t="s">
        <v>8271</v>
      </c>
      <c r="Q4093" s="5">
        <f t="shared" si="254"/>
        <v>0.1275</v>
      </c>
      <c r="R4093" s="6">
        <f t="shared" si="255"/>
        <v>25.5</v>
      </c>
      <c r="S4093" t="s">
        <v>8317</v>
      </c>
      <c r="T4093" t="s">
        <v>8318</v>
      </c>
    </row>
    <row r="4094" spans="1:20" ht="43.2" x14ac:dyDescent="0.3">
      <c r="A4094">
        <v>4092</v>
      </c>
      <c r="B4094" s="3" t="s">
        <v>4088</v>
      </c>
      <c r="C4094" s="3" t="s">
        <v>8195</v>
      </c>
      <c r="D4094">
        <v>110000</v>
      </c>
      <c r="E4094">
        <v>20</v>
      </c>
      <c r="F4094" t="s">
        <v>8221</v>
      </c>
      <c r="G4094" t="s">
        <v>8224</v>
      </c>
      <c r="H4094" t="s">
        <v>8246</v>
      </c>
      <c r="I4094">
        <v>1428205247</v>
      </c>
      <c r="J4094" s="10">
        <f t="shared" si="252"/>
        <v>42099.153321759266</v>
      </c>
      <c r="K4094">
        <v>1423024847</v>
      </c>
      <c r="L4094" s="10">
        <f t="shared" si="253"/>
        <v>42039.194988425923</v>
      </c>
      <c r="M4094" t="b">
        <v>0</v>
      </c>
      <c r="N4094">
        <v>1</v>
      </c>
      <c r="O4094" t="b">
        <v>0</v>
      </c>
      <c r="P4094" t="s">
        <v>8271</v>
      </c>
      <c r="Q4094" s="5">
        <f t="shared" si="254"/>
        <v>1.8181818181818181E-4</v>
      </c>
      <c r="R4094" s="6">
        <f t="shared" si="255"/>
        <v>20</v>
      </c>
      <c r="S4094" t="s">
        <v>8317</v>
      </c>
      <c r="T4094" t="s">
        <v>8318</v>
      </c>
    </row>
    <row r="4095" spans="1:20" ht="43.2" x14ac:dyDescent="0.3">
      <c r="A4095">
        <v>4093</v>
      </c>
      <c r="B4095" s="3" t="s">
        <v>4089</v>
      </c>
      <c r="C4095" s="3" t="s">
        <v>8196</v>
      </c>
      <c r="D4095">
        <v>2500</v>
      </c>
      <c r="E4095">
        <v>60</v>
      </c>
      <c r="F4095" t="s">
        <v>8221</v>
      </c>
      <c r="G4095" t="s">
        <v>8225</v>
      </c>
      <c r="H4095" t="s">
        <v>8247</v>
      </c>
      <c r="I4095">
        <v>1440272093</v>
      </c>
      <c r="J4095" s="10">
        <f t="shared" si="252"/>
        <v>42238.815891203703</v>
      </c>
      <c r="K4095">
        <v>1435088093</v>
      </c>
      <c r="L4095" s="10">
        <f t="shared" si="253"/>
        <v>42178.815891203703</v>
      </c>
      <c r="M4095" t="b">
        <v>0</v>
      </c>
      <c r="N4095">
        <v>4</v>
      </c>
      <c r="O4095" t="b">
        <v>0</v>
      </c>
      <c r="P4095" t="s">
        <v>8271</v>
      </c>
      <c r="Q4095" s="5">
        <f t="shared" si="254"/>
        <v>2.4E-2</v>
      </c>
      <c r="R4095" s="6">
        <f t="shared" si="255"/>
        <v>15</v>
      </c>
      <c r="S4095" t="s">
        <v>8317</v>
      </c>
      <c r="T4095" t="s">
        <v>8318</v>
      </c>
    </row>
    <row r="4096" spans="1:20" ht="43.2" x14ac:dyDescent="0.3">
      <c r="A4096">
        <v>4094</v>
      </c>
      <c r="B4096" s="3" t="s">
        <v>4090</v>
      </c>
      <c r="C4096" s="3" t="s">
        <v>8197</v>
      </c>
      <c r="D4096">
        <v>2000</v>
      </c>
      <c r="E4096">
        <v>730</v>
      </c>
      <c r="F4096" t="s">
        <v>8221</v>
      </c>
      <c r="G4096" t="s">
        <v>8224</v>
      </c>
      <c r="H4096" t="s">
        <v>8246</v>
      </c>
      <c r="I4096">
        <v>1413953940</v>
      </c>
      <c r="J4096" s="10">
        <f t="shared" si="252"/>
        <v>41934.207638888889</v>
      </c>
      <c r="K4096">
        <v>1410141900</v>
      </c>
      <c r="L4096" s="10">
        <f t="shared" si="253"/>
        <v>41890.086805555555</v>
      </c>
      <c r="M4096" t="b">
        <v>0</v>
      </c>
      <c r="N4096">
        <v>8</v>
      </c>
      <c r="O4096" t="b">
        <v>0</v>
      </c>
      <c r="P4096" t="s">
        <v>8271</v>
      </c>
      <c r="Q4096" s="5">
        <f t="shared" si="254"/>
        <v>0.36499999999999999</v>
      </c>
      <c r="R4096" s="6">
        <f t="shared" si="255"/>
        <v>91.25</v>
      </c>
      <c r="S4096" t="s">
        <v>8317</v>
      </c>
      <c r="T4096" t="s">
        <v>8318</v>
      </c>
    </row>
    <row r="4097" spans="1:20" ht="43.2" x14ac:dyDescent="0.3">
      <c r="A4097">
        <v>4095</v>
      </c>
      <c r="B4097" s="3" t="s">
        <v>4091</v>
      </c>
      <c r="C4097" s="3" t="s">
        <v>8198</v>
      </c>
      <c r="D4097">
        <v>30000</v>
      </c>
      <c r="E4097">
        <v>800</v>
      </c>
      <c r="F4097" t="s">
        <v>8221</v>
      </c>
      <c r="G4097" t="s">
        <v>8238</v>
      </c>
      <c r="H4097" t="s">
        <v>8256</v>
      </c>
      <c r="I4097">
        <v>1482108350</v>
      </c>
      <c r="J4097" s="10">
        <f t="shared" si="252"/>
        <v>42723.031828703708</v>
      </c>
      <c r="K4097">
        <v>1479516350</v>
      </c>
      <c r="L4097" s="10">
        <f t="shared" si="253"/>
        <v>42693.031828703708</v>
      </c>
      <c r="M4097" t="b">
        <v>0</v>
      </c>
      <c r="N4097">
        <v>1</v>
      </c>
      <c r="O4097" t="b">
        <v>0</v>
      </c>
      <c r="P4097" t="s">
        <v>8271</v>
      </c>
      <c r="Q4097" s="5">
        <f t="shared" si="254"/>
        <v>2.6666666666666668E-2</v>
      </c>
      <c r="R4097" s="6">
        <f t="shared" si="255"/>
        <v>800</v>
      </c>
      <c r="S4097" t="s">
        <v>8317</v>
      </c>
      <c r="T4097" t="s">
        <v>8318</v>
      </c>
    </row>
    <row r="4098" spans="1:20" ht="43.2" x14ac:dyDescent="0.3">
      <c r="A4098">
        <v>4096</v>
      </c>
      <c r="B4098" s="3" t="s">
        <v>4092</v>
      </c>
      <c r="C4098" s="3" t="s">
        <v>8199</v>
      </c>
      <c r="D4098">
        <v>3500</v>
      </c>
      <c r="E4098">
        <v>400</v>
      </c>
      <c r="F4098" t="s">
        <v>8221</v>
      </c>
      <c r="G4098" t="s">
        <v>8225</v>
      </c>
      <c r="H4098" t="s">
        <v>8247</v>
      </c>
      <c r="I4098">
        <v>1488271860</v>
      </c>
      <c r="J4098" s="10">
        <f t="shared" si="252"/>
        <v>42794.368749999994</v>
      </c>
      <c r="K4098">
        <v>1484484219</v>
      </c>
      <c r="L4098" s="10">
        <f t="shared" si="253"/>
        <v>42750.530312499999</v>
      </c>
      <c r="M4098" t="b">
        <v>0</v>
      </c>
      <c r="N4098">
        <v>5</v>
      </c>
      <c r="O4098" t="b">
        <v>0</v>
      </c>
      <c r="P4098" t="s">
        <v>8271</v>
      </c>
      <c r="Q4098" s="5">
        <f t="shared" si="254"/>
        <v>0.11428571428571428</v>
      </c>
      <c r="R4098" s="6">
        <f t="shared" si="255"/>
        <v>80</v>
      </c>
      <c r="S4098" t="s">
        <v>8317</v>
      </c>
      <c r="T4098" t="s">
        <v>8318</v>
      </c>
    </row>
    <row r="4099" spans="1:20" ht="43.2" x14ac:dyDescent="0.3">
      <c r="A4099">
        <v>4097</v>
      </c>
      <c r="B4099" s="3" t="s">
        <v>4093</v>
      </c>
      <c r="C4099" s="3" t="s">
        <v>8200</v>
      </c>
      <c r="D4099">
        <v>10000</v>
      </c>
      <c r="E4099">
        <v>0</v>
      </c>
      <c r="F4099" t="s">
        <v>8221</v>
      </c>
      <c r="G4099" t="s">
        <v>8225</v>
      </c>
      <c r="H4099" t="s">
        <v>8247</v>
      </c>
      <c r="I4099">
        <v>1454284500</v>
      </c>
      <c r="J4099" s="10">
        <f t="shared" ref="J4099:J4115" si="256">(((I4099/60)/60)/24)+DATE(1970,1,1)</f>
        <v>42400.996527777781</v>
      </c>
      <c r="K4099">
        <v>1449431237</v>
      </c>
      <c r="L4099" s="10">
        <f t="shared" ref="L4099:L4115" si="257">(((K4099/60)/60)/24)+DATE(1970,1,1)</f>
        <v>42344.824502314819</v>
      </c>
      <c r="M4099" t="b">
        <v>0</v>
      </c>
      <c r="N4099">
        <v>0</v>
      </c>
      <c r="O4099" t="b">
        <v>0</v>
      </c>
      <c r="P4099" t="s">
        <v>8271</v>
      </c>
      <c r="Q4099" s="5">
        <f t="shared" ref="Q4099:Q4115" si="258">E4099/D4099</f>
        <v>0</v>
      </c>
      <c r="R4099" s="6" t="e">
        <f t="shared" ref="R4099:R4115" si="259">E4099/N4099</f>
        <v>#DIV/0!</v>
      </c>
      <c r="S4099" t="s">
        <v>8317</v>
      </c>
      <c r="T4099" t="s">
        <v>8318</v>
      </c>
    </row>
    <row r="4100" spans="1:20" ht="43.2" x14ac:dyDescent="0.3">
      <c r="A4100">
        <v>4098</v>
      </c>
      <c r="B4100" s="3" t="s">
        <v>4094</v>
      </c>
      <c r="C4100" s="3" t="s">
        <v>8201</v>
      </c>
      <c r="D4100">
        <v>75000</v>
      </c>
      <c r="E4100">
        <v>0</v>
      </c>
      <c r="F4100" t="s">
        <v>8221</v>
      </c>
      <c r="G4100" t="s">
        <v>8224</v>
      </c>
      <c r="H4100" t="s">
        <v>8246</v>
      </c>
      <c r="I4100">
        <v>1465060797</v>
      </c>
      <c r="J4100" s="10">
        <f t="shared" si="256"/>
        <v>42525.722187499996</v>
      </c>
      <c r="K4100">
        <v>1462468797</v>
      </c>
      <c r="L4100" s="10">
        <f t="shared" si="257"/>
        <v>42495.722187499996</v>
      </c>
      <c r="M4100" t="b">
        <v>0</v>
      </c>
      <c r="N4100">
        <v>0</v>
      </c>
      <c r="O4100" t="b">
        <v>0</v>
      </c>
      <c r="P4100" t="s">
        <v>8271</v>
      </c>
      <c r="Q4100" s="5">
        <f t="shared" si="258"/>
        <v>0</v>
      </c>
      <c r="R4100" s="6" t="e">
        <f t="shared" si="259"/>
        <v>#DIV/0!</v>
      </c>
      <c r="S4100" t="s">
        <v>8317</v>
      </c>
      <c r="T4100" t="s">
        <v>8318</v>
      </c>
    </row>
    <row r="4101" spans="1:20" ht="57.6" x14ac:dyDescent="0.3">
      <c r="A4101">
        <v>4099</v>
      </c>
      <c r="B4101" s="3" t="s">
        <v>4095</v>
      </c>
      <c r="C4101" s="3" t="s">
        <v>8202</v>
      </c>
      <c r="D4101">
        <v>4500</v>
      </c>
      <c r="E4101">
        <v>50</v>
      </c>
      <c r="F4101" t="s">
        <v>8221</v>
      </c>
      <c r="G4101" t="s">
        <v>8224</v>
      </c>
      <c r="H4101" t="s">
        <v>8246</v>
      </c>
      <c r="I4101">
        <v>1472847873</v>
      </c>
      <c r="J4101" s="10">
        <f t="shared" si="256"/>
        <v>42615.850381944445</v>
      </c>
      <c r="K4101">
        <v>1468959873</v>
      </c>
      <c r="L4101" s="10">
        <f t="shared" si="257"/>
        <v>42570.850381944445</v>
      </c>
      <c r="M4101" t="b">
        <v>0</v>
      </c>
      <c r="N4101">
        <v>1</v>
      </c>
      <c r="O4101" t="b">
        <v>0</v>
      </c>
      <c r="P4101" t="s">
        <v>8271</v>
      </c>
      <c r="Q4101" s="5">
        <f t="shared" si="258"/>
        <v>1.1111111111111112E-2</v>
      </c>
      <c r="R4101" s="6">
        <f t="shared" si="259"/>
        <v>50</v>
      </c>
      <c r="S4101" t="s">
        <v>8317</v>
      </c>
      <c r="T4101" t="s">
        <v>8318</v>
      </c>
    </row>
    <row r="4102" spans="1:20" ht="43.2" x14ac:dyDescent="0.3">
      <c r="A4102">
        <v>4100</v>
      </c>
      <c r="B4102" s="3" t="s">
        <v>4096</v>
      </c>
      <c r="C4102" s="3" t="s">
        <v>8203</v>
      </c>
      <c r="D4102">
        <v>270</v>
      </c>
      <c r="E4102">
        <v>0</v>
      </c>
      <c r="F4102" t="s">
        <v>8221</v>
      </c>
      <c r="G4102" t="s">
        <v>8224</v>
      </c>
      <c r="H4102" t="s">
        <v>8246</v>
      </c>
      <c r="I4102">
        <v>1414205990</v>
      </c>
      <c r="J4102" s="10">
        <f t="shared" si="256"/>
        <v>41937.124884259261</v>
      </c>
      <c r="K4102">
        <v>1413341990</v>
      </c>
      <c r="L4102" s="10">
        <f t="shared" si="257"/>
        <v>41927.124884259261</v>
      </c>
      <c r="M4102" t="b">
        <v>0</v>
      </c>
      <c r="N4102">
        <v>0</v>
      </c>
      <c r="O4102" t="b">
        <v>0</v>
      </c>
      <c r="P4102" t="s">
        <v>8271</v>
      </c>
      <c r="Q4102" s="5">
        <f t="shared" si="258"/>
        <v>0</v>
      </c>
      <c r="R4102" s="6" t="e">
        <f t="shared" si="259"/>
        <v>#DIV/0!</v>
      </c>
      <c r="S4102" t="s">
        <v>8317</v>
      </c>
      <c r="T4102" t="s">
        <v>8318</v>
      </c>
    </row>
    <row r="4103" spans="1:20" ht="43.2" x14ac:dyDescent="0.3">
      <c r="A4103">
        <v>4101</v>
      </c>
      <c r="B4103" s="3" t="s">
        <v>4097</v>
      </c>
      <c r="C4103" s="3" t="s">
        <v>8204</v>
      </c>
      <c r="D4103">
        <v>600</v>
      </c>
      <c r="E4103">
        <v>0</v>
      </c>
      <c r="F4103" t="s">
        <v>8221</v>
      </c>
      <c r="G4103" t="s">
        <v>8224</v>
      </c>
      <c r="H4103" t="s">
        <v>8246</v>
      </c>
      <c r="I4103">
        <v>1485380482</v>
      </c>
      <c r="J4103" s="10">
        <f t="shared" si="256"/>
        <v>42760.903726851851</v>
      </c>
      <c r="K4103">
        <v>1482788482</v>
      </c>
      <c r="L4103" s="10">
        <f t="shared" si="257"/>
        <v>42730.903726851851</v>
      </c>
      <c r="M4103" t="b">
        <v>0</v>
      </c>
      <c r="N4103">
        <v>0</v>
      </c>
      <c r="O4103" t="b">
        <v>0</v>
      </c>
      <c r="P4103" t="s">
        <v>8271</v>
      </c>
      <c r="Q4103" s="5">
        <f t="shared" si="258"/>
        <v>0</v>
      </c>
      <c r="R4103" s="6" t="e">
        <f t="shared" si="259"/>
        <v>#DIV/0!</v>
      </c>
      <c r="S4103" t="s">
        <v>8317</v>
      </c>
      <c r="T4103" t="s">
        <v>8318</v>
      </c>
    </row>
    <row r="4104" spans="1:20" ht="43.2" x14ac:dyDescent="0.3">
      <c r="A4104">
        <v>4102</v>
      </c>
      <c r="B4104" s="3" t="s">
        <v>4098</v>
      </c>
      <c r="C4104" s="3" t="s">
        <v>8205</v>
      </c>
      <c r="D4104">
        <v>500</v>
      </c>
      <c r="E4104">
        <v>137</v>
      </c>
      <c r="F4104" t="s">
        <v>8221</v>
      </c>
      <c r="G4104" t="s">
        <v>8224</v>
      </c>
      <c r="H4104" t="s">
        <v>8246</v>
      </c>
      <c r="I4104">
        <v>1463343673</v>
      </c>
      <c r="J4104" s="10">
        <f t="shared" si="256"/>
        <v>42505.848067129627</v>
      </c>
      <c r="K4104">
        <v>1460751673</v>
      </c>
      <c r="L4104" s="10">
        <f t="shared" si="257"/>
        <v>42475.848067129627</v>
      </c>
      <c r="M4104" t="b">
        <v>0</v>
      </c>
      <c r="N4104">
        <v>6</v>
      </c>
      <c r="O4104" t="b">
        <v>0</v>
      </c>
      <c r="P4104" t="s">
        <v>8271</v>
      </c>
      <c r="Q4104" s="5">
        <f t="shared" si="258"/>
        <v>0.27400000000000002</v>
      </c>
      <c r="R4104" s="6">
        <f t="shared" si="259"/>
        <v>22.833333333333332</v>
      </c>
      <c r="S4104" t="s">
        <v>8317</v>
      </c>
      <c r="T4104" t="s">
        <v>8318</v>
      </c>
    </row>
    <row r="4105" spans="1:20" ht="43.2" x14ac:dyDescent="0.3">
      <c r="A4105">
        <v>4103</v>
      </c>
      <c r="B4105" s="3" t="s">
        <v>4099</v>
      </c>
      <c r="C4105" s="3" t="s">
        <v>8206</v>
      </c>
      <c r="D4105">
        <v>1000</v>
      </c>
      <c r="E4105">
        <v>100</v>
      </c>
      <c r="F4105" t="s">
        <v>8221</v>
      </c>
      <c r="G4105" t="s">
        <v>8224</v>
      </c>
      <c r="H4105" t="s">
        <v>8246</v>
      </c>
      <c r="I4105">
        <v>1440613920</v>
      </c>
      <c r="J4105" s="10">
        <f t="shared" si="256"/>
        <v>42242.772222222222</v>
      </c>
      <c r="K4105">
        <v>1435953566</v>
      </c>
      <c r="L4105" s="10">
        <f t="shared" si="257"/>
        <v>42188.83293981482</v>
      </c>
      <c r="M4105" t="b">
        <v>0</v>
      </c>
      <c r="N4105">
        <v>6</v>
      </c>
      <c r="O4105" t="b">
        <v>0</v>
      </c>
      <c r="P4105" t="s">
        <v>8271</v>
      </c>
      <c r="Q4105" s="5">
        <f t="shared" si="258"/>
        <v>0.1</v>
      </c>
      <c r="R4105" s="6">
        <f t="shared" si="259"/>
        <v>16.666666666666668</v>
      </c>
      <c r="S4105" t="s">
        <v>8317</v>
      </c>
      <c r="T4105" t="s">
        <v>8318</v>
      </c>
    </row>
    <row r="4106" spans="1:20" ht="43.2" x14ac:dyDescent="0.3">
      <c r="A4106">
        <v>4104</v>
      </c>
      <c r="B4106" s="3" t="s">
        <v>4100</v>
      </c>
      <c r="C4106" s="3" t="s">
        <v>8207</v>
      </c>
      <c r="D4106">
        <v>3000</v>
      </c>
      <c r="E4106">
        <v>641</v>
      </c>
      <c r="F4106" t="s">
        <v>8221</v>
      </c>
      <c r="G4106" t="s">
        <v>8226</v>
      </c>
      <c r="H4106" t="s">
        <v>8248</v>
      </c>
      <c r="I4106">
        <v>1477550434</v>
      </c>
      <c r="J4106" s="10">
        <f t="shared" si="256"/>
        <v>42670.278171296297</v>
      </c>
      <c r="K4106">
        <v>1474958434</v>
      </c>
      <c r="L4106" s="10">
        <f t="shared" si="257"/>
        <v>42640.278171296297</v>
      </c>
      <c r="M4106" t="b">
        <v>0</v>
      </c>
      <c r="N4106">
        <v>14</v>
      </c>
      <c r="O4106" t="b">
        <v>0</v>
      </c>
      <c r="P4106" t="s">
        <v>8271</v>
      </c>
      <c r="Q4106" s="5">
        <f t="shared" si="258"/>
        <v>0.21366666666666667</v>
      </c>
      <c r="R4106" s="6">
        <f t="shared" si="259"/>
        <v>45.785714285714285</v>
      </c>
      <c r="S4106" t="s">
        <v>8317</v>
      </c>
      <c r="T4106" t="s">
        <v>8318</v>
      </c>
    </row>
    <row r="4107" spans="1:20" ht="57.6" x14ac:dyDescent="0.3">
      <c r="A4107">
        <v>4105</v>
      </c>
      <c r="B4107" s="3" t="s">
        <v>4101</v>
      </c>
      <c r="C4107" s="3" t="s">
        <v>8208</v>
      </c>
      <c r="D4107">
        <v>33000</v>
      </c>
      <c r="E4107">
        <v>2300</v>
      </c>
      <c r="F4107" t="s">
        <v>8221</v>
      </c>
      <c r="G4107" t="s">
        <v>8238</v>
      </c>
      <c r="H4107" t="s">
        <v>8256</v>
      </c>
      <c r="I4107">
        <v>1482711309</v>
      </c>
      <c r="J4107" s="10">
        <f t="shared" si="256"/>
        <v>42730.010520833333</v>
      </c>
      <c r="K4107">
        <v>1479860109</v>
      </c>
      <c r="L4107" s="10">
        <f t="shared" si="257"/>
        <v>42697.010520833333</v>
      </c>
      <c r="M4107" t="b">
        <v>0</v>
      </c>
      <c r="N4107">
        <v>6</v>
      </c>
      <c r="O4107" t="b">
        <v>0</v>
      </c>
      <c r="P4107" t="s">
        <v>8271</v>
      </c>
      <c r="Q4107" s="5">
        <f t="shared" si="258"/>
        <v>6.9696969696969702E-2</v>
      </c>
      <c r="R4107" s="6">
        <f t="shared" si="259"/>
        <v>383.33333333333331</v>
      </c>
      <c r="S4107" t="s">
        <v>8317</v>
      </c>
      <c r="T4107" t="s">
        <v>8318</v>
      </c>
    </row>
    <row r="4108" spans="1:20" ht="43.2" x14ac:dyDescent="0.3">
      <c r="A4108">
        <v>4106</v>
      </c>
      <c r="B4108" s="3" t="s">
        <v>4102</v>
      </c>
      <c r="C4108" s="3" t="s">
        <v>8209</v>
      </c>
      <c r="D4108">
        <v>5000</v>
      </c>
      <c r="E4108">
        <v>3530</v>
      </c>
      <c r="F4108" t="s">
        <v>8221</v>
      </c>
      <c r="G4108" t="s">
        <v>8224</v>
      </c>
      <c r="H4108" t="s">
        <v>8246</v>
      </c>
      <c r="I4108">
        <v>1427936400</v>
      </c>
      <c r="J4108" s="10">
        <f t="shared" si="256"/>
        <v>42096.041666666672</v>
      </c>
      <c r="K4108">
        <v>1424221866</v>
      </c>
      <c r="L4108" s="10">
        <f t="shared" si="257"/>
        <v>42053.049375000002</v>
      </c>
      <c r="M4108" t="b">
        <v>0</v>
      </c>
      <c r="N4108">
        <v>33</v>
      </c>
      <c r="O4108" t="b">
        <v>0</v>
      </c>
      <c r="P4108" t="s">
        <v>8271</v>
      </c>
      <c r="Q4108" s="5">
        <f t="shared" si="258"/>
        <v>0.70599999999999996</v>
      </c>
      <c r="R4108" s="6">
        <f t="shared" si="259"/>
        <v>106.96969696969697</v>
      </c>
      <c r="S4108" t="s">
        <v>8317</v>
      </c>
      <c r="T4108" t="s">
        <v>8318</v>
      </c>
    </row>
    <row r="4109" spans="1:20" ht="43.2" x14ac:dyDescent="0.3">
      <c r="A4109">
        <v>4107</v>
      </c>
      <c r="B4109" s="3" t="s">
        <v>4103</v>
      </c>
      <c r="C4109" s="3" t="s">
        <v>8210</v>
      </c>
      <c r="D4109">
        <v>2000</v>
      </c>
      <c r="E4109">
        <v>41</v>
      </c>
      <c r="F4109" t="s">
        <v>8221</v>
      </c>
      <c r="G4109" t="s">
        <v>8224</v>
      </c>
      <c r="H4109" t="s">
        <v>8246</v>
      </c>
      <c r="I4109">
        <v>1411596001</v>
      </c>
      <c r="J4109" s="10">
        <f t="shared" si="256"/>
        <v>41906.916678240741</v>
      </c>
      <c r="K4109">
        <v>1409608801</v>
      </c>
      <c r="L4109" s="10">
        <f t="shared" si="257"/>
        <v>41883.916678240741</v>
      </c>
      <c r="M4109" t="b">
        <v>0</v>
      </c>
      <c r="N4109">
        <v>4</v>
      </c>
      <c r="O4109" t="b">
        <v>0</v>
      </c>
      <c r="P4109" t="s">
        <v>8271</v>
      </c>
      <c r="Q4109" s="5">
        <f t="shared" si="258"/>
        <v>2.0500000000000001E-2</v>
      </c>
      <c r="R4109" s="6">
        <f t="shared" si="259"/>
        <v>10.25</v>
      </c>
      <c r="S4109" t="s">
        <v>8317</v>
      </c>
      <c r="T4109" t="s">
        <v>8318</v>
      </c>
    </row>
    <row r="4110" spans="1:20" ht="43.2" x14ac:dyDescent="0.3">
      <c r="A4110">
        <v>4108</v>
      </c>
      <c r="B4110" s="3" t="s">
        <v>4104</v>
      </c>
      <c r="C4110" s="3" t="s">
        <v>8211</v>
      </c>
      <c r="D4110">
        <v>3000</v>
      </c>
      <c r="E4110">
        <v>59</v>
      </c>
      <c r="F4110" t="s">
        <v>8221</v>
      </c>
      <c r="G4110" t="s">
        <v>8224</v>
      </c>
      <c r="H4110" t="s">
        <v>8246</v>
      </c>
      <c r="I4110">
        <v>1488517200</v>
      </c>
      <c r="J4110" s="10">
        <f t="shared" si="256"/>
        <v>42797.208333333328</v>
      </c>
      <c r="K4110">
        <v>1485909937</v>
      </c>
      <c r="L4110" s="10">
        <f t="shared" si="257"/>
        <v>42767.031678240746</v>
      </c>
      <c r="M4110" t="b">
        <v>0</v>
      </c>
      <c r="N4110">
        <v>1</v>
      </c>
      <c r="O4110" t="b">
        <v>0</v>
      </c>
      <c r="P4110" t="s">
        <v>8271</v>
      </c>
      <c r="Q4110" s="5">
        <f t="shared" si="258"/>
        <v>1.9666666666666666E-2</v>
      </c>
      <c r="R4110" s="6">
        <f t="shared" si="259"/>
        <v>59</v>
      </c>
      <c r="S4110" t="s">
        <v>8317</v>
      </c>
      <c r="T4110" t="s">
        <v>8318</v>
      </c>
    </row>
    <row r="4111" spans="1:20" ht="43.2" x14ac:dyDescent="0.3">
      <c r="A4111">
        <v>4109</v>
      </c>
      <c r="B4111" s="3" t="s">
        <v>4105</v>
      </c>
      <c r="C4111" s="3" t="s">
        <v>8212</v>
      </c>
      <c r="D4111">
        <v>500</v>
      </c>
      <c r="E4111">
        <v>0</v>
      </c>
      <c r="F4111" t="s">
        <v>8221</v>
      </c>
      <c r="G4111" t="s">
        <v>8225</v>
      </c>
      <c r="H4111" t="s">
        <v>8247</v>
      </c>
      <c r="I4111">
        <v>1448805404</v>
      </c>
      <c r="J4111" s="10">
        <f t="shared" si="256"/>
        <v>42337.581064814818</v>
      </c>
      <c r="K4111">
        <v>1446209804</v>
      </c>
      <c r="L4111" s="10">
        <f t="shared" si="257"/>
        <v>42307.539398148147</v>
      </c>
      <c r="M4111" t="b">
        <v>0</v>
      </c>
      <c r="N4111">
        <v>0</v>
      </c>
      <c r="O4111" t="b">
        <v>0</v>
      </c>
      <c r="P4111" t="s">
        <v>8271</v>
      </c>
      <c r="Q4111" s="5">
        <f t="shared" si="258"/>
        <v>0</v>
      </c>
      <c r="R4111" s="6" t="e">
        <f t="shared" si="259"/>
        <v>#DIV/0!</v>
      </c>
      <c r="S4111" t="s">
        <v>8317</v>
      </c>
      <c r="T4111" t="s">
        <v>8318</v>
      </c>
    </row>
    <row r="4112" spans="1:20" ht="43.2" x14ac:dyDescent="0.3">
      <c r="A4112">
        <v>4110</v>
      </c>
      <c r="B4112" s="3" t="s">
        <v>4106</v>
      </c>
      <c r="C4112" s="3" t="s">
        <v>8213</v>
      </c>
      <c r="D4112">
        <v>300</v>
      </c>
      <c r="E4112">
        <v>86</v>
      </c>
      <c r="F4112" t="s">
        <v>8221</v>
      </c>
      <c r="G4112" t="s">
        <v>8225</v>
      </c>
      <c r="H4112" t="s">
        <v>8247</v>
      </c>
      <c r="I4112">
        <v>1469113351</v>
      </c>
      <c r="J4112" s="10">
        <f t="shared" si="256"/>
        <v>42572.626747685179</v>
      </c>
      <c r="K4112">
        <v>1463929351</v>
      </c>
      <c r="L4112" s="10">
        <f t="shared" si="257"/>
        <v>42512.626747685179</v>
      </c>
      <c r="M4112" t="b">
        <v>0</v>
      </c>
      <c r="N4112">
        <v>6</v>
      </c>
      <c r="O4112" t="b">
        <v>0</v>
      </c>
      <c r="P4112" t="s">
        <v>8271</v>
      </c>
      <c r="Q4112" s="5">
        <f t="shared" si="258"/>
        <v>0.28666666666666668</v>
      </c>
      <c r="R4112" s="6">
        <f t="shared" si="259"/>
        <v>14.333333333333334</v>
      </c>
      <c r="S4112" t="s">
        <v>8317</v>
      </c>
      <c r="T4112" t="s">
        <v>8318</v>
      </c>
    </row>
    <row r="4113" spans="1:20" ht="43.2" x14ac:dyDescent="0.3">
      <c r="A4113">
        <v>4111</v>
      </c>
      <c r="B4113" s="3" t="s">
        <v>4107</v>
      </c>
      <c r="C4113" s="3" t="s">
        <v>8214</v>
      </c>
      <c r="D4113">
        <v>3000</v>
      </c>
      <c r="E4113">
        <v>94</v>
      </c>
      <c r="F4113" t="s">
        <v>8221</v>
      </c>
      <c r="G4113" t="s">
        <v>8224</v>
      </c>
      <c r="H4113" t="s">
        <v>8246</v>
      </c>
      <c r="I4113">
        <v>1424747740</v>
      </c>
      <c r="J4113" s="10">
        <f t="shared" si="256"/>
        <v>42059.135879629626</v>
      </c>
      <c r="K4113">
        <v>1422155740</v>
      </c>
      <c r="L4113" s="10">
        <f t="shared" si="257"/>
        <v>42029.135879629626</v>
      </c>
      <c r="M4113" t="b">
        <v>0</v>
      </c>
      <c r="N4113">
        <v>6</v>
      </c>
      <c r="O4113" t="b">
        <v>0</v>
      </c>
      <c r="P4113" t="s">
        <v>8271</v>
      </c>
      <c r="Q4113" s="5">
        <f t="shared" si="258"/>
        <v>3.1333333333333331E-2</v>
      </c>
      <c r="R4113" s="6">
        <f t="shared" si="259"/>
        <v>15.666666666666666</v>
      </c>
      <c r="S4113" t="s">
        <v>8317</v>
      </c>
      <c r="T4113" t="s">
        <v>8318</v>
      </c>
    </row>
    <row r="4114" spans="1:20" ht="43.2" x14ac:dyDescent="0.3">
      <c r="A4114">
        <v>4112</v>
      </c>
      <c r="B4114" s="3" t="s">
        <v>4108</v>
      </c>
      <c r="C4114" s="3" t="s">
        <v>6961</v>
      </c>
      <c r="D4114">
        <v>2500</v>
      </c>
      <c r="E4114">
        <v>1</v>
      </c>
      <c r="F4114" t="s">
        <v>8221</v>
      </c>
      <c r="G4114" t="s">
        <v>8241</v>
      </c>
      <c r="H4114" t="s">
        <v>8249</v>
      </c>
      <c r="I4114">
        <v>1456617600</v>
      </c>
      <c r="J4114" s="10">
        <f t="shared" si="256"/>
        <v>42428</v>
      </c>
      <c r="K4114">
        <v>1454280186</v>
      </c>
      <c r="L4114" s="10">
        <f t="shared" si="257"/>
        <v>42400.946597222224</v>
      </c>
      <c r="M4114" t="b">
        <v>0</v>
      </c>
      <c r="N4114">
        <v>1</v>
      </c>
      <c r="O4114" t="b">
        <v>0</v>
      </c>
      <c r="P4114" t="s">
        <v>8271</v>
      </c>
      <c r="Q4114" s="5">
        <f t="shared" si="258"/>
        <v>4.0000000000000002E-4</v>
      </c>
      <c r="R4114" s="6">
        <f t="shared" si="259"/>
        <v>1</v>
      </c>
      <c r="S4114" t="s">
        <v>8317</v>
      </c>
      <c r="T4114" t="s">
        <v>8318</v>
      </c>
    </row>
    <row r="4115" spans="1:20" ht="43.2" x14ac:dyDescent="0.3">
      <c r="A4115">
        <v>4113</v>
      </c>
      <c r="B4115" s="3" t="s">
        <v>4109</v>
      </c>
      <c r="C4115" s="3" t="s">
        <v>8215</v>
      </c>
      <c r="D4115">
        <v>1500</v>
      </c>
      <c r="E4115">
        <v>3</v>
      </c>
      <c r="F4115" t="s">
        <v>8221</v>
      </c>
      <c r="G4115" t="s">
        <v>8224</v>
      </c>
      <c r="H4115" t="s">
        <v>8246</v>
      </c>
      <c r="I4115">
        <v>1452234840</v>
      </c>
      <c r="J4115" s="10">
        <f t="shared" si="256"/>
        <v>42377.273611111115</v>
      </c>
      <c r="K4115">
        <v>1450619123</v>
      </c>
      <c r="L4115" s="10">
        <f t="shared" si="257"/>
        <v>42358.573182870372</v>
      </c>
      <c r="M4115" t="b">
        <v>0</v>
      </c>
      <c r="N4115">
        <v>3</v>
      </c>
      <c r="O4115" t="b">
        <v>0</v>
      </c>
      <c r="P4115" t="s">
        <v>8271</v>
      </c>
      <c r="Q4115" s="5">
        <f t="shared" si="258"/>
        <v>2E-3</v>
      </c>
      <c r="R4115" s="6">
        <f t="shared" si="259"/>
        <v>1</v>
      </c>
      <c r="S4115" t="s">
        <v>8317</v>
      </c>
      <c r="T4115" t="s">
        <v>8318</v>
      </c>
    </row>
  </sheetData>
  <autoFilter ref="B1:P4115" xr:uid="{0E1E806E-4391-4DDC-A027-D6CB7B814433}"/>
  <conditionalFormatting sqref="F1:F1048576">
    <cfRule type="cellIs" dxfId="7" priority="6" operator="equal">
      <formula>"Canceled"</formula>
    </cfRule>
    <cfRule type="cellIs" dxfId="6" priority="7" operator="equal">
      <formula>"Live"</formula>
    </cfRule>
    <cfRule type="cellIs" dxfId="5" priority="8" operator="equal">
      <formula>"Failed"</formula>
    </cfRule>
    <cfRule type="cellIs" dxfId="4" priority="9" operator="equal">
      <formula>"Cancelled"</formula>
    </cfRule>
    <cfRule type="cellIs" dxfId="3" priority="10" operator="equal">
      <formula>"Successful"</formula>
    </cfRule>
    <cfRule type="colorScale" priority="11">
      <colorScale>
        <cfvo type="min"/>
        <cfvo type="percentile" val="50"/>
        <cfvo type="max"/>
        <color rgb="FFF8696B"/>
        <color rgb="FFFFEB84"/>
        <color rgb="FF63BE7B"/>
      </colorScale>
    </cfRule>
  </conditionalFormatting>
  <conditionalFormatting sqref="Q2:Q1048576">
    <cfRule type="cellIs" dxfId="2" priority="1" operator="greaterThanOrEqual">
      <formula>2</formula>
    </cfRule>
    <cfRule type="cellIs" dxfId="1" priority="2" operator="greaterThanOrEqual">
      <formula>1</formula>
    </cfRule>
    <cfRule type="cellIs" dxfId="0" priority="3" operator="greaterThan">
      <formula>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Sheet5</vt:lpstr>
      <vt:lpstr>Sheet7</vt:lpstr>
      <vt:lpstr>Sheet8</vt:lpstr>
      <vt:lpstr>Sheet8 (2)</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Garet Douglass</cp:lastModifiedBy>
  <dcterms:created xsi:type="dcterms:W3CDTF">2017-04-20T15:17:24Z</dcterms:created>
  <dcterms:modified xsi:type="dcterms:W3CDTF">2020-03-06T01:40:38Z</dcterms:modified>
</cp:coreProperties>
</file>